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/>
  <mc:AlternateContent xmlns:mc="http://schemas.openxmlformats.org/markup-compatibility/2006">
    <mc:Choice Requires="x15">
      <x15ac:absPath xmlns:x15ac="http://schemas.microsoft.com/office/spreadsheetml/2010/11/ac" url="C:\Users\Oscar.H\Desktop\2025年预算文件包\for JianYi\"/>
    </mc:Choice>
  </mc:AlternateContent>
  <xr:revisionPtr revIDLastSave="0" documentId="13_ncr:1_{D6201085-1F55-4CB5-B455-B57F4185DC20}" xr6:coauthVersionLast="47" xr6:coauthVersionMax="47" xr10:uidLastSave="{00000000-0000-0000-0000-000000000000}"/>
  <bookViews>
    <workbookView xWindow="-108" yWindow="-108" windowWidth="23256" windowHeight="12456" tabRatio="926" xr2:uid="{00000000-000D-0000-FFFF-FFFF00000000}"/>
  </bookViews>
  <sheets>
    <sheet name="区域排名" sheetId="1" r:id="rId1"/>
    <sheet name="门店排名" sheetId="3" r:id="rId2"/>
    <sheet name="门店明细-分月总" sheetId="10" r:id="rId3"/>
    <sheet name="打分机制" sheetId="5" r:id="rId4"/>
    <sheet name="data" sheetId="9" state="hidden" r:id="rId5"/>
    <sheet name="1月评分表" sheetId="11" r:id="rId6"/>
    <sheet name="2月评分表" sheetId="12" r:id="rId7"/>
    <sheet name="3月评分表" sheetId="13" r:id="rId8"/>
    <sheet name="4月评分表" sheetId="14" r:id="rId9"/>
    <sheet name="5月评分表" sheetId="15" r:id="rId10"/>
    <sheet name="6月评分表" sheetId="16" r:id="rId11"/>
    <sheet name="7月评分表" sheetId="17" r:id="rId12"/>
    <sheet name="8月评分表" sheetId="18" r:id="rId13"/>
    <sheet name="9月评分表" sheetId="19" r:id="rId14"/>
    <sheet name="10月评分表" sheetId="20" r:id="rId15"/>
    <sheet name="11月评分表" sheetId="21" r:id="rId16"/>
    <sheet name="12月评分表" sheetId="22" r:id="rId17"/>
  </sheets>
  <externalReferences>
    <externalReference r:id="rId18"/>
    <externalReference r:id="rId19"/>
  </externalReferences>
  <definedNames>
    <definedName name="_xlnm._FilterDatabase" localSheetId="14" hidden="1">'10月评分表'!$A$1:$R$172</definedName>
    <definedName name="_xlnm._FilterDatabase" localSheetId="5" hidden="1">'1月评分表'!$A$1:$R$164</definedName>
    <definedName name="_xlnm._FilterDatabase" localSheetId="6" hidden="1">'2月评分表'!$A$1:$R$165</definedName>
    <definedName name="_xlnm._FilterDatabase" localSheetId="7" hidden="1">'3月评分表'!$A$1:$R$164</definedName>
    <definedName name="_xlnm._FilterDatabase" localSheetId="8" hidden="1">'4月评分表'!$A$1:$R$162</definedName>
    <definedName name="_xlnm._FilterDatabase" localSheetId="9" hidden="1">'5月评分表'!$A$1:$R$161</definedName>
    <definedName name="_xlnm._FilterDatabase" localSheetId="10" hidden="1">'6月评分表'!$A$1:$R$166</definedName>
    <definedName name="_xlnm._FilterDatabase" localSheetId="11" hidden="1">'7月评分表'!$A$1:$R$169</definedName>
    <definedName name="_xlnm._FilterDatabase" localSheetId="12" hidden="1">'8月评分表'!$A$1:$R$169</definedName>
    <definedName name="_xlnm._FilterDatabase" localSheetId="13" hidden="1">'9月评分表'!$A$1:$R$172</definedName>
    <definedName name="_xlnm._FilterDatabase" localSheetId="4" hidden="1">data!$A$1:$BA$1846</definedName>
    <definedName name="_xlnm._FilterDatabase" localSheetId="2" hidden="1">'门店明细-分月总'!$A$1:$R$1655</definedName>
    <definedName name="_xlnm._FilterDatabase" localSheetId="1" hidden="1">门店排名!$A$1:$O$190</definedName>
    <definedName name="_xlnm._FilterDatabase" localSheetId="0" hidden="1">区域排名!$A$9:$O$27</definedName>
    <definedName name="池甜">'[1]区-数值'!$N$2:$N$20</definedName>
    <definedName name="戴斌">'[1]区-数值'!$K$2:$K$20</definedName>
    <definedName name="董婷婷">'[1]区-数值'!$L$2:$L$20</definedName>
    <definedName name="方子伟">'[1]区-数值'!$M$2:$M$20</definedName>
    <definedName name="冯珏">'[1]区-数值'!$O$2:$O$20</definedName>
    <definedName name="甘胜斌">'[1]区-数值'!$C$2:$C$20</definedName>
    <definedName name="郭静">'[1]区-数值'!$Q$2:$Q$20</definedName>
    <definedName name="侯小路">'[1]区-数值'!$P$2:$P$20</definedName>
    <definedName name="黄斌绮">'[1]区-数值'!$T$2:$T$20</definedName>
    <definedName name="黄花">'[1]区-数值'!$R$2:$R$20</definedName>
    <definedName name="江远洋">'[1]区-数值'!$S$2:$S$20</definedName>
    <definedName name="解雯雯">'[1]区-数值'!$E$2:$E$20</definedName>
    <definedName name="巨伦">'[1]区-数值'!$A$2:$A$20</definedName>
    <definedName name="刘传良">'[1]区-数值'!$F$2:$F$20</definedName>
    <definedName name="孟祥苹">'[1]区-数值'!$G$2:$G$20</definedName>
    <definedName name="屈子">'[1]区-数值'!$H$2:$H$20</definedName>
    <definedName name="王佳">'[1]区-数值'!$I$2:$I$20</definedName>
    <definedName name="许瑛伦">'[1]区-数值'!$D$2:$D$20</definedName>
    <definedName name="姚寅">'[1]区-数值'!$B$2:$B$20</definedName>
    <definedName name="袁春福">'[1]区-数值'!$J$2:$J$20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846" i="9" l="1"/>
  <c r="E1846" i="9"/>
  <c r="H1846" i="9" s="1"/>
  <c r="F1845" i="9"/>
  <c r="E1845" i="9"/>
  <c r="H1845" i="9" s="1"/>
  <c r="F1844" i="9"/>
  <c r="E1844" i="9"/>
  <c r="F1843" i="9"/>
  <c r="E1843" i="9"/>
  <c r="F1842" i="9"/>
  <c r="E1842" i="9"/>
  <c r="F1841" i="9"/>
  <c r="E1841" i="9"/>
  <c r="F1840" i="9"/>
  <c r="E1840" i="9"/>
  <c r="F1839" i="9"/>
  <c r="E1839" i="9"/>
  <c r="F1838" i="9"/>
  <c r="E1838" i="9"/>
  <c r="F1837" i="9"/>
  <c r="E1837" i="9"/>
  <c r="F1836" i="9"/>
  <c r="E1836" i="9"/>
  <c r="F1835" i="9"/>
  <c r="E1835" i="9"/>
  <c r="F1834" i="9"/>
  <c r="E1834" i="9"/>
  <c r="F1833" i="9"/>
  <c r="E1833" i="9"/>
  <c r="F1832" i="9"/>
  <c r="E1832" i="9"/>
  <c r="F1831" i="9"/>
  <c r="E1831" i="9"/>
  <c r="F1830" i="9"/>
  <c r="E1830" i="9"/>
  <c r="F1829" i="9"/>
  <c r="E1829" i="9"/>
  <c r="F1828" i="9"/>
  <c r="E1828" i="9"/>
  <c r="F1827" i="9"/>
  <c r="E1827" i="9"/>
  <c r="F1826" i="9"/>
  <c r="E1826" i="9"/>
  <c r="F1825" i="9"/>
  <c r="E1825" i="9"/>
  <c r="F1824" i="9"/>
  <c r="E1824" i="9"/>
  <c r="F1823" i="9"/>
  <c r="E1823" i="9"/>
  <c r="F1822" i="9"/>
  <c r="E1822" i="9"/>
  <c r="F1821" i="9"/>
  <c r="E1821" i="9"/>
  <c r="F1820" i="9"/>
  <c r="E1820" i="9"/>
  <c r="F1819" i="9"/>
  <c r="E1819" i="9"/>
  <c r="F1818" i="9"/>
  <c r="E1818" i="9"/>
  <c r="F1817" i="9"/>
  <c r="E1817" i="9"/>
  <c r="F1816" i="9"/>
  <c r="E1816" i="9"/>
  <c r="F1815" i="9"/>
  <c r="E1815" i="9"/>
  <c r="F1814" i="9"/>
  <c r="E1814" i="9"/>
  <c r="F1813" i="9"/>
  <c r="E1813" i="9"/>
  <c r="F1812" i="9"/>
  <c r="E1812" i="9"/>
  <c r="F1811" i="9"/>
  <c r="E1811" i="9"/>
  <c r="F1810" i="9"/>
  <c r="E1810" i="9"/>
  <c r="F1809" i="9"/>
  <c r="E1809" i="9"/>
  <c r="F1808" i="9"/>
  <c r="E1808" i="9"/>
  <c r="F1807" i="9"/>
  <c r="E1807" i="9"/>
  <c r="F1806" i="9"/>
  <c r="E1806" i="9"/>
  <c r="F1805" i="9"/>
  <c r="E1805" i="9"/>
  <c r="F1804" i="9"/>
  <c r="E1804" i="9"/>
  <c r="F1803" i="9"/>
  <c r="E1803" i="9"/>
  <c r="F1802" i="9"/>
  <c r="E1802" i="9"/>
  <c r="F1801" i="9"/>
  <c r="E1801" i="9"/>
  <c r="F1800" i="9"/>
  <c r="E1800" i="9"/>
  <c r="F1799" i="9"/>
  <c r="E1799" i="9"/>
  <c r="F1798" i="9"/>
  <c r="E1798" i="9"/>
  <c r="F1797" i="9"/>
  <c r="E1797" i="9"/>
  <c r="F1796" i="9"/>
  <c r="E1796" i="9"/>
  <c r="F1795" i="9"/>
  <c r="E1795" i="9"/>
  <c r="F1794" i="9"/>
  <c r="E1794" i="9"/>
  <c r="F1793" i="9"/>
  <c r="E1793" i="9"/>
  <c r="F1792" i="9"/>
  <c r="E1792" i="9"/>
  <c r="F1791" i="9"/>
  <c r="E1791" i="9"/>
  <c r="F1790" i="9"/>
  <c r="E1790" i="9"/>
  <c r="F1789" i="9"/>
  <c r="E1789" i="9"/>
  <c r="F1788" i="9"/>
  <c r="E1788" i="9"/>
  <c r="F1787" i="9"/>
  <c r="E1787" i="9"/>
  <c r="F1786" i="9"/>
  <c r="E1786" i="9"/>
  <c r="F1785" i="9"/>
  <c r="E1785" i="9"/>
  <c r="F1784" i="9"/>
  <c r="E1784" i="9"/>
  <c r="F1783" i="9"/>
  <c r="E1783" i="9"/>
  <c r="F1782" i="9"/>
  <c r="E1782" i="9"/>
  <c r="F1781" i="9"/>
  <c r="E1781" i="9"/>
  <c r="F1780" i="9"/>
  <c r="E1780" i="9"/>
  <c r="F1779" i="9"/>
  <c r="E1779" i="9"/>
  <c r="F1778" i="9"/>
  <c r="E1778" i="9"/>
  <c r="F1777" i="9"/>
  <c r="E1777" i="9"/>
  <c r="F1776" i="9"/>
  <c r="E1776" i="9"/>
  <c r="F1775" i="9"/>
  <c r="E1775" i="9"/>
  <c r="F1774" i="9"/>
  <c r="E1774" i="9"/>
  <c r="F1773" i="9"/>
  <c r="E1773" i="9"/>
  <c r="F1772" i="9"/>
  <c r="E1772" i="9"/>
  <c r="F1771" i="9"/>
  <c r="E1771" i="9"/>
  <c r="F1770" i="9"/>
  <c r="E1770" i="9"/>
  <c r="F1769" i="9"/>
  <c r="E1769" i="9"/>
  <c r="F1768" i="9"/>
  <c r="E1768" i="9"/>
  <c r="F1767" i="9"/>
  <c r="E1767" i="9"/>
  <c r="F1766" i="9"/>
  <c r="E1766" i="9"/>
  <c r="F1765" i="9"/>
  <c r="E1765" i="9"/>
  <c r="F1764" i="9"/>
  <c r="E1764" i="9"/>
  <c r="F1763" i="9"/>
  <c r="E1763" i="9"/>
  <c r="F1762" i="9"/>
  <c r="E1762" i="9"/>
  <c r="F1761" i="9"/>
  <c r="E1761" i="9"/>
  <c r="F1760" i="9"/>
  <c r="E1760" i="9"/>
  <c r="F1759" i="9"/>
  <c r="E1759" i="9"/>
  <c r="F1758" i="9"/>
  <c r="E1758" i="9"/>
  <c r="F1757" i="9"/>
  <c r="E1757" i="9"/>
  <c r="F1756" i="9"/>
  <c r="E1756" i="9"/>
  <c r="F1755" i="9"/>
  <c r="E1755" i="9"/>
  <c r="F1754" i="9"/>
  <c r="E1754" i="9"/>
  <c r="F1753" i="9"/>
  <c r="E1753" i="9"/>
  <c r="F1752" i="9"/>
  <c r="E1752" i="9"/>
  <c r="F1751" i="9"/>
  <c r="E1751" i="9"/>
  <c r="F1750" i="9"/>
  <c r="E1750" i="9"/>
  <c r="F1749" i="9"/>
  <c r="E1749" i="9"/>
  <c r="F1748" i="9"/>
  <c r="E1748" i="9"/>
  <c r="F1747" i="9"/>
  <c r="E1747" i="9"/>
  <c r="F1746" i="9"/>
  <c r="E1746" i="9"/>
  <c r="F1745" i="9"/>
  <c r="E1745" i="9"/>
  <c r="F1744" i="9"/>
  <c r="E1744" i="9"/>
  <c r="F1743" i="9"/>
  <c r="E1743" i="9"/>
  <c r="F1742" i="9"/>
  <c r="E1742" i="9"/>
  <c r="F1741" i="9"/>
  <c r="E1741" i="9"/>
  <c r="F1740" i="9"/>
  <c r="E1740" i="9"/>
  <c r="F1739" i="9"/>
  <c r="E1739" i="9"/>
  <c r="F1738" i="9"/>
  <c r="E1738" i="9"/>
  <c r="F1737" i="9"/>
  <c r="E1737" i="9"/>
  <c r="F1736" i="9"/>
  <c r="E1736" i="9"/>
  <c r="F1735" i="9"/>
  <c r="E1735" i="9"/>
  <c r="F1734" i="9"/>
  <c r="E1734" i="9"/>
  <c r="F1733" i="9"/>
  <c r="E1733" i="9"/>
  <c r="F1732" i="9"/>
  <c r="E1732" i="9"/>
  <c r="F1731" i="9"/>
  <c r="E1731" i="9"/>
  <c r="F1730" i="9"/>
  <c r="E1730" i="9"/>
  <c r="F1729" i="9"/>
  <c r="E1729" i="9"/>
  <c r="F1728" i="9"/>
  <c r="E1728" i="9"/>
  <c r="F1727" i="9"/>
  <c r="E1727" i="9"/>
  <c r="F1726" i="9"/>
  <c r="E1726" i="9"/>
  <c r="F1725" i="9"/>
  <c r="E1725" i="9"/>
  <c r="F1724" i="9"/>
  <c r="E1724" i="9"/>
  <c r="F1723" i="9"/>
  <c r="E1723" i="9"/>
  <c r="F1722" i="9"/>
  <c r="E1722" i="9"/>
  <c r="F1721" i="9"/>
  <c r="E1721" i="9"/>
  <c r="F1720" i="9"/>
  <c r="E1720" i="9"/>
  <c r="F1719" i="9"/>
  <c r="E1719" i="9"/>
  <c r="F1718" i="9"/>
  <c r="E1718" i="9"/>
  <c r="F1717" i="9"/>
  <c r="E1717" i="9"/>
  <c r="F1716" i="9"/>
  <c r="E1716" i="9"/>
  <c r="F1715" i="9"/>
  <c r="E1715" i="9"/>
  <c r="F1714" i="9"/>
  <c r="E1714" i="9"/>
  <c r="F1713" i="9"/>
  <c r="E1713" i="9"/>
  <c r="F1712" i="9"/>
  <c r="E1712" i="9"/>
  <c r="F1711" i="9"/>
  <c r="E1711" i="9"/>
  <c r="F1710" i="9"/>
  <c r="E1710" i="9"/>
  <c r="F1709" i="9"/>
  <c r="E1709" i="9"/>
  <c r="F1708" i="9"/>
  <c r="E1708" i="9"/>
  <c r="F1707" i="9"/>
  <c r="E1707" i="9"/>
  <c r="F1706" i="9"/>
  <c r="E1706" i="9"/>
  <c r="F1705" i="9"/>
  <c r="E1705" i="9"/>
  <c r="F1704" i="9"/>
  <c r="E1704" i="9"/>
  <c r="F1703" i="9"/>
  <c r="E1703" i="9"/>
  <c r="F1702" i="9"/>
  <c r="E1702" i="9"/>
  <c r="F1701" i="9"/>
  <c r="E1701" i="9"/>
  <c r="F1700" i="9"/>
  <c r="E1700" i="9"/>
  <c r="F1699" i="9"/>
  <c r="E1699" i="9"/>
  <c r="F1698" i="9"/>
  <c r="E1698" i="9"/>
  <c r="F1697" i="9"/>
  <c r="E1697" i="9"/>
  <c r="F1696" i="9"/>
  <c r="E1696" i="9"/>
  <c r="H1695" i="9"/>
  <c r="F1695" i="9"/>
  <c r="E1695" i="9"/>
  <c r="G1695" i="9" s="1"/>
  <c r="F1694" i="9"/>
  <c r="E1694" i="9"/>
  <c r="H1693" i="9"/>
  <c r="F1693" i="9"/>
  <c r="E1693" i="9"/>
  <c r="G1693" i="9" s="1"/>
  <c r="F1692" i="9"/>
  <c r="E1692" i="9"/>
  <c r="H1691" i="9"/>
  <c r="G1691" i="9"/>
  <c r="F1691" i="9"/>
  <c r="E1691" i="9"/>
  <c r="F1690" i="9"/>
  <c r="E1690" i="9"/>
  <c r="H1689" i="9"/>
  <c r="F1689" i="9"/>
  <c r="E1689" i="9"/>
  <c r="G1689" i="9" s="1"/>
  <c r="F1688" i="9"/>
  <c r="E1688" i="9"/>
  <c r="H1687" i="9"/>
  <c r="F1687" i="9"/>
  <c r="E1687" i="9"/>
  <c r="G1687" i="9" s="1"/>
  <c r="F1686" i="9"/>
  <c r="E1686" i="9"/>
  <c r="H1685" i="9"/>
  <c r="F1685" i="9"/>
  <c r="E1685" i="9"/>
  <c r="G1685" i="9" s="1"/>
  <c r="F1684" i="9"/>
  <c r="E1684" i="9"/>
  <c r="H1683" i="9"/>
  <c r="G1683" i="9"/>
  <c r="F1683" i="9"/>
  <c r="E1683" i="9"/>
  <c r="F1682" i="9"/>
  <c r="E1682" i="9"/>
  <c r="H1681" i="9"/>
  <c r="F1681" i="9"/>
  <c r="E1681" i="9"/>
  <c r="G1681" i="9" s="1"/>
  <c r="F1680" i="9"/>
  <c r="E1680" i="9"/>
  <c r="H1679" i="9"/>
  <c r="F1679" i="9"/>
  <c r="E1679" i="9"/>
  <c r="G1679" i="9" s="1"/>
  <c r="F1678" i="9"/>
  <c r="E1678" i="9"/>
  <c r="F1677" i="9"/>
  <c r="E1677" i="9"/>
  <c r="G1677" i="9" s="1"/>
  <c r="G1676" i="9"/>
  <c r="F1676" i="9"/>
  <c r="E1676" i="9"/>
  <c r="H1676" i="9" s="1"/>
  <c r="F1675" i="9"/>
  <c r="E1675" i="9"/>
  <c r="G1675" i="9" s="1"/>
  <c r="H1674" i="9"/>
  <c r="F1674" i="9"/>
  <c r="E1674" i="9"/>
  <c r="G1674" i="9" s="1"/>
  <c r="F1673" i="9"/>
  <c r="E1673" i="9"/>
  <c r="G1673" i="9" s="1"/>
  <c r="G1672" i="9"/>
  <c r="F1672" i="9"/>
  <c r="E1672" i="9"/>
  <c r="H1672" i="9" s="1"/>
  <c r="F1671" i="9"/>
  <c r="E1671" i="9"/>
  <c r="G1671" i="9" s="1"/>
  <c r="H1670" i="9"/>
  <c r="G1670" i="9"/>
  <c r="F1670" i="9"/>
  <c r="E1670" i="9"/>
  <c r="H1669" i="9"/>
  <c r="F1669" i="9"/>
  <c r="E1669" i="9"/>
  <c r="G1669" i="9" s="1"/>
  <c r="F1668" i="9"/>
  <c r="E1668" i="9"/>
  <c r="G1668" i="9" s="1"/>
  <c r="F1667" i="9"/>
  <c r="E1667" i="9"/>
  <c r="G1667" i="9" s="1"/>
  <c r="H1666" i="9"/>
  <c r="F1666" i="9"/>
  <c r="E1666" i="9"/>
  <c r="G1666" i="9" s="1"/>
  <c r="H1665" i="9"/>
  <c r="F1665" i="9"/>
  <c r="E1665" i="9"/>
  <c r="G1665" i="9" s="1"/>
  <c r="F1664" i="9"/>
  <c r="E1664" i="9"/>
  <c r="H1664" i="9" s="1"/>
  <c r="H1663" i="9"/>
  <c r="F1663" i="9"/>
  <c r="E1663" i="9"/>
  <c r="G1663" i="9" s="1"/>
  <c r="H1662" i="9"/>
  <c r="G1662" i="9"/>
  <c r="F1662" i="9"/>
  <c r="E1662" i="9"/>
  <c r="F1661" i="9"/>
  <c r="E1661" i="9"/>
  <c r="G1661" i="9" s="1"/>
  <c r="G1660" i="9"/>
  <c r="F1660" i="9"/>
  <c r="E1660" i="9"/>
  <c r="H1660" i="9" s="1"/>
  <c r="F1659" i="9"/>
  <c r="E1659" i="9"/>
  <c r="G1659" i="9" s="1"/>
  <c r="H1658" i="9"/>
  <c r="F1658" i="9"/>
  <c r="E1658" i="9"/>
  <c r="G1658" i="9" s="1"/>
  <c r="F1657" i="9"/>
  <c r="E1657" i="9"/>
  <c r="G1657" i="9" s="1"/>
  <c r="G1656" i="9"/>
  <c r="F1656" i="9"/>
  <c r="E1656" i="9"/>
  <c r="H1656" i="9" s="1"/>
  <c r="H1655" i="9"/>
  <c r="F1655" i="9"/>
  <c r="E1655" i="9"/>
  <c r="G1655" i="9" s="1"/>
  <c r="H1654" i="9"/>
  <c r="G1654" i="9"/>
  <c r="F1654" i="9"/>
  <c r="E1654" i="9"/>
  <c r="H1653" i="9"/>
  <c r="F1653" i="9"/>
  <c r="E1653" i="9"/>
  <c r="G1653" i="9" s="1"/>
  <c r="F1652" i="9"/>
  <c r="E1652" i="9"/>
  <c r="G1652" i="9" s="1"/>
  <c r="F1651" i="9"/>
  <c r="E1651" i="9"/>
  <c r="G1651" i="9" s="1"/>
  <c r="H1650" i="9"/>
  <c r="F1650" i="9"/>
  <c r="E1650" i="9"/>
  <c r="G1650" i="9" s="1"/>
  <c r="H1649" i="9"/>
  <c r="F1649" i="9"/>
  <c r="E1649" i="9"/>
  <c r="G1649" i="9" s="1"/>
  <c r="F1648" i="9"/>
  <c r="E1648" i="9"/>
  <c r="H1648" i="9" s="1"/>
  <c r="H1647" i="9"/>
  <c r="F1647" i="9"/>
  <c r="E1647" i="9"/>
  <c r="G1647" i="9" s="1"/>
  <c r="H1646" i="9"/>
  <c r="G1646" i="9"/>
  <c r="F1646" i="9"/>
  <c r="E1646" i="9"/>
  <c r="F1645" i="9"/>
  <c r="E1645" i="9"/>
  <c r="G1645" i="9" s="1"/>
  <c r="G1644" i="9"/>
  <c r="F1644" i="9"/>
  <c r="E1644" i="9"/>
  <c r="H1644" i="9" s="1"/>
  <c r="F1643" i="9"/>
  <c r="E1643" i="9"/>
  <c r="G1643" i="9" s="1"/>
  <c r="H1642" i="9"/>
  <c r="F1642" i="9"/>
  <c r="E1642" i="9"/>
  <c r="G1642" i="9" s="1"/>
  <c r="F1641" i="9"/>
  <c r="E1641" i="9"/>
  <c r="G1641" i="9" s="1"/>
  <c r="G1640" i="9"/>
  <c r="F1640" i="9"/>
  <c r="E1640" i="9"/>
  <c r="H1640" i="9" s="1"/>
  <c r="F1639" i="9"/>
  <c r="E1639" i="9"/>
  <c r="G1639" i="9" s="1"/>
  <c r="H1638" i="9"/>
  <c r="G1638" i="9"/>
  <c r="F1638" i="9"/>
  <c r="E1638" i="9"/>
  <c r="H1637" i="9"/>
  <c r="F1637" i="9"/>
  <c r="E1637" i="9"/>
  <c r="G1637" i="9" s="1"/>
  <c r="F1636" i="9"/>
  <c r="E1636" i="9"/>
  <c r="G1636" i="9" s="1"/>
  <c r="F1635" i="9"/>
  <c r="E1635" i="9"/>
  <c r="G1635" i="9" s="1"/>
  <c r="H1634" i="9"/>
  <c r="F1634" i="9"/>
  <c r="E1634" i="9"/>
  <c r="G1634" i="9" s="1"/>
  <c r="H1633" i="9"/>
  <c r="F1633" i="9"/>
  <c r="E1633" i="9"/>
  <c r="G1633" i="9" s="1"/>
  <c r="F1632" i="9"/>
  <c r="E1632" i="9"/>
  <c r="H1632" i="9" s="1"/>
  <c r="H1631" i="9"/>
  <c r="F1631" i="9"/>
  <c r="E1631" i="9"/>
  <c r="G1631" i="9" s="1"/>
  <c r="H1630" i="9"/>
  <c r="F1630" i="9"/>
  <c r="E1630" i="9"/>
  <c r="G1630" i="9" s="1"/>
  <c r="F1629" i="9"/>
  <c r="E1629" i="9"/>
  <c r="G1629" i="9" s="1"/>
  <c r="G1628" i="9"/>
  <c r="F1628" i="9"/>
  <c r="E1628" i="9"/>
  <c r="H1628" i="9" s="1"/>
  <c r="F1627" i="9"/>
  <c r="E1627" i="9"/>
  <c r="G1627" i="9" s="1"/>
  <c r="H1626" i="9"/>
  <c r="F1626" i="9"/>
  <c r="E1626" i="9"/>
  <c r="G1626" i="9" s="1"/>
  <c r="F1625" i="9"/>
  <c r="E1625" i="9"/>
  <c r="G1625" i="9" s="1"/>
  <c r="G1624" i="9"/>
  <c r="F1624" i="9"/>
  <c r="E1624" i="9"/>
  <c r="H1624" i="9" s="1"/>
  <c r="H1623" i="9"/>
  <c r="F1623" i="9"/>
  <c r="E1623" i="9"/>
  <c r="G1623" i="9" s="1"/>
  <c r="H1622" i="9"/>
  <c r="G1622" i="9"/>
  <c r="F1622" i="9"/>
  <c r="E1622" i="9"/>
  <c r="H1621" i="9"/>
  <c r="F1621" i="9"/>
  <c r="E1621" i="9"/>
  <c r="G1621" i="9" s="1"/>
  <c r="F1620" i="9"/>
  <c r="E1620" i="9"/>
  <c r="G1620" i="9" s="1"/>
  <c r="F1619" i="9"/>
  <c r="E1619" i="9"/>
  <c r="G1619" i="9" s="1"/>
  <c r="H1618" i="9"/>
  <c r="F1618" i="9"/>
  <c r="E1618" i="9"/>
  <c r="G1618" i="9" s="1"/>
  <c r="H1617" i="9"/>
  <c r="F1617" i="9"/>
  <c r="E1617" i="9"/>
  <c r="G1617" i="9" s="1"/>
  <c r="F1616" i="9"/>
  <c r="E1616" i="9"/>
  <c r="H1616" i="9" s="1"/>
  <c r="H1615" i="9"/>
  <c r="F1615" i="9"/>
  <c r="E1615" i="9"/>
  <c r="G1615" i="9" s="1"/>
  <c r="H1614" i="9"/>
  <c r="G1614" i="9"/>
  <c r="F1614" i="9"/>
  <c r="E1614" i="9"/>
  <c r="F1613" i="9"/>
  <c r="E1613" i="9"/>
  <c r="G1612" i="9"/>
  <c r="F1612" i="9"/>
  <c r="E1612" i="9"/>
  <c r="H1612" i="9" s="1"/>
  <c r="F1611" i="9"/>
  <c r="E1611" i="9"/>
  <c r="G1611" i="9" s="1"/>
  <c r="H1610" i="9"/>
  <c r="F1610" i="9"/>
  <c r="E1610" i="9"/>
  <c r="G1610" i="9" s="1"/>
  <c r="F1609" i="9"/>
  <c r="E1609" i="9"/>
  <c r="G1609" i="9" s="1"/>
  <c r="G1608" i="9"/>
  <c r="F1608" i="9"/>
  <c r="E1608" i="9"/>
  <c r="H1608" i="9" s="1"/>
  <c r="H1607" i="9"/>
  <c r="F1607" i="9"/>
  <c r="E1607" i="9"/>
  <c r="G1607" i="9" s="1"/>
  <c r="H1606" i="9"/>
  <c r="G1606" i="9"/>
  <c r="F1606" i="9"/>
  <c r="E1606" i="9"/>
  <c r="H1605" i="9"/>
  <c r="F1605" i="9"/>
  <c r="E1605" i="9"/>
  <c r="G1605" i="9" s="1"/>
  <c r="F1604" i="9"/>
  <c r="E1604" i="9"/>
  <c r="H1604" i="9" s="1"/>
  <c r="F1603" i="9"/>
  <c r="E1603" i="9"/>
  <c r="G1603" i="9" s="1"/>
  <c r="H1602" i="9"/>
  <c r="F1602" i="9"/>
  <c r="E1602" i="9"/>
  <c r="G1602" i="9" s="1"/>
  <c r="F1601" i="9"/>
  <c r="E1601" i="9"/>
  <c r="G1601" i="9" s="1"/>
  <c r="F1600" i="9"/>
  <c r="E1600" i="9"/>
  <c r="H1599" i="9"/>
  <c r="F1599" i="9"/>
  <c r="E1599" i="9"/>
  <c r="G1599" i="9" s="1"/>
  <c r="H1598" i="9"/>
  <c r="G1598" i="9"/>
  <c r="F1598" i="9"/>
  <c r="E1598" i="9"/>
  <c r="F1597" i="9"/>
  <c r="E1597" i="9"/>
  <c r="G1597" i="9" s="1"/>
  <c r="G1596" i="9"/>
  <c r="F1596" i="9"/>
  <c r="E1596" i="9"/>
  <c r="H1596" i="9" s="1"/>
  <c r="F1595" i="9"/>
  <c r="E1595" i="9"/>
  <c r="G1595" i="9" s="1"/>
  <c r="H1594" i="9"/>
  <c r="F1594" i="9"/>
  <c r="E1594" i="9"/>
  <c r="G1594" i="9" s="1"/>
  <c r="F1593" i="9"/>
  <c r="E1593" i="9"/>
  <c r="G1593" i="9" s="1"/>
  <c r="G1592" i="9"/>
  <c r="F1592" i="9"/>
  <c r="E1592" i="9"/>
  <c r="H1592" i="9" s="1"/>
  <c r="H1591" i="9"/>
  <c r="F1591" i="9"/>
  <c r="E1591" i="9"/>
  <c r="G1591" i="9" s="1"/>
  <c r="H1590" i="9"/>
  <c r="G1590" i="9"/>
  <c r="F1590" i="9"/>
  <c r="E1590" i="9"/>
  <c r="F1589" i="9"/>
  <c r="E1589" i="9"/>
  <c r="G1589" i="9" s="1"/>
  <c r="F1588" i="9"/>
  <c r="E1588" i="9"/>
  <c r="H1588" i="9" s="1"/>
  <c r="F1587" i="9"/>
  <c r="E1587" i="9"/>
  <c r="G1587" i="9" s="1"/>
  <c r="H1586" i="9"/>
  <c r="F1586" i="9"/>
  <c r="E1586" i="9"/>
  <c r="G1586" i="9" s="1"/>
  <c r="F1585" i="9"/>
  <c r="E1585" i="9"/>
  <c r="G1585" i="9" s="1"/>
  <c r="G1584" i="9"/>
  <c r="F1584" i="9"/>
  <c r="E1584" i="9"/>
  <c r="H1584" i="9" s="1"/>
  <c r="H1583" i="9"/>
  <c r="F1583" i="9"/>
  <c r="E1583" i="9"/>
  <c r="G1583" i="9" s="1"/>
  <c r="H1582" i="9"/>
  <c r="G1582" i="9"/>
  <c r="F1582" i="9"/>
  <c r="E1582" i="9"/>
  <c r="F1581" i="9"/>
  <c r="E1581" i="9"/>
  <c r="G1581" i="9" s="1"/>
  <c r="F1580" i="9"/>
  <c r="E1580" i="9"/>
  <c r="H1580" i="9" s="1"/>
  <c r="F1579" i="9"/>
  <c r="E1579" i="9"/>
  <c r="H1578" i="9"/>
  <c r="F1578" i="9"/>
  <c r="E1578" i="9"/>
  <c r="G1578" i="9" s="1"/>
  <c r="F1577" i="9"/>
  <c r="E1577" i="9"/>
  <c r="G1577" i="9" s="1"/>
  <c r="H1576" i="9"/>
  <c r="F1576" i="9"/>
  <c r="E1576" i="9"/>
  <c r="G1576" i="9" s="1"/>
  <c r="H1575" i="9"/>
  <c r="F1575" i="9"/>
  <c r="E1575" i="9"/>
  <c r="G1575" i="9" s="1"/>
  <c r="H1574" i="9"/>
  <c r="G1574" i="9"/>
  <c r="F1574" i="9"/>
  <c r="E1574" i="9"/>
  <c r="H1573" i="9"/>
  <c r="F1573" i="9"/>
  <c r="E1573" i="9"/>
  <c r="G1573" i="9" s="1"/>
  <c r="F1572" i="9"/>
  <c r="E1572" i="9"/>
  <c r="H1572" i="9" s="1"/>
  <c r="F1571" i="9"/>
  <c r="E1571" i="9"/>
  <c r="H1570" i="9"/>
  <c r="F1570" i="9"/>
  <c r="E1570" i="9"/>
  <c r="G1570" i="9" s="1"/>
  <c r="F1569" i="9"/>
  <c r="E1569" i="9"/>
  <c r="G1569" i="9" s="1"/>
  <c r="F1568" i="9"/>
  <c r="E1568" i="9"/>
  <c r="H1568" i="9" s="1"/>
  <c r="H1567" i="9"/>
  <c r="F1567" i="9"/>
  <c r="E1567" i="9"/>
  <c r="G1567" i="9" s="1"/>
  <c r="H1566" i="9"/>
  <c r="G1566" i="9"/>
  <c r="F1566" i="9"/>
  <c r="E1566" i="9"/>
  <c r="H1565" i="9"/>
  <c r="F1565" i="9"/>
  <c r="E1565" i="9"/>
  <c r="G1565" i="9" s="1"/>
  <c r="G1564" i="9"/>
  <c r="F1564" i="9"/>
  <c r="E1564" i="9"/>
  <c r="H1564" i="9" s="1"/>
  <c r="F1563" i="9"/>
  <c r="E1563" i="9"/>
  <c r="H1562" i="9"/>
  <c r="F1562" i="9"/>
  <c r="E1562" i="9"/>
  <c r="G1562" i="9" s="1"/>
  <c r="H1561" i="9"/>
  <c r="F1561" i="9"/>
  <c r="E1561" i="9"/>
  <c r="G1561" i="9" s="1"/>
  <c r="F1560" i="9"/>
  <c r="E1560" i="9"/>
  <c r="G1560" i="9" s="1"/>
  <c r="H1559" i="9"/>
  <c r="F1559" i="9"/>
  <c r="E1559" i="9"/>
  <c r="G1559" i="9" s="1"/>
  <c r="H1558" i="9"/>
  <c r="G1558" i="9"/>
  <c r="F1558" i="9"/>
  <c r="E1558" i="9"/>
  <c r="F1557" i="9"/>
  <c r="E1557" i="9"/>
  <c r="G1557" i="9" s="1"/>
  <c r="G1556" i="9"/>
  <c r="F1556" i="9"/>
  <c r="E1556" i="9"/>
  <c r="H1556" i="9" s="1"/>
  <c r="F1555" i="9"/>
  <c r="E1555" i="9"/>
  <c r="F1554" i="9"/>
  <c r="E1554" i="9"/>
  <c r="G1554" i="9" s="1"/>
  <c r="H1553" i="9"/>
  <c r="F1553" i="9"/>
  <c r="E1553" i="9"/>
  <c r="G1553" i="9" s="1"/>
  <c r="H1552" i="9"/>
  <c r="G1552" i="9"/>
  <c r="F1552" i="9"/>
  <c r="E1552" i="9"/>
  <c r="H1551" i="9"/>
  <c r="F1551" i="9"/>
  <c r="E1551" i="9"/>
  <c r="G1551" i="9" s="1"/>
  <c r="H1550" i="9"/>
  <c r="G1550" i="9"/>
  <c r="F1550" i="9"/>
  <c r="E1550" i="9"/>
  <c r="F1549" i="9"/>
  <c r="E1549" i="9"/>
  <c r="G1549" i="9" s="1"/>
  <c r="F1548" i="9"/>
  <c r="E1548" i="9"/>
  <c r="H1548" i="9" s="1"/>
  <c r="F1547" i="9"/>
  <c r="E1547" i="9"/>
  <c r="F1546" i="9"/>
  <c r="E1546" i="9"/>
  <c r="G1546" i="9" s="1"/>
  <c r="F1545" i="9"/>
  <c r="E1545" i="9"/>
  <c r="G1545" i="9" s="1"/>
  <c r="H1544" i="9"/>
  <c r="F1544" i="9"/>
  <c r="E1544" i="9"/>
  <c r="G1544" i="9" s="1"/>
  <c r="H1543" i="9"/>
  <c r="F1543" i="9"/>
  <c r="E1543" i="9"/>
  <c r="G1543" i="9" s="1"/>
  <c r="H1542" i="9"/>
  <c r="G1542" i="9"/>
  <c r="F1542" i="9"/>
  <c r="E1542" i="9"/>
  <c r="H1541" i="9"/>
  <c r="F1541" i="9"/>
  <c r="E1541" i="9"/>
  <c r="G1541" i="9" s="1"/>
  <c r="H1540" i="9"/>
  <c r="G1540" i="9"/>
  <c r="F1540" i="9"/>
  <c r="E1540" i="9"/>
  <c r="F1539" i="9"/>
  <c r="E1539" i="9"/>
  <c r="H1538" i="9"/>
  <c r="F1538" i="9"/>
  <c r="E1538" i="9"/>
  <c r="G1538" i="9" s="1"/>
  <c r="H1537" i="9"/>
  <c r="F1537" i="9"/>
  <c r="E1537" i="9"/>
  <c r="G1537" i="9" s="1"/>
  <c r="H1536" i="9"/>
  <c r="G1536" i="9"/>
  <c r="F1536" i="9"/>
  <c r="E1536" i="9"/>
  <c r="H1535" i="9"/>
  <c r="F1535" i="9"/>
  <c r="E1535" i="9"/>
  <c r="G1535" i="9" s="1"/>
  <c r="G1534" i="9"/>
  <c r="F1534" i="9"/>
  <c r="E1534" i="9"/>
  <c r="H1534" i="9" s="1"/>
  <c r="F1533" i="9"/>
  <c r="E1533" i="9"/>
  <c r="G1533" i="9" s="1"/>
  <c r="F1532" i="9"/>
  <c r="E1532" i="9"/>
  <c r="H1532" i="9" s="1"/>
  <c r="F1531" i="9"/>
  <c r="E1531" i="9"/>
  <c r="G1531" i="9" s="1"/>
  <c r="H1530" i="9"/>
  <c r="F1530" i="9"/>
  <c r="E1530" i="9"/>
  <c r="G1530" i="9" s="1"/>
  <c r="H1529" i="9"/>
  <c r="F1529" i="9"/>
  <c r="E1529" i="9"/>
  <c r="G1529" i="9" s="1"/>
  <c r="H1528" i="9"/>
  <c r="G1528" i="9"/>
  <c r="F1528" i="9"/>
  <c r="E1528" i="9"/>
  <c r="H1527" i="9"/>
  <c r="F1527" i="9"/>
  <c r="E1527" i="9"/>
  <c r="G1527" i="9" s="1"/>
  <c r="H1526" i="9"/>
  <c r="G1526" i="9"/>
  <c r="F1526" i="9"/>
  <c r="E1526" i="9"/>
  <c r="F1525" i="9"/>
  <c r="E1525" i="9"/>
  <c r="G1525" i="9" s="1"/>
  <c r="F1524" i="9"/>
  <c r="E1524" i="9"/>
  <c r="H1524" i="9" s="1"/>
  <c r="F1523" i="9"/>
  <c r="E1523" i="9"/>
  <c r="G1523" i="9" s="1"/>
  <c r="H1522" i="9"/>
  <c r="F1522" i="9"/>
  <c r="E1522" i="9"/>
  <c r="G1522" i="9" s="1"/>
  <c r="H1521" i="9"/>
  <c r="F1521" i="9"/>
  <c r="E1521" i="9"/>
  <c r="G1521" i="9" s="1"/>
  <c r="H1520" i="9"/>
  <c r="G1520" i="9"/>
  <c r="F1520" i="9"/>
  <c r="E1520" i="9"/>
  <c r="H1519" i="9"/>
  <c r="F1519" i="9"/>
  <c r="E1519" i="9"/>
  <c r="G1519" i="9" s="1"/>
  <c r="G1518" i="9"/>
  <c r="F1518" i="9"/>
  <c r="E1518" i="9"/>
  <c r="H1518" i="9" s="1"/>
  <c r="F1517" i="9"/>
  <c r="E1517" i="9"/>
  <c r="G1517" i="9" s="1"/>
  <c r="F1516" i="9"/>
  <c r="E1516" i="9"/>
  <c r="H1516" i="9" s="1"/>
  <c r="F1515" i="9"/>
  <c r="E1515" i="9"/>
  <c r="G1515" i="9" s="1"/>
  <c r="H1514" i="9"/>
  <c r="F1514" i="9"/>
  <c r="E1514" i="9"/>
  <c r="G1514" i="9" s="1"/>
  <c r="H1513" i="9"/>
  <c r="F1513" i="9"/>
  <c r="E1513" i="9"/>
  <c r="G1513" i="9" s="1"/>
  <c r="H1512" i="9"/>
  <c r="G1512" i="9"/>
  <c r="F1512" i="9"/>
  <c r="E1512" i="9"/>
  <c r="H1511" i="9"/>
  <c r="F1511" i="9"/>
  <c r="E1511" i="9"/>
  <c r="G1511" i="9" s="1"/>
  <c r="H1510" i="9"/>
  <c r="G1510" i="9"/>
  <c r="F1510" i="9"/>
  <c r="E1510" i="9"/>
  <c r="F1509" i="9"/>
  <c r="E1509" i="9"/>
  <c r="G1509" i="9" s="1"/>
  <c r="F1508" i="9"/>
  <c r="E1508" i="9"/>
  <c r="H1508" i="9" s="1"/>
  <c r="F1507" i="9"/>
  <c r="E1507" i="9"/>
  <c r="G1507" i="9" s="1"/>
  <c r="H1506" i="9"/>
  <c r="F1506" i="9"/>
  <c r="E1506" i="9"/>
  <c r="G1506" i="9" s="1"/>
  <c r="H1505" i="9"/>
  <c r="F1505" i="9"/>
  <c r="E1505" i="9"/>
  <c r="G1505" i="9" s="1"/>
  <c r="H1504" i="9"/>
  <c r="G1504" i="9"/>
  <c r="F1504" i="9"/>
  <c r="E1504" i="9"/>
  <c r="H1503" i="9"/>
  <c r="F1503" i="9"/>
  <c r="E1503" i="9"/>
  <c r="G1503" i="9" s="1"/>
  <c r="G1502" i="9"/>
  <c r="F1502" i="9"/>
  <c r="E1502" i="9"/>
  <c r="H1502" i="9" s="1"/>
  <c r="F1501" i="9"/>
  <c r="E1501" i="9"/>
  <c r="G1501" i="9" s="1"/>
  <c r="F1500" i="9"/>
  <c r="E1500" i="9"/>
  <c r="H1500" i="9" s="1"/>
  <c r="F1499" i="9"/>
  <c r="E1499" i="9"/>
  <c r="G1499" i="9" s="1"/>
  <c r="H1498" i="9"/>
  <c r="F1498" i="9"/>
  <c r="E1498" i="9"/>
  <c r="G1498" i="9" s="1"/>
  <c r="H1497" i="9"/>
  <c r="F1497" i="9"/>
  <c r="E1497" i="9"/>
  <c r="G1497" i="9" s="1"/>
  <c r="H1496" i="9"/>
  <c r="G1496" i="9"/>
  <c r="F1496" i="9"/>
  <c r="E1496" i="9"/>
  <c r="H1495" i="9"/>
  <c r="F1495" i="9"/>
  <c r="E1495" i="9"/>
  <c r="G1495" i="9" s="1"/>
  <c r="H1494" i="9"/>
  <c r="G1494" i="9"/>
  <c r="F1494" i="9"/>
  <c r="E1494" i="9"/>
  <c r="F1493" i="9"/>
  <c r="E1493" i="9"/>
  <c r="G1493" i="9" s="1"/>
  <c r="F1492" i="9"/>
  <c r="E1492" i="9"/>
  <c r="H1492" i="9" s="1"/>
  <c r="F1491" i="9"/>
  <c r="E1491" i="9"/>
  <c r="G1491" i="9" s="1"/>
  <c r="H1490" i="9"/>
  <c r="F1490" i="9"/>
  <c r="E1490" i="9"/>
  <c r="G1490" i="9" s="1"/>
  <c r="H1489" i="9"/>
  <c r="F1489" i="9"/>
  <c r="E1489" i="9"/>
  <c r="G1489" i="9" s="1"/>
  <c r="H1488" i="9"/>
  <c r="G1488" i="9"/>
  <c r="F1488" i="9"/>
  <c r="E1488" i="9"/>
  <c r="H1487" i="9"/>
  <c r="F1487" i="9"/>
  <c r="E1487" i="9"/>
  <c r="G1487" i="9" s="1"/>
  <c r="G1486" i="9"/>
  <c r="F1486" i="9"/>
  <c r="E1486" i="9"/>
  <c r="H1486" i="9" s="1"/>
  <c r="F1485" i="9"/>
  <c r="E1485" i="9"/>
  <c r="G1485" i="9" s="1"/>
  <c r="F1484" i="9"/>
  <c r="E1484" i="9"/>
  <c r="H1484" i="9" s="1"/>
  <c r="F1483" i="9"/>
  <c r="E1483" i="9"/>
  <c r="G1483" i="9" s="1"/>
  <c r="H1482" i="9"/>
  <c r="F1482" i="9"/>
  <c r="E1482" i="9"/>
  <c r="G1482" i="9" s="1"/>
  <c r="H1481" i="9"/>
  <c r="F1481" i="9"/>
  <c r="E1481" i="9"/>
  <c r="G1481" i="9" s="1"/>
  <c r="H1480" i="9"/>
  <c r="G1480" i="9"/>
  <c r="F1480" i="9"/>
  <c r="E1480" i="9"/>
  <c r="H1479" i="9"/>
  <c r="F1479" i="9"/>
  <c r="E1479" i="9"/>
  <c r="G1479" i="9" s="1"/>
  <c r="H1478" i="9"/>
  <c r="G1478" i="9"/>
  <c r="F1478" i="9"/>
  <c r="E1478" i="9"/>
  <c r="F1477" i="9"/>
  <c r="E1477" i="9"/>
  <c r="G1477" i="9" s="1"/>
  <c r="F1476" i="9"/>
  <c r="E1476" i="9"/>
  <c r="H1476" i="9" s="1"/>
  <c r="F1475" i="9"/>
  <c r="E1475" i="9"/>
  <c r="G1475" i="9" s="1"/>
  <c r="H1474" i="9"/>
  <c r="F1474" i="9"/>
  <c r="E1474" i="9"/>
  <c r="G1474" i="9" s="1"/>
  <c r="H1473" i="9"/>
  <c r="F1473" i="9"/>
  <c r="E1473" i="9"/>
  <c r="G1473" i="9" s="1"/>
  <c r="H1472" i="9"/>
  <c r="G1472" i="9"/>
  <c r="F1472" i="9"/>
  <c r="E1472" i="9"/>
  <c r="H1471" i="9"/>
  <c r="F1471" i="9"/>
  <c r="E1471" i="9"/>
  <c r="G1471" i="9" s="1"/>
  <c r="G1470" i="9"/>
  <c r="F1470" i="9"/>
  <c r="E1470" i="9"/>
  <c r="H1470" i="9" s="1"/>
  <c r="F1469" i="9"/>
  <c r="E1469" i="9"/>
  <c r="G1469" i="9" s="1"/>
  <c r="F1468" i="9"/>
  <c r="E1468" i="9"/>
  <c r="H1468" i="9" s="1"/>
  <c r="F1467" i="9"/>
  <c r="E1467" i="9"/>
  <c r="G1467" i="9" s="1"/>
  <c r="H1466" i="9"/>
  <c r="F1466" i="9"/>
  <c r="E1466" i="9"/>
  <c r="G1466" i="9" s="1"/>
  <c r="H1465" i="9"/>
  <c r="F1465" i="9"/>
  <c r="E1465" i="9"/>
  <c r="G1465" i="9" s="1"/>
  <c r="H1464" i="9"/>
  <c r="G1464" i="9"/>
  <c r="F1464" i="9"/>
  <c r="E1464" i="9"/>
  <c r="H1463" i="9"/>
  <c r="F1463" i="9"/>
  <c r="E1463" i="9"/>
  <c r="G1463" i="9" s="1"/>
  <c r="H1462" i="9"/>
  <c r="G1462" i="9"/>
  <c r="F1462" i="9"/>
  <c r="E1462" i="9"/>
  <c r="F1461" i="9"/>
  <c r="E1461" i="9"/>
  <c r="G1461" i="9" s="1"/>
  <c r="F1460" i="9"/>
  <c r="E1460" i="9"/>
  <c r="H1460" i="9" s="1"/>
  <c r="F1459" i="9"/>
  <c r="E1459" i="9"/>
  <c r="G1459" i="9" s="1"/>
  <c r="H1458" i="9"/>
  <c r="F1458" i="9"/>
  <c r="E1458" i="9"/>
  <c r="G1458" i="9" s="1"/>
  <c r="H1457" i="9"/>
  <c r="F1457" i="9"/>
  <c r="E1457" i="9"/>
  <c r="G1457" i="9" s="1"/>
  <c r="H1456" i="9"/>
  <c r="G1456" i="9"/>
  <c r="F1456" i="9"/>
  <c r="E1456" i="9"/>
  <c r="H1455" i="9"/>
  <c r="F1455" i="9"/>
  <c r="E1455" i="9"/>
  <c r="G1455" i="9" s="1"/>
  <c r="G1454" i="9"/>
  <c r="F1454" i="9"/>
  <c r="E1454" i="9"/>
  <c r="H1454" i="9" s="1"/>
  <c r="F1453" i="9"/>
  <c r="E1453" i="9"/>
  <c r="G1453" i="9" s="1"/>
  <c r="F1452" i="9"/>
  <c r="E1452" i="9"/>
  <c r="H1452" i="9" s="1"/>
  <c r="F1451" i="9"/>
  <c r="E1451" i="9"/>
  <c r="G1451" i="9" s="1"/>
  <c r="H1450" i="9"/>
  <c r="F1450" i="9"/>
  <c r="E1450" i="9"/>
  <c r="G1450" i="9" s="1"/>
  <c r="H1449" i="9"/>
  <c r="F1449" i="9"/>
  <c r="E1449" i="9"/>
  <c r="G1449" i="9" s="1"/>
  <c r="H1448" i="9"/>
  <c r="G1448" i="9"/>
  <c r="F1448" i="9"/>
  <c r="E1448" i="9"/>
  <c r="H1447" i="9"/>
  <c r="F1447" i="9"/>
  <c r="E1447" i="9"/>
  <c r="G1447" i="9" s="1"/>
  <c r="H1446" i="9"/>
  <c r="G1446" i="9"/>
  <c r="F1446" i="9"/>
  <c r="E1446" i="9"/>
  <c r="F1445" i="9"/>
  <c r="E1445" i="9"/>
  <c r="G1445" i="9" s="1"/>
  <c r="F1444" i="9"/>
  <c r="E1444" i="9"/>
  <c r="H1444" i="9" s="1"/>
  <c r="F1443" i="9"/>
  <c r="E1443" i="9"/>
  <c r="G1443" i="9" s="1"/>
  <c r="H1442" i="9"/>
  <c r="F1442" i="9"/>
  <c r="E1442" i="9"/>
  <c r="G1442" i="9" s="1"/>
  <c r="H1441" i="9"/>
  <c r="F1441" i="9"/>
  <c r="E1441" i="9"/>
  <c r="G1441" i="9" s="1"/>
  <c r="H1440" i="9"/>
  <c r="G1440" i="9"/>
  <c r="F1440" i="9"/>
  <c r="E1440" i="9"/>
  <c r="H1439" i="9"/>
  <c r="F1439" i="9"/>
  <c r="E1439" i="9"/>
  <c r="G1439" i="9" s="1"/>
  <c r="G1438" i="9"/>
  <c r="F1438" i="9"/>
  <c r="E1438" i="9"/>
  <c r="H1438" i="9" s="1"/>
  <c r="F1437" i="9"/>
  <c r="E1437" i="9"/>
  <c r="G1437" i="9" s="1"/>
  <c r="F1436" i="9"/>
  <c r="E1436" i="9"/>
  <c r="H1436" i="9" s="1"/>
  <c r="F1435" i="9"/>
  <c r="E1435" i="9"/>
  <c r="G1435" i="9" s="1"/>
  <c r="H1434" i="9"/>
  <c r="F1434" i="9"/>
  <c r="E1434" i="9"/>
  <c r="G1434" i="9" s="1"/>
  <c r="H1433" i="9"/>
  <c r="F1433" i="9"/>
  <c r="E1433" i="9"/>
  <c r="G1433" i="9" s="1"/>
  <c r="H1432" i="9"/>
  <c r="G1432" i="9"/>
  <c r="F1432" i="9"/>
  <c r="E1432" i="9"/>
  <c r="H1431" i="9"/>
  <c r="F1431" i="9"/>
  <c r="E1431" i="9"/>
  <c r="G1431" i="9" s="1"/>
  <c r="H1430" i="9"/>
  <c r="G1430" i="9"/>
  <c r="F1430" i="9"/>
  <c r="E1430" i="9"/>
  <c r="F1429" i="9"/>
  <c r="E1429" i="9"/>
  <c r="G1429" i="9" s="1"/>
  <c r="F1428" i="9"/>
  <c r="E1428" i="9"/>
  <c r="H1428" i="9" s="1"/>
  <c r="F1427" i="9"/>
  <c r="E1427" i="9"/>
  <c r="G1427" i="9" s="1"/>
  <c r="H1426" i="9"/>
  <c r="F1426" i="9"/>
  <c r="E1426" i="9"/>
  <c r="G1426" i="9" s="1"/>
  <c r="H1425" i="9"/>
  <c r="F1425" i="9"/>
  <c r="E1425" i="9"/>
  <c r="G1425" i="9" s="1"/>
  <c r="H1424" i="9"/>
  <c r="G1424" i="9"/>
  <c r="F1424" i="9"/>
  <c r="E1424" i="9"/>
  <c r="H1423" i="9"/>
  <c r="G1423" i="9"/>
  <c r="F1423" i="9"/>
  <c r="E1423" i="9"/>
  <c r="H1422" i="9"/>
  <c r="G1422" i="9"/>
  <c r="F1422" i="9"/>
  <c r="E1422" i="9"/>
  <c r="H1421" i="9"/>
  <c r="G1421" i="9"/>
  <c r="F1421" i="9"/>
  <c r="E1421" i="9"/>
  <c r="H1420" i="9"/>
  <c r="G1420" i="9"/>
  <c r="F1420" i="9"/>
  <c r="E1420" i="9"/>
  <c r="H1419" i="9"/>
  <c r="G1419" i="9"/>
  <c r="F1419" i="9"/>
  <c r="E1419" i="9"/>
  <c r="H1418" i="9"/>
  <c r="G1418" i="9"/>
  <c r="F1418" i="9"/>
  <c r="E1418" i="9"/>
  <c r="H1417" i="9"/>
  <c r="G1417" i="9"/>
  <c r="F1417" i="9"/>
  <c r="E1417" i="9"/>
  <c r="H1416" i="9"/>
  <c r="G1416" i="9"/>
  <c r="F1416" i="9"/>
  <c r="E1416" i="9"/>
  <c r="H1415" i="9"/>
  <c r="G1415" i="9"/>
  <c r="F1415" i="9"/>
  <c r="E1415" i="9"/>
  <c r="H1414" i="9"/>
  <c r="G1414" i="9"/>
  <c r="F1414" i="9"/>
  <c r="E1414" i="9"/>
  <c r="H1413" i="9"/>
  <c r="G1413" i="9"/>
  <c r="F1413" i="9"/>
  <c r="E1413" i="9"/>
  <c r="H1412" i="9"/>
  <c r="G1412" i="9"/>
  <c r="F1412" i="9"/>
  <c r="E1412" i="9"/>
  <c r="H1411" i="9"/>
  <c r="G1411" i="9"/>
  <c r="F1411" i="9"/>
  <c r="E1411" i="9"/>
  <c r="H1410" i="9"/>
  <c r="G1410" i="9"/>
  <c r="F1410" i="9"/>
  <c r="E1410" i="9"/>
  <c r="H1409" i="9"/>
  <c r="G1409" i="9"/>
  <c r="F1409" i="9"/>
  <c r="E1409" i="9"/>
  <c r="H1408" i="9"/>
  <c r="G1408" i="9"/>
  <c r="F1408" i="9"/>
  <c r="E1408" i="9"/>
  <c r="H1407" i="9"/>
  <c r="G1407" i="9"/>
  <c r="F1407" i="9"/>
  <c r="E1407" i="9"/>
  <c r="H1406" i="9"/>
  <c r="G1406" i="9"/>
  <c r="F1406" i="9"/>
  <c r="E1406" i="9"/>
  <c r="H1405" i="9"/>
  <c r="G1405" i="9"/>
  <c r="F1405" i="9"/>
  <c r="E1405" i="9"/>
  <c r="H1404" i="9"/>
  <c r="G1404" i="9"/>
  <c r="F1404" i="9"/>
  <c r="E1404" i="9"/>
  <c r="H1403" i="9"/>
  <c r="G1403" i="9"/>
  <c r="F1403" i="9"/>
  <c r="E1403" i="9"/>
  <c r="H1402" i="9"/>
  <c r="G1402" i="9"/>
  <c r="F1402" i="9"/>
  <c r="E1402" i="9"/>
  <c r="H1401" i="9"/>
  <c r="G1401" i="9"/>
  <c r="F1401" i="9"/>
  <c r="E1401" i="9"/>
  <c r="H1400" i="9"/>
  <c r="G1400" i="9"/>
  <c r="F1400" i="9"/>
  <c r="E1400" i="9"/>
  <c r="H1399" i="9"/>
  <c r="G1399" i="9"/>
  <c r="F1399" i="9"/>
  <c r="E1399" i="9"/>
  <c r="H1398" i="9"/>
  <c r="G1398" i="9"/>
  <c r="F1398" i="9"/>
  <c r="E1398" i="9"/>
  <c r="H1397" i="9"/>
  <c r="G1397" i="9"/>
  <c r="F1397" i="9"/>
  <c r="E1397" i="9"/>
  <c r="H1396" i="9"/>
  <c r="G1396" i="9"/>
  <c r="F1396" i="9"/>
  <c r="E1396" i="9"/>
  <c r="H1395" i="9"/>
  <c r="G1395" i="9"/>
  <c r="F1395" i="9"/>
  <c r="E1395" i="9"/>
  <c r="H1394" i="9"/>
  <c r="G1394" i="9"/>
  <c r="F1394" i="9"/>
  <c r="E1394" i="9"/>
  <c r="H1393" i="9"/>
  <c r="G1393" i="9"/>
  <c r="F1393" i="9"/>
  <c r="E1393" i="9"/>
  <c r="H1392" i="9"/>
  <c r="G1392" i="9"/>
  <c r="F1392" i="9"/>
  <c r="E1392" i="9"/>
  <c r="H1391" i="9"/>
  <c r="G1391" i="9"/>
  <c r="F1391" i="9"/>
  <c r="E1391" i="9"/>
  <c r="H1390" i="9"/>
  <c r="G1390" i="9"/>
  <c r="F1390" i="9"/>
  <c r="E1390" i="9"/>
  <c r="H1389" i="9"/>
  <c r="G1389" i="9"/>
  <c r="F1389" i="9"/>
  <c r="E1389" i="9"/>
  <c r="H1388" i="9"/>
  <c r="G1388" i="9"/>
  <c r="F1388" i="9"/>
  <c r="E1388" i="9"/>
  <c r="H1387" i="9"/>
  <c r="G1387" i="9"/>
  <c r="F1387" i="9"/>
  <c r="E1387" i="9"/>
  <c r="H1386" i="9"/>
  <c r="G1386" i="9"/>
  <c r="F1386" i="9"/>
  <c r="E1386" i="9"/>
  <c r="H1385" i="9"/>
  <c r="G1385" i="9"/>
  <c r="F1385" i="9"/>
  <c r="E1385" i="9"/>
  <c r="H1384" i="9"/>
  <c r="G1384" i="9"/>
  <c r="F1384" i="9"/>
  <c r="E1384" i="9"/>
  <c r="H1383" i="9"/>
  <c r="G1383" i="9"/>
  <c r="F1383" i="9"/>
  <c r="E1383" i="9"/>
  <c r="H1382" i="9"/>
  <c r="G1382" i="9"/>
  <c r="F1382" i="9"/>
  <c r="E1382" i="9"/>
  <c r="H1381" i="9"/>
  <c r="G1381" i="9"/>
  <c r="F1381" i="9"/>
  <c r="E1381" i="9"/>
  <c r="H1380" i="9"/>
  <c r="G1380" i="9"/>
  <c r="F1380" i="9"/>
  <c r="E1380" i="9"/>
  <c r="H1379" i="9"/>
  <c r="G1379" i="9"/>
  <c r="F1379" i="9"/>
  <c r="E1379" i="9"/>
  <c r="H1378" i="9"/>
  <c r="G1378" i="9"/>
  <c r="F1378" i="9"/>
  <c r="E1378" i="9"/>
  <c r="H1377" i="9"/>
  <c r="G1377" i="9"/>
  <c r="F1377" i="9"/>
  <c r="E1377" i="9"/>
  <c r="H1376" i="9"/>
  <c r="G1376" i="9"/>
  <c r="F1376" i="9"/>
  <c r="E1376" i="9"/>
  <c r="H1375" i="9"/>
  <c r="G1375" i="9"/>
  <c r="F1375" i="9"/>
  <c r="E1375" i="9"/>
  <c r="H1374" i="9"/>
  <c r="G1374" i="9"/>
  <c r="F1374" i="9"/>
  <c r="E1374" i="9"/>
  <c r="H1373" i="9"/>
  <c r="G1373" i="9"/>
  <c r="F1373" i="9"/>
  <c r="E1373" i="9"/>
  <c r="H1372" i="9"/>
  <c r="G1372" i="9"/>
  <c r="F1372" i="9"/>
  <c r="E1372" i="9"/>
  <c r="H1371" i="9"/>
  <c r="G1371" i="9"/>
  <c r="F1371" i="9"/>
  <c r="E1371" i="9"/>
  <c r="H1370" i="9"/>
  <c r="G1370" i="9"/>
  <c r="F1370" i="9"/>
  <c r="E1370" i="9"/>
  <c r="H1369" i="9"/>
  <c r="G1369" i="9"/>
  <c r="F1369" i="9"/>
  <c r="E1369" i="9"/>
  <c r="H1368" i="9"/>
  <c r="G1368" i="9"/>
  <c r="F1368" i="9"/>
  <c r="E1368" i="9"/>
  <c r="H1367" i="9"/>
  <c r="G1367" i="9"/>
  <c r="F1367" i="9"/>
  <c r="E1367" i="9"/>
  <c r="H1366" i="9"/>
  <c r="G1366" i="9"/>
  <c r="F1366" i="9"/>
  <c r="E1366" i="9"/>
  <c r="H1365" i="9"/>
  <c r="G1365" i="9"/>
  <c r="F1365" i="9"/>
  <c r="E1365" i="9"/>
  <c r="H1364" i="9"/>
  <c r="G1364" i="9"/>
  <c r="F1364" i="9"/>
  <c r="E1364" i="9"/>
  <c r="H1363" i="9"/>
  <c r="G1363" i="9"/>
  <c r="F1363" i="9"/>
  <c r="E1363" i="9"/>
  <c r="H1362" i="9"/>
  <c r="G1362" i="9"/>
  <c r="F1362" i="9"/>
  <c r="E1362" i="9"/>
  <c r="H1361" i="9"/>
  <c r="G1361" i="9"/>
  <c r="F1361" i="9"/>
  <c r="E1361" i="9"/>
  <c r="H1360" i="9"/>
  <c r="G1360" i="9"/>
  <c r="F1360" i="9"/>
  <c r="E1360" i="9"/>
  <c r="H1359" i="9"/>
  <c r="G1359" i="9"/>
  <c r="F1359" i="9"/>
  <c r="E1359" i="9"/>
  <c r="H1358" i="9"/>
  <c r="G1358" i="9"/>
  <c r="F1358" i="9"/>
  <c r="E1358" i="9"/>
  <c r="H1357" i="9"/>
  <c r="G1357" i="9"/>
  <c r="F1357" i="9"/>
  <c r="E1357" i="9"/>
  <c r="H1356" i="9"/>
  <c r="G1356" i="9"/>
  <c r="F1356" i="9"/>
  <c r="E1356" i="9"/>
  <c r="H1355" i="9"/>
  <c r="G1355" i="9"/>
  <c r="F1355" i="9"/>
  <c r="E1355" i="9"/>
  <c r="H1354" i="9"/>
  <c r="G1354" i="9"/>
  <c r="F1354" i="9"/>
  <c r="E1354" i="9"/>
  <c r="H1353" i="9"/>
  <c r="G1353" i="9"/>
  <c r="F1353" i="9"/>
  <c r="E1353" i="9"/>
  <c r="H1352" i="9"/>
  <c r="G1352" i="9"/>
  <c r="F1352" i="9"/>
  <c r="E1352" i="9"/>
  <c r="H1351" i="9"/>
  <c r="G1351" i="9"/>
  <c r="F1351" i="9"/>
  <c r="E1351" i="9"/>
  <c r="H1350" i="9"/>
  <c r="G1350" i="9"/>
  <c r="F1350" i="9"/>
  <c r="E1350" i="9"/>
  <c r="H1349" i="9"/>
  <c r="G1349" i="9"/>
  <c r="F1349" i="9"/>
  <c r="E1349" i="9"/>
  <c r="H1348" i="9"/>
  <c r="G1348" i="9"/>
  <c r="F1348" i="9"/>
  <c r="E1348" i="9"/>
  <c r="H1347" i="9"/>
  <c r="G1347" i="9"/>
  <c r="F1347" i="9"/>
  <c r="E1347" i="9"/>
  <c r="H1346" i="9"/>
  <c r="G1346" i="9"/>
  <c r="F1346" i="9"/>
  <c r="E1346" i="9"/>
  <c r="H1345" i="9"/>
  <c r="G1345" i="9"/>
  <c r="F1345" i="9"/>
  <c r="E1345" i="9"/>
  <c r="H1344" i="9"/>
  <c r="G1344" i="9"/>
  <c r="F1344" i="9"/>
  <c r="E1344" i="9"/>
  <c r="H1343" i="9"/>
  <c r="G1343" i="9"/>
  <c r="F1343" i="9"/>
  <c r="E1343" i="9"/>
  <c r="H1342" i="9"/>
  <c r="G1342" i="9"/>
  <c r="F1342" i="9"/>
  <c r="E1342" i="9"/>
  <c r="H1341" i="9"/>
  <c r="G1341" i="9"/>
  <c r="F1341" i="9"/>
  <c r="E1341" i="9"/>
  <c r="H1340" i="9"/>
  <c r="G1340" i="9"/>
  <c r="F1340" i="9"/>
  <c r="E1340" i="9"/>
  <c r="H1339" i="9"/>
  <c r="G1339" i="9"/>
  <c r="F1339" i="9"/>
  <c r="E1339" i="9"/>
  <c r="H1338" i="9"/>
  <c r="G1338" i="9"/>
  <c r="F1338" i="9"/>
  <c r="E1338" i="9"/>
  <c r="H1337" i="9"/>
  <c r="G1337" i="9"/>
  <c r="F1337" i="9"/>
  <c r="E1337" i="9"/>
  <c r="H1336" i="9"/>
  <c r="G1336" i="9"/>
  <c r="F1336" i="9"/>
  <c r="E1336" i="9"/>
  <c r="H1335" i="9"/>
  <c r="G1335" i="9"/>
  <c r="F1335" i="9"/>
  <c r="E1335" i="9"/>
  <c r="H1334" i="9"/>
  <c r="G1334" i="9"/>
  <c r="F1334" i="9"/>
  <c r="E1334" i="9"/>
  <c r="H1333" i="9"/>
  <c r="G1333" i="9"/>
  <c r="F1333" i="9"/>
  <c r="E1333" i="9"/>
  <c r="H1332" i="9"/>
  <c r="G1332" i="9"/>
  <c r="F1332" i="9"/>
  <c r="E1332" i="9"/>
  <c r="H1331" i="9"/>
  <c r="G1331" i="9"/>
  <c r="F1331" i="9"/>
  <c r="E1331" i="9"/>
  <c r="H1330" i="9"/>
  <c r="G1330" i="9"/>
  <c r="F1330" i="9"/>
  <c r="E1330" i="9"/>
  <c r="H1329" i="9"/>
  <c r="G1329" i="9"/>
  <c r="F1329" i="9"/>
  <c r="E1329" i="9"/>
  <c r="H1328" i="9"/>
  <c r="G1328" i="9"/>
  <c r="F1328" i="9"/>
  <c r="E1328" i="9"/>
  <c r="H1327" i="9"/>
  <c r="G1327" i="9"/>
  <c r="F1327" i="9"/>
  <c r="E1327" i="9"/>
  <c r="H1326" i="9"/>
  <c r="G1326" i="9"/>
  <c r="F1326" i="9"/>
  <c r="E1326" i="9"/>
  <c r="H1325" i="9"/>
  <c r="G1325" i="9"/>
  <c r="F1325" i="9"/>
  <c r="E1325" i="9"/>
  <c r="H1324" i="9"/>
  <c r="G1324" i="9"/>
  <c r="F1324" i="9"/>
  <c r="E1324" i="9"/>
  <c r="H1323" i="9"/>
  <c r="G1323" i="9"/>
  <c r="F1323" i="9"/>
  <c r="E1323" i="9"/>
  <c r="H1322" i="9"/>
  <c r="G1322" i="9"/>
  <c r="F1322" i="9"/>
  <c r="E1322" i="9"/>
  <c r="H1321" i="9"/>
  <c r="G1321" i="9"/>
  <c r="F1321" i="9"/>
  <c r="E1321" i="9"/>
  <c r="H1320" i="9"/>
  <c r="G1320" i="9"/>
  <c r="F1320" i="9"/>
  <c r="E1320" i="9"/>
  <c r="H1319" i="9"/>
  <c r="G1319" i="9"/>
  <c r="F1319" i="9"/>
  <c r="E1319" i="9"/>
  <c r="H1318" i="9"/>
  <c r="G1318" i="9"/>
  <c r="F1318" i="9"/>
  <c r="E1318" i="9"/>
  <c r="H1317" i="9"/>
  <c r="G1317" i="9"/>
  <c r="F1317" i="9"/>
  <c r="E1317" i="9"/>
  <c r="H1316" i="9"/>
  <c r="G1316" i="9"/>
  <c r="F1316" i="9"/>
  <c r="E1316" i="9"/>
  <c r="H1315" i="9"/>
  <c r="G1315" i="9"/>
  <c r="F1315" i="9"/>
  <c r="E1315" i="9"/>
  <c r="H1314" i="9"/>
  <c r="G1314" i="9"/>
  <c r="F1314" i="9"/>
  <c r="E1314" i="9"/>
  <c r="H1313" i="9"/>
  <c r="G1313" i="9"/>
  <c r="F1313" i="9"/>
  <c r="E1313" i="9"/>
  <c r="H1312" i="9"/>
  <c r="G1312" i="9"/>
  <c r="F1312" i="9"/>
  <c r="E1312" i="9"/>
  <c r="H1311" i="9"/>
  <c r="G1311" i="9"/>
  <c r="F1311" i="9"/>
  <c r="E1311" i="9"/>
  <c r="H1310" i="9"/>
  <c r="G1310" i="9"/>
  <c r="F1310" i="9"/>
  <c r="E1310" i="9"/>
  <c r="H1309" i="9"/>
  <c r="G1309" i="9"/>
  <c r="F1309" i="9"/>
  <c r="E1309" i="9"/>
  <c r="H1308" i="9"/>
  <c r="G1308" i="9"/>
  <c r="F1308" i="9"/>
  <c r="E1308" i="9"/>
  <c r="H1307" i="9"/>
  <c r="G1307" i="9"/>
  <c r="F1307" i="9"/>
  <c r="E1307" i="9"/>
  <c r="H1306" i="9"/>
  <c r="G1306" i="9"/>
  <c r="F1306" i="9"/>
  <c r="E1306" i="9"/>
  <c r="H1305" i="9"/>
  <c r="G1305" i="9"/>
  <c r="F1305" i="9"/>
  <c r="E1305" i="9"/>
  <c r="H1304" i="9"/>
  <c r="G1304" i="9"/>
  <c r="F1304" i="9"/>
  <c r="E1304" i="9"/>
  <c r="H1303" i="9"/>
  <c r="G1303" i="9"/>
  <c r="F1303" i="9"/>
  <c r="E1303" i="9"/>
  <c r="H1302" i="9"/>
  <c r="G1302" i="9"/>
  <c r="F1302" i="9"/>
  <c r="E1302" i="9"/>
  <c r="H1301" i="9"/>
  <c r="G1301" i="9"/>
  <c r="F1301" i="9"/>
  <c r="E1301" i="9"/>
  <c r="H1300" i="9"/>
  <c r="G1300" i="9"/>
  <c r="F1300" i="9"/>
  <c r="E1300" i="9"/>
  <c r="H1299" i="9"/>
  <c r="G1299" i="9"/>
  <c r="F1299" i="9"/>
  <c r="E1299" i="9"/>
  <c r="H1298" i="9"/>
  <c r="G1298" i="9"/>
  <c r="F1298" i="9"/>
  <c r="E1298" i="9"/>
  <c r="H1297" i="9"/>
  <c r="G1297" i="9"/>
  <c r="F1297" i="9"/>
  <c r="E1297" i="9"/>
  <c r="H1296" i="9"/>
  <c r="G1296" i="9"/>
  <c r="F1296" i="9"/>
  <c r="E1296" i="9"/>
  <c r="H1295" i="9"/>
  <c r="G1295" i="9"/>
  <c r="F1295" i="9"/>
  <c r="E1295" i="9"/>
  <c r="H1294" i="9"/>
  <c r="G1294" i="9"/>
  <c r="F1294" i="9"/>
  <c r="E1294" i="9"/>
  <c r="H1293" i="9"/>
  <c r="G1293" i="9"/>
  <c r="F1293" i="9"/>
  <c r="E1293" i="9"/>
  <c r="G1292" i="9"/>
  <c r="F1292" i="9"/>
  <c r="E1292" i="9"/>
  <c r="H1292" i="9" s="1"/>
  <c r="H1291" i="9"/>
  <c r="G1291" i="9"/>
  <c r="F1291" i="9"/>
  <c r="E1291" i="9"/>
  <c r="G1290" i="9"/>
  <c r="F1290" i="9"/>
  <c r="E1290" i="9"/>
  <c r="H1290" i="9" s="1"/>
  <c r="H1289" i="9"/>
  <c r="G1289" i="9"/>
  <c r="F1289" i="9"/>
  <c r="E1289" i="9"/>
  <c r="G1288" i="9"/>
  <c r="F1288" i="9"/>
  <c r="E1288" i="9"/>
  <c r="H1288" i="9" s="1"/>
  <c r="H1287" i="9"/>
  <c r="G1287" i="9"/>
  <c r="F1287" i="9"/>
  <c r="E1287" i="9"/>
  <c r="G1286" i="9"/>
  <c r="F1286" i="9"/>
  <c r="E1286" i="9"/>
  <c r="H1286" i="9" s="1"/>
  <c r="H1285" i="9"/>
  <c r="G1285" i="9"/>
  <c r="F1285" i="9"/>
  <c r="E1285" i="9"/>
  <c r="F1284" i="9"/>
  <c r="E1284" i="9"/>
  <c r="H1284" i="9" s="1"/>
  <c r="H1283" i="9"/>
  <c r="G1283" i="9"/>
  <c r="F1283" i="9"/>
  <c r="E1283" i="9"/>
  <c r="F1282" i="9"/>
  <c r="E1282" i="9"/>
  <c r="H1282" i="9" s="1"/>
  <c r="H1281" i="9"/>
  <c r="G1281" i="9"/>
  <c r="F1281" i="9"/>
  <c r="E1281" i="9"/>
  <c r="G1280" i="9"/>
  <c r="F1280" i="9"/>
  <c r="E1280" i="9"/>
  <c r="H1280" i="9" s="1"/>
  <c r="H1279" i="9"/>
  <c r="G1279" i="9"/>
  <c r="F1279" i="9"/>
  <c r="E1279" i="9"/>
  <c r="G1278" i="9"/>
  <c r="F1278" i="9"/>
  <c r="E1278" i="9"/>
  <c r="H1278" i="9" s="1"/>
  <c r="H1277" i="9"/>
  <c r="G1277" i="9"/>
  <c r="F1277" i="9"/>
  <c r="E1277" i="9"/>
  <c r="F1276" i="9"/>
  <c r="E1276" i="9"/>
  <c r="H1276" i="9" s="1"/>
  <c r="H1275" i="9"/>
  <c r="G1275" i="9"/>
  <c r="F1275" i="9"/>
  <c r="E1275" i="9"/>
  <c r="F1274" i="9"/>
  <c r="E1274" i="9"/>
  <c r="H1274" i="9" s="1"/>
  <c r="H1273" i="9"/>
  <c r="G1273" i="9"/>
  <c r="F1273" i="9"/>
  <c r="E1273" i="9"/>
  <c r="G1272" i="9"/>
  <c r="F1272" i="9"/>
  <c r="E1272" i="9"/>
  <c r="H1272" i="9" s="1"/>
  <c r="H1271" i="9"/>
  <c r="G1271" i="9"/>
  <c r="F1271" i="9"/>
  <c r="E1271" i="9"/>
  <c r="G1270" i="9"/>
  <c r="F1270" i="9"/>
  <c r="E1270" i="9"/>
  <c r="H1270" i="9" s="1"/>
  <c r="H1269" i="9"/>
  <c r="G1269" i="9"/>
  <c r="F1269" i="9"/>
  <c r="E1269" i="9"/>
  <c r="F1268" i="9"/>
  <c r="E1268" i="9"/>
  <c r="H1268" i="9" s="1"/>
  <c r="H1267" i="9"/>
  <c r="G1267" i="9"/>
  <c r="F1267" i="9"/>
  <c r="E1267" i="9"/>
  <c r="F1266" i="9"/>
  <c r="E1266" i="9"/>
  <c r="H1266" i="9" s="1"/>
  <c r="H1265" i="9"/>
  <c r="G1265" i="9"/>
  <c r="F1265" i="9"/>
  <c r="E1265" i="9"/>
  <c r="G1264" i="9"/>
  <c r="F1264" i="9"/>
  <c r="E1264" i="9"/>
  <c r="H1264" i="9" s="1"/>
  <c r="H1263" i="9"/>
  <c r="G1263" i="9"/>
  <c r="F1263" i="9"/>
  <c r="E1263" i="9"/>
  <c r="G1262" i="9"/>
  <c r="F1262" i="9"/>
  <c r="E1262" i="9"/>
  <c r="H1262" i="9" s="1"/>
  <c r="H1261" i="9"/>
  <c r="G1261" i="9"/>
  <c r="F1261" i="9"/>
  <c r="E1261" i="9"/>
  <c r="F1260" i="9"/>
  <c r="E1260" i="9"/>
  <c r="H1260" i="9" s="1"/>
  <c r="H1259" i="9"/>
  <c r="G1259" i="9"/>
  <c r="F1259" i="9"/>
  <c r="E1259" i="9"/>
  <c r="F1258" i="9"/>
  <c r="E1258" i="9"/>
  <c r="H1258" i="9" s="1"/>
  <c r="H1257" i="9"/>
  <c r="G1257" i="9"/>
  <c r="F1257" i="9"/>
  <c r="E1257" i="9"/>
  <c r="G1256" i="9"/>
  <c r="F1256" i="9"/>
  <c r="E1256" i="9"/>
  <c r="H1256" i="9" s="1"/>
  <c r="H1255" i="9"/>
  <c r="G1255" i="9"/>
  <c r="F1255" i="9"/>
  <c r="E1255" i="9"/>
  <c r="G1254" i="9"/>
  <c r="F1254" i="9"/>
  <c r="E1254" i="9"/>
  <c r="H1254" i="9" s="1"/>
  <c r="H1253" i="9"/>
  <c r="G1253" i="9"/>
  <c r="F1253" i="9"/>
  <c r="E1253" i="9"/>
  <c r="F1252" i="9"/>
  <c r="E1252" i="9"/>
  <c r="H1252" i="9" s="1"/>
  <c r="H1251" i="9"/>
  <c r="G1251" i="9"/>
  <c r="F1251" i="9"/>
  <c r="E1251" i="9"/>
  <c r="F1250" i="9"/>
  <c r="E1250" i="9"/>
  <c r="H1250" i="9" s="1"/>
  <c r="H1249" i="9"/>
  <c r="F1249" i="9"/>
  <c r="E1249" i="9"/>
  <c r="G1249" i="9" s="1"/>
  <c r="G1248" i="9"/>
  <c r="F1248" i="9"/>
  <c r="E1248" i="9"/>
  <c r="H1248" i="9" s="1"/>
  <c r="H1247" i="9"/>
  <c r="G1247" i="9"/>
  <c r="F1247" i="9"/>
  <c r="E1247" i="9"/>
  <c r="G1246" i="9"/>
  <c r="F1246" i="9"/>
  <c r="E1246" i="9"/>
  <c r="H1246" i="9" s="1"/>
  <c r="G1245" i="9"/>
  <c r="F1245" i="9"/>
  <c r="E1245" i="9"/>
  <c r="H1245" i="9" s="1"/>
  <c r="F1244" i="9"/>
  <c r="E1244" i="9"/>
  <c r="H1244" i="9" s="1"/>
  <c r="F1243" i="9"/>
  <c r="E1243" i="9"/>
  <c r="H1243" i="9" s="1"/>
  <c r="F1242" i="9"/>
  <c r="E1242" i="9"/>
  <c r="H1242" i="9" s="1"/>
  <c r="H1241" i="9"/>
  <c r="F1241" i="9"/>
  <c r="E1241" i="9"/>
  <c r="G1241" i="9" s="1"/>
  <c r="G1240" i="9"/>
  <c r="F1240" i="9"/>
  <c r="E1240" i="9"/>
  <c r="H1240" i="9" s="1"/>
  <c r="H1239" i="9"/>
  <c r="G1239" i="9"/>
  <c r="F1239" i="9"/>
  <c r="E1239" i="9"/>
  <c r="G1238" i="9"/>
  <c r="F1238" i="9"/>
  <c r="E1238" i="9"/>
  <c r="H1238" i="9" s="1"/>
  <c r="H1237" i="9"/>
  <c r="G1237" i="9"/>
  <c r="F1237" i="9"/>
  <c r="E1237" i="9"/>
  <c r="F1236" i="9"/>
  <c r="E1236" i="9"/>
  <c r="H1236" i="9" s="1"/>
  <c r="F1235" i="9"/>
  <c r="E1235" i="9"/>
  <c r="H1235" i="9" s="1"/>
  <c r="F1234" i="9"/>
  <c r="E1234" i="9"/>
  <c r="H1234" i="9" s="1"/>
  <c r="H1233" i="9"/>
  <c r="F1233" i="9"/>
  <c r="E1233" i="9"/>
  <c r="G1233" i="9" s="1"/>
  <c r="G1232" i="9"/>
  <c r="F1232" i="9"/>
  <c r="E1232" i="9"/>
  <c r="H1232" i="9" s="1"/>
  <c r="H1231" i="9"/>
  <c r="G1231" i="9"/>
  <c r="F1231" i="9"/>
  <c r="E1231" i="9"/>
  <c r="G1230" i="9"/>
  <c r="F1230" i="9"/>
  <c r="E1230" i="9"/>
  <c r="H1230" i="9" s="1"/>
  <c r="G1229" i="9"/>
  <c r="F1229" i="9"/>
  <c r="E1229" i="9"/>
  <c r="H1229" i="9" s="1"/>
  <c r="F1228" i="9"/>
  <c r="E1228" i="9"/>
  <c r="F1227" i="9"/>
  <c r="E1227" i="9"/>
  <c r="H1227" i="9" s="1"/>
  <c r="F1226" i="9"/>
  <c r="E1226" i="9"/>
  <c r="H1226" i="9" s="1"/>
  <c r="H1225" i="9"/>
  <c r="F1225" i="9"/>
  <c r="E1225" i="9"/>
  <c r="G1225" i="9" s="1"/>
  <c r="G1224" i="9"/>
  <c r="F1224" i="9"/>
  <c r="E1224" i="9"/>
  <c r="H1224" i="9" s="1"/>
  <c r="H1223" i="9"/>
  <c r="G1223" i="9"/>
  <c r="F1223" i="9"/>
  <c r="E1223" i="9"/>
  <c r="G1222" i="9"/>
  <c r="F1222" i="9"/>
  <c r="E1222" i="9"/>
  <c r="H1222" i="9" s="1"/>
  <c r="H1221" i="9"/>
  <c r="G1221" i="9"/>
  <c r="F1221" i="9"/>
  <c r="E1221" i="9"/>
  <c r="F1220" i="9"/>
  <c r="E1220" i="9"/>
  <c r="H1220" i="9" s="1"/>
  <c r="F1219" i="9"/>
  <c r="E1219" i="9"/>
  <c r="F1218" i="9"/>
  <c r="E1218" i="9"/>
  <c r="H1218" i="9" s="1"/>
  <c r="H1217" i="9"/>
  <c r="F1217" i="9"/>
  <c r="E1217" i="9"/>
  <c r="G1217" i="9" s="1"/>
  <c r="G1216" i="9"/>
  <c r="F1216" i="9"/>
  <c r="E1216" i="9"/>
  <c r="H1216" i="9" s="1"/>
  <c r="H1215" i="9"/>
  <c r="G1215" i="9"/>
  <c r="F1215" i="9"/>
  <c r="E1215" i="9"/>
  <c r="G1214" i="9"/>
  <c r="F1214" i="9"/>
  <c r="E1214" i="9"/>
  <c r="H1214" i="9" s="1"/>
  <c r="G1213" i="9"/>
  <c r="F1213" i="9"/>
  <c r="E1213" i="9"/>
  <c r="H1213" i="9" s="1"/>
  <c r="F1212" i="9"/>
  <c r="E1212" i="9"/>
  <c r="F1211" i="9"/>
  <c r="E1211" i="9"/>
  <c r="F1210" i="9"/>
  <c r="E1210" i="9"/>
  <c r="H1210" i="9" s="1"/>
  <c r="H1209" i="9"/>
  <c r="F1209" i="9"/>
  <c r="E1209" i="9"/>
  <c r="G1209" i="9" s="1"/>
  <c r="G1208" i="9"/>
  <c r="F1208" i="9"/>
  <c r="E1208" i="9"/>
  <c r="H1208" i="9" s="1"/>
  <c r="H1207" i="9"/>
  <c r="G1207" i="9"/>
  <c r="F1207" i="9"/>
  <c r="E1207" i="9"/>
  <c r="G1206" i="9"/>
  <c r="F1206" i="9"/>
  <c r="E1206" i="9"/>
  <c r="H1206" i="9" s="1"/>
  <c r="H1205" i="9"/>
  <c r="G1205" i="9"/>
  <c r="F1205" i="9"/>
  <c r="E1205" i="9"/>
  <c r="F1204" i="9"/>
  <c r="E1204" i="9"/>
  <c r="F1203" i="9"/>
  <c r="E1203" i="9"/>
  <c r="F1202" i="9"/>
  <c r="E1202" i="9"/>
  <c r="H1202" i="9" s="1"/>
  <c r="H1201" i="9"/>
  <c r="F1201" i="9"/>
  <c r="E1201" i="9"/>
  <c r="G1201" i="9" s="1"/>
  <c r="G1200" i="9"/>
  <c r="F1200" i="9"/>
  <c r="E1200" i="9"/>
  <c r="H1200" i="9" s="1"/>
  <c r="H1199" i="9"/>
  <c r="G1199" i="9"/>
  <c r="F1199" i="9"/>
  <c r="E1199" i="9"/>
  <c r="G1198" i="9"/>
  <c r="F1198" i="9"/>
  <c r="E1198" i="9"/>
  <c r="H1198" i="9" s="1"/>
  <c r="G1197" i="9"/>
  <c r="F1197" i="9"/>
  <c r="E1197" i="9"/>
  <c r="H1197" i="9" s="1"/>
  <c r="F1196" i="9"/>
  <c r="E1196" i="9"/>
  <c r="F1195" i="9"/>
  <c r="E1195" i="9"/>
  <c r="F1194" i="9"/>
  <c r="E1194" i="9"/>
  <c r="F1193" i="9"/>
  <c r="E1193" i="9"/>
  <c r="G1193" i="9" s="1"/>
  <c r="G1192" i="9"/>
  <c r="F1192" i="9"/>
  <c r="E1192" i="9"/>
  <c r="H1192" i="9" s="1"/>
  <c r="H1191" i="9"/>
  <c r="G1191" i="9"/>
  <c r="F1191" i="9"/>
  <c r="E1191" i="9"/>
  <c r="G1190" i="9"/>
  <c r="F1190" i="9"/>
  <c r="E1190" i="9"/>
  <c r="H1190" i="9" s="1"/>
  <c r="H1189" i="9"/>
  <c r="G1189" i="9"/>
  <c r="F1189" i="9"/>
  <c r="E1189" i="9"/>
  <c r="F1188" i="9"/>
  <c r="E1188" i="9"/>
  <c r="F1187" i="9"/>
  <c r="E1187" i="9"/>
  <c r="F1186" i="9"/>
  <c r="E1186" i="9"/>
  <c r="H1185" i="9"/>
  <c r="F1185" i="9"/>
  <c r="E1185" i="9"/>
  <c r="G1185" i="9" s="1"/>
  <c r="G1184" i="9"/>
  <c r="F1184" i="9"/>
  <c r="E1184" i="9"/>
  <c r="H1184" i="9" s="1"/>
  <c r="H1183" i="9"/>
  <c r="G1183" i="9"/>
  <c r="F1183" i="9"/>
  <c r="E1183" i="9"/>
  <c r="G1182" i="9"/>
  <c r="F1182" i="9"/>
  <c r="E1182" i="9"/>
  <c r="H1182" i="9" s="1"/>
  <c r="G1181" i="9"/>
  <c r="F1181" i="9"/>
  <c r="E1181" i="9"/>
  <c r="H1181" i="9" s="1"/>
  <c r="F1180" i="9"/>
  <c r="E1180" i="9"/>
  <c r="F1179" i="9"/>
  <c r="E1179" i="9"/>
  <c r="F1178" i="9"/>
  <c r="E1178" i="9"/>
  <c r="F1177" i="9"/>
  <c r="E1177" i="9"/>
  <c r="G1177" i="9" s="1"/>
  <c r="G1176" i="9"/>
  <c r="F1176" i="9"/>
  <c r="E1176" i="9"/>
  <c r="H1176" i="9" s="1"/>
  <c r="H1175" i="9"/>
  <c r="G1175" i="9"/>
  <c r="F1175" i="9"/>
  <c r="E1175" i="9"/>
  <c r="G1174" i="9"/>
  <c r="F1174" i="9"/>
  <c r="E1174" i="9"/>
  <c r="H1174" i="9" s="1"/>
  <c r="H1173" i="9"/>
  <c r="G1173" i="9"/>
  <c r="F1173" i="9"/>
  <c r="E1173" i="9"/>
  <c r="F1172" i="9"/>
  <c r="E1172" i="9"/>
  <c r="F1171" i="9"/>
  <c r="E1171" i="9"/>
  <c r="F1170" i="9"/>
  <c r="E1170" i="9"/>
  <c r="F1169" i="9"/>
  <c r="E1169" i="9"/>
  <c r="G1169" i="9" s="1"/>
  <c r="G1168" i="9"/>
  <c r="F1168" i="9"/>
  <c r="E1168" i="9"/>
  <c r="H1168" i="9" s="1"/>
  <c r="H1167" i="9"/>
  <c r="F1167" i="9"/>
  <c r="E1167" i="9"/>
  <c r="G1167" i="9" s="1"/>
  <c r="G1166" i="9"/>
  <c r="F1166" i="9"/>
  <c r="E1166" i="9"/>
  <c r="H1166" i="9" s="1"/>
  <c r="G1165" i="9"/>
  <c r="F1165" i="9"/>
  <c r="E1165" i="9"/>
  <c r="H1165" i="9" s="1"/>
  <c r="F1164" i="9"/>
  <c r="E1164" i="9"/>
  <c r="H1164" i="9" s="1"/>
  <c r="F1163" i="9"/>
  <c r="E1163" i="9"/>
  <c r="F1162" i="9"/>
  <c r="E1162" i="9"/>
  <c r="H1162" i="9" s="1"/>
  <c r="F1161" i="9"/>
  <c r="E1161" i="9"/>
  <c r="G1161" i="9" s="1"/>
  <c r="G1160" i="9"/>
  <c r="F1160" i="9"/>
  <c r="E1160" i="9"/>
  <c r="H1160" i="9" s="1"/>
  <c r="H1159" i="9"/>
  <c r="G1159" i="9"/>
  <c r="F1159" i="9"/>
  <c r="E1159" i="9"/>
  <c r="F1158" i="9"/>
  <c r="E1158" i="9"/>
  <c r="H1158" i="9" s="1"/>
  <c r="H1157" i="9"/>
  <c r="G1157" i="9"/>
  <c r="F1157" i="9"/>
  <c r="E1157" i="9"/>
  <c r="F1156" i="9"/>
  <c r="E1156" i="9"/>
  <c r="F1155" i="9"/>
  <c r="E1155" i="9"/>
  <c r="H1155" i="9" s="1"/>
  <c r="F1154" i="9"/>
  <c r="E1154" i="9"/>
  <c r="F1153" i="9"/>
  <c r="E1153" i="9"/>
  <c r="H1153" i="9" s="1"/>
  <c r="G1152" i="9"/>
  <c r="F1152" i="9"/>
  <c r="E1152" i="9"/>
  <c r="H1152" i="9" s="1"/>
  <c r="F1151" i="9"/>
  <c r="E1151" i="9"/>
  <c r="H1151" i="9" s="1"/>
  <c r="G1150" i="9"/>
  <c r="F1150" i="9"/>
  <c r="E1150" i="9"/>
  <c r="H1150" i="9" s="1"/>
  <c r="F1149" i="9"/>
  <c r="E1149" i="9"/>
  <c r="H1149" i="9" s="1"/>
  <c r="F1148" i="9"/>
  <c r="E1148" i="9"/>
  <c r="H1148" i="9" s="1"/>
  <c r="F1147" i="9"/>
  <c r="E1147" i="9"/>
  <c r="F1146" i="9"/>
  <c r="E1146" i="9"/>
  <c r="H1146" i="9" s="1"/>
  <c r="F1145" i="9"/>
  <c r="E1145" i="9"/>
  <c r="G1145" i="9" s="1"/>
  <c r="G1144" i="9"/>
  <c r="F1144" i="9"/>
  <c r="E1144" i="9"/>
  <c r="H1144" i="9" s="1"/>
  <c r="H1143" i="9"/>
  <c r="G1143" i="9"/>
  <c r="F1143" i="9"/>
  <c r="E1143" i="9"/>
  <c r="F1142" i="9"/>
  <c r="E1142" i="9"/>
  <c r="H1142" i="9" s="1"/>
  <c r="H1141" i="9"/>
  <c r="G1141" i="9"/>
  <c r="F1141" i="9"/>
  <c r="E1141" i="9"/>
  <c r="F1140" i="9"/>
  <c r="E1140" i="9"/>
  <c r="H1139" i="9"/>
  <c r="G1139" i="9"/>
  <c r="F1139" i="9"/>
  <c r="E1139" i="9"/>
  <c r="F1138" i="9"/>
  <c r="E1138" i="9"/>
  <c r="F1137" i="9"/>
  <c r="E1137" i="9"/>
  <c r="H1137" i="9" s="1"/>
  <c r="G1136" i="9"/>
  <c r="F1136" i="9"/>
  <c r="E1136" i="9"/>
  <c r="H1136" i="9" s="1"/>
  <c r="H1135" i="9"/>
  <c r="G1135" i="9"/>
  <c r="F1135" i="9"/>
  <c r="E1135" i="9"/>
  <c r="G1134" i="9"/>
  <c r="F1134" i="9"/>
  <c r="E1134" i="9"/>
  <c r="H1134" i="9" s="1"/>
  <c r="F1133" i="9"/>
  <c r="E1133" i="9"/>
  <c r="H1133" i="9" s="1"/>
  <c r="F1132" i="9"/>
  <c r="E1132" i="9"/>
  <c r="H1132" i="9" s="1"/>
  <c r="F1131" i="9"/>
  <c r="E1131" i="9"/>
  <c r="F1130" i="9"/>
  <c r="E1130" i="9"/>
  <c r="H1130" i="9" s="1"/>
  <c r="F1129" i="9"/>
  <c r="E1129" i="9"/>
  <c r="G1129" i="9" s="1"/>
  <c r="G1128" i="9"/>
  <c r="F1128" i="9"/>
  <c r="E1128" i="9"/>
  <c r="H1128" i="9" s="1"/>
  <c r="H1127" i="9"/>
  <c r="G1127" i="9"/>
  <c r="F1127" i="9"/>
  <c r="E1127" i="9"/>
  <c r="G1126" i="9"/>
  <c r="F1126" i="9"/>
  <c r="E1126" i="9"/>
  <c r="H1126" i="9" s="1"/>
  <c r="H1125" i="9"/>
  <c r="G1125" i="9"/>
  <c r="F1125" i="9"/>
  <c r="E1125" i="9"/>
  <c r="F1124" i="9"/>
  <c r="E1124" i="9"/>
  <c r="H1124" i="9" s="1"/>
  <c r="F1123" i="9"/>
  <c r="E1123" i="9"/>
  <c r="H1123" i="9" s="1"/>
  <c r="F1122" i="9"/>
  <c r="E1122" i="9"/>
  <c r="H1122" i="9" s="1"/>
  <c r="F1121" i="9"/>
  <c r="E1121" i="9"/>
  <c r="H1121" i="9" s="1"/>
  <c r="G1120" i="9"/>
  <c r="F1120" i="9"/>
  <c r="E1120" i="9"/>
  <c r="H1120" i="9" s="1"/>
  <c r="H1119" i="9"/>
  <c r="G1119" i="9"/>
  <c r="F1119" i="9"/>
  <c r="E1119" i="9"/>
  <c r="F1118" i="9"/>
  <c r="E1118" i="9"/>
  <c r="H1118" i="9" s="1"/>
  <c r="H1117" i="9"/>
  <c r="G1117" i="9"/>
  <c r="F1117" i="9"/>
  <c r="E1117" i="9"/>
  <c r="F1116" i="9"/>
  <c r="E1116" i="9"/>
  <c r="H1116" i="9" s="1"/>
  <c r="H1115" i="9"/>
  <c r="F1115" i="9"/>
  <c r="E1115" i="9"/>
  <c r="G1115" i="9" s="1"/>
  <c r="F1114" i="9"/>
  <c r="E1114" i="9"/>
  <c r="H1114" i="9" s="1"/>
  <c r="F1113" i="9"/>
  <c r="E1113" i="9"/>
  <c r="H1113" i="9" s="1"/>
  <c r="G1112" i="9"/>
  <c r="F1112" i="9"/>
  <c r="E1112" i="9"/>
  <c r="H1112" i="9" s="1"/>
  <c r="H1111" i="9"/>
  <c r="G1111" i="9"/>
  <c r="F1111" i="9"/>
  <c r="E1111" i="9"/>
  <c r="G1110" i="9"/>
  <c r="F1110" i="9"/>
  <c r="E1110" i="9"/>
  <c r="H1110" i="9" s="1"/>
  <c r="F1109" i="9"/>
  <c r="E1109" i="9"/>
  <c r="H1109" i="9" s="1"/>
  <c r="F1108" i="9"/>
  <c r="E1108" i="9"/>
  <c r="H1108" i="9" s="1"/>
  <c r="F1107" i="9"/>
  <c r="E1107" i="9"/>
  <c r="H1107" i="9" s="1"/>
  <c r="F1106" i="9"/>
  <c r="E1106" i="9"/>
  <c r="H1106" i="9" s="1"/>
  <c r="F1105" i="9"/>
  <c r="E1105" i="9"/>
  <c r="H1105" i="9" s="1"/>
  <c r="G1104" i="9"/>
  <c r="F1104" i="9"/>
  <c r="E1104" i="9"/>
  <c r="H1104" i="9" s="1"/>
  <c r="H1103" i="9"/>
  <c r="G1103" i="9"/>
  <c r="F1103" i="9"/>
  <c r="E1103" i="9"/>
  <c r="F1102" i="9"/>
  <c r="E1102" i="9"/>
  <c r="H1102" i="9" s="1"/>
  <c r="H1101" i="9"/>
  <c r="G1101" i="9"/>
  <c r="F1101" i="9"/>
  <c r="E1101" i="9"/>
  <c r="F1100" i="9"/>
  <c r="E1100" i="9"/>
  <c r="H1100" i="9" s="1"/>
  <c r="H1099" i="9"/>
  <c r="F1099" i="9"/>
  <c r="E1099" i="9"/>
  <c r="G1099" i="9" s="1"/>
  <c r="F1098" i="9"/>
  <c r="E1098" i="9"/>
  <c r="H1098" i="9" s="1"/>
  <c r="F1097" i="9"/>
  <c r="E1097" i="9"/>
  <c r="H1097" i="9" s="1"/>
  <c r="G1096" i="9"/>
  <c r="F1096" i="9"/>
  <c r="E1096" i="9"/>
  <c r="H1096" i="9" s="1"/>
  <c r="H1095" i="9"/>
  <c r="G1095" i="9"/>
  <c r="F1095" i="9"/>
  <c r="E1095" i="9"/>
  <c r="G1094" i="9"/>
  <c r="F1094" i="9"/>
  <c r="E1094" i="9"/>
  <c r="H1094" i="9" s="1"/>
  <c r="F1093" i="9"/>
  <c r="E1093" i="9"/>
  <c r="H1093" i="9" s="1"/>
  <c r="F1092" i="9"/>
  <c r="E1092" i="9"/>
  <c r="H1092" i="9" s="1"/>
  <c r="F1091" i="9"/>
  <c r="E1091" i="9"/>
  <c r="H1091" i="9" s="1"/>
  <c r="F1090" i="9"/>
  <c r="E1090" i="9"/>
  <c r="H1090" i="9" s="1"/>
  <c r="F1089" i="9"/>
  <c r="E1089" i="9"/>
  <c r="H1089" i="9" s="1"/>
  <c r="G1088" i="9"/>
  <c r="F1088" i="9"/>
  <c r="E1088" i="9"/>
  <c r="H1088" i="9" s="1"/>
  <c r="H1087" i="9"/>
  <c r="G1087" i="9"/>
  <c r="F1087" i="9"/>
  <c r="E1087" i="9"/>
  <c r="F1086" i="9"/>
  <c r="E1086" i="9"/>
  <c r="H1086" i="9" s="1"/>
  <c r="H1085" i="9"/>
  <c r="G1085" i="9"/>
  <c r="F1085" i="9"/>
  <c r="E1085" i="9"/>
  <c r="F1084" i="9"/>
  <c r="E1084" i="9"/>
  <c r="H1084" i="9" s="1"/>
  <c r="H1083" i="9"/>
  <c r="F1083" i="9"/>
  <c r="E1083" i="9"/>
  <c r="G1083" i="9" s="1"/>
  <c r="F1082" i="9"/>
  <c r="E1082" i="9"/>
  <c r="H1082" i="9" s="1"/>
  <c r="F1081" i="9"/>
  <c r="E1081" i="9"/>
  <c r="H1081" i="9" s="1"/>
  <c r="G1080" i="9"/>
  <c r="F1080" i="9"/>
  <c r="E1080" i="9"/>
  <c r="H1080" i="9" s="1"/>
  <c r="H1079" i="9"/>
  <c r="G1079" i="9"/>
  <c r="F1079" i="9"/>
  <c r="E1079" i="9"/>
  <c r="G1078" i="9"/>
  <c r="F1078" i="9"/>
  <c r="E1078" i="9"/>
  <c r="H1078" i="9" s="1"/>
  <c r="F1077" i="9"/>
  <c r="E1077" i="9"/>
  <c r="H1077" i="9" s="1"/>
  <c r="F1076" i="9"/>
  <c r="E1076" i="9"/>
  <c r="H1076" i="9" s="1"/>
  <c r="F1075" i="9"/>
  <c r="E1075" i="9"/>
  <c r="H1075" i="9" s="1"/>
  <c r="F1074" i="9"/>
  <c r="E1074" i="9"/>
  <c r="H1074" i="9" s="1"/>
  <c r="F1073" i="9"/>
  <c r="E1073" i="9"/>
  <c r="H1073" i="9" s="1"/>
  <c r="G1072" i="9"/>
  <c r="F1072" i="9"/>
  <c r="E1072" i="9"/>
  <c r="H1072" i="9" s="1"/>
  <c r="H1071" i="9"/>
  <c r="G1071" i="9"/>
  <c r="F1071" i="9"/>
  <c r="E1071" i="9"/>
  <c r="F1070" i="9"/>
  <c r="E1070" i="9"/>
  <c r="H1070" i="9" s="1"/>
  <c r="H1069" i="9"/>
  <c r="G1069" i="9"/>
  <c r="F1069" i="9"/>
  <c r="E1069" i="9"/>
  <c r="F1068" i="9"/>
  <c r="E1068" i="9"/>
  <c r="H1068" i="9" s="1"/>
  <c r="H1067" i="9"/>
  <c r="F1067" i="9"/>
  <c r="E1067" i="9"/>
  <c r="G1067" i="9" s="1"/>
  <c r="F1066" i="9"/>
  <c r="E1066" i="9"/>
  <c r="H1066" i="9" s="1"/>
  <c r="F1065" i="9"/>
  <c r="E1065" i="9"/>
  <c r="H1065" i="9" s="1"/>
  <c r="G1064" i="9"/>
  <c r="F1064" i="9"/>
  <c r="E1064" i="9"/>
  <c r="H1064" i="9" s="1"/>
  <c r="H1063" i="9"/>
  <c r="G1063" i="9"/>
  <c r="F1063" i="9"/>
  <c r="E1063" i="9"/>
  <c r="G1062" i="9"/>
  <c r="F1062" i="9"/>
  <c r="E1062" i="9"/>
  <c r="H1062" i="9" s="1"/>
  <c r="F1061" i="9"/>
  <c r="E1061" i="9"/>
  <c r="H1061" i="9" s="1"/>
  <c r="F1060" i="9"/>
  <c r="E1060" i="9"/>
  <c r="H1060" i="9" s="1"/>
  <c r="F1059" i="9"/>
  <c r="E1059" i="9"/>
  <c r="H1059" i="9" s="1"/>
  <c r="F1058" i="9"/>
  <c r="E1058" i="9"/>
  <c r="H1058" i="9" s="1"/>
  <c r="F1057" i="9"/>
  <c r="E1057" i="9"/>
  <c r="H1057" i="9" s="1"/>
  <c r="G1056" i="9"/>
  <c r="F1056" i="9"/>
  <c r="E1056" i="9"/>
  <c r="H1056" i="9" s="1"/>
  <c r="H1055" i="9"/>
  <c r="G1055" i="9"/>
  <c r="F1055" i="9"/>
  <c r="E1055" i="9"/>
  <c r="F1054" i="9"/>
  <c r="E1054" i="9"/>
  <c r="H1054" i="9" s="1"/>
  <c r="H1053" i="9"/>
  <c r="G1053" i="9"/>
  <c r="F1053" i="9"/>
  <c r="E1053" i="9"/>
  <c r="F1052" i="9"/>
  <c r="E1052" i="9"/>
  <c r="H1052" i="9" s="1"/>
  <c r="H1051" i="9"/>
  <c r="F1051" i="9"/>
  <c r="E1051" i="9"/>
  <c r="G1051" i="9" s="1"/>
  <c r="F1050" i="9"/>
  <c r="E1050" i="9"/>
  <c r="H1050" i="9" s="1"/>
  <c r="F1049" i="9"/>
  <c r="E1049" i="9"/>
  <c r="H1049" i="9" s="1"/>
  <c r="G1048" i="9"/>
  <c r="F1048" i="9"/>
  <c r="E1048" i="9"/>
  <c r="H1048" i="9" s="1"/>
  <c r="H1047" i="9"/>
  <c r="G1047" i="9"/>
  <c r="F1047" i="9"/>
  <c r="E1047" i="9"/>
  <c r="G1046" i="9"/>
  <c r="F1046" i="9"/>
  <c r="E1046" i="9"/>
  <c r="H1046" i="9" s="1"/>
  <c r="F1045" i="9"/>
  <c r="E1045" i="9"/>
  <c r="H1045" i="9" s="1"/>
  <c r="F1044" i="9"/>
  <c r="E1044" i="9"/>
  <c r="H1044" i="9" s="1"/>
  <c r="F1043" i="9"/>
  <c r="E1043" i="9"/>
  <c r="H1043" i="9" s="1"/>
  <c r="F1042" i="9"/>
  <c r="E1042" i="9"/>
  <c r="H1042" i="9" s="1"/>
  <c r="F1041" i="9"/>
  <c r="E1041" i="9"/>
  <c r="H1041" i="9" s="1"/>
  <c r="G1040" i="9"/>
  <c r="F1040" i="9"/>
  <c r="E1040" i="9"/>
  <c r="H1040" i="9" s="1"/>
  <c r="H1039" i="9"/>
  <c r="G1039" i="9"/>
  <c r="F1039" i="9"/>
  <c r="E1039" i="9"/>
  <c r="F1038" i="9"/>
  <c r="E1038" i="9"/>
  <c r="H1038" i="9" s="1"/>
  <c r="H1037" i="9"/>
  <c r="G1037" i="9"/>
  <c r="F1037" i="9"/>
  <c r="E1037" i="9"/>
  <c r="F1036" i="9"/>
  <c r="E1036" i="9"/>
  <c r="H1036" i="9" s="1"/>
  <c r="H1035" i="9"/>
  <c r="F1035" i="9"/>
  <c r="E1035" i="9"/>
  <c r="G1035" i="9" s="1"/>
  <c r="F1034" i="9"/>
  <c r="E1034" i="9"/>
  <c r="H1034" i="9" s="1"/>
  <c r="F1033" i="9"/>
  <c r="E1033" i="9"/>
  <c r="H1033" i="9" s="1"/>
  <c r="G1032" i="9"/>
  <c r="F1032" i="9"/>
  <c r="E1032" i="9"/>
  <c r="H1032" i="9" s="1"/>
  <c r="H1031" i="9"/>
  <c r="G1031" i="9"/>
  <c r="F1031" i="9"/>
  <c r="E1031" i="9"/>
  <c r="G1030" i="9"/>
  <c r="F1030" i="9"/>
  <c r="E1030" i="9"/>
  <c r="H1030" i="9" s="1"/>
  <c r="F1029" i="9"/>
  <c r="E1029" i="9"/>
  <c r="H1029" i="9" s="1"/>
  <c r="F1028" i="9"/>
  <c r="E1028" i="9"/>
  <c r="H1028" i="9" s="1"/>
  <c r="F1027" i="9"/>
  <c r="E1027" i="9"/>
  <c r="H1027" i="9" s="1"/>
  <c r="F1026" i="9"/>
  <c r="E1026" i="9"/>
  <c r="H1026" i="9" s="1"/>
  <c r="F1025" i="9"/>
  <c r="E1025" i="9"/>
  <c r="H1025" i="9" s="1"/>
  <c r="G1024" i="9"/>
  <c r="F1024" i="9"/>
  <c r="E1024" i="9"/>
  <c r="H1024" i="9" s="1"/>
  <c r="H1023" i="9"/>
  <c r="G1023" i="9"/>
  <c r="F1023" i="9"/>
  <c r="E1023" i="9"/>
  <c r="F1022" i="9"/>
  <c r="E1022" i="9"/>
  <c r="H1022" i="9" s="1"/>
  <c r="H1021" i="9"/>
  <c r="G1021" i="9"/>
  <c r="F1021" i="9"/>
  <c r="E1021" i="9"/>
  <c r="F1020" i="9"/>
  <c r="E1020" i="9"/>
  <c r="H1020" i="9" s="1"/>
  <c r="H1019" i="9"/>
  <c r="F1019" i="9"/>
  <c r="E1019" i="9"/>
  <c r="G1019" i="9" s="1"/>
  <c r="F1018" i="9"/>
  <c r="E1018" i="9"/>
  <c r="H1018" i="9" s="1"/>
  <c r="F1017" i="9"/>
  <c r="E1017" i="9"/>
  <c r="H1017" i="9" s="1"/>
  <c r="G1016" i="9"/>
  <c r="F1016" i="9"/>
  <c r="E1016" i="9"/>
  <c r="H1016" i="9" s="1"/>
  <c r="H1015" i="9"/>
  <c r="G1015" i="9"/>
  <c r="F1015" i="9"/>
  <c r="E1015" i="9"/>
  <c r="G1014" i="9"/>
  <c r="F1014" i="9"/>
  <c r="E1014" i="9"/>
  <c r="H1014" i="9" s="1"/>
  <c r="F1013" i="9"/>
  <c r="E1013" i="9"/>
  <c r="H1013" i="9" s="1"/>
  <c r="F1012" i="9"/>
  <c r="E1012" i="9"/>
  <c r="H1012" i="9" s="1"/>
  <c r="F1011" i="9"/>
  <c r="E1011" i="9"/>
  <c r="H1011" i="9" s="1"/>
  <c r="F1010" i="9"/>
  <c r="E1010" i="9"/>
  <c r="H1010" i="9" s="1"/>
  <c r="F1009" i="9"/>
  <c r="E1009" i="9"/>
  <c r="H1009" i="9" s="1"/>
  <c r="G1008" i="9"/>
  <c r="F1008" i="9"/>
  <c r="E1008" i="9"/>
  <c r="H1008" i="9" s="1"/>
  <c r="H1007" i="9"/>
  <c r="G1007" i="9"/>
  <c r="F1007" i="9"/>
  <c r="E1007" i="9"/>
  <c r="F1006" i="9"/>
  <c r="E1006" i="9"/>
  <c r="H1006" i="9" s="1"/>
  <c r="H1005" i="9"/>
  <c r="G1005" i="9"/>
  <c r="F1005" i="9"/>
  <c r="E1005" i="9"/>
  <c r="F1004" i="9"/>
  <c r="E1004" i="9"/>
  <c r="H1004" i="9" s="1"/>
  <c r="H1003" i="9"/>
  <c r="F1003" i="9"/>
  <c r="E1003" i="9"/>
  <c r="G1003" i="9" s="1"/>
  <c r="F1002" i="9"/>
  <c r="E1002" i="9"/>
  <c r="H1002" i="9" s="1"/>
  <c r="F1001" i="9"/>
  <c r="E1001" i="9"/>
  <c r="H1001" i="9" s="1"/>
  <c r="G1000" i="9"/>
  <c r="F1000" i="9"/>
  <c r="E1000" i="9"/>
  <c r="H1000" i="9" s="1"/>
  <c r="H999" i="9"/>
  <c r="G999" i="9"/>
  <c r="F999" i="9"/>
  <c r="E999" i="9"/>
  <c r="G998" i="9"/>
  <c r="F998" i="9"/>
  <c r="E998" i="9"/>
  <c r="H998" i="9" s="1"/>
  <c r="F997" i="9"/>
  <c r="E997" i="9"/>
  <c r="H997" i="9" s="1"/>
  <c r="F996" i="9"/>
  <c r="E996" i="9"/>
  <c r="H996" i="9" s="1"/>
  <c r="F995" i="9"/>
  <c r="E995" i="9"/>
  <c r="H995" i="9" s="1"/>
  <c r="F994" i="9"/>
  <c r="E994" i="9"/>
  <c r="H994" i="9" s="1"/>
  <c r="H993" i="9"/>
  <c r="F993" i="9"/>
  <c r="E993" i="9"/>
  <c r="G993" i="9" s="1"/>
  <c r="G992" i="9"/>
  <c r="F992" i="9"/>
  <c r="E992" i="9"/>
  <c r="H992" i="9" s="1"/>
  <c r="H991" i="9"/>
  <c r="G991" i="9"/>
  <c r="F991" i="9"/>
  <c r="E991" i="9"/>
  <c r="F990" i="9"/>
  <c r="E990" i="9"/>
  <c r="H990" i="9" s="1"/>
  <c r="H989" i="9"/>
  <c r="G989" i="9"/>
  <c r="F989" i="9"/>
  <c r="E989" i="9"/>
  <c r="F988" i="9"/>
  <c r="E988" i="9"/>
  <c r="H988" i="9" s="1"/>
  <c r="H987" i="9"/>
  <c r="F987" i="9"/>
  <c r="E987" i="9"/>
  <c r="G987" i="9" s="1"/>
  <c r="F986" i="9"/>
  <c r="E986" i="9"/>
  <c r="H986" i="9" s="1"/>
  <c r="F985" i="9"/>
  <c r="E985" i="9"/>
  <c r="H985" i="9" s="1"/>
  <c r="G984" i="9"/>
  <c r="F984" i="9"/>
  <c r="E984" i="9"/>
  <c r="H984" i="9" s="1"/>
  <c r="H983" i="9"/>
  <c r="G983" i="9"/>
  <c r="F983" i="9"/>
  <c r="E983" i="9"/>
  <c r="G982" i="9"/>
  <c r="F982" i="9"/>
  <c r="E982" i="9"/>
  <c r="H982" i="9" s="1"/>
  <c r="F981" i="9"/>
  <c r="E981" i="9"/>
  <c r="H981" i="9" s="1"/>
  <c r="F980" i="9"/>
  <c r="E980" i="9"/>
  <c r="H980" i="9" s="1"/>
  <c r="F979" i="9"/>
  <c r="E979" i="9"/>
  <c r="H979" i="9" s="1"/>
  <c r="F978" i="9"/>
  <c r="E978" i="9"/>
  <c r="H978" i="9" s="1"/>
  <c r="H977" i="9"/>
  <c r="F977" i="9"/>
  <c r="E977" i="9"/>
  <c r="G977" i="9" s="1"/>
  <c r="G976" i="9"/>
  <c r="F976" i="9"/>
  <c r="E976" i="9"/>
  <c r="H976" i="9" s="1"/>
  <c r="H975" i="9"/>
  <c r="G975" i="9"/>
  <c r="F975" i="9"/>
  <c r="E975" i="9"/>
  <c r="F974" i="9"/>
  <c r="E974" i="9"/>
  <c r="H974" i="9" s="1"/>
  <c r="H973" i="9"/>
  <c r="G973" i="9"/>
  <c r="F973" i="9"/>
  <c r="E973" i="9"/>
  <c r="F972" i="9"/>
  <c r="E972" i="9"/>
  <c r="H972" i="9" s="1"/>
  <c r="H971" i="9"/>
  <c r="F971" i="9"/>
  <c r="E971" i="9"/>
  <c r="G971" i="9" s="1"/>
  <c r="F970" i="9"/>
  <c r="E970" i="9"/>
  <c r="H970" i="9" s="1"/>
  <c r="F969" i="9"/>
  <c r="E969" i="9"/>
  <c r="G968" i="9"/>
  <c r="F968" i="9"/>
  <c r="E968" i="9"/>
  <c r="H968" i="9" s="1"/>
  <c r="H967" i="9"/>
  <c r="G967" i="9"/>
  <c r="F967" i="9"/>
  <c r="E967" i="9"/>
  <c r="G966" i="9"/>
  <c r="F966" i="9"/>
  <c r="E966" i="9"/>
  <c r="H966" i="9" s="1"/>
  <c r="F965" i="9"/>
  <c r="E965" i="9"/>
  <c r="H965" i="9" s="1"/>
  <c r="F964" i="9"/>
  <c r="E964" i="9"/>
  <c r="H964" i="9" s="1"/>
  <c r="F963" i="9"/>
  <c r="E963" i="9"/>
  <c r="H963" i="9" s="1"/>
  <c r="F962" i="9"/>
  <c r="E962" i="9"/>
  <c r="H961" i="9"/>
  <c r="F961" i="9"/>
  <c r="E961" i="9"/>
  <c r="G961" i="9" s="1"/>
  <c r="G960" i="9"/>
  <c r="F960" i="9"/>
  <c r="E960" i="9"/>
  <c r="H960" i="9" s="1"/>
  <c r="H959" i="9"/>
  <c r="G959" i="9"/>
  <c r="F959" i="9"/>
  <c r="E959" i="9"/>
  <c r="F958" i="9"/>
  <c r="E958" i="9"/>
  <c r="H958" i="9" s="1"/>
  <c r="H957" i="9"/>
  <c r="G957" i="9"/>
  <c r="F957" i="9"/>
  <c r="E957" i="9"/>
  <c r="F956" i="9"/>
  <c r="E956" i="9"/>
  <c r="H956" i="9" s="1"/>
  <c r="H955" i="9"/>
  <c r="F955" i="9"/>
  <c r="E955" i="9"/>
  <c r="G955" i="9" s="1"/>
  <c r="F954" i="9"/>
  <c r="E954" i="9"/>
  <c r="H954" i="9" s="1"/>
  <c r="F953" i="9"/>
  <c r="E953" i="9"/>
  <c r="G952" i="9"/>
  <c r="F952" i="9"/>
  <c r="E952" i="9"/>
  <c r="H952" i="9" s="1"/>
  <c r="H951" i="9"/>
  <c r="G951" i="9"/>
  <c r="F951" i="9"/>
  <c r="E951" i="9"/>
  <c r="G950" i="9"/>
  <c r="F950" i="9"/>
  <c r="E950" i="9"/>
  <c r="H950" i="9" s="1"/>
  <c r="F949" i="9"/>
  <c r="E949" i="9"/>
  <c r="H949" i="9" s="1"/>
  <c r="F948" i="9"/>
  <c r="E948" i="9"/>
  <c r="H948" i="9" s="1"/>
  <c r="F947" i="9"/>
  <c r="E947" i="9"/>
  <c r="H947" i="9" s="1"/>
  <c r="F946" i="9"/>
  <c r="E946" i="9"/>
  <c r="H945" i="9"/>
  <c r="F945" i="9"/>
  <c r="E945" i="9"/>
  <c r="G945" i="9" s="1"/>
  <c r="G944" i="9"/>
  <c r="F944" i="9"/>
  <c r="E944" i="9"/>
  <c r="H944" i="9" s="1"/>
  <c r="H943" i="9"/>
  <c r="G943" i="9"/>
  <c r="F943" i="9"/>
  <c r="E943" i="9"/>
  <c r="F942" i="9"/>
  <c r="E942" i="9"/>
  <c r="H942" i="9" s="1"/>
  <c r="H941" i="9"/>
  <c r="G941" i="9"/>
  <c r="F941" i="9"/>
  <c r="E941" i="9"/>
  <c r="F940" i="9"/>
  <c r="E940" i="9"/>
  <c r="H940" i="9" s="1"/>
  <c r="H939" i="9"/>
  <c r="F939" i="9"/>
  <c r="E939" i="9"/>
  <c r="G939" i="9" s="1"/>
  <c r="F938" i="9"/>
  <c r="E938" i="9"/>
  <c r="H938" i="9" s="1"/>
  <c r="F937" i="9"/>
  <c r="E937" i="9"/>
  <c r="G936" i="9"/>
  <c r="F936" i="9"/>
  <c r="E936" i="9"/>
  <c r="H936" i="9" s="1"/>
  <c r="H935" i="9"/>
  <c r="G935" i="9"/>
  <c r="F935" i="9"/>
  <c r="E935" i="9"/>
  <c r="G934" i="9"/>
  <c r="F934" i="9"/>
  <c r="E934" i="9"/>
  <c r="H934" i="9" s="1"/>
  <c r="F933" i="9"/>
  <c r="E933" i="9"/>
  <c r="H933" i="9" s="1"/>
  <c r="F932" i="9"/>
  <c r="E932" i="9"/>
  <c r="H932" i="9" s="1"/>
  <c r="F931" i="9"/>
  <c r="E931" i="9"/>
  <c r="H931" i="9" s="1"/>
  <c r="G930" i="9"/>
  <c r="F930" i="9"/>
  <c r="E930" i="9"/>
  <c r="H930" i="9" s="1"/>
  <c r="H929" i="9"/>
  <c r="F929" i="9"/>
  <c r="E929" i="9"/>
  <c r="G929" i="9" s="1"/>
  <c r="G928" i="9"/>
  <c r="F928" i="9"/>
  <c r="E928" i="9"/>
  <c r="H928" i="9" s="1"/>
  <c r="H927" i="9"/>
  <c r="G927" i="9"/>
  <c r="F927" i="9"/>
  <c r="E927" i="9"/>
  <c r="F926" i="9"/>
  <c r="E926" i="9"/>
  <c r="H925" i="9"/>
  <c r="G925" i="9"/>
  <c r="F925" i="9"/>
  <c r="E925" i="9"/>
  <c r="F924" i="9"/>
  <c r="E924" i="9"/>
  <c r="H923" i="9"/>
  <c r="F923" i="9"/>
  <c r="E923" i="9"/>
  <c r="G923" i="9" s="1"/>
  <c r="F922" i="9"/>
  <c r="E922" i="9"/>
  <c r="H922" i="9" s="1"/>
  <c r="F921" i="9"/>
  <c r="E921" i="9"/>
  <c r="H921" i="9" s="1"/>
  <c r="G920" i="9"/>
  <c r="F920" i="9"/>
  <c r="E920" i="9"/>
  <c r="H920" i="9" s="1"/>
  <c r="H919" i="9"/>
  <c r="G919" i="9"/>
  <c r="F919" i="9"/>
  <c r="E919" i="9"/>
  <c r="G918" i="9"/>
  <c r="F918" i="9"/>
  <c r="E918" i="9"/>
  <c r="H918" i="9" s="1"/>
  <c r="F917" i="9"/>
  <c r="E917" i="9"/>
  <c r="F916" i="9"/>
  <c r="E916" i="9"/>
  <c r="H916" i="9" s="1"/>
  <c r="F915" i="9"/>
  <c r="E915" i="9"/>
  <c r="G914" i="9"/>
  <c r="F914" i="9"/>
  <c r="E914" i="9"/>
  <c r="H914" i="9" s="1"/>
  <c r="H913" i="9"/>
  <c r="F913" i="9"/>
  <c r="E913" i="9"/>
  <c r="G913" i="9" s="1"/>
  <c r="G912" i="9"/>
  <c r="F912" i="9"/>
  <c r="E912" i="9"/>
  <c r="H912" i="9" s="1"/>
  <c r="H911" i="9"/>
  <c r="G911" i="9"/>
  <c r="F911" i="9"/>
  <c r="E911" i="9"/>
  <c r="F910" i="9"/>
  <c r="E910" i="9"/>
  <c r="H909" i="9"/>
  <c r="G909" i="9"/>
  <c r="F909" i="9"/>
  <c r="E909" i="9"/>
  <c r="F908" i="9"/>
  <c r="E908" i="9"/>
  <c r="H907" i="9"/>
  <c r="F907" i="9"/>
  <c r="E907" i="9"/>
  <c r="G907" i="9" s="1"/>
  <c r="F906" i="9"/>
  <c r="E906" i="9"/>
  <c r="H906" i="9" s="1"/>
  <c r="G905" i="9"/>
  <c r="F905" i="9"/>
  <c r="E905" i="9"/>
  <c r="H905" i="9" s="1"/>
  <c r="G904" i="9"/>
  <c r="F904" i="9"/>
  <c r="E904" i="9"/>
  <c r="H904" i="9" s="1"/>
  <c r="H903" i="9"/>
  <c r="G903" i="9"/>
  <c r="F903" i="9"/>
  <c r="E903" i="9"/>
  <c r="G902" i="9"/>
  <c r="F902" i="9"/>
  <c r="E902" i="9"/>
  <c r="H902" i="9" s="1"/>
  <c r="F901" i="9"/>
  <c r="E901" i="9"/>
  <c r="F900" i="9"/>
  <c r="E900" i="9"/>
  <c r="H900" i="9" s="1"/>
  <c r="F899" i="9"/>
  <c r="E899" i="9"/>
  <c r="F898" i="9"/>
  <c r="E898" i="9"/>
  <c r="H898" i="9" s="1"/>
  <c r="H897" i="9"/>
  <c r="F897" i="9"/>
  <c r="E897" i="9"/>
  <c r="G897" i="9" s="1"/>
  <c r="G896" i="9"/>
  <c r="F896" i="9"/>
  <c r="E896" i="9"/>
  <c r="H896" i="9" s="1"/>
  <c r="H895" i="9"/>
  <c r="G895" i="9"/>
  <c r="F895" i="9"/>
  <c r="E895" i="9"/>
  <c r="F894" i="9"/>
  <c r="E894" i="9"/>
  <c r="H893" i="9"/>
  <c r="G893" i="9"/>
  <c r="F893" i="9"/>
  <c r="E893" i="9"/>
  <c r="F892" i="9"/>
  <c r="E892" i="9"/>
  <c r="H891" i="9"/>
  <c r="F891" i="9"/>
  <c r="E891" i="9"/>
  <c r="G891" i="9" s="1"/>
  <c r="F890" i="9"/>
  <c r="E890" i="9"/>
  <c r="H890" i="9" s="1"/>
  <c r="F889" i="9"/>
  <c r="E889" i="9"/>
  <c r="H889" i="9" s="1"/>
  <c r="G888" i="9"/>
  <c r="F888" i="9"/>
  <c r="E888" i="9"/>
  <c r="H888" i="9" s="1"/>
  <c r="H887" i="9"/>
  <c r="G887" i="9"/>
  <c r="F887" i="9"/>
  <c r="E887" i="9"/>
  <c r="G886" i="9"/>
  <c r="F886" i="9"/>
  <c r="E886" i="9"/>
  <c r="H886" i="9" s="1"/>
  <c r="F885" i="9"/>
  <c r="E885" i="9"/>
  <c r="F884" i="9"/>
  <c r="E884" i="9"/>
  <c r="H884" i="9" s="1"/>
  <c r="F883" i="9"/>
  <c r="E883" i="9"/>
  <c r="F882" i="9"/>
  <c r="E882" i="9"/>
  <c r="H882" i="9" s="1"/>
  <c r="H881" i="9"/>
  <c r="F881" i="9"/>
  <c r="E881" i="9"/>
  <c r="G881" i="9" s="1"/>
  <c r="G880" i="9"/>
  <c r="F880" i="9"/>
  <c r="E880" i="9"/>
  <c r="H880" i="9" s="1"/>
  <c r="H879" i="9"/>
  <c r="G879" i="9"/>
  <c r="F879" i="9"/>
  <c r="E879" i="9"/>
  <c r="F878" i="9"/>
  <c r="E878" i="9"/>
  <c r="H877" i="9"/>
  <c r="G877" i="9"/>
  <c r="F877" i="9"/>
  <c r="E877" i="9"/>
  <c r="F876" i="9"/>
  <c r="E876" i="9"/>
  <c r="F875" i="9"/>
  <c r="E875" i="9"/>
  <c r="G875" i="9" s="1"/>
  <c r="F874" i="9"/>
  <c r="E874" i="9"/>
  <c r="H874" i="9" s="1"/>
  <c r="G873" i="9"/>
  <c r="F873" i="9"/>
  <c r="E873" i="9"/>
  <c r="H873" i="9" s="1"/>
  <c r="G872" i="9"/>
  <c r="F872" i="9"/>
  <c r="E872" i="9"/>
  <c r="H872" i="9" s="1"/>
  <c r="G871" i="9"/>
  <c r="F871" i="9"/>
  <c r="E871" i="9"/>
  <c r="H871" i="9" s="1"/>
  <c r="G870" i="9"/>
  <c r="F870" i="9"/>
  <c r="E870" i="9"/>
  <c r="H870" i="9" s="1"/>
  <c r="F869" i="9"/>
  <c r="E869" i="9"/>
  <c r="F868" i="9"/>
  <c r="E868" i="9"/>
  <c r="F867" i="9"/>
  <c r="E867" i="9"/>
  <c r="F866" i="9"/>
  <c r="E866" i="9"/>
  <c r="H866" i="9" s="1"/>
  <c r="H865" i="9"/>
  <c r="F865" i="9"/>
  <c r="E865" i="9"/>
  <c r="G865" i="9" s="1"/>
  <c r="G864" i="9"/>
  <c r="F864" i="9"/>
  <c r="E864" i="9"/>
  <c r="H864" i="9" s="1"/>
  <c r="H863" i="9"/>
  <c r="G863" i="9"/>
  <c r="F863" i="9"/>
  <c r="E863" i="9"/>
  <c r="F862" i="9"/>
  <c r="E862" i="9"/>
  <c r="H861" i="9"/>
  <c r="G861" i="9"/>
  <c r="F861" i="9"/>
  <c r="E861" i="9"/>
  <c r="F860" i="9"/>
  <c r="E860" i="9"/>
  <c r="G859" i="9"/>
  <c r="F859" i="9"/>
  <c r="E859" i="9"/>
  <c r="H859" i="9" s="1"/>
  <c r="F858" i="9"/>
  <c r="E858" i="9"/>
  <c r="F857" i="9"/>
  <c r="E857" i="9"/>
  <c r="H857" i="9" s="1"/>
  <c r="G856" i="9"/>
  <c r="F856" i="9"/>
  <c r="E856" i="9"/>
  <c r="H856" i="9" s="1"/>
  <c r="H855" i="9"/>
  <c r="F855" i="9"/>
  <c r="E855" i="9"/>
  <c r="G855" i="9" s="1"/>
  <c r="G854" i="9"/>
  <c r="F854" i="9"/>
  <c r="E854" i="9"/>
  <c r="H854" i="9" s="1"/>
  <c r="G853" i="9"/>
  <c r="F853" i="9"/>
  <c r="E853" i="9"/>
  <c r="H853" i="9" s="1"/>
  <c r="F852" i="9"/>
  <c r="E852" i="9"/>
  <c r="H852" i="9" s="1"/>
  <c r="F851" i="9"/>
  <c r="E851" i="9"/>
  <c r="G850" i="9"/>
  <c r="F850" i="9"/>
  <c r="E850" i="9"/>
  <c r="H850" i="9" s="1"/>
  <c r="F849" i="9"/>
  <c r="E849" i="9"/>
  <c r="G849" i="9" s="1"/>
  <c r="G848" i="9"/>
  <c r="F848" i="9"/>
  <c r="E848" i="9"/>
  <c r="H848" i="9" s="1"/>
  <c r="H847" i="9"/>
  <c r="G847" i="9"/>
  <c r="F847" i="9"/>
  <c r="E847" i="9"/>
  <c r="G846" i="9"/>
  <c r="F846" i="9"/>
  <c r="E846" i="9"/>
  <c r="H846" i="9" s="1"/>
  <c r="H845" i="9"/>
  <c r="G845" i="9"/>
  <c r="F845" i="9"/>
  <c r="E845" i="9"/>
  <c r="F844" i="9"/>
  <c r="E844" i="9"/>
  <c r="H844" i="9" s="1"/>
  <c r="H843" i="9"/>
  <c r="G843" i="9"/>
  <c r="F843" i="9"/>
  <c r="E843" i="9"/>
  <c r="F842" i="9"/>
  <c r="E842" i="9"/>
  <c r="H841" i="9"/>
  <c r="G841" i="9"/>
  <c r="F841" i="9"/>
  <c r="E841" i="9"/>
  <c r="G840" i="9"/>
  <c r="F840" i="9"/>
  <c r="E840" i="9"/>
  <c r="H840" i="9" s="1"/>
  <c r="G839" i="9"/>
  <c r="F839" i="9"/>
  <c r="E839" i="9"/>
  <c r="H839" i="9" s="1"/>
  <c r="G838" i="9"/>
  <c r="F838" i="9"/>
  <c r="E838" i="9"/>
  <c r="H838" i="9" s="1"/>
  <c r="F837" i="9"/>
  <c r="E837" i="9"/>
  <c r="H837" i="9" s="1"/>
  <c r="F836" i="9"/>
  <c r="E836" i="9"/>
  <c r="H836" i="9" s="1"/>
  <c r="F835" i="9"/>
  <c r="E835" i="9"/>
  <c r="H835" i="9" s="1"/>
  <c r="H834" i="9"/>
  <c r="G834" i="9"/>
  <c r="F834" i="9"/>
  <c r="E834" i="9"/>
  <c r="G833" i="9"/>
  <c r="F833" i="9"/>
  <c r="E833" i="9"/>
  <c r="H833" i="9" s="1"/>
  <c r="G832" i="9"/>
  <c r="F832" i="9"/>
  <c r="E832" i="9"/>
  <c r="H832" i="9" s="1"/>
  <c r="G831" i="9"/>
  <c r="F831" i="9"/>
  <c r="E831" i="9"/>
  <c r="H831" i="9" s="1"/>
  <c r="F830" i="9"/>
  <c r="E830" i="9"/>
  <c r="H830" i="9" s="1"/>
  <c r="F829" i="9"/>
  <c r="E829" i="9"/>
  <c r="H829" i="9" s="1"/>
  <c r="F828" i="9"/>
  <c r="E828" i="9"/>
  <c r="H828" i="9" s="1"/>
  <c r="G827" i="9"/>
  <c r="F827" i="9"/>
  <c r="E827" i="9"/>
  <c r="H827" i="9" s="1"/>
  <c r="H826" i="9"/>
  <c r="F826" i="9"/>
  <c r="E826" i="9"/>
  <c r="G826" i="9" s="1"/>
  <c r="G825" i="9"/>
  <c r="F825" i="9"/>
  <c r="E825" i="9"/>
  <c r="H825" i="9" s="1"/>
  <c r="H824" i="9"/>
  <c r="G824" i="9"/>
  <c r="F824" i="9"/>
  <c r="E824" i="9"/>
  <c r="F823" i="9"/>
  <c r="E823" i="9"/>
  <c r="H823" i="9" s="1"/>
  <c r="H822" i="9"/>
  <c r="G822" i="9"/>
  <c r="F822" i="9"/>
  <c r="E822" i="9"/>
  <c r="F821" i="9"/>
  <c r="E821" i="9"/>
  <c r="H821" i="9" s="1"/>
  <c r="F820" i="9"/>
  <c r="E820" i="9"/>
  <c r="H820" i="9" s="1"/>
  <c r="F819" i="9"/>
  <c r="E819" i="9"/>
  <c r="H819" i="9" s="1"/>
  <c r="H818" i="9"/>
  <c r="G818" i="9"/>
  <c r="F818" i="9"/>
  <c r="E818" i="9"/>
  <c r="G817" i="9"/>
  <c r="F817" i="9"/>
  <c r="E817" i="9"/>
  <c r="H817" i="9" s="1"/>
  <c r="G816" i="9"/>
  <c r="F816" i="9"/>
  <c r="E816" i="9"/>
  <c r="H816" i="9" s="1"/>
  <c r="G815" i="9"/>
  <c r="F815" i="9"/>
  <c r="E815" i="9"/>
  <c r="H815" i="9" s="1"/>
  <c r="F814" i="9"/>
  <c r="E814" i="9"/>
  <c r="H814" i="9" s="1"/>
  <c r="F813" i="9"/>
  <c r="E813" i="9"/>
  <c r="H813" i="9" s="1"/>
  <c r="F812" i="9"/>
  <c r="E812" i="9"/>
  <c r="H812" i="9" s="1"/>
  <c r="G811" i="9"/>
  <c r="F811" i="9"/>
  <c r="E811" i="9"/>
  <c r="H811" i="9" s="1"/>
  <c r="H810" i="9"/>
  <c r="F810" i="9"/>
  <c r="E810" i="9"/>
  <c r="G810" i="9" s="1"/>
  <c r="G809" i="9"/>
  <c r="F809" i="9"/>
  <c r="E809" i="9"/>
  <c r="H809" i="9" s="1"/>
  <c r="H808" i="9"/>
  <c r="G808" i="9"/>
  <c r="F808" i="9"/>
  <c r="E808" i="9"/>
  <c r="F807" i="9"/>
  <c r="E807" i="9"/>
  <c r="H807" i="9" s="1"/>
  <c r="H806" i="9"/>
  <c r="G806" i="9"/>
  <c r="F806" i="9"/>
  <c r="E806" i="9"/>
  <c r="F805" i="9"/>
  <c r="E805" i="9"/>
  <c r="H805" i="9" s="1"/>
  <c r="F804" i="9"/>
  <c r="E804" i="9"/>
  <c r="H804" i="9" s="1"/>
  <c r="F803" i="9"/>
  <c r="E803" i="9"/>
  <c r="H803" i="9" s="1"/>
  <c r="H802" i="9"/>
  <c r="G802" i="9"/>
  <c r="F802" i="9"/>
  <c r="E802" i="9"/>
  <c r="G801" i="9"/>
  <c r="F801" i="9"/>
  <c r="E801" i="9"/>
  <c r="H801" i="9" s="1"/>
  <c r="G800" i="9"/>
  <c r="F800" i="9"/>
  <c r="E800" i="9"/>
  <c r="H800" i="9" s="1"/>
  <c r="G799" i="9"/>
  <c r="F799" i="9"/>
  <c r="E799" i="9"/>
  <c r="H799" i="9" s="1"/>
  <c r="F798" i="9"/>
  <c r="E798" i="9"/>
  <c r="H798" i="9" s="1"/>
  <c r="F797" i="9"/>
  <c r="E797" i="9"/>
  <c r="H797" i="9" s="1"/>
  <c r="F796" i="9"/>
  <c r="E796" i="9"/>
  <c r="H796" i="9" s="1"/>
  <c r="G795" i="9"/>
  <c r="F795" i="9"/>
  <c r="E795" i="9"/>
  <c r="H795" i="9" s="1"/>
  <c r="H794" i="9"/>
  <c r="F794" i="9"/>
  <c r="E794" i="9"/>
  <c r="G794" i="9" s="1"/>
  <c r="G793" i="9"/>
  <c r="F793" i="9"/>
  <c r="E793" i="9"/>
  <c r="H793" i="9" s="1"/>
  <c r="H792" i="9"/>
  <c r="G792" i="9"/>
  <c r="F792" i="9"/>
  <c r="E792" i="9"/>
  <c r="F791" i="9"/>
  <c r="E791" i="9"/>
  <c r="H791" i="9" s="1"/>
  <c r="H790" i="9"/>
  <c r="G790" i="9"/>
  <c r="F790" i="9"/>
  <c r="E790" i="9"/>
  <c r="F789" i="9"/>
  <c r="E789" i="9"/>
  <c r="H789" i="9" s="1"/>
  <c r="F788" i="9"/>
  <c r="E788" i="9"/>
  <c r="H788" i="9" s="1"/>
  <c r="F787" i="9"/>
  <c r="E787" i="9"/>
  <c r="H787" i="9" s="1"/>
  <c r="H786" i="9"/>
  <c r="G786" i="9"/>
  <c r="F786" i="9"/>
  <c r="E786" i="9"/>
  <c r="G785" i="9"/>
  <c r="F785" i="9"/>
  <c r="E785" i="9"/>
  <c r="H785" i="9" s="1"/>
  <c r="G784" i="9"/>
  <c r="F784" i="9"/>
  <c r="E784" i="9"/>
  <c r="H784" i="9" s="1"/>
  <c r="G783" i="9"/>
  <c r="F783" i="9"/>
  <c r="E783" i="9"/>
  <c r="H783" i="9" s="1"/>
  <c r="F782" i="9"/>
  <c r="E782" i="9"/>
  <c r="H782" i="9" s="1"/>
  <c r="F781" i="9"/>
  <c r="E781" i="9"/>
  <c r="H781" i="9" s="1"/>
  <c r="F780" i="9"/>
  <c r="E780" i="9"/>
  <c r="H780" i="9" s="1"/>
  <c r="G779" i="9"/>
  <c r="F779" i="9"/>
  <c r="E779" i="9"/>
  <c r="H779" i="9" s="1"/>
  <c r="H778" i="9"/>
  <c r="F778" i="9"/>
  <c r="E778" i="9"/>
  <c r="G778" i="9" s="1"/>
  <c r="G777" i="9"/>
  <c r="F777" i="9"/>
  <c r="E777" i="9"/>
  <c r="H777" i="9" s="1"/>
  <c r="H776" i="9"/>
  <c r="G776" i="9"/>
  <c r="F776" i="9"/>
  <c r="E776" i="9"/>
  <c r="F775" i="9"/>
  <c r="E775" i="9"/>
  <c r="H775" i="9" s="1"/>
  <c r="H774" i="9"/>
  <c r="G774" i="9"/>
  <c r="F774" i="9"/>
  <c r="E774" i="9"/>
  <c r="F773" i="9"/>
  <c r="E773" i="9"/>
  <c r="H773" i="9" s="1"/>
  <c r="F772" i="9"/>
  <c r="E772" i="9"/>
  <c r="H772" i="9" s="1"/>
  <c r="F771" i="9"/>
  <c r="E771" i="9"/>
  <c r="H771" i="9" s="1"/>
  <c r="H770" i="9"/>
  <c r="G770" i="9"/>
  <c r="F770" i="9"/>
  <c r="E770" i="9"/>
  <c r="G769" i="9"/>
  <c r="F769" i="9"/>
  <c r="E769" i="9"/>
  <c r="H769" i="9" s="1"/>
  <c r="G768" i="9"/>
  <c r="F768" i="9"/>
  <c r="E768" i="9"/>
  <c r="H768" i="9" s="1"/>
  <c r="G767" i="9"/>
  <c r="F767" i="9"/>
  <c r="E767" i="9"/>
  <c r="H767" i="9" s="1"/>
  <c r="F766" i="9"/>
  <c r="E766" i="9"/>
  <c r="H766" i="9" s="1"/>
  <c r="F765" i="9"/>
  <c r="E765" i="9"/>
  <c r="H765" i="9" s="1"/>
  <c r="F764" i="9"/>
  <c r="E764" i="9"/>
  <c r="H764" i="9" s="1"/>
  <c r="G763" i="9"/>
  <c r="F763" i="9"/>
  <c r="E763" i="9"/>
  <c r="H763" i="9" s="1"/>
  <c r="H762" i="9"/>
  <c r="F762" i="9"/>
  <c r="E762" i="9"/>
  <c r="G762" i="9" s="1"/>
  <c r="G761" i="9"/>
  <c r="F761" i="9"/>
  <c r="E761" i="9"/>
  <c r="H761" i="9" s="1"/>
  <c r="H760" i="9"/>
  <c r="G760" i="9"/>
  <c r="F760" i="9"/>
  <c r="E760" i="9"/>
  <c r="F759" i="9"/>
  <c r="E759" i="9"/>
  <c r="H759" i="9" s="1"/>
  <c r="H758" i="9"/>
  <c r="G758" i="9"/>
  <c r="F758" i="9"/>
  <c r="E758" i="9"/>
  <c r="F757" i="9"/>
  <c r="E757" i="9"/>
  <c r="H757" i="9" s="1"/>
  <c r="F756" i="9"/>
  <c r="E756" i="9"/>
  <c r="H756" i="9" s="1"/>
  <c r="F755" i="9"/>
  <c r="E755" i="9"/>
  <c r="H755" i="9" s="1"/>
  <c r="H754" i="9"/>
  <c r="G754" i="9"/>
  <c r="F754" i="9"/>
  <c r="E754" i="9"/>
  <c r="G753" i="9"/>
  <c r="F753" i="9"/>
  <c r="E753" i="9"/>
  <c r="H753" i="9" s="1"/>
  <c r="G752" i="9"/>
  <c r="F752" i="9"/>
  <c r="E752" i="9"/>
  <c r="H752" i="9" s="1"/>
  <c r="G751" i="9"/>
  <c r="F751" i="9"/>
  <c r="E751" i="9"/>
  <c r="H751" i="9" s="1"/>
  <c r="F750" i="9"/>
  <c r="E750" i="9"/>
  <c r="H750" i="9" s="1"/>
  <c r="F749" i="9"/>
  <c r="E749" i="9"/>
  <c r="H749" i="9" s="1"/>
  <c r="F748" i="9"/>
  <c r="E748" i="9"/>
  <c r="H748" i="9" s="1"/>
  <c r="G747" i="9"/>
  <c r="F747" i="9"/>
  <c r="E747" i="9"/>
  <c r="H747" i="9" s="1"/>
  <c r="H746" i="9"/>
  <c r="F746" i="9"/>
  <c r="E746" i="9"/>
  <c r="G746" i="9" s="1"/>
  <c r="G745" i="9"/>
  <c r="F745" i="9"/>
  <c r="E745" i="9"/>
  <c r="H745" i="9" s="1"/>
  <c r="H744" i="9"/>
  <c r="G744" i="9"/>
  <c r="F744" i="9"/>
  <c r="E744" i="9"/>
  <c r="F743" i="9"/>
  <c r="E743" i="9"/>
  <c r="H743" i="9" s="1"/>
  <c r="H742" i="9"/>
  <c r="G742" i="9"/>
  <c r="F742" i="9"/>
  <c r="E742" i="9"/>
  <c r="F741" i="9"/>
  <c r="E741" i="9"/>
  <c r="H741" i="9" s="1"/>
  <c r="F740" i="9"/>
  <c r="E740" i="9"/>
  <c r="H740" i="9" s="1"/>
  <c r="F739" i="9"/>
  <c r="E739" i="9"/>
  <c r="H739" i="9" s="1"/>
  <c r="H738" i="9"/>
  <c r="G738" i="9"/>
  <c r="F738" i="9"/>
  <c r="E738" i="9"/>
  <c r="G737" i="9"/>
  <c r="F737" i="9"/>
  <c r="E737" i="9"/>
  <c r="H737" i="9" s="1"/>
  <c r="G736" i="9"/>
  <c r="F736" i="9"/>
  <c r="E736" i="9"/>
  <c r="H736" i="9" s="1"/>
  <c r="G735" i="9"/>
  <c r="F735" i="9"/>
  <c r="E735" i="9"/>
  <c r="H735" i="9" s="1"/>
  <c r="F734" i="9"/>
  <c r="E734" i="9"/>
  <c r="H734" i="9" s="1"/>
  <c r="F733" i="9"/>
  <c r="E733" i="9"/>
  <c r="H733" i="9" s="1"/>
  <c r="F732" i="9"/>
  <c r="E732" i="9"/>
  <c r="H732" i="9" s="1"/>
  <c r="G731" i="9"/>
  <c r="F731" i="9"/>
  <c r="E731" i="9"/>
  <c r="H731" i="9" s="1"/>
  <c r="H730" i="9"/>
  <c r="F730" i="9"/>
  <c r="E730" i="9"/>
  <c r="G730" i="9" s="1"/>
  <c r="G729" i="9"/>
  <c r="F729" i="9"/>
  <c r="E729" i="9"/>
  <c r="H729" i="9" s="1"/>
  <c r="H728" i="9"/>
  <c r="G728" i="9"/>
  <c r="F728" i="9"/>
  <c r="E728" i="9"/>
  <c r="F727" i="9"/>
  <c r="E727" i="9"/>
  <c r="H727" i="9" s="1"/>
  <c r="H726" i="9"/>
  <c r="G726" i="9"/>
  <c r="F726" i="9"/>
  <c r="E726" i="9"/>
  <c r="F725" i="9"/>
  <c r="E725" i="9"/>
  <c r="H725" i="9" s="1"/>
  <c r="F724" i="9"/>
  <c r="E724" i="9"/>
  <c r="H724" i="9" s="1"/>
  <c r="F723" i="9"/>
  <c r="E723" i="9"/>
  <c r="H723" i="9" s="1"/>
  <c r="H722" i="9"/>
  <c r="G722" i="9"/>
  <c r="F722" i="9"/>
  <c r="E722" i="9"/>
  <c r="G721" i="9"/>
  <c r="F721" i="9"/>
  <c r="E721" i="9"/>
  <c r="H721" i="9" s="1"/>
  <c r="G720" i="9"/>
  <c r="F720" i="9"/>
  <c r="E720" i="9"/>
  <c r="H720" i="9" s="1"/>
  <c r="G719" i="9"/>
  <c r="F719" i="9"/>
  <c r="E719" i="9"/>
  <c r="H719" i="9" s="1"/>
  <c r="F718" i="9"/>
  <c r="E718" i="9"/>
  <c r="H718" i="9" s="1"/>
  <c r="F717" i="9"/>
  <c r="E717" i="9"/>
  <c r="H717" i="9" s="1"/>
  <c r="F716" i="9"/>
  <c r="E716" i="9"/>
  <c r="H716" i="9" s="1"/>
  <c r="G715" i="9"/>
  <c r="F715" i="9"/>
  <c r="E715" i="9"/>
  <c r="H715" i="9" s="1"/>
  <c r="H714" i="9"/>
  <c r="F714" i="9"/>
  <c r="E714" i="9"/>
  <c r="G714" i="9" s="1"/>
  <c r="G713" i="9"/>
  <c r="F713" i="9"/>
  <c r="E713" i="9"/>
  <c r="H713" i="9" s="1"/>
  <c r="H712" i="9"/>
  <c r="G712" i="9"/>
  <c r="F712" i="9"/>
  <c r="E712" i="9"/>
  <c r="F711" i="9"/>
  <c r="E711" i="9"/>
  <c r="H711" i="9" s="1"/>
  <c r="H710" i="9"/>
  <c r="G710" i="9"/>
  <c r="F710" i="9"/>
  <c r="E710" i="9"/>
  <c r="F709" i="9"/>
  <c r="E709" i="9"/>
  <c r="H709" i="9" s="1"/>
  <c r="F708" i="9"/>
  <c r="E708" i="9"/>
  <c r="H708" i="9" s="1"/>
  <c r="F707" i="9"/>
  <c r="E707" i="9"/>
  <c r="H707" i="9" s="1"/>
  <c r="H706" i="9"/>
  <c r="G706" i="9"/>
  <c r="F706" i="9"/>
  <c r="E706" i="9"/>
  <c r="G705" i="9"/>
  <c r="F705" i="9"/>
  <c r="E705" i="9"/>
  <c r="H705" i="9" s="1"/>
  <c r="G704" i="9"/>
  <c r="F704" i="9"/>
  <c r="E704" i="9"/>
  <c r="H704" i="9" s="1"/>
  <c r="G703" i="9"/>
  <c r="F703" i="9"/>
  <c r="E703" i="9"/>
  <c r="H703" i="9" s="1"/>
  <c r="F702" i="9"/>
  <c r="E702" i="9"/>
  <c r="H702" i="9" s="1"/>
  <c r="F701" i="9"/>
  <c r="E701" i="9"/>
  <c r="F700" i="9"/>
  <c r="E700" i="9"/>
  <c r="H700" i="9" s="1"/>
  <c r="G699" i="9"/>
  <c r="F699" i="9"/>
  <c r="E699" i="9"/>
  <c r="H699" i="9" s="1"/>
  <c r="H698" i="9"/>
  <c r="F698" i="9"/>
  <c r="E698" i="9"/>
  <c r="G698" i="9" s="1"/>
  <c r="G697" i="9"/>
  <c r="F697" i="9"/>
  <c r="E697" i="9"/>
  <c r="H697" i="9" s="1"/>
  <c r="H696" i="9"/>
  <c r="G696" i="9"/>
  <c r="F696" i="9"/>
  <c r="E696" i="9"/>
  <c r="F695" i="9"/>
  <c r="E695" i="9"/>
  <c r="H695" i="9" s="1"/>
  <c r="H694" i="9"/>
  <c r="G694" i="9"/>
  <c r="F694" i="9"/>
  <c r="E694" i="9"/>
  <c r="F693" i="9"/>
  <c r="E693" i="9"/>
  <c r="H693" i="9" s="1"/>
  <c r="F692" i="9"/>
  <c r="E692" i="9"/>
  <c r="F691" i="9"/>
  <c r="E691" i="9"/>
  <c r="H691" i="9" s="1"/>
  <c r="H690" i="9"/>
  <c r="F690" i="9"/>
  <c r="E690" i="9"/>
  <c r="G690" i="9" s="1"/>
  <c r="G689" i="9"/>
  <c r="F689" i="9"/>
  <c r="E689" i="9"/>
  <c r="H689" i="9" s="1"/>
  <c r="G688" i="9"/>
  <c r="F688" i="9"/>
  <c r="E688" i="9"/>
  <c r="H688" i="9" s="1"/>
  <c r="G687" i="9"/>
  <c r="F687" i="9"/>
  <c r="E687" i="9"/>
  <c r="H687" i="9" s="1"/>
  <c r="F686" i="9"/>
  <c r="E686" i="9"/>
  <c r="H686" i="9" s="1"/>
  <c r="F685" i="9"/>
  <c r="E685" i="9"/>
  <c r="F684" i="9"/>
  <c r="E684" i="9"/>
  <c r="H684" i="9" s="1"/>
  <c r="F683" i="9"/>
  <c r="E683" i="9"/>
  <c r="H683" i="9" s="1"/>
  <c r="H682" i="9"/>
  <c r="F682" i="9"/>
  <c r="E682" i="9"/>
  <c r="G682" i="9" s="1"/>
  <c r="G681" i="9"/>
  <c r="F681" i="9"/>
  <c r="E681" i="9"/>
  <c r="H681" i="9" s="1"/>
  <c r="H680" i="9"/>
  <c r="G680" i="9"/>
  <c r="F680" i="9"/>
  <c r="E680" i="9"/>
  <c r="F679" i="9"/>
  <c r="E679" i="9"/>
  <c r="H679" i="9" s="1"/>
  <c r="H678" i="9"/>
  <c r="G678" i="9"/>
  <c r="F678" i="9"/>
  <c r="E678" i="9"/>
  <c r="F677" i="9"/>
  <c r="E677" i="9"/>
  <c r="F676" i="9"/>
  <c r="E676" i="9"/>
  <c r="F675" i="9"/>
  <c r="E675" i="9"/>
  <c r="H675" i="9" s="1"/>
  <c r="H674" i="9"/>
  <c r="F674" i="9"/>
  <c r="E674" i="9"/>
  <c r="G674" i="9" s="1"/>
  <c r="G673" i="9"/>
  <c r="F673" i="9"/>
  <c r="E673" i="9"/>
  <c r="H673" i="9" s="1"/>
  <c r="G672" i="9"/>
  <c r="F672" i="9"/>
  <c r="E672" i="9"/>
  <c r="H672" i="9" s="1"/>
  <c r="G671" i="9"/>
  <c r="F671" i="9"/>
  <c r="E671" i="9"/>
  <c r="H671" i="9" s="1"/>
  <c r="F670" i="9"/>
  <c r="E670" i="9"/>
  <c r="F669" i="9"/>
  <c r="E669" i="9"/>
  <c r="F668" i="9"/>
  <c r="E668" i="9"/>
  <c r="G667" i="9"/>
  <c r="F667" i="9"/>
  <c r="E667" i="9"/>
  <c r="H667" i="9" s="1"/>
  <c r="H666" i="9"/>
  <c r="F666" i="9"/>
  <c r="E666" i="9"/>
  <c r="G666" i="9" s="1"/>
  <c r="G665" i="9"/>
  <c r="F665" i="9"/>
  <c r="E665" i="9"/>
  <c r="H665" i="9" s="1"/>
  <c r="H664" i="9"/>
  <c r="G664" i="9"/>
  <c r="F664" i="9"/>
  <c r="E664" i="9"/>
  <c r="F663" i="9"/>
  <c r="E663" i="9"/>
  <c r="H662" i="9"/>
  <c r="G662" i="9"/>
  <c r="F662" i="9"/>
  <c r="E662" i="9"/>
  <c r="F661" i="9"/>
  <c r="E661" i="9"/>
  <c r="F660" i="9"/>
  <c r="E660" i="9"/>
  <c r="H660" i="9" s="1"/>
  <c r="F659" i="9"/>
  <c r="E659" i="9"/>
  <c r="H659" i="9" s="1"/>
  <c r="F658" i="9"/>
  <c r="E658" i="9"/>
  <c r="H658" i="9" s="1"/>
  <c r="G657" i="9"/>
  <c r="F657" i="9"/>
  <c r="E657" i="9"/>
  <c r="H657" i="9" s="1"/>
  <c r="G656" i="9"/>
  <c r="F656" i="9"/>
  <c r="E656" i="9"/>
  <c r="H656" i="9" s="1"/>
  <c r="G655" i="9"/>
  <c r="F655" i="9"/>
  <c r="E655" i="9"/>
  <c r="H655" i="9" s="1"/>
  <c r="F654" i="9"/>
  <c r="E654" i="9"/>
  <c r="F653" i="9"/>
  <c r="E653" i="9"/>
  <c r="H653" i="9" s="1"/>
  <c r="F652" i="9"/>
  <c r="E652" i="9"/>
  <c r="F651" i="9"/>
  <c r="E651" i="9"/>
  <c r="H651" i="9" s="1"/>
  <c r="H650" i="9"/>
  <c r="F650" i="9"/>
  <c r="E650" i="9"/>
  <c r="G650" i="9" s="1"/>
  <c r="G649" i="9"/>
  <c r="F649" i="9"/>
  <c r="E649" i="9"/>
  <c r="H649" i="9" s="1"/>
  <c r="H648" i="9"/>
  <c r="G648" i="9"/>
  <c r="F648" i="9"/>
  <c r="E648" i="9"/>
  <c r="F647" i="9"/>
  <c r="E647" i="9"/>
  <c r="H646" i="9"/>
  <c r="G646" i="9"/>
  <c r="F646" i="9"/>
  <c r="E646" i="9"/>
  <c r="F645" i="9"/>
  <c r="E645" i="9"/>
  <c r="H644" i="9"/>
  <c r="G644" i="9"/>
  <c r="F644" i="9"/>
  <c r="E644" i="9"/>
  <c r="F643" i="9"/>
  <c r="E643" i="9"/>
  <c r="H643" i="9" s="1"/>
  <c r="F642" i="9"/>
  <c r="E642" i="9"/>
  <c r="H642" i="9" s="1"/>
  <c r="G641" i="9"/>
  <c r="F641" i="9"/>
  <c r="E641" i="9"/>
  <c r="H641" i="9" s="1"/>
  <c r="G640" i="9"/>
  <c r="F640" i="9"/>
  <c r="E640" i="9"/>
  <c r="H640" i="9" s="1"/>
  <c r="G639" i="9"/>
  <c r="F639" i="9"/>
  <c r="E639" i="9"/>
  <c r="H639" i="9" s="1"/>
  <c r="F638" i="9"/>
  <c r="E638" i="9"/>
  <c r="G637" i="9"/>
  <c r="F637" i="9"/>
  <c r="E637" i="9"/>
  <c r="H637" i="9" s="1"/>
  <c r="F636" i="9"/>
  <c r="E636" i="9"/>
  <c r="F635" i="9"/>
  <c r="E635" i="9"/>
  <c r="H635" i="9" s="1"/>
  <c r="H634" i="9"/>
  <c r="F634" i="9"/>
  <c r="E634" i="9"/>
  <c r="G634" i="9" s="1"/>
  <c r="F633" i="9"/>
  <c r="E633" i="9"/>
  <c r="H633" i="9" s="1"/>
  <c r="H632" i="9"/>
  <c r="G632" i="9"/>
  <c r="F632" i="9"/>
  <c r="E632" i="9"/>
  <c r="F631" i="9"/>
  <c r="E631" i="9"/>
  <c r="H630" i="9"/>
  <c r="G630" i="9"/>
  <c r="F630" i="9"/>
  <c r="E630" i="9"/>
  <c r="F629" i="9"/>
  <c r="E629" i="9"/>
  <c r="F628" i="9"/>
  <c r="E628" i="9"/>
  <c r="H628" i="9" s="1"/>
  <c r="F627" i="9"/>
  <c r="E627" i="9"/>
  <c r="H627" i="9" s="1"/>
  <c r="F626" i="9"/>
  <c r="E626" i="9"/>
  <c r="G626" i="9" s="1"/>
  <c r="G625" i="9"/>
  <c r="F625" i="9"/>
  <c r="E625" i="9"/>
  <c r="H625" i="9" s="1"/>
  <c r="G624" i="9"/>
  <c r="F624" i="9"/>
  <c r="E624" i="9"/>
  <c r="H624" i="9" s="1"/>
  <c r="G623" i="9"/>
  <c r="F623" i="9"/>
  <c r="E623" i="9"/>
  <c r="H623" i="9" s="1"/>
  <c r="F622" i="9"/>
  <c r="E622" i="9"/>
  <c r="G621" i="9"/>
  <c r="F621" i="9"/>
  <c r="E621" i="9"/>
  <c r="H621" i="9" s="1"/>
  <c r="F620" i="9"/>
  <c r="E620" i="9"/>
  <c r="G619" i="9"/>
  <c r="F619" i="9"/>
  <c r="E619" i="9"/>
  <c r="H619" i="9" s="1"/>
  <c r="H618" i="9"/>
  <c r="F618" i="9"/>
  <c r="E618" i="9"/>
  <c r="G618" i="9" s="1"/>
  <c r="F617" i="9"/>
  <c r="E617" i="9"/>
  <c r="H617" i="9" s="1"/>
  <c r="H616" i="9"/>
  <c r="G616" i="9"/>
  <c r="F616" i="9"/>
  <c r="E616" i="9"/>
  <c r="F615" i="9"/>
  <c r="E615" i="9"/>
  <c r="H615" i="9" s="1"/>
  <c r="H614" i="9"/>
  <c r="G614" i="9"/>
  <c r="F614" i="9"/>
  <c r="E614" i="9"/>
  <c r="F613" i="9"/>
  <c r="E613" i="9"/>
  <c r="H613" i="9" s="1"/>
  <c r="H612" i="9"/>
  <c r="G612" i="9"/>
  <c r="F612" i="9"/>
  <c r="E612" i="9"/>
  <c r="G611" i="9"/>
  <c r="F611" i="9"/>
  <c r="E611" i="9"/>
  <c r="H611" i="9" s="1"/>
  <c r="H610" i="9"/>
  <c r="G610" i="9"/>
  <c r="F610" i="9"/>
  <c r="E610" i="9"/>
  <c r="F609" i="9"/>
  <c r="E609" i="9"/>
  <c r="H609" i="9" s="1"/>
  <c r="H608" i="9"/>
  <c r="G608" i="9"/>
  <c r="F608" i="9"/>
  <c r="E608" i="9"/>
  <c r="G607" i="9"/>
  <c r="F607" i="9"/>
  <c r="E607" i="9"/>
  <c r="H607" i="9" s="1"/>
  <c r="H606" i="9"/>
  <c r="G606" i="9"/>
  <c r="F606" i="9"/>
  <c r="E606" i="9"/>
  <c r="G605" i="9"/>
  <c r="F605" i="9"/>
  <c r="E605" i="9"/>
  <c r="H605" i="9" s="1"/>
  <c r="H604" i="9"/>
  <c r="F604" i="9"/>
  <c r="E604" i="9"/>
  <c r="G604" i="9" s="1"/>
  <c r="F603" i="9"/>
  <c r="E603" i="9"/>
  <c r="H603" i="9" s="1"/>
  <c r="G602" i="9"/>
  <c r="F602" i="9"/>
  <c r="E602" i="9"/>
  <c r="H602" i="9" s="1"/>
  <c r="F601" i="9"/>
  <c r="E601" i="9"/>
  <c r="H601" i="9" s="1"/>
  <c r="H600" i="9"/>
  <c r="F600" i="9"/>
  <c r="E600" i="9"/>
  <c r="G600" i="9" s="1"/>
  <c r="F599" i="9"/>
  <c r="E599" i="9"/>
  <c r="H599" i="9" s="1"/>
  <c r="F598" i="9"/>
  <c r="E598" i="9"/>
  <c r="H598" i="9" s="1"/>
  <c r="F597" i="9"/>
  <c r="E597" i="9"/>
  <c r="H597" i="9" s="1"/>
  <c r="H596" i="9"/>
  <c r="G596" i="9"/>
  <c r="F596" i="9"/>
  <c r="E596" i="9"/>
  <c r="G595" i="9"/>
  <c r="F595" i="9"/>
  <c r="E595" i="9"/>
  <c r="H595" i="9" s="1"/>
  <c r="F594" i="9"/>
  <c r="E594" i="9"/>
  <c r="H594" i="9" s="1"/>
  <c r="F593" i="9"/>
  <c r="E593" i="9"/>
  <c r="H593" i="9" s="1"/>
  <c r="F592" i="9"/>
  <c r="E592" i="9"/>
  <c r="H592" i="9" s="1"/>
  <c r="F591" i="9"/>
  <c r="E591" i="9"/>
  <c r="H591" i="9" s="1"/>
  <c r="F590" i="9"/>
  <c r="E590" i="9"/>
  <c r="G590" i="9" s="1"/>
  <c r="G589" i="9"/>
  <c r="F589" i="9"/>
  <c r="E589" i="9"/>
  <c r="H589" i="9" s="1"/>
  <c r="H588" i="9"/>
  <c r="F588" i="9"/>
  <c r="E588" i="9"/>
  <c r="G588" i="9" s="1"/>
  <c r="F587" i="9"/>
  <c r="E587" i="9"/>
  <c r="H587" i="9" s="1"/>
  <c r="G586" i="9"/>
  <c r="F586" i="9"/>
  <c r="E586" i="9"/>
  <c r="H586" i="9" s="1"/>
  <c r="F585" i="9"/>
  <c r="E585" i="9"/>
  <c r="H585" i="9" s="1"/>
  <c r="H584" i="9"/>
  <c r="F584" i="9"/>
  <c r="E584" i="9"/>
  <c r="G584" i="9" s="1"/>
  <c r="F583" i="9"/>
  <c r="E583" i="9"/>
  <c r="H583" i="9" s="1"/>
  <c r="F582" i="9"/>
  <c r="E582" i="9"/>
  <c r="H582" i="9" s="1"/>
  <c r="F581" i="9"/>
  <c r="E581" i="9"/>
  <c r="H581" i="9" s="1"/>
  <c r="H580" i="9"/>
  <c r="G580" i="9"/>
  <c r="F580" i="9"/>
  <c r="E580" i="9"/>
  <c r="G579" i="9"/>
  <c r="F579" i="9"/>
  <c r="E579" i="9"/>
  <c r="H579" i="9" s="1"/>
  <c r="F578" i="9"/>
  <c r="E578" i="9"/>
  <c r="H578" i="9" s="1"/>
  <c r="F577" i="9"/>
  <c r="E577" i="9"/>
  <c r="H577" i="9" s="1"/>
  <c r="F576" i="9"/>
  <c r="E576" i="9"/>
  <c r="H576" i="9" s="1"/>
  <c r="F575" i="9"/>
  <c r="E575" i="9"/>
  <c r="H575" i="9" s="1"/>
  <c r="F574" i="9"/>
  <c r="E574" i="9"/>
  <c r="G574" i="9" s="1"/>
  <c r="G573" i="9"/>
  <c r="F573" i="9"/>
  <c r="E573" i="9"/>
  <c r="H573" i="9" s="1"/>
  <c r="H572" i="9"/>
  <c r="F572" i="9"/>
  <c r="E572" i="9"/>
  <c r="G572" i="9" s="1"/>
  <c r="F571" i="9"/>
  <c r="E571" i="9"/>
  <c r="H571" i="9" s="1"/>
  <c r="G570" i="9"/>
  <c r="F570" i="9"/>
  <c r="E570" i="9"/>
  <c r="H570" i="9" s="1"/>
  <c r="F569" i="9"/>
  <c r="E569" i="9"/>
  <c r="H569" i="9" s="1"/>
  <c r="H568" i="9"/>
  <c r="F568" i="9"/>
  <c r="E568" i="9"/>
  <c r="G568" i="9" s="1"/>
  <c r="F567" i="9"/>
  <c r="E567" i="9"/>
  <c r="H567" i="9" s="1"/>
  <c r="F566" i="9"/>
  <c r="E566" i="9"/>
  <c r="H566" i="9" s="1"/>
  <c r="F565" i="9"/>
  <c r="E565" i="9"/>
  <c r="H565" i="9" s="1"/>
  <c r="H564" i="9"/>
  <c r="G564" i="9"/>
  <c r="F564" i="9"/>
  <c r="E564" i="9"/>
  <c r="G563" i="9"/>
  <c r="F563" i="9"/>
  <c r="E563" i="9"/>
  <c r="H563" i="9" s="1"/>
  <c r="F562" i="9"/>
  <c r="E562" i="9"/>
  <c r="H562" i="9" s="1"/>
  <c r="F561" i="9"/>
  <c r="E561" i="9"/>
  <c r="H561" i="9" s="1"/>
  <c r="F560" i="9"/>
  <c r="E560" i="9"/>
  <c r="H560" i="9" s="1"/>
  <c r="F559" i="9"/>
  <c r="E559" i="9"/>
  <c r="F558" i="9"/>
  <c r="E558" i="9"/>
  <c r="G558" i="9" s="1"/>
  <c r="G557" i="9"/>
  <c r="F557" i="9"/>
  <c r="E557" i="9"/>
  <c r="H557" i="9" s="1"/>
  <c r="H556" i="9"/>
  <c r="F556" i="9"/>
  <c r="E556" i="9"/>
  <c r="G556" i="9" s="1"/>
  <c r="F555" i="9"/>
  <c r="E555" i="9"/>
  <c r="G554" i="9"/>
  <c r="F554" i="9"/>
  <c r="E554" i="9"/>
  <c r="H554" i="9" s="1"/>
  <c r="F553" i="9"/>
  <c r="E553" i="9"/>
  <c r="H553" i="9" s="1"/>
  <c r="H552" i="9"/>
  <c r="F552" i="9"/>
  <c r="E552" i="9"/>
  <c r="G552" i="9" s="1"/>
  <c r="F551" i="9"/>
  <c r="E551" i="9"/>
  <c r="H551" i="9" s="1"/>
  <c r="F550" i="9"/>
  <c r="E550" i="9"/>
  <c r="H550" i="9" s="1"/>
  <c r="F549" i="9"/>
  <c r="E549" i="9"/>
  <c r="H549" i="9" s="1"/>
  <c r="H548" i="9"/>
  <c r="G548" i="9"/>
  <c r="F548" i="9"/>
  <c r="E548" i="9"/>
  <c r="G547" i="9"/>
  <c r="F547" i="9"/>
  <c r="E547" i="9"/>
  <c r="H547" i="9" s="1"/>
  <c r="F546" i="9"/>
  <c r="E546" i="9"/>
  <c r="F545" i="9"/>
  <c r="E545" i="9"/>
  <c r="H545" i="9" s="1"/>
  <c r="F544" i="9"/>
  <c r="E544" i="9"/>
  <c r="F543" i="9"/>
  <c r="E543" i="9"/>
  <c r="H543" i="9" s="1"/>
  <c r="F542" i="9"/>
  <c r="E542" i="9"/>
  <c r="G542" i="9" s="1"/>
  <c r="G541" i="9"/>
  <c r="F541" i="9"/>
  <c r="E541" i="9"/>
  <c r="H541" i="9" s="1"/>
  <c r="H540" i="9"/>
  <c r="F540" i="9"/>
  <c r="E540" i="9"/>
  <c r="G540" i="9" s="1"/>
  <c r="G539" i="9"/>
  <c r="F539" i="9"/>
  <c r="E539" i="9"/>
  <c r="H539" i="9" s="1"/>
  <c r="G538" i="9"/>
  <c r="F538" i="9"/>
  <c r="E538" i="9"/>
  <c r="H538" i="9" s="1"/>
  <c r="F537" i="9"/>
  <c r="E537" i="9"/>
  <c r="H537" i="9" s="1"/>
  <c r="G536" i="9"/>
  <c r="F536" i="9"/>
  <c r="E536" i="9"/>
  <c r="H536" i="9" s="1"/>
  <c r="F535" i="9"/>
  <c r="E535" i="9"/>
  <c r="H535" i="9" s="1"/>
  <c r="G534" i="9"/>
  <c r="F534" i="9"/>
  <c r="E534" i="9"/>
  <c r="H534" i="9" s="1"/>
  <c r="G533" i="9"/>
  <c r="F533" i="9"/>
  <c r="E533" i="9"/>
  <c r="H533" i="9" s="1"/>
  <c r="F532" i="9"/>
  <c r="E532" i="9"/>
  <c r="H532" i="9" s="1"/>
  <c r="G531" i="9"/>
  <c r="F531" i="9"/>
  <c r="E531" i="9"/>
  <c r="H531" i="9" s="1"/>
  <c r="F530" i="9"/>
  <c r="E530" i="9"/>
  <c r="H530" i="9" s="1"/>
  <c r="F529" i="9"/>
  <c r="E529" i="9"/>
  <c r="H529" i="9" s="1"/>
  <c r="G528" i="9"/>
  <c r="F528" i="9"/>
  <c r="E528" i="9"/>
  <c r="H528" i="9" s="1"/>
  <c r="F527" i="9"/>
  <c r="E527" i="9"/>
  <c r="H527" i="9" s="1"/>
  <c r="G526" i="9"/>
  <c r="F526" i="9"/>
  <c r="E526" i="9"/>
  <c r="H526" i="9" s="1"/>
  <c r="G525" i="9"/>
  <c r="F525" i="9"/>
  <c r="E525" i="9"/>
  <c r="H525" i="9" s="1"/>
  <c r="F524" i="9"/>
  <c r="E524" i="9"/>
  <c r="H524" i="9" s="1"/>
  <c r="G523" i="9"/>
  <c r="F523" i="9"/>
  <c r="E523" i="9"/>
  <c r="H523" i="9" s="1"/>
  <c r="F522" i="9"/>
  <c r="E522" i="9"/>
  <c r="H522" i="9" s="1"/>
  <c r="F521" i="9"/>
  <c r="E521" i="9"/>
  <c r="H521" i="9" s="1"/>
  <c r="G520" i="9"/>
  <c r="F520" i="9"/>
  <c r="E520" i="9"/>
  <c r="H520" i="9" s="1"/>
  <c r="F519" i="9"/>
  <c r="E519" i="9"/>
  <c r="H519" i="9" s="1"/>
  <c r="G518" i="9"/>
  <c r="F518" i="9"/>
  <c r="E518" i="9"/>
  <c r="H518" i="9" s="1"/>
  <c r="G517" i="9"/>
  <c r="F517" i="9"/>
  <c r="E517" i="9"/>
  <c r="H517" i="9" s="1"/>
  <c r="F516" i="9"/>
  <c r="E516" i="9"/>
  <c r="H516" i="9" s="1"/>
  <c r="G515" i="9"/>
  <c r="F515" i="9"/>
  <c r="E515" i="9"/>
  <c r="H515" i="9" s="1"/>
  <c r="F514" i="9"/>
  <c r="E514" i="9"/>
  <c r="H514" i="9" s="1"/>
  <c r="F513" i="9"/>
  <c r="E513" i="9"/>
  <c r="H513" i="9" s="1"/>
  <c r="G512" i="9"/>
  <c r="F512" i="9"/>
  <c r="E512" i="9"/>
  <c r="H512" i="9" s="1"/>
  <c r="F511" i="9"/>
  <c r="E511" i="9"/>
  <c r="H511" i="9" s="1"/>
  <c r="G510" i="9"/>
  <c r="F510" i="9"/>
  <c r="E510" i="9"/>
  <c r="H510" i="9" s="1"/>
  <c r="G509" i="9"/>
  <c r="F509" i="9"/>
  <c r="E509" i="9"/>
  <c r="H509" i="9" s="1"/>
  <c r="F508" i="9"/>
  <c r="E508" i="9"/>
  <c r="H508" i="9" s="1"/>
  <c r="G507" i="9"/>
  <c r="F507" i="9"/>
  <c r="E507" i="9"/>
  <c r="H507" i="9" s="1"/>
  <c r="F506" i="9"/>
  <c r="E506" i="9"/>
  <c r="H506" i="9" s="1"/>
  <c r="F505" i="9"/>
  <c r="E505" i="9"/>
  <c r="H505" i="9" s="1"/>
  <c r="G504" i="9"/>
  <c r="F504" i="9"/>
  <c r="E504" i="9"/>
  <c r="H504" i="9" s="1"/>
  <c r="F503" i="9"/>
  <c r="E503" i="9"/>
  <c r="H503" i="9" s="1"/>
  <c r="G502" i="9"/>
  <c r="F502" i="9"/>
  <c r="E502" i="9"/>
  <c r="H502" i="9" s="1"/>
  <c r="G501" i="9"/>
  <c r="F501" i="9"/>
  <c r="E501" i="9"/>
  <c r="H501" i="9" s="1"/>
  <c r="F500" i="9"/>
  <c r="E500" i="9"/>
  <c r="H500" i="9" s="1"/>
  <c r="G499" i="9"/>
  <c r="F499" i="9"/>
  <c r="E499" i="9"/>
  <c r="H499" i="9" s="1"/>
  <c r="F498" i="9"/>
  <c r="E498" i="9"/>
  <c r="H498" i="9" s="1"/>
  <c r="F497" i="9"/>
  <c r="E497" i="9"/>
  <c r="H497" i="9" s="1"/>
  <c r="G496" i="9"/>
  <c r="F496" i="9"/>
  <c r="E496" i="9"/>
  <c r="H496" i="9" s="1"/>
  <c r="F495" i="9"/>
  <c r="E495" i="9"/>
  <c r="H495" i="9" s="1"/>
  <c r="G494" i="9"/>
  <c r="F494" i="9"/>
  <c r="E494" i="9"/>
  <c r="H494" i="9" s="1"/>
  <c r="G493" i="9"/>
  <c r="F493" i="9"/>
  <c r="E493" i="9"/>
  <c r="H493" i="9" s="1"/>
  <c r="F492" i="9"/>
  <c r="E492" i="9"/>
  <c r="H492" i="9" s="1"/>
  <c r="G491" i="9"/>
  <c r="F491" i="9"/>
  <c r="E491" i="9"/>
  <c r="H491" i="9" s="1"/>
  <c r="G490" i="9"/>
  <c r="F490" i="9"/>
  <c r="E490" i="9"/>
  <c r="H490" i="9" s="1"/>
  <c r="F489" i="9"/>
  <c r="E489" i="9"/>
  <c r="H489" i="9" s="1"/>
  <c r="G488" i="9"/>
  <c r="F488" i="9"/>
  <c r="E488" i="9"/>
  <c r="H488" i="9" s="1"/>
  <c r="F487" i="9"/>
  <c r="E487" i="9"/>
  <c r="H487" i="9" s="1"/>
  <c r="G486" i="9"/>
  <c r="F486" i="9"/>
  <c r="E486" i="9"/>
  <c r="H486" i="9" s="1"/>
  <c r="G485" i="9"/>
  <c r="F485" i="9"/>
  <c r="E485" i="9"/>
  <c r="H485" i="9" s="1"/>
  <c r="F484" i="9"/>
  <c r="E484" i="9"/>
  <c r="H484" i="9" s="1"/>
  <c r="G483" i="9"/>
  <c r="F483" i="9"/>
  <c r="E483" i="9"/>
  <c r="H483" i="9" s="1"/>
  <c r="G482" i="9"/>
  <c r="F482" i="9"/>
  <c r="E482" i="9"/>
  <c r="H482" i="9" s="1"/>
  <c r="F481" i="9"/>
  <c r="E481" i="9"/>
  <c r="H481" i="9" s="1"/>
  <c r="G480" i="9"/>
  <c r="F480" i="9"/>
  <c r="E480" i="9"/>
  <c r="H480" i="9" s="1"/>
  <c r="F479" i="9"/>
  <c r="E479" i="9"/>
  <c r="H479" i="9" s="1"/>
  <c r="G478" i="9"/>
  <c r="F478" i="9"/>
  <c r="E478" i="9"/>
  <c r="H478" i="9" s="1"/>
  <c r="G477" i="9"/>
  <c r="F477" i="9"/>
  <c r="E477" i="9"/>
  <c r="H477" i="9" s="1"/>
  <c r="F476" i="9"/>
  <c r="E476" i="9"/>
  <c r="H476" i="9" s="1"/>
  <c r="G475" i="9"/>
  <c r="F475" i="9"/>
  <c r="E475" i="9"/>
  <c r="H475" i="9" s="1"/>
  <c r="G474" i="9"/>
  <c r="F474" i="9"/>
  <c r="E474" i="9"/>
  <c r="H474" i="9" s="1"/>
  <c r="F473" i="9"/>
  <c r="E473" i="9"/>
  <c r="H473" i="9" s="1"/>
  <c r="G472" i="9"/>
  <c r="F472" i="9"/>
  <c r="E472" i="9"/>
  <c r="H472" i="9" s="1"/>
  <c r="G471" i="9"/>
  <c r="F471" i="9"/>
  <c r="E471" i="9"/>
  <c r="H471" i="9" s="1"/>
  <c r="G470" i="9"/>
  <c r="F470" i="9"/>
  <c r="E470" i="9"/>
  <c r="H470" i="9" s="1"/>
  <c r="G469" i="9"/>
  <c r="F469" i="9"/>
  <c r="E469" i="9"/>
  <c r="H469" i="9" s="1"/>
  <c r="F468" i="9"/>
  <c r="E468" i="9"/>
  <c r="H468" i="9" s="1"/>
  <c r="G467" i="9"/>
  <c r="F467" i="9"/>
  <c r="E467" i="9"/>
  <c r="H467" i="9" s="1"/>
  <c r="G466" i="9"/>
  <c r="F466" i="9"/>
  <c r="E466" i="9"/>
  <c r="H466" i="9" s="1"/>
  <c r="F465" i="9"/>
  <c r="E465" i="9"/>
  <c r="H465" i="9" s="1"/>
  <c r="G464" i="9"/>
  <c r="F464" i="9"/>
  <c r="E464" i="9"/>
  <c r="H464" i="9" s="1"/>
  <c r="G463" i="9"/>
  <c r="F463" i="9"/>
  <c r="E463" i="9"/>
  <c r="H463" i="9" s="1"/>
  <c r="G462" i="9"/>
  <c r="F462" i="9"/>
  <c r="E462" i="9"/>
  <c r="H462" i="9" s="1"/>
  <c r="G461" i="9"/>
  <c r="F461" i="9"/>
  <c r="E461" i="9"/>
  <c r="H461" i="9" s="1"/>
  <c r="F460" i="9"/>
  <c r="E460" i="9"/>
  <c r="H460" i="9" s="1"/>
  <c r="G459" i="9"/>
  <c r="F459" i="9"/>
  <c r="E459" i="9"/>
  <c r="H459" i="9" s="1"/>
  <c r="G458" i="9"/>
  <c r="F458" i="9"/>
  <c r="E458" i="9"/>
  <c r="H458" i="9" s="1"/>
  <c r="G457" i="9"/>
  <c r="F457" i="9"/>
  <c r="E457" i="9"/>
  <c r="H457" i="9" s="1"/>
  <c r="G456" i="9"/>
  <c r="F456" i="9"/>
  <c r="E456" i="9"/>
  <c r="H456" i="9" s="1"/>
  <c r="F455" i="9"/>
  <c r="E455" i="9"/>
  <c r="H455" i="9" s="1"/>
  <c r="G454" i="9"/>
  <c r="F454" i="9"/>
  <c r="E454" i="9"/>
  <c r="H454" i="9" s="1"/>
  <c r="F453" i="9"/>
  <c r="E453" i="9"/>
  <c r="H453" i="9" s="1"/>
  <c r="G452" i="9"/>
  <c r="F452" i="9"/>
  <c r="E452" i="9"/>
  <c r="H452" i="9" s="1"/>
  <c r="H451" i="9"/>
  <c r="G451" i="9"/>
  <c r="F451" i="9"/>
  <c r="E451" i="9"/>
  <c r="G450" i="9"/>
  <c r="F450" i="9"/>
  <c r="E450" i="9"/>
  <c r="H450" i="9" s="1"/>
  <c r="H449" i="9"/>
  <c r="G449" i="9"/>
  <c r="F449" i="9"/>
  <c r="E449" i="9"/>
  <c r="F448" i="9"/>
  <c r="E448" i="9"/>
  <c r="H448" i="9" s="1"/>
  <c r="H447" i="9"/>
  <c r="G447" i="9"/>
  <c r="F447" i="9"/>
  <c r="E447" i="9"/>
  <c r="F446" i="9"/>
  <c r="E446" i="9"/>
  <c r="H446" i="9" s="1"/>
  <c r="H445" i="9"/>
  <c r="G445" i="9"/>
  <c r="F445" i="9"/>
  <c r="E445" i="9"/>
  <c r="G444" i="9"/>
  <c r="F444" i="9"/>
  <c r="E444" i="9"/>
  <c r="H444" i="9" s="1"/>
  <c r="H443" i="9"/>
  <c r="G443" i="9"/>
  <c r="F443" i="9"/>
  <c r="E443" i="9"/>
  <c r="G442" i="9"/>
  <c r="F442" i="9"/>
  <c r="E442" i="9"/>
  <c r="H442" i="9" s="1"/>
  <c r="G441" i="9"/>
  <c r="F441" i="9"/>
  <c r="E441" i="9"/>
  <c r="H441" i="9" s="1"/>
  <c r="G440" i="9"/>
  <c r="F440" i="9"/>
  <c r="E440" i="9"/>
  <c r="H440" i="9" s="1"/>
  <c r="F439" i="9"/>
  <c r="E439" i="9"/>
  <c r="H439" i="9" s="1"/>
  <c r="G438" i="9"/>
  <c r="F438" i="9"/>
  <c r="E438" i="9"/>
  <c r="H438" i="9" s="1"/>
  <c r="F437" i="9"/>
  <c r="E437" i="9"/>
  <c r="H437" i="9" s="1"/>
  <c r="G436" i="9"/>
  <c r="F436" i="9"/>
  <c r="E436" i="9"/>
  <c r="H436" i="9" s="1"/>
  <c r="H435" i="9"/>
  <c r="G435" i="9"/>
  <c r="F435" i="9"/>
  <c r="E435" i="9"/>
  <c r="G434" i="9"/>
  <c r="F434" i="9"/>
  <c r="E434" i="9"/>
  <c r="H434" i="9" s="1"/>
  <c r="H433" i="9"/>
  <c r="G433" i="9"/>
  <c r="F433" i="9"/>
  <c r="E433" i="9"/>
  <c r="F432" i="9"/>
  <c r="E432" i="9"/>
  <c r="H432" i="9" s="1"/>
  <c r="H431" i="9"/>
  <c r="G431" i="9"/>
  <c r="F431" i="9"/>
  <c r="E431" i="9"/>
  <c r="F430" i="9"/>
  <c r="E430" i="9"/>
  <c r="H430" i="9" s="1"/>
  <c r="H429" i="9"/>
  <c r="G429" i="9"/>
  <c r="F429" i="9"/>
  <c r="E429" i="9"/>
  <c r="G428" i="9"/>
  <c r="F428" i="9"/>
  <c r="E428" i="9"/>
  <c r="H428" i="9" s="1"/>
  <c r="G427" i="9"/>
  <c r="F427" i="9"/>
  <c r="E427" i="9"/>
  <c r="H427" i="9" s="1"/>
  <c r="G426" i="9"/>
  <c r="F426" i="9"/>
  <c r="E426" i="9"/>
  <c r="H426" i="9" s="1"/>
  <c r="F425" i="9"/>
  <c r="E425" i="9"/>
  <c r="H425" i="9" s="1"/>
  <c r="G424" i="9"/>
  <c r="F424" i="9"/>
  <c r="E424" i="9"/>
  <c r="H424" i="9" s="1"/>
  <c r="F423" i="9"/>
  <c r="E423" i="9"/>
  <c r="H423" i="9" s="1"/>
  <c r="G422" i="9"/>
  <c r="F422" i="9"/>
  <c r="E422" i="9"/>
  <c r="H422" i="9" s="1"/>
  <c r="F421" i="9"/>
  <c r="E421" i="9"/>
  <c r="H421" i="9" s="1"/>
  <c r="G420" i="9"/>
  <c r="F420" i="9"/>
  <c r="E420" i="9"/>
  <c r="H420" i="9" s="1"/>
  <c r="H419" i="9"/>
  <c r="G419" i="9"/>
  <c r="F419" i="9"/>
  <c r="E419" i="9"/>
  <c r="F418" i="9"/>
  <c r="E418" i="9"/>
  <c r="H418" i="9" s="1"/>
  <c r="H417" i="9"/>
  <c r="G417" i="9"/>
  <c r="F417" i="9"/>
  <c r="E417" i="9"/>
  <c r="F416" i="9"/>
  <c r="E416" i="9"/>
  <c r="H416" i="9" s="1"/>
  <c r="H415" i="9"/>
  <c r="G415" i="9"/>
  <c r="F415" i="9"/>
  <c r="E415" i="9"/>
  <c r="F414" i="9"/>
  <c r="E414" i="9"/>
  <c r="H414" i="9" s="1"/>
  <c r="H413" i="9"/>
  <c r="G413" i="9"/>
  <c r="F413" i="9"/>
  <c r="E413" i="9"/>
  <c r="G412" i="9"/>
  <c r="F412" i="9"/>
  <c r="E412" i="9"/>
  <c r="H412" i="9" s="1"/>
  <c r="G411" i="9"/>
  <c r="F411" i="9"/>
  <c r="E411" i="9"/>
  <c r="H411" i="9" s="1"/>
  <c r="G410" i="9"/>
  <c r="F410" i="9"/>
  <c r="E410" i="9"/>
  <c r="H410" i="9" s="1"/>
  <c r="F409" i="9"/>
  <c r="E409" i="9"/>
  <c r="H409" i="9" s="1"/>
  <c r="G408" i="9"/>
  <c r="F408" i="9"/>
  <c r="E408" i="9"/>
  <c r="H408" i="9" s="1"/>
  <c r="F407" i="9"/>
  <c r="E407" i="9"/>
  <c r="H407" i="9" s="1"/>
  <c r="G406" i="9"/>
  <c r="F406" i="9"/>
  <c r="E406" i="9"/>
  <c r="H406" i="9" s="1"/>
  <c r="F405" i="9"/>
  <c r="E405" i="9"/>
  <c r="H405" i="9" s="1"/>
  <c r="G404" i="9"/>
  <c r="F404" i="9"/>
  <c r="E404" i="9"/>
  <c r="H404" i="9" s="1"/>
  <c r="H403" i="9"/>
  <c r="G403" i="9"/>
  <c r="F403" i="9"/>
  <c r="E403" i="9"/>
  <c r="F402" i="9"/>
  <c r="E402" i="9"/>
  <c r="H402" i="9" s="1"/>
  <c r="H401" i="9"/>
  <c r="G401" i="9"/>
  <c r="F401" i="9"/>
  <c r="E401" i="9"/>
  <c r="F400" i="9"/>
  <c r="E400" i="9"/>
  <c r="H400" i="9" s="1"/>
  <c r="H399" i="9"/>
  <c r="G399" i="9"/>
  <c r="F399" i="9"/>
  <c r="E399" i="9"/>
  <c r="F398" i="9"/>
  <c r="E398" i="9"/>
  <c r="H398" i="9" s="1"/>
  <c r="H397" i="9"/>
  <c r="F397" i="9"/>
  <c r="E397" i="9"/>
  <c r="G397" i="9" s="1"/>
  <c r="G396" i="9"/>
  <c r="F396" i="9"/>
  <c r="E396" i="9"/>
  <c r="H396" i="9" s="1"/>
  <c r="G395" i="9"/>
  <c r="F395" i="9"/>
  <c r="E395" i="9"/>
  <c r="H395" i="9" s="1"/>
  <c r="G394" i="9"/>
  <c r="F394" i="9"/>
  <c r="E394" i="9"/>
  <c r="H394" i="9" s="1"/>
  <c r="F393" i="9"/>
  <c r="E393" i="9"/>
  <c r="H393" i="9" s="1"/>
  <c r="G392" i="9"/>
  <c r="F392" i="9"/>
  <c r="E392" i="9"/>
  <c r="H392" i="9" s="1"/>
  <c r="F391" i="9"/>
  <c r="E391" i="9"/>
  <c r="H391" i="9" s="1"/>
  <c r="F390" i="9"/>
  <c r="E390" i="9"/>
  <c r="H390" i="9" s="1"/>
  <c r="F389" i="9"/>
  <c r="E389" i="9"/>
  <c r="H389" i="9" s="1"/>
  <c r="G388" i="9"/>
  <c r="F388" i="9"/>
  <c r="E388" i="9"/>
  <c r="H388" i="9" s="1"/>
  <c r="H387" i="9"/>
  <c r="G387" i="9"/>
  <c r="F387" i="9"/>
  <c r="E387" i="9"/>
  <c r="F386" i="9"/>
  <c r="E386" i="9"/>
  <c r="H386" i="9" s="1"/>
  <c r="H385" i="9"/>
  <c r="G385" i="9"/>
  <c r="F385" i="9"/>
  <c r="E385" i="9"/>
  <c r="F384" i="9"/>
  <c r="E384" i="9"/>
  <c r="H384" i="9" s="1"/>
  <c r="H383" i="9"/>
  <c r="G383" i="9"/>
  <c r="F383" i="9"/>
  <c r="E383" i="9"/>
  <c r="F382" i="9"/>
  <c r="E382" i="9"/>
  <c r="H382" i="9" s="1"/>
  <c r="H381" i="9"/>
  <c r="F381" i="9"/>
  <c r="E381" i="9"/>
  <c r="G381" i="9" s="1"/>
  <c r="G380" i="9"/>
  <c r="F380" i="9"/>
  <c r="E380" i="9"/>
  <c r="H380" i="9" s="1"/>
  <c r="G379" i="9"/>
  <c r="F379" i="9"/>
  <c r="E379" i="9"/>
  <c r="H379" i="9" s="1"/>
  <c r="G378" i="9"/>
  <c r="F378" i="9"/>
  <c r="E378" i="9"/>
  <c r="H378" i="9" s="1"/>
  <c r="F377" i="9"/>
  <c r="E377" i="9"/>
  <c r="H377" i="9" s="1"/>
  <c r="G376" i="9"/>
  <c r="F376" i="9"/>
  <c r="E376" i="9"/>
  <c r="H376" i="9" s="1"/>
  <c r="F375" i="9"/>
  <c r="E375" i="9"/>
  <c r="H375" i="9" s="1"/>
  <c r="F374" i="9"/>
  <c r="E374" i="9"/>
  <c r="H374" i="9" s="1"/>
  <c r="F373" i="9"/>
  <c r="E373" i="9"/>
  <c r="H373" i="9" s="1"/>
  <c r="G372" i="9"/>
  <c r="F372" i="9"/>
  <c r="E372" i="9"/>
  <c r="H372" i="9" s="1"/>
  <c r="H371" i="9"/>
  <c r="G371" i="9"/>
  <c r="F371" i="9"/>
  <c r="E371" i="9"/>
  <c r="F370" i="9"/>
  <c r="E370" i="9"/>
  <c r="H370" i="9" s="1"/>
  <c r="H369" i="9"/>
  <c r="G369" i="9"/>
  <c r="F369" i="9"/>
  <c r="E369" i="9"/>
  <c r="F368" i="9"/>
  <c r="E368" i="9"/>
  <c r="H368" i="9" s="1"/>
  <c r="H367" i="9"/>
  <c r="G367" i="9"/>
  <c r="F367" i="9"/>
  <c r="E367" i="9"/>
  <c r="F366" i="9"/>
  <c r="E366" i="9"/>
  <c r="H366" i="9" s="1"/>
  <c r="H365" i="9"/>
  <c r="F365" i="9"/>
  <c r="E365" i="9"/>
  <c r="G365" i="9" s="1"/>
  <c r="G364" i="9"/>
  <c r="F364" i="9"/>
  <c r="E364" i="9"/>
  <c r="H364" i="9" s="1"/>
  <c r="G363" i="9"/>
  <c r="F363" i="9"/>
  <c r="E363" i="9"/>
  <c r="H363" i="9" s="1"/>
  <c r="G362" i="9"/>
  <c r="F362" i="9"/>
  <c r="E362" i="9"/>
  <c r="H362" i="9" s="1"/>
  <c r="F361" i="9"/>
  <c r="E361" i="9"/>
  <c r="H361" i="9" s="1"/>
  <c r="G360" i="9"/>
  <c r="F360" i="9"/>
  <c r="E360" i="9"/>
  <c r="H360" i="9" s="1"/>
  <c r="F359" i="9"/>
  <c r="E359" i="9"/>
  <c r="H359" i="9" s="1"/>
  <c r="F358" i="9"/>
  <c r="E358" i="9"/>
  <c r="H358" i="9" s="1"/>
  <c r="H357" i="9"/>
  <c r="F357" i="9"/>
  <c r="E357" i="9"/>
  <c r="G357" i="9" s="1"/>
  <c r="G356" i="9"/>
  <c r="F356" i="9"/>
  <c r="E356" i="9"/>
  <c r="H356" i="9" s="1"/>
  <c r="H355" i="9"/>
  <c r="G355" i="9"/>
  <c r="F355" i="9"/>
  <c r="E355" i="9"/>
  <c r="F354" i="9"/>
  <c r="E354" i="9"/>
  <c r="H354" i="9" s="1"/>
  <c r="H353" i="9"/>
  <c r="G353" i="9"/>
  <c r="F353" i="9"/>
  <c r="E353" i="9"/>
  <c r="F352" i="9"/>
  <c r="E352" i="9"/>
  <c r="H352" i="9" s="1"/>
  <c r="G351" i="9"/>
  <c r="F351" i="9"/>
  <c r="E351" i="9"/>
  <c r="H351" i="9" s="1"/>
  <c r="F350" i="9"/>
  <c r="E350" i="9"/>
  <c r="H350" i="9" s="1"/>
  <c r="H349" i="9"/>
  <c r="F349" i="9"/>
  <c r="E349" i="9"/>
  <c r="G349" i="9" s="1"/>
  <c r="G348" i="9"/>
  <c r="F348" i="9"/>
  <c r="E348" i="9"/>
  <c r="H348" i="9" s="1"/>
  <c r="G347" i="9"/>
  <c r="F347" i="9"/>
  <c r="E347" i="9"/>
  <c r="H347" i="9" s="1"/>
  <c r="G346" i="9"/>
  <c r="F346" i="9"/>
  <c r="E346" i="9"/>
  <c r="H346" i="9" s="1"/>
  <c r="F345" i="9"/>
  <c r="E345" i="9"/>
  <c r="H345" i="9" s="1"/>
  <c r="G344" i="9"/>
  <c r="F344" i="9"/>
  <c r="E344" i="9"/>
  <c r="H344" i="9" s="1"/>
  <c r="F343" i="9"/>
  <c r="E343" i="9"/>
  <c r="H343" i="9" s="1"/>
  <c r="F342" i="9"/>
  <c r="E342" i="9"/>
  <c r="H342" i="9" s="1"/>
  <c r="H341" i="9"/>
  <c r="F341" i="9"/>
  <c r="E341" i="9"/>
  <c r="G341" i="9" s="1"/>
  <c r="G340" i="9"/>
  <c r="F340" i="9"/>
  <c r="E340" i="9"/>
  <c r="H340" i="9" s="1"/>
  <c r="H339" i="9"/>
  <c r="G339" i="9"/>
  <c r="F339" i="9"/>
  <c r="E339" i="9"/>
  <c r="F338" i="9"/>
  <c r="E338" i="9"/>
  <c r="H338" i="9" s="1"/>
  <c r="H337" i="9"/>
  <c r="G337" i="9"/>
  <c r="F337" i="9"/>
  <c r="E337" i="9"/>
  <c r="F336" i="9"/>
  <c r="E336" i="9"/>
  <c r="H336" i="9" s="1"/>
  <c r="G335" i="9"/>
  <c r="F335" i="9"/>
  <c r="E335" i="9"/>
  <c r="H335" i="9" s="1"/>
  <c r="F334" i="9"/>
  <c r="E334" i="9"/>
  <c r="H334" i="9" s="1"/>
  <c r="H333" i="9"/>
  <c r="F333" i="9"/>
  <c r="E333" i="9"/>
  <c r="G333" i="9" s="1"/>
  <c r="G332" i="9"/>
  <c r="F332" i="9"/>
  <c r="E332" i="9"/>
  <c r="H332" i="9" s="1"/>
  <c r="G331" i="9"/>
  <c r="F331" i="9"/>
  <c r="E331" i="9"/>
  <c r="H331" i="9" s="1"/>
  <c r="G330" i="9"/>
  <c r="F330" i="9"/>
  <c r="E330" i="9"/>
  <c r="H330" i="9" s="1"/>
  <c r="F329" i="9"/>
  <c r="E329" i="9"/>
  <c r="H329" i="9" s="1"/>
  <c r="G328" i="9"/>
  <c r="F328" i="9"/>
  <c r="E328" i="9"/>
  <c r="H328" i="9" s="1"/>
  <c r="F327" i="9"/>
  <c r="E327" i="9"/>
  <c r="H327" i="9" s="1"/>
  <c r="F326" i="9"/>
  <c r="E326" i="9"/>
  <c r="H326" i="9" s="1"/>
  <c r="H325" i="9"/>
  <c r="F325" i="9"/>
  <c r="E325" i="9"/>
  <c r="G325" i="9" s="1"/>
  <c r="G324" i="9"/>
  <c r="F324" i="9"/>
  <c r="E324" i="9"/>
  <c r="H324" i="9" s="1"/>
  <c r="H323" i="9"/>
  <c r="G323" i="9"/>
  <c r="F323" i="9"/>
  <c r="E323" i="9"/>
  <c r="F322" i="9"/>
  <c r="E322" i="9"/>
  <c r="H322" i="9" s="1"/>
  <c r="H321" i="9"/>
  <c r="G321" i="9"/>
  <c r="F321" i="9"/>
  <c r="E321" i="9"/>
  <c r="F320" i="9"/>
  <c r="E320" i="9"/>
  <c r="H320" i="9" s="1"/>
  <c r="G319" i="9"/>
  <c r="F319" i="9"/>
  <c r="E319" i="9"/>
  <c r="H319" i="9" s="1"/>
  <c r="F318" i="9"/>
  <c r="E318" i="9"/>
  <c r="H318" i="9" s="1"/>
  <c r="H317" i="9"/>
  <c r="F317" i="9"/>
  <c r="E317" i="9"/>
  <c r="G317" i="9" s="1"/>
  <c r="G316" i="9"/>
  <c r="F316" i="9"/>
  <c r="E316" i="9"/>
  <c r="H316" i="9" s="1"/>
  <c r="G315" i="9"/>
  <c r="F315" i="9"/>
  <c r="E315" i="9"/>
  <c r="H315" i="9" s="1"/>
  <c r="G314" i="9"/>
  <c r="F314" i="9"/>
  <c r="E314" i="9"/>
  <c r="H314" i="9" s="1"/>
  <c r="F313" i="9"/>
  <c r="E313" i="9"/>
  <c r="H313" i="9" s="1"/>
  <c r="G312" i="9"/>
  <c r="F312" i="9"/>
  <c r="E312" i="9"/>
  <c r="H312" i="9" s="1"/>
  <c r="F311" i="9"/>
  <c r="E311" i="9"/>
  <c r="H311" i="9" s="1"/>
  <c r="F310" i="9"/>
  <c r="E310" i="9"/>
  <c r="H310" i="9" s="1"/>
  <c r="H309" i="9"/>
  <c r="F309" i="9"/>
  <c r="E309" i="9"/>
  <c r="G309" i="9" s="1"/>
  <c r="G308" i="9"/>
  <c r="F308" i="9"/>
  <c r="E308" i="9"/>
  <c r="H308" i="9" s="1"/>
  <c r="H307" i="9"/>
  <c r="G307" i="9"/>
  <c r="F307" i="9"/>
  <c r="E307" i="9"/>
  <c r="F306" i="9"/>
  <c r="E306" i="9"/>
  <c r="H306" i="9" s="1"/>
  <c r="H305" i="9"/>
  <c r="G305" i="9"/>
  <c r="F305" i="9"/>
  <c r="E305" i="9"/>
  <c r="F304" i="9"/>
  <c r="E304" i="9"/>
  <c r="H304" i="9" s="1"/>
  <c r="G303" i="9"/>
  <c r="F303" i="9"/>
  <c r="E303" i="9"/>
  <c r="H303" i="9" s="1"/>
  <c r="F302" i="9"/>
  <c r="E302" i="9"/>
  <c r="H302" i="9" s="1"/>
  <c r="H301" i="9"/>
  <c r="F301" i="9"/>
  <c r="E301" i="9"/>
  <c r="G301" i="9" s="1"/>
  <c r="G300" i="9"/>
  <c r="F300" i="9"/>
  <c r="E300" i="9"/>
  <c r="H300" i="9" s="1"/>
  <c r="G299" i="9"/>
  <c r="F299" i="9"/>
  <c r="E299" i="9"/>
  <c r="H299" i="9" s="1"/>
  <c r="G298" i="9"/>
  <c r="F298" i="9"/>
  <c r="E298" i="9"/>
  <c r="H298" i="9" s="1"/>
  <c r="F297" i="9"/>
  <c r="E297" i="9"/>
  <c r="H297" i="9" s="1"/>
  <c r="G296" i="9"/>
  <c r="F296" i="9"/>
  <c r="E296" i="9"/>
  <c r="H296" i="9" s="1"/>
  <c r="F295" i="9"/>
  <c r="E295" i="9"/>
  <c r="H295" i="9" s="1"/>
  <c r="F294" i="9"/>
  <c r="E294" i="9"/>
  <c r="H294" i="9" s="1"/>
  <c r="H293" i="9"/>
  <c r="F293" i="9"/>
  <c r="E293" i="9"/>
  <c r="G293" i="9" s="1"/>
  <c r="G292" i="9"/>
  <c r="F292" i="9"/>
  <c r="E292" i="9"/>
  <c r="H292" i="9" s="1"/>
  <c r="H291" i="9"/>
  <c r="G291" i="9"/>
  <c r="F291" i="9"/>
  <c r="E291" i="9"/>
  <c r="F290" i="9"/>
  <c r="E290" i="9"/>
  <c r="H290" i="9" s="1"/>
  <c r="H289" i="9"/>
  <c r="G289" i="9"/>
  <c r="F289" i="9"/>
  <c r="E289" i="9"/>
  <c r="F288" i="9"/>
  <c r="E288" i="9"/>
  <c r="H288" i="9" s="1"/>
  <c r="G287" i="9"/>
  <c r="F287" i="9"/>
  <c r="E287" i="9"/>
  <c r="H287" i="9" s="1"/>
  <c r="F286" i="9"/>
  <c r="E286" i="9"/>
  <c r="H286" i="9" s="1"/>
  <c r="H285" i="9"/>
  <c r="F285" i="9"/>
  <c r="E285" i="9"/>
  <c r="G285" i="9" s="1"/>
  <c r="G284" i="9"/>
  <c r="F284" i="9"/>
  <c r="E284" i="9"/>
  <c r="H284" i="9" s="1"/>
  <c r="G283" i="9"/>
  <c r="F283" i="9"/>
  <c r="E283" i="9"/>
  <c r="H283" i="9" s="1"/>
  <c r="G282" i="9"/>
  <c r="F282" i="9"/>
  <c r="E282" i="9"/>
  <c r="H282" i="9" s="1"/>
  <c r="F281" i="9"/>
  <c r="E281" i="9"/>
  <c r="H281" i="9" s="1"/>
  <c r="F280" i="9"/>
  <c r="E280" i="9"/>
  <c r="H280" i="9" s="1"/>
  <c r="F279" i="9"/>
  <c r="E279" i="9"/>
  <c r="H279" i="9" s="1"/>
  <c r="F278" i="9"/>
  <c r="E278" i="9"/>
  <c r="H278" i="9" s="1"/>
  <c r="H277" i="9"/>
  <c r="F277" i="9"/>
  <c r="E277" i="9"/>
  <c r="G277" i="9" s="1"/>
  <c r="G276" i="9"/>
  <c r="F276" i="9"/>
  <c r="E276" i="9"/>
  <c r="H276" i="9" s="1"/>
  <c r="H275" i="9"/>
  <c r="G275" i="9"/>
  <c r="F275" i="9"/>
  <c r="E275" i="9"/>
  <c r="F274" i="9"/>
  <c r="E274" i="9"/>
  <c r="H274" i="9" s="1"/>
  <c r="H273" i="9"/>
  <c r="G273" i="9"/>
  <c r="F273" i="9"/>
  <c r="E273" i="9"/>
  <c r="F272" i="9"/>
  <c r="E272" i="9"/>
  <c r="H272" i="9" s="1"/>
  <c r="F271" i="9"/>
  <c r="E271" i="9"/>
  <c r="G271" i="9" s="1"/>
  <c r="F270" i="9"/>
  <c r="E270" i="9"/>
  <c r="H270" i="9" s="1"/>
  <c r="H269" i="9"/>
  <c r="F269" i="9"/>
  <c r="E269" i="9"/>
  <c r="G269" i="9" s="1"/>
  <c r="G268" i="9"/>
  <c r="F268" i="9"/>
  <c r="E268" i="9"/>
  <c r="H268" i="9" s="1"/>
  <c r="G267" i="9"/>
  <c r="F267" i="9"/>
  <c r="E267" i="9"/>
  <c r="H267" i="9" s="1"/>
  <c r="G266" i="9"/>
  <c r="F266" i="9"/>
  <c r="E266" i="9"/>
  <c r="H266" i="9" s="1"/>
  <c r="F265" i="9"/>
  <c r="E265" i="9"/>
  <c r="H265" i="9" s="1"/>
  <c r="F264" i="9"/>
  <c r="E264" i="9"/>
  <c r="H264" i="9" s="1"/>
  <c r="F263" i="9"/>
  <c r="E263" i="9"/>
  <c r="H263" i="9" s="1"/>
  <c r="F262" i="9"/>
  <c r="E262" i="9"/>
  <c r="H262" i="9" s="1"/>
  <c r="H261" i="9"/>
  <c r="F261" i="9"/>
  <c r="E261" i="9"/>
  <c r="G261" i="9" s="1"/>
  <c r="G260" i="9"/>
  <c r="F260" i="9"/>
  <c r="E260" i="9"/>
  <c r="H260" i="9" s="1"/>
  <c r="H259" i="9"/>
  <c r="G259" i="9"/>
  <c r="F259" i="9"/>
  <c r="E259" i="9"/>
  <c r="F258" i="9"/>
  <c r="E258" i="9"/>
  <c r="H258" i="9" s="1"/>
  <c r="H257" i="9"/>
  <c r="G257" i="9"/>
  <c r="F257" i="9"/>
  <c r="E257" i="9"/>
  <c r="F256" i="9"/>
  <c r="E256" i="9"/>
  <c r="H256" i="9" s="1"/>
  <c r="F255" i="9"/>
  <c r="E255" i="9"/>
  <c r="G255" i="9" s="1"/>
  <c r="F254" i="9"/>
  <c r="E254" i="9"/>
  <c r="H254" i="9" s="1"/>
  <c r="H253" i="9"/>
  <c r="F253" i="9"/>
  <c r="E253" i="9"/>
  <c r="G253" i="9" s="1"/>
  <c r="G252" i="9"/>
  <c r="F252" i="9"/>
  <c r="E252" i="9"/>
  <c r="H252" i="9" s="1"/>
  <c r="G251" i="9"/>
  <c r="F251" i="9"/>
  <c r="E251" i="9"/>
  <c r="H251" i="9" s="1"/>
  <c r="G250" i="9"/>
  <c r="F250" i="9"/>
  <c r="E250" i="9"/>
  <c r="H250" i="9" s="1"/>
  <c r="F249" i="9"/>
  <c r="E249" i="9"/>
  <c r="H249" i="9" s="1"/>
  <c r="F248" i="9"/>
  <c r="E248" i="9"/>
  <c r="H248" i="9" s="1"/>
  <c r="F247" i="9"/>
  <c r="E247" i="9"/>
  <c r="H247" i="9" s="1"/>
  <c r="F246" i="9"/>
  <c r="E246" i="9"/>
  <c r="H246" i="9" s="1"/>
  <c r="H245" i="9"/>
  <c r="F245" i="9"/>
  <c r="E245" i="9"/>
  <c r="G245" i="9" s="1"/>
  <c r="G244" i="9"/>
  <c r="F244" i="9"/>
  <c r="E244" i="9"/>
  <c r="H244" i="9" s="1"/>
  <c r="H243" i="9"/>
  <c r="G243" i="9"/>
  <c r="F243" i="9"/>
  <c r="E243" i="9"/>
  <c r="F242" i="9"/>
  <c r="E242" i="9"/>
  <c r="H242" i="9" s="1"/>
  <c r="H241" i="9"/>
  <c r="G241" i="9"/>
  <c r="F241" i="9"/>
  <c r="E241" i="9"/>
  <c r="F240" i="9"/>
  <c r="E240" i="9"/>
  <c r="H240" i="9" s="1"/>
  <c r="F239" i="9"/>
  <c r="E239" i="9"/>
  <c r="G239" i="9" s="1"/>
  <c r="F238" i="9"/>
  <c r="E238" i="9"/>
  <c r="H238" i="9" s="1"/>
  <c r="H237" i="9"/>
  <c r="F237" i="9"/>
  <c r="E237" i="9"/>
  <c r="G237" i="9" s="1"/>
  <c r="G236" i="9"/>
  <c r="F236" i="9"/>
  <c r="E236" i="9"/>
  <c r="H236" i="9" s="1"/>
  <c r="G235" i="9"/>
  <c r="F235" i="9"/>
  <c r="E235" i="9"/>
  <c r="H235" i="9" s="1"/>
  <c r="G234" i="9"/>
  <c r="F234" i="9"/>
  <c r="E234" i="9"/>
  <c r="H234" i="9" s="1"/>
  <c r="F233" i="9"/>
  <c r="E233" i="9"/>
  <c r="H233" i="9" s="1"/>
  <c r="F232" i="9"/>
  <c r="E232" i="9"/>
  <c r="H232" i="9" s="1"/>
  <c r="F231" i="9"/>
  <c r="E231" i="9"/>
  <c r="H231" i="9" s="1"/>
  <c r="F230" i="9"/>
  <c r="E230" i="9"/>
  <c r="H230" i="9" s="1"/>
  <c r="H229" i="9"/>
  <c r="F229" i="9"/>
  <c r="E229" i="9"/>
  <c r="G229" i="9" s="1"/>
  <c r="G228" i="9"/>
  <c r="F228" i="9"/>
  <c r="E228" i="9"/>
  <c r="H228" i="9" s="1"/>
  <c r="H227" i="9"/>
  <c r="G227" i="9"/>
  <c r="F227" i="9"/>
  <c r="E227" i="9"/>
  <c r="G226" i="9"/>
  <c r="F226" i="9"/>
  <c r="E226" i="9"/>
  <c r="H226" i="9" s="1"/>
  <c r="H225" i="9"/>
  <c r="G225" i="9"/>
  <c r="F225" i="9"/>
  <c r="E225" i="9"/>
  <c r="G224" i="9"/>
  <c r="F224" i="9"/>
  <c r="E224" i="9"/>
  <c r="H224" i="9" s="1"/>
  <c r="H223" i="9"/>
  <c r="G223" i="9"/>
  <c r="F223" i="9"/>
  <c r="E223" i="9"/>
  <c r="G222" i="9"/>
  <c r="F222" i="9"/>
  <c r="E222" i="9"/>
  <c r="H222" i="9" s="1"/>
  <c r="H221" i="9"/>
  <c r="G221" i="9"/>
  <c r="F221" i="9"/>
  <c r="E221" i="9"/>
  <c r="G220" i="9"/>
  <c r="F220" i="9"/>
  <c r="E220" i="9"/>
  <c r="H220" i="9" s="1"/>
  <c r="H219" i="9"/>
  <c r="G219" i="9"/>
  <c r="F219" i="9"/>
  <c r="E219" i="9"/>
  <c r="G218" i="9"/>
  <c r="F218" i="9"/>
  <c r="E218" i="9"/>
  <c r="H218" i="9" s="1"/>
  <c r="H217" i="9"/>
  <c r="G217" i="9"/>
  <c r="F217" i="9"/>
  <c r="E217" i="9"/>
  <c r="G216" i="9"/>
  <c r="F216" i="9"/>
  <c r="E216" i="9"/>
  <c r="H216" i="9" s="1"/>
  <c r="H215" i="9"/>
  <c r="G215" i="9"/>
  <c r="F215" i="9"/>
  <c r="E215" i="9"/>
  <c r="G214" i="9"/>
  <c r="F214" i="9"/>
  <c r="E214" i="9"/>
  <c r="H214" i="9" s="1"/>
  <c r="H213" i="9"/>
  <c r="G213" i="9"/>
  <c r="F213" i="9"/>
  <c r="E213" i="9"/>
  <c r="G212" i="9"/>
  <c r="F212" i="9"/>
  <c r="E212" i="9"/>
  <c r="H212" i="9" s="1"/>
  <c r="H211" i="9"/>
  <c r="G211" i="9"/>
  <c r="F211" i="9"/>
  <c r="E211" i="9"/>
  <c r="G210" i="9"/>
  <c r="F210" i="9"/>
  <c r="E210" i="9"/>
  <c r="H210" i="9" s="1"/>
  <c r="H209" i="9"/>
  <c r="G209" i="9"/>
  <c r="F209" i="9"/>
  <c r="E209" i="9"/>
  <c r="G208" i="9"/>
  <c r="F208" i="9"/>
  <c r="E208" i="9"/>
  <c r="H208" i="9" s="1"/>
  <c r="H207" i="9"/>
  <c r="G207" i="9"/>
  <c r="F207" i="9"/>
  <c r="E207" i="9"/>
  <c r="G206" i="9"/>
  <c r="F206" i="9"/>
  <c r="E206" i="9"/>
  <c r="H206" i="9" s="1"/>
  <c r="H205" i="9"/>
  <c r="G205" i="9"/>
  <c r="F205" i="9"/>
  <c r="E205" i="9"/>
  <c r="G204" i="9"/>
  <c r="F204" i="9"/>
  <c r="E204" i="9"/>
  <c r="H204" i="9" s="1"/>
  <c r="H203" i="9"/>
  <c r="G203" i="9"/>
  <c r="F203" i="9"/>
  <c r="E203" i="9"/>
  <c r="G202" i="9"/>
  <c r="F202" i="9"/>
  <c r="E202" i="9"/>
  <c r="H202" i="9" s="1"/>
  <c r="H201" i="9"/>
  <c r="G201" i="9"/>
  <c r="F201" i="9"/>
  <c r="E201" i="9"/>
  <c r="G200" i="9"/>
  <c r="F200" i="9"/>
  <c r="E200" i="9"/>
  <c r="H200" i="9" s="1"/>
  <c r="H199" i="9"/>
  <c r="G199" i="9"/>
  <c r="F199" i="9"/>
  <c r="E199" i="9"/>
  <c r="G198" i="9"/>
  <c r="F198" i="9"/>
  <c r="E198" i="9"/>
  <c r="H198" i="9" s="1"/>
  <c r="H197" i="9"/>
  <c r="G197" i="9"/>
  <c r="F197" i="9"/>
  <c r="E197" i="9"/>
  <c r="G196" i="9"/>
  <c r="F196" i="9"/>
  <c r="E196" i="9"/>
  <c r="H196" i="9" s="1"/>
  <c r="H195" i="9"/>
  <c r="G195" i="9"/>
  <c r="F195" i="9"/>
  <c r="E195" i="9"/>
  <c r="G194" i="9"/>
  <c r="F194" i="9"/>
  <c r="E194" i="9"/>
  <c r="H194" i="9" s="1"/>
  <c r="H193" i="9"/>
  <c r="G193" i="9"/>
  <c r="F193" i="9"/>
  <c r="E193" i="9"/>
  <c r="G192" i="9"/>
  <c r="F192" i="9"/>
  <c r="E192" i="9"/>
  <c r="H192" i="9" s="1"/>
  <c r="H191" i="9"/>
  <c r="G191" i="9"/>
  <c r="F191" i="9"/>
  <c r="E191" i="9"/>
  <c r="G190" i="9"/>
  <c r="F190" i="9"/>
  <c r="E190" i="9"/>
  <c r="H190" i="9" s="1"/>
  <c r="H189" i="9"/>
  <c r="G189" i="9"/>
  <c r="F189" i="9"/>
  <c r="E189" i="9"/>
  <c r="G188" i="9"/>
  <c r="F188" i="9"/>
  <c r="E188" i="9"/>
  <c r="H188" i="9" s="1"/>
  <c r="H187" i="9"/>
  <c r="G187" i="9"/>
  <c r="F187" i="9"/>
  <c r="E187" i="9"/>
  <c r="G186" i="9"/>
  <c r="F186" i="9"/>
  <c r="E186" i="9"/>
  <c r="H186" i="9" s="1"/>
  <c r="H185" i="9"/>
  <c r="G185" i="9"/>
  <c r="F185" i="9"/>
  <c r="E185" i="9"/>
  <c r="G184" i="9"/>
  <c r="F184" i="9"/>
  <c r="E184" i="9"/>
  <c r="H184" i="9" s="1"/>
  <c r="H183" i="9"/>
  <c r="G183" i="9"/>
  <c r="F183" i="9"/>
  <c r="E183" i="9"/>
  <c r="G182" i="9"/>
  <c r="F182" i="9"/>
  <c r="E182" i="9"/>
  <c r="H182" i="9" s="1"/>
  <c r="H181" i="9"/>
  <c r="G181" i="9"/>
  <c r="F181" i="9"/>
  <c r="E181" i="9"/>
  <c r="G180" i="9"/>
  <c r="F180" i="9"/>
  <c r="E180" i="9"/>
  <c r="H180" i="9" s="1"/>
  <c r="H179" i="9"/>
  <c r="G179" i="9"/>
  <c r="F179" i="9"/>
  <c r="E179" i="9"/>
  <c r="G178" i="9"/>
  <c r="F178" i="9"/>
  <c r="E178" i="9"/>
  <c r="H178" i="9" s="1"/>
  <c r="H177" i="9"/>
  <c r="G177" i="9"/>
  <c r="F177" i="9"/>
  <c r="E177" i="9"/>
  <c r="G176" i="9"/>
  <c r="F176" i="9"/>
  <c r="E176" i="9"/>
  <c r="H176" i="9" s="1"/>
  <c r="H175" i="9"/>
  <c r="G175" i="9"/>
  <c r="F175" i="9"/>
  <c r="E175" i="9"/>
  <c r="G174" i="9"/>
  <c r="F174" i="9"/>
  <c r="E174" i="9"/>
  <c r="H174" i="9" s="1"/>
  <c r="H173" i="9"/>
  <c r="G173" i="9"/>
  <c r="F173" i="9"/>
  <c r="E173" i="9"/>
  <c r="G172" i="9"/>
  <c r="F172" i="9"/>
  <c r="E172" i="9"/>
  <c r="H172" i="9" s="1"/>
  <c r="H171" i="9"/>
  <c r="G171" i="9"/>
  <c r="F171" i="9"/>
  <c r="E171" i="9"/>
  <c r="G170" i="9"/>
  <c r="F170" i="9"/>
  <c r="E170" i="9"/>
  <c r="H170" i="9" s="1"/>
  <c r="H169" i="9"/>
  <c r="G169" i="9"/>
  <c r="F169" i="9"/>
  <c r="E169" i="9"/>
  <c r="G168" i="9"/>
  <c r="F168" i="9"/>
  <c r="E168" i="9"/>
  <c r="H168" i="9" s="1"/>
  <c r="H167" i="9"/>
  <c r="G167" i="9"/>
  <c r="F167" i="9"/>
  <c r="E167" i="9"/>
  <c r="G166" i="9"/>
  <c r="F166" i="9"/>
  <c r="E166" i="9"/>
  <c r="H166" i="9" s="1"/>
  <c r="H165" i="9"/>
  <c r="G165" i="9"/>
  <c r="F165" i="9"/>
  <c r="E165" i="9"/>
  <c r="G164" i="9"/>
  <c r="F164" i="9"/>
  <c r="E164" i="9"/>
  <c r="H164" i="9" s="1"/>
  <c r="H163" i="9"/>
  <c r="G163" i="9"/>
  <c r="F163" i="9"/>
  <c r="E163" i="9"/>
  <c r="G162" i="9"/>
  <c r="F162" i="9"/>
  <c r="E162" i="9"/>
  <c r="H162" i="9" s="1"/>
  <c r="H161" i="9"/>
  <c r="G161" i="9"/>
  <c r="F161" i="9"/>
  <c r="E161" i="9"/>
  <c r="G160" i="9"/>
  <c r="F160" i="9"/>
  <c r="E160" i="9"/>
  <c r="H160" i="9" s="1"/>
  <c r="H159" i="9"/>
  <c r="G159" i="9"/>
  <c r="F159" i="9"/>
  <c r="E159" i="9"/>
  <c r="G158" i="9"/>
  <c r="F158" i="9"/>
  <c r="E158" i="9"/>
  <c r="H158" i="9" s="1"/>
  <c r="H157" i="9"/>
  <c r="G157" i="9"/>
  <c r="F157" i="9"/>
  <c r="E157" i="9"/>
  <c r="G156" i="9"/>
  <c r="F156" i="9"/>
  <c r="E156" i="9"/>
  <c r="H156" i="9" s="1"/>
  <c r="H155" i="9"/>
  <c r="G155" i="9"/>
  <c r="F155" i="9"/>
  <c r="E155" i="9"/>
  <c r="G154" i="9"/>
  <c r="F154" i="9"/>
  <c r="E154" i="9"/>
  <c r="H154" i="9" s="1"/>
  <c r="H153" i="9"/>
  <c r="G153" i="9"/>
  <c r="F153" i="9"/>
  <c r="E153" i="9"/>
  <c r="G152" i="9"/>
  <c r="F152" i="9"/>
  <c r="E152" i="9"/>
  <c r="H152" i="9" s="1"/>
  <c r="H151" i="9"/>
  <c r="G151" i="9"/>
  <c r="F151" i="9"/>
  <c r="E151" i="9"/>
  <c r="G150" i="9"/>
  <c r="F150" i="9"/>
  <c r="E150" i="9"/>
  <c r="H150" i="9" s="1"/>
  <c r="H149" i="9"/>
  <c r="G149" i="9"/>
  <c r="F149" i="9"/>
  <c r="E149" i="9"/>
  <c r="G148" i="9"/>
  <c r="F148" i="9"/>
  <c r="E148" i="9"/>
  <c r="H148" i="9" s="1"/>
  <c r="H147" i="9"/>
  <c r="G147" i="9"/>
  <c r="F147" i="9"/>
  <c r="E147" i="9"/>
  <c r="G146" i="9"/>
  <c r="F146" i="9"/>
  <c r="E146" i="9"/>
  <c r="H146" i="9" s="1"/>
  <c r="H145" i="9"/>
  <c r="G145" i="9"/>
  <c r="F145" i="9"/>
  <c r="E145" i="9"/>
  <c r="G144" i="9"/>
  <c r="F144" i="9"/>
  <c r="E144" i="9"/>
  <c r="H144" i="9" s="1"/>
  <c r="H143" i="9"/>
  <c r="G143" i="9"/>
  <c r="F143" i="9"/>
  <c r="E143" i="9"/>
  <c r="G142" i="9"/>
  <c r="F142" i="9"/>
  <c r="E142" i="9"/>
  <c r="H142" i="9" s="1"/>
  <c r="H141" i="9"/>
  <c r="G141" i="9"/>
  <c r="F141" i="9"/>
  <c r="E141" i="9"/>
  <c r="G140" i="9"/>
  <c r="F140" i="9"/>
  <c r="E140" i="9"/>
  <c r="H140" i="9" s="1"/>
  <c r="H139" i="9"/>
  <c r="G139" i="9"/>
  <c r="F139" i="9"/>
  <c r="E139" i="9"/>
  <c r="G138" i="9"/>
  <c r="F138" i="9"/>
  <c r="E138" i="9"/>
  <c r="H138" i="9" s="1"/>
  <c r="H137" i="9"/>
  <c r="G137" i="9"/>
  <c r="F137" i="9"/>
  <c r="E137" i="9"/>
  <c r="G136" i="9"/>
  <c r="F136" i="9"/>
  <c r="E136" i="9"/>
  <c r="H136" i="9" s="1"/>
  <c r="H135" i="9"/>
  <c r="G135" i="9"/>
  <c r="F135" i="9"/>
  <c r="E135" i="9"/>
  <c r="G134" i="9"/>
  <c r="F134" i="9"/>
  <c r="E134" i="9"/>
  <c r="H134" i="9" s="1"/>
  <c r="H133" i="9"/>
  <c r="G133" i="9"/>
  <c r="F133" i="9"/>
  <c r="E133" i="9"/>
  <c r="G132" i="9"/>
  <c r="F132" i="9"/>
  <c r="E132" i="9"/>
  <c r="H132" i="9" s="1"/>
  <c r="H131" i="9"/>
  <c r="G131" i="9"/>
  <c r="F131" i="9"/>
  <c r="E131" i="9"/>
  <c r="G130" i="9"/>
  <c r="F130" i="9"/>
  <c r="E130" i="9"/>
  <c r="H130" i="9" s="1"/>
  <c r="H129" i="9"/>
  <c r="G129" i="9"/>
  <c r="F129" i="9"/>
  <c r="E129" i="9"/>
  <c r="G128" i="9"/>
  <c r="F128" i="9"/>
  <c r="E128" i="9"/>
  <c r="H128" i="9" s="1"/>
  <c r="H127" i="9"/>
  <c r="G127" i="9"/>
  <c r="F127" i="9"/>
  <c r="E127" i="9"/>
  <c r="G126" i="9"/>
  <c r="F126" i="9"/>
  <c r="E126" i="9"/>
  <c r="H126" i="9" s="1"/>
  <c r="H125" i="9"/>
  <c r="G125" i="9"/>
  <c r="F125" i="9"/>
  <c r="E125" i="9"/>
  <c r="G124" i="9"/>
  <c r="F124" i="9"/>
  <c r="E124" i="9"/>
  <c r="H124" i="9" s="1"/>
  <c r="H123" i="9"/>
  <c r="G123" i="9"/>
  <c r="F123" i="9"/>
  <c r="E123" i="9"/>
  <c r="G122" i="9"/>
  <c r="F122" i="9"/>
  <c r="E122" i="9"/>
  <c r="H122" i="9" s="1"/>
  <c r="H121" i="9"/>
  <c r="G121" i="9"/>
  <c r="F121" i="9"/>
  <c r="E121" i="9"/>
  <c r="G120" i="9"/>
  <c r="F120" i="9"/>
  <c r="E120" i="9"/>
  <c r="H120" i="9" s="1"/>
  <c r="H119" i="9"/>
  <c r="G119" i="9"/>
  <c r="F119" i="9"/>
  <c r="E119" i="9"/>
  <c r="G118" i="9"/>
  <c r="F118" i="9"/>
  <c r="E118" i="9"/>
  <c r="H118" i="9" s="1"/>
  <c r="H117" i="9"/>
  <c r="G117" i="9"/>
  <c r="F117" i="9"/>
  <c r="E117" i="9"/>
  <c r="G116" i="9"/>
  <c r="F116" i="9"/>
  <c r="E116" i="9"/>
  <c r="H116" i="9" s="1"/>
  <c r="H115" i="9"/>
  <c r="G115" i="9"/>
  <c r="F115" i="9"/>
  <c r="E115" i="9"/>
  <c r="G114" i="9"/>
  <c r="F114" i="9"/>
  <c r="E114" i="9"/>
  <c r="H114" i="9" s="1"/>
  <c r="H113" i="9"/>
  <c r="G113" i="9"/>
  <c r="F113" i="9"/>
  <c r="E113" i="9"/>
  <c r="G112" i="9"/>
  <c r="F112" i="9"/>
  <c r="E112" i="9"/>
  <c r="H112" i="9" s="1"/>
  <c r="H111" i="9"/>
  <c r="G111" i="9"/>
  <c r="F111" i="9"/>
  <c r="E111" i="9"/>
  <c r="G110" i="9"/>
  <c r="F110" i="9"/>
  <c r="E110" i="9"/>
  <c r="H110" i="9" s="1"/>
  <c r="H109" i="9"/>
  <c r="G109" i="9"/>
  <c r="F109" i="9"/>
  <c r="E109" i="9"/>
  <c r="G108" i="9"/>
  <c r="F108" i="9"/>
  <c r="E108" i="9"/>
  <c r="H108" i="9" s="1"/>
  <c r="H107" i="9"/>
  <c r="G107" i="9"/>
  <c r="F107" i="9"/>
  <c r="E107" i="9"/>
  <c r="G106" i="9"/>
  <c r="F106" i="9"/>
  <c r="E106" i="9"/>
  <c r="H106" i="9" s="1"/>
  <c r="H105" i="9"/>
  <c r="G105" i="9"/>
  <c r="F105" i="9"/>
  <c r="E105" i="9"/>
  <c r="G104" i="9"/>
  <c r="F104" i="9"/>
  <c r="E104" i="9"/>
  <c r="H104" i="9" s="1"/>
  <c r="H103" i="9"/>
  <c r="G103" i="9"/>
  <c r="F103" i="9"/>
  <c r="E103" i="9"/>
  <c r="G102" i="9"/>
  <c r="F102" i="9"/>
  <c r="E102" i="9"/>
  <c r="H102" i="9" s="1"/>
  <c r="H101" i="9"/>
  <c r="G101" i="9"/>
  <c r="F101" i="9"/>
  <c r="E101" i="9"/>
  <c r="G100" i="9"/>
  <c r="F100" i="9"/>
  <c r="E100" i="9"/>
  <c r="H100" i="9" s="1"/>
  <c r="H99" i="9"/>
  <c r="G99" i="9"/>
  <c r="F99" i="9"/>
  <c r="E99" i="9"/>
  <c r="G98" i="9"/>
  <c r="F98" i="9"/>
  <c r="E98" i="9"/>
  <c r="H98" i="9" s="1"/>
  <c r="H97" i="9"/>
  <c r="G97" i="9"/>
  <c r="F97" i="9"/>
  <c r="E97" i="9"/>
  <c r="G96" i="9"/>
  <c r="F96" i="9"/>
  <c r="E96" i="9"/>
  <c r="H96" i="9" s="1"/>
  <c r="H95" i="9"/>
  <c r="G95" i="9"/>
  <c r="F95" i="9"/>
  <c r="E95" i="9"/>
  <c r="G94" i="9"/>
  <c r="F94" i="9"/>
  <c r="E94" i="9"/>
  <c r="H94" i="9" s="1"/>
  <c r="H93" i="9"/>
  <c r="G93" i="9"/>
  <c r="F93" i="9"/>
  <c r="E93" i="9"/>
  <c r="G92" i="9"/>
  <c r="F92" i="9"/>
  <c r="E92" i="9"/>
  <c r="H92" i="9" s="1"/>
  <c r="H91" i="9"/>
  <c r="G91" i="9"/>
  <c r="F91" i="9"/>
  <c r="E91" i="9"/>
  <c r="G90" i="9"/>
  <c r="F90" i="9"/>
  <c r="E90" i="9"/>
  <c r="H90" i="9" s="1"/>
  <c r="H89" i="9"/>
  <c r="G89" i="9"/>
  <c r="F89" i="9"/>
  <c r="E89" i="9"/>
  <c r="G88" i="9"/>
  <c r="F88" i="9"/>
  <c r="E88" i="9"/>
  <c r="H88" i="9" s="1"/>
  <c r="H87" i="9"/>
  <c r="G87" i="9"/>
  <c r="F87" i="9"/>
  <c r="E87" i="9"/>
  <c r="G86" i="9"/>
  <c r="F86" i="9"/>
  <c r="E86" i="9"/>
  <c r="H86" i="9" s="1"/>
  <c r="H85" i="9"/>
  <c r="G85" i="9"/>
  <c r="F85" i="9"/>
  <c r="E85" i="9"/>
  <c r="G84" i="9"/>
  <c r="F84" i="9"/>
  <c r="E84" i="9"/>
  <c r="H84" i="9" s="1"/>
  <c r="H83" i="9"/>
  <c r="G83" i="9"/>
  <c r="F83" i="9"/>
  <c r="E83" i="9"/>
  <c r="G82" i="9"/>
  <c r="F82" i="9"/>
  <c r="E82" i="9"/>
  <c r="H82" i="9" s="1"/>
  <c r="H81" i="9"/>
  <c r="G81" i="9"/>
  <c r="F81" i="9"/>
  <c r="E81" i="9"/>
  <c r="G80" i="9"/>
  <c r="F80" i="9"/>
  <c r="E80" i="9"/>
  <c r="H80" i="9" s="1"/>
  <c r="H79" i="9"/>
  <c r="G79" i="9"/>
  <c r="F79" i="9"/>
  <c r="E79" i="9"/>
  <c r="G78" i="9"/>
  <c r="F78" i="9"/>
  <c r="E78" i="9"/>
  <c r="H78" i="9" s="1"/>
  <c r="H77" i="9"/>
  <c r="G77" i="9"/>
  <c r="F77" i="9"/>
  <c r="E77" i="9"/>
  <c r="G76" i="9"/>
  <c r="F76" i="9"/>
  <c r="E76" i="9"/>
  <c r="H76" i="9" s="1"/>
  <c r="H75" i="9"/>
  <c r="G75" i="9"/>
  <c r="F75" i="9"/>
  <c r="E75" i="9"/>
  <c r="G74" i="9"/>
  <c r="F74" i="9"/>
  <c r="E74" i="9"/>
  <c r="H74" i="9" s="1"/>
  <c r="H73" i="9"/>
  <c r="G73" i="9"/>
  <c r="F73" i="9"/>
  <c r="E73" i="9"/>
  <c r="G72" i="9"/>
  <c r="F72" i="9"/>
  <c r="E72" i="9"/>
  <c r="H72" i="9" s="1"/>
  <c r="H71" i="9"/>
  <c r="G71" i="9"/>
  <c r="F71" i="9"/>
  <c r="E71" i="9"/>
  <c r="G70" i="9"/>
  <c r="F70" i="9"/>
  <c r="E70" i="9"/>
  <c r="H70" i="9" s="1"/>
  <c r="H69" i="9"/>
  <c r="G69" i="9"/>
  <c r="F69" i="9"/>
  <c r="E69" i="9"/>
  <c r="G68" i="9"/>
  <c r="F68" i="9"/>
  <c r="E68" i="9"/>
  <c r="H68" i="9" s="1"/>
  <c r="H67" i="9"/>
  <c r="G67" i="9"/>
  <c r="F67" i="9"/>
  <c r="E67" i="9"/>
  <c r="G66" i="9"/>
  <c r="F66" i="9"/>
  <c r="E66" i="9"/>
  <c r="H66" i="9" s="1"/>
  <c r="H65" i="9"/>
  <c r="G65" i="9"/>
  <c r="F65" i="9"/>
  <c r="E65" i="9"/>
  <c r="G64" i="9"/>
  <c r="F64" i="9"/>
  <c r="E64" i="9"/>
  <c r="H64" i="9" s="1"/>
  <c r="H63" i="9"/>
  <c r="G63" i="9"/>
  <c r="F63" i="9"/>
  <c r="E63" i="9"/>
  <c r="G62" i="9"/>
  <c r="F62" i="9"/>
  <c r="E62" i="9"/>
  <c r="H62" i="9" s="1"/>
  <c r="H61" i="9"/>
  <c r="G61" i="9"/>
  <c r="F61" i="9"/>
  <c r="E61" i="9"/>
  <c r="G60" i="9"/>
  <c r="F60" i="9"/>
  <c r="E60" i="9"/>
  <c r="H60" i="9" s="1"/>
  <c r="H59" i="9"/>
  <c r="G59" i="9"/>
  <c r="F59" i="9"/>
  <c r="E59" i="9"/>
  <c r="G58" i="9"/>
  <c r="F58" i="9"/>
  <c r="E58" i="9"/>
  <c r="H58" i="9" s="1"/>
  <c r="H57" i="9"/>
  <c r="G57" i="9"/>
  <c r="F57" i="9"/>
  <c r="E57" i="9"/>
  <c r="G56" i="9"/>
  <c r="F56" i="9"/>
  <c r="E56" i="9"/>
  <c r="H56" i="9" s="1"/>
  <c r="H55" i="9"/>
  <c r="G55" i="9"/>
  <c r="F55" i="9"/>
  <c r="E55" i="9"/>
  <c r="G54" i="9"/>
  <c r="F54" i="9"/>
  <c r="E54" i="9"/>
  <c r="H54" i="9" s="1"/>
  <c r="H53" i="9"/>
  <c r="G53" i="9"/>
  <c r="F53" i="9"/>
  <c r="E53" i="9"/>
  <c r="G52" i="9"/>
  <c r="F52" i="9"/>
  <c r="E52" i="9"/>
  <c r="H52" i="9" s="1"/>
  <c r="H51" i="9"/>
  <c r="G51" i="9"/>
  <c r="F51" i="9"/>
  <c r="E51" i="9"/>
  <c r="G50" i="9"/>
  <c r="F50" i="9"/>
  <c r="E50" i="9"/>
  <c r="H50" i="9" s="1"/>
  <c r="H49" i="9"/>
  <c r="G49" i="9"/>
  <c r="F49" i="9"/>
  <c r="E49" i="9"/>
  <c r="G48" i="9"/>
  <c r="F48" i="9"/>
  <c r="E48" i="9"/>
  <c r="H48" i="9" s="1"/>
  <c r="H47" i="9"/>
  <c r="G47" i="9"/>
  <c r="F47" i="9"/>
  <c r="E47" i="9"/>
  <c r="G46" i="9"/>
  <c r="F46" i="9"/>
  <c r="E46" i="9"/>
  <c r="H46" i="9" s="1"/>
  <c r="H45" i="9"/>
  <c r="G45" i="9"/>
  <c r="F45" i="9"/>
  <c r="E45" i="9"/>
  <c r="G44" i="9"/>
  <c r="F44" i="9"/>
  <c r="E44" i="9"/>
  <c r="H44" i="9" s="1"/>
  <c r="H43" i="9"/>
  <c r="G43" i="9"/>
  <c r="F43" i="9"/>
  <c r="E43" i="9"/>
  <c r="G42" i="9"/>
  <c r="F42" i="9"/>
  <c r="E42" i="9"/>
  <c r="H42" i="9" s="1"/>
  <c r="H41" i="9"/>
  <c r="G41" i="9"/>
  <c r="F41" i="9"/>
  <c r="E41" i="9"/>
  <c r="G40" i="9"/>
  <c r="F40" i="9"/>
  <c r="E40" i="9"/>
  <c r="H40" i="9" s="1"/>
  <c r="H39" i="9"/>
  <c r="G39" i="9"/>
  <c r="F39" i="9"/>
  <c r="E39" i="9"/>
  <c r="G38" i="9"/>
  <c r="F38" i="9"/>
  <c r="E38" i="9"/>
  <c r="H38" i="9" s="1"/>
  <c r="H37" i="9"/>
  <c r="G37" i="9"/>
  <c r="F37" i="9"/>
  <c r="E37" i="9"/>
  <c r="G36" i="9"/>
  <c r="F36" i="9"/>
  <c r="E36" i="9"/>
  <c r="H36" i="9" s="1"/>
  <c r="H35" i="9"/>
  <c r="G35" i="9"/>
  <c r="F35" i="9"/>
  <c r="E35" i="9"/>
  <c r="G34" i="9"/>
  <c r="F34" i="9"/>
  <c r="E34" i="9"/>
  <c r="H34" i="9" s="1"/>
  <c r="H33" i="9"/>
  <c r="G33" i="9"/>
  <c r="F33" i="9"/>
  <c r="E33" i="9"/>
  <c r="G32" i="9"/>
  <c r="F32" i="9"/>
  <c r="E32" i="9"/>
  <c r="H32" i="9" s="1"/>
  <c r="H31" i="9"/>
  <c r="G31" i="9"/>
  <c r="F31" i="9"/>
  <c r="E31" i="9"/>
  <c r="G30" i="9"/>
  <c r="F30" i="9"/>
  <c r="E30" i="9"/>
  <c r="H30" i="9" s="1"/>
  <c r="H29" i="9"/>
  <c r="G29" i="9"/>
  <c r="F29" i="9"/>
  <c r="E29" i="9"/>
  <c r="G28" i="9"/>
  <c r="F28" i="9"/>
  <c r="E28" i="9"/>
  <c r="H28" i="9" s="1"/>
  <c r="H27" i="9"/>
  <c r="G27" i="9"/>
  <c r="F27" i="9"/>
  <c r="E27" i="9"/>
  <c r="G26" i="9"/>
  <c r="F26" i="9"/>
  <c r="E26" i="9"/>
  <c r="H26" i="9" s="1"/>
  <c r="H25" i="9"/>
  <c r="G25" i="9"/>
  <c r="F25" i="9"/>
  <c r="E25" i="9"/>
  <c r="G24" i="9"/>
  <c r="F24" i="9"/>
  <c r="E24" i="9"/>
  <c r="H24" i="9" s="1"/>
  <c r="H23" i="9"/>
  <c r="G23" i="9"/>
  <c r="F23" i="9"/>
  <c r="E23" i="9"/>
  <c r="G22" i="9"/>
  <c r="F22" i="9"/>
  <c r="E22" i="9"/>
  <c r="H22" i="9" s="1"/>
  <c r="H21" i="9"/>
  <c r="G21" i="9"/>
  <c r="F21" i="9"/>
  <c r="E21" i="9"/>
  <c r="G20" i="9"/>
  <c r="F20" i="9"/>
  <c r="E20" i="9"/>
  <c r="H20" i="9" s="1"/>
  <c r="H19" i="9"/>
  <c r="G19" i="9"/>
  <c r="F19" i="9"/>
  <c r="E19" i="9"/>
  <c r="G18" i="9"/>
  <c r="F18" i="9"/>
  <c r="E18" i="9"/>
  <c r="H18" i="9" s="1"/>
  <c r="H17" i="9"/>
  <c r="G17" i="9"/>
  <c r="F17" i="9"/>
  <c r="E17" i="9"/>
  <c r="G16" i="9"/>
  <c r="F16" i="9"/>
  <c r="E16" i="9"/>
  <c r="H16" i="9" s="1"/>
  <c r="H15" i="9"/>
  <c r="G15" i="9"/>
  <c r="F15" i="9"/>
  <c r="E15" i="9"/>
  <c r="G14" i="9"/>
  <c r="F14" i="9"/>
  <c r="E14" i="9"/>
  <c r="H14" i="9" s="1"/>
  <c r="H13" i="9"/>
  <c r="G13" i="9"/>
  <c r="F13" i="9"/>
  <c r="E13" i="9"/>
  <c r="G12" i="9"/>
  <c r="F12" i="9"/>
  <c r="E12" i="9"/>
  <c r="H12" i="9" s="1"/>
  <c r="H11" i="9"/>
  <c r="G11" i="9"/>
  <c r="F11" i="9"/>
  <c r="E11" i="9"/>
  <c r="G10" i="9"/>
  <c r="F10" i="9"/>
  <c r="E10" i="9"/>
  <c r="H10" i="9" s="1"/>
  <c r="H9" i="9"/>
  <c r="G9" i="9"/>
  <c r="F9" i="9"/>
  <c r="E9" i="9"/>
  <c r="G8" i="9"/>
  <c r="F8" i="9"/>
  <c r="E8" i="9"/>
  <c r="H8" i="9" s="1"/>
  <c r="H7" i="9"/>
  <c r="G7" i="9"/>
  <c r="F7" i="9"/>
  <c r="E7" i="9"/>
  <c r="G6" i="9"/>
  <c r="F6" i="9"/>
  <c r="E6" i="9"/>
  <c r="H6" i="9" s="1"/>
  <c r="H5" i="9"/>
  <c r="G5" i="9"/>
  <c r="F5" i="9"/>
  <c r="E5" i="9"/>
  <c r="G4" i="9"/>
  <c r="F4" i="9"/>
  <c r="E4" i="9"/>
  <c r="H4" i="9" s="1"/>
  <c r="H3" i="9"/>
  <c r="G3" i="9"/>
  <c r="F3" i="9"/>
  <c r="E3" i="9"/>
  <c r="G2" i="9"/>
  <c r="F2" i="9"/>
  <c r="E2" i="9"/>
  <c r="H2" i="9" s="1"/>
  <c r="R1655" i="10"/>
  <c r="Q1655" i="10"/>
  <c r="P1655" i="10"/>
  <c r="O1655" i="10"/>
  <c r="N1655" i="10"/>
  <c r="M1655" i="10"/>
  <c r="L1655" i="10"/>
  <c r="K1655" i="10"/>
  <c r="J1655" i="10"/>
  <c r="I1655" i="10"/>
  <c r="H1655" i="10"/>
  <c r="G1655" i="10"/>
  <c r="F1655" i="10"/>
  <c r="R1654" i="10"/>
  <c r="Q1654" i="10"/>
  <c r="P1654" i="10"/>
  <c r="O1654" i="10"/>
  <c r="N1654" i="10"/>
  <c r="M1654" i="10"/>
  <c r="L1654" i="10"/>
  <c r="K1654" i="10"/>
  <c r="J1654" i="10"/>
  <c r="I1654" i="10"/>
  <c r="H1654" i="10"/>
  <c r="G1654" i="10"/>
  <c r="F1654" i="10"/>
  <c r="R1653" i="10"/>
  <c r="Q1653" i="10"/>
  <c r="P1653" i="10"/>
  <c r="O1653" i="10"/>
  <c r="N1653" i="10"/>
  <c r="M1653" i="10"/>
  <c r="L1653" i="10"/>
  <c r="K1653" i="10"/>
  <c r="J1653" i="10"/>
  <c r="I1653" i="10"/>
  <c r="H1653" i="10"/>
  <c r="G1653" i="10"/>
  <c r="F1653" i="10"/>
  <c r="R1652" i="10"/>
  <c r="Q1652" i="10"/>
  <c r="P1652" i="10"/>
  <c r="O1652" i="10"/>
  <c r="N1652" i="10"/>
  <c r="M1652" i="10"/>
  <c r="L1652" i="10"/>
  <c r="K1652" i="10"/>
  <c r="J1652" i="10"/>
  <c r="I1652" i="10"/>
  <c r="H1652" i="10"/>
  <c r="G1652" i="10"/>
  <c r="F1652" i="10"/>
  <c r="R1651" i="10"/>
  <c r="Q1651" i="10"/>
  <c r="P1651" i="10"/>
  <c r="O1651" i="10"/>
  <c r="N1651" i="10"/>
  <c r="M1651" i="10"/>
  <c r="L1651" i="10"/>
  <c r="K1651" i="10"/>
  <c r="J1651" i="10"/>
  <c r="I1651" i="10"/>
  <c r="H1651" i="10"/>
  <c r="G1651" i="10"/>
  <c r="F1651" i="10"/>
  <c r="R1650" i="10"/>
  <c r="Q1650" i="10"/>
  <c r="P1650" i="10"/>
  <c r="O1650" i="10"/>
  <c r="N1650" i="10"/>
  <c r="M1650" i="10"/>
  <c r="L1650" i="10"/>
  <c r="K1650" i="10"/>
  <c r="J1650" i="10"/>
  <c r="I1650" i="10"/>
  <c r="H1650" i="10"/>
  <c r="G1650" i="10"/>
  <c r="F1650" i="10"/>
  <c r="R1649" i="10"/>
  <c r="Q1649" i="10"/>
  <c r="P1649" i="10"/>
  <c r="O1649" i="10"/>
  <c r="N1649" i="10"/>
  <c r="M1649" i="10"/>
  <c r="L1649" i="10"/>
  <c r="K1649" i="10"/>
  <c r="J1649" i="10"/>
  <c r="I1649" i="10"/>
  <c r="H1649" i="10"/>
  <c r="G1649" i="10"/>
  <c r="F1649" i="10"/>
  <c r="R1648" i="10"/>
  <c r="Q1648" i="10"/>
  <c r="P1648" i="10"/>
  <c r="O1648" i="10"/>
  <c r="N1648" i="10"/>
  <c r="M1648" i="10"/>
  <c r="L1648" i="10"/>
  <c r="K1648" i="10"/>
  <c r="J1648" i="10"/>
  <c r="I1648" i="10"/>
  <c r="H1648" i="10"/>
  <c r="G1648" i="10"/>
  <c r="F1648" i="10"/>
  <c r="R1647" i="10"/>
  <c r="Q1647" i="10"/>
  <c r="P1647" i="10"/>
  <c r="O1647" i="10"/>
  <c r="N1647" i="10"/>
  <c r="M1647" i="10"/>
  <c r="L1647" i="10"/>
  <c r="K1647" i="10"/>
  <c r="J1647" i="10"/>
  <c r="I1647" i="10"/>
  <c r="H1647" i="10"/>
  <c r="G1647" i="10"/>
  <c r="F1647" i="10"/>
  <c r="R1646" i="10"/>
  <c r="Q1646" i="10"/>
  <c r="P1646" i="10"/>
  <c r="O1646" i="10"/>
  <c r="N1646" i="10"/>
  <c r="M1646" i="10"/>
  <c r="L1646" i="10"/>
  <c r="K1646" i="10"/>
  <c r="J1646" i="10"/>
  <c r="I1646" i="10"/>
  <c r="H1646" i="10"/>
  <c r="G1646" i="10"/>
  <c r="F1646" i="10"/>
  <c r="R1645" i="10"/>
  <c r="Q1645" i="10"/>
  <c r="P1645" i="10"/>
  <c r="O1645" i="10"/>
  <c r="N1645" i="10"/>
  <c r="M1645" i="10"/>
  <c r="L1645" i="10"/>
  <c r="K1645" i="10"/>
  <c r="J1645" i="10"/>
  <c r="I1645" i="10"/>
  <c r="H1645" i="10"/>
  <c r="G1645" i="10"/>
  <c r="F1645" i="10"/>
  <c r="R1644" i="10"/>
  <c r="Q1644" i="10"/>
  <c r="P1644" i="10"/>
  <c r="O1644" i="10"/>
  <c r="N1644" i="10"/>
  <c r="M1644" i="10"/>
  <c r="L1644" i="10"/>
  <c r="K1644" i="10"/>
  <c r="J1644" i="10"/>
  <c r="I1644" i="10"/>
  <c r="H1644" i="10"/>
  <c r="G1644" i="10"/>
  <c r="F1644" i="10"/>
  <c r="R1643" i="10"/>
  <c r="Q1643" i="10"/>
  <c r="P1643" i="10"/>
  <c r="O1643" i="10"/>
  <c r="N1643" i="10"/>
  <c r="M1643" i="10"/>
  <c r="L1643" i="10"/>
  <c r="K1643" i="10"/>
  <c r="J1643" i="10"/>
  <c r="I1643" i="10"/>
  <c r="H1643" i="10"/>
  <c r="G1643" i="10"/>
  <c r="F1643" i="10"/>
  <c r="R1642" i="10"/>
  <c r="Q1642" i="10"/>
  <c r="P1642" i="10"/>
  <c r="O1642" i="10"/>
  <c r="N1642" i="10"/>
  <c r="M1642" i="10"/>
  <c r="L1642" i="10"/>
  <c r="K1642" i="10"/>
  <c r="J1642" i="10"/>
  <c r="I1642" i="10"/>
  <c r="H1642" i="10"/>
  <c r="G1642" i="10"/>
  <c r="F1642" i="10"/>
  <c r="R1641" i="10"/>
  <c r="Q1641" i="10"/>
  <c r="P1641" i="10"/>
  <c r="O1641" i="10"/>
  <c r="N1641" i="10"/>
  <c r="M1641" i="10"/>
  <c r="L1641" i="10"/>
  <c r="K1641" i="10"/>
  <c r="J1641" i="10"/>
  <c r="I1641" i="10"/>
  <c r="H1641" i="10"/>
  <c r="G1641" i="10"/>
  <c r="F1641" i="10"/>
  <c r="R1640" i="10"/>
  <c r="Q1640" i="10"/>
  <c r="P1640" i="10"/>
  <c r="O1640" i="10"/>
  <c r="N1640" i="10"/>
  <c r="M1640" i="10"/>
  <c r="L1640" i="10"/>
  <c r="K1640" i="10"/>
  <c r="J1640" i="10"/>
  <c r="I1640" i="10"/>
  <c r="H1640" i="10"/>
  <c r="G1640" i="10"/>
  <c r="F1640" i="10"/>
  <c r="R1639" i="10"/>
  <c r="Q1639" i="10"/>
  <c r="P1639" i="10"/>
  <c r="O1639" i="10"/>
  <c r="N1639" i="10"/>
  <c r="M1639" i="10"/>
  <c r="L1639" i="10"/>
  <c r="K1639" i="10"/>
  <c r="J1639" i="10"/>
  <c r="I1639" i="10"/>
  <c r="H1639" i="10"/>
  <c r="G1639" i="10"/>
  <c r="F1639" i="10"/>
  <c r="R1638" i="10"/>
  <c r="Q1638" i="10"/>
  <c r="P1638" i="10"/>
  <c r="O1638" i="10"/>
  <c r="N1638" i="10"/>
  <c r="M1638" i="10"/>
  <c r="L1638" i="10"/>
  <c r="K1638" i="10"/>
  <c r="J1638" i="10"/>
  <c r="I1638" i="10"/>
  <c r="H1638" i="10"/>
  <c r="G1638" i="10"/>
  <c r="F1638" i="10"/>
  <c r="R1637" i="10"/>
  <c r="Q1637" i="10"/>
  <c r="P1637" i="10"/>
  <c r="O1637" i="10"/>
  <c r="N1637" i="10"/>
  <c r="M1637" i="10"/>
  <c r="L1637" i="10"/>
  <c r="K1637" i="10"/>
  <c r="J1637" i="10"/>
  <c r="I1637" i="10"/>
  <c r="H1637" i="10"/>
  <c r="G1637" i="10"/>
  <c r="F1637" i="10"/>
  <c r="R1636" i="10"/>
  <c r="Q1636" i="10"/>
  <c r="P1636" i="10"/>
  <c r="O1636" i="10"/>
  <c r="N1636" i="10"/>
  <c r="M1636" i="10"/>
  <c r="L1636" i="10"/>
  <c r="K1636" i="10"/>
  <c r="J1636" i="10"/>
  <c r="I1636" i="10"/>
  <c r="H1636" i="10"/>
  <c r="G1636" i="10"/>
  <c r="F1636" i="10"/>
  <c r="R1635" i="10"/>
  <c r="Q1635" i="10"/>
  <c r="P1635" i="10"/>
  <c r="O1635" i="10"/>
  <c r="N1635" i="10"/>
  <c r="M1635" i="10"/>
  <c r="L1635" i="10"/>
  <c r="K1635" i="10"/>
  <c r="J1635" i="10"/>
  <c r="I1635" i="10"/>
  <c r="H1635" i="10"/>
  <c r="G1635" i="10"/>
  <c r="F1635" i="10"/>
  <c r="R1634" i="10"/>
  <c r="Q1634" i="10"/>
  <c r="P1634" i="10"/>
  <c r="O1634" i="10"/>
  <c r="N1634" i="10"/>
  <c r="M1634" i="10"/>
  <c r="L1634" i="10"/>
  <c r="K1634" i="10"/>
  <c r="J1634" i="10"/>
  <c r="I1634" i="10"/>
  <c r="H1634" i="10"/>
  <c r="G1634" i="10"/>
  <c r="F1634" i="10"/>
  <c r="R1633" i="10"/>
  <c r="Q1633" i="10"/>
  <c r="P1633" i="10"/>
  <c r="O1633" i="10"/>
  <c r="N1633" i="10"/>
  <c r="M1633" i="10"/>
  <c r="L1633" i="10"/>
  <c r="K1633" i="10"/>
  <c r="J1633" i="10"/>
  <c r="I1633" i="10"/>
  <c r="H1633" i="10"/>
  <c r="G1633" i="10"/>
  <c r="F1633" i="10"/>
  <c r="R1632" i="10"/>
  <c r="Q1632" i="10"/>
  <c r="P1632" i="10"/>
  <c r="O1632" i="10"/>
  <c r="N1632" i="10"/>
  <c r="M1632" i="10"/>
  <c r="L1632" i="10"/>
  <c r="K1632" i="10"/>
  <c r="J1632" i="10"/>
  <c r="I1632" i="10"/>
  <c r="H1632" i="10"/>
  <c r="G1632" i="10"/>
  <c r="F1632" i="10"/>
  <c r="R1631" i="10"/>
  <c r="Q1631" i="10"/>
  <c r="P1631" i="10"/>
  <c r="O1631" i="10"/>
  <c r="N1631" i="10"/>
  <c r="M1631" i="10"/>
  <c r="L1631" i="10"/>
  <c r="K1631" i="10"/>
  <c r="J1631" i="10"/>
  <c r="I1631" i="10"/>
  <c r="H1631" i="10"/>
  <c r="G1631" i="10"/>
  <c r="F1631" i="10"/>
  <c r="R1630" i="10"/>
  <c r="Q1630" i="10"/>
  <c r="P1630" i="10"/>
  <c r="O1630" i="10"/>
  <c r="N1630" i="10"/>
  <c r="M1630" i="10"/>
  <c r="L1630" i="10"/>
  <c r="K1630" i="10"/>
  <c r="J1630" i="10"/>
  <c r="I1630" i="10"/>
  <c r="H1630" i="10"/>
  <c r="G1630" i="10"/>
  <c r="F1630" i="10"/>
  <c r="R1629" i="10"/>
  <c r="Q1629" i="10"/>
  <c r="P1629" i="10"/>
  <c r="O1629" i="10"/>
  <c r="N1629" i="10"/>
  <c r="M1629" i="10"/>
  <c r="L1629" i="10"/>
  <c r="K1629" i="10"/>
  <c r="J1629" i="10"/>
  <c r="I1629" i="10"/>
  <c r="H1629" i="10"/>
  <c r="G1629" i="10"/>
  <c r="F1629" i="10"/>
  <c r="R1628" i="10"/>
  <c r="Q1628" i="10"/>
  <c r="P1628" i="10"/>
  <c r="O1628" i="10"/>
  <c r="N1628" i="10"/>
  <c r="M1628" i="10"/>
  <c r="L1628" i="10"/>
  <c r="K1628" i="10"/>
  <c r="J1628" i="10"/>
  <c r="I1628" i="10"/>
  <c r="H1628" i="10"/>
  <c r="G1628" i="10"/>
  <c r="F1628" i="10"/>
  <c r="R1627" i="10"/>
  <c r="Q1627" i="10"/>
  <c r="P1627" i="10"/>
  <c r="O1627" i="10"/>
  <c r="N1627" i="10"/>
  <c r="M1627" i="10"/>
  <c r="L1627" i="10"/>
  <c r="K1627" i="10"/>
  <c r="J1627" i="10"/>
  <c r="I1627" i="10"/>
  <c r="H1627" i="10"/>
  <c r="G1627" i="10"/>
  <c r="F1627" i="10"/>
  <c r="R1626" i="10"/>
  <c r="Q1626" i="10"/>
  <c r="P1626" i="10"/>
  <c r="O1626" i="10"/>
  <c r="N1626" i="10"/>
  <c r="M1626" i="10"/>
  <c r="L1626" i="10"/>
  <c r="K1626" i="10"/>
  <c r="J1626" i="10"/>
  <c r="I1626" i="10"/>
  <c r="H1626" i="10"/>
  <c r="G1626" i="10"/>
  <c r="F1626" i="10"/>
  <c r="R1625" i="10"/>
  <c r="Q1625" i="10"/>
  <c r="P1625" i="10"/>
  <c r="O1625" i="10"/>
  <c r="N1625" i="10"/>
  <c r="M1625" i="10"/>
  <c r="L1625" i="10"/>
  <c r="K1625" i="10"/>
  <c r="J1625" i="10"/>
  <c r="I1625" i="10"/>
  <c r="H1625" i="10"/>
  <c r="G1625" i="10"/>
  <c r="F1625" i="10"/>
  <c r="R1624" i="10"/>
  <c r="Q1624" i="10"/>
  <c r="P1624" i="10"/>
  <c r="O1624" i="10"/>
  <c r="N1624" i="10"/>
  <c r="M1624" i="10"/>
  <c r="L1624" i="10"/>
  <c r="K1624" i="10"/>
  <c r="J1624" i="10"/>
  <c r="I1624" i="10"/>
  <c r="H1624" i="10"/>
  <c r="G1624" i="10"/>
  <c r="F1624" i="10"/>
  <c r="R1623" i="10"/>
  <c r="Q1623" i="10"/>
  <c r="P1623" i="10"/>
  <c r="O1623" i="10"/>
  <c r="N1623" i="10"/>
  <c r="M1623" i="10"/>
  <c r="L1623" i="10"/>
  <c r="K1623" i="10"/>
  <c r="J1623" i="10"/>
  <c r="I1623" i="10"/>
  <c r="H1623" i="10"/>
  <c r="G1623" i="10"/>
  <c r="F1623" i="10"/>
  <c r="R1622" i="10"/>
  <c r="Q1622" i="10"/>
  <c r="P1622" i="10"/>
  <c r="O1622" i="10"/>
  <c r="N1622" i="10"/>
  <c r="M1622" i="10"/>
  <c r="L1622" i="10"/>
  <c r="K1622" i="10"/>
  <c r="J1622" i="10"/>
  <c r="I1622" i="10"/>
  <c r="H1622" i="10"/>
  <c r="G1622" i="10"/>
  <c r="F1622" i="10"/>
  <c r="R1621" i="10"/>
  <c r="Q1621" i="10"/>
  <c r="P1621" i="10"/>
  <c r="O1621" i="10"/>
  <c r="N1621" i="10"/>
  <c r="M1621" i="10"/>
  <c r="L1621" i="10"/>
  <c r="K1621" i="10"/>
  <c r="J1621" i="10"/>
  <c r="I1621" i="10"/>
  <c r="H1621" i="10"/>
  <c r="G1621" i="10"/>
  <c r="F1621" i="10"/>
  <c r="R1620" i="10"/>
  <c r="Q1620" i="10"/>
  <c r="P1620" i="10"/>
  <c r="O1620" i="10"/>
  <c r="N1620" i="10"/>
  <c r="M1620" i="10"/>
  <c r="L1620" i="10"/>
  <c r="K1620" i="10"/>
  <c r="J1620" i="10"/>
  <c r="I1620" i="10"/>
  <c r="H1620" i="10"/>
  <c r="G1620" i="10"/>
  <c r="F1620" i="10"/>
  <c r="R1619" i="10"/>
  <c r="Q1619" i="10"/>
  <c r="P1619" i="10"/>
  <c r="O1619" i="10"/>
  <c r="N1619" i="10"/>
  <c r="M1619" i="10"/>
  <c r="L1619" i="10"/>
  <c r="K1619" i="10"/>
  <c r="J1619" i="10"/>
  <c r="I1619" i="10"/>
  <c r="H1619" i="10"/>
  <c r="G1619" i="10"/>
  <c r="F1619" i="10"/>
  <c r="R1618" i="10"/>
  <c r="Q1618" i="10"/>
  <c r="P1618" i="10"/>
  <c r="O1618" i="10"/>
  <c r="N1618" i="10"/>
  <c r="M1618" i="10"/>
  <c r="L1618" i="10"/>
  <c r="K1618" i="10"/>
  <c r="J1618" i="10"/>
  <c r="I1618" i="10"/>
  <c r="H1618" i="10"/>
  <c r="G1618" i="10"/>
  <c r="F1618" i="10"/>
  <c r="R1617" i="10"/>
  <c r="Q1617" i="10"/>
  <c r="P1617" i="10"/>
  <c r="O1617" i="10"/>
  <c r="N1617" i="10"/>
  <c r="M1617" i="10"/>
  <c r="L1617" i="10"/>
  <c r="K1617" i="10"/>
  <c r="J1617" i="10"/>
  <c r="I1617" i="10"/>
  <c r="H1617" i="10"/>
  <c r="G1617" i="10"/>
  <c r="F1617" i="10"/>
  <c r="R1616" i="10"/>
  <c r="Q1616" i="10"/>
  <c r="P1616" i="10"/>
  <c r="O1616" i="10"/>
  <c r="N1616" i="10"/>
  <c r="M1616" i="10"/>
  <c r="L1616" i="10"/>
  <c r="K1616" i="10"/>
  <c r="J1616" i="10"/>
  <c r="I1616" i="10"/>
  <c r="H1616" i="10"/>
  <c r="G1616" i="10"/>
  <c r="F1616" i="10"/>
  <c r="R1615" i="10"/>
  <c r="Q1615" i="10"/>
  <c r="P1615" i="10"/>
  <c r="O1615" i="10"/>
  <c r="N1615" i="10"/>
  <c r="M1615" i="10"/>
  <c r="L1615" i="10"/>
  <c r="K1615" i="10"/>
  <c r="J1615" i="10"/>
  <c r="I1615" i="10"/>
  <c r="H1615" i="10"/>
  <c r="G1615" i="10"/>
  <c r="F1615" i="10"/>
  <c r="R1614" i="10"/>
  <c r="Q1614" i="10"/>
  <c r="P1614" i="10"/>
  <c r="O1614" i="10"/>
  <c r="N1614" i="10"/>
  <c r="M1614" i="10"/>
  <c r="L1614" i="10"/>
  <c r="K1614" i="10"/>
  <c r="J1614" i="10"/>
  <c r="I1614" i="10"/>
  <c r="H1614" i="10"/>
  <c r="G1614" i="10"/>
  <c r="F1614" i="10"/>
  <c r="R1613" i="10"/>
  <c r="Q1613" i="10"/>
  <c r="P1613" i="10"/>
  <c r="O1613" i="10"/>
  <c r="N1613" i="10"/>
  <c r="M1613" i="10"/>
  <c r="L1613" i="10"/>
  <c r="K1613" i="10"/>
  <c r="J1613" i="10"/>
  <c r="I1613" i="10"/>
  <c r="H1613" i="10"/>
  <c r="G1613" i="10"/>
  <c r="F1613" i="10"/>
  <c r="R1612" i="10"/>
  <c r="Q1612" i="10"/>
  <c r="P1612" i="10"/>
  <c r="O1612" i="10"/>
  <c r="N1612" i="10"/>
  <c r="M1612" i="10"/>
  <c r="L1612" i="10"/>
  <c r="K1612" i="10"/>
  <c r="J1612" i="10"/>
  <c r="I1612" i="10"/>
  <c r="H1612" i="10"/>
  <c r="G1612" i="10"/>
  <c r="F1612" i="10"/>
  <c r="R1611" i="10"/>
  <c r="Q1611" i="10"/>
  <c r="P1611" i="10"/>
  <c r="O1611" i="10"/>
  <c r="N1611" i="10"/>
  <c r="M1611" i="10"/>
  <c r="L1611" i="10"/>
  <c r="K1611" i="10"/>
  <c r="J1611" i="10"/>
  <c r="I1611" i="10"/>
  <c r="H1611" i="10"/>
  <c r="G1611" i="10"/>
  <c r="F1611" i="10"/>
  <c r="R1610" i="10"/>
  <c r="Q1610" i="10"/>
  <c r="P1610" i="10"/>
  <c r="O1610" i="10"/>
  <c r="N1610" i="10"/>
  <c r="M1610" i="10"/>
  <c r="L1610" i="10"/>
  <c r="K1610" i="10"/>
  <c r="J1610" i="10"/>
  <c r="I1610" i="10"/>
  <c r="H1610" i="10"/>
  <c r="G1610" i="10"/>
  <c r="F1610" i="10"/>
  <c r="R1609" i="10"/>
  <c r="Q1609" i="10"/>
  <c r="P1609" i="10"/>
  <c r="O1609" i="10"/>
  <c r="N1609" i="10"/>
  <c r="M1609" i="10"/>
  <c r="L1609" i="10"/>
  <c r="K1609" i="10"/>
  <c r="J1609" i="10"/>
  <c r="I1609" i="10"/>
  <c r="H1609" i="10"/>
  <c r="G1609" i="10"/>
  <c r="F1609" i="10"/>
  <c r="R1608" i="10"/>
  <c r="Q1608" i="10"/>
  <c r="P1608" i="10"/>
  <c r="O1608" i="10"/>
  <c r="N1608" i="10"/>
  <c r="M1608" i="10"/>
  <c r="L1608" i="10"/>
  <c r="K1608" i="10"/>
  <c r="J1608" i="10"/>
  <c r="I1608" i="10"/>
  <c r="H1608" i="10"/>
  <c r="G1608" i="10"/>
  <c r="F1608" i="10"/>
  <c r="R1607" i="10"/>
  <c r="Q1607" i="10"/>
  <c r="P1607" i="10"/>
  <c r="O1607" i="10"/>
  <c r="N1607" i="10"/>
  <c r="M1607" i="10"/>
  <c r="L1607" i="10"/>
  <c r="K1607" i="10"/>
  <c r="J1607" i="10"/>
  <c r="I1607" i="10"/>
  <c r="H1607" i="10"/>
  <c r="G1607" i="10"/>
  <c r="F1607" i="10"/>
  <c r="R1606" i="10"/>
  <c r="Q1606" i="10"/>
  <c r="P1606" i="10"/>
  <c r="O1606" i="10"/>
  <c r="N1606" i="10"/>
  <c r="M1606" i="10"/>
  <c r="L1606" i="10"/>
  <c r="K1606" i="10"/>
  <c r="J1606" i="10"/>
  <c r="I1606" i="10"/>
  <c r="H1606" i="10"/>
  <c r="G1606" i="10"/>
  <c r="F1606" i="10"/>
  <c r="R1605" i="10"/>
  <c r="Q1605" i="10"/>
  <c r="P1605" i="10"/>
  <c r="O1605" i="10"/>
  <c r="N1605" i="10"/>
  <c r="M1605" i="10"/>
  <c r="L1605" i="10"/>
  <c r="K1605" i="10"/>
  <c r="J1605" i="10"/>
  <c r="I1605" i="10"/>
  <c r="H1605" i="10"/>
  <c r="G1605" i="10"/>
  <c r="F1605" i="10"/>
  <c r="R1604" i="10"/>
  <c r="Q1604" i="10"/>
  <c r="P1604" i="10"/>
  <c r="O1604" i="10"/>
  <c r="N1604" i="10"/>
  <c r="M1604" i="10"/>
  <c r="L1604" i="10"/>
  <c r="K1604" i="10"/>
  <c r="J1604" i="10"/>
  <c r="I1604" i="10"/>
  <c r="H1604" i="10"/>
  <c r="G1604" i="10"/>
  <c r="F1604" i="10"/>
  <c r="R1603" i="10"/>
  <c r="Q1603" i="10"/>
  <c r="P1603" i="10"/>
  <c r="O1603" i="10"/>
  <c r="N1603" i="10"/>
  <c r="M1603" i="10"/>
  <c r="L1603" i="10"/>
  <c r="K1603" i="10"/>
  <c r="J1603" i="10"/>
  <c r="I1603" i="10"/>
  <c r="H1603" i="10"/>
  <c r="G1603" i="10"/>
  <c r="F1603" i="10"/>
  <c r="R1602" i="10"/>
  <c r="Q1602" i="10"/>
  <c r="P1602" i="10"/>
  <c r="O1602" i="10"/>
  <c r="N1602" i="10"/>
  <c r="M1602" i="10"/>
  <c r="L1602" i="10"/>
  <c r="K1602" i="10"/>
  <c r="J1602" i="10"/>
  <c r="I1602" i="10"/>
  <c r="H1602" i="10"/>
  <c r="G1602" i="10"/>
  <c r="F1602" i="10"/>
  <c r="R1601" i="10"/>
  <c r="Q1601" i="10"/>
  <c r="P1601" i="10"/>
  <c r="O1601" i="10"/>
  <c r="N1601" i="10"/>
  <c r="M1601" i="10"/>
  <c r="L1601" i="10"/>
  <c r="K1601" i="10"/>
  <c r="J1601" i="10"/>
  <c r="I1601" i="10"/>
  <c r="H1601" i="10"/>
  <c r="G1601" i="10"/>
  <c r="F1601" i="10"/>
  <c r="R1600" i="10"/>
  <c r="Q1600" i="10"/>
  <c r="P1600" i="10"/>
  <c r="O1600" i="10"/>
  <c r="N1600" i="10"/>
  <c r="M1600" i="10"/>
  <c r="L1600" i="10"/>
  <c r="K1600" i="10"/>
  <c r="J1600" i="10"/>
  <c r="I1600" i="10"/>
  <c r="H1600" i="10"/>
  <c r="G1600" i="10"/>
  <c r="F1600" i="10"/>
  <c r="R1599" i="10"/>
  <c r="Q1599" i="10"/>
  <c r="P1599" i="10"/>
  <c r="O1599" i="10"/>
  <c r="N1599" i="10"/>
  <c r="M1599" i="10"/>
  <c r="L1599" i="10"/>
  <c r="K1599" i="10"/>
  <c r="J1599" i="10"/>
  <c r="I1599" i="10"/>
  <c r="H1599" i="10"/>
  <c r="G1599" i="10"/>
  <c r="F1599" i="10"/>
  <c r="R1598" i="10"/>
  <c r="Q1598" i="10"/>
  <c r="P1598" i="10"/>
  <c r="O1598" i="10"/>
  <c r="N1598" i="10"/>
  <c r="M1598" i="10"/>
  <c r="L1598" i="10"/>
  <c r="K1598" i="10"/>
  <c r="J1598" i="10"/>
  <c r="I1598" i="10"/>
  <c r="H1598" i="10"/>
  <c r="G1598" i="10"/>
  <c r="F1598" i="10"/>
  <c r="R1597" i="10"/>
  <c r="Q1597" i="10"/>
  <c r="P1597" i="10"/>
  <c r="O1597" i="10"/>
  <c r="N1597" i="10"/>
  <c r="M1597" i="10"/>
  <c r="L1597" i="10"/>
  <c r="K1597" i="10"/>
  <c r="J1597" i="10"/>
  <c r="I1597" i="10"/>
  <c r="H1597" i="10"/>
  <c r="G1597" i="10"/>
  <c r="F1597" i="10"/>
  <c r="R1596" i="10"/>
  <c r="Q1596" i="10"/>
  <c r="P1596" i="10"/>
  <c r="O1596" i="10"/>
  <c r="N1596" i="10"/>
  <c r="M1596" i="10"/>
  <c r="L1596" i="10"/>
  <c r="K1596" i="10"/>
  <c r="J1596" i="10"/>
  <c r="I1596" i="10"/>
  <c r="H1596" i="10"/>
  <c r="G1596" i="10"/>
  <c r="F1596" i="10"/>
  <c r="R1595" i="10"/>
  <c r="Q1595" i="10"/>
  <c r="P1595" i="10"/>
  <c r="O1595" i="10"/>
  <c r="N1595" i="10"/>
  <c r="M1595" i="10"/>
  <c r="L1595" i="10"/>
  <c r="K1595" i="10"/>
  <c r="J1595" i="10"/>
  <c r="I1595" i="10"/>
  <c r="H1595" i="10"/>
  <c r="G1595" i="10"/>
  <c r="F1595" i="10"/>
  <c r="R1594" i="10"/>
  <c r="Q1594" i="10"/>
  <c r="P1594" i="10"/>
  <c r="O1594" i="10"/>
  <c r="N1594" i="10"/>
  <c r="M1594" i="10"/>
  <c r="L1594" i="10"/>
  <c r="K1594" i="10"/>
  <c r="J1594" i="10"/>
  <c r="I1594" i="10"/>
  <c r="H1594" i="10"/>
  <c r="G1594" i="10"/>
  <c r="F1594" i="10"/>
  <c r="R1593" i="10"/>
  <c r="Q1593" i="10"/>
  <c r="P1593" i="10"/>
  <c r="O1593" i="10"/>
  <c r="N1593" i="10"/>
  <c r="M1593" i="10"/>
  <c r="L1593" i="10"/>
  <c r="K1593" i="10"/>
  <c r="J1593" i="10"/>
  <c r="I1593" i="10"/>
  <c r="H1593" i="10"/>
  <c r="G1593" i="10"/>
  <c r="F1593" i="10"/>
  <c r="R1592" i="10"/>
  <c r="Q1592" i="10"/>
  <c r="P1592" i="10"/>
  <c r="O1592" i="10"/>
  <c r="N1592" i="10"/>
  <c r="M1592" i="10"/>
  <c r="L1592" i="10"/>
  <c r="K1592" i="10"/>
  <c r="J1592" i="10"/>
  <c r="I1592" i="10"/>
  <c r="H1592" i="10"/>
  <c r="G1592" i="10"/>
  <c r="F1592" i="10"/>
  <c r="R1591" i="10"/>
  <c r="Q1591" i="10"/>
  <c r="P1591" i="10"/>
  <c r="O1591" i="10"/>
  <c r="N1591" i="10"/>
  <c r="M1591" i="10"/>
  <c r="L1591" i="10"/>
  <c r="K1591" i="10"/>
  <c r="J1591" i="10"/>
  <c r="I1591" i="10"/>
  <c r="H1591" i="10"/>
  <c r="G1591" i="10"/>
  <c r="F1591" i="10"/>
  <c r="R1590" i="10"/>
  <c r="Q1590" i="10"/>
  <c r="P1590" i="10"/>
  <c r="O1590" i="10"/>
  <c r="N1590" i="10"/>
  <c r="M1590" i="10"/>
  <c r="L1590" i="10"/>
  <c r="K1590" i="10"/>
  <c r="J1590" i="10"/>
  <c r="I1590" i="10"/>
  <c r="H1590" i="10"/>
  <c r="G1590" i="10"/>
  <c r="F1590" i="10"/>
  <c r="R1589" i="10"/>
  <c r="Q1589" i="10"/>
  <c r="P1589" i="10"/>
  <c r="O1589" i="10"/>
  <c r="N1589" i="10"/>
  <c r="M1589" i="10"/>
  <c r="L1589" i="10"/>
  <c r="K1589" i="10"/>
  <c r="J1589" i="10"/>
  <c r="I1589" i="10"/>
  <c r="H1589" i="10"/>
  <c r="G1589" i="10"/>
  <c r="F1589" i="10"/>
  <c r="R1588" i="10"/>
  <c r="Q1588" i="10"/>
  <c r="P1588" i="10"/>
  <c r="O1588" i="10"/>
  <c r="N1588" i="10"/>
  <c r="M1588" i="10"/>
  <c r="L1588" i="10"/>
  <c r="K1588" i="10"/>
  <c r="J1588" i="10"/>
  <c r="I1588" i="10"/>
  <c r="H1588" i="10"/>
  <c r="G1588" i="10"/>
  <c r="F1588" i="10"/>
  <c r="R1587" i="10"/>
  <c r="Q1587" i="10"/>
  <c r="P1587" i="10"/>
  <c r="O1587" i="10"/>
  <c r="N1587" i="10"/>
  <c r="M1587" i="10"/>
  <c r="L1587" i="10"/>
  <c r="K1587" i="10"/>
  <c r="J1587" i="10"/>
  <c r="I1587" i="10"/>
  <c r="H1587" i="10"/>
  <c r="G1587" i="10"/>
  <c r="F1587" i="10"/>
  <c r="R1586" i="10"/>
  <c r="Q1586" i="10"/>
  <c r="P1586" i="10"/>
  <c r="O1586" i="10"/>
  <c r="N1586" i="10"/>
  <c r="M1586" i="10"/>
  <c r="L1586" i="10"/>
  <c r="K1586" i="10"/>
  <c r="J1586" i="10"/>
  <c r="I1586" i="10"/>
  <c r="H1586" i="10"/>
  <c r="G1586" i="10"/>
  <c r="F1586" i="10"/>
  <c r="R1585" i="10"/>
  <c r="Q1585" i="10"/>
  <c r="P1585" i="10"/>
  <c r="O1585" i="10"/>
  <c r="N1585" i="10"/>
  <c r="M1585" i="10"/>
  <c r="L1585" i="10"/>
  <c r="K1585" i="10"/>
  <c r="J1585" i="10"/>
  <c r="I1585" i="10"/>
  <c r="H1585" i="10"/>
  <c r="G1585" i="10"/>
  <c r="F1585" i="10"/>
  <c r="R1584" i="10"/>
  <c r="Q1584" i="10"/>
  <c r="P1584" i="10"/>
  <c r="O1584" i="10"/>
  <c r="N1584" i="10"/>
  <c r="M1584" i="10"/>
  <c r="L1584" i="10"/>
  <c r="K1584" i="10"/>
  <c r="J1584" i="10"/>
  <c r="I1584" i="10"/>
  <c r="H1584" i="10"/>
  <c r="G1584" i="10"/>
  <c r="F1584" i="10"/>
  <c r="R1583" i="10"/>
  <c r="Q1583" i="10"/>
  <c r="P1583" i="10"/>
  <c r="O1583" i="10"/>
  <c r="N1583" i="10"/>
  <c r="M1583" i="10"/>
  <c r="L1583" i="10"/>
  <c r="K1583" i="10"/>
  <c r="J1583" i="10"/>
  <c r="I1583" i="10"/>
  <c r="H1583" i="10"/>
  <c r="G1583" i="10"/>
  <c r="F1583" i="10"/>
  <c r="R1582" i="10"/>
  <c r="Q1582" i="10"/>
  <c r="P1582" i="10"/>
  <c r="O1582" i="10"/>
  <c r="N1582" i="10"/>
  <c r="M1582" i="10"/>
  <c r="L1582" i="10"/>
  <c r="K1582" i="10"/>
  <c r="J1582" i="10"/>
  <c r="I1582" i="10"/>
  <c r="H1582" i="10"/>
  <c r="G1582" i="10"/>
  <c r="F1582" i="10"/>
  <c r="R1581" i="10"/>
  <c r="Q1581" i="10"/>
  <c r="P1581" i="10"/>
  <c r="O1581" i="10"/>
  <c r="N1581" i="10"/>
  <c r="M1581" i="10"/>
  <c r="L1581" i="10"/>
  <c r="K1581" i="10"/>
  <c r="J1581" i="10"/>
  <c r="I1581" i="10"/>
  <c r="H1581" i="10"/>
  <c r="G1581" i="10"/>
  <c r="F1581" i="10"/>
  <c r="R1580" i="10"/>
  <c r="Q1580" i="10"/>
  <c r="P1580" i="10"/>
  <c r="O1580" i="10"/>
  <c r="N1580" i="10"/>
  <c r="M1580" i="10"/>
  <c r="L1580" i="10"/>
  <c r="K1580" i="10"/>
  <c r="J1580" i="10"/>
  <c r="I1580" i="10"/>
  <c r="H1580" i="10"/>
  <c r="G1580" i="10"/>
  <c r="F1580" i="10"/>
  <c r="R1579" i="10"/>
  <c r="Q1579" i="10"/>
  <c r="P1579" i="10"/>
  <c r="O1579" i="10"/>
  <c r="N1579" i="10"/>
  <c r="M1579" i="10"/>
  <c r="L1579" i="10"/>
  <c r="K1579" i="10"/>
  <c r="J1579" i="10"/>
  <c r="I1579" i="10"/>
  <c r="H1579" i="10"/>
  <c r="G1579" i="10"/>
  <c r="F1579" i="10"/>
  <c r="R1578" i="10"/>
  <c r="Q1578" i="10"/>
  <c r="P1578" i="10"/>
  <c r="O1578" i="10"/>
  <c r="N1578" i="10"/>
  <c r="M1578" i="10"/>
  <c r="L1578" i="10"/>
  <c r="K1578" i="10"/>
  <c r="J1578" i="10"/>
  <c r="I1578" i="10"/>
  <c r="H1578" i="10"/>
  <c r="G1578" i="10"/>
  <c r="F1578" i="10"/>
  <c r="R1577" i="10"/>
  <c r="Q1577" i="10"/>
  <c r="P1577" i="10"/>
  <c r="O1577" i="10"/>
  <c r="N1577" i="10"/>
  <c r="M1577" i="10"/>
  <c r="L1577" i="10"/>
  <c r="K1577" i="10"/>
  <c r="J1577" i="10"/>
  <c r="I1577" i="10"/>
  <c r="H1577" i="10"/>
  <c r="G1577" i="10"/>
  <c r="F1577" i="10"/>
  <c r="R1576" i="10"/>
  <c r="Q1576" i="10"/>
  <c r="P1576" i="10"/>
  <c r="O1576" i="10"/>
  <c r="N1576" i="10"/>
  <c r="M1576" i="10"/>
  <c r="L1576" i="10"/>
  <c r="K1576" i="10"/>
  <c r="J1576" i="10"/>
  <c r="I1576" i="10"/>
  <c r="H1576" i="10"/>
  <c r="G1576" i="10"/>
  <c r="F1576" i="10"/>
  <c r="R1575" i="10"/>
  <c r="Q1575" i="10"/>
  <c r="P1575" i="10"/>
  <c r="O1575" i="10"/>
  <c r="N1575" i="10"/>
  <c r="M1575" i="10"/>
  <c r="L1575" i="10"/>
  <c r="K1575" i="10"/>
  <c r="J1575" i="10"/>
  <c r="I1575" i="10"/>
  <c r="H1575" i="10"/>
  <c r="G1575" i="10"/>
  <c r="F1575" i="10"/>
  <c r="R1574" i="10"/>
  <c r="Q1574" i="10"/>
  <c r="P1574" i="10"/>
  <c r="O1574" i="10"/>
  <c r="N1574" i="10"/>
  <c r="M1574" i="10"/>
  <c r="L1574" i="10"/>
  <c r="K1574" i="10"/>
  <c r="J1574" i="10"/>
  <c r="I1574" i="10"/>
  <c r="H1574" i="10"/>
  <c r="G1574" i="10"/>
  <c r="F1574" i="10"/>
  <c r="R1573" i="10"/>
  <c r="Q1573" i="10"/>
  <c r="P1573" i="10"/>
  <c r="O1573" i="10"/>
  <c r="N1573" i="10"/>
  <c r="M1573" i="10"/>
  <c r="L1573" i="10"/>
  <c r="K1573" i="10"/>
  <c r="J1573" i="10"/>
  <c r="I1573" i="10"/>
  <c r="H1573" i="10"/>
  <c r="G1573" i="10"/>
  <c r="F1573" i="10"/>
  <c r="R1572" i="10"/>
  <c r="Q1572" i="10"/>
  <c r="P1572" i="10"/>
  <c r="O1572" i="10"/>
  <c r="N1572" i="10"/>
  <c r="M1572" i="10"/>
  <c r="L1572" i="10"/>
  <c r="K1572" i="10"/>
  <c r="J1572" i="10"/>
  <c r="I1572" i="10"/>
  <c r="H1572" i="10"/>
  <c r="G1572" i="10"/>
  <c r="F1572" i="10"/>
  <c r="R1571" i="10"/>
  <c r="Q1571" i="10"/>
  <c r="P1571" i="10"/>
  <c r="O1571" i="10"/>
  <c r="N1571" i="10"/>
  <c r="M1571" i="10"/>
  <c r="L1571" i="10"/>
  <c r="K1571" i="10"/>
  <c r="J1571" i="10"/>
  <c r="I1571" i="10"/>
  <c r="H1571" i="10"/>
  <c r="G1571" i="10"/>
  <c r="F1571" i="10"/>
  <c r="R1570" i="10"/>
  <c r="Q1570" i="10"/>
  <c r="P1570" i="10"/>
  <c r="O1570" i="10"/>
  <c r="N1570" i="10"/>
  <c r="M1570" i="10"/>
  <c r="L1570" i="10"/>
  <c r="K1570" i="10"/>
  <c r="J1570" i="10"/>
  <c r="I1570" i="10"/>
  <c r="H1570" i="10"/>
  <c r="G1570" i="10"/>
  <c r="F1570" i="10"/>
  <c r="R1569" i="10"/>
  <c r="Q1569" i="10"/>
  <c r="P1569" i="10"/>
  <c r="O1569" i="10"/>
  <c r="N1569" i="10"/>
  <c r="M1569" i="10"/>
  <c r="L1569" i="10"/>
  <c r="K1569" i="10"/>
  <c r="J1569" i="10"/>
  <c r="I1569" i="10"/>
  <c r="H1569" i="10"/>
  <c r="G1569" i="10"/>
  <c r="F1569" i="10"/>
  <c r="R1568" i="10"/>
  <c r="Q1568" i="10"/>
  <c r="P1568" i="10"/>
  <c r="O1568" i="10"/>
  <c r="N1568" i="10"/>
  <c r="M1568" i="10"/>
  <c r="L1568" i="10"/>
  <c r="K1568" i="10"/>
  <c r="J1568" i="10"/>
  <c r="I1568" i="10"/>
  <c r="H1568" i="10"/>
  <c r="G1568" i="10"/>
  <c r="F1568" i="10"/>
  <c r="R1567" i="10"/>
  <c r="Q1567" i="10"/>
  <c r="P1567" i="10"/>
  <c r="O1567" i="10"/>
  <c r="N1567" i="10"/>
  <c r="M1567" i="10"/>
  <c r="L1567" i="10"/>
  <c r="K1567" i="10"/>
  <c r="J1567" i="10"/>
  <c r="I1567" i="10"/>
  <c r="H1567" i="10"/>
  <c r="G1567" i="10"/>
  <c r="F1567" i="10"/>
  <c r="R1566" i="10"/>
  <c r="Q1566" i="10"/>
  <c r="P1566" i="10"/>
  <c r="O1566" i="10"/>
  <c r="N1566" i="10"/>
  <c r="M1566" i="10"/>
  <c r="L1566" i="10"/>
  <c r="K1566" i="10"/>
  <c r="J1566" i="10"/>
  <c r="I1566" i="10"/>
  <c r="H1566" i="10"/>
  <c r="G1566" i="10"/>
  <c r="F1566" i="10"/>
  <c r="R1565" i="10"/>
  <c r="Q1565" i="10"/>
  <c r="P1565" i="10"/>
  <c r="O1565" i="10"/>
  <c r="N1565" i="10"/>
  <c r="M1565" i="10"/>
  <c r="L1565" i="10"/>
  <c r="K1565" i="10"/>
  <c r="J1565" i="10"/>
  <c r="I1565" i="10"/>
  <c r="H1565" i="10"/>
  <c r="G1565" i="10"/>
  <c r="F1565" i="10"/>
  <c r="R1564" i="10"/>
  <c r="Q1564" i="10"/>
  <c r="P1564" i="10"/>
  <c r="O1564" i="10"/>
  <c r="N1564" i="10"/>
  <c r="M1564" i="10"/>
  <c r="L1564" i="10"/>
  <c r="K1564" i="10"/>
  <c r="J1564" i="10"/>
  <c r="I1564" i="10"/>
  <c r="H1564" i="10"/>
  <c r="G1564" i="10"/>
  <c r="F1564" i="10"/>
  <c r="R1563" i="10"/>
  <c r="Q1563" i="10"/>
  <c r="P1563" i="10"/>
  <c r="O1563" i="10"/>
  <c r="N1563" i="10"/>
  <c r="M1563" i="10"/>
  <c r="L1563" i="10"/>
  <c r="K1563" i="10"/>
  <c r="J1563" i="10"/>
  <c r="I1563" i="10"/>
  <c r="H1563" i="10"/>
  <c r="G1563" i="10"/>
  <c r="F1563" i="10"/>
  <c r="R1562" i="10"/>
  <c r="Q1562" i="10"/>
  <c r="P1562" i="10"/>
  <c r="O1562" i="10"/>
  <c r="N1562" i="10"/>
  <c r="M1562" i="10"/>
  <c r="L1562" i="10"/>
  <c r="K1562" i="10"/>
  <c r="J1562" i="10"/>
  <c r="I1562" i="10"/>
  <c r="H1562" i="10"/>
  <c r="G1562" i="10"/>
  <c r="F1562" i="10"/>
  <c r="R1561" i="10"/>
  <c r="Q1561" i="10"/>
  <c r="P1561" i="10"/>
  <c r="O1561" i="10"/>
  <c r="N1561" i="10"/>
  <c r="M1561" i="10"/>
  <c r="L1561" i="10"/>
  <c r="K1561" i="10"/>
  <c r="J1561" i="10"/>
  <c r="I1561" i="10"/>
  <c r="H1561" i="10"/>
  <c r="G1561" i="10"/>
  <c r="F1561" i="10"/>
  <c r="R1560" i="10"/>
  <c r="Q1560" i="10"/>
  <c r="P1560" i="10"/>
  <c r="O1560" i="10"/>
  <c r="N1560" i="10"/>
  <c r="M1560" i="10"/>
  <c r="L1560" i="10"/>
  <c r="K1560" i="10"/>
  <c r="J1560" i="10"/>
  <c r="I1560" i="10"/>
  <c r="H1560" i="10"/>
  <c r="G1560" i="10"/>
  <c r="F1560" i="10"/>
  <c r="R1559" i="10"/>
  <c r="Q1559" i="10"/>
  <c r="P1559" i="10"/>
  <c r="O1559" i="10"/>
  <c r="N1559" i="10"/>
  <c r="M1559" i="10"/>
  <c r="L1559" i="10"/>
  <c r="K1559" i="10"/>
  <c r="J1559" i="10"/>
  <c r="I1559" i="10"/>
  <c r="H1559" i="10"/>
  <c r="G1559" i="10"/>
  <c r="F1559" i="10"/>
  <c r="R1558" i="10"/>
  <c r="Q1558" i="10"/>
  <c r="P1558" i="10"/>
  <c r="O1558" i="10"/>
  <c r="N1558" i="10"/>
  <c r="M1558" i="10"/>
  <c r="L1558" i="10"/>
  <c r="K1558" i="10"/>
  <c r="J1558" i="10"/>
  <c r="I1558" i="10"/>
  <c r="H1558" i="10"/>
  <c r="G1558" i="10"/>
  <c r="F1558" i="10"/>
  <c r="R1557" i="10"/>
  <c r="Q1557" i="10"/>
  <c r="P1557" i="10"/>
  <c r="O1557" i="10"/>
  <c r="N1557" i="10"/>
  <c r="M1557" i="10"/>
  <c r="L1557" i="10"/>
  <c r="K1557" i="10"/>
  <c r="J1557" i="10"/>
  <c r="I1557" i="10"/>
  <c r="H1557" i="10"/>
  <c r="G1557" i="10"/>
  <c r="F1557" i="10"/>
  <c r="R1556" i="10"/>
  <c r="Q1556" i="10"/>
  <c r="P1556" i="10"/>
  <c r="O1556" i="10"/>
  <c r="N1556" i="10"/>
  <c r="M1556" i="10"/>
  <c r="L1556" i="10"/>
  <c r="K1556" i="10"/>
  <c r="J1556" i="10"/>
  <c r="I1556" i="10"/>
  <c r="H1556" i="10"/>
  <c r="G1556" i="10"/>
  <c r="F1556" i="10"/>
  <c r="R1555" i="10"/>
  <c r="Q1555" i="10"/>
  <c r="P1555" i="10"/>
  <c r="O1555" i="10"/>
  <c r="N1555" i="10"/>
  <c r="M1555" i="10"/>
  <c r="L1555" i="10"/>
  <c r="K1555" i="10"/>
  <c r="J1555" i="10"/>
  <c r="I1555" i="10"/>
  <c r="H1555" i="10"/>
  <c r="G1555" i="10"/>
  <c r="F1555" i="10"/>
  <c r="R1554" i="10"/>
  <c r="Q1554" i="10"/>
  <c r="P1554" i="10"/>
  <c r="O1554" i="10"/>
  <c r="N1554" i="10"/>
  <c r="M1554" i="10"/>
  <c r="L1554" i="10"/>
  <c r="K1554" i="10"/>
  <c r="J1554" i="10"/>
  <c r="I1554" i="10"/>
  <c r="H1554" i="10"/>
  <c r="G1554" i="10"/>
  <c r="F1554" i="10"/>
  <c r="R1553" i="10"/>
  <c r="Q1553" i="10"/>
  <c r="P1553" i="10"/>
  <c r="O1553" i="10"/>
  <c r="N1553" i="10"/>
  <c r="M1553" i="10"/>
  <c r="L1553" i="10"/>
  <c r="K1553" i="10"/>
  <c r="J1553" i="10"/>
  <c r="I1553" i="10"/>
  <c r="H1553" i="10"/>
  <c r="G1553" i="10"/>
  <c r="F1553" i="10"/>
  <c r="R1552" i="10"/>
  <c r="Q1552" i="10"/>
  <c r="P1552" i="10"/>
  <c r="O1552" i="10"/>
  <c r="N1552" i="10"/>
  <c r="M1552" i="10"/>
  <c r="L1552" i="10"/>
  <c r="K1552" i="10"/>
  <c r="J1552" i="10"/>
  <c r="I1552" i="10"/>
  <c r="H1552" i="10"/>
  <c r="G1552" i="10"/>
  <c r="F1552" i="10"/>
  <c r="R1551" i="10"/>
  <c r="Q1551" i="10"/>
  <c r="P1551" i="10"/>
  <c r="O1551" i="10"/>
  <c r="N1551" i="10"/>
  <c r="M1551" i="10"/>
  <c r="L1551" i="10"/>
  <c r="K1551" i="10"/>
  <c r="J1551" i="10"/>
  <c r="I1551" i="10"/>
  <c r="H1551" i="10"/>
  <c r="G1551" i="10"/>
  <c r="F1551" i="10"/>
  <c r="R1550" i="10"/>
  <c r="Q1550" i="10"/>
  <c r="P1550" i="10"/>
  <c r="O1550" i="10"/>
  <c r="N1550" i="10"/>
  <c r="M1550" i="10"/>
  <c r="L1550" i="10"/>
  <c r="K1550" i="10"/>
  <c r="J1550" i="10"/>
  <c r="I1550" i="10"/>
  <c r="H1550" i="10"/>
  <c r="G1550" i="10"/>
  <c r="F1550" i="10"/>
  <c r="R1549" i="10"/>
  <c r="Q1549" i="10"/>
  <c r="P1549" i="10"/>
  <c r="O1549" i="10"/>
  <c r="N1549" i="10"/>
  <c r="M1549" i="10"/>
  <c r="L1549" i="10"/>
  <c r="K1549" i="10"/>
  <c r="J1549" i="10"/>
  <c r="I1549" i="10"/>
  <c r="H1549" i="10"/>
  <c r="G1549" i="10"/>
  <c r="F1549" i="10"/>
  <c r="R1548" i="10"/>
  <c r="Q1548" i="10"/>
  <c r="P1548" i="10"/>
  <c r="O1548" i="10"/>
  <c r="N1548" i="10"/>
  <c r="M1548" i="10"/>
  <c r="L1548" i="10"/>
  <c r="K1548" i="10"/>
  <c r="J1548" i="10"/>
  <c r="I1548" i="10"/>
  <c r="H1548" i="10"/>
  <c r="G1548" i="10"/>
  <c r="F1548" i="10"/>
  <c r="R1547" i="10"/>
  <c r="Q1547" i="10"/>
  <c r="P1547" i="10"/>
  <c r="O1547" i="10"/>
  <c r="N1547" i="10"/>
  <c r="M1547" i="10"/>
  <c r="L1547" i="10"/>
  <c r="K1547" i="10"/>
  <c r="J1547" i="10"/>
  <c r="I1547" i="10"/>
  <c r="H1547" i="10"/>
  <c r="G1547" i="10"/>
  <c r="F1547" i="10"/>
  <c r="R1546" i="10"/>
  <c r="Q1546" i="10"/>
  <c r="P1546" i="10"/>
  <c r="O1546" i="10"/>
  <c r="N1546" i="10"/>
  <c r="M1546" i="10"/>
  <c r="L1546" i="10"/>
  <c r="K1546" i="10"/>
  <c r="J1546" i="10"/>
  <c r="I1546" i="10"/>
  <c r="H1546" i="10"/>
  <c r="G1546" i="10"/>
  <c r="F1546" i="10"/>
  <c r="R1545" i="10"/>
  <c r="Q1545" i="10"/>
  <c r="P1545" i="10"/>
  <c r="O1545" i="10"/>
  <c r="N1545" i="10"/>
  <c r="M1545" i="10"/>
  <c r="L1545" i="10"/>
  <c r="K1545" i="10"/>
  <c r="J1545" i="10"/>
  <c r="I1545" i="10"/>
  <c r="H1545" i="10"/>
  <c r="G1545" i="10"/>
  <c r="F1545" i="10"/>
  <c r="R1544" i="10"/>
  <c r="Q1544" i="10"/>
  <c r="P1544" i="10"/>
  <c r="O1544" i="10"/>
  <c r="N1544" i="10"/>
  <c r="M1544" i="10"/>
  <c r="L1544" i="10"/>
  <c r="K1544" i="10"/>
  <c r="J1544" i="10"/>
  <c r="I1544" i="10"/>
  <c r="H1544" i="10"/>
  <c r="G1544" i="10"/>
  <c r="F1544" i="10"/>
  <c r="R1543" i="10"/>
  <c r="Q1543" i="10"/>
  <c r="P1543" i="10"/>
  <c r="O1543" i="10"/>
  <c r="N1543" i="10"/>
  <c r="M1543" i="10"/>
  <c r="L1543" i="10"/>
  <c r="K1543" i="10"/>
  <c r="J1543" i="10"/>
  <c r="I1543" i="10"/>
  <c r="H1543" i="10"/>
  <c r="G1543" i="10"/>
  <c r="F1543" i="10"/>
  <c r="R1542" i="10"/>
  <c r="Q1542" i="10"/>
  <c r="P1542" i="10"/>
  <c r="O1542" i="10"/>
  <c r="N1542" i="10"/>
  <c r="M1542" i="10"/>
  <c r="L1542" i="10"/>
  <c r="K1542" i="10"/>
  <c r="J1542" i="10"/>
  <c r="I1542" i="10"/>
  <c r="H1542" i="10"/>
  <c r="G1542" i="10"/>
  <c r="F1542" i="10"/>
  <c r="R1541" i="10"/>
  <c r="Q1541" i="10"/>
  <c r="P1541" i="10"/>
  <c r="O1541" i="10"/>
  <c r="N1541" i="10"/>
  <c r="M1541" i="10"/>
  <c r="L1541" i="10"/>
  <c r="K1541" i="10"/>
  <c r="J1541" i="10"/>
  <c r="I1541" i="10"/>
  <c r="H1541" i="10"/>
  <c r="G1541" i="10"/>
  <c r="F1541" i="10"/>
  <c r="R1540" i="10"/>
  <c r="Q1540" i="10"/>
  <c r="P1540" i="10"/>
  <c r="O1540" i="10"/>
  <c r="N1540" i="10"/>
  <c r="M1540" i="10"/>
  <c r="L1540" i="10"/>
  <c r="K1540" i="10"/>
  <c r="J1540" i="10"/>
  <c r="I1540" i="10"/>
  <c r="H1540" i="10"/>
  <c r="G1540" i="10"/>
  <c r="F1540" i="10"/>
  <c r="R1539" i="10"/>
  <c r="Q1539" i="10"/>
  <c r="P1539" i="10"/>
  <c r="O1539" i="10"/>
  <c r="N1539" i="10"/>
  <c r="M1539" i="10"/>
  <c r="L1539" i="10"/>
  <c r="K1539" i="10"/>
  <c r="J1539" i="10"/>
  <c r="I1539" i="10"/>
  <c r="H1539" i="10"/>
  <c r="G1539" i="10"/>
  <c r="F1539" i="10"/>
  <c r="R1538" i="10"/>
  <c r="Q1538" i="10"/>
  <c r="P1538" i="10"/>
  <c r="O1538" i="10"/>
  <c r="N1538" i="10"/>
  <c r="M1538" i="10"/>
  <c r="L1538" i="10"/>
  <c r="K1538" i="10"/>
  <c r="J1538" i="10"/>
  <c r="I1538" i="10"/>
  <c r="H1538" i="10"/>
  <c r="G1538" i="10"/>
  <c r="F1538" i="10"/>
  <c r="R1537" i="10"/>
  <c r="Q1537" i="10"/>
  <c r="P1537" i="10"/>
  <c r="O1537" i="10"/>
  <c r="N1537" i="10"/>
  <c r="M1537" i="10"/>
  <c r="L1537" i="10"/>
  <c r="K1537" i="10"/>
  <c r="J1537" i="10"/>
  <c r="I1537" i="10"/>
  <c r="H1537" i="10"/>
  <c r="G1537" i="10"/>
  <c r="F1537" i="10"/>
  <c r="R1536" i="10"/>
  <c r="Q1536" i="10"/>
  <c r="P1536" i="10"/>
  <c r="O1536" i="10"/>
  <c r="N1536" i="10"/>
  <c r="M1536" i="10"/>
  <c r="L1536" i="10"/>
  <c r="K1536" i="10"/>
  <c r="J1536" i="10"/>
  <c r="I1536" i="10"/>
  <c r="H1536" i="10"/>
  <c r="G1536" i="10"/>
  <c r="F1536" i="10"/>
  <c r="R1535" i="10"/>
  <c r="Q1535" i="10"/>
  <c r="P1535" i="10"/>
  <c r="O1535" i="10"/>
  <c r="N1535" i="10"/>
  <c r="M1535" i="10"/>
  <c r="L1535" i="10"/>
  <c r="K1535" i="10"/>
  <c r="J1535" i="10"/>
  <c r="I1535" i="10"/>
  <c r="H1535" i="10"/>
  <c r="G1535" i="10"/>
  <c r="F1535" i="10"/>
  <c r="R1534" i="10"/>
  <c r="Q1534" i="10"/>
  <c r="P1534" i="10"/>
  <c r="O1534" i="10"/>
  <c r="N1534" i="10"/>
  <c r="M1534" i="10"/>
  <c r="L1534" i="10"/>
  <c r="K1534" i="10"/>
  <c r="J1534" i="10"/>
  <c r="I1534" i="10"/>
  <c r="H1534" i="10"/>
  <c r="G1534" i="10"/>
  <c r="F1534" i="10"/>
  <c r="R1533" i="10"/>
  <c r="Q1533" i="10"/>
  <c r="P1533" i="10"/>
  <c r="O1533" i="10"/>
  <c r="N1533" i="10"/>
  <c r="M1533" i="10"/>
  <c r="L1533" i="10"/>
  <c r="K1533" i="10"/>
  <c r="J1533" i="10"/>
  <c r="I1533" i="10"/>
  <c r="H1533" i="10"/>
  <c r="G1533" i="10"/>
  <c r="F1533" i="10"/>
  <c r="R1532" i="10"/>
  <c r="Q1532" i="10"/>
  <c r="P1532" i="10"/>
  <c r="O1532" i="10"/>
  <c r="N1532" i="10"/>
  <c r="M1532" i="10"/>
  <c r="L1532" i="10"/>
  <c r="K1532" i="10"/>
  <c r="J1532" i="10"/>
  <c r="I1532" i="10"/>
  <c r="H1532" i="10"/>
  <c r="G1532" i="10"/>
  <c r="F1532" i="10"/>
  <c r="R1531" i="10"/>
  <c r="Q1531" i="10"/>
  <c r="P1531" i="10"/>
  <c r="O1531" i="10"/>
  <c r="N1531" i="10"/>
  <c r="M1531" i="10"/>
  <c r="L1531" i="10"/>
  <c r="C165" i="3" s="1"/>
  <c r="K1531" i="10"/>
  <c r="J1531" i="10"/>
  <c r="I1531" i="10"/>
  <c r="H1531" i="10"/>
  <c r="G1531" i="10"/>
  <c r="F1531" i="10"/>
  <c r="R1530" i="10"/>
  <c r="Q1530" i="10"/>
  <c r="P1530" i="10"/>
  <c r="O1530" i="10"/>
  <c r="N1530" i="10"/>
  <c r="M1530" i="10"/>
  <c r="L1530" i="10"/>
  <c r="K1530" i="10"/>
  <c r="J1530" i="10"/>
  <c r="I1530" i="10"/>
  <c r="H1530" i="10"/>
  <c r="G1530" i="10"/>
  <c r="F1530" i="10"/>
  <c r="R1529" i="10"/>
  <c r="Q1529" i="10"/>
  <c r="P1529" i="10"/>
  <c r="O1529" i="10"/>
  <c r="N1529" i="10"/>
  <c r="M1529" i="10"/>
  <c r="L1529" i="10"/>
  <c r="K1529" i="10"/>
  <c r="J1529" i="10"/>
  <c r="I1529" i="10"/>
  <c r="H1529" i="10"/>
  <c r="G1529" i="10"/>
  <c r="F1529" i="10"/>
  <c r="R1528" i="10"/>
  <c r="Q1528" i="10"/>
  <c r="P1528" i="10"/>
  <c r="O1528" i="10"/>
  <c r="N1528" i="10"/>
  <c r="M1528" i="10"/>
  <c r="L1528" i="10"/>
  <c r="C11" i="3" s="1"/>
  <c r="K1528" i="10"/>
  <c r="J1528" i="10"/>
  <c r="I1528" i="10"/>
  <c r="H1528" i="10"/>
  <c r="G1528" i="10"/>
  <c r="F1528" i="10"/>
  <c r="R1527" i="10"/>
  <c r="Q1527" i="10"/>
  <c r="P1527" i="10"/>
  <c r="O1527" i="10"/>
  <c r="N1527" i="10"/>
  <c r="M1527" i="10"/>
  <c r="L1527" i="10"/>
  <c r="K1527" i="10"/>
  <c r="J1527" i="10"/>
  <c r="I1527" i="10"/>
  <c r="H1527" i="10"/>
  <c r="G1527" i="10"/>
  <c r="F1527" i="10"/>
  <c r="R1526" i="10"/>
  <c r="Q1526" i="10"/>
  <c r="P1526" i="10"/>
  <c r="O1526" i="10"/>
  <c r="N1526" i="10"/>
  <c r="M1526" i="10"/>
  <c r="L1526" i="10"/>
  <c r="K1526" i="10"/>
  <c r="J1526" i="10"/>
  <c r="I1526" i="10"/>
  <c r="H1526" i="10"/>
  <c r="G1526" i="10"/>
  <c r="F1526" i="10"/>
  <c r="R1525" i="10"/>
  <c r="Q1525" i="10"/>
  <c r="P1525" i="10"/>
  <c r="O1525" i="10"/>
  <c r="N1525" i="10"/>
  <c r="M1525" i="10"/>
  <c r="L1525" i="10"/>
  <c r="K1525" i="10"/>
  <c r="J1525" i="10"/>
  <c r="I1525" i="10"/>
  <c r="H1525" i="10"/>
  <c r="G1525" i="10"/>
  <c r="F1525" i="10"/>
  <c r="R1524" i="10"/>
  <c r="Q1524" i="10"/>
  <c r="P1524" i="10"/>
  <c r="O1524" i="10"/>
  <c r="N1524" i="10"/>
  <c r="M1524" i="10"/>
  <c r="L1524" i="10"/>
  <c r="K1524" i="10"/>
  <c r="J1524" i="10"/>
  <c r="I1524" i="10"/>
  <c r="H1524" i="10"/>
  <c r="G1524" i="10"/>
  <c r="F1524" i="10"/>
  <c r="R1523" i="10"/>
  <c r="Q1523" i="10"/>
  <c r="P1523" i="10"/>
  <c r="O1523" i="10"/>
  <c r="N1523" i="10"/>
  <c r="M1523" i="10"/>
  <c r="L1523" i="10"/>
  <c r="C78" i="3" s="1"/>
  <c r="K1523" i="10"/>
  <c r="J1523" i="10"/>
  <c r="I1523" i="10"/>
  <c r="H1523" i="10"/>
  <c r="G1523" i="10"/>
  <c r="F1523" i="10"/>
  <c r="R1522" i="10"/>
  <c r="Q1522" i="10"/>
  <c r="P1522" i="10"/>
  <c r="O1522" i="10"/>
  <c r="N1522" i="10"/>
  <c r="M1522" i="10"/>
  <c r="L1522" i="10"/>
  <c r="K1522" i="10"/>
  <c r="J1522" i="10"/>
  <c r="I1522" i="10"/>
  <c r="H1522" i="10"/>
  <c r="G1522" i="10"/>
  <c r="F1522" i="10"/>
  <c r="R1521" i="10"/>
  <c r="Q1521" i="10"/>
  <c r="P1521" i="10"/>
  <c r="O1521" i="10"/>
  <c r="N1521" i="10"/>
  <c r="M1521" i="10"/>
  <c r="L1521" i="10"/>
  <c r="K1521" i="10"/>
  <c r="J1521" i="10"/>
  <c r="I1521" i="10"/>
  <c r="H1521" i="10"/>
  <c r="G1521" i="10"/>
  <c r="F1521" i="10"/>
  <c r="R1520" i="10"/>
  <c r="Q1520" i="10"/>
  <c r="P1520" i="10"/>
  <c r="O1520" i="10"/>
  <c r="N1520" i="10"/>
  <c r="M1520" i="10"/>
  <c r="L1520" i="10"/>
  <c r="K1520" i="10"/>
  <c r="J1520" i="10"/>
  <c r="I1520" i="10"/>
  <c r="H1520" i="10"/>
  <c r="G1520" i="10"/>
  <c r="F1520" i="10"/>
  <c r="R1519" i="10"/>
  <c r="Q1519" i="10"/>
  <c r="P1519" i="10"/>
  <c r="O1519" i="10"/>
  <c r="N1519" i="10"/>
  <c r="M1519" i="10"/>
  <c r="L1519" i="10"/>
  <c r="K1519" i="10"/>
  <c r="J1519" i="10"/>
  <c r="I1519" i="10"/>
  <c r="H1519" i="10"/>
  <c r="G1519" i="10"/>
  <c r="F1519" i="10"/>
  <c r="R1518" i="10"/>
  <c r="Q1518" i="10"/>
  <c r="P1518" i="10"/>
  <c r="O1518" i="10"/>
  <c r="N1518" i="10"/>
  <c r="M1518" i="10"/>
  <c r="L1518" i="10"/>
  <c r="K1518" i="10"/>
  <c r="J1518" i="10"/>
  <c r="I1518" i="10"/>
  <c r="H1518" i="10"/>
  <c r="G1518" i="10"/>
  <c r="F1518" i="10"/>
  <c r="R1517" i="10"/>
  <c r="Q1517" i="10"/>
  <c r="P1517" i="10"/>
  <c r="O1517" i="10"/>
  <c r="N1517" i="10"/>
  <c r="M1517" i="10"/>
  <c r="L1517" i="10"/>
  <c r="K1517" i="10"/>
  <c r="J1517" i="10"/>
  <c r="I1517" i="10"/>
  <c r="H1517" i="10"/>
  <c r="G1517" i="10"/>
  <c r="F1517" i="10"/>
  <c r="R1516" i="10"/>
  <c r="Q1516" i="10"/>
  <c r="P1516" i="10"/>
  <c r="O1516" i="10"/>
  <c r="N1516" i="10"/>
  <c r="M1516" i="10"/>
  <c r="L1516" i="10"/>
  <c r="K1516" i="10"/>
  <c r="J1516" i="10"/>
  <c r="I1516" i="10"/>
  <c r="H1516" i="10"/>
  <c r="G1516" i="10"/>
  <c r="F1516" i="10"/>
  <c r="R1515" i="10"/>
  <c r="Q1515" i="10"/>
  <c r="P1515" i="10"/>
  <c r="O1515" i="10"/>
  <c r="N1515" i="10"/>
  <c r="M1515" i="10"/>
  <c r="L1515" i="10"/>
  <c r="C132" i="3" s="1"/>
  <c r="K1515" i="10"/>
  <c r="J1515" i="10"/>
  <c r="I1515" i="10"/>
  <c r="H1515" i="10"/>
  <c r="G1515" i="10"/>
  <c r="F1515" i="10"/>
  <c r="R1514" i="10"/>
  <c r="Q1514" i="10"/>
  <c r="P1514" i="10"/>
  <c r="O1514" i="10"/>
  <c r="N1514" i="10"/>
  <c r="M1514" i="10"/>
  <c r="L1514" i="10"/>
  <c r="K1514" i="10"/>
  <c r="J1514" i="10"/>
  <c r="I1514" i="10"/>
  <c r="H1514" i="10"/>
  <c r="G1514" i="10"/>
  <c r="F1514" i="10"/>
  <c r="R1513" i="10"/>
  <c r="Q1513" i="10"/>
  <c r="P1513" i="10"/>
  <c r="O1513" i="10"/>
  <c r="N1513" i="10"/>
  <c r="M1513" i="10"/>
  <c r="L1513" i="10"/>
  <c r="K1513" i="10"/>
  <c r="J1513" i="10"/>
  <c r="I1513" i="10"/>
  <c r="H1513" i="10"/>
  <c r="G1513" i="10"/>
  <c r="F1513" i="10"/>
  <c r="R1512" i="10"/>
  <c r="Q1512" i="10"/>
  <c r="P1512" i="10"/>
  <c r="O1512" i="10"/>
  <c r="N1512" i="10"/>
  <c r="M1512" i="10"/>
  <c r="L1512" i="10"/>
  <c r="K1512" i="10"/>
  <c r="J1512" i="10"/>
  <c r="I1512" i="10"/>
  <c r="H1512" i="10"/>
  <c r="G1512" i="10"/>
  <c r="F1512" i="10"/>
  <c r="R1511" i="10"/>
  <c r="Q1511" i="10"/>
  <c r="P1511" i="10"/>
  <c r="O1511" i="10"/>
  <c r="N1511" i="10"/>
  <c r="M1511" i="10"/>
  <c r="L1511" i="10"/>
  <c r="K1511" i="10"/>
  <c r="J1511" i="10"/>
  <c r="I1511" i="10"/>
  <c r="H1511" i="10"/>
  <c r="G1511" i="10"/>
  <c r="F1511" i="10"/>
  <c r="R1510" i="10"/>
  <c r="Q1510" i="10"/>
  <c r="P1510" i="10"/>
  <c r="O1510" i="10"/>
  <c r="N1510" i="10"/>
  <c r="M1510" i="10"/>
  <c r="L1510" i="10"/>
  <c r="K1510" i="10"/>
  <c r="J1510" i="10"/>
  <c r="I1510" i="10"/>
  <c r="H1510" i="10"/>
  <c r="G1510" i="10"/>
  <c r="F1510" i="10"/>
  <c r="R1509" i="10"/>
  <c r="Q1509" i="10"/>
  <c r="P1509" i="10"/>
  <c r="O1509" i="10"/>
  <c r="N1509" i="10"/>
  <c r="M1509" i="10"/>
  <c r="L1509" i="10"/>
  <c r="K1509" i="10"/>
  <c r="J1509" i="10"/>
  <c r="I1509" i="10"/>
  <c r="H1509" i="10"/>
  <c r="G1509" i="10"/>
  <c r="F1509" i="10"/>
  <c r="R1508" i="10"/>
  <c r="Q1508" i="10"/>
  <c r="P1508" i="10"/>
  <c r="O1508" i="10"/>
  <c r="N1508" i="10"/>
  <c r="M1508" i="10"/>
  <c r="L1508" i="10"/>
  <c r="K1508" i="10"/>
  <c r="J1508" i="10"/>
  <c r="I1508" i="10"/>
  <c r="H1508" i="10"/>
  <c r="G1508" i="10"/>
  <c r="F1508" i="10"/>
  <c r="R1507" i="10"/>
  <c r="Q1507" i="10"/>
  <c r="P1507" i="10"/>
  <c r="O1507" i="10"/>
  <c r="N1507" i="10"/>
  <c r="M1507" i="10"/>
  <c r="L1507" i="10"/>
  <c r="C3" i="3" s="1"/>
  <c r="K1507" i="10"/>
  <c r="J1507" i="10"/>
  <c r="I1507" i="10"/>
  <c r="H1507" i="10"/>
  <c r="G1507" i="10"/>
  <c r="F1507" i="10"/>
  <c r="R1506" i="10"/>
  <c r="Q1506" i="10"/>
  <c r="P1506" i="10"/>
  <c r="O1506" i="10"/>
  <c r="N1506" i="10"/>
  <c r="M1506" i="10"/>
  <c r="L1506" i="10"/>
  <c r="K1506" i="10"/>
  <c r="J1506" i="10"/>
  <c r="I1506" i="10"/>
  <c r="H1506" i="10"/>
  <c r="G1506" i="10"/>
  <c r="F1506" i="10"/>
  <c r="R1505" i="10"/>
  <c r="Q1505" i="10"/>
  <c r="P1505" i="10"/>
  <c r="O1505" i="10"/>
  <c r="N1505" i="10"/>
  <c r="M1505" i="10"/>
  <c r="L1505" i="10"/>
  <c r="K1505" i="10"/>
  <c r="J1505" i="10"/>
  <c r="I1505" i="10"/>
  <c r="H1505" i="10"/>
  <c r="G1505" i="10"/>
  <c r="F1505" i="10"/>
  <c r="R1504" i="10"/>
  <c r="Q1504" i="10"/>
  <c r="P1504" i="10"/>
  <c r="O1504" i="10"/>
  <c r="N1504" i="10"/>
  <c r="M1504" i="10"/>
  <c r="L1504" i="10"/>
  <c r="K1504" i="10"/>
  <c r="J1504" i="10"/>
  <c r="I1504" i="10"/>
  <c r="H1504" i="10"/>
  <c r="G1504" i="10"/>
  <c r="F1504" i="10"/>
  <c r="R1503" i="10"/>
  <c r="Q1503" i="10"/>
  <c r="P1503" i="10"/>
  <c r="O1503" i="10"/>
  <c r="N1503" i="10"/>
  <c r="M1503" i="10"/>
  <c r="L1503" i="10"/>
  <c r="K1503" i="10"/>
  <c r="J1503" i="10"/>
  <c r="I1503" i="10"/>
  <c r="H1503" i="10"/>
  <c r="G1503" i="10"/>
  <c r="F1503" i="10"/>
  <c r="R1502" i="10"/>
  <c r="Q1502" i="10"/>
  <c r="P1502" i="10"/>
  <c r="O1502" i="10"/>
  <c r="N1502" i="10"/>
  <c r="M1502" i="10"/>
  <c r="L1502" i="10"/>
  <c r="K1502" i="10"/>
  <c r="J1502" i="10"/>
  <c r="I1502" i="10"/>
  <c r="H1502" i="10"/>
  <c r="G1502" i="10"/>
  <c r="F1502" i="10"/>
  <c r="R1501" i="10"/>
  <c r="Q1501" i="10"/>
  <c r="P1501" i="10"/>
  <c r="O1501" i="10"/>
  <c r="N1501" i="10"/>
  <c r="M1501" i="10"/>
  <c r="L1501" i="10"/>
  <c r="K1501" i="10"/>
  <c r="J1501" i="10"/>
  <c r="I1501" i="10"/>
  <c r="H1501" i="10"/>
  <c r="G1501" i="10"/>
  <c r="F1501" i="10"/>
  <c r="R1500" i="10"/>
  <c r="Q1500" i="10"/>
  <c r="P1500" i="10"/>
  <c r="O1500" i="10"/>
  <c r="N1500" i="10"/>
  <c r="M1500" i="10"/>
  <c r="L1500" i="10"/>
  <c r="K1500" i="10"/>
  <c r="J1500" i="10"/>
  <c r="I1500" i="10"/>
  <c r="H1500" i="10"/>
  <c r="G1500" i="10"/>
  <c r="F1500" i="10"/>
  <c r="R1499" i="10"/>
  <c r="Q1499" i="10"/>
  <c r="P1499" i="10"/>
  <c r="O1499" i="10"/>
  <c r="N1499" i="10"/>
  <c r="M1499" i="10"/>
  <c r="L1499" i="10"/>
  <c r="C125" i="3" s="1"/>
  <c r="K1499" i="10"/>
  <c r="J1499" i="10"/>
  <c r="I1499" i="10"/>
  <c r="H1499" i="10"/>
  <c r="G1499" i="10"/>
  <c r="F1499" i="10"/>
  <c r="R1498" i="10"/>
  <c r="Q1498" i="10"/>
  <c r="P1498" i="10"/>
  <c r="O1498" i="10"/>
  <c r="N1498" i="10"/>
  <c r="M1498" i="10"/>
  <c r="L1498" i="10"/>
  <c r="K1498" i="10"/>
  <c r="J1498" i="10"/>
  <c r="I1498" i="10"/>
  <c r="H1498" i="10"/>
  <c r="G1498" i="10"/>
  <c r="F1498" i="10"/>
  <c r="R1497" i="10"/>
  <c r="Q1497" i="10"/>
  <c r="P1497" i="10"/>
  <c r="O1497" i="10"/>
  <c r="N1497" i="10"/>
  <c r="M1497" i="10"/>
  <c r="L1497" i="10"/>
  <c r="K1497" i="10"/>
  <c r="J1497" i="10"/>
  <c r="I1497" i="10"/>
  <c r="H1497" i="10"/>
  <c r="G1497" i="10"/>
  <c r="F1497" i="10"/>
  <c r="R1496" i="10"/>
  <c r="Q1496" i="10"/>
  <c r="P1496" i="10"/>
  <c r="O1496" i="10"/>
  <c r="N1496" i="10"/>
  <c r="M1496" i="10"/>
  <c r="L1496" i="10"/>
  <c r="K1496" i="10"/>
  <c r="J1496" i="10"/>
  <c r="I1496" i="10"/>
  <c r="H1496" i="10"/>
  <c r="G1496" i="10"/>
  <c r="F1496" i="10"/>
  <c r="R1495" i="10"/>
  <c r="Q1495" i="10"/>
  <c r="P1495" i="10"/>
  <c r="O1495" i="10"/>
  <c r="N1495" i="10"/>
  <c r="M1495" i="10"/>
  <c r="L1495" i="10"/>
  <c r="K1495" i="10"/>
  <c r="J1495" i="10"/>
  <c r="I1495" i="10"/>
  <c r="H1495" i="10"/>
  <c r="G1495" i="10"/>
  <c r="F1495" i="10"/>
  <c r="R1494" i="10"/>
  <c r="Q1494" i="10"/>
  <c r="P1494" i="10"/>
  <c r="O1494" i="10"/>
  <c r="N1494" i="10"/>
  <c r="M1494" i="10"/>
  <c r="L1494" i="10"/>
  <c r="K1494" i="10"/>
  <c r="J1494" i="10"/>
  <c r="I1494" i="10"/>
  <c r="H1494" i="10"/>
  <c r="G1494" i="10"/>
  <c r="F1494" i="10"/>
  <c r="R1493" i="10"/>
  <c r="Q1493" i="10"/>
  <c r="P1493" i="10"/>
  <c r="O1493" i="10"/>
  <c r="N1493" i="10"/>
  <c r="M1493" i="10"/>
  <c r="L1493" i="10"/>
  <c r="K1493" i="10"/>
  <c r="J1493" i="10"/>
  <c r="I1493" i="10"/>
  <c r="H1493" i="10"/>
  <c r="G1493" i="10"/>
  <c r="F1493" i="10"/>
  <c r="R1492" i="10"/>
  <c r="Q1492" i="10"/>
  <c r="P1492" i="10"/>
  <c r="O1492" i="10"/>
  <c r="N1492" i="10"/>
  <c r="M1492" i="10"/>
  <c r="L1492" i="10"/>
  <c r="K1492" i="10"/>
  <c r="J1492" i="10"/>
  <c r="I1492" i="10"/>
  <c r="H1492" i="10"/>
  <c r="G1492" i="10"/>
  <c r="F1492" i="10"/>
  <c r="R1491" i="10"/>
  <c r="Q1491" i="10"/>
  <c r="P1491" i="10"/>
  <c r="O1491" i="10"/>
  <c r="N1491" i="10"/>
  <c r="M1491" i="10"/>
  <c r="L1491" i="10"/>
  <c r="D176" i="3" s="1"/>
  <c r="K1491" i="10"/>
  <c r="J1491" i="10"/>
  <c r="I1491" i="10"/>
  <c r="H1491" i="10"/>
  <c r="G1491" i="10"/>
  <c r="F1491" i="10"/>
  <c r="R1490" i="10"/>
  <c r="Q1490" i="10"/>
  <c r="P1490" i="10"/>
  <c r="O1490" i="10"/>
  <c r="N1490" i="10"/>
  <c r="M1490" i="10"/>
  <c r="L1490" i="10"/>
  <c r="K1490" i="10"/>
  <c r="J1490" i="10"/>
  <c r="I1490" i="10"/>
  <c r="H1490" i="10"/>
  <c r="G1490" i="10"/>
  <c r="F1490" i="10"/>
  <c r="R1489" i="10"/>
  <c r="Q1489" i="10"/>
  <c r="P1489" i="10"/>
  <c r="O1489" i="10"/>
  <c r="N1489" i="10"/>
  <c r="M1489" i="10"/>
  <c r="L1489" i="10"/>
  <c r="K1489" i="10"/>
  <c r="J1489" i="10"/>
  <c r="I1489" i="10"/>
  <c r="H1489" i="10"/>
  <c r="G1489" i="10"/>
  <c r="F1489" i="10"/>
  <c r="R1488" i="10"/>
  <c r="Q1488" i="10"/>
  <c r="P1488" i="10"/>
  <c r="O1488" i="10"/>
  <c r="N1488" i="10"/>
  <c r="M1488" i="10"/>
  <c r="L1488" i="10"/>
  <c r="K1488" i="10"/>
  <c r="J1488" i="10"/>
  <c r="I1488" i="10"/>
  <c r="H1488" i="10"/>
  <c r="G1488" i="10"/>
  <c r="F1488" i="10"/>
  <c r="R1487" i="10"/>
  <c r="Q1487" i="10"/>
  <c r="P1487" i="10"/>
  <c r="O1487" i="10"/>
  <c r="N1487" i="10"/>
  <c r="M1487" i="10"/>
  <c r="L1487" i="10"/>
  <c r="K1487" i="10"/>
  <c r="J1487" i="10"/>
  <c r="I1487" i="10"/>
  <c r="H1487" i="10"/>
  <c r="G1487" i="10"/>
  <c r="F1487" i="10"/>
  <c r="R1486" i="10"/>
  <c r="Q1486" i="10"/>
  <c r="P1486" i="10"/>
  <c r="O1486" i="10"/>
  <c r="N1486" i="10"/>
  <c r="M1486" i="10"/>
  <c r="L1486" i="10"/>
  <c r="D190" i="3" s="1"/>
  <c r="K1486" i="10"/>
  <c r="J1486" i="10"/>
  <c r="I1486" i="10"/>
  <c r="H1486" i="10"/>
  <c r="G1486" i="10"/>
  <c r="F1486" i="10"/>
  <c r="R1485" i="10"/>
  <c r="Q1485" i="10"/>
  <c r="P1485" i="10"/>
  <c r="O1485" i="10"/>
  <c r="N1485" i="10"/>
  <c r="M1485" i="10"/>
  <c r="L1485" i="10"/>
  <c r="K1485" i="10"/>
  <c r="J1485" i="10"/>
  <c r="I1485" i="10"/>
  <c r="H1485" i="10"/>
  <c r="G1485" i="10"/>
  <c r="F1485" i="10"/>
  <c r="R1484" i="10"/>
  <c r="Q1484" i="10"/>
  <c r="P1484" i="10"/>
  <c r="O1484" i="10"/>
  <c r="N1484" i="10"/>
  <c r="M1484" i="10"/>
  <c r="L1484" i="10"/>
  <c r="K1484" i="10"/>
  <c r="J1484" i="10"/>
  <c r="I1484" i="10"/>
  <c r="H1484" i="10"/>
  <c r="G1484" i="10"/>
  <c r="F1484" i="10"/>
  <c r="R1483" i="10"/>
  <c r="Q1483" i="10"/>
  <c r="P1483" i="10"/>
  <c r="O1483" i="10"/>
  <c r="N1483" i="10"/>
  <c r="M1483" i="10"/>
  <c r="L1483" i="10"/>
  <c r="K1483" i="10"/>
  <c r="J1483" i="10"/>
  <c r="I1483" i="10"/>
  <c r="H1483" i="10"/>
  <c r="G1483" i="10"/>
  <c r="F1483" i="10"/>
  <c r="R1482" i="10"/>
  <c r="Q1482" i="10"/>
  <c r="P1482" i="10"/>
  <c r="O1482" i="10"/>
  <c r="N1482" i="10"/>
  <c r="M1482" i="10"/>
  <c r="L1482" i="10"/>
  <c r="K1482" i="10"/>
  <c r="J1482" i="10"/>
  <c r="I1482" i="10"/>
  <c r="H1482" i="10"/>
  <c r="G1482" i="10"/>
  <c r="F1482" i="10"/>
  <c r="R1481" i="10"/>
  <c r="Q1481" i="10"/>
  <c r="P1481" i="10"/>
  <c r="O1481" i="10"/>
  <c r="N1481" i="10"/>
  <c r="M1481" i="10"/>
  <c r="L1481" i="10"/>
  <c r="K1481" i="10"/>
  <c r="J1481" i="10"/>
  <c r="I1481" i="10"/>
  <c r="H1481" i="10"/>
  <c r="G1481" i="10"/>
  <c r="F1481" i="10"/>
  <c r="R1480" i="10"/>
  <c r="Q1480" i="10"/>
  <c r="P1480" i="10"/>
  <c r="O1480" i="10"/>
  <c r="N1480" i="10"/>
  <c r="M1480" i="10"/>
  <c r="L1480" i="10"/>
  <c r="K1480" i="10"/>
  <c r="J1480" i="10"/>
  <c r="I1480" i="10"/>
  <c r="H1480" i="10"/>
  <c r="G1480" i="10"/>
  <c r="F1480" i="10"/>
  <c r="R1479" i="10"/>
  <c r="Q1479" i="10"/>
  <c r="P1479" i="10"/>
  <c r="O1479" i="10"/>
  <c r="N1479" i="10"/>
  <c r="M1479" i="10"/>
  <c r="L1479" i="10"/>
  <c r="K1479" i="10"/>
  <c r="J1479" i="10"/>
  <c r="I1479" i="10"/>
  <c r="H1479" i="10"/>
  <c r="G1479" i="10"/>
  <c r="F1479" i="10"/>
  <c r="R1478" i="10"/>
  <c r="Q1478" i="10"/>
  <c r="P1478" i="10"/>
  <c r="O1478" i="10"/>
  <c r="N1478" i="10"/>
  <c r="M1478" i="10"/>
  <c r="L1478" i="10"/>
  <c r="K1478" i="10"/>
  <c r="J1478" i="10"/>
  <c r="I1478" i="10"/>
  <c r="H1478" i="10"/>
  <c r="G1478" i="10"/>
  <c r="F1478" i="10"/>
  <c r="R1477" i="10"/>
  <c r="Q1477" i="10"/>
  <c r="P1477" i="10"/>
  <c r="O1477" i="10"/>
  <c r="N1477" i="10"/>
  <c r="M1477" i="10"/>
  <c r="L1477" i="10"/>
  <c r="K1477" i="10"/>
  <c r="J1477" i="10"/>
  <c r="I1477" i="10"/>
  <c r="H1477" i="10"/>
  <c r="G1477" i="10"/>
  <c r="F1477" i="10"/>
  <c r="R1476" i="10"/>
  <c r="Q1476" i="10"/>
  <c r="P1476" i="10"/>
  <c r="O1476" i="10"/>
  <c r="N1476" i="10"/>
  <c r="M1476" i="10"/>
  <c r="L1476" i="10"/>
  <c r="K1476" i="10"/>
  <c r="J1476" i="10"/>
  <c r="I1476" i="10"/>
  <c r="H1476" i="10"/>
  <c r="G1476" i="10"/>
  <c r="F1476" i="10"/>
  <c r="R1475" i="10"/>
  <c r="Q1475" i="10"/>
  <c r="P1475" i="10"/>
  <c r="O1475" i="10"/>
  <c r="N1475" i="10"/>
  <c r="M1475" i="10"/>
  <c r="L1475" i="10"/>
  <c r="K1475" i="10"/>
  <c r="J1475" i="10"/>
  <c r="I1475" i="10"/>
  <c r="H1475" i="10"/>
  <c r="G1475" i="10"/>
  <c r="F1475" i="10"/>
  <c r="R1474" i="10"/>
  <c r="Q1474" i="10"/>
  <c r="P1474" i="10"/>
  <c r="O1474" i="10"/>
  <c r="N1474" i="10"/>
  <c r="M1474" i="10"/>
  <c r="L1474" i="10"/>
  <c r="K1474" i="10"/>
  <c r="J1474" i="10"/>
  <c r="I1474" i="10"/>
  <c r="H1474" i="10"/>
  <c r="G1474" i="10"/>
  <c r="F1474" i="10"/>
  <c r="R1473" i="10"/>
  <c r="Q1473" i="10"/>
  <c r="P1473" i="10"/>
  <c r="O1473" i="10"/>
  <c r="N1473" i="10"/>
  <c r="M1473" i="10"/>
  <c r="L1473" i="10"/>
  <c r="K1473" i="10"/>
  <c r="J1473" i="10"/>
  <c r="I1473" i="10"/>
  <c r="H1473" i="10"/>
  <c r="G1473" i="10"/>
  <c r="F1473" i="10"/>
  <c r="R1472" i="10"/>
  <c r="Q1472" i="10"/>
  <c r="P1472" i="10"/>
  <c r="O1472" i="10"/>
  <c r="N1472" i="10"/>
  <c r="M1472" i="10"/>
  <c r="L1472" i="10"/>
  <c r="K1472" i="10"/>
  <c r="J1472" i="10"/>
  <c r="I1472" i="10"/>
  <c r="H1472" i="10"/>
  <c r="G1472" i="10"/>
  <c r="F1472" i="10"/>
  <c r="R1471" i="10"/>
  <c r="Q1471" i="10"/>
  <c r="P1471" i="10"/>
  <c r="O1471" i="10"/>
  <c r="N1471" i="10"/>
  <c r="M1471" i="10"/>
  <c r="L1471" i="10"/>
  <c r="K1471" i="10"/>
  <c r="J1471" i="10"/>
  <c r="I1471" i="10"/>
  <c r="H1471" i="10"/>
  <c r="G1471" i="10"/>
  <c r="F1471" i="10"/>
  <c r="R1470" i="10"/>
  <c r="Q1470" i="10"/>
  <c r="P1470" i="10"/>
  <c r="O1470" i="10"/>
  <c r="N1470" i="10"/>
  <c r="M1470" i="10"/>
  <c r="L1470" i="10"/>
  <c r="K1470" i="10"/>
  <c r="J1470" i="10"/>
  <c r="I1470" i="10"/>
  <c r="H1470" i="10"/>
  <c r="G1470" i="10"/>
  <c r="F1470" i="10"/>
  <c r="R1469" i="10"/>
  <c r="Q1469" i="10"/>
  <c r="P1469" i="10"/>
  <c r="O1469" i="10"/>
  <c r="N1469" i="10"/>
  <c r="M1469" i="10"/>
  <c r="L1469" i="10"/>
  <c r="K1469" i="10"/>
  <c r="J1469" i="10"/>
  <c r="I1469" i="10"/>
  <c r="H1469" i="10"/>
  <c r="G1469" i="10"/>
  <c r="F1469" i="10"/>
  <c r="R1468" i="10"/>
  <c r="Q1468" i="10"/>
  <c r="P1468" i="10"/>
  <c r="O1468" i="10"/>
  <c r="N1468" i="10"/>
  <c r="M1468" i="10"/>
  <c r="L1468" i="10"/>
  <c r="K1468" i="10"/>
  <c r="J1468" i="10"/>
  <c r="I1468" i="10"/>
  <c r="H1468" i="10"/>
  <c r="G1468" i="10"/>
  <c r="F1468" i="10"/>
  <c r="R1467" i="10"/>
  <c r="Q1467" i="10"/>
  <c r="P1467" i="10"/>
  <c r="O1467" i="10"/>
  <c r="N1467" i="10"/>
  <c r="M1467" i="10"/>
  <c r="L1467" i="10"/>
  <c r="K1467" i="10"/>
  <c r="J1467" i="10"/>
  <c r="I1467" i="10"/>
  <c r="H1467" i="10"/>
  <c r="G1467" i="10"/>
  <c r="F1467" i="10"/>
  <c r="R1466" i="10"/>
  <c r="Q1466" i="10"/>
  <c r="P1466" i="10"/>
  <c r="O1466" i="10"/>
  <c r="N1466" i="10"/>
  <c r="M1466" i="10"/>
  <c r="L1466" i="10"/>
  <c r="K1466" i="10"/>
  <c r="J1466" i="10"/>
  <c r="I1466" i="10"/>
  <c r="H1466" i="10"/>
  <c r="G1466" i="10"/>
  <c r="F1466" i="10"/>
  <c r="R1465" i="10"/>
  <c r="Q1465" i="10"/>
  <c r="P1465" i="10"/>
  <c r="O1465" i="10"/>
  <c r="N1465" i="10"/>
  <c r="M1465" i="10"/>
  <c r="L1465" i="10"/>
  <c r="K1465" i="10"/>
  <c r="J1465" i="10"/>
  <c r="I1465" i="10"/>
  <c r="H1465" i="10"/>
  <c r="G1465" i="10"/>
  <c r="F1465" i="10"/>
  <c r="R1464" i="10"/>
  <c r="Q1464" i="10"/>
  <c r="P1464" i="10"/>
  <c r="O1464" i="10"/>
  <c r="N1464" i="10"/>
  <c r="M1464" i="10"/>
  <c r="L1464" i="10"/>
  <c r="K1464" i="10"/>
  <c r="J1464" i="10"/>
  <c r="I1464" i="10"/>
  <c r="H1464" i="10"/>
  <c r="G1464" i="10"/>
  <c r="F1464" i="10"/>
  <c r="R1463" i="10"/>
  <c r="Q1463" i="10"/>
  <c r="P1463" i="10"/>
  <c r="O1463" i="10"/>
  <c r="N1463" i="10"/>
  <c r="M1463" i="10"/>
  <c r="L1463" i="10"/>
  <c r="K1463" i="10"/>
  <c r="J1463" i="10"/>
  <c r="I1463" i="10"/>
  <c r="H1463" i="10"/>
  <c r="G1463" i="10"/>
  <c r="F1463" i="10"/>
  <c r="R1462" i="10"/>
  <c r="Q1462" i="10"/>
  <c r="P1462" i="10"/>
  <c r="O1462" i="10"/>
  <c r="N1462" i="10"/>
  <c r="M1462" i="10"/>
  <c r="L1462" i="10"/>
  <c r="K1462" i="10"/>
  <c r="J1462" i="10"/>
  <c r="I1462" i="10"/>
  <c r="H1462" i="10"/>
  <c r="G1462" i="10"/>
  <c r="F1462" i="10"/>
  <c r="R1461" i="10"/>
  <c r="Q1461" i="10"/>
  <c r="P1461" i="10"/>
  <c r="O1461" i="10"/>
  <c r="N1461" i="10"/>
  <c r="M1461" i="10"/>
  <c r="L1461" i="10"/>
  <c r="K1461" i="10"/>
  <c r="J1461" i="10"/>
  <c r="I1461" i="10"/>
  <c r="H1461" i="10"/>
  <c r="G1461" i="10"/>
  <c r="F1461" i="10"/>
  <c r="R1460" i="10"/>
  <c r="Q1460" i="10"/>
  <c r="P1460" i="10"/>
  <c r="O1460" i="10"/>
  <c r="N1460" i="10"/>
  <c r="M1460" i="10"/>
  <c r="L1460" i="10"/>
  <c r="K1460" i="10"/>
  <c r="J1460" i="10"/>
  <c r="I1460" i="10"/>
  <c r="H1460" i="10"/>
  <c r="G1460" i="10"/>
  <c r="F1460" i="10"/>
  <c r="R1459" i="10"/>
  <c r="Q1459" i="10"/>
  <c r="P1459" i="10"/>
  <c r="O1459" i="10"/>
  <c r="N1459" i="10"/>
  <c r="M1459" i="10"/>
  <c r="L1459" i="10"/>
  <c r="K1459" i="10"/>
  <c r="J1459" i="10"/>
  <c r="I1459" i="10"/>
  <c r="H1459" i="10"/>
  <c r="G1459" i="10"/>
  <c r="F1459" i="10"/>
  <c r="R1458" i="10"/>
  <c r="Q1458" i="10"/>
  <c r="P1458" i="10"/>
  <c r="O1458" i="10"/>
  <c r="N1458" i="10"/>
  <c r="M1458" i="10"/>
  <c r="L1458" i="10"/>
  <c r="K1458" i="10"/>
  <c r="J1458" i="10"/>
  <c r="I1458" i="10"/>
  <c r="H1458" i="10"/>
  <c r="G1458" i="10"/>
  <c r="F1458" i="10"/>
  <c r="R1457" i="10"/>
  <c r="Q1457" i="10"/>
  <c r="P1457" i="10"/>
  <c r="O1457" i="10"/>
  <c r="N1457" i="10"/>
  <c r="M1457" i="10"/>
  <c r="L1457" i="10"/>
  <c r="K1457" i="10"/>
  <c r="J1457" i="10"/>
  <c r="I1457" i="10"/>
  <c r="H1457" i="10"/>
  <c r="G1457" i="10"/>
  <c r="F1457" i="10"/>
  <c r="R1456" i="10"/>
  <c r="Q1456" i="10"/>
  <c r="P1456" i="10"/>
  <c r="O1456" i="10"/>
  <c r="N1456" i="10"/>
  <c r="M1456" i="10"/>
  <c r="L1456" i="10"/>
  <c r="K1456" i="10"/>
  <c r="J1456" i="10"/>
  <c r="I1456" i="10"/>
  <c r="H1456" i="10"/>
  <c r="G1456" i="10"/>
  <c r="F1456" i="10"/>
  <c r="R1455" i="10"/>
  <c r="Q1455" i="10"/>
  <c r="P1455" i="10"/>
  <c r="O1455" i="10"/>
  <c r="N1455" i="10"/>
  <c r="M1455" i="10"/>
  <c r="L1455" i="10"/>
  <c r="K1455" i="10"/>
  <c r="J1455" i="10"/>
  <c r="I1455" i="10"/>
  <c r="H1455" i="10"/>
  <c r="G1455" i="10"/>
  <c r="F1455" i="10"/>
  <c r="R1454" i="10"/>
  <c r="Q1454" i="10"/>
  <c r="P1454" i="10"/>
  <c r="O1454" i="10"/>
  <c r="N1454" i="10"/>
  <c r="M1454" i="10"/>
  <c r="L1454" i="10"/>
  <c r="K1454" i="10"/>
  <c r="J1454" i="10"/>
  <c r="I1454" i="10"/>
  <c r="H1454" i="10"/>
  <c r="G1454" i="10"/>
  <c r="F1454" i="10"/>
  <c r="R1453" i="10"/>
  <c r="Q1453" i="10"/>
  <c r="P1453" i="10"/>
  <c r="O1453" i="10"/>
  <c r="N1453" i="10"/>
  <c r="M1453" i="10"/>
  <c r="L1453" i="10"/>
  <c r="K1453" i="10"/>
  <c r="J1453" i="10"/>
  <c r="I1453" i="10"/>
  <c r="H1453" i="10"/>
  <c r="G1453" i="10"/>
  <c r="F1453" i="10"/>
  <c r="R1452" i="10"/>
  <c r="Q1452" i="10"/>
  <c r="P1452" i="10"/>
  <c r="O1452" i="10"/>
  <c r="N1452" i="10"/>
  <c r="M1452" i="10"/>
  <c r="L1452" i="10"/>
  <c r="K1452" i="10"/>
  <c r="J1452" i="10"/>
  <c r="I1452" i="10"/>
  <c r="H1452" i="10"/>
  <c r="G1452" i="10"/>
  <c r="F1452" i="10"/>
  <c r="R1451" i="10"/>
  <c r="Q1451" i="10"/>
  <c r="P1451" i="10"/>
  <c r="O1451" i="10"/>
  <c r="N1451" i="10"/>
  <c r="M1451" i="10"/>
  <c r="L1451" i="10"/>
  <c r="K1451" i="10"/>
  <c r="J1451" i="10"/>
  <c r="I1451" i="10"/>
  <c r="H1451" i="10"/>
  <c r="G1451" i="10"/>
  <c r="F1451" i="10"/>
  <c r="R1450" i="10"/>
  <c r="Q1450" i="10"/>
  <c r="P1450" i="10"/>
  <c r="O1450" i="10"/>
  <c r="N1450" i="10"/>
  <c r="M1450" i="10"/>
  <c r="L1450" i="10"/>
  <c r="K1450" i="10"/>
  <c r="J1450" i="10"/>
  <c r="I1450" i="10"/>
  <c r="H1450" i="10"/>
  <c r="G1450" i="10"/>
  <c r="F1450" i="10"/>
  <c r="R1449" i="10"/>
  <c r="Q1449" i="10"/>
  <c r="P1449" i="10"/>
  <c r="O1449" i="10"/>
  <c r="N1449" i="10"/>
  <c r="M1449" i="10"/>
  <c r="L1449" i="10"/>
  <c r="K1449" i="10"/>
  <c r="J1449" i="10"/>
  <c r="I1449" i="10"/>
  <c r="H1449" i="10"/>
  <c r="G1449" i="10"/>
  <c r="F1449" i="10"/>
  <c r="R1448" i="10"/>
  <c r="Q1448" i="10"/>
  <c r="P1448" i="10"/>
  <c r="O1448" i="10"/>
  <c r="N1448" i="10"/>
  <c r="M1448" i="10"/>
  <c r="L1448" i="10"/>
  <c r="K1448" i="10"/>
  <c r="J1448" i="10"/>
  <c r="I1448" i="10"/>
  <c r="H1448" i="10"/>
  <c r="G1448" i="10"/>
  <c r="F1448" i="10"/>
  <c r="R1447" i="10"/>
  <c r="Q1447" i="10"/>
  <c r="P1447" i="10"/>
  <c r="O1447" i="10"/>
  <c r="N1447" i="10"/>
  <c r="M1447" i="10"/>
  <c r="L1447" i="10"/>
  <c r="K1447" i="10"/>
  <c r="J1447" i="10"/>
  <c r="I1447" i="10"/>
  <c r="H1447" i="10"/>
  <c r="G1447" i="10"/>
  <c r="F1447" i="10"/>
  <c r="R1446" i="10"/>
  <c r="Q1446" i="10"/>
  <c r="P1446" i="10"/>
  <c r="O1446" i="10"/>
  <c r="N1446" i="10"/>
  <c r="M1446" i="10"/>
  <c r="L1446" i="10"/>
  <c r="K1446" i="10"/>
  <c r="J1446" i="10"/>
  <c r="I1446" i="10"/>
  <c r="H1446" i="10"/>
  <c r="G1446" i="10"/>
  <c r="F1446" i="10"/>
  <c r="R1445" i="10"/>
  <c r="Q1445" i="10"/>
  <c r="P1445" i="10"/>
  <c r="O1445" i="10"/>
  <c r="N1445" i="10"/>
  <c r="M1445" i="10"/>
  <c r="L1445" i="10"/>
  <c r="K1445" i="10"/>
  <c r="J1445" i="10"/>
  <c r="I1445" i="10"/>
  <c r="H1445" i="10"/>
  <c r="G1445" i="10"/>
  <c r="F1445" i="10"/>
  <c r="R1444" i="10"/>
  <c r="Q1444" i="10"/>
  <c r="P1444" i="10"/>
  <c r="O1444" i="10"/>
  <c r="N1444" i="10"/>
  <c r="M1444" i="10"/>
  <c r="L1444" i="10"/>
  <c r="K1444" i="10"/>
  <c r="J1444" i="10"/>
  <c r="I1444" i="10"/>
  <c r="H1444" i="10"/>
  <c r="G1444" i="10"/>
  <c r="F1444" i="10"/>
  <c r="R1443" i="10"/>
  <c r="Q1443" i="10"/>
  <c r="P1443" i="10"/>
  <c r="O1443" i="10"/>
  <c r="N1443" i="10"/>
  <c r="M1443" i="10"/>
  <c r="L1443" i="10"/>
  <c r="K1443" i="10"/>
  <c r="J1443" i="10"/>
  <c r="I1443" i="10"/>
  <c r="H1443" i="10"/>
  <c r="G1443" i="10"/>
  <c r="F1443" i="10"/>
  <c r="R1442" i="10"/>
  <c r="Q1442" i="10"/>
  <c r="P1442" i="10"/>
  <c r="O1442" i="10"/>
  <c r="N1442" i="10"/>
  <c r="M1442" i="10"/>
  <c r="L1442" i="10"/>
  <c r="K1442" i="10"/>
  <c r="J1442" i="10"/>
  <c r="I1442" i="10"/>
  <c r="H1442" i="10"/>
  <c r="G1442" i="10"/>
  <c r="F1442" i="10"/>
  <c r="R1441" i="10"/>
  <c r="Q1441" i="10"/>
  <c r="P1441" i="10"/>
  <c r="O1441" i="10"/>
  <c r="N1441" i="10"/>
  <c r="M1441" i="10"/>
  <c r="L1441" i="10"/>
  <c r="K1441" i="10"/>
  <c r="J1441" i="10"/>
  <c r="I1441" i="10"/>
  <c r="H1441" i="10"/>
  <c r="G1441" i="10"/>
  <c r="F1441" i="10"/>
  <c r="R1440" i="10"/>
  <c r="Q1440" i="10"/>
  <c r="P1440" i="10"/>
  <c r="O1440" i="10"/>
  <c r="N1440" i="10"/>
  <c r="M1440" i="10"/>
  <c r="L1440" i="10"/>
  <c r="K1440" i="10"/>
  <c r="J1440" i="10"/>
  <c r="I1440" i="10"/>
  <c r="H1440" i="10"/>
  <c r="G1440" i="10"/>
  <c r="F1440" i="10"/>
  <c r="R1439" i="10"/>
  <c r="Q1439" i="10"/>
  <c r="P1439" i="10"/>
  <c r="O1439" i="10"/>
  <c r="N1439" i="10"/>
  <c r="M1439" i="10"/>
  <c r="L1439" i="10"/>
  <c r="K1439" i="10"/>
  <c r="J1439" i="10"/>
  <c r="I1439" i="10"/>
  <c r="H1439" i="10"/>
  <c r="G1439" i="10"/>
  <c r="F1439" i="10"/>
  <c r="R1438" i="10"/>
  <c r="Q1438" i="10"/>
  <c r="P1438" i="10"/>
  <c r="O1438" i="10"/>
  <c r="N1438" i="10"/>
  <c r="M1438" i="10"/>
  <c r="L1438" i="10"/>
  <c r="K1438" i="10"/>
  <c r="J1438" i="10"/>
  <c r="I1438" i="10"/>
  <c r="H1438" i="10"/>
  <c r="G1438" i="10"/>
  <c r="F1438" i="10"/>
  <c r="R1437" i="10"/>
  <c r="Q1437" i="10"/>
  <c r="P1437" i="10"/>
  <c r="O1437" i="10"/>
  <c r="N1437" i="10"/>
  <c r="M1437" i="10"/>
  <c r="L1437" i="10"/>
  <c r="K1437" i="10"/>
  <c r="J1437" i="10"/>
  <c r="I1437" i="10"/>
  <c r="H1437" i="10"/>
  <c r="G1437" i="10"/>
  <c r="F1437" i="10"/>
  <c r="R1436" i="10"/>
  <c r="Q1436" i="10"/>
  <c r="P1436" i="10"/>
  <c r="O1436" i="10"/>
  <c r="N1436" i="10"/>
  <c r="M1436" i="10"/>
  <c r="L1436" i="10"/>
  <c r="K1436" i="10"/>
  <c r="J1436" i="10"/>
  <c r="I1436" i="10"/>
  <c r="H1436" i="10"/>
  <c r="G1436" i="10"/>
  <c r="F1436" i="10"/>
  <c r="R1435" i="10"/>
  <c r="Q1435" i="10"/>
  <c r="P1435" i="10"/>
  <c r="O1435" i="10"/>
  <c r="N1435" i="10"/>
  <c r="M1435" i="10"/>
  <c r="L1435" i="10"/>
  <c r="K1435" i="10"/>
  <c r="J1435" i="10"/>
  <c r="I1435" i="10"/>
  <c r="H1435" i="10"/>
  <c r="G1435" i="10"/>
  <c r="F1435" i="10"/>
  <c r="R1434" i="10"/>
  <c r="Q1434" i="10"/>
  <c r="P1434" i="10"/>
  <c r="O1434" i="10"/>
  <c r="N1434" i="10"/>
  <c r="M1434" i="10"/>
  <c r="L1434" i="10"/>
  <c r="K1434" i="10"/>
  <c r="J1434" i="10"/>
  <c r="I1434" i="10"/>
  <c r="H1434" i="10"/>
  <c r="G1434" i="10"/>
  <c r="F1434" i="10"/>
  <c r="R1433" i="10"/>
  <c r="Q1433" i="10"/>
  <c r="P1433" i="10"/>
  <c r="O1433" i="10"/>
  <c r="N1433" i="10"/>
  <c r="M1433" i="10"/>
  <c r="L1433" i="10"/>
  <c r="K1433" i="10"/>
  <c r="J1433" i="10"/>
  <c r="I1433" i="10"/>
  <c r="H1433" i="10"/>
  <c r="G1433" i="10"/>
  <c r="F1433" i="10"/>
  <c r="R1432" i="10"/>
  <c r="Q1432" i="10"/>
  <c r="P1432" i="10"/>
  <c r="O1432" i="10"/>
  <c r="N1432" i="10"/>
  <c r="M1432" i="10"/>
  <c r="L1432" i="10"/>
  <c r="K1432" i="10"/>
  <c r="J1432" i="10"/>
  <c r="I1432" i="10"/>
  <c r="H1432" i="10"/>
  <c r="G1432" i="10"/>
  <c r="F1432" i="10"/>
  <c r="R1431" i="10"/>
  <c r="Q1431" i="10"/>
  <c r="P1431" i="10"/>
  <c r="O1431" i="10"/>
  <c r="N1431" i="10"/>
  <c r="M1431" i="10"/>
  <c r="L1431" i="10"/>
  <c r="K1431" i="10"/>
  <c r="J1431" i="10"/>
  <c r="I1431" i="10"/>
  <c r="H1431" i="10"/>
  <c r="G1431" i="10"/>
  <c r="F1431" i="10"/>
  <c r="R1430" i="10"/>
  <c r="Q1430" i="10"/>
  <c r="P1430" i="10"/>
  <c r="O1430" i="10"/>
  <c r="N1430" i="10"/>
  <c r="M1430" i="10"/>
  <c r="L1430" i="10"/>
  <c r="K1430" i="10"/>
  <c r="J1430" i="10"/>
  <c r="I1430" i="10"/>
  <c r="H1430" i="10"/>
  <c r="G1430" i="10"/>
  <c r="F1430" i="10"/>
  <c r="R1429" i="10"/>
  <c r="Q1429" i="10"/>
  <c r="P1429" i="10"/>
  <c r="O1429" i="10"/>
  <c r="N1429" i="10"/>
  <c r="M1429" i="10"/>
  <c r="L1429" i="10"/>
  <c r="K1429" i="10"/>
  <c r="J1429" i="10"/>
  <c r="I1429" i="10"/>
  <c r="H1429" i="10"/>
  <c r="G1429" i="10"/>
  <c r="F1429" i="10"/>
  <c r="R1428" i="10"/>
  <c r="Q1428" i="10"/>
  <c r="P1428" i="10"/>
  <c r="O1428" i="10"/>
  <c r="N1428" i="10"/>
  <c r="M1428" i="10"/>
  <c r="L1428" i="10"/>
  <c r="K1428" i="10"/>
  <c r="J1428" i="10"/>
  <c r="I1428" i="10"/>
  <c r="H1428" i="10"/>
  <c r="G1428" i="10"/>
  <c r="F1428" i="10"/>
  <c r="R1427" i="10"/>
  <c r="Q1427" i="10"/>
  <c r="P1427" i="10"/>
  <c r="O1427" i="10"/>
  <c r="N1427" i="10"/>
  <c r="M1427" i="10"/>
  <c r="L1427" i="10"/>
  <c r="K1427" i="10"/>
  <c r="J1427" i="10"/>
  <c r="I1427" i="10"/>
  <c r="H1427" i="10"/>
  <c r="G1427" i="10"/>
  <c r="F1427" i="10"/>
  <c r="R1426" i="10"/>
  <c r="Q1426" i="10"/>
  <c r="P1426" i="10"/>
  <c r="O1426" i="10"/>
  <c r="N1426" i="10"/>
  <c r="M1426" i="10"/>
  <c r="L1426" i="10"/>
  <c r="K1426" i="10"/>
  <c r="J1426" i="10"/>
  <c r="I1426" i="10"/>
  <c r="H1426" i="10"/>
  <c r="G1426" i="10"/>
  <c r="F1426" i="10"/>
  <c r="R1425" i="10"/>
  <c r="Q1425" i="10"/>
  <c r="P1425" i="10"/>
  <c r="O1425" i="10"/>
  <c r="N1425" i="10"/>
  <c r="M1425" i="10"/>
  <c r="L1425" i="10"/>
  <c r="K1425" i="10"/>
  <c r="J1425" i="10"/>
  <c r="I1425" i="10"/>
  <c r="H1425" i="10"/>
  <c r="G1425" i="10"/>
  <c r="F1425" i="10"/>
  <c r="R1424" i="10"/>
  <c r="Q1424" i="10"/>
  <c r="P1424" i="10"/>
  <c r="O1424" i="10"/>
  <c r="N1424" i="10"/>
  <c r="M1424" i="10"/>
  <c r="L1424" i="10"/>
  <c r="K1424" i="10"/>
  <c r="J1424" i="10"/>
  <c r="I1424" i="10"/>
  <c r="H1424" i="10"/>
  <c r="G1424" i="10"/>
  <c r="F1424" i="10"/>
  <c r="R1423" i="10"/>
  <c r="Q1423" i="10"/>
  <c r="P1423" i="10"/>
  <c r="O1423" i="10"/>
  <c r="N1423" i="10"/>
  <c r="M1423" i="10"/>
  <c r="L1423" i="10"/>
  <c r="K1423" i="10"/>
  <c r="J1423" i="10"/>
  <c r="I1423" i="10"/>
  <c r="H1423" i="10"/>
  <c r="G1423" i="10"/>
  <c r="F1423" i="10"/>
  <c r="R1422" i="10"/>
  <c r="Q1422" i="10"/>
  <c r="P1422" i="10"/>
  <c r="O1422" i="10"/>
  <c r="N1422" i="10"/>
  <c r="M1422" i="10"/>
  <c r="L1422" i="10"/>
  <c r="K1422" i="10"/>
  <c r="J1422" i="10"/>
  <c r="I1422" i="10"/>
  <c r="H1422" i="10"/>
  <c r="G1422" i="10"/>
  <c r="F1422" i="10"/>
  <c r="R1421" i="10"/>
  <c r="Q1421" i="10"/>
  <c r="P1421" i="10"/>
  <c r="O1421" i="10"/>
  <c r="N1421" i="10"/>
  <c r="M1421" i="10"/>
  <c r="L1421" i="10"/>
  <c r="K1421" i="10"/>
  <c r="J1421" i="10"/>
  <c r="I1421" i="10"/>
  <c r="H1421" i="10"/>
  <c r="G1421" i="10"/>
  <c r="F1421" i="10"/>
  <c r="R1420" i="10"/>
  <c r="Q1420" i="10"/>
  <c r="P1420" i="10"/>
  <c r="O1420" i="10"/>
  <c r="N1420" i="10"/>
  <c r="M1420" i="10"/>
  <c r="L1420" i="10"/>
  <c r="K1420" i="10"/>
  <c r="J1420" i="10"/>
  <c r="I1420" i="10"/>
  <c r="H1420" i="10"/>
  <c r="G1420" i="10"/>
  <c r="F1420" i="10"/>
  <c r="R1419" i="10"/>
  <c r="Q1419" i="10"/>
  <c r="P1419" i="10"/>
  <c r="O1419" i="10"/>
  <c r="N1419" i="10"/>
  <c r="M1419" i="10"/>
  <c r="L1419" i="10"/>
  <c r="K1419" i="10"/>
  <c r="J1419" i="10"/>
  <c r="I1419" i="10"/>
  <c r="H1419" i="10"/>
  <c r="G1419" i="10"/>
  <c r="F1419" i="10"/>
  <c r="R1418" i="10"/>
  <c r="Q1418" i="10"/>
  <c r="P1418" i="10"/>
  <c r="O1418" i="10"/>
  <c r="N1418" i="10"/>
  <c r="M1418" i="10"/>
  <c r="L1418" i="10"/>
  <c r="K1418" i="10"/>
  <c r="J1418" i="10"/>
  <c r="I1418" i="10"/>
  <c r="H1418" i="10"/>
  <c r="G1418" i="10"/>
  <c r="F1418" i="10"/>
  <c r="R1417" i="10"/>
  <c r="Q1417" i="10"/>
  <c r="P1417" i="10"/>
  <c r="O1417" i="10"/>
  <c r="N1417" i="10"/>
  <c r="M1417" i="10"/>
  <c r="L1417" i="10"/>
  <c r="K1417" i="10"/>
  <c r="J1417" i="10"/>
  <c r="I1417" i="10"/>
  <c r="H1417" i="10"/>
  <c r="G1417" i="10"/>
  <c r="F1417" i="10"/>
  <c r="R1416" i="10"/>
  <c r="Q1416" i="10"/>
  <c r="P1416" i="10"/>
  <c r="O1416" i="10"/>
  <c r="N1416" i="10"/>
  <c r="M1416" i="10"/>
  <c r="L1416" i="10"/>
  <c r="K1416" i="10"/>
  <c r="J1416" i="10"/>
  <c r="I1416" i="10"/>
  <c r="H1416" i="10"/>
  <c r="G1416" i="10"/>
  <c r="F1416" i="10"/>
  <c r="R1415" i="10"/>
  <c r="Q1415" i="10"/>
  <c r="P1415" i="10"/>
  <c r="O1415" i="10"/>
  <c r="N1415" i="10"/>
  <c r="M1415" i="10"/>
  <c r="L1415" i="10"/>
  <c r="K1415" i="10"/>
  <c r="J1415" i="10"/>
  <c r="I1415" i="10"/>
  <c r="H1415" i="10"/>
  <c r="G1415" i="10"/>
  <c r="F1415" i="10"/>
  <c r="R1414" i="10"/>
  <c r="Q1414" i="10"/>
  <c r="P1414" i="10"/>
  <c r="O1414" i="10"/>
  <c r="N1414" i="10"/>
  <c r="M1414" i="10"/>
  <c r="L1414" i="10"/>
  <c r="K1414" i="10"/>
  <c r="J1414" i="10"/>
  <c r="I1414" i="10"/>
  <c r="H1414" i="10"/>
  <c r="G1414" i="10"/>
  <c r="F1414" i="10"/>
  <c r="R1413" i="10"/>
  <c r="Q1413" i="10"/>
  <c r="P1413" i="10"/>
  <c r="O1413" i="10"/>
  <c r="N1413" i="10"/>
  <c r="M1413" i="10"/>
  <c r="L1413" i="10"/>
  <c r="K1413" i="10"/>
  <c r="J1413" i="10"/>
  <c r="I1413" i="10"/>
  <c r="H1413" i="10"/>
  <c r="G1413" i="10"/>
  <c r="F1413" i="10"/>
  <c r="R1412" i="10"/>
  <c r="Q1412" i="10"/>
  <c r="P1412" i="10"/>
  <c r="O1412" i="10"/>
  <c r="N1412" i="10"/>
  <c r="M1412" i="10"/>
  <c r="L1412" i="10"/>
  <c r="K1412" i="10"/>
  <c r="J1412" i="10"/>
  <c r="I1412" i="10"/>
  <c r="H1412" i="10"/>
  <c r="G1412" i="10"/>
  <c r="F1412" i="10"/>
  <c r="R1411" i="10"/>
  <c r="Q1411" i="10"/>
  <c r="P1411" i="10"/>
  <c r="O1411" i="10"/>
  <c r="N1411" i="10"/>
  <c r="M1411" i="10"/>
  <c r="L1411" i="10"/>
  <c r="K1411" i="10"/>
  <c r="J1411" i="10"/>
  <c r="I1411" i="10"/>
  <c r="H1411" i="10"/>
  <c r="G1411" i="10"/>
  <c r="F1411" i="10"/>
  <c r="R1410" i="10"/>
  <c r="Q1410" i="10"/>
  <c r="P1410" i="10"/>
  <c r="O1410" i="10"/>
  <c r="N1410" i="10"/>
  <c r="M1410" i="10"/>
  <c r="L1410" i="10"/>
  <c r="K1410" i="10"/>
  <c r="J1410" i="10"/>
  <c r="I1410" i="10"/>
  <c r="H1410" i="10"/>
  <c r="G1410" i="10"/>
  <c r="F1410" i="10"/>
  <c r="R1409" i="10"/>
  <c r="Q1409" i="10"/>
  <c r="P1409" i="10"/>
  <c r="O1409" i="10"/>
  <c r="N1409" i="10"/>
  <c r="M1409" i="10"/>
  <c r="L1409" i="10"/>
  <c r="K1409" i="10"/>
  <c r="J1409" i="10"/>
  <c r="I1409" i="10"/>
  <c r="H1409" i="10"/>
  <c r="G1409" i="10"/>
  <c r="F1409" i="10"/>
  <c r="R1408" i="10"/>
  <c r="Q1408" i="10"/>
  <c r="P1408" i="10"/>
  <c r="O1408" i="10"/>
  <c r="N1408" i="10"/>
  <c r="M1408" i="10"/>
  <c r="L1408" i="10"/>
  <c r="K1408" i="10"/>
  <c r="J1408" i="10"/>
  <c r="I1408" i="10"/>
  <c r="H1408" i="10"/>
  <c r="G1408" i="10"/>
  <c r="F1408" i="10"/>
  <c r="R1407" i="10"/>
  <c r="Q1407" i="10"/>
  <c r="P1407" i="10"/>
  <c r="O1407" i="10"/>
  <c r="N1407" i="10"/>
  <c r="M1407" i="10"/>
  <c r="L1407" i="10"/>
  <c r="K1407" i="10"/>
  <c r="J1407" i="10"/>
  <c r="I1407" i="10"/>
  <c r="H1407" i="10"/>
  <c r="G1407" i="10"/>
  <c r="F1407" i="10"/>
  <c r="R1406" i="10"/>
  <c r="Q1406" i="10"/>
  <c r="P1406" i="10"/>
  <c r="O1406" i="10"/>
  <c r="N1406" i="10"/>
  <c r="M1406" i="10"/>
  <c r="L1406" i="10"/>
  <c r="K1406" i="10"/>
  <c r="J1406" i="10"/>
  <c r="I1406" i="10"/>
  <c r="H1406" i="10"/>
  <c r="G1406" i="10"/>
  <c r="F1406" i="10"/>
  <c r="R1405" i="10"/>
  <c r="Q1405" i="10"/>
  <c r="P1405" i="10"/>
  <c r="O1405" i="10"/>
  <c r="N1405" i="10"/>
  <c r="M1405" i="10"/>
  <c r="L1405" i="10"/>
  <c r="K1405" i="10"/>
  <c r="J1405" i="10"/>
  <c r="I1405" i="10"/>
  <c r="H1405" i="10"/>
  <c r="G1405" i="10"/>
  <c r="F1405" i="10"/>
  <c r="R1404" i="10"/>
  <c r="Q1404" i="10"/>
  <c r="P1404" i="10"/>
  <c r="O1404" i="10"/>
  <c r="N1404" i="10"/>
  <c r="M1404" i="10"/>
  <c r="L1404" i="10"/>
  <c r="K1404" i="10"/>
  <c r="J1404" i="10"/>
  <c r="I1404" i="10"/>
  <c r="H1404" i="10"/>
  <c r="G1404" i="10"/>
  <c r="F1404" i="10"/>
  <c r="R1403" i="10"/>
  <c r="Q1403" i="10"/>
  <c r="P1403" i="10"/>
  <c r="O1403" i="10"/>
  <c r="N1403" i="10"/>
  <c r="M1403" i="10"/>
  <c r="L1403" i="10"/>
  <c r="K1403" i="10"/>
  <c r="J1403" i="10"/>
  <c r="I1403" i="10"/>
  <c r="H1403" i="10"/>
  <c r="G1403" i="10"/>
  <c r="F1403" i="10"/>
  <c r="R1402" i="10"/>
  <c r="Q1402" i="10"/>
  <c r="P1402" i="10"/>
  <c r="O1402" i="10"/>
  <c r="N1402" i="10"/>
  <c r="M1402" i="10"/>
  <c r="L1402" i="10"/>
  <c r="K1402" i="10"/>
  <c r="J1402" i="10"/>
  <c r="I1402" i="10"/>
  <c r="H1402" i="10"/>
  <c r="G1402" i="10"/>
  <c r="F1402" i="10"/>
  <c r="R1401" i="10"/>
  <c r="Q1401" i="10"/>
  <c r="P1401" i="10"/>
  <c r="O1401" i="10"/>
  <c r="N1401" i="10"/>
  <c r="M1401" i="10"/>
  <c r="L1401" i="10"/>
  <c r="K1401" i="10"/>
  <c r="J1401" i="10"/>
  <c r="I1401" i="10"/>
  <c r="H1401" i="10"/>
  <c r="G1401" i="10"/>
  <c r="F1401" i="10"/>
  <c r="R1400" i="10"/>
  <c r="Q1400" i="10"/>
  <c r="P1400" i="10"/>
  <c r="O1400" i="10"/>
  <c r="N1400" i="10"/>
  <c r="M1400" i="10"/>
  <c r="L1400" i="10"/>
  <c r="K1400" i="10"/>
  <c r="J1400" i="10"/>
  <c r="I1400" i="10"/>
  <c r="H1400" i="10"/>
  <c r="G1400" i="10"/>
  <c r="F1400" i="10"/>
  <c r="R1399" i="10"/>
  <c r="Q1399" i="10"/>
  <c r="P1399" i="10"/>
  <c r="O1399" i="10"/>
  <c r="N1399" i="10"/>
  <c r="M1399" i="10"/>
  <c r="L1399" i="10"/>
  <c r="K1399" i="10"/>
  <c r="J1399" i="10"/>
  <c r="I1399" i="10"/>
  <c r="H1399" i="10"/>
  <c r="G1399" i="10"/>
  <c r="F1399" i="10"/>
  <c r="R1398" i="10"/>
  <c r="Q1398" i="10"/>
  <c r="P1398" i="10"/>
  <c r="O1398" i="10"/>
  <c r="N1398" i="10"/>
  <c r="M1398" i="10"/>
  <c r="L1398" i="10"/>
  <c r="K1398" i="10"/>
  <c r="J1398" i="10"/>
  <c r="I1398" i="10"/>
  <c r="H1398" i="10"/>
  <c r="G1398" i="10"/>
  <c r="F1398" i="10"/>
  <c r="R1397" i="10"/>
  <c r="Q1397" i="10"/>
  <c r="P1397" i="10"/>
  <c r="O1397" i="10"/>
  <c r="N1397" i="10"/>
  <c r="M1397" i="10"/>
  <c r="L1397" i="10"/>
  <c r="K1397" i="10"/>
  <c r="J1397" i="10"/>
  <c r="I1397" i="10"/>
  <c r="H1397" i="10"/>
  <c r="G1397" i="10"/>
  <c r="F1397" i="10"/>
  <c r="R1396" i="10"/>
  <c r="Q1396" i="10"/>
  <c r="P1396" i="10"/>
  <c r="O1396" i="10"/>
  <c r="N1396" i="10"/>
  <c r="M1396" i="10"/>
  <c r="L1396" i="10"/>
  <c r="K1396" i="10"/>
  <c r="J1396" i="10"/>
  <c r="I1396" i="10"/>
  <c r="H1396" i="10"/>
  <c r="G1396" i="10"/>
  <c r="F1396" i="10"/>
  <c r="R1395" i="10"/>
  <c r="Q1395" i="10"/>
  <c r="P1395" i="10"/>
  <c r="O1395" i="10"/>
  <c r="N1395" i="10"/>
  <c r="M1395" i="10"/>
  <c r="L1395" i="10"/>
  <c r="K1395" i="10"/>
  <c r="J1395" i="10"/>
  <c r="I1395" i="10"/>
  <c r="H1395" i="10"/>
  <c r="G1395" i="10"/>
  <c r="F1395" i="10"/>
  <c r="R1394" i="10"/>
  <c r="Q1394" i="10"/>
  <c r="P1394" i="10"/>
  <c r="O1394" i="10"/>
  <c r="N1394" i="10"/>
  <c r="M1394" i="10"/>
  <c r="L1394" i="10"/>
  <c r="K1394" i="10"/>
  <c r="J1394" i="10"/>
  <c r="I1394" i="10"/>
  <c r="H1394" i="10"/>
  <c r="G1394" i="10"/>
  <c r="F1394" i="10"/>
  <c r="R1393" i="10"/>
  <c r="Q1393" i="10"/>
  <c r="P1393" i="10"/>
  <c r="O1393" i="10"/>
  <c r="N1393" i="10"/>
  <c r="M1393" i="10"/>
  <c r="L1393" i="10"/>
  <c r="K1393" i="10"/>
  <c r="J1393" i="10"/>
  <c r="I1393" i="10"/>
  <c r="H1393" i="10"/>
  <c r="G1393" i="10"/>
  <c r="F1393" i="10"/>
  <c r="R1392" i="10"/>
  <c r="Q1392" i="10"/>
  <c r="P1392" i="10"/>
  <c r="O1392" i="10"/>
  <c r="N1392" i="10"/>
  <c r="M1392" i="10"/>
  <c r="L1392" i="10"/>
  <c r="K1392" i="10"/>
  <c r="J1392" i="10"/>
  <c r="I1392" i="10"/>
  <c r="H1392" i="10"/>
  <c r="G1392" i="10"/>
  <c r="F1392" i="10"/>
  <c r="R1391" i="10"/>
  <c r="Q1391" i="10"/>
  <c r="P1391" i="10"/>
  <c r="O1391" i="10"/>
  <c r="N1391" i="10"/>
  <c r="M1391" i="10"/>
  <c r="L1391" i="10"/>
  <c r="K1391" i="10"/>
  <c r="J1391" i="10"/>
  <c r="I1391" i="10"/>
  <c r="H1391" i="10"/>
  <c r="G1391" i="10"/>
  <c r="F1391" i="10"/>
  <c r="R1390" i="10"/>
  <c r="Q1390" i="10"/>
  <c r="P1390" i="10"/>
  <c r="O1390" i="10"/>
  <c r="N1390" i="10"/>
  <c r="M1390" i="10"/>
  <c r="L1390" i="10"/>
  <c r="K1390" i="10"/>
  <c r="J1390" i="10"/>
  <c r="I1390" i="10"/>
  <c r="H1390" i="10"/>
  <c r="G1390" i="10"/>
  <c r="F1390" i="10"/>
  <c r="R1389" i="10"/>
  <c r="Q1389" i="10"/>
  <c r="P1389" i="10"/>
  <c r="O1389" i="10"/>
  <c r="N1389" i="10"/>
  <c r="M1389" i="10"/>
  <c r="L1389" i="10"/>
  <c r="K1389" i="10"/>
  <c r="J1389" i="10"/>
  <c r="I1389" i="10"/>
  <c r="H1389" i="10"/>
  <c r="G1389" i="10"/>
  <c r="F1389" i="10"/>
  <c r="R1388" i="10"/>
  <c r="Q1388" i="10"/>
  <c r="P1388" i="10"/>
  <c r="O1388" i="10"/>
  <c r="N1388" i="10"/>
  <c r="M1388" i="10"/>
  <c r="L1388" i="10"/>
  <c r="K1388" i="10"/>
  <c r="J1388" i="10"/>
  <c r="I1388" i="10"/>
  <c r="H1388" i="10"/>
  <c r="G1388" i="10"/>
  <c r="F1388" i="10"/>
  <c r="R1387" i="10"/>
  <c r="Q1387" i="10"/>
  <c r="P1387" i="10"/>
  <c r="O1387" i="10"/>
  <c r="N1387" i="10"/>
  <c r="M1387" i="10"/>
  <c r="L1387" i="10"/>
  <c r="K1387" i="10"/>
  <c r="J1387" i="10"/>
  <c r="I1387" i="10"/>
  <c r="H1387" i="10"/>
  <c r="G1387" i="10"/>
  <c r="F1387" i="10"/>
  <c r="R1386" i="10"/>
  <c r="Q1386" i="10"/>
  <c r="P1386" i="10"/>
  <c r="O1386" i="10"/>
  <c r="N1386" i="10"/>
  <c r="M1386" i="10"/>
  <c r="L1386" i="10"/>
  <c r="K1386" i="10"/>
  <c r="J1386" i="10"/>
  <c r="I1386" i="10"/>
  <c r="H1386" i="10"/>
  <c r="G1386" i="10"/>
  <c r="F1386" i="10"/>
  <c r="R1385" i="10"/>
  <c r="Q1385" i="10"/>
  <c r="P1385" i="10"/>
  <c r="O1385" i="10"/>
  <c r="N1385" i="10"/>
  <c r="M1385" i="10"/>
  <c r="L1385" i="10"/>
  <c r="K1385" i="10"/>
  <c r="J1385" i="10"/>
  <c r="I1385" i="10"/>
  <c r="H1385" i="10"/>
  <c r="G1385" i="10"/>
  <c r="F1385" i="10"/>
  <c r="R1384" i="10"/>
  <c r="Q1384" i="10"/>
  <c r="P1384" i="10"/>
  <c r="O1384" i="10"/>
  <c r="N1384" i="10"/>
  <c r="M1384" i="10"/>
  <c r="L1384" i="10"/>
  <c r="K1384" i="10"/>
  <c r="J1384" i="10"/>
  <c r="I1384" i="10"/>
  <c r="H1384" i="10"/>
  <c r="G1384" i="10"/>
  <c r="F1384" i="10"/>
  <c r="R1383" i="10"/>
  <c r="Q1383" i="10"/>
  <c r="P1383" i="10"/>
  <c r="O1383" i="10"/>
  <c r="N1383" i="10"/>
  <c r="M1383" i="10"/>
  <c r="L1383" i="10"/>
  <c r="K1383" i="10"/>
  <c r="J1383" i="10"/>
  <c r="I1383" i="10"/>
  <c r="H1383" i="10"/>
  <c r="G1383" i="10"/>
  <c r="F1383" i="10"/>
  <c r="R1382" i="10"/>
  <c r="Q1382" i="10"/>
  <c r="P1382" i="10"/>
  <c r="O1382" i="10"/>
  <c r="N1382" i="10"/>
  <c r="M1382" i="10"/>
  <c r="L1382" i="10"/>
  <c r="K1382" i="10"/>
  <c r="J1382" i="10"/>
  <c r="I1382" i="10"/>
  <c r="H1382" i="10"/>
  <c r="G1382" i="10"/>
  <c r="F1382" i="10"/>
  <c r="R1381" i="10"/>
  <c r="Q1381" i="10"/>
  <c r="P1381" i="10"/>
  <c r="O1381" i="10"/>
  <c r="N1381" i="10"/>
  <c r="M1381" i="10"/>
  <c r="L1381" i="10"/>
  <c r="K1381" i="10"/>
  <c r="J1381" i="10"/>
  <c r="I1381" i="10"/>
  <c r="H1381" i="10"/>
  <c r="G1381" i="10"/>
  <c r="F1381" i="10"/>
  <c r="R1380" i="10"/>
  <c r="Q1380" i="10"/>
  <c r="P1380" i="10"/>
  <c r="O1380" i="10"/>
  <c r="N1380" i="10"/>
  <c r="M1380" i="10"/>
  <c r="L1380" i="10"/>
  <c r="K1380" i="10"/>
  <c r="J1380" i="10"/>
  <c r="I1380" i="10"/>
  <c r="H1380" i="10"/>
  <c r="G1380" i="10"/>
  <c r="F1380" i="10"/>
  <c r="R1379" i="10"/>
  <c r="Q1379" i="10"/>
  <c r="P1379" i="10"/>
  <c r="O1379" i="10"/>
  <c r="N1379" i="10"/>
  <c r="M1379" i="10"/>
  <c r="L1379" i="10"/>
  <c r="K1379" i="10"/>
  <c r="J1379" i="10"/>
  <c r="I1379" i="10"/>
  <c r="H1379" i="10"/>
  <c r="G1379" i="10"/>
  <c r="F1379" i="10"/>
  <c r="R1378" i="10"/>
  <c r="Q1378" i="10"/>
  <c r="P1378" i="10"/>
  <c r="O1378" i="10"/>
  <c r="N1378" i="10"/>
  <c r="M1378" i="10"/>
  <c r="L1378" i="10"/>
  <c r="K1378" i="10"/>
  <c r="J1378" i="10"/>
  <c r="I1378" i="10"/>
  <c r="H1378" i="10"/>
  <c r="G1378" i="10"/>
  <c r="F1378" i="10"/>
  <c r="R1377" i="10"/>
  <c r="Q1377" i="10"/>
  <c r="P1377" i="10"/>
  <c r="O1377" i="10"/>
  <c r="N1377" i="10"/>
  <c r="M1377" i="10"/>
  <c r="L1377" i="10"/>
  <c r="K1377" i="10"/>
  <c r="J1377" i="10"/>
  <c r="I1377" i="10"/>
  <c r="H1377" i="10"/>
  <c r="G1377" i="10"/>
  <c r="F1377" i="10"/>
  <c r="R1376" i="10"/>
  <c r="Q1376" i="10"/>
  <c r="P1376" i="10"/>
  <c r="O1376" i="10"/>
  <c r="N1376" i="10"/>
  <c r="M1376" i="10"/>
  <c r="L1376" i="10"/>
  <c r="K1376" i="10"/>
  <c r="J1376" i="10"/>
  <c r="I1376" i="10"/>
  <c r="H1376" i="10"/>
  <c r="G1376" i="10"/>
  <c r="F1376" i="10"/>
  <c r="R1375" i="10"/>
  <c r="Q1375" i="10"/>
  <c r="P1375" i="10"/>
  <c r="O1375" i="10"/>
  <c r="N1375" i="10"/>
  <c r="M1375" i="10"/>
  <c r="L1375" i="10"/>
  <c r="K1375" i="10"/>
  <c r="J1375" i="10"/>
  <c r="I1375" i="10"/>
  <c r="H1375" i="10"/>
  <c r="G1375" i="10"/>
  <c r="F1375" i="10"/>
  <c r="R1374" i="10"/>
  <c r="Q1374" i="10"/>
  <c r="P1374" i="10"/>
  <c r="O1374" i="10"/>
  <c r="N1374" i="10"/>
  <c r="M1374" i="10"/>
  <c r="L1374" i="10"/>
  <c r="K1374" i="10"/>
  <c r="J1374" i="10"/>
  <c r="I1374" i="10"/>
  <c r="H1374" i="10"/>
  <c r="G1374" i="10"/>
  <c r="F1374" i="10"/>
  <c r="R1373" i="10"/>
  <c r="Q1373" i="10"/>
  <c r="P1373" i="10"/>
  <c r="O1373" i="10"/>
  <c r="N1373" i="10"/>
  <c r="M1373" i="10"/>
  <c r="L1373" i="10"/>
  <c r="K1373" i="10"/>
  <c r="J1373" i="10"/>
  <c r="I1373" i="10"/>
  <c r="H1373" i="10"/>
  <c r="G1373" i="10"/>
  <c r="F1373" i="10"/>
  <c r="R1372" i="10"/>
  <c r="Q1372" i="10"/>
  <c r="P1372" i="10"/>
  <c r="O1372" i="10"/>
  <c r="N1372" i="10"/>
  <c r="M1372" i="10"/>
  <c r="L1372" i="10"/>
  <c r="K1372" i="10"/>
  <c r="J1372" i="10"/>
  <c r="I1372" i="10"/>
  <c r="H1372" i="10"/>
  <c r="G1372" i="10"/>
  <c r="F1372" i="10"/>
  <c r="R1371" i="10"/>
  <c r="Q1371" i="10"/>
  <c r="P1371" i="10"/>
  <c r="O1371" i="10"/>
  <c r="N1371" i="10"/>
  <c r="M1371" i="10"/>
  <c r="L1371" i="10"/>
  <c r="K1371" i="10"/>
  <c r="J1371" i="10"/>
  <c r="I1371" i="10"/>
  <c r="H1371" i="10"/>
  <c r="G1371" i="10"/>
  <c r="F1371" i="10"/>
  <c r="R1370" i="10"/>
  <c r="Q1370" i="10"/>
  <c r="P1370" i="10"/>
  <c r="O1370" i="10"/>
  <c r="N1370" i="10"/>
  <c r="M1370" i="10"/>
  <c r="L1370" i="10"/>
  <c r="K1370" i="10"/>
  <c r="J1370" i="10"/>
  <c r="I1370" i="10"/>
  <c r="H1370" i="10"/>
  <c r="G1370" i="10"/>
  <c r="F1370" i="10"/>
  <c r="R1369" i="10"/>
  <c r="Q1369" i="10"/>
  <c r="P1369" i="10"/>
  <c r="O1369" i="10"/>
  <c r="N1369" i="10"/>
  <c r="M1369" i="10"/>
  <c r="L1369" i="10"/>
  <c r="K1369" i="10"/>
  <c r="J1369" i="10"/>
  <c r="I1369" i="10"/>
  <c r="H1369" i="10"/>
  <c r="G1369" i="10"/>
  <c r="F1369" i="10"/>
  <c r="R1368" i="10"/>
  <c r="Q1368" i="10"/>
  <c r="P1368" i="10"/>
  <c r="O1368" i="10"/>
  <c r="N1368" i="10"/>
  <c r="M1368" i="10"/>
  <c r="L1368" i="10"/>
  <c r="K1368" i="10"/>
  <c r="J1368" i="10"/>
  <c r="I1368" i="10"/>
  <c r="H1368" i="10"/>
  <c r="G1368" i="10"/>
  <c r="F1368" i="10"/>
  <c r="R1367" i="10"/>
  <c r="Q1367" i="10"/>
  <c r="P1367" i="10"/>
  <c r="O1367" i="10"/>
  <c r="N1367" i="10"/>
  <c r="M1367" i="10"/>
  <c r="L1367" i="10"/>
  <c r="K1367" i="10"/>
  <c r="J1367" i="10"/>
  <c r="I1367" i="10"/>
  <c r="H1367" i="10"/>
  <c r="G1367" i="10"/>
  <c r="F1367" i="10"/>
  <c r="R1366" i="10"/>
  <c r="Q1366" i="10"/>
  <c r="P1366" i="10"/>
  <c r="O1366" i="10"/>
  <c r="N1366" i="10"/>
  <c r="M1366" i="10"/>
  <c r="L1366" i="10"/>
  <c r="K1366" i="10"/>
  <c r="J1366" i="10"/>
  <c r="I1366" i="10"/>
  <c r="H1366" i="10"/>
  <c r="G1366" i="10"/>
  <c r="F1366" i="10"/>
  <c r="R1365" i="10"/>
  <c r="Q1365" i="10"/>
  <c r="P1365" i="10"/>
  <c r="O1365" i="10"/>
  <c r="N1365" i="10"/>
  <c r="M1365" i="10"/>
  <c r="L1365" i="10"/>
  <c r="K1365" i="10"/>
  <c r="J1365" i="10"/>
  <c r="I1365" i="10"/>
  <c r="H1365" i="10"/>
  <c r="G1365" i="10"/>
  <c r="F1365" i="10"/>
  <c r="R1364" i="10"/>
  <c r="Q1364" i="10"/>
  <c r="P1364" i="10"/>
  <c r="O1364" i="10"/>
  <c r="N1364" i="10"/>
  <c r="M1364" i="10"/>
  <c r="L1364" i="10"/>
  <c r="K1364" i="10"/>
  <c r="J1364" i="10"/>
  <c r="I1364" i="10"/>
  <c r="H1364" i="10"/>
  <c r="G1364" i="10"/>
  <c r="F1364" i="10"/>
  <c r="R1363" i="10"/>
  <c r="Q1363" i="10"/>
  <c r="P1363" i="10"/>
  <c r="O1363" i="10"/>
  <c r="N1363" i="10"/>
  <c r="M1363" i="10"/>
  <c r="L1363" i="10"/>
  <c r="D122" i="3" s="1"/>
  <c r="K1363" i="10"/>
  <c r="J1363" i="10"/>
  <c r="I1363" i="10"/>
  <c r="H1363" i="10"/>
  <c r="G1363" i="10"/>
  <c r="F1363" i="10"/>
  <c r="R1362" i="10"/>
  <c r="Q1362" i="10"/>
  <c r="P1362" i="10"/>
  <c r="O1362" i="10"/>
  <c r="N1362" i="10"/>
  <c r="M1362" i="10"/>
  <c r="L1362" i="10"/>
  <c r="K1362" i="10"/>
  <c r="J1362" i="10"/>
  <c r="I1362" i="10"/>
  <c r="H1362" i="10"/>
  <c r="G1362" i="10"/>
  <c r="F1362" i="10"/>
  <c r="R1361" i="10"/>
  <c r="Q1361" i="10"/>
  <c r="P1361" i="10"/>
  <c r="O1361" i="10"/>
  <c r="N1361" i="10"/>
  <c r="M1361" i="10"/>
  <c r="L1361" i="10"/>
  <c r="K1361" i="10"/>
  <c r="J1361" i="10"/>
  <c r="I1361" i="10"/>
  <c r="H1361" i="10"/>
  <c r="G1361" i="10"/>
  <c r="F1361" i="10"/>
  <c r="R1360" i="10"/>
  <c r="Q1360" i="10"/>
  <c r="P1360" i="10"/>
  <c r="O1360" i="10"/>
  <c r="N1360" i="10"/>
  <c r="M1360" i="10"/>
  <c r="L1360" i="10"/>
  <c r="D103" i="3" s="1"/>
  <c r="K1360" i="10"/>
  <c r="J1360" i="10"/>
  <c r="I1360" i="10"/>
  <c r="H1360" i="10"/>
  <c r="G1360" i="10"/>
  <c r="F1360" i="10"/>
  <c r="R1359" i="10"/>
  <c r="Q1359" i="10"/>
  <c r="P1359" i="10"/>
  <c r="O1359" i="10"/>
  <c r="N1359" i="10"/>
  <c r="M1359" i="10"/>
  <c r="L1359" i="10"/>
  <c r="K1359" i="10"/>
  <c r="J1359" i="10"/>
  <c r="I1359" i="10"/>
  <c r="H1359" i="10"/>
  <c r="G1359" i="10"/>
  <c r="F1359" i="10"/>
  <c r="R1358" i="10"/>
  <c r="Q1358" i="10"/>
  <c r="P1358" i="10"/>
  <c r="O1358" i="10"/>
  <c r="N1358" i="10"/>
  <c r="M1358" i="10"/>
  <c r="L1358" i="10"/>
  <c r="K1358" i="10"/>
  <c r="J1358" i="10"/>
  <c r="I1358" i="10"/>
  <c r="H1358" i="10"/>
  <c r="G1358" i="10"/>
  <c r="F1358" i="10"/>
  <c r="R1357" i="10"/>
  <c r="Q1357" i="10"/>
  <c r="P1357" i="10"/>
  <c r="O1357" i="10"/>
  <c r="N1357" i="10"/>
  <c r="M1357" i="10"/>
  <c r="L1357" i="10"/>
  <c r="K1357" i="10"/>
  <c r="J1357" i="10"/>
  <c r="I1357" i="10"/>
  <c r="H1357" i="10"/>
  <c r="G1357" i="10"/>
  <c r="F1357" i="10"/>
  <c r="R1356" i="10"/>
  <c r="Q1356" i="10"/>
  <c r="P1356" i="10"/>
  <c r="O1356" i="10"/>
  <c r="N1356" i="10"/>
  <c r="M1356" i="10"/>
  <c r="L1356" i="10"/>
  <c r="K1356" i="10"/>
  <c r="J1356" i="10"/>
  <c r="I1356" i="10"/>
  <c r="H1356" i="10"/>
  <c r="G1356" i="10"/>
  <c r="F1356" i="10"/>
  <c r="R1355" i="10"/>
  <c r="Q1355" i="10"/>
  <c r="P1355" i="10"/>
  <c r="O1355" i="10"/>
  <c r="N1355" i="10"/>
  <c r="M1355" i="10"/>
  <c r="L1355" i="10"/>
  <c r="D95" i="3" s="1"/>
  <c r="K1355" i="10"/>
  <c r="J1355" i="10"/>
  <c r="I1355" i="10"/>
  <c r="H1355" i="10"/>
  <c r="G1355" i="10"/>
  <c r="F1355" i="10"/>
  <c r="R1354" i="10"/>
  <c r="Q1354" i="10"/>
  <c r="P1354" i="10"/>
  <c r="O1354" i="10"/>
  <c r="N1354" i="10"/>
  <c r="M1354" i="10"/>
  <c r="L1354" i="10"/>
  <c r="K1354" i="10"/>
  <c r="J1354" i="10"/>
  <c r="I1354" i="10"/>
  <c r="H1354" i="10"/>
  <c r="G1354" i="10"/>
  <c r="F1354" i="10"/>
  <c r="R1353" i="10"/>
  <c r="Q1353" i="10"/>
  <c r="P1353" i="10"/>
  <c r="O1353" i="10"/>
  <c r="N1353" i="10"/>
  <c r="M1353" i="10"/>
  <c r="L1353" i="10"/>
  <c r="K1353" i="10"/>
  <c r="J1353" i="10"/>
  <c r="I1353" i="10"/>
  <c r="H1353" i="10"/>
  <c r="G1353" i="10"/>
  <c r="F1353" i="10"/>
  <c r="R1352" i="10"/>
  <c r="Q1352" i="10"/>
  <c r="P1352" i="10"/>
  <c r="O1352" i="10"/>
  <c r="N1352" i="10"/>
  <c r="M1352" i="10"/>
  <c r="L1352" i="10"/>
  <c r="D28" i="3" s="1"/>
  <c r="K1352" i="10"/>
  <c r="J1352" i="10"/>
  <c r="I1352" i="10"/>
  <c r="H1352" i="10"/>
  <c r="G1352" i="10"/>
  <c r="F1352" i="10"/>
  <c r="R1351" i="10"/>
  <c r="Q1351" i="10"/>
  <c r="P1351" i="10"/>
  <c r="O1351" i="10"/>
  <c r="N1351" i="10"/>
  <c r="M1351" i="10"/>
  <c r="L1351" i="10"/>
  <c r="K1351" i="10"/>
  <c r="J1351" i="10"/>
  <c r="I1351" i="10"/>
  <c r="H1351" i="10"/>
  <c r="G1351" i="10"/>
  <c r="F1351" i="10"/>
  <c r="R1350" i="10"/>
  <c r="Q1350" i="10"/>
  <c r="P1350" i="10"/>
  <c r="O1350" i="10"/>
  <c r="N1350" i="10"/>
  <c r="M1350" i="10"/>
  <c r="L1350" i="10"/>
  <c r="K1350" i="10"/>
  <c r="J1350" i="10"/>
  <c r="I1350" i="10"/>
  <c r="H1350" i="10"/>
  <c r="G1350" i="10"/>
  <c r="F1350" i="10"/>
  <c r="R1349" i="10"/>
  <c r="Q1349" i="10"/>
  <c r="P1349" i="10"/>
  <c r="O1349" i="10"/>
  <c r="N1349" i="10"/>
  <c r="M1349" i="10"/>
  <c r="L1349" i="10"/>
  <c r="K1349" i="10"/>
  <c r="J1349" i="10"/>
  <c r="I1349" i="10"/>
  <c r="H1349" i="10"/>
  <c r="G1349" i="10"/>
  <c r="F1349" i="10"/>
  <c r="R1348" i="10"/>
  <c r="Q1348" i="10"/>
  <c r="P1348" i="10"/>
  <c r="O1348" i="10"/>
  <c r="N1348" i="10"/>
  <c r="M1348" i="10"/>
  <c r="L1348" i="10"/>
  <c r="K1348" i="10"/>
  <c r="J1348" i="10"/>
  <c r="I1348" i="10"/>
  <c r="H1348" i="10"/>
  <c r="G1348" i="10"/>
  <c r="F1348" i="10"/>
  <c r="R1347" i="10"/>
  <c r="Q1347" i="10"/>
  <c r="P1347" i="10"/>
  <c r="O1347" i="10"/>
  <c r="N1347" i="10"/>
  <c r="M1347" i="10"/>
  <c r="L1347" i="10"/>
  <c r="D2" i="3" s="1"/>
  <c r="K1347" i="10"/>
  <c r="J1347" i="10"/>
  <c r="I1347" i="10"/>
  <c r="H1347" i="10"/>
  <c r="G1347" i="10"/>
  <c r="F1347" i="10"/>
  <c r="R1346" i="10"/>
  <c r="Q1346" i="10"/>
  <c r="P1346" i="10"/>
  <c r="O1346" i="10"/>
  <c r="N1346" i="10"/>
  <c r="M1346" i="10"/>
  <c r="L1346" i="10"/>
  <c r="K1346" i="10"/>
  <c r="J1346" i="10"/>
  <c r="I1346" i="10"/>
  <c r="H1346" i="10"/>
  <c r="G1346" i="10"/>
  <c r="F1346" i="10"/>
  <c r="R1345" i="10"/>
  <c r="Q1345" i="10"/>
  <c r="P1345" i="10"/>
  <c r="O1345" i="10"/>
  <c r="N1345" i="10"/>
  <c r="M1345" i="10"/>
  <c r="L1345" i="10"/>
  <c r="K1345" i="10"/>
  <c r="J1345" i="10"/>
  <c r="I1345" i="10"/>
  <c r="H1345" i="10"/>
  <c r="G1345" i="10"/>
  <c r="F1345" i="10"/>
  <c r="R1344" i="10"/>
  <c r="Q1344" i="10"/>
  <c r="P1344" i="10"/>
  <c r="O1344" i="10"/>
  <c r="N1344" i="10"/>
  <c r="M1344" i="10"/>
  <c r="L1344" i="10"/>
  <c r="D84" i="3" s="1"/>
  <c r="K1344" i="10"/>
  <c r="J1344" i="10"/>
  <c r="I1344" i="10"/>
  <c r="H1344" i="10"/>
  <c r="G1344" i="10"/>
  <c r="F1344" i="10"/>
  <c r="R1343" i="10"/>
  <c r="Q1343" i="10"/>
  <c r="P1343" i="10"/>
  <c r="O1343" i="10"/>
  <c r="N1343" i="10"/>
  <c r="M1343" i="10"/>
  <c r="L1343" i="10"/>
  <c r="K1343" i="10"/>
  <c r="J1343" i="10"/>
  <c r="I1343" i="10"/>
  <c r="H1343" i="10"/>
  <c r="G1343" i="10"/>
  <c r="F1343" i="10"/>
  <c r="R1342" i="10"/>
  <c r="Q1342" i="10"/>
  <c r="P1342" i="10"/>
  <c r="O1342" i="10"/>
  <c r="N1342" i="10"/>
  <c r="M1342" i="10"/>
  <c r="L1342" i="10"/>
  <c r="K1342" i="10"/>
  <c r="J1342" i="10"/>
  <c r="I1342" i="10"/>
  <c r="H1342" i="10"/>
  <c r="G1342" i="10"/>
  <c r="F1342" i="10"/>
  <c r="R1341" i="10"/>
  <c r="Q1341" i="10"/>
  <c r="P1341" i="10"/>
  <c r="O1341" i="10"/>
  <c r="N1341" i="10"/>
  <c r="M1341" i="10"/>
  <c r="L1341" i="10"/>
  <c r="K1341" i="10"/>
  <c r="J1341" i="10"/>
  <c r="I1341" i="10"/>
  <c r="H1341" i="10"/>
  <c r="G1341" i="10"/>
  <c r="F1341" i="10"/>
  <c r="R1340" i="10"/>
  <c r="Q1340" i="10"/>
  <c r="P1340" i="10"/>
  <c r="O1340" i="10"/>
  <c r="N1340" i="10"/>
  <c r="M1340" i="10"/>
  <c r="L1340" i="10"/>
  <c r="K1340" i="10"/>
  <c r="J1340" i="10"/>
  <c r="I1340" i="10"/>
  <c r="H1340" i="10"/>
  <c r="G1340" i="10"/>
  <c r="F1340" i="10"/>
  <c r="R1339" i="10"/>
  <c r="Q1339" i="10"/>
  <c r="P1339" i="10"/>
  <c r="O1339" i="10"/>
  <c r="N1339" i="10"/>
  <c r="M1339" i="10"/>
  <c r="L1339" i="10"/>
  <c r="D29" i="3" s="1"/>
  <c r="K1339" i="10"/>
  <c r="J1339" i="10"/>
  <c r="I1339" i="10"/>
  <c r="H1339" i="10"/>
  <c r="G1339" i="10"/>
  <c r="F1339" i="10"/>
  <c r="R1338" i="10"/>
  <c r="Q1338" i="10"/>
  <c r="P1338" i="10"/>
  <c r="O1338" i="10"/>
  <c r="N1338" i="10"/>
  <c r="M1338" i="10"/>
  <c r="L1338" i="10"/>
  <c r="K1338" i="10"/>
  <c r="J1338" i="10"/>
  <c r="I1338" i="10"/>
  <c r="H1338" i="10"/>
  <c r="G1338" i="10"/>
  <c r="F1338" i="10"/>
  <c r="R1337" i="10"/>
  <c r="Q1337" i="10"/>
  <c r="P1337" i="10"/>
  <c r="O1337" i="10"/>
  <c r="N1337" i="10"/>
  <c r="M1337" i="10"/>
  <c r="L1337" i="10"/>
  <c r="K1337" i="10"/>
  <c r="J1337" i="10"/>
  <c r="I1337" i="10"/>
  <c r="H1337" i="10"/>
  <c r="G1337" i="10"/>
  <c r="F1337" i="10"/>
  <c r="R1336" i="10"/>
  <c r="Q1336" i="10"/>
  <c r="P1336" i="10"/>
  <c r="O1336" i="10"/>
  <c r="N1336" i="10"/>
  <c r="M1336" i="10"/>
  <c r="L1336" i="10"/>
  <c r="D46" i="3" s="1"/>
  <c r="K1336" i="10"/>
  <c r="J1336" i="10"/>
  <c r="I1336" i="10"/>
  <c r="H1336" i="10"/>
  <c r="G1336" i="10"/>
  <c r="F1336" i="10"/>
  <c r="R1335" i="10"/>
  <c r="Q1335" i="10"/>
  <c r="P1335" i="10"/>
  <c r="O1335" i="10"/>
  <c r="N1335" i="10"/>
  <c r="M1335" i="10"/>
  <c r="L1335" i="10"/>
  <c r="K1335" i="10"/>
  <c r="J1335" i="10"/>
  <c r="I1335" i="10"/>
  <c r="H1335" i="10"/>
  <c r="G1335" i="10"/>
  <c r="F1335" i="10"/>
  <c r="R1334" i="10"/>
  <c r="Q1334" i="10"/>
  <c r="P1334" i="10"/>
  <c r="O1334" i="10"/>
  <c r="N1334" i="10"/>
  <c r="M1334" i="10"/>
  <c r="L1334" i="10"/>
  <c r="K1334" i="10"/>
  <c r="J1334" i="10"/>
  <c r="I1334" i="10"/>
  <c r="H1334" i="10"/>
  <c r="G1334" i="10"/>
  <c r="F1334" i="10"/>
  <c r="R1333" i="10"/>
  <c r="Q1333" i="10"/>
  <c r="P1333" i="10"/>
  <c r="O1333" i="10"/>
  <c r="N1333" i="10"/>
  <c r="M1333" i="10"/>
  <c r="L1333" i="10"/>
  <c r="K1333" i="10"/>
  <c r="J1333" i="10"/>
  <c r="I1333" i="10"/>
  <c r="H1333" i="10"/>
  <c r="G1333" i="10"/>
  <c r="F1333" i="10"/>
  <c r="R1332" i="10"/>
  <c r="Q1332" i="10"/>
  <c r="P1332" i="10"/>
  <c r="O1332" i="10"/>
  <c r="N1332" i="10"/>
  <c r="M1332" i="10"/>
  <c r="L1332" i="10"/>
  <c r="K1332" i="10"/>
  <c r="J1332" i="10"/>
  <c r="I1332" i="10"/>
  <c r="H1332" i="10"/>
  <c r="G1332" i="10"/>
  <c r="F1332" i="10"/>
  <c r="R1331" i="10"/>
  <c r="Q1331" i="10"/>
  <c r="P1331" i="10"/>
  <c r="O1331" i="10"/>
  <c r="N1331" i="10"/>
  <c r="M1331" i="10"/>
  <c r="L1331" i="10"/>
  <c r="D151" i="3" s="1"/>
  <c r="K1331" i="10"/>
  <c r="J1331" i="10"/>
  <c r="I1331" i="10"/>
  <c r="H1331" i="10"/>
  <c r="G1331" i="10"/>
  <c r="F1331" i="10"/>
  <c r="R1330" i="10"/>
  <c r="Q1330" i="10"/>
  <c r="P1330" i="10"/>
  <c r="O1330" i="10"/>
  <c r="N1330" i="10"/>
  <c r="M1330" i="10"/>
  <c r="L1330" i="10"/>
  <c r="K1330" i="10"/>
  <c r="J1330" i="10"/>
  <c r="I1330" i="10"/>
  <c r="H1330" i="10"/>
  <c r="G1330" i="10"/>
  <c r="F1330" i="10"/>
  <c r="R1329" i="10"/>
  <c r="Q1329" i="10"/>
  <c r="P1329" i="10"/>
  <c r="O1329" i="10"/>
  <c r="N1329" i="10"/>
  <c r="M1329" i="10"/>
  <c r="L1329" i="10"/>
  <c r="K1329" i="10"/>
  <c r="J1329" i="10"/>
  <c r="I1329" i="10"/>
  <c r="H1329" i="10"/>
  <c r="G1329" i="10"/>
  <c r="F1329" i="10"/>
  <c r="R1328" i="10"/>
  <c r="Q1328" i="10"/>
  <c r="P1328" i="10"/>
  <c r="O1328" i="10"/>
  <c r="N1328" i="10"/>
  <c r="M1328" i="10"/>
  <c r="L1328" i="10"/>
  <c r="E116" i="3" s="1"/>
  <c r="K1328" i="10"/>
  <c r="J1328" i="10"/>
  <c r="I1328" i="10"/>
  <c r="H1328" i="10"/>
  <c r="G1328" i="10"/>
  <c r="F1328" i="10"/>
  <c r="R1327" i="10"/>
  <c r="Q1327" i="10"/>
  <c r="P1327" i="10"/>
  <c r="O1327" i="10"/>
  <c r="N1327" i="10"/>
  <c r="M1327" i="10"/>
  <c r="L1327" i="10"/>
  <c r="K1327" i="10"/>
  <c r="J1327" i="10"/>
  <c r="I1327" i="10"/>
  <c r="H1327" i="10"/>
  <c r="G1327" i="10"/>
  <c r="F1327" i="10"/>
  <c r="R1326" i="10"/>
  <c r="Q1326" i="10"/>
  <c r="P1326" i="10"/>
  <c r="O1326" i="10"/>
  <c r="N1326" i="10"/>
  <c r="M1326" i="10"/>
  <c r="L1326" i="10"/>
  <c r="K1326" i="10"/>
  <c r="J1326" i="10"/>
  <c r="I1326" i="10"/>
  <c r="H1326" i="10"/>
  <c r="G1326" i="10"/>
  <c r="F1326" i="10"/>
  <c r="R1325" i="10"/>
  <c r="Q1325" i="10"/>
  <c r="P1325" i="10"/>
  <c r="O1325" i="10"/>
  <c r="N1325" i="10"/>
  <c r="M1325" i="10"/>
  <c r="L1325" i="10"/>
  <c r="K1325" i="10"/>
  <c r="J1325" i="10"/>
  <c r="I1325" i="10"/>
  <c r="H1325" i="10"/>
  <c r="G1325" i="10"/>
  <c r="F1325" i="10"/>
  <c r="R1324" i="10"/>
  <c r="Q1324" i="10"/>
  <c r="P1324" i="10"/>
  <c r="O1324" i="10"/>
  <c r="N1324" i="10"/>
  <c r="M1324" i="10"/>
  <c r="L1324" i="10"/>
  <c r="K1324" i="10"/>
  <c r="J1324" i="10"/>
  <c r="I1324" i="10"/>
  <c r="H1324" i="10"/>
  <c r="G1324" i="10"/>
  <c r="F1324" i="10"/>
  <c r="R1323" i="10"/>
  <c r="Q1323" i="10"/>
  <c r="P1323" i="10"/>
  <c r="O1323" i="10"/>
  <c r="N1323" i="10"/>
  <c r="M1323" i="10"/>
  <c r="L1323" i="10"/>
  <c r="K1323" i="10"/>
  <c r="J1323" i="10"/>
  <c r="I1323" i="10"/>
  <c r="H1323" i="10"/>
  <c r="G1323" i="10"/>
  <c r="F1323" i="10"/>
  <c r="R1322" i="10"/>
  <c r="Q1322" i="10"/>
  <c r="P1322" i="10"/>
  <c r="O1322" i="10"/>
  <c r="N1322" i="10"/>
  <c r="M1322" i="10"/>
  <c r="L1322" i="10"/>
  <c r="K1322" i="10"/>
  <c r="J1322" i="10"/>
  <c r="I1322" i="10"/>
  <c r="H1322" i="10"/>
  <c r="G1322" i="10"/>
  <c r="F1322" i="10"/>
  <c r="R1321" i="10"/>
  <c r="Q1321" i="10"/>
  <c r="P1321" i="10"/>
  <c r="O1321" i="10"/>
  <c r="N1321" i="10"/>
  <c r="M1321" i="10"/>
  <c r="L1321" i="10"/>
  <c r="E159" i="3" s="1"/>
  <c r="K1321" i="10"/>
  <c r="J1321" i="10"/>
  <c r="I1321" i="10"/>
  <c r="H1321" i="10"/>
  <c r="G1321" i="10"/>
  <c r="F1321" i="10"/>
  <c r="R1320" i="10"/>
  <c r="Q1320" i="10"/>
  <c r="P1320" i="10"/>
  <c r="O1320" i="10"/>
  <c r="N1320" i="10"/>
  <c r="M1320" i="10"/>
  <c r="L1320" i="10"/>
  <c r="K1320" i="10"/>
  <c r="J1320" i="10"/>
  <c r="I1320" i="10"/>
  <c r="H1320" i="10"/>
  <c r="G1320" i="10"/>
  <c r="F1320" i="10"/>
  <c r="R1319" i="10"/>
  <c r="Q1319" i="10"/>
  <c r="P1319" i="10"/>
  <c r="O1319" i="10"/>
  <c r="N1319" i="10"/>
  <c r="M1319" i="10"/>
  <c r="L1319" i="10"/>
  <c r="K1319" i="10"/>
  <c r="J1319" i="10"/>
  <c r="I1319" i="10"/>
  <c r="H1319" i="10"/>
  <c r="G1319" i="10"/>
  <c r="F1319" i="10"/>
  <c r="R1318" i="10"/>
  <c r="Q1318" i="10"/>
  <c r="P1318" i="10"/>
  <c r="O1318" i="10"/>
  <c r="N1318" i="10"/>
  <c r="M1318" i="10"/>
  <c r="L1318" i="10"/>
  <c r="K1318" i="10"/>
  <c r="J1318" i="10"/>
  <c r="I1318" i="10"/>
  <c r="H1318" i="10"/>
  <c r="G1318" i="10"/>
  <c r="F1318" i="10"/>
  <c r="R1317" i="10"/>
  <c r="Q1317" i="10"/>
  <c r="P1317" i="10"/>
  <c r="O1317" i="10"/>
  <c r="N1317" i="10"/>
  <c r="M1317" i="10"/>
  <c r="L1317" i="10"/>
  <c r="K1317" i="10"/>
  <c r="J1317" i="10"/>
  <c r="I1317" i="10"/>
  <c r="H1317" i="10"/>
  <c r="G1317" i="10"/>
  <c r="F1317" i="10"/>
  <c r="R1316" i="10"/>
  <c r="Q1316" i="10"/>
  <c r="P1316" i="10"/>
  <c r="O1316" i="10"/>
  <c r="N1316" i="10"/>
  <c r="M1316" i="10"/>
  <c r="L1316" i="10"/>
  <c r="K1316" i="10"/>
  <c r="J1316" i="10"/>
  <c r="I1316" i="10"/>
  <c r="H1316" i="10"/>
  <c r="G1316" i="10"/>
  <c r="F1316" i="10"/>
  <c r="R1315" i="10"/>
  <c r="Q1315" i="10"/>
  <c r="P1315" i="10"/>
  <c r="O1315" i="10"/>
  <c r="N1315" i="10"/>
  <c r="M1315" i="10"/>
  <c r="L1315" i="10"/>
  <c r="K1315" i="10"/>
  <c r="J1315" i="10"/>
  <c r="I1315" i="10"/>
  <c r="H1315" i="10"/>
  <c r="G1315" i="10"/>
  <c r="F1315" i="10"/>
  <c r="R1314" i="10"/>
  <c r="Q1314" i="10"/>
  <c r="P1314" i="10"/>
  <c r="O1314" i="10"/>
  <c r="N1314" i="10"/>
  <c r="M1314" i="10"/>
  <c r="L1314" i="10"/>
  <c r="K1314" i="10"/>
  <c r="J1314" i="10"/>
  <c r="I1314" i="10"/>
  <c r="H1314" i="10"/>
  <c r="G1314" i="10"/>
  <c r="F1314" i="10"/>
  <c r="R1313" i="10"/>
  <c r="Q1313" i="10"/>
  <c r="P1313" i="10"/>
  <c r="O1313" i="10"/>
  <c r="N1313" i="10"/>
  <c r="M1313" i="10"/>
  <c r="L1313" i="10"/>
  <c r="E147" i="3" s="1"/>
  <c r="K1313" i="10"/>
  <c r="J1313" i="10"/>
  <c r="I1313" i="10"/>
  <c r="H1313" i="10"/>
  <c r="G1313" i="10"/>
  <c r="F1313" i="10"/>
  <c r="R1312" i="10"/>
  <c r="Q1312" i="10"/>
  <c r="P1312" i="10"/>
  <c r="O1312" i="10"/>
  <c r="N1312" i="10"/>
  <c r="M1312" i="10"/>
  <c r="L1312" i="10"/>
  <c r="E32" i="3" s="1"/>
  <c r="K1312" i="10"/>
  <c r="J1312" i="10"/>
  <c r="I1312" i="10"/>
  <c r="H1312" i="10"/>
  <c r="G1312" i="10"/>
  <c r="F1312" i="10"/>
  <c r="R1311" i="10"/>
  <c r="Q1311" i="10"/>
  <c r="P1311" i="10"/>
  <c r="O1311" i="10"/>
  <c r="N1311" i="10"/>
  <c r="M1311" i="10"/>
  <c r="L1311" i="10"/>
  <c r="K1311" i="10"/>
  <c r="J1311" i="10"/>
  <c r="I1311" i="10"/>
  <c r="H1311" i="10"/>
  <c r="G1311" i="10"/>
  <c r="F1311" i="10"/>
  <c r="R1310" i="10"/>
  <c r="Q1310" i="10"/>
  <c r="P1310" i="10"/>
  <c r="O1310" i="10"/>
  <c r="N1310" i="10"/>
  <c r="M1310" i="10"/>
  <c r="L1310" i="10"/>
  <c r="K1310" i="10"/>
  <c r="J1310" i="10"/>
  <c r="I1310" i="10"/>
  <c r="H1310" i="10"/>
  <c r="G1310" i="10"/>
  <c r="F1310" i="10"/>
  <c r="R1309" i="10"/>
  <c r="Q1309" i="10"/>
  <c r="P1309" i="10"/>
  <c r="O1309" i="10"/>
  <c r="N1309" i="10"/>
  <c r="M1309" i="10"/>
  <c r="L1309" i="10"/>
  <c r="K1309" i="10"/>
  <c r="J1309" i="10"/>
  <c r="I1309" i="10"/>
  <c r="H1309" i="10"/>
  <c r="G1309" i="10"/>
  <c r="F1309" i="10"/>
  <c r="R1308" i="10"/>
  <c r="Q1308" i="10"/>
  <c r="P1308" i="10"/>
  <c r="O1308" i="10"/>
  <c r="N1308" i="10"/>
  <c r="M1308" i="10"/>
  <c r="L1308" i="10"/>
  <c r="K1308" i="10"/>
  <c r="J1308" i="10"/>
  <c r="I1308" i="10"/>
  <c r="H1308" i="10"/>
  <c r="G1308" i="10"/>
  <c r="F1308" i="10"/>
  <c r="R1307" i="10"/>
  <c r="Q1307" i="10"/>
  <c r="P1307" i="10"/>
  <c r="O1307" i="10"/>
  <c r="N1307" i="10"/>
  <c r="M1307" i="10"/>
  <c r="L1307" i="10"/>
  <c r="K1307" i="10"/>
  <c r="J1307" i="10"/>
  <c r="I1307" i="10"/>
  <c r="H1307" i="10"/>
  <c r="G1307" i="10"/>
  <c r="F1307" i="10"/>
  <c r="R1306" i="10"/>
  <c r="Q1306" i="10"/>
  <c r="P1306" i="10"/>
  <c r="O1306" i="10"/>
  <c r="N1306" i="10"/>
  <c r="M1306" i="10"/>
  <c r="L1306" i="10"/>
  <c r="K1306" i="10"/>
  <c r="J1306" i="10"/>
  <c r="I1306" i="10"/>
  <c r="H1306" i="10"/>
  <c r="G1306" i="10"/>
  <c r="F1306" i="10"/>
  <c r="R1305" i="10"/>
  <c r="Q1305" i="10"/>
  <c r="P1305" i="10"/>
  <c r="O1305" i="10"/>
  <c r="N1305" i="10"/>
  <c r="M1305" i="10"/>
  <c r="L1305" i="10"/>
  <c r="E126" i="3" s="1"/>
  <c r="K1305" i="10"/>
  <c r="J1305" i="10"/>
  <c r="I1305" i="10"/>
  <c r="H1305" i="10"/>
  <c r="G1305" i="10"/>
  <c r="F1305" i="10"/>
  <c r="R1304" i="10"/>
  <c r="Q1304" i="10"/>
  <c r="P1304" i="10"/>
  <c r="O1304" i="10"/>
  <c r="N1304" i="10"/>
  <c r="M1304" i="10"/>
  <c r="L1304" i="10"/>
  <c r="E151" i="3" s="1"/>
  <c r="K1304" i="10"/>
  <c r="J1304" i="10"/>
  <c r="I1304" i="10"/>
  <c r="H1304" i="10"/>
  <c r="G1304" i="10"/>
  <c r="F1304" i="10"/>
  <c r="R1303" i="10"/>
  <c r="Q1303" i="10"/>
  <c r="P1303" i="10"/>
  <c r="O1303" i="10"/>
  <c r="N1303" i="10"/>
  <c r="M1303" i="10"/>
  <c r="L1303" i="10"/>
  <c r="K1303" i="10"/>
  <c r="J1303" i="10"/>
  <c r="I1303" i="10"/>
  <c r="H1303" i="10"/>
  <c r="G1303" i="10"/>
  <c r="F1303" i="10"/>
  <c r="R1302" i="10"/>
  <c r="Q1302" i="10"/>
  <c r="P1302" i="10"/>
  <c r="O1302" i="10"/>
  <c r="N1302" i="10"/>
  <c r="M1302" i="10"/>
  <c r="L1302" i="10"/>
  <c r="K1302" i="10"/>
  <c r="J1302" i="10"/>
  <c r="I1302" i="10"/>
  <c r="H1302" i="10"/>
  <c r="G1302" i="10"/>
  <c r="F1302" i="10"/>
  <c r="R1301" i="10"/>
  <c r="Q1301" i="10"/>
  <c r="P1301" i="10"/>
  <c r="O1301" i="10"/>
  <c r="N1301" i="10"/>
  <c r="M1301" i="10"/>
  <c r="L1301" i="10"/>
  <c r="K1301" i="10"/>
  <c r="J1301" i="10"/>
  <c r="I1301" i="10"/>
  <c r="H1301" i="10"/>
  <c r="G1301" i="10"/>
  <c r="F1301" i="10"/>
  <c r="R1300" i="10"/>
  <c r="Q1300" i="10"/>
  <c r="P1300" i="10"/>
  <c r="O1300" i="10"/>
  <c r="N1300" i="10"/>
  <c r="M1300" i="10"/>
  <c r="L1300" i="10"/>
  <c r="K1300" i="10"/>
  <c r="J1300" i="10"/>
  <c r="I1300" i="10"/>
  <c r="H1300" i="10"/>
  <c r="G1300" i="10"/>
  <c r="F1300" i="10"/>
  <c r="R1299" i="10"/>
  <c r="Q1299" i="10"/>
  <c r="P1299" i="10"/>
  <c r="O1299" i="10"/>
  <c r="N1299" i="10"/>
  <c r="M1299" i="10"/>
  <c r="L1299" i="10"/>
  <c r="K1299" i="10"/>
  <c r="J1299" i="10"/>
  <c r="I1299" i="10"/>
  <c r="H1299" i="10"/>
  <c r="G1299" i="10"/>
  <c r="F1299" i="10"/>
  <c r="R1298" i="10"/>
  <c r="Q1298" i="10"/>
  <c r="P1298" i="10"/>
  <c r="O1298" i="10"/>
  <c r="N1298" i="10"/>
  <c r="M1298" i="10"/>
  <c r="L1298" i="10"/>
  <c r="K1298" i="10"/>
  <c r="J1298" i="10"/>
  <c r="I1298" i="10"/>
  <c r="H1298" i="10"/>
  <c r="G1298" i="10"/>
  <c r="F1298" i="10"/>
  <c r="R1297" i="10"/>
  <c r="Q1297" i="10"/>
  <c r="P1297" i="10"/>
  <c r="O1297" i="10"/>
  <c r="N1297" i="10"/>
  <c r="M1297" i="10"/>
  <c r="L1297" i="10"/>
  <c r="E9" i="3" s="1"/>
  <c r="K1297" i="10"/>
  <c r="J1297" i="10"/>
  <c r="I1297" i="10"/>
  <c r="H1297" i="10"/>
  <c r="G1297" i="10"/>
  <c r="F1297" i="10"/>
  <c r="R1296" i="10"/>
  <c r="Q1296" i="10"/>
  <c r="P1296" i="10"/>
  <c r="O1296" i="10"/>
  <c r="N1296" i="10"/>
  <c r="M1296" i="10"/>
  <c r="L1296" i="10"/>
  <c r="K1296" i="10"/>
  <c r="J1296" i="10"/>
  <c r="I1296" i="10"/>
  <c r="H1296" i="10"/>
  <c r="G1296" i="10"/>
  <c r="F1296" i="10"/>
  <c r="R1295" i="10"/>
  <c r="Q1295" i="10"/>
  <c r="P1295" i="10"/>
  <c r="O1295" i="10"/>
  <c r="N1295" i="10"/>
  <c r="M1295" i="10"/>
  <c r="L1295" i="10"/>
  <c r="K1295" i="10"/>
  <c r="J1295" i="10"/>
  <c r="I1295" i="10"/>
  <c r="H1295" i="10"/>
  <c r="G1295" i="10"/>
  <c r="F1295" i="10"/>
  <c r="R1294" i="10"/>
  <c r="Q1294" i="10"/>
  <c r="P1294" i="10"/>
  <c r="O1294" i="10"/>
  <c r="N1294" i="10"/>
  <c r="M1294" i="10"/>
  <c r="L1294" i="10"/>
  <c r="K1294" i="10"/>
  <c r="J1294" i="10"/>
  <c r="I1294" i="10"/>
  <c r="H1294" i="10"/>
  <c r="G1294" i="10"/>
  <c r="F1294" i="10"/>
  <c r="R1293" i="10"/>
  <c r="Q1293" i="10"/>
  <c r="P1293" i="10"/>
  <c r="O1293" i="10"/>
  <c r="N1293" i="10"/>
  <c r="M1293" i="10"/>
  <c r="L1293" i="10"/>
  <c r="K1293" i="10"/>
  <c r="J1293" i="10"/>
  <c r="I1293" i="10"/>
  <c r="H1293" i="10"/>
  <c r="G1293" i="10"/>
  <c r="F1293" i="10"/>
  <c r="R1292" i="10"/>
  <c r="Q1292" i="10"/>
  <c r="P1292" i="10"/>
  <c r="O1292" i="10"/>
  <c r="N1292" i="10"/>
  <c r="M1292" i="10"/>
  <c r="L1292" i="10"/>
  <c r="K1292" i="10"/>
  <c r="J1292" i="10"/>
  <c r="I1292" i="10"/>
  <c r="H1292" i="10"/>
  <c r="G1292" i="10"/>
  <c r="F1292" i="10"/>
  <c r="R1291" i="10"/>
  <c r="Q1291" i="10"/>
  <c r="P1291" i="10"/>
  <c r="O1291" i="10"/>
  <c r="N1291" i="10"/>
  <c r="M1291" i="10"/>
  <c r="L1291" i="10"/>
  <c r="K1291" i="10"/>
  <c r="J1291" i="10"/>
  <c r="I1291" i="10"/>
  <c r="H1291" i="10"/>
  <c r="G1291" i="10"/>
  <c r="F1291" i="10"/>
  <c r="R1290" i="10"/>
  <c r="Q1290" i="10"/>
  <c r="P1290" i="10"/>
  <c r="O1290" i="10"/>
  <c r="N1290" i="10"/>
  <c r="M1290" i="10"/>
  <c r="L1290" i="10"/>
  <c r="K1290" i="10"/>
  <c r="J1290" i="10"/>
  <c r="I1290" i="10"/>
  <c r="H1290" i="10"/>
  <c r="G1290" i="10"/>
  <c r="F1290" i="10"/>
  <c r="R1289" i="10"/>
  <c r="Q1289" i="10"/>
  <c r="P1289" i="10"/>
  <c r="O1289" i="10"/>
  <c r="N1289" i="10"/>
  <c r="M1289" i="10"/>
  <c r="L1289" i="10"/>
  <c r="E34" i="3" s="1"/>
  <c r="K1289" i="10"/>
  <c r="J1289" i="10"/>
  <c r="I1289" i="10"/>
  <c r="H1289" i="10"/>
  <c r="G1289" i="10"/>
  <c r="F1289" i="10"/>
  <c r="R1288" i="10"/>
  <c r="Q1288" i="10"/>
  <c r="P1288" i="10"/>
  <c r="O1288" i="10"/>
  <c r="N1288" i="10"/>
  <c r="M1288" i="10"/>
  <c r="L1288" i="10"/>
  <c r="K1288" i="10"/>
  <c r="J1288" i="10"/>
  <c r="I1288" i="10"/>
  <c r="H1288" i="10"/>
  <c r="G1288" i="10"/>
  <c r="F1288" i="10"/>
  <c r="R1287" i="10"/>
  <c r="Q1287" i="10"/>
  <c r="P1287" i="10"/>
  <c r="O1287" i="10"/>
  <c r="N1287" i="10"/>
  <c r="M1287" i="10"/>
  <c r="L1287" i="10"/>
  <c r="K1287" i="10"/>
  <c r="J1287" i="10"/>
  <c r="I1287" i="10"/>
  <c r="H1287" i="10"/>
  <c r="G1287" i="10"/>
  <c r="F1287" i="10"/>
  <c r="R1286" i="10"/>
  <c r="Q1286" i="10"/>
  <c r="P1286" i="10"/>
  <c r="O1286" i="10"/>
  <c r="N1286" i="10"/>
  <c r="M1286" i="10"/>
  <c r="L1286" i="10"/>
  <c r="K1286" i="10"/>
  <c r="J1286" i="10"/>
  <c r="I1286" i="10"/>
  <c r="H1286" i="10"/>
  <c r="G1286" i="10"/>
  <c r="F1286" i="10"/>
  <c r="R1285" i="10"/>
  <c r="Q1285" i="10"/>
  <c r="P1285" i="10"/>
  <c r="O1285" i="10"/>
  <c r="N1285" i="10"/>
  <c r="M1285" i="10"/>
  <c r="L1285" i="10"/>
  <c r="K1285" i="10"/>
  <c r="J1285" i="10"/>
  <c r="I1285" i="10"/>
  <c r="H1285" i="10"/>
  <c r="G1285" i="10"/>
  <c r="F1285" i="10"/>
  <c r="R1284" i="10"/>
  <c r="Q1284" i="10"/>
  <c r="P1284" i="10"/>
  <c r="O1284" i="10"/>
  <c r="N1284" i="10"/>
  <c r="M1284" i="10"/>
  <c r="L1284" i="10"/>
  <c r="K1284" i="10"/>
  <c r="J1284" i="10"/>
  <c r="I1284" i="10"/>
  <c r="H1284" i="10"/>
  <c r="G1284" i="10"/>
  <c r="F1284" i="10"/>
  <c r="R1283" i="10"/>
  <c r="Q1283" i="10"/>
  <c r="P1283" i="10"/>
  <c r="O1283" i="10"/>
  <c r="N1283" i="10"/>
  <c r="M1283" i="10"/>
  <c r="L1283" i="10"/>
  <c r="K1283" i="10"/>
  <c r="J1283" i="10"/>
  <c r="I1283" i="10"/>
  <c r="H1283" i="10"/>
  <c r="G1283" i="10"/>
  <c r="F1283" i="10"/>
  <c r="R1282" i="10"/>
  <c r="Q1282" i="10"/>
  <c r="P1282" i="10"/>
  <c r="O1282" i="10"/>
  <c r="N1282" i="10"/>
  <c r="M1282" i="10"/>
  <c r="L1282" i="10"/>
  <c r="K1282" i="10"/>
  <c r="J1282" i="10"/>
  <c r="I1282" i="10"/>
  <c r="H1282" i="10"/>
  <c r="G1282" i="10"/>
  <c r="F1282" i="10"/>
  <c r="R1281" i="10"/>
  <c r="Q1281" i="10"/>
  <c r="P1281" i="10"/>
  <c r="O1281" i="10"/>
  <c r="N1281" i="10"/>
  <c r="M1281" i="10"/>
  <c r="L1281" i="10"/>
  <c r="E88" i="3" s="1"/>
  <c r="K1281" i="10"/>
  <c r="J1281" i="10"/>
  <c r="I1281" i="10"/>
  <c r="H1281" i="10"/>
  <c r="G1281" i="10"/>
  <c r="F1281" i="10"/>
  <c r="R1280" i="10"/>
  <c r="Q1280" i="10"/>
  <c r="P1280" i="10"/>
  <c r="O1280" i="10"/>
  <c r="N1280" i="10"/>
  <c r="M1280" i="10"/>
  <c r="L1280" i="10"/>
  <c r="K1280" i="10"/>
  <c r="J1280" i="10"/>
  <c r="I1280" i="10"/>
  <c r="H1280" i="10"/>
  <c r="G1280" i="10"/>
  <c r="F1280" i="10"/>
  <c r="R1279" i="10"/>
  <c r="Q1279" i="10"/>
  <c r="P1279" i="10"/>
  <c r="O1279" i="10"/>
  <c r="N1279" i="10"/>
  <c r="M1279" i="10"/>
  <c r="L1279" i="10"/>
  <c r="K1279" i="10"/>
  <c r="J1279" i="10"/>
  <c r="I1279" i="10"/>
  <c r="H1279" i="10"/>
  <c r="G1279" i="10"/>
  <c r="F1279" i="10"/>
  <c r="R1278" i="10"/>
  <c r="Q1278" i="10"/>
  <c r="P1278" i="10"/>
  <c r="O1278" i="10"/>
  <c r="N1278" i="10"/>
  <c r="M1278" i="10"/>
  <c r="L1278" i="10"/>
  <c r="K1278" i="10"/>
  <c r="J1278" i="10"/>
  <c r="I1278" i="10"/>
  <c r="H1278" i="10"/>
  <c r="G1278" i="10"/>
  <c r="F1278" i="10"/>
  <c r="R1277" i="10"/>
  <c r="Q1277" i="10"/>
  <c r="P1277" i="10"/>
  <c r="O1277" i="10"/>
  <c r="N1277" i="10"/>
  <c r="M1277" i="10"/>
  <c r="L1277" i="10"/>
  <c r="K1277" i="10"/>
  <c r="J1277" i="10"/>
  <c r="I1277" i="10"/>
  <c r="H1277" i="10"/>
  <c r="G1277" i="10"/>
  <c r="F1277" i="10"/>
  <c r="R1276" i="10"/>
  <c r="Q1276" i="10"/>
  <c r="P1276" i="10"/>
  <c r="O1276" i="10"/>
  <c r="N1276" i="10"/>
  <c r="M1276" i="10"/>
  <c r="L1276" i="10"/>
  <c r="K1276" i="10"/>
  <c r="J1276" i="10"/>
  <c r="I1276" i="10"/>
  <c r="H1276" i="10"/>
  <c r="G1276" i="10"/>
  <c r="F1276" i="10"/>
  <c r="R1275" i="10"/>
  <c r="Q1275" i="10"/>
  <c r="P1275" i="10"/>
  <c r="O1275" i="10"/>
  <c r="N1275" i="10"/>
  <c r="M1275" i="10"/>
  <c r="L1275" i="10"/>
  <c r="E31" i="3" s="1"/>
  <c r="K1275" i="10"/>
  <c r="J1275" i="10"/>
  <c r="I1275" i="10"/>
  <c r="H1275" i="10"/>
  <c r="G1275" i="10"/>
  <c r="F1275" i="10"/>
  <c r="R1274" i="10"/>
  <c r="Q1274" i="10"/>
  <c r="P1274" i="10"/>
  <c r="O1274" i="10"/>
  <c r="N1274" i="10"/>
  <c r="M1274" i="10"/>
  <c r="L1274" i="10"/>
  <c r="K1274" i="10"/>
  <c r="J1274" i="10"/>
  <c r="I1274" i="10"/>
  <c r="H1274" i="10"/>
  <c r="G1274" i="10"/>
  <c r="F1274" i="10"/>
  <c r="R1273" i="10"/>
  <c r="Q1273" i="10"/>
  <c r="P1273" i="10"/>
  <c r="O1273" i="10"/>
  <c r="N1273" i="10"/>
  <c r="M1273" i="10"/>
  <c r="L1273" i="10"/>
  <c r="E89" i="3" s="1"/>
  <c r="K1273" i="10"/>
  <c r="J1273" i="10"/>
  <c r="I1273" i="10"/>
  <c r="H1273" i="10"/>
  <c r="G1273" i="10"/>
  <c r="F1273" i="10"/>
  <c r="R1272" i="10"/>
  <c r="Q1272" i="10"/>
  <c r="P1272" i="10"/>
  <c r="O1272" i="10"/>
  <c r="N1272" i="10"/>
  <c r="M1272" i="10"/>
  <c r="L1272" i="10"/>
  <c r="E28" i="3" s="1"/>
  <c r="K1272" i="10"/>
  <c r="J1272" i="10"/>
  <c r="I1272" i="10"/>
  <c r="H1272" i="10"/>
  <c r="G1272" i="10"/>
  <c r="F1272" i="10"/>
  <c r="R1271" i="10"/>
  <c r="Q1271" i="10"/>
  <c r="P1271" i="10"/>
  <c r="O1271" i="10"/>
  <c r="N1271" i="10"/>
  <c r="M1271" i="10"/>
  <c r="L1271" i="10"/>
  <c r="K1271" i="10"/>
  <c r="J1271" i="10"/>
  <c r="I1271" i="10"/>
  <c r="H1271" i="10"/>
  <c r="G1271" i="10"/>
  <c r="F1271" i="10"/>
  <c r="R1270" i="10"/>
  <c r="Q1270" i="10"/>
  <c r="P1270" i="10"/>
  <c r="O1270" i="10"/>
  <c r="N1270" i="10"/>
  <c r="M1270" i="10"/>
  <c r="L1270" i="10"/>
  <c r="K1270" i="10"/>
  <c r="J1270" i="10"/>
  <c r="I1270" i="10"/>
  <c r="H1270" i="10"/>
  <c r="G1270" i="10"/>
  <c r="F1270" i="10"/>
  <c r="R1269" i="10"/>
  <c r="Q1269" i="10"/>
  <c r="P1269" i="10"/>
  <c r="O1269" i="10"/>
  <c r="N1269" i="10"/>
  <c r="M1269" i="10"/>
  <c r="L1269" i="10"/>
  <c r="K1269" i="10"/>
  <c r="J1269" i="10"/>
  <c r="I1269" i="10"/>
  <c r="H1269" i="10"/>
  <c r="G1269" i="10"/>
  <c r="F1269" i="10"/>
  <c r="R1268" i="10"/>
  <c r="Q1268" i="10"/>
  <c r="P1268" i="10"/>
  <c r="O1268" i="10"/>
  <c r="N1268" i="10"/>
  <c r="M1268" i="10"/>
  <c r="L1268" i="10"/>
  <c r="K1268" i="10"/>
  <c r="J1268" i="10"/>
  <c r="I1268" i="10"/>
  <c r="H1268" i="10"/>
  <c r="G1268" i="10"/>
  <c r="F1268" i="10"/>
  <c r="R1267" i="10"/>
  <c r="Q1267" i="10"/>
  <c r="P1267" i="10"/>
  <c r="O1267" i="10"/>
  <c r="N1267" i="10"/>
  <c r="M1267" i="10"/>
  <c r="L1267" i="10"/>
  <c r="E95" i="3" s="1"/>
  <c r="K1267" i="10"/>
  <c r="J1267" i="10"/>
  <c r="I1267" i="10"/>
  <c r="H1267" i="10"/>
  <c r="G1267" i="10"/>
  <c r="F1267" i="10"/>
  <c r="R1266" i="10"/>
  <c r="Q1266" i="10"/>
  <c r="P1266" i="10"/>
  <c r="O1266" i="10"/>
  <c r="N1266" i="10"/>
  <c r="M1266" i="10"/>
  <c r="L1266" i="10"/>
  <c r="K1266" i="10"/>
  <c r="J1266" i="10"/>
  <c r="I1266" i="10"/>
  <c r="H1266" i="10"/>
  <c r="G1266" i="10"/>
  <c r="F1266" i="10"/>
  <c r="R1265" i="10"/>
  <c r="Q1265" i="10"/>
  <c r="P1265" i="10"/>
  <c r="O1265" i="10"/>
  <c r="N1265" i="10"/>
  <c r="M1265" i="10"/>
  <c r="L1265" i="10"/>
  <c r="E108" i="3" s="1"/>
  <c r="K1265" i="10"/>
  <c r="J1265" i="10"/>
  <c r="I1265" i="10"/>
  <c r="H1265" i="10"/>
  <c r="G1265" i="10"/>
  <c r="F1265" i="10"/>
  <c r="R1264" i="10"/>
  <c r="Q1264" i="10"/>
  <c r="P1264" i="10"/>
  <c r="O1264" i="10"/>
  <c r="N1264" i="10"/>
  <c r="M1264" i="10"/>
  <c r="L1264" i="10"/>
  <c r="K1264" i="10"/>
  <c r="J1264" i="10"/>
  <c r="I1264" i="10"/>
  <c r="H1264" i="10"/>
  <c r="G1264" i="10"/>
  <c r="F1264" i="10"/>
  <c r="R1263" i="10"/>
  <c r="Q1263" i="10"/>
  <c r="P1263" i="10"/>
  <c r="O1263" i="10"/>
  <c r="N1263" i="10"/>
  <c r="M1263" i="10"/>
  <c r="L1263" i="10"/>
  <c r="K1263" i="10"/>
  <c r="J1263" i="10"/>
  <c r="I1263" i="10"/>
  <c r="H1263" i="10"/>
  <c r="G1263" i="10"/>
  <c r="F1263" i="10"/>
  <c r="R1262" i="10"/>
  <c r="Q1262" i="10"/>
  <c r="P1262" i="10"/>
  <c r="O1262" i="10"/>
  <c r="N1262" i="10"/>
  <c r="M1262" i="10"/>
  <c r="L1262" i="10"/>
  <c r="K1262" i="10"/>
  <c r="J1262" i="10"/>
  <c r="I1262" i="10"/>
  <c r="H1262" i="10"/>
  <c r="G1262" i="10"/>
  <c r="F1262" i="10"/>
  <c r="R1261" i="10"/>
  <c r="Q1261" i="10"/>
  <c r="P1261" i="10"/>
  <c r="O1261" i="10"/>
  <c r="N1261" i="10"/>
  <c r="M1261" i="10"/>
  <c r="L1261" i="10"/>
  <c r="K1261" i="10"/>
  <c r="J1261" i="10"/>
  <c r="I1261" i="10"/>
  <c r="H1261" i="10"/>
  <c r="G1261" i="10"/>
  <c r="F1261" i="10"/>
  <c r="R1260" i="10"/>
  <c r="Q1260" i="10"/>
  <c r="P1260" i="10"/>
  <c r="O1260" i="10"/>
  <c r="N1260" i="10"/>
  <c r="M1260" i="10"/>
  <c r="L1260" i="10"/>
  <c r="K1260" i="10"/>
  <c r="J1260" i="10"/>
  <c r="I1260" i="10"/>
  <c r="H1260" i="10"/>
  <c r="G1260" i="10"/>
  <c r="F1260" i="10"/>
  <c r="R1259" i="10"/>
  <c r="Q1259" i="10"/>
  <c r="P1259" i="10"/>
  <c r="O1259" i="10"/>
  <c r="N1259" i="10"/>
  <c r="M1259" i="10"/>
  <c r="L1259" i="10"/>
  <c r="K1259" i="10"/>
  <c r="J1259" i="10"/>
  <c r="I1259" i="10"/>
  <c r="H1259" i="10"/>
  <c r="G1259" i="10"/>
  <c r="F1259" i="10"/>
  <c r="R1258" i="10"/>
  <c r="Q1258" i="10"/>
  <c r="P1258" i="10"/>
  <c r="O1258" i="10"/>
  <c r="N1258" i="10"/>
  <c r="M1258" i="10"/>
  <c r="L1258" i="10"/>
  <c r="K1258" i="10"/>
  <c r="J1258" i="10"/>
  <c r="I1258" i="10"/>
  <c r="H1258" i="10"/>
  <c r="G1258" i="10"/>
  <c r="F1258" i="10"/>
  <c r="R1257" i="10"/>
  <c r="Q1257" i="10"/>
  <c r="P1257" i="10"/>
  <c r="O1257" i="10"/>
  <c r="N1257" i="10"/>
  <c r="M1257" i="10"/>
  <c r="L1257" i="10"/>
  <c r="E145" i="3" s="1"/>
  <c r="K1257" i="10"/>
  <c r="J1257" i="10"/>
  <c r="I1257" i="10"/>
  <c r="H1257" i="10"/>
  <c r="G1257" i="10"/>
  <c r="F1257" i="10"/>
  <c r="R1256" i="10"/>
  <c r="Q1256" i="10"/>
  <c r="P1256" i="10"/>
  <c r="O1256" i="10"/>
  <c r="N1256" i="10"/>
  <c r="M1256" i="10"/>
  <c r="L1256" i="10"/>
  <c r="E137" i="3" s="1"/>
  <c r="K1256" i="10"/>
  <c r="J1256" i="10"/>
  <c r="I1256" i="10"/>
  <c r="H1256" i="10"/>
  <c r="G1256" i="10"/>
  <c r="F1256" i="10"/>
  <c r="R1255" i="10"/>
  <c r="Q1255" i="10"/>
  <c r="P1255" i="10"/>
  <c r="O1255" i="10"/>
  <c r="N1255" i="10"/>
  <c r="M1255" i="10"/>
  <c r="L1255" i="10"/>
  <c r="K1255" i="10"/>
  <c r="J1255" i="10"/>
  <c r="I1255" i="10"/>
  <c r="H1255" i="10"/>
  <c r="G1255" i="10"/>
  <c r="F1255" i="10"/>
  <c r="R1254" i="10"/>
  <c r="Q1254" i="10"/>
  <c r="P1254" i="10"/>
  <c r="O1254" i="10"/>
  <c r="N1254" i="10"/>
  <c r="M1254" i="10"/>
  <c r="L1254" i="10"/>
  <c r="K1254" i="10"/>
  <c r="J1254" i="10"/>
  <c r="I1254" i="10"/>
  <c r="H1254" i="10"/>
  <c r="G1254" i="10"/>
  <c r="F1254" i="10"/>
  <c r="R1253" i="10"/>
  <c r="Q1253" i="10"/>
  <c r="P1253" i="10"/>
  <c r="O1253" i="10"/>
  <c r="N1253" i="10"/>
  <c r="M1253" i="10"/>
  <c r="L1253" i="10"/>
  <c r="K1253" i="10"/>
  <c r="J1253" i="10"/>
  <c r="I1253" i="10"/>
  <c r="H1253" i="10"/>
  <c r="G1253" i="10"/>
  <c r="F1253" i="10"/>
  <c r="R1252" i="10"/>
  <c r="Q1252" i="10"/>
  <c r="P1252" i="10"/>
  <c r="O1252" i="10"/>
  <c r="N1252" i="10"/>
  <c r="M1252" i="10"/>
  <c r="L1252" i="10"/>
  <c r="K1252" i="10"/>
  <c r="J1252" i="10"/>
  <c r="I1252" i="10"/>
  <c r="H1252" i="10"/>
  <c r="G1252" i="10"/>
  <c r="F1252" i="10"/>
  <c r="R1251" i="10"/>
  <c r="Q1251" i="10"/>
  <c r="P1251" i="10"/>
  <c r="O1251" i="10"/>
  <c r="N1251" i="10"/>
  <c r="M1251" i="10"/>
  <c r="L1251" i="10"/>
  <c r="K1251" i="10"/>
  <c r="J1251" i="10"/>
  <c r="I1251" i="10"/>
  <c r="H1251" i="10"/>
  <c r="G1251" i="10"/>
  <c r="F1251" i="10"/>
  <c r="R1250" i="10"/>
  <c r="Q1250" i="10"/>
  <c r="P1250" i="10"/>
  <c r="O1250" i="10"/>
  <c r="N1250" i="10"/>
  <c r="M1250" i="10"/>
  <c r="L1250" i="10"/>
  <c r="K1250" i="10"/>
  <c r="J1250" i="10"/>
  <c r="I1250" i="10"/>
  <c r="H1250" i="10"/>
  <c r="G1250" i="10"/>
  <c r="F1250" i="10"/>
  <c r="R1249" i="10"/>
  <c r="Q1249" i="10"/>
  <c r="P1249" i="10"/>
  <c r="O1249" i="10"/>
  <c r="N1249" i="10"/>
  <c r="M1249" i="10"/>
  <c r="L1249" i="10"/>
  <c r="E46" i="3" s="1"/>
  <c r="K1249" i="10"/>
  <c r="J1249" i="10"/>
  <c r="I1249" i="10"/>
  <c r="H1249" i="10"/>
  <c r="G1249" i="10"/>
  <c r="F1249" i="10"/>
  <c r="R1248" i="10"/>
  <c r="Q1248" i="10"/>
  <c r="P1248" i="10"/>
  <c r="O1248" i="10"/>
  <c r="N1248" i="10"/>
  <c r="M1248" i="10"/>
  <c r="L1248" i="10"/>
  <c r="K1248" i="10"/>
  <c r="J1248" i="10"/>
  <c r="I1248" i="10"/>
  <c r="H1248" i="10"/>
  <c r="G1248" i="10"/>
  <c r="F1248" i="10"/>
  <c r="R1247" i="10"/>
  <c r="Q1247" i="10"/>
  <c r="P1247" i="10"/>
  <c r="O1247" i="10"/>
  <c r="N1247" i="10"/>
  <c r="M1247" i="10"/>
  <c r="L1247" i="10"/>
  <c r="K1247" i="10"/>
  <c r="J1247" i="10"/>
  <c r="I1247" i="10"/>
  <c r="H1247" i="10"/>
  <c r="G1247" i="10"/>
  <c r="F1247" i="10"/>
  <c r="R1246" i="10"/>
  <c r="Q1246" i="10"/>
  <c r="P1246" i="10"/>
  <c r="O1246" i="10"/>
  <c r="N1246" i="10"/>
  <c r="M1246" i="10"/>
  <c r="L1246" i="10"/>
  <c r="K1246" i="10"/>
  <c r="J1246" i="10"/>
  <c r="I1246" i="10"/>
  <c r="H1246" i="10"/>
  <c r="G1246" i="10"/>
  <c r="F1246" i="10"/>
  <c r="R1245" i="10"/>
  <c r="Q1245" i="10"/>
  <c r="P1245" i="10"/>
  <c r="O1245" i="10"/>
  <c r="N1245" i="10"/>
  <c r="M1245" i="10"/>
  <c r="L1245" i="10"/>
  <c r="K1245" i="10"/>
  <c r="J1245" i="10"/>
  <c r="I1245" i="10"/>
  <c r="H1245" i="10"/>
  <c r="G1245" i="10"/>
  <c r="F1245" i="10"/>
  <c r="R1244" i="10"/>
  <c r="Q1244" i="10"/>
  <c r="P1244" i="10"/>
  <c r="O1244" i="10"/>
  <c r="N1244" i="10"/>
  <c r="M1244" i="10"/>
  <c r="L1244" i="10"/>
  <c r="K1244" i="10"/>
  <c r="J1244" i="10"/>
  <c r="I1244" i="10"/>
  <c r="H1244" i="10"/>
  <c r="G1244" i="10"/>
  <c r="F1244" i="10"/>
  <c r="R1243" i="10"/>
  <c r="Q1243" i="10"/>
  <c r="P1243" i="10"/>
  <c r="O1243" i="10"/>
  <c r="N1243" i="10"/>
  <c r="M1243" i="10"/>
  <c r="L1243" i="10"/>
  <c r="K1243" i="10"/>
  <c r="J1243" i="10"/>
  <c r="I1243" i="10"/>
  <c r="H1243" i="10"/>
  <c r="G1243" i="10"/>
  <c r="F1243" i="10"/>
  <c r="R1242" i="10"/>
  <c r="Q1242" i="10"/>
  <c r="P1242" i="10"/>
  <c r="O1242" i="10"/>
  <c r="N1242" i="10"/>
  <c r="M1242" i="10"/>
  <c r="L1242" i="10"/>
  <c r="K1242" i="10"/>
  <c r="J1242" i="10"/>
  <c r="I1242" i="10"/>
  <c r="H1242" i="10"/>
  <c r="G1242" i="10"/>
  <c r="F1242" i="10"/>
  <c r="R1241" i="10"/>
  <c r="Q1241" i="10"/>
  <c r="P1241" i="10"/>
  <c r="O1241" i="10"/>
  <c r="N1241" i="10"/>
  <c r="M1241" i="10"/>
  <c r="L1241" i="10"/>
  <c r="E173" i="3" s="1"/>
  <c r="K1241" i="10"/>
  <c r="J1241" i="10"/>
  <c r="I1241" i="10"/>
  <c r="H1241" i="10"/>
  <c r="G1241" i="10"/>
  <c r="F1241" i="10"/>
  <c r="R1240" i="10"/>
  <c r="Q1240" i="10"/>
  <c r="P1240" i="10"/>
  <c r="O1240" i="10"/>
  <c r="N1240" i="10"/>
  <c r="M1240" i="10"/>
  <c r="L1240" i="10"/>
  <c r="E65" i="3" s="1"/>
  <c r="K1240" i="10"/>
  <c r="J1240" i="10"/>
  <c r="I1240" i="10"/>
  <c r="H1240" i="10"/>
  <c r="G1240" i="10"/>
  <c r="F1240" i="10"/>
  <c r="R1239" i="10"/>
  <c r="Q1239" i="10"/>
  <c r="P1239" i="10"/>
  <c r="O1239" i="10"/>
  <c r="N1239" i="10"/>
  <c r="M1239" i="10"/>
  <c r="L1239" i="10"/>
  <c r="K1239" i="10"/>
  <c r="J1239" i="10"/>
  <c r="I1239" i="10"/>
  <c r="H1239" i="10"/>
  <c r="G1239" i="10"/>
  <c r="F1239" i="10"/>
  <c r="R1238" i="10"/>
  <c r="Q1238" i="10"/>
  <c r="P1238" i="10"/>
  <c r="O1238" i="10"/>
  <c r="N1238" i="10"/>
  <c r="M1238" i="10"/>
  <c r="L1238" i="10"/>
  <c r="K1238" i="10"/>
  <c r="J1238" i="10"/>
  <c r="I1238" i="10"/>
  <c r="H1238" i="10"/>
  <c r="G1238" i="10"/>
  <c r="F1238" i="10"/>
  <c r="R1237" i="10"/>
  <c r="Q1237" i="10"/>
  <c r="P1237" i="10"/>
  <c r="O1237" i="10"/>
  <c r="N1237" i="10"/>
  <c r="M1237" i="10"/>
  <c r="L1237" i="10"/>
  <c r="K1237" i="10"/>
  <c r="J1237" i="10"/>
  <c r="I1237" i="10"/>
  <c r="H1237" i="10"/>
  <c r="G1237" i="10"/>
  <c r="F1237" i="10"/>
  <c r="R1236" i="10"/>
  <c r="Q1236" i="10"/>
  <c r="P1236" i="10"/>
  <c r="O1236" i="10"/>
  <c r="N1236" i="10"/>
  <c r="M1236" i="10"/>
  <c r="L1236" i="10"/>
  <c r="K1236" i="10"/>
  <c r="J1236" i="10"/>
  <c r="I1236" i="10"/>
  <c r="H1236" i="10"/>
  <c r="G1236" i="10"/>
  <c r="F1236" i="10"/>
  <c r="R1235" i="10"/>
  <c r="Q1235" i="10"/>
  <c r="P1235" i="10"/>
  <c r="O1235" i="10"/>
  <c r="N1235" i="10"/>
  <c r="M1235" i="10"/>
  <c r="L1235" i="10"/>
  <c r="K1235" i="10"/>
  <c r="J1235" i="10"/>
  <c r="I1235" i="10"/>
  <c r="H1235" i="10"/>
  <c r="G1235" i="10"/>
  <c r="F1235" i="10"/>
  <c r="R1234" i="10"/>
  <c r="Q1234" i="10"/>
  <c r="P1234" i="10"/>
  <c r="O1234" i="10"/>
  <c r="N1234" i="10"/>
  <c r="M1234" i="10"/>
  <c r="L1234" i="10"/>
  <c r="K1234" i="10"/>
  <c r="J1234" i="10"/>
  <c r="I1234" i="10"/>
  <c r="H1234" i="10"/>
  <c r="G1234" i="10"/>
  <c r="F1234" i="10"/>
  <c r="R1233" i="10"/>
  <c r="Q1233" i="10"/>
  <c r="P1233" i="10"/>
  <c r="O1233" i="10"/>
  <c r="N1233" i="10"/>
  <c r="M1233" i="10"/>
  <c r="L1233" i="10"/>
  <c r="K1233" i="10"/>
  <c r="J1233" i="10"/>
  <c r="I1233" i="10"/>
  <c r="H1233" i="10"/>
  <c r="G1233" i="10"/>
  <c r="F1233" i="10"/>
  <c r="R1232" i="10"/>
  <c r="Q1232" i="10"/>
  <c r="P1232" i="10"/>
  <c r="O1232" i="10"/>
  <c r="N1232" i="10"/>
  <c r="M1232" i="10"/>
  <c r="L1232" i="10"/>
  <c r="K1232" i="10"/>
  <c r="J1232" i="10"/>
  <c r="I1232" i="10"/>
  <c r="H1232" i="10"/>
  <c r="G1232" i="10"/>
  <c r="F1232" i="10"/>
  <c r="R1231" i="10"/>
  <c r="Q1231" i="10"/>
  <c r="P1231" i="10"/>
  <c r="O1231" i="10"/>
  <c r="N1231" i="10"/>
  <c r="M1231" i="10"/>
  <c r="L1231" i="10"/>
  <c r="K1231" i="10"/>
  <c r="J1231" i="10"/>
  <c r="I1231" i="10"/>
  <c r="H1231" i="10"/>
  <c r="G1231" i="10"/>
  <c r="F1231" i="10"/>
  <c r="R1230" i="10"/>
  <c r="Q1230" i="10"/>
  <c r="P1230" i="10"/>
  <c r="O1230" i="10"/>
  <c r="N1230" i="10"/>
  <c r="M1230" i="10"/>
  <c r="L1230" i="10"/>
  <c r="K1230" i="10"/>
  <c r="J1230" i="10"/>
  <c r="I1230" i="10"/>
  <c r="H1230" i="10"/>
  <c r="G1230" i="10"/>
  <c r="F1230" i="10"/>
  <c r="R1229" i="10"/>
  <c r="Q1229" i="10"/>
  <c r="P1229" i="10"/>
  <c r="O1229" i="10"/>
  <c r="N1229" i="10"/>
  <c r="M1229" i="10"/>
  <c r="L1229" i="10"/>
  <c r="K1229" i="10"/>
  <c r="J1229" i="10"/>
  <c r="I1229" i="10"/>
  <c r="H1229" i="10"/>
  <c r="G1229" i="10"/>
  <c r="F1229" i="10"/>
  <c r="R1228" i="10"/>
  <c r="Q1228" i="10"/>
  <c r="P1228" i="10"/>
  <c r="O1228" i="10"/>
  <c r="N1228" i="10"/>
  <c r="M1228" i="10"/>
  <c r="L1228" i="10"/>
  <c r="K1228" i="10"/>
  <c r="J1228" i="10"/>
  <c r="I1228" i="10"/>
  <c r="H1228" i="10"/>
  <c r="G1228" i="10"/>
  <c r="F1228" i="10"/>
  <c r="R1227" i="10"/>
  <c r="Q1227" i="10"/>
  <c r="P1227" i="10"/>
  <c r="O1227" i="10"/>
  <c r="N1227" i="10"/>
  <c r="M1227" i="10"/>
  <c r="L1227" i="10"/>
  <c r="K1227" i="10"/>
  <c r="J1227" i="10"/>
  <c r="I1227" i="10"/>
  <c r="H1227" i="10"/>
  <c r="G1227" i="10"/>
  <c r="F1227" i="10"/>
  <c r="R1226" i="10"/>
  <c r="Q1226" i="10"/>
  <c r="P1226" i="10"/>
  <c r="O1226" i="10"/>
  <c r="N1226" i="10"/>
  <c r="M1226" i="10"/>
  <c r="L1226" i="10"/>
  <c r="K1226" i="10"/>
  <c r="J1226" i="10"/>
  <c r="I1226" i="10"/>
  <c r="H1226" i="10"/>
  <c r="G1226" i="10"/>
  <c r="F1226" i="10"/>
  <c r="R1225" i="10"/>
  <c r="Q1225" i="10"/>
  <c r="P1225" i="10"/>
  <c r="O1225" i="10"/>
  <c r="N1225" i="10"/>
  <c r="M1225" i="10"/>
  <c r="L1225" i="10"/>
  <c r="E56" i="3" s="1"/>
  <c r="K1225" i="10"/>
  <c r="J1225" i="10"/>
  <c r="I1225" i="10"/>
  <c r="H1225" i="10"/>
  <c r="G1225" i="10"/>
  <c r="F1225" i="10"/>
  <c r="R1224" i="10"/>
  <c r="Q1224" i="10"/>
  <c r="P1224" i="10"/>
  <c r="O1224" i="10"/>
  <c r="N1224" i="10"/>
  <c r="M1224" i="10"/>
  <c r="L1224" i="10"/>
  <c r="E27" i="3" s="1"/>
  <c r="K1224" i="10"/>
  <c r="J1224" i="10"/>
  <c r="I1224" i="10"/>
  <c r="H1224" i="10"/>
  <c r="G1224" i="10"/>
  <c r="F1224" i="10"/>
  <c r="R1223" i="10"/>
  <c r="Q1223" i="10"/>
  <c r="P1223" i="10"/>
  <c r="O1223" i="10"/>
  <c r="N1223" i="10"/>
  <c r="M1223" i="10"/>
  <c r="L1223" i="10"/>
  <c r="K1223" i="10"/>
  <c r="J1223" i="10"/>
  <c r="I1223" i="10"/>
  <c r="H1223" i="10"/>
  <c r="G1223" i="10"/>
  <c r="F1223" i="10"/>
  <c r="R1222" i="10"/>
  <c r="Q1222" i="10"/>
  <c r="P1222" i="10"/>
  <c r="O1222" i="10"/>
  <c r="N1222" i="10"/>
  <c r="M1222" i="10"/>
  <c r="L1222" i="10"/>
  <c r="K1222" i="10"/>
  <c r="J1222" i="10"/>
  <c r="I1222" i="10"/>
  <c r="H1222" i="10"/>
  <c r="G1222" i="10"/>
  <c r="F1222" i="10"/>
  <c r="R1221" i="10"/>
  <c r="Q1221" i="10"/>
  <c r="P1221" i="10"/>
  <c r="O1221" i="10"/>
  <c r="N1221" i="10"/>
  <c r="M1221" i="10"/>
  <c r="L1221" i="10"/>
  <c r="K1221" i="10"/>
  <c r="J1221" i="10"/>
  <c r="I1221" i="10"/>
  <c r="H1221" i="10"/>
  <c r="G1221" i="10"/>
  <c r="F1221" i="10"/>
  <c r="R1220" i="10"/>
  <c r="Q1220" i="10"/>
  <c r="P1220" i="10"/>
  <c r="O1220" i="10"/>
  <c r="N1220" i="10"/>
  <c r="M1220" i="10"/>
  <c r="L1220" i="10"/>
  <c r="K1220" i="10"/>
  <c r="J1220" i="10"/>
  <c r="I1220" i="10"/>
  <c r="H1220" i="10"/>
  <c r="G1220" i="10"/>
  <c r="F1220" i="10"/>
  <c r="R1219" i="10"/>
  <c r="Q1219" i="10"/>
  <c r="P1219" i="10"/>
  <c r="O1219" i="10"/>
  <c r="N1219" i="10"/>
  <c r="M1219" i="10"/>
  <c r="L1219" i="10"/>
  <c r="K1219" i="10"/>
  <c r="J1219" i="10"/>
  <c r="I1219" i="10"/>
  <c r="H1219" i="10"/>
  <c r="G1219" i="10"/>
  <c r="F1219" i="10"/>
  <c r="R1218" i="10"/>
  <c r="Q1218" i="10"/>
  <c r="P1218" i="10"/>
  <c r="O1218" i="10"/>
  <c r="N1218" i="10"/>
  <c r="M1218" i="10"/>
  <c r="L1218" i="10"/>
  <c r="K1218" i="10"/>
  <c r="J1218" i="10"/>
  <c r="I1218" i="10"/>
  <c r="H1218" i="10"/>
  <c r="G1218" i="10"/>
  <c r="F1218" i="10"/>
  <c r="R1217" i="10"/>
  <c r="Q1217" i="10"/>
  <c r="P1217" i="10"/>
  <c r="O1217" i="10"/>
  <c r="N1217" i="10"/>
  <c r="M1217" i="10"/>
  <c r="L1217" i="10"/>
  <c r="E36" i="3" s="1"/>
  <c r="K1217" i="10"/>
  <c r="J1217" i="10"/>
  <c r="I1217" i="10"/>
  <c r="H1217" i="10"/>
  <c r="G1217" i="10"/>
  <c r="F1217" i="10"/>
  <c r="R1216" i="10"/>
  <c r="Q1216" i="10"/>
  <c r="P1216" i="10"/>
  <c r="O1216" i="10"/>
  <c r="N1216" i="10"/>
  <c r="M1216" i="10"/>
  <c r="L1216" i="10"/>
  <c r="E170" i="3" s="1"/>
  <c r="K1216" i="10"/>
  <c r="J1216" i="10"/>
  <c r="I1216" i="10"/>
  <c r="H1216" i="10"/>
  <c r="G1216" i="10"/>
  <c r="F1216" i="10"/>
  <c r="R1215" i="10"/>
  <c r="Q1215" i="10"/>
  <c r="P1215" i="10"/>
  <c r="O1215" i="10"/>
  <c r="N1215" i="10"/>
  <c r="M1215" i="10"/>
  <c r="L1215" i="10"/>
  <c r="K1215" i="10"/>
  <c r="J1215" i="10"/>
  <c r="I1215" i="10"/>
  <c r="H1215" i="10"/>
  <c r="G1215" i="10"/>
  <c r="F1215" i="10"/>
  <c r="R1214" i="10"/>
  <c r="Q1214" i="10"/>
  <c r="P1214" i="10"/>
  <c r="O1214" i="10"/>
  <c r="N1214" i="10"/>
  <c r="M1214" i="10"/>
  <c r="L1214" i="10"/>
  <c r="K1214" i="10"/>
  <c r="J1214" i="10"/>
  <c r="I1214" i="10"/>
  <c r="H1214" i="10"/>
  <c r="G1214" i="10"/>
  <c r="F1214" i="10"/>
  <c r="R1213" i="10"/>
  <c r="Q1213" i="10"/>
  <c r="P1213" i="10"/>
  <c r="O1213" i="10"/>
  <c r="N1213" i="10"/>
  <c r="M1213" i="10"/>
  <c r="L1213" i="10"/>
  <c r="K1213" i="10"/>
  <c r="J1213" i="10"/>
  <c r="I1213" i="10"/>
  <c r="H1213" i="10"/>
  <c r="G1213" i="10"/>
  <c r="F1213" i="10"/>
  <c r="R1212" i="10"/>
  <c r="Q1212" i="10"/>
  <c r="P1212" i="10"/>
  <c r="O1212" i="10"/>
  <c r="N1212" i="10"/>
  <c r="M1212" i="10"/>
  <c r="L1212" i="10"/>
  <c r="K1212" i="10"/>
  <c r="J1212" i="10"/>
  <c r="I1212" i="10"/>
  <c r="H1212" i="10"/>
  <c r="G1212" i="10"/>
  <c r="F1212" i="10"/>
  <c r="R1211" i="10"/>
  <c r="Q1211" i="10"/>
  <c r="P1211" i="10"/>
  <c r="O1211" i="10"/>
  <c r="N1211" i="10"/>
  <c r="M1211" i="10"/>
  <c r="L1211" i="10"/>
  <c r="K1211" i="10"/>
  <c r="J1211" i="10"/>
  <c r="I1211" i="10"/>
  <c r="H1211" i="10"/>
  <c r="G1211" i="10"/>
  <c r="F1211" i="10"/>
  <c r="R1210" i="10"/>
  <c r="Q1210" i="10"/>
  <c r="P1210" i="10"/>
  <c r="O1210" i="10"/>
  <c r="N1210" i="10"/>
  <c r="M1210" i="10"/>
  <c r="L1210" i="10"/>
  <c r="K1210" i="10"/>
  <c r="J1210" i="10"/>
  <c r="I1210" i="10"/>
  <c r="H1210" i="10"/>
  <c r="G1210" i="10"/>
  <c r="F1210" i="10"/>
  <c r="R1209" i="10"/>
  <c r="Q1209" i="10"/>
  <c r="P1209" i="10"/>
  <c r="O1209" i="10"/>
  <c r="N1209" i="10"/>
  <c r="M1209" i="10"/>
  <c r="L1209" i="10"/>
  <c r="E167" i="3" s="1"/>
  <c r="K1209" i="10"/>
  <c r="J1209" i="10"/>
  <c r="I1209" i="10"/>
  <c r="H1209" i="10"/>
  <c r="G1209" i="10"/>
  <c r="F1209" i="10"/>
  <c r="R1208" i="10"/>
  <c r="Q1208" i="10"/>
  <c r="P1208" i="10"/>
  <c r="O1208" i="10"/>
  <c r="N1208" i="10"/>
  <c r="M1208" i="10"/>
  <c r="L1208" i="10"/>
  <c r="E101" i="3" s="1"/>
  <c r="K1208" i="10"/>
  <c r="J1208" i="10"/>
  <c r="I1208" i="10"/>
  <c r="H1208" i="10"/>
  <c r="G1208" i="10"/>
  <c r="F1208" i="10"/>
  <c r="R1207" i="10"/>
  <c r="Q1207" i="10"/>
  <c r="P1207" i="10"/>
  <c r="O1207" i="10"/>
  <c r="N1207" i="10"/>
  <c r="M1207" i="10"/>
  <c r="L1207" i="10"/>
  <c r="K1207" i="10"/>
  <c r="J1207" i="10"/>
  <c r="I1207" i="10"/>
  <c r="H1207" i="10"/>
  <c r="G1207" i="10"/>
  <c r="F1207" i="10"/>
  <c r="R1206" i="10"/>
  <c r="Q1206" i="10"/>
  <c r="P1206" i="10"/>
  <c r="O1206" i="10"/>
  <c r="N1206" i="10"/>
  <c r="M1206" i="10"/>
  <c r="L1206" i="10"/>
  <c r="K1206" i="10"/>
  <c r="J1206" i="10"/>
  <c r="I1206" i="10"/>
  <c r="H1206" i="10"/>
  <c r="G1206" i="10"/>
  <c r="F1206" i="10"/>
  <c r="R1205" i="10"/>
  <c r="Q1205" i="10"/>
  <c r="P1205" i="10"/>
  <c r="O1205" i="10"/>
  <c r="N1205" i="10"/>
  <c r="M1205" i="10"/>
  <c r="L1205" i="10"/>
  <c r="K1205" i="10"/>
  <c r="J1205" i="10"/>
  <c r="I1205" i="10"/>
  <c r="H1205" i="10"/>
  <c r="G1205" i="10"/>
  <c r="F1205" i="10"/>
  <c r="R1204" i="10"/>
  <c r="Q1204" i="10"/>
  <c r="P1204" i="10"/>
  <c r="O1204" i="10"/>
  <c r="N1204" i="10"/>
  <c r="M1204" i="10"/>
  <c r="L1204" i="10"/>
  <c r="K1204" i="10"/>
  <c r="J1204" i="10"/>
  <c r="I1204" i="10"/>
  <c r="H1204" i="10"/>
  <c r="G1204" i="10"/>
  <c r="F1204" i="10"/>
  <c r="R1203" i="10"/>
  <c r="Q1203" i="10"/>
  <c r="P1203" i="10"/>
  <c r="O1203" i="10"/>
  <c r="N1203" i="10"/>
  <c r="M1203" i="10"/>
  <c r="L1203" i="10"/>
  <c r="K1203" i="10"/>
  <c r="J1203" i="10"/>
  <c r="I1203" i="10"/>
  <c r="H1203" i="10"/>
  <c r="G1203" i="10"/>
  <c r="F1203" i="10"/>
  <c r="R1202" i="10"/>
  <c r="Q1202" i="10"/>
  <c r="P1202" i="10"/>
  <c r="O1202" i="10"/>
  <c r="N1202" i="10"/>
  <c r="M1202" i="10"/>
  <c r="L1202" i="10"/>
  <c r="K1202" i="10"/>
  <c r="J1202" i="10"/>
  <c r="I1202" i="10"/>
  <c r="H1202" i="10"/>
  <c r="G1202" i="10"/>
  <c r="F1202" i="10"/>
  <c r="R1201" i="10"/>
  <c r="Q1201" i="10"/>
  <c r="P1201" i="10"/>
  <c r="O1201" i="10"/>
  <c r="N1201" i="10"/>
  <c r="M1201" i="10"/>
  <c r="L1201" i="10"/>
  <c r="E93" i="3" s="1"/>
  <c r="K1201" i="10"/>
  <c r="J1201" i="10"/>
  <c r="I1201" i="10"/>
  <c r="H1201" i="10"/>
  <c r="G1201" i="10"/>
  <c r="F1201" i="10"/>
  <c r="R1200" i="10"/>
  <c r="Q1200" i="10"/>
  <c r="P1200" i="10"/>
  <c r="O1200" i="10"/>
  <c r="N1200" i="10"/>
  <c r="M1200" i="10"/>
  <c r="L1200" i="10"/>
  <c r="E76" i="3" s="1"/>
  <c r="K1200" i="10"/>
  <c r="J1200" i="10"/>
  <c r="I1200" i="10"/>
  <c r="H1200" i="10"/>
  <c r="G1200" i="10"/>
  <c r="F1200" i="10"/>
  <c r="R1199" i="10"/>
  <c r="Q1199" i="10"/>
  <c r="P1199" i="10"/>
  <c r="O1199" i="10"/>
  <c r="N1199" i="10"/>
  <c r="M1199" i="10"/>
  <c r="L1199" i="10"/>
  <c r="K1199" i="10"/>
  <c r="J1199" i="10"/>
  <c r="I1199" i="10"/>
  <c r="H1199" i="10"/>
  <c r="G1199" i="10"/>
  <c r="F1199" i="10"/>
  <c r="R1198" i="10"/>
  <c r="Q1198" i="10"/>
  <c r="P1198" i="10"/>
  <c r="O1198" i="10"/>
  <c r="N1198" i="10"/>
  <c r="M1198" i="10"/>
  <c r="L1198" i="10"/>
  <c r="K1198" i="10"/>
  <c r="J1198" i="10"/>
  <c r="I1198" i="10"/>
  <c r="H1198" i="10"/>
  <c r="G1198" i="10"/>
  <c r="F1198" i="10"/>
  <c r="R1197" i="10"/>
  <c r="Q1197" i="10"/>
  <c r="P1197" i="10"/>
  <c r="O1197" i="10"/>
  <c r="N1197" i="10"/>
  <c r="M1197" i="10"/>
  <c r="L1197" i="10"/>
  <c r="K1197" i="10"/>
  <c r="J1197" i="10"/>
  <c r="I1197" i="10"/>
  <c r="H1197" i="10"/>
  <c r="G1197" i="10"/>
  <c r="F1197" i="10"/>
  <c r="R1196" i="10"/>
  <c r="Q1196" i="10"/>
  <c r="P1196" i="10"/>
  <c r="O1196" i="10"/>
  <c r="N1196" i="10"/>
  <c r="M1196" i="10"/>
  <c r="L1196" i="10"/>
  <c r="K1196" i="10"/>
  <c r="J1196" i="10"/>
  <c r="I1196" i="10"/>
  <c r="H1196" i="10"/>
  <c r="G1196" i="10"/>
  <c r="F1196" i="10"/>
  <c r="R1195" i="10"/>
  <c r="Q1195" i="10"/>
  <c r="P1195" i="10"/>
  <c r="O1195" i="10"/>
  <c r="N1195" i="10"/>
  <c r="M1195" i="10"/>
  <c r="L1195" i="10"/>
  <c r="K1195" i="10"/>
  <c r="J1195" i="10"/>
  <c r="I1195" i="10"/>
  <c r="H1195" i="10"/>
  <c r="G1195" i="10"/>
  <c r="F1195" i="10"/>
  <c r="R1194" i="10"/>
  <c r="Q1194" i="10"/>
  <c r="P1194" i="10"/>
  <c r="O1194" i="10"/>
  <c r="N1194" i="10"/>
  <c r="M1194" i="10"/>
  <c r="L1194" i="10"/>
  <c r="K1194" i="10"/>
  <c r="J1194" i="10"/>
  <c r="I1194" i="10"/>
  <c r="H1194" i="10"/>
  <c r="G1194" i="10"/>
  <c r="F1194" i="10"/>
  <c r="R1193" i="10"/>
  <c r="Q1193" i="10"/>
  <c r="P1193" i="10"/>
  <c r="O1193" i="10"/>
  <c r="N1193" i="10"/>
  <c r="M1193" i="10"/>
  <c r="L1193" i="10"/>
  <c r="E26" i="3" s="1"/>
  <c r="K1193" i="10"/>
  <c r="J1193" i="10"/>
  <c r="I1193" i="10"/>
  <c r="H1193" i="10"/>
  <c r="G1193" i="10"/>
  <c r="F1193" i="10"/>
  <c r="R1192" i="10"/>
  <c r="Q1192" i="10"/>
  <c r="P1192" i="10"/>
  <c r="O1192" i="10"/>
  <c r="N1192" i="10"/>
  <c r="M1192" i="10"/>
  <c r="L1192" i="10"/>
  <c r="K1192" i="10"/>
  <c r="J1192" i="10"/>
  <c r="I1192" i="10"/>
  <c r="H1192" i="10"/>
  <c r="G1192" i="10"/>
  <c r="F1192" i="10"/>
  <c r="R1191" i="10"/>
  <c r="Q1191" i="10"/>
  <c r="P1191" i="10"/>
  <c r="O1191" i="10"/>
  <c r="N1191" i="10"/>
  <c r="M1191" i="10"/>
  <c r="L1191" i="10"/>
  <c r="K1191" i="10"/>
  <c r="J1191" i="10"/>
  <c r="I1191" i="10"/>
  <c r="H1191" i="10"/>
  <c r="G1191" i="10"/>
  <c r="F1191" i="10"/>
  <c r="R1190" i="10"/>
  <c r="Q1190" i="10"/>
  <c r="P1190" i="10"/>
  <c r="O1190" i="10"/>
  <c r="N1190" i="10"/>
  <c r="M1190" i="10"/>
  <c r="L1190" i="10"/>
  <c r="K1190" i="10"/>
  <c r="J1190" i="10"/>
  <c r="I1190" i="10"/>
  <c r="H1190" i="10"/>
  <c r="G1190" i="10"/>
  <c r="F1190" i="10"/>
  <c r="R1189" i="10"/>
  <c r="Q1189" i="10"/>
  <c r="P1189" i="10"/>
  <c r="O1189" i="10"/>
  <c r="N1189" i="10"/>
  <c r="M1189" i="10"/>
  <c r="L1189" i="10"/>
  <c r="K1189" i="10"/>
  <c r="J1189" i="10"/>
  <c r="I1189" i="10"/>
  <c r="H1189" i="10"/>
  <c r="G1189" i="10"/>
  <c r="F1189" i="10"/>
  <c r="R1188" i="10"/>
  <c r="Q1188" i="10"/>
  <c r="P1188" i="10"/>
  <c r="O1188" i="10"/>
  <c r="N1188" i="10"/>
  <c r="M1188" i="10"/>
  <c r="L1188" i="10"/>
  <c r="K1188" i="10"/>
  <c r="J1188" i="10"/>
  <c r="I1188" i="10"/>
  <c r="H1188" i="10"/>
  <c r="G1188" i="10"/>
  <c r="F1188" i="10"/>
  <c r="R1187" i="10"/>
  <c r="Q1187" i="10"/>
  <c r="P1187" i="10"/>
  <c r="O1187" i="10"/>
  <c r="N1187" i="10"/>
  <c r="M1187" i="10"/>
  <c r="L1187" i="10"/>
  <c r="K1187" i="10"/>
  <c r="J1187" i="10"/>
  <c r="I1187" i="10"/>
  <c r="H1187" i="10"/>
  <c r="G1187" i="10"/>
  <c r="F1187" i="10"/>
  <c r="R1186" i="10"/>
  <c r="Q1186" i="10"/>
  <c r="P1186" i="10"/>
  <c r="O1186" i="10"/>
  <c r="N1186" i="10"/>
  <c r="M1186" i="10"/>
  <c r="L1186" i="10"/>
  <c r="K1186" i="10"/>
  <c r="J1186" i="10"/>
  <c r="I1186" i="10"/>
  <c r="H1186" i="10"/>
  <c r="G1186" i="10"/>
  <c r="F1186" i="10"/>
  <c r="R1185" i="10"/>
  <c r="Q1185" i="10"/>
  <c r="P1185" i="10"/>
  <c r="O1185" i="10"/>
  <c r="N1185" i="10"/>
  <c r="M1185" i="10"/>
  <c r="L1185" i="10"/>
  <c r="E174" i="3" s="1"/>
  <c r="K1185" i="10"/>
  <c r="J1185" i="10"/>
  <c r="I1185" i="10"/>
  <c r="H1185" i="10"/>
  <c r="G1185" i="10"/>
  <c r="F1185" i="10"/>
  <c r="R1184" i="10"/>
  <c r="Q1184" i="10"/>
  <c r="P1184" i="10"/>
  <c r="O1184" i="10"/>
  <c r="N1184" i="10"/>
  <c r="M1184" i="10"/>
  <c r="L1184" i="10"/>
  <c r="K1184" i="10"/>
  <c r="J1184" i="10"/>
  <c r="I1184" i="10"/>
  <c r="H1184" i="10"/>
  <c r="G1184" i="10"/>
  <c r="F1184" i="10"/>
  <c r="R1183" i="10"/>
  <c r="Q1183" i="10"/>
  <c r="P1183" i="10"/>
  <c r="O1183" i="10"/>
  <c r="N1183" i="10"/>
  <c r="M1183" i="10"/>
  <c r="L1183" i="10"/>
  <c r="K1183" i="10"/>
  <c r="J1183" i="10"/>
  <c r="I1183" i="10"/>
  <c r="H1183" i="10"/>
  <c r="G1183" i="10"/>
  <c r="F1183" i="10"/>
  <c r="R1182" i="10"/>
  <c r="Q1182" i="10"/>
  <c r="P1182" i="10"/>
  <c r="O1182" i="10"/>
  <c r="N1182" i="10"/>
  <c r="M1182" i="10"/>
  <c r="L1182" i="10"/>
  <c r="K1182" i="10"/>
  <c r="J1182" i="10"/>
  <c r="I1182" i="10"/>
  <c r="H1182" i="10"/>
  <c r="G1182" i="10"/>
  <c r="F1182" i="10"/>
  <c r="R1181" i="10"/>
  <c r="Q1181" i="10"/>
  <c r="P1181" i="10"/>
  <c r="O1181" i="10"/>
  <c r="N1181" i="10"/>
  <c r="M1181" i="10"/>
  <c r="L1181" i="10"/>
  <c r="K1181" i="10"/>
  <c r="J1181" i="10"/>
  <c r="I1181" i="10"/>
  <c r="H1181" i="10"/>
  <c r="G1181" i="10"/>
  <c r="F1181" i="10"/>
  <c r="R1180" i="10"/>
  <c r="Q1180" i="10"/>
  <c r="P1180" i="10"/>
  <c r="O1180" i="10"/>
  <c r="N1180" i="10"/>
  <c r="M1180" i="10"/>
  <c r="L1180" i="10"/>
  <c r="K1180" i="10"/>
  <c r="J1180" i="10"/>
  <c r="I1180" i="10"/>
  <c r="H1180" i="10"/>
  <c r="G1180" i="10"/>
  <c r="F1180" i="10"/>
  <c r="R1179" i="10"/>
  <c r="Q1179" i="10"/>
  <c r="P1179" i="10"/>
  <c r="O1179" i="10"/>
  <c r="N1179" i="10"/>
  <c r="M1179" i="10"/>
  <c r="L1179" i="10"/>
  <c r="K1179" i="10"/>
  <c r="J1179" i="10"/>
  <c r="I1179" i="10"/>
  <c r="H1179" i="10"/>
  <c r="G1179" i="10"/>
  <c r="F1179" i="10"/>
  <c r="R1178" i="10"/>
  <c r="Q1178" i="10"/>
  <c r="P1178" i="10"/>
  <c r="O1178" i="10"/>
  <c r="N1178" i="10"/>
  <c r="M1178" i="10"/>
  <c r="L1178" i="10"/>
  <c r="K1178" i="10"/>
  <c r="J1178" i="10"/>
  <c r="I1178" i="10"/>
  <c r="H1178" i="10"/>
  <c r="G1178" i="10"/>
  <c r="F1178" i="10"/>
  <c r="R1177" i="10"/>
  <c r="Q1177" i="10"/>
  <c r="P1177" i="10"/>
  <c r="O1177" i="10"/>
  <c r="N1177" i="10"/>
  <c r="M1177" i="10"/>
  <c r="L1177" i="10"/>
  <c r="E66" i="3" s="1"/>
  <c r="K1177" i="10"/>
  <c r="J1177" i="10"/>
  <c r="I1177" i="10"/>
  <c r="H1177" i="10"/>
  <c r="G1177" i="10"/>
  <c r="F1177" i="10"/>
  <c r="R1176" i="10"/>
  <c r="Q1176" i="10"/>
  <c r="P1176" i="10"/>
  <c r="O1176" i="10"/>
  <c r="N1176" i="10"/>
  <c r="M1176" i="10"/>
  <c r="L1176" i="10"/>
  <c r="E176" i="3" s="1"/>
  <c r="K1176" i="10"/>
  <c r="J1176" i="10"/>
  <c r="I1176" i="10"/>
  <c r="H1176" i="10"/>
  <c r="G1176" i="10"/>
  <c r="F1176" i="10"/>
  <c r="R1175" i="10"/>
  <c r="Q1175" i="10"/>
  <c r="P1175" i="10"/>
  <c r="O1175" i="10"/>
  <c r="N1175" i="10"/>
  <c r="M1175" i="10"/>
  <c r="L1175" i="10"/>
  <c r="K1175" i="10"/>
  <c r="J1175" i="10"/>
  <c r="I1175" i="10"/>
  <c r="H1175" i="10"/>
  <c r="G1175" i="10"/>
  <c r="F1175" i="10"/>
  <c r="R1174" i="10"/>
  <c r="Q1174" i="10"/>
  <c r="P1174" i="10"/>
  <c r="O1174" i="10"/>
  <c r="N1174" i="10"/>
  <c r="M1174" i="10"/>
  <c r="L1174" i="10"/>
  <c r="K1174" i="10"/>
  <c r="J1174" i="10"/>
  <c r="I1174" i="10"/>
  <c r="H1174" i="10"/>
  <c r="G1174" i="10"/>
  <c r="F1174" i="10"/>
  <c r="R1173" i="10"/>
  <c r="Q1173" i="10"/>
  <c r="P1173" i="10"/>
  <c r="O1173" i="10"/>
  <c r="N1173" i="10"/>
  <c r="M1173" i="10"/>
  <c r="L1173" i="10"/>
  <c r="K1173" i="10"/>
  <c r="J1173" i="10"/>
  <c r="I1173" i="10"/>
  <c r="H1173" i="10"/>
  <c r="G1173" i="10"/>
  <c r="F1173" i="10"/>
  <c r="R1172" i="10"/>
  <c r="Q1172" i="10"/>
  <c r="P1172" i="10"/>
  <c r="O1172" i="10"/>
  <c r="N1172" i="10"/>
  <c r="M1172" i="10"/>
  <c r="L1172" i="10"/>
  <c r="K1172" i="10"/>
  <c r="J1172" i="10"/>
  <c r="I1172" i="10"/>
  <c r="H1172" i="10"/>
  <c r="G1172" i="10"/>
  <c r="F1172" i="10"/>
  <c r="R1171" i="10"/>
  <c r="Q1171" i="10"/>
  <c r="P1171" i="10"/>
  <c r="O1171" i="10"/>
  <c r="N1171" i="10"/>
  <c r="M1171" i="10"/>
  <c r="L1171" i="10"/>
  <c r="K1171" i="10"/>
  <c r="J1171" i="10"/>
  <c r="I1171" i="10"/>
  <c r="H1171" i="10"/>
  <c r="G1171" i="10"/>
  <c r="F1171" i="10"/>
  <c r="R1170" i="10"/>
  <c r="Q1170" i="10"/>
  <c r="P1170" i="10"/>
  <c r="O1170" i="10"/>
  <c r="N1170" i="10"/>
  <c r="M1170" i="10"/>
  <c r="L1170" i="10"/>
  <c r="K1170" i="10"/>
  <c r="J1170" i="10"/>
  <c r="I1170" i="10"/>
  <c r="H1170" i="10"/>
  <c r="G1170" i="10"/>
  <c r="F1170" i="10"/>
  <c r="R1169" i="10"/>
  <c r="Q1169" i="10"/>
  <c r="P1169" i="10"/>
  <c r="O1169" i="10"/>
  <c r="N1169" i="10"/>
  <c r="M1169" i="10"/>
  <c r="L1169" i="10"/>
  <c r="E164" i="3" s="1"/>
  <c r="K1169" i="10"/>
  <c r="J1169" i="10"/>
  <c r="I1169" i="10"/>
  <c r="H1169" i="10"/>
  <c r="G1169" i="10"/>
  <c r="F1169" i="10"/>
  <c r="R1168" i="10"/>
  <c r="Q1168" i="10"/>
  <c r="P1168" i="10"/>
  <c r="O1168" i="10"/>
  <c r="N1168" i="10"/>
  <c r="M1168" i="10"/>
  <c r="L1168" i="10"/>
  <c r="K1168" i="10"/>
  <c r="J1168" i="10"/>
  <c r="I1168" i="10"/>
  <c r="H1168" i="10"/>
  <c r="G1168" i="10"/>
  <c r="F1168" i="10"/>
  <c r="R1167" i="10"/>
  <c r="Q1167" i="10"/>
  <c r="P1167" i="10"/>
  <c r="O1167" i="10"/>
  <c r="N1167" i="10"/>
  <c r="M1167" i="10"/>
  <c r="L1167" i="10"/>
  <c r="K1167" i="10"/>
  <c r="J1167" i="10"/>
  <c r="I1167" i="10"/>
  <c r="H1167" i="10"/>
  <c r="G1167" i="10"/>
  <c r="F1167" i="10"/>
  <c r="R1166" i="10"/>
  <c r="Q1166" i="10"/>
  <c r="P1166" i="10"/>
  <c r="O1166" i="10"/>
  <c r="N1166" i="10"/>
  <c r="M1166" i="10"/>
  <c r="L1166" i="10"/>
  <c r="K1166" i="10"/>
  <c r="J1166" i="10"/>
  <c r="I1166" i="10"/>
  <c r="H1166" i="10"/>
  <c r="G1166" i="10"/>
  <c r="F1166" i="10"/>
  <c r="R1165" i="10"/>
  <c r="Q1165" i="10"/>
  <c r="P1165" i="10"/>
  <c r="O1165" i="10"/>
  <c r="N1165" i="10"/>
  <c r="M1165" i="10"/>
  <c r="L1165" i="10"/>
  <c r="K1165" i="10"/>
  <c r="J1165" i="10"/>
  <c r="I1165" i="10"/>
  <c r="H1165" i="10"/>
  <c r="G1165" i="10"/>
  <c r="F1165" i="10"/>
  <c r="R1164" i="10"/>
  <c r="Q1164" i="10"/>
  <c r="P1164" i="10"/>
  <c r="O1164" i="10"/>
  <c r="N1164" i="10"/>
  <c r="M1164" i="10"/>
  <c r="L1164" i="10"/>
  <c r="K1164" i="10"/>
  <c r="J1164" i="10"/>
  <c r="I1164" i="10"/>
  <c r="H1164" i="10"/>
  <c r="G1164" i="10"/>
  <c r="F1164" i="10"/>
  <c r="R1163" i="10"/>
  <c r="Q1163" i="10"/>
  <c r="P1163" i="10"/>
  <c r="O1163" i="10"/>
  <c r="N1163" i="10"/>
  <c r="M1163" i="10"/>
  <c r="L1163" i="10"/>
  <c r="K1163" i="10"/>
  <c r="J1163" i="10"/>
  <c r="I1163" i="10"/>
  <c r="H1163" i="10"/>
  <c r="G1163" i="10"/>
  <c r="F1163" i="10"/>
  <c r="R1162" i="10"/>
  <c r="Q1162" i="10"/>
  <c r="P1162" i="10"/>
  <c r="O1162" i="10"/>
  <c r="N1162" i="10"/>
  <c r="M1162" i="10"/>
  <c r="L1162" i="10"/>
  <c r="K1162" i="10"/>
  <c r="J1162" i="10"/>
  <c r="I1162" i="10"/>
  <c r="H1162" i="10"/>
  <c r="G1162" i="10"/>
  <c r="F1162" i="10"/>
  <c r="R1161" i="10"/>
  <c r="Q1161" i="10"/>
  <c r="P1161" i="10"/>
  <c r="O1161" i="10"/>
  <c r="N1161" i="10"/>
  <c r="M1161" i="10"/>
  <c r="L1161" i="10"/>
  <c r="K1161" i="10"/>
  <c r="J1161" i="10"/>
  <c r="I1161" i="10"/>
  <c r="H1161" i="10"/>
  <c r="G1161" i="10"/>
  <c r="F1161" i="10"/>
  <c r="R1160" i="10"/>
  <c r="Q1160" i="10"/>
  <c r="P1160" i="10"/>
  <c r="O1160" i="10"/>
  <c r="N1160" i="10"/>
  <c r="M1160" i="10"/>
  <c r="L1160" i="10"/>
  <c r="K1160" i="10"/>
  <c r="J1160" i="10"/>
  <c r="I1160" i="10"/>
  <c r="H1160" i="10"/>
  <c r="G1160" i="10"/>
  <c r="F1160" i="10"/>
  <c r="R1159" i="10"/>
  <c r="Q1159" i="10"/>
  <c r="P1159" i="10"/>
  <c r="O1159" i="10"/>
  <c r="N1159" i="10"/>
  <c r="M1159" i="10"/>
  <c r="L1159" i="10"/>
  <c r="K1159" i="10"/>
  <c r="J1159" i="10"/>
  <c r="I1159" i="10"/>
  <c r="H1159" i="10"/>
  <c r="G1159" i="10"/>
  <c r="F1159" i="10"/>
  <c r="R1158" i="10"/>
  <c r="Q1158" i="10"/>
  <c r="P1158" i="10"/>
  <c r="O1158" i="10"/>
  <c r="N1158" i="10"/>
  <c r="M1158" i="10"/>
  <c r="L1158" i="10"/>
  <c r="K1158" i="10"/>
  <c r="J1158" i="10"/>
  <c r="I1158" i="10"/>
  <c r="H1158" i="10"/>
  <c r="G1158" i="10"/>
  <c r="F1158" i="10"/>
  <c r="R1157" i="10"/>
  <c r="Q1157" i="10"/>
  <c r="P1157" i="10"/>
  <c r="O1157" i="10"/>
  <c r="N1157" i="10"/>
  <c r="M1157" i="10"/>
  <c r="L1157" i="10"/>
  <c r="K1157" i="10"/>
  <c r="J1157" i="10"/>
  <c r="I1157" i="10"/>
  <c r="H1157" i="10"/>
  <c r="G1157" i="10"/>
  <c r="F1157" i="10"/>
  <c r="R1156" i="10"/>
  <c r="Q1156" i="10"/>
  <c r="P1156" i="10"/>
  <c r="O1156" i="10"/>
  <c r="N1156" i="10"/>
  <c r="M1156" i="10"/>
  <c r="L1156" i="10"/>
  <c r="K1156" i="10"/>
  <c r="J1156" i="10"/>
  <c r="I1156" i="10"/>
  <c r="H1156" i="10"/>
  <c r="G1156" i="10"/>
  <c r="F1156" i="10"/>
  <c r="R1155" i="10"/>
  <c r="Q1155" i="10"/>
  <c r="P1155" i="10"/>
  <c r="O1155" i="10"/>
  <c r="N1155" i="10"/>
  <c r="M1155" i="10"/>
  <c r="L1155" i="10"/>
  <c r="K1155" i="10"/>
  <c r="J1155" i="10"/>
  <c r="I1155" i="10"/>
  <c r="H1155" i="10"/>
  <c r="G1155" i="10"/>
  <c r="F1155" i="10"/>
  <c r="R1154" i="10"/>
  <c r="Q1154" i="10"/>
  <c r="P1154" i="10"/>
  <c r="O1154" i="10"/>
  <c r="N1154" i="10"/>
  <c r="M1154" i="10"/>
  <c r="L1154" i="10"/>
  <c r="K1154" i="10"/>
  <c r="J1154" i="10"/>
  <c r="I1154" i="10"/>
  <c r="H1154" i="10"/>
  <c r="G1154" i="10"/>
  <c r="F1154" i="10"/>
  <c r="R1153" i="10"/>
  <c r="Q1153" i="10"/>
  <c r="P1153" i="10"/>
  <c r="O1153" i="10"/>
  <c r="N1153" i="10"/>
  <c r="M1153" i="10"/>
  <c r="L1153" i="10"/>
  <c r="K1153" i="10"/>
  <c r="J1153" i="10"/>
  <c r="I1153" i="10"/>
  <c r="H1153" i="10"/>
  <c r="G1153" i="10"/>
  <c r="F1153" i="10"/>
  <c r="R1152" i="10"/>
  <c r="Q1152" i="10"/>
  <c r="P1152" i="10"/>
  <c r="O1152" i="10"/>
  <c r="N1152" i="10"/>
  <c r="M1152" i="10"/>
  <c r="L1152" i="10"/>
  <c r="K1152" i="10"/>
  <c r="J1152" i="10"/>
  <c r="I1152" i="10"/>
  <c r="H1152" i="10"/>
  <c r="G1152" i="10"/>
  <c r="F1152" i="10"/>
  <c r="R1151" i="10"/>
  <c r="Q1151" i="10"/>
  <c r="P1151" i="10"/>
  <c r="O1151" i="10"/>
  <c r="N1151" i="10"/>
  <c r="M1151" i="10"/>
  <c r="L1151" i="10"/>
  <c r="K1151" i="10"/>
  <c r="J1151" i="10"/>
  <c r="I1151" i="10"/>
  <c r="H1151" i="10"/>
  <c r="G1151" i="10"/>
  <c r="F1151" i="10"/>
  <c r="R1150" i="10"/>
  <c r="Q1150" i="10"/>
  <c r="P1150" i="10"/>
  <c r="O1150" i="10"/>
  <c r="N1150" i="10"/>
  <c r="M1150" i="10"/>
  <c r="L1150" i="10"/>
  <c r="K1150" i="10"/>
  <c r="J1150" i="10"/>
  <c r="I1150" i="10"/>
  <c r="H1150" i="10"/>
  <c r="G1150" i="10"/>
  <c r="F1150" i="10"/>
  <c r="R1149" i="10"/>
  <c r="Q1149" i="10"/>
  <c r="P1149" i="10"/>
  <c r="O1149" i="10"/>
  <c r="N1149" i="10"/>
  <c r="M1149" i="10"/>
  <c r="L1149" i="10"/>
  <c r="K1149" i="10"/>
  <c r="J1149" i="10"/>
  <c r="I1149" i="10"/>
  <c r="H1149" i="10"/>
  <c r="G1149" i="10"/>
  <c r="F1149" i="10"/>
  <c r="R1148" i="10"/>
  <c r="Q1148" i="10"/>
  <c r="P1148" i="10"/>
  <c r="O1148" i="10"/>
  <c r="N1148" i="10"/>
  <c r="M1148" i="10"/>
  <c r="L1148" i="10"/>
  <c r="K1148" i="10"/>
  <c r="J1148" i="10"/>
  <c r="I1148" i="10"/>
  <c r="H1148" i="10"/>
  <c r="G1148" i="10"/>
  <c r="F1148" i="10"/>
  <c r="R1147" i="10"/>
  <c r="Q1147" i="10"/>
  <c r="P1147" i="10"/>
  <c r="O1147" i="10"/>
  <c r="N1147" i="10"/>
  <c r="M1147" i="10"/>
  <c r="L1147" i="10"/>
  <c r="F41" i="3" s="1"/>
  <c r="K1147" i="10"/>
  <c r="J1147" i="10"/>
  <c r="I1147" i="10"/>
  <c r="H1147" i="10"/>
  <c r="G1147" i="10"/>
  <c r="F1147" i="10"/>
  <c r="R1146" i="10"/>
  <c r="Q1146" i="10"/>
  <c r="P1146" i="10"/>
  <c r="O1146" i="10"/>
  <c r="N1146" i="10"/>
  <c r="M1146" i="10"/>
  <c r="L1146" i="10"/>
  <c r="K1146" i="10"/>
  <c r="J1146" i="10"/>
  <c r="I1146" i="10"/>
  <c r="H1146" i="10"/>
  <c r="G1146" i="10"/>
  <c r="F1146" i="10"/>
  <c r="R1145" i="10"/>
  <c r="Q1145" i="10"/>
  <c r="P1145" i="10"/>
  <c r="O1145" i="10"/>
  <c r="N1145" i="10"/>
  <c r="M1145" i="10"/>
  <c r="L1145" i="10"/>
  <c r="K1145" i="10"/>
  <c r="J1145" i="10"/>
  <c r="I1145" i="10"/>
  <c r="H1145" i="10"/>
  <c r="G1145" i="10"/>
  <c r="F1145" i="10"/>
  <c r="R1144" i="10"/>
  <c r="Q1144" i="10"/>
  <c r="P1144" i="10"/>
  <c r="O1144" i="10"/>
  <c r="N1144" i="10"/>
  <c r="M1144" i="10"/>
  <c r="L1144" i="10"/>
  <c r="K1144" i="10"/>
  <c r="J1144" i="10"/>
  <c r="I1144" i="10"/>
  <c r="H1144" i="10"/>
  <c r="G1144" i="10"/>
  <c r="F1144" i="10"/>
  <c r="R1143" i="10"/>
  <c r="Q1143" i="10"/>
  <c r="P1143" i="10"/>
  <c r="O1143" i="10"/>
  <c r="N1143" i="10"/>
  <c r="M1143" i="10"/>
  <c r="L1143" i="10"/>
  <c r="K1143" i="10"/>
  <c r="J1143" i="10"/>
  <c r="I1143" i="10"/>
  <c r="H1143" i="10"/>
  <c r="G1143" i="10"/>
  <c r="F1143" i="10"/>
  <c r="R1142" i="10"/>
  <c r="Q1142" i="10"/>
  <c r="P1142" i="10"/>
  <c r="O1142" i="10"/>
  <c r="N1142" i="10"/>
  <c r="M1142" i="10"/>
  <c r="L1142" i="10"/>
  <c r="K1142" i="10"/>
  <c r="J1142" i="10"/>
  <c r="I1142" i="10"/>
  <c r="H1142" i="10"/>
  <c r="G1142" i="10"/>
  <c r="F1142" i="10"/>
  <c r="R1141" i="10"/>
  <c r="Q1141" i="10"/>
  <c r="P1141" i="10"/>
  <c r="O1141" i="10"/>
  <c r="N1141" i="10"/>
  <c r="M1141" i="10"/>
  <c r="L1141" i="10"/>
  <c r="K1141" i="10"/>
  <c r="J1141" i="10"/>
  <c r="I1141" i="10"/>
  <c r="H1141" i="10"/>
  <c r="G1141" i="10"/>
  <c r="F1141" i="10"/>
  <c r="R1140" i="10"/>
  <c r="Q1140" i="10"/>
  <c r="P1140" i="10"/>
  <c r="O1140" i="10"/>
  <c r="N1140" i="10"/>
  <c r="M1140" i="10"/>
  <c r="L1140" i="10"/>
  <c r="K1140" i="10"/>
  <c r="J1140" i="10"/>
  <c r="I1140" i="10"/>
  <c r="H1140" i="10"/>
  <c r="G1140" i="10"/>
  <c r="F1140" i="10"/>
  <c r="R1139" i="10"/>
  <c r="Q1139" i="10"/>
  <c r="P1139" i="10"/>
  <c r="O1139" i="10"/>
  <c r="N1139" i="10"/>
  <c r="M1139" i="10"/>
  <c r="L1139" i="10"/>
  <c r="F124" i="3" s="1"/>
  <c r="K1139" i="10"/>
  <c r="J1139" i="10"/>
  <c r="I1139" i="10"/>
  <c r="H1139" i="10"/>
  <c r="G1139" i="10"/>
  <c r="F1139" i="10"/>
  <c r="R1138" i="10"/>
  <c r="Q1138" i="10"/>
  <c r="P1138" i="10"/>
  <c r="O1138" i="10"/>
  <c r="N1138" i="10"/>
  <c r="M1138" i="10"/>
  <c r="L1138" i="10"/>
  <c r="K1138" i="10"/>
  <c r="J1138" i="10"/>
  <c r="I1138" i="10"/>
  <c r="H1138" i="10"/>
  <c r="G1138" i="10"/>
  <c r="F1138" i="10"/>
  <c r="R1137" i="10"/>
  <c r="Q1137" i="10"/>
  <c r="P1137" i="10"/>
  <c r="O1137" i="10"/>
  <c r="N1137" i="10"/>
  <c r="M1137" i="10"/>
  <c r="L1137" i="10"/>
  <c r="K1137" i="10"/>
  <c r="J1137" i="10"/>
  <c r="I1137" i="10"/>
  <c r="H1137" i="10"/>
  <c r="G1137" i="10"/>
  <c r="F1137" i="10"/>
  <c r="R1136" i="10"/>
  <c r="Q1136" i="10"/>
  <c r="P1136" i="10"/>
  <c r="O1136" i="10"/>
  <c r="N1136" i="10"/>
  <c r="M1136" i="10"/>
  <c r="L1136" i="10"/>
  <c r="K1136" i="10"/>
  <c r="J1136" i="10"/>
  <c r="I1136" i="10"/>
  <c r="H1136" i="10"/>
  <c r="G1136" i="10"/>
  <c r="F1136" i="10"/>
  <c r="R1135" i="10"/>
  <c r="Q1135" i="10"/>
  <c r="P1135" i="10"/>
  <c r="O1135" i="10"/>
  <c r="N1135" i="10"/>
  <c r="M1135" i="10"/>
  <c r="L1135" i="10"/>
  <c r="K1135" i="10"/>
  <c r="J1135" i="10"/>
  <c r="I1135" i="10"/>
  <c r="H1135" i="10"/>
  <c r="G1135" i="10"/>
  <c r="F1135" i="10"/>
  <c r="R1134" i="10"/>
  <c r="Q1134" i="10"/>
  <c r="P1134" i="10"/>
  <c r="O1134" i="10"/>
  <c r="N1134" i="10"/>
  <c r="M1134" i="10"/>
  <c r="L1134" i="10"/>
  <c r="K1134" i="10"/>
  <c r="J1134" i="10"/>
  <c r="I1134" i="10"/>
  <c r="H1134" i="10"/>
  <c r="G1134" i="10"/>
  <c r="F1134" i="10"/>
  <c r="R1133" i="10"/>
  <c r="Q1133" i="10"/>
  <c r="P1133" i="10"/>
  <c r="O1133" i="10"/>
  <c r="N1133" i="10"/>
  <c r="M1133" i="10"/>
  <c r="L1133" i="10"/>
  <c r="K1133" i="10"/>
  <c r="J1133" i="10"/>
  <c r="I1133" i="10"/>
  <c r="H1133" i="10"/>
  <c r="G1133" i="10"/>
  <c r="F1133" i="10"/>
  <c r="R1132" i="10"/>
  <c r="Q1132" i="10"/>
  <c r="P1132" i="10"/>
  <c r="O1132" i="10"/>
  <c r="N1132" i="10"/>
  <c r="M1132" i="10"/>
  <c r="L1132" i="10"/>
  <c r="K1132" i="10"/>
  <c r="J1132" i="10"/>
  <c r="I1132" i="10"/>
  <c r="H1132" i="10"/>
  <c r="G1132" i="10"/>
  <c r="F1132" i="10"/>
  <c r="R1131" i="10"/>
  <c r="Q1131" i="10"/>
  <c r="P1131" i="10"/>
  <c r="O1131" i="10"/>
  <c r="N1131" i="10"/>
  <c r="M1131" i="10"/>
  <c r="L1131" i="10"/>
  <c r="K1131" i="10"/>
  <c r="J1131" i="10"/>
  <c r="I1131" i="10"/>
  <c r="H1131" i="10"/>
  <c r="G1131" i="10"/>
  <c r="F1131" i="10"/>
  <c r="R1130" i="10"/>
  <c r="Q1130" i="10"/>
  <c r="P1130" i="10"/>
  <c r="O1130" i="10"/>
  <c r="N1130" i="10"/>
  <c r="M1130" i="10"/>
  <c r="L1130" i="10"/>
  <c r="K1130" i="10"/>
  <c r="J1130" i="10"/>
  <c r="I1130" i="10"/>
  <c r="H1130" i="10"/>
  <c r="G1130" i="10"/>
  <c r="F1130" i="10"/>
  <c r="R1129" i="10"/>
  <c r="Q1129" i="10"/>
  <c r="P1129" i="10"/>
  <c r="O1129" i="10"/>
  <c r="N1129" i="10"/>
  <c r="M1129" i="10"/>
  <c r="L1129" i="10"/>
  <c r="K1129" i="10"/>
  <c r="J1129" i="10"/>
  <c r="I1129" i="10"/>
  <c r="H1129" i="10"/>
  <c r="G1129" i="10"/>
  <c r="F1129" i="10"/>
  <c r="R1128" i="10"/>
  <c r="Q1128" i="10"/>
  <c r="P1128" i="10"/>
  <c r="O1128" i="10"/>
  <c r="N1128" i="10"/>
  <c r="M1128" i="10"/>
  <c r="L1128" i="10"/>
  <c r="K1128" i="10"/>
  <c r="J1128" i="10"/>
  <c r="I1128" i="10"/>
  <c r="H1128" i="10"/>
  <c r="G1128" i="10"/>
  <c r="F1128" i="10"/>
  <c r="R1127" i="10"/>
  <c r="Q1127" i="10"/>
  <c r="P1127" i="10"/>
  <c r="O1127" i="10"/>
  <c r="N1127" i="10"/>
  <c r="M1127" i="10"/>
  <c r="L1127" i="10"/>
  <c r="K1127" i="10"/>
  <c r="J1127" i="10"/>
  <c r="I1127" i="10"/>
  <c r="H1127" i="10"/>
  <c r="G1127" i="10"/>
  <c r="F1127" i="10"/>
  <c r="R1126" i="10"/>
  <c r="Q1126" i="10"/>
  <c r="P1126" i="10"/>
  <c r="O1126" i="10"/>
  <c r="N1126" i="10"/>
  <c r="M1126" i="10"/>
  <c r="L1126" i="10"/>
  <c r="K1126" i="10"/>
  <c r="J1126" i="10"/>
  <c r="I1126" i="10"/>
  <c r="H1126" i="10"/>
  <c r="G1126" i="10"/>
  <c r="F1126" i="10"/>
  <c r="R1125" i="10"/>
  <c r="Q1125" i="10"/>
  <c r="P1125" i="10"/>
  <c r="O1125" i="10"/>
  <c r="N1125" i="10"/>
  <c r="M1125" i="10"/>
  <c r="L1125" i="10"/>
  <c r="K1125" i="10"/>
  <c r="J1125" i="10"/>
  <c r="I1125" i="10"/>
  <c r="H1125" i="10"/>
  <c r="G1125" i="10"/>
  <c r="F1125" i="10"/>
  <c r="R1124" i="10"/>
  <c r="Q1124" i="10"/>
  <c r="P1124" i="10"/>
  <c r="O1124" i="10"/>
  <c r="N1124" i="10"/>
  <c r="M1124" i="10"/>
  <c r="L1124" i="10"/>
  <c r="K1124" i="10"/>
  <c r="J1124" i="10"/>
  <c r="I1124" i="10"/>
  <c r="H1124" i="10"/>
  <c r="G1124" i="10"/>
  <c r="F1124" i="10"/>
  <c r="R1123" i="10"/>
  <c r="Q1123" i="10"/>
  <c r="P1123" i="10"/>
  <c r="O1123" i="10"/>
  <c r="N1123" i="10"/>
  <c r="M1123" i="10"/>
  <c r="L1123" i="10"/>
  <c r="K1123" i="10"/>
  <c r="J1123" i="10"/>
  <c r="I1123" i="10"/>
  <c r="H1123" i="10"/>
  <c r="G1123" i="10"/>
  <c r="F1123" i="10"/>
  <c r="R1122" i="10"/>
  <c r="Q1122" i="10"/>
  <c r="P1122" i="10"/>
  <c r="O1122" i="10"/>
  <c r="N1122" i="10"/>
  <c r="M1122" i="10"/>
  <c r="L1122" i="10"/>
  <c r="K1122" i="10"/>
  <c r="J1122" i="10"/>
  <c r="I1122" i="10"/>
  <c r="H1122" i="10"/>
  <c r="G1122" i="10"/>
  <c r="F1122" i="10"/>
  <c r="R1121" i="10"/>
  <c r="Q1121" i="10"/>
  <c r="P1121" i="10"/>
  <c r="O1121" i="10"/>
  <c r="N1121" i="10"/>
  <c r="M1121" i="10"/>
  <c r="L1121" i="10"/>
  <c r="K1121" i="10"/>
  <c r="J1121" i="10"/>
  <c r="I1121" i="10"/>
  <c r="H1121" i="10"/>
  <c r="G1121" i="10"/>
  <c r="F1121" i="10"/>
  <c r="R1120" i="10"/>
  <c r="Q1120" i="10"/>
  <c r="P1120" i="10"/>
  <c r="O1120" i="10"/>
  <c r="N1120" i="10"/>
  <c r="M1120" i="10"/>
  <c r="L1120" i="10"/>
  <c r="F20" i="3" s="1"/>
  <c r="K1120" i="10"/>
  <c r="J1120" i="10"/>
  <c r="I1120" i="10"/>
  <c r="H1120" i="10"/>
  <c r="G1120" i="10"/>
  <c r="F1120" i="10"/>
  <c r="R1119" i="10"/>
  <c r="Q1119" i="10"/>
  <c r="P1119" i="10"/>
  <c r="O1119" i="10"/>
  <c r="N1119" i="10"/>
  <c r="M1119" i="10"/>
  <c r="L1119" i="10"/>
  <c r="K1119" i="10"/>
  <c r="J1119" i="10"/>
  <c r="I1119" i="10"/>
  <c r="H1119" i="10"/>
  <c r="G1119" i="10"/>
  <c r="F1119" i="10"/>
  <c r="R1118" i="10"/>
  <c r="Q1118" i="10"/>
  <c r="P1118" i="10"/>
  <c r="O1118" i="10"/>
  <c r="N1118" i="10"/>
  <c r="M1118" i="10"/>
  <c r="L1118" i="10"/>
  <c r="K1118" i="10"/>
  <c r="J1118" i="10"/>
  <c r="I1118" i="10"/>
  <c r="H1118" i="10"/>
  <c r="G1118" i="10"/>
  <c r="F1118" i="10"/>
  <c r="R1117" i="10"/>
  <c r="Q1117" i="10"/>
  <c r="P1117" i="10"/>
  <c r="O1117" i="10"/>
  <c r="N1117" i="10"/>
  <c r="M1117" i="10"/>
  <c r="L1117" i="10"/>
  <c r="K1117" i="10"/>
  <c r="J1117" i="10"/>
  <c r="I1117" i="10"/>
  <c r="H1117" i="10"/>
  <c r="G1117" i="10"/>
  <c r="F1117" i="10"/>
  <c r="R1116" i="10"/>
  <c r="Q1116" i="10"/>
  <c r="P1116" i="10"/>
  <c r="O1116" i="10"/>
  <c r="N1116" i="10"/>
  <c r="M1116" i="10"/>
  <c r="L1116" i="10"/>
  <c r="K1116" i="10"/>
  <c r="J1116" i="10"/>
  <c r="I1116" i="10"/>
  <c r="H1116" i="10"/>
  <c r="G1116" i="10"/>
  <c r="F1116" i="10"/>
  <c r="R1115" i="10"/>
  <c r="Q1115" i="10"/>
  <c r="P1115" i="10"/>
  <c r="O1115" i="10"/>
  <c r="N1115" i="10"/>
  <c r="M1115" i="10"/>
  <c r="L1115" i="10"/>
  <c r="F143" i="3" s="1"/>
  <c r="K1115" i="10"/>
  <c r="J1115" i="10"/>
  <c r="I1115" i="10"/>
  <c r="H1115" i="10"/>
  <c r="G1115" i="10"/>
  <c r="F1115" i="10"/>
  <c r="R1114" i="10"/>
  <c r="Q1114" i="10"/>
  <c r="P1114" i="10"/>
  <c r="O1114" i="10"/>
  <c r="N1114" i="10"/>
  <c r="M1114" i="10"/>
  <c r="L1114" i="10"/>
  <c r="K1114" i="10"/>
  <c r="J1114" i="10"/>
  <c r="I1114" i="10"/>
  <c r="H1114" i="10"/>
  <c r="G1114" i="10"/>
  <c r="F1114" i="10"/>
  <c r="R1113" i="10"/>
  <c r="Q1113" i="10"/>
  <c r="P1113" i="10"/>
  <c r="O1113" i="10"/>
  <c r="N1113" i="10"/>
  <c r="M1113" i="10"/>
  <c r="L1113" i="10"/>
  <c r="K1113" i="10"/>
  <c r="J1113" i="10"/>
  <c r="I1113" i="10"/>
  <c r="H1113" i="10"/>
  <c r="G1113" i="10"/>
  <c r="F1113" i="10"/>
  <c r="R1112" i="10"/>
  <c r="Q1112" i="10"/>
  <c r="P1112" i="10"/>
  <c r="O1112" i="10"/>
  <c r="N1112" i="10"/>
  <c r="M1112" i="10"/>
  <c r="L1112" i="10"/>
  <c r="F31" i="3" s="1"/>
  <c r="K1112" i="10"/>
  <c r="J1112" i="10"/>
  <c r="I1112" i="10"/>
  <c r="H1112" i="10"/>
  <c r="G1112" i="10"/>
  <c r="F1112" i="10"/>
  <c r="R1111" i="10"/>
  <c r="Q1111" i="10"/>
  <c r="P1111" i="10"/>
  <c r="O1111" i="10"/>
  <c r="N1111" i="10"/>
  <c r="M1111" i="10"/>
  <c r="L1111" i="10"/>
  <c r="K1111" i="10"/>
  <c r="J1111" i="10"/>
  <c r="I1111" i="10"/>
  <c r="H1111" i="10"/>
  <c r="G1111" i="10"/>
  <c r="F1111" i="10"/>
  <c r="R1110" i="10"/>
  <c r="Q1110" i="10"/>
  <c r="P1110" i="10"/>
  <c r="O1110" i="10"/>
  <c r="N1110" i="10"/>
  <c r="M1110" i="10"/>
  <c r="L1110" i="10"/>
  <c r="K1110" i="10"/>
  <c r="J1110" i="10"/>
  <c r="I1110" i="10"/>
  <c r="H1110" i="10"/>
  <c r="G1110" i="10"/>
  <c r="F1110" i="10"/>
  <c r="R1109" i="10"/>
  <c r="Q1109" i="10"/>
  <c r="P1109" i="10"/>
  <c r="O1109" i="10"/>
  <c r="N1109" i="10"/>
  <c r="M1109" i="10"/>
  <c r="L1109" i="10"/>
  <c r="K1109" i="10"/>
  <c r="J1109" i="10"/>
  <c r="I1109" i="10"/>
  <c r="H1109" i="10"/>
  <c r="G1109" i="10"/>
  <c r="F1109" i="10"/>
  <c r="R1108" i="10"/>
  <c r="Q1108" i="10"/>
  <c r="P1108" i="10"/>
  <c r="O1108" i="10"/>
  <c r="N1108" i="10"/>
  <c r="M1108" i="10"/>
  <c r="L1108" i="10"/>
  <c r="K1108" i="10"/>
  <c r="J1108" i="10"/>
  <c r="I1108" i="10"/>
  <c r="H1108" i="10"/>
  <c r="G1108" i="10"/>
  <c r="F1108" i="10"/>
  <c r="R1107" i="10"/>
  <c r="Q1107" i="10"/>
  <c r="P1107" i="10"/>
  <c r="O1107" i="10"/>
  <c r="N1107" i="10"/>
  <c r="M1107" i="10"/>
  <c r="L1107" i="10"/>
  <c r="F3" i="3" s="1"/>
  <c r="K1107" i="10"/>
  <c r="J1107" i="10"/>
  <c r="I1107" i="10"/>
  <c r="H1107" i="10"/>
  <c r="G1107" i="10"/>
  <c r="F1107" i="10"/>
  <c r="R1106" i="10"/>
  <c r="Q1106" i="10"/>
  <c r="P1106" i="10"/>
  <c r="O1106" i="10"/>
  <c r="N1106" i="10"/>
  <c r="M1106" i="10"/>
  <c r="L1106" i="10"/>
  <c r="K1106" i="10"/>
  <c r="J1106" i="10"/>
  <c r="I1106" i="10"/>
  <c r="H1106" i="10"/>
  <c r="G1106" i="10"/>
  <c r="F1106" i="10"/>
  <c r="R1105" i="10"/>
  <c r="Q1105" i="10"/>
  <c r="P1105" i="10"/>
  <c r="O1105" i="10"/>
  <c r="N1105" i="10"/>
  <c r="M1105" i="10"/>
  <c r="L1105" i="10"/>
  <c r="K1105" i="10"/>
  <c r="J1105" i="10"/>
  <c r="I1105" i="10"/>
  <c r="H1105" i="10"/>
  <c r="G1105" i="10"/>
  <c r="F1105" i="10"/>
  <c r="R1104" i="10"/>
  <c r="Q1104" i="10"/>
  <c r="P1104" i="10"/>
  <c r="O1104" i="10"/>
  <c r="N1104" i="10"/>
  <c r="M1104" i="10"/>
  <c r="L1104" i="10"/>
  <c r="F95" i="3" s="1"/>
  <c r="K1104" i="10"/>
  <c r="J1104" i="10"/>
  <c r="I1104" i="10"/>
  <c r="H1104" i="10"/>
  <c r="G1104" i="10"/>
  <c r="F1104" i="10"/>
  <c r="R1103" i="10"/>
  <c r="Q1103" i="10"/>
  <c r="P1103" i="10"/>
  <c r="O1103" i="10"/>
  <c r="N1103" i="10"/>
  <c r="M1103" i="10"/>
  <c r="L1103" i="10"/>
  <c r="K1103" i="10"/>
  <c r="J1103" i="10"/>
  <c r="I1103" i="10"/>
  <c r="H1103" i="10"/>
  <c r="G1103" i="10"/>
  <c r="F1103" i="10"/>
  <c r="R1102" i="10"/>
  <c r="Q1102" i="10"/>
  <c r="P1102" i="10"/>
  <c r="O1102" i="10"/>
  <c r="N1102" i="10"/>
  <c r="M1102" i="10"/>
  <c r="L1102" i="10"/>
  <c r="K1102" i="10"/>
  <c r="J1102" i="10"/>
  <c r="I1102" i="10"/>
  <c r="H1102" i="10"/>
  <c r="G1102" i="10"/>
  <c r="F1102" i="10"/>
  <c r="R1101" i="10"/>
  <c r="Q1101" i="10"/>
  <c r="P1101" i="10"/>
  <c r="O1101" i="10"/>
  <c r="N1101" i="10"/>
  <c r="M1101" i="10"/>
  <c r="L1101" i="10"/>
  <c r="K1101" i="10"/>
  <c r="J1101" i="10"/>
  <c r="I1101" i="10"/>
  <c r="H1101" i="10"/>
  <c r="G1101" i="10"/>
  <c r="F1101" i="10"/>
  <c r="R1100" i="10"/>
  <c r="Q1100" i="10"/>
  <c r="P1100" i="10"/>
  <c r="O1100" i="10"/>
  <c r="N1100" i="10"/>
  <c r="M1100" i="10"/>
  <c r="L1100" i="10"/>
  <c r="K1100" i="10"/>
  <c r="J1100" i="10"/>
  <c r="I1100" i="10"/>
  <c r="H1100" i="10"/>
  <c r="G1100" i="10"/>
  <c r="F1100" i="10"/>
  <c r="R1099" i="10"/>
  <c r="Q1099" i="10"/>
  <c r="P1099" i="10"/>
  <c r="O1099" i="10"/>
  <c r="N1099" i="10"/>
  <c r="M1099" i="10"/>
  <c r="L1099" i="10"/>
  <c r="F121" i="3" s="1"/>
  <c r="K1099" i="10"/>
  <c r="J1099" i="10"/>
  <c r="I1099" i="10"/>
  <c r="H1099" i="10"/>
  <c r="G1099" i="10"/>
  <c r="F1099" i="10"/>
  <c r="R1098" i="10"/>
  <c r="Q1098" i="10"/>
  <c r="P1098" i="10"/>
  <c r="O1098" i="10"/>
  <c r="N1098" i="10"/>
  <c r="M1098" i="10"/>
  <c r="L1098" i="10"/>
  <c r="K1098" i="10"/>
  <c r="J1098" i="10"/>
  <c r="I1098" i="10"/>
  <c r="H1098" i="10"/>
  <c r="G1098" i="10"/>
  <c r="F1098" i="10"/>
  <c r="R1097" i="10"/>
  <c r="Q1097" i="10"/>
  <c r="P1097" i="10"/>
  <c r="O1097" i="10"/>
  <c r="N1097" i="10"/>
  <c r="M1097" i="10"/>
  <c r="L1097" i="10"/>
  <c r="K1097" i="10"/>
  <c r="J1097" i="10"/>
  <c r="I1097" i="10"/>
  <c r="H1097" i="10"/>
  <c r="G1097" i="10"/>
  <c r="F1097" i="10"/>
  <c r="R1096" i="10"/>
  <c r="Q1096" i="10"/>
  <c r="P1096" i="10"/>
  <c r="O1096" i="10"/>
  <c r="N1096" i="10"/>
  <c r="M1096" i="10"/>
  <c r="L1096" i="10"/>
  <c r="F132" i="3" s="1"/>
  <c r="K1096" i="10"/>
  <c r="J1096" i="10"/>
  <c r="I1096" i="10"/>
  <c r="H1096" i="10"/>
  <c r="G1096" i="10"/>
  <c r="F1096" i="10"/>
  <c r="R1095" i="10"/>
  <c r="Q1095" i="10"/>
  <c r="P1095" i="10"/>
  <c r="O1095" i="10"/>
  <c r="N1095" i="10"/>
  <c r="M1095" i="10"/>
  <c r="L1095" i="10"/>
  <c r="K1095" i="10"/>
  <c r="J1095" i="10"/>
  <c r="I1095" i="10"/>
  <c r="H1095" i="10"/>
  <c r="G1095" i="10"/>
  <c r="F1095" i="10"/>
  <c r="R1094" i="10"/>
  <c r="Q1094" i="10"/>
  <c r="P1094" i="10"/>
  <c r="O1094" i="10"/>
  <c r="N1094" i="10"/>
  <c r="M1094" i="10"/>
  <c r="L1094" i="10"/>
  <c r="K1094" i="10"/>
  <c r="J1094" i="10"/>
  <c r="I1094" i="10"/>
  <c r="H1094" i="10"/>
  <c r="G1094" i="10"/>
  <c r="F1094" i="10"/>
  <c r="R1093" i="10"/>
  <c r="Q1093" i="10"/>
  <c r="P1093" i="10"/>
  <c r="O1093" i="10"/>
  <c r="N1093" i="10"/>
  <c r="M1093" i="10"/>
  <c r="L1093" i="10"/>
  <c r="K1093" i="10"/>
  <c r="J1093" i="10"/>
  <c r="I1093" i="10"/>
  <c r="H1093" i="10"/>
  <c r="G1093" i="10"/>
  <c r="F1093" i="10"/>
  <c r="R1092" i="10"/>
  <c r="Q1092" i="10"/>
  <c r="P1092" i="10"/>
  <c r="O1092" i="10"/>
  <c r="N1092" i="10"/>
  <c r="M1092" i="10"/>
  <c r="L1092" i="10"/>
  <c r="K1092" i="10"/>
  <c r="J1092" i="10"/>
  <c r="I1092" i="10"/>
  <c r="H1092" i="10"/>
  <c r="G1092" i="10"/>
  <c r="F1092" i="10"/>
  <c r="R1091" i="10"/>
  <c r="Q1091" i="10"/>
  <c r="P1091" i="10"/>
  <c r="O1091" i="10"/>
  <c r="N1091" i="10"/>
  <c r="M1091" i="10"/>
  <c r="L1091" i="10"/>
  <c r="K1091" i="10"/>
  <c r="J1091" i="10"/>
  <c r="I1091" i="10"/>
  <c r="H1091" i="10"/>
  <c r="G1091" i="10"/>
  <c r="F1091" i="10"/>
  <c r="R1090" i="10"/>
  <c r="Q1090" i="10"/>
  <c r="P1090" i="10"/>
  <c r="O1090" i="10"/>
  <c r="N1090" i="10"/>
  <c r="M1090" i="10"/>
  <c r="L1090" i="10"/>
  <c r="K1090" i="10"/>
  <c r="J1090" i="10"/>
  <c r="I1090" i="10"/>
  <c r="H1090" i="10"/>
  <c r="G1090" i="10"/>
  <c r="F1090" i="10"/>
  <c r="R1089" i="10"/>
  <c r="Q1089" i="10"/>
  <c r="P1089" i="10"/>
  <c r="O1089" i="10"/>
  <c r="N1089" i="10"/>
  <c r="M1089" i="10"/>
  <c r="L1089" i="10"/>
  <c r="K1089" i="10"/>
  <c r="J1089" i="10"/>
  <c r="I1089" i="10"/>
  <c r="H1089" i="10"/>
  <c r="G1089" i="10"/>
  <c r="F1089" i="10"/>
  <c r="R1088" i="10"/>
  <c r="Q1088" i="10"/>
  <c r="P1088" i="10"/>
  <c r="O1088" i="10"/>
  <c r="N1088" i="10"/>
  <c r="M1088" i="10"/>
  <c r="L1088" i="10"/>
  <c r="K1088" i="10"/>
  <c r="J1088" i="10"/>
  <c r="I1088" i="10"/>
  <c r="H1088" i="10"/>
  <c r="G1088" i="10"/>
  <c r="F1088" i="10"/>
  <c r="R1087" i="10"/>
  <c r="Q1087" i="10"/>
  <c r="P1087" i="10"/>
  <c r="O1087" i="10"/>
  <c r="N1087" i="10"/>
  <c r="M1087" i="10"/>
  <c r="L1087" i="10"/>
  <c r="K1087" i="10"/>
  <c r="J1087" i="10"/>
  <c r="I1087" i="10"/>
  <c r="H1087" i="10"/>
  <c r="G1087" i="10"/>
  <c r="F1087" i="10"/>
  <c r="R1086" i="10"/>
  <c r="Q1086" i="10"/>
  <c r="P1086" i="10"/>
  <c r="O1086" i="10"/>
  <c r="N1086" i="10"/>
  <c r="M1086" i="10"/>
  <c r="L1086" i="10"/>
  <c r="K1086" i="10"/>
  <c r="J1086" i="10"/>
  <c r="I1086" i="10"/>
  <c r="H1086" i="10"/>
  <c r="G1086" i="10"/>
  <c r="F1086" i="10"/>
  <c r="R1085" i="10"/>
  <c r="Q1085" i="10"/>
  <c r="P1085" i="10"/>
  <c r="O1085" i="10"/>
  <c r="N1085" i="10"/>
  <c r="M1085" i="10"/>
  <c r="L1085" i="10"/>
  <c r="K1085" i="10"/>
  <c r="J1085" i="10"/>
  <c r="I1085" i="10"/>
  <c r="H1085" i="10"/>
  <c r="G1085" i="10"/>
  <c r="F1085" i="10"/>
  <c r="R1084" i="10"/>
  <c r="Q1084" i="10"/>
  <c r="P1084" i="10"/>
  <c r="O1084" i="10"/>
  <c r="N1084" i="10"/>
  <c r="M1084" i="10"/>
  <c r="L1084" i="10"/>
  <c r="K1084" i="10"/>
  <c r="J1084" i="10"/>
  <c r="I1084" i="10"/>
  <c r="H1084" i="10"/>
  <c r="G1084" i="10"/>
  <c r="F1084" i="10"/>
  <c r="R1083" i="10"/>
  <c r="Q1083" i="10"/>
  <c r="P1083" i="10"/>
  <c r="O1083" i="10"/>
  <c r="N1083" i="10"/>
  <c r="M1083" i="10"/>
  <c r="L1083" i="10"/>
  <c r="K1083" i="10"/>
  <c r="J1083" i="10"/>
  <c r="I1083" i="10"/>
  <c r="H1083" i="10"/>
  <c r="G1083" i="10"/>
  <c r="F1083" i="10"/>
  <c r="R1082" i="10"/>
  <c r="Q1082" i="10"/>
  <c r="P1082" i="10"/>
  <c r="O1082" i="10"/>
  <c r="N1082" i="10"/>
  <c r="M1082" i="10"/>
  <c r="L1082" i="10"/>
  <c r="K1082" i="10"/>
  <c r="J1082" i="10"/>
  <c r="I1082" i="10"/>
  <c r="H1082" i="10"/>
  <c r="G1082" i="10"/>
  <c r="F1082" i="10"/>
  <c r="R1081" i="10"/>
  <c r="Q1081" i="10"/>
  <c r="P1081" i="10"/>
  <c r="O1081" i="10"/>
  <c r="N1081" i="10"/>
  <c r="M1081" i="10"/>
  <c r="L1081" i="10"/>
  <c r="K1081" i="10"/>
  <c r="J1081" i="10"/>
  <c r="I1081" i="10"/>
  <c r="H1081" i="10"/>
  <c r="G1081" i="10"/>
  <c r="F1081" i="10"/>
  <c r="R1080" i="10"/>
  <c r="Q1080" i="10"/>
  <c r="P1080" i="10"/>
  <c r="O1080" i="10"/>
  <c r="N1080" i="10"/>
  <c r="M1080" i="10"/>
  <c r="L1080" i="10"/>
  <c r="K1080" i="10"/>
  <c r="J1080" i="10"/>
  <c r="I1080" i="10"/>
  <c r="H1080" i="10"/>
  <c r="G1080" i="10"/>
  <c r="F1080" i="10"/>
  <c r="R1079" i="10"/>
  <c r="Q1079" i="10"/>
  <c r="P1079" i="10"/>
  <c r="O1079" i="10"/>
  <c r="N1079" i="10"/>
  <c r="M1079" i="10"/>
  <c r="L1079" i="10"/>
  <c r="K1079" i="10"/>
  <c r="J1079" i="10"/>
  <c r="I1079" i="10"/>
  <c r="H1079" i="10"/>
  <c r="G1079" i="10"/>
  <c r="F1079" i="10"/>
  <c r="R1078" i="10"/>
  <c r="Q1078" i="10"/>
  <c r="P1078" i="10"/>
  <c r="O1078" i="10"/>
  <c r="N1078" i="10"/>
  <c r="M1078" i="10"/>
  <c r="L1078" i="10"/>
  <c r="K1078" i="10"/>
  <c r="J1078" i="10"/>
  <c r="I1078" i="10"/>
  <c r="H1078" i="10"/>
  <c r="G1078" i="10"/>
  <c r="F1078" i="10"/>
  <c r="R1077" i="10"/>
  <c r="Q1077" i="10"/>
  <c r="P1077" i="10"/>
  <c r="O1077" i="10"/>
  <c r="N1077" i="10"/>
  <c r="M1077" i="10"/>
  <c r="L1077" i="10"/>
  <c r="K1077" i="10"/>
  <c r="J1077" i="10"/>
  <c r="I1077" i="10"/>
  <c r="H1077" i="10"/>
  <c r="G1077" i="10"/>
  <c r="F1077" i="10"/>
  <c r="R1076" i="10"/>
  <c r="Q1076" i="10"/>
  <c r="P1076" i="10"/>
  <c r="O1076" i="10"/>
  <c r="N1076" i="10"/>
  <c r="M1076" i="10"/>
  <c r="L1076" i="10"/>
  <c r="K1076" i="10"/>
  <c r="J1076" i="10"/>
  <c r="I1076" i="10"/>
  <c r="H1076" i="10"/>
  <c r="G1076" i="10"/>
  <c r="F1076" i="10"/>
  <c r="R1075" i="10"/>
  <c r="Q1075" i="10"/>
  <c r="P1075" i="10"/>
  <c r="O1075" i="10"/>
  <c r="N1075" i="10"/>
  <c r="M1075" i="10"/>
  <c r="L1075" i="10"/>
  <c r="F166" i="3" s="1"/>
  <c r="K1075" i="10"/>
  <c r="J1075" i="10"/>
  <c r="I1075" i="10"/>
  <c r="H1075" i="10"/>
  <c r="G1075" i="10"/>
  <c r="F1075" i="10"/>
  <c r="R1074" i="10"/>
  <c r="Q1074" i="10"/>
  <c r="P1074" i="10"/>
  <c r="O1074" i="10"/>
  <c r="N1074" i="10"/>
  <c r="M1074" i="10"/>
  <c r="L1074" i="10"/>
  <c r="K1074" i="10"/>
  <c r="J1074" i="10"/>
  <c r="I1074" i="10"/>
  <c r="H1074" i="10"/>
  <c r="G1074" i="10"/>
  <c r="F1074" i="10"/>
  <c r="R1073" i="10"/>
  <c r="Q1073" i="10"/>
  <c r="P1073" i="10"/>
  <c r="O1073" i="10"/>
  <c r="N1073" i="10"/>
  <c r="M1073" i="10"/>
  <c r="L1073" i="10"/>
  <c r="K1073" i="10"/>
  <c r="J1073" i="10"/>
  <c r="I1073" i="10"/>
  <c r="H1073" i="10"/>
  <c r="G1073" i="10"/>
  <c r="F1073" i="10"/>
  <c r="R1072" i="10"/>
  <c r="Q1072" i="10"/>
  <c r="P1072" i="10"/>
  <c r="O1072" i="10"/>
  <c r="N1072" i="10"/>
  <c r="M1072" i="10"/>
  <c r="L1072" i="10"/>
  <c r="F112" i="3" s="1"/>
  <c r="K1072" i="10"/>
  <c r="J1072" i="10"/>
  <c r="I1072" i="10"/>
  <c r="H1072" i="10"/>
  <c r="G1072" i="10"/>
  <c r="F1072" i="10"/>
  <c r="R1071" i="10"/>
  <c r="Q1071" i="10"/>
  <c r="P1071" i="10"/>
  <c r="O1071" i="10"/>
  <c r="N1071" i="10"/>
  <c r="M1071" i="10"/>
  <c r="L1071" i="10"/>
  <c r="K1071" i="10"/>
  <c r="J1071" i="10"/>
  <c r="I1071" i="10"/>
  <c r="H1071" i="10"/>
  <c r="G1071" i="10"/>
  <c r="F1071" i="10"/>
  <c r="R1070" i="10"/>
  <c r="Q1070" i="10"/>
  <c r="P1070" i="10"/>
  <c r="O1070" i="10"/>
  <c r="N1070" i="10"/>
  <c r="M1070" i="10"/>
  <c r="L1070" i="10"/>
  <c r="K1070" i="10"/>
  <c r="J1070" i="10"/>
  <c r="I1070" i="10"/>
  <c r="H1070" i="10"/>
  <c r="G1070" i="10"/>
  <c r="F1070" i="10"/>
  <c r="R1069" i="10"/>
  <c r="Q1069" i="10"/>
  <c r="P1069" i="10"/>
  <c r="O1069" i="10"/>
  <c r="N1069" i="10"/>
  <c r="M1069" i="10"/>
  <c r="L1069" i="10"/>
  <c r="K1069" i="10"/>
  <c r="J1069" i="10"/>
  <c r="I1069" i="10"/>
  <c r="H1069" i="10"/>
  <c r="G1069" i="10"/>
  <c r="F1069" i="10"/>
  <c r="R1068" i="10"/>
  <c r="Q1068" i="10"/>
  <c r="P1068" i="10"/>
  <c r="O1068" i="10"/>
  <c r="N1068" i="10"/>
  <c r="M1068" i="10"/>
  <c r="L1068" i="10"/>
  <c r="K1068" i="10"/>
  <c r="J1068" i="10"/>
  <c r="I1068" i="10"/>
  <c r="H1068" i="10"/>
  <c r="G1068" i="10"/>
  <c r="F1068" i="10"/>
  <c r="R1067" i="10"/>
  <c r="Q1067" i="10"/>
  <c r="P1067" i="10"/>
  <c r="O1067" i="10"/>
  <c r="N1067" i="10"/>
  <c r="M1067" i="10"/>
  <c r="L1067" i="10"/>
  <c r="K1067" i="10"/>
  <c r="J1067" i="10"/>
  <c r="I1067" i="10"/>
  <c r="H1067" i="10"/>
  <c r="G1067" i="10"/>
  <c r="F1067" i="10"/>
  <c r="R1066" i="10"/>
  <c r="Q1066" i="10"/>
  <c r="P1066" i="10"/>
  <c r="O1066" i="10"/>
  <c r="N1066" i="10"/>
  <c r="M1066" i="10"/>
  <c r="L1066" i="10"/>
  <c r="K1066" i="10"/>
  <c r="J1066" i="10"/>
  <c r="I1066" i="10"/>
  <c r="H1066" i="10"/>
  <c r="G1066" i="10"/>
  <c r="F1066" i="10"/>
  <c r="R1065" i="10"/>
  <c r="Q1065" i="10"/>
  <c r="P1065" i="10"/>
  <c r="O1065" i="10"/>
  <c r="N1065" i="10"/>
  <c r="M1065" i="10"/>
  <c r="L1065" i="10"/>
  <c r="K1065" i="10"/>
  <c r="J1065" i="10"/>
  <c r="I1065" i="10"/>
  <c r="H1065" i="10"/>
  <c r="G1065" i="10"/>
  <c r="F1065" i="10"/>
  <c r="R1064" i="10"/>
  <c r="Q1064" i="10"/>
  <c r="P1064" i="10"/>
  <c r="O1064" i="10"/>
  <c r="N1064" i="10"/>
  <c r="M1064" i="10"/>
  <c r="L1064" i="10"/>
  <c r="K1064" i="10"/>
  <c r="J1064" i="10"/>
  <c r="I1064" i="10"/>
  <c r="H1064" i="10"/>
  <c r="G1064" i="10"/>
  <c r="F1064" i="10"/>
  <c r="R1063" i="10"/>
  <c r="Q1063" i="10"/>
  <c r="P1063" i="10"/>
  <c r="O1063" i="10"/>
  <c r="N1063" i="10"/>
  <c r="M1063" i="10"/>
  <c r="L1063" i="10"/>
  <c r="K1063" i="10"/>
  <c r="J1063" i="10"/>
  <c r="I1063" i="10"/>
  <c r="H1063" i="10"/>
  <c r="G1063" i="10"/>
  <c r="F1063" i="10"/>
  <c r="R1062" i="10"/>
  <c r="Q1062" i="10"/>
  <c r="P1062" i="10"/>
  <c r="O1062" i="10"/>
  <c r="N1062" i="10"/>
  <c r="M1062" i="10"/>
  <c r="L1062" i="10"/>
  <c r="K1062" i="10"/>
  <c r="J1062" i="10"/>
  <c r="I1062" i="10"/>
  <c r="H1062" i="10"/>
  <c r="G1062" i="10"/>
  <c r="F1062" i="10"/>
  <c r="R1061" i="10"/>
  <c r="Q1061" i="10"/>
  <c r="P1061" i="10"/>
  <c r="O1061" i="10"/>
  <c r="N1061" i="10"/>
  <c r="M1061" i="10"/>
  <c r="L1061" i="10"/>
  <c r="K1061" i="10"/>
  <c r="J1061" i="10"/>
  <c r="I1061" i="10"/>
  <c r="H1061" i="10"/>
  <c r="G1061" i="10"/>
  <c r="F1061" i="10"/>
  <c r="R1060" i="10"/>
  <c r="Q1060" i="10"/>
  <c r="P1060" i="10"/>
  <c r="O1060" i="10"/>
  <c r="N1060" i="10"/>
  <c r="M1060" i="10"/>
  <c r="L1060" i="10"/>
  <c r="K1060" i="10"/>
  <c r="J1060" i="10"/>
  <c r="I1060" i="10"/>
  <c r="H1060" i="10"/>
  <c r="G1060" i="10"/>
  <c r="F1060" i="10"/>
  <c r="R1059" i="10"/>
  <c r="Q1059" i="10"/>
  <c r="P1059" i="10"/>
  <c r="O1059" i="10"/>
  <c r="N1059" i="10"/>
  <c r="M1059" i="10"/>
  <c r="L1059" i="10"/>
  <c r="K1059" i="10"/>
  <c r="J1059" i="10"/>
  <c r="I1059" i="10"/>
  <c r="H1059" i="10"/>
  <c r="G1059" i="10"/>
  <c r="F1059" i="10"/>
  <c r="R1058" i="10"/>
  <c r="Q1058" i="10"/>
  <c r="P1058" i="10"/>
  <c r="O1058" i="10"/>
  <c r="N1058" i="10"/>
  <c r="M1058" i="10"/>
  <c r="L1058" i="10"/>
  <c r="K1058" i="10"/>
  <c r="J1058" i="10"/>
  <c r="I1058" i="10"/>
  <c r="H1058" i="10"/>
  <c r="G1058" i="10"/>
  <c r="F1058" i="10"/>
  <c r="R1057" i="10"/>
  <c r="Q1057" i="10"/>
  <c r="P1057" i="10"/>
  <c r="O1057" i="10"/>
  <c r="N1057" i="10"/>
  <c r="M1057" i="10"/>
  <c r="L1057" i="10"/>
  <c r="K1057" i="10"/>
  <c r="J1057" i="10"/>
  <c r="I1057" i="10"/>
  <c r="H1057" i="10"/>
  <c r="G1057" i="10"/>
  <c r="F1057" i="10"/>
  <c r="R1056" i="10"/>
  <c r="Q1056" i="10"/>
  <c r="P1056" i="10"/>
  <c r="O1056" i="10"/>
  <c r="N1056" i="10"/>
  <c r="M1056" i="10"/>
  <c r="L1056" i="10"/>
  <c r="K1056" i="10"/>
  <c r="J1056" i="10"/>
  <c r="I1056" i="10"/>
  <c r="H1056" i="10"/>
  <c r="G1056" i="10"/>
  <c r="F1056" i="10"/>
  <c r="R1055" i="10"/>
  <c r="Q1055" i="10"/>
  <c r="P1055" i="10"/>
  <c r="O1055" i="10"/>
  <c r="N1055" i="10"/>
  <c r="M1055" i="10"/>
  <c r="L1055" i="10"/>
  <c r="K1055" i="10"/>
  <c r="J1055" i="10"/>
  <c r="I1055" i="10"/>
  <c r="H1055" i="10"/>
  <c r="G1055" i="10"/>
  <c r="F1055" i="10"/>
  <c r="R1054" i="10"/>
  <c r="Q1054" i="10"/>
  <c r="P1054" i="10"/>
  <c r="O1054" i="10"/>
  <c r="N1054" i="10"/>
  <c r="M1054" i="10"/>
  <c r="L1054" i="10"/>
  <c r="K1054" i="10"/>
  <c r="J1054" i="10"/>
  <c r="I1054" i="10"/>
  <c r="H1054" i="10"/>
  <c r="G1054" i="10"/>
  <c r="F1054" i="10"/>
  <c r="R1053" i="10"/>
  <c r="Q1053" i="10"/>
  <c r="P1053" i="10"/>
  <c r="O1053" i="10"/>
  <c r="N1053" i="10"/>
  <c r="M1053" i="10"/>
  <c r="L1053" i="10"/>
  <c r="K1053" i="10"/>
  <c r="J1053" i="10"/>
  <c r="I1053" i="10"/>
  <c r="H1053" i="10"/>
  <c r="G1053" i="10"/>
  <c r="F1053" i="10"/>
  <c r="R1052" i="10"/>
  <c r="Q1052" i="10"/>
  <c r="P1052" i="10"/>
  <c r="O1052" i="10"/>
  <c r="N1052" i="10"/>
  <c r="M1052" i="10"/>
  <c r="L1052" i="10"/>
  <c r="K1052" i="10"/>
  <c r="J1052" i="10"/>
  <c r="I1052" i="10"/>
  <c r="H1052" i="10"/>
  <c r="G1052" i="10"/>
  <c r="F1052" i="10"/>
  <c r="R1051" i="10"/>
  <c r="Q1051" i="10"/>
  <c r="P1051" i="10"/>
  <c r="O1051" i="10"/>
  <c r="N1051" i="10"/>
  <c r="M1051" i="10"/>
  <c r="L1051" i="10"/>
  <c r="K1051" i="10"/>
  <c r="J1051" i="10"/>
  <c r="I1051" i="10"/>
  <c r="H1051" i="10"/>
  <c r="G1051" i="10"/>
  <c r="F1051" i="10"/>
  <c r="R1050" i="10"/>
  <c r="Q1050" i="10"/>
  <c r="P1050" i="10"/>
  <c r="O1050" i="10"/>
  <c r="N1050" i="10"/>
  <c r="M1050" i="10"/>
  <c r="L1050" i="10"/>
  <c r="K1050" i="10"/>
  <c r="J1050" i="10"/>
  <c r="I1050" i="10"/>
  <c r="H1050" i="10"/>
  <c r="G1050" i="10"/>
  <c r="F1050" i="10"/>
  <c r="R1049" i="10"/>
  <c r="Q1049" i="10"/>
  <c r="P1049" i="10"/>
  <c r="O1049" i="10"/>
  <c r="N1049" i="10"/>
  <c r="M1049" i="10"/>
  <c r="L1049" i="10"/>
  <c r="K1049" i="10"/>
  <c r="J1049" i="10"/>
  <c r="I1049" i="10"/>
  <c r="H1049" i="10"/>
  <c r="G1049" i="10"/>
  <c r="F1049" i="10"/>
  <c r="R1048" i="10"/>
  <c r="Q1048" i="10"/>
  <c r="P1048" i="10"/>
  <c r="O1048" i="10"/>
  <c r="N1048" i="10"/>
  <c r="M1048" i="10"/>
  <c r="L1048" i="10"/>
  <c r="K1048" i="10"/>
  <c r="J1048" i="10"/>
  <c r="I1048" i="10"/>
  <c r="H1048" i="10"/>
  <c r="G1048" i="10"/>
  <c r="F1048" i="10"/>
  <c r="R1047" i="10"/>
  <c r="Q1047" i="10"/>
  <c r="P1047" i="10"/>
  <c r="O1047" i="10"/>
  <c r="N1047" i="10"/>
  <c r="M1047" i="10"/>
  <c r="L1047" i="10"/>
  <c r="K1047" i="10"/>
  <c r="J1047" i="10"/>
  <c r="I1047" i="10"/>
  <c r="H1047" i="10"/>
  <c r="G1047" i="10"/>
  <c r="F1047" i="10"/>
  <c r="R1046" i="10"/>
  <c r="Q1046" i="10"/>
  <c r="P1046" i="10"/>
  <c r="O1046" i="10"/>
  <c r="N1046" i="10"/>
  <c r="M1046" i="10"/>
  <c r="L1046" i="10"/>
  <c r="K1046" i="10"/>
  <c r="J1046" i="10"/>
  <c r="I1046" i="10"/>
  <c r="H1046" i="10"/>
  <c r="G1046" i="10"/>
  <c r="F1046" i="10"/>
  <c r="R1045" i="10"/>
  <c r="Q1045" i="10"/>
  <c r="P1045" i="10"/>
  <c r="O1045" i="10"/>
  <c r="N1045" i="10"/>
  <c r="M1045" i="10"/>
  <c r="L1045" i="10"/>
  <c r="K1045" i="10"/>
  <c r="J1045" i="10"/>
  <c r="I1045" i="10"/>
  <c r="H1045" i="10"/>
  <c r="G1045" i="10"/>
  <c r="F1045" i="10"/>
  <c r="R1044" i="10"/>
  <c r="Q1044" i="10"/>
  <c r="P1044" i="10"/>
  <c r="O1044" i="10"/>
  <c r="N1044" i="10"/>
  <c r="M1044" i="10"/>
  <c r="L1044" i="10"/>
  <c r="K1044" i="10"/>
  <c r="J1044" i="10"/>
  <c r="I1044" i="10"/>
  <c r="H1044" i="10"/>
  <c r="G1044" i="10"/>
  <c r="F1044" i="10"/>
  <c r="R1043" i="10"/>
  <c r="Q1043" i="10"/>
  <c r="P1043" i="10"/>
  <c r="O1043" i="10"/>
  <c r="N1043" i="10"/>
  <c r="M1043" i="10"/>
  <c r="L1043" i="10"/>
  <c r="K1043" i="10"/>
  <c r="J1043" i="10"/>
  <c r="I1043" i="10"/>
  <c r="H1043" i="10"/>
  <c r="G1043" i="10"/>
  <c r="F1043" i="10"/>
  <c r="R1042" i="10"/>
  <c r="Q1042" i="10"/>
  <c r="P1042" i="10"/>
  <c r="O1042" i="10"/>
  <c r="N1042" i="10"/>
  <c r="M1042" i="10"/>
  <c r="L1042" i="10"/>
  <c r="K1042" i="10"/>
  <c r="J1042" i="10"/>
  <c r="I1042" i="10"/>
  <c r="H1042" i="10"/>
  <c r="G1042" i="10"/>
  <c r="F1042" i="10"/>
  <c r="R1041" i="10"/>
  <c r="Q1041" i="10"/>
  <c r="P1041" i="10"/>
  <c r="O1041" i="10"/>
  <c r="N1041" i="10"/>
  <c r="M1041" i="10"/>
  <c r="L1041" i="10"/>
  <c r="K1041" i="10"/>
  <c r="J1041" i="10"/>
  <c r="I1041" i="10"/>
  <c r="H1041" i="10"/>
  <c r="G1041" i="10"/>
  <c r="F1041" i="10"/>
  <c r="R1040" i="10"/>
  <c r="Q1040" i="10"/>
  <c r="P1040" i="10"/>
  <c r="O1040" i="10"/>
  <c r="N1040" i="10"/>
  <c r="M1040" i="10"/>
  <c r="L1040" i="10"/>
  <c r="K1040" i="10"/>
  <c r="J1040" i="10"/>
  <c r="I1040" i="10"/>
  <c r="H1040" i="10"/>
  <c r="G1040" i="10"/>
  <c r="F1040" i="10"/>
  <c r="R1039" i="10"/>
  <c r="Q1039" i="10"/>
  <c r="P1039" i="10"/>
  <c r="O1039" i="10"/>
  <c r="N1039" i="10"/>
  <c r="M1039" i="10"/>
  <c r="L1039" i="10"/>
  <c r="K1039" i="10"/>
  <c r="J1039" i="10"/>
  <c r="I1039" i="10"/>
  <c r="H1039" i="10"/>
  <c r="G1039" i="10"/>
  <c r="F1039" i="10"/>
  <c r="R1038" i="10"/>
  <c r="Q1038" i="10"/>
  <c r="P1038" i="10"/>
  <c r="O1038" i="10"/>
  <c r="N1038" i="10"/>
  <c r="M1038" i="10"/>
  <c r="L1038" i="10"/>
  <c r="K1038" i="10"/>
  <c r="J1038" i="10"/>
  <c r="I1038" i="10"/>
  <c r="H1038" i="10"/>
  <c r="G1038" i="10"/>
  <c r="F1038" i="10"/>
  <c r="R1037" i="10"/>
  <c r="Q1037" i="10"/>
  <c r="P1037" i="10"/>
  <c r="O1037" i="10"/>
  <c r="N1037" i="10"/>
  <c r="M1037" i="10"/>
  <c r="L1037" i="10"/>
  <c r="K1037" i="10"/>
  <c r="J1037" i="10"/>
  <c r="I1037" i="10"/>
  <c r="H1037" i="10"/>
  <c r="G1037" i="10"/>
  <c r="F1037" i="10"/>
  <c r="R1036" i="10"/>
  <c r="Q1036" i="10"/>
  <c r="P1036" i="10"/>
  <c r="O1036" i="10"/>
  <c r="N1036" i="10"/>
  <c r="M1036" i="10"/>
  <c r="L1036" i="10"/>
  <c r="K1036" i="10"/>
  <c r="J1036" i="10"/>
  <c r="I1036" i="10"/>
  <c r="H1036" i="10"/>
  <c r="G1036" i="10"/>
  <c r="F1036" i="10"/>
  <c r="R1035" i="10"/>
  <c r="Q1035" i="10"/>
  <c r="P1035" i="10"/>
  <c r="O1035" i="10"/>
  <c r="N1035" i="10"/>
  <c r="M1035" i="10"/>
  <c r="L1035" i="10"/>
  <c r="K1035" i="10"/>
  <c r="J1035" i="10"/>
  <c r="I1035" i="10"/>
  <c r="H1035" i="10"/>
  <c r="G1035" i="10"/>
  <c r="F1035" i="10"/>
  <c r="R1034" i="10"/>
  <c r="Q1034" i="10"/>
  <c r="P1034" i="10"/>
  <c r="O1034" i="10"/>
  <c r="N1034" i="10"/>
  <c r="M1034" i="10"/>
  <c r="L1034" i="10"/>
  <c r="K1034" i="10"/>
  <c r="J1034" i="10"/>
  <c r="I1034" i="10"/>
  <c r="H1034" i="10"/>
  <c r="G1034" i="10"/>
  <c r="F1034" i="10"/>
  <c r="R1033" i="10"/>
  <c r="Q1033" i="10"/>
  <c r="P1033" i="10"/>
  <c r="O1033" i="10"/>
  <c r="N1033" i="10"/>
  <c r="M1033" i="10"/>
  <c r="L1033" i="10"/>
  <c r="K1033" i="10"/>
  <c r="J1033" i="10"/>
  <c r="I1033" i="10"/>
  <c r="H1033" i="10"/>
  <c r="G1033" i="10"/>
  <c r="F1033" i="10"/>
  <c r="R1032" i="10"/>
  <c r="Q1032" i="10"/>
  <c r="P1032" i="10"/>
  <c r="O1032" i="10"/>
  <c r="N1032" i="10"/>
  <c r="M1032" i="10"/>
  <c r="L1032" i="10"/>
  <c r="K1032" i="10"/>
  <c r="J1032" i="10"/>
  <c r="I1032" i="10"/>
  <c r="H1032" i="10"/>
  <c r="G1032" i="10"/>
  <c r="F1032" i="10"/>
  <c r="R1031" i="10"/>
  <c r="Q1031" i="10"/>
  <c r="P1031" i="10"/>
  <c r="O1031" i="10"/>
  <c r="N1031" i="10"/>
  <c r="M1031" i="10"/>
  <c r="L1031" i="10"/>
  <c r="K1031" i="10"/>
  <c r="J1031" i="10"/>
  <c r="I1031" i="10"/>
  <c r="H1031" i="10"/>
  <c r="G1031" i="10"/>
  <c r="F1031" i="10"/>
  <c r="R1030" i="10"/>
  <c r="Q1030" i="10"/>
  <c r="P1030" i="10"/>
  <c r="O1030" i="10"/>
  <c r="N1030" i="10"/>
  <c r="M1030" i="10"/>
  <c r="L1030" i="10"/>
  <c r="K1030" i="10"/>
  <c r="J1030" i="10"/>
  <c r="I1030" i="10"/>
  <c r="H1030" i="10"/>
  <c r="G1030" i="10"/>
  <c r="F1030" i="10"/>
  <c r="R1029" i="10"/>
  <c r="Q1029" i="10"/>
  <c r="P1029" i="10"/>
  <c r="O1029" i="10"/>
  <c r="N1029" i="10"/>
  <c r="M1029" i="10"/>
  <c r="L1029" i="10"/>
  <c r="K1029" i="10"/>
  <c r="J1029" i="10"/>
  <c r="I1029" i="10"/>
  <c r="H1029" i="10"/>
  <c r="G1029" i="10"/>
  <c r="F1029" i="10"/>
  <c r="R1028" i="10"/>
  <c r="Q1028" i="10"/>
  <c r="P1028" i="10"/>
  <c r="O1028" i="10"/>
  <c r="N1028" i="10"/>
  <c r="M1028" i="10"/>
  <c r="L1028" i="10"/>
  <c r="K1028" i="10"/>
  <c r="J1028" i="10"/>
  <c r="I1028" i="10"/>
  <c r="H1028" i="10"/>
  <c r="G1028" i="10"/>
  <c r="F1028" i="10"/>
  <c r="R1027" i="10"/>
  <c r="Q1027" i="10"/>
  <c r="P1027" i="10"/>
  <c r="O1027" i="10"/>
  <c r="N1027" i="10"/>
  <c r="M1027" i="10"/>
  <c r="L1027" i="10"/>
  <c r="K1027" i="10"/>
  <c r="J1027" i="10"/>
  <c r="I1027" i="10"/>
  <c r="H1027" i="10"/>
  <c r="G1027" i="10"/>
  <c r="F1027" i="10"/>
  <c r="R1026" i="10"/>
  <c r="Q1026" i="10"/>
  <c r="P1026" i="10"/>
  <c r="O1026" i="10"/>
  <c r="N1026" i="10"/>
  <c r="M1026" i="10"/>
  <c r="L1026" i="10"/>
  <c r="K1026" i="10"/>
  <c r="J1026" i="10"/>
  <c r="I1026" i="10"/>
  <c r="H1026" i="10"/>
  <c r="G1026" i="10"/>
  <c r="F1026" i="10"/>
  <c r="R1025" i="10"/>
  <c r="Q1025" i="10"/>
  <c r="P1025" i="10"/>
  <c r="O1025" i="10"/>
  <c r="N1025" i="10"/>
  <c r="M1025" i="10"/>
  <c r="L1025" i="10"/>
  <c r="K1025" i="10"/>
  <c r="J1025" i="10"/>
  <c r="I1025" i="10"/>
  <c r="H1025" i="10"/>
  <c r="G1025" i="10"/>
  <c r="F1025" i="10"/>
  <c r="R1024" i="10"/>
  <c r="Q1024" i="10"/>
  <c r="P1024" i="10"/>
  <c r="O1024" i="10"/>
  <c r="N1024" i="10"/>
  <c r="M1024" i="10"/>
  <c r="L1024" i="10"/>
  <c r="K1024" i="10"/>
  <c r="J1024" i="10"/>
  <c r="I1024" i="10"/>
  <c r="H1024" i="10"/>
  <c r="G1024" i="10"/>
  <c r="F1024" i="10"/>
  <c r="R1023" i="10"/>
  <c r="Q1023" i="10"/>
  <c r="P1023" i="10"/>
  <c r="O1023" i="10"/>
  <c r="N1023" i="10"/>
  <c r="M1023" i="10"/>
  <c r="L1023" i="10"/>
  <c r="K1023" i="10"/>
  <c r="J1023" i="10"/>
  <c r="I1023" i="10"/>
  <c r="H1023" i="10"/>
  <c r="G1023" i="10"/>
  <c r="F1023" i="10"/>
  <c r="R1022" i="10"/>
  <c r="Q1022" i="10"/>
  <c r="P1022" i="10"/>
  <c r="O1022" i="10"/>
  <c r="N1022" i="10"/>
  <c r="M1022" i="10"/>
  <c r="L1022" i="10"/>
  <c r="K1022" i="10"/>
  <c r="J1022" i="10"/>
  <c r="I1022" i="10"/>
  <c r="H1022" i="10"/>
  <c r="G1022" i="10"/>
  <c r="F1022" i="10"/>
  <c r="R1021" i="10"/>
  <c r="Q1021" i="10"/>
  <c r="P1021" i="10"/>
  <c r="O1021" i="10"/>
  <c r="N1021" i="10"/>
  <c r="M1021" i="10"/>
  <c r="L1021" i="10"/>
  <c r="K1021" i="10"/>
  <c r="J1021" i="10"/>
  <c r="I1021" i="10"/>
  <c r="H1021" i="10"/>
  <c r="G1021" i="10"/>
  <c r="F1021" i="10"/>
  <c r="R1020" i="10"/>
  <c r="Q1020" i="10"/>
  <c r="P1020" i="10"/>
  <c r="O1020" i="10"/>
  <c r="N1020" i="10"/>
  <c r="M1020" i="10"/>
  <c r="L1020" i="10"/>
  <c r="K1020" i="10"/>
  <c r="J1020" i="10"/>
  <c r="I1020" i="10"/>
  <c r="H1020" i="10"/>
  <c r="G1020" i="10"/>
  <c r="F1020" i="10"/>
  <c r="R1019" i="10"/>
  <c r="Q1019" i="10"/>
  <c r="P1019" i="10"/>
  <c r="O1019" i="10"/>
  <c r="N1019" i="10"/>
  <c r="M1019" i="10"/>
  <c r="L1019" i="10"/>
  <c r="K1019" i="10"/>
  <c r="J1019" i="10"/>
  <c r="I1019" i="10"/>
  <c r="H1019" i="10"/>
  <c r="G1019" i="10"/>
  <c r="F1019" i="10"/>
  <c r="R1018" i="10"/>
  <c r="Q1018" i="10"/>
  <c r="P1018" i="10"/>
  <c r="O1018" i="10"/>
  <c r="N1018" i="10"/>
  <c r="M1018" i="10"/>
  <c r="L1018" i="10"/>
  <c r="K1018" i="10"/>
  <c r="J1018" i="10"/>
  <c r="I1018" i="10"/>
  <c r="H1018" i="10"/>
  <c r="G1018" i="10"/>
  <c r="F1018" i="10"/>
  <c r="R1017" i="10"/>
  <c r="Q1017" i="10"/>
  <c r="P1017" i="10"/>
  <c r="O1017" i="10"/>
  <c r="N1017" i="10"/>
  <c r="M1017" i="10"/>
  <c r="L1017" i="10"/>
  <c r="K1017" i="10"/>
  <c r="J1017" i="10"/>
  <c r="I1017" i="10"/>
  <c r="H1017" i="10"/>
  <c r="G1017" i="10"/>
  <c r="F1017" i="10"/>
  <c r="R1016" i="10"/>
  <c r="Q1016" i="10"/>
  <c r="P1016" i="10"/>
  <c r="O1016" i="10"/>
  <c r="N1016" i="10"/>
  <c r="M1016" i="10"/>
  <c r="L1016" i="10"/>
  <c r="K1016" i="10"/>
  <c r="J1016" i="10"/>
  <c r="I1016" i="10"/>
  <c r="H1016" i="10"/>
  <c r="G1016" i="10"/>
  <c r="F1016" i="10"/>
  <c r="R1015" i="10"/>
  <c r="Q1015" i="10"/>
  <c r="P1015" i="10"/>
  <c r="O1015" i="10"/>
  <c r="N1015" i="10"/>
  <c r="M1015" i="10"/>
  <c r="L1015" i="10"/>
  <c r="K1015" i="10"/>
  <c r="J1015" i="10"/>
  <c r="I1015" i="10"/>
  <c r="H1015" i="10"/>
  <c r="G1015" i="10"/>
  <c r="F1015" i="10"/>
  <c r="R1014" i="10"/>
  <c r="Q1014" i="10"/>
  <c r="P1014" i="10"/>
  <c r="O1014" i="10"/>
  <c r="N1014" i="10"/>
  <c r="M1014" i="10"/>
  <c r="L1014" i="10"/>
  <c r="K1014" i="10"/>
  <c r="J1014" i="10"/>
  <c r="I1014" i="10"/>
  <c r="H1014" i="10"/>
  <c r="G1014" i="10"/>
  <c r="F1014" i="10"/>
  <c r="R1013" i="10"/>
  <c r="Q1013" i="10"/>
  <c r="P1013" i="10"/>
  <c r="O1013" i="10"/>
  <c r="N1013" i="10"/>
  <c r="M1013" i="10"/>
  <c r="L1013" i="10"/>
  <c r="K1013" i="10"/>
  <c r="J1013" i="10"/>
  <c r="I1013" i="10"/>
  <c r="H1013" i="10"/>
  <c r="G1013" i="10"/>
  <c r="F1013" i="10"/>
  <c r="R1012" i="10"/>
  <c r="Q1012" i="10"/>
  <c r="P1012" i="10"/>
  <c r="O1012" i="10"/>
  <c r="N1012" i="10"/>
  <c r="M1012" i="10"/>
  <c r="L1012" i="10"/>
  <c r="K1012" i="10"/>
  <c r="J1012" i="10"/>
  <c r="I1012" i="10"/>
  <c r="H1012" i="10"/>
  <c r="G1012" i="10"/>
  <c r="F1012" i="10"/>
  <c r="R1011" i="10"/>
  <c r="Q1011" i="10"/>
  <c r="P1011" i="10"/>
  <c r="O1011" i="10"/>
  <c r="N1011" i="10"/>
  <c r="M1011" i="10"/>
  <c r="L1011" i="10"/>
  <c r="K1011" i="10"/>
  <c r="J1011" i="10"/>
  <c r="I1011" i="10"/>
  <c r="H1011" i="10"/>
  <c r="G1011" i="10"/>
  <c r="F1011" i="10"/>
  <c r="R1010" i="10"/>
  <c r="Q1010" i="10"/>
  <c r="P1010" i="10"/>
  <c r="O1010" i="10"/>
  <c r="N1010" i="10"/>
  <c r="M1010" i="10"/>
  <c r="L1010" i="10"/>
  <c r="K1010" i="10"/>
  <c r="J1010" i="10"/>
  <c r="I1010" i="10"/>
  <c r="H1010" i="10"/>
  <c r="G1010" i="10"/>
  <c r="F1010" i="10"/>
  <c r="R1009" i="10"/>
  <c r="Q1009" i="10"/>
  <c r="P1009" i="10"/>
  <c r="O1009" i="10"/>
  <c r="N1009" i="10"/>
  <c r="M1009" i="10"/>
  <c r="L1009" i="10"/>
  <c r="K1009" i="10"/>
  <c r="J1009" i="10"/>
  <c r="I1009" i="10"/>
  <c r="H1009" i="10"/>
  <c r="G1009" i="10"/>
  <c r="F1009" i="10"/>
  <c r="R1008" i="10"/>
  <c r="Q1008" i="10"/>
  <c r="P1008" i="10"/>
  <c r="O1008" i="10"/>
  <c r="N1008" i="10"/>
  <c r="M1008" i="10"/>
  <c r="L1008" i="10"/>
  <c r="K1008" i="10"/>
  <c r="J1008" i="10"/>
  <c r="I1008" i="10"/>
  <c r="H1008" i="10"/>
  <c r="G1008" i="10"/>
  <c r="F1008" i="10"/>
  <c r="R1007" i="10"/>
  <c r="Q1007" i="10"/>
  <c r="P1007" i="10"/>
  <c r="O1007" i="10"/>
  <c r="N1007" i="10"/>
  <c r="M1007" i="10"/>
  <c r="L1007" i="10"/>
  <c r="K1007" i="10"/>
  <c r="J1007" i="10"/>
  <c r="I1007" i="10"/>
  <c r="H1007" i="10"/>
  <c r="G1007" i="10"/>
  <c r="F1007" i="10"/>
  <c r="R1006" i="10"/>
  <c r="Q1006" i="10"/>
  <c r="P1006" i="10"/>
  <c r="O1006" i="10"/>
  <c r="N1006" i="10"/>
  <c r="M1006" i="10"/>
  <c r="L1006" i="10"/>
  <c r="K1006" i="10"/>
  <c r="J1006" i="10"/>
  <c r="I1006" i="10"/>
  <c r="H1006" i="10"/>
  <c r="G1006" i="10"/>
  <c r="F1006" i="10"/>
  <c r="R1005" i="10"/>
  <c r="Q1005" i="10"/>
  <c r="P1005" i="10"/>
  <c r="O1005" i="10"/>
  <c r="N1005" i="10"/>
  <c r="M1005" i="10"/>
  <c r="L1005" i="10"/>
  <c r="K1005" i="10"/>
  <c r="J1005" i="10"/>
  <c r="I1005" i="10"/>
  <c r="H1005" i="10"/>
  <c r="G1005" i="10"/>
  <c r="F1005" i="10"/>
  <c r="R1004" i="10"/>
  <c r="Q1004" i="10"/>
  <c r="P1004" i="10"/>
  <c r="O1004" i="10"/>
  <c r="N1004" i="10"/>
  <c r="M1004" i="10"/>
  <c r="L1004" i="10"/>
  <c r="K1004" i="10"/>
  <c r="J1004" i="10"/>
  <c r="I1004" i="10"/>
  <c r="H1004" i="10"/>
  <c r="G1004" i="10"/>
  <c r="F1004" i="10"/>
  <c r="R1003" i="10"/>
  <c r="Q1003" i="10"/>
  <c r="P1003" i="10"/>
  <c r="O1003" i="10"/>
  <c r="N1003" i="10"/>
  <c r="M1003" i="10"/>
  <c r="L1003" i="10"/>
  <c r="G157" i="3" s="1"/>
  <c r="K1003" i="10"/>
  <c r="J1003" i="10"/>
  <c r="I1003" i="10"/>
  <c r="H1003" i="10"/>
  <c r="G1003" i="10"/>
  <c r="F1003" i="10"/>
  <c r="R1002" i="10"/>
  <c r="Q1002" i="10"/>
  <c r="P1002" i="10"/>
  <c r="O1002" i="10"/>
  <c r="N1002" i="10"/>
  <c r="M1002" i="10"/>
  <c r="L1002" i="10"/>
  <c r="K1002" i="10"/>
  <c r="J1002" i="10"/>
  <c r="I1002" i="10"/>
  <c r="H1002" i="10"/>
  <c r="G1002" i="10"/>
  <c r="F1002" i="10"/>
  <c r="R1001" i="10"/>
  <c r="Q1001" i="10"/>
  <c r="P1001" i="10"/>
  <c r="O1001" i="10"/>
  <c r="N1001" i="10"/>
  <c r="M1001" i="10"/>
  <c r="L1001" i="10"/>
  <c r="G169" i="3" s="1"/>
  <c r="K1001" i="10"/>
  <c r="J1001" i="10"/>
  <c r="I1001" i="10"/>
  <c r="H1001" i="10"/>
  <c r="G1001" i="10"/>
  <c r="F1001" i="10"/>
  <c r="R1000" i="10"/>
  <c r="Q1000" i="10"/>
  <c r="P1000" i="10"/>
  <c r="O1000" i="10"/>
  <c r="N1000" i="10"/>
  <c r="M1000" i="10"/>
  <c r="L1000" i="10"/>
  <c r="K1000" i="10"/>
  <c r="J1000" i="10"/>
  <c r="I1000" i="10"/>
  <c r="H1000" i="10"/>
  <c r="G1000" i="10"/>
  <c r="F1000" i="10"/>
  <c r="R999" i="10"/>
  <c r="Q999" i="10"/>
  <c r="P999" i="10"/>
  <c r="O999" i="10"/>
  <c r="N999" i="10"/>
  <c r="M999" i="10"/>
  <c r="L999" i="10"/>
  <c r="K999" i="10"/>
  <c r="J999" i="10"/>
  <c r="I999" i="10"/>
  <c r="H999" i="10"/>
  <c r="G999" i="10"/>
  <c r="F999" i="10"/>
  <c r="R998" i="10"/>
  <c r="Q998" i="10"/>
  <c r="P998" i="10"/>
  <c r="O998" i="10"/>
  <c r="N998" i="10"/>
  <c r="M998" i="10"/>
  <c r="L998" i="10"/>
  <c r="K998" i="10"/>
  <c r="J998" i="10"/>
  <c r="I998" i="10"/>
  <c r="H998" i="10"/>
  <c r="G998" i="10"/>
  <c r="F998" i="10"/>
  <c r="R997" i="10"/>
  <c r="Q997" i="10"/>
  <c r="P997" i="10"/>
  <c r="O997" i="10"/>
  <c r="N997" i="10"/>
  <c r="M997" i="10"/>
  <c r="L997" i="10"/>
  <c r="K997" i="10"/>
  <c r="J997" i="10"/>
  <c r="I997" i="10"/>
  <c r="H997" i="10"/>
  <c r="G997" i="10"/>
  <c r="F997" i="10"/>
  <c r="R996" i="10"/>
  <c r="Q996" i="10"/>
  <c r="P996" i="10"/>
  <c r="O996" i="10"/>
  <c r="N996" i="10"/>
  <c r="M996" i="10"/>
  <c r="L996" i="10"/>
  <c r="K996" i="10"/>
  <c r="J996" i="10"/>
  <c r="I996" i="10"/>
  <c r="H996" i="10"/>
  <c r="G996" i="10"/>
  <c r="F996" i="10"/>
  <c r="R995" i="10"/>
  <c r="Q995" i="10"/>
  <c r="P995" i="10"/>
  <c r="O995" i="10"/>
  <c r="N995" i="10"/>
  <c r="M995" i="10"/>
  <c r="L995" i="10"/>
  <c r="G185" i="3" s="1"/>
  <c r="K995" i="10"/>
  <c r="J995" i="10"/>
  <c r="I995" i="10"/>
  <c r="H995" i="10"/>
  <c r="G995" i="10"/>
  <c r="F995" i="10"/>
  <c r="R994" i="10"/>
  <c r="Q994" i="10"/>
  <c r="P994" i="10"/>
  <c r="O994" i="10"/>
  <c r="N994" i="10"/>
  <c r="M994" i="10"/>
  <c r="L994" i="10"/>
  <c r="K994" i="10"/>
  <c r="J994" i="10"/>
  <c r="I994" i="10"/>
  <c r="H994" i="10"/>
  <c r="G994" i="10"/>
  <c r="F994" i="10"/>
  <c r="R993" i="10"/>
  <c r="Q993" i="10"/>
  <c r="P993" i="10"/>
  <c r="O993" i="10"/>
  <c r="N993" i="10"/>
  <c r="M993" i="10"/>
  <c r="L993" i="10"/>
  <c r="G186" i="3" s="1"/>
  <c r="K993" i="10"/>
  <c r="J993" i="10"/>
  <c r="I993" i="10"/>
  <c r="H993" i="10"/>
  <c r="G993" i="10"/>
  <c r="F993" i="10"/>
  <c r="R992" i="10"/>
  <c r="Q992" i="10"/>
  <c r="P992" i="10"/>
  <c r="O992" i="10"/>
  <c r="N992" i="10"/>
  <c r="M992" i="10"/>
  <c r="L992" i="10"/>
  <c r="K992" i="10"/>
  <c r="J992" i="10"/>
  <c r="I992" i="10"/>
  <c r="H992" i="10"/>
  <c r="G992" i="10"/>
  <c r="F992" i="10"/>
  <c r="R991" i="10"/>
  <c r="Q991" i="10"/>
  <c r="P991" i="10"/>
  <c r="O991" i="10"/>
  <c r="N991" i="10"/>
  <c r="M991" i="10"/>
  <c r="L991" i="10"/>
  <c r="K991" i="10"/>
  <c r="J991" i="10"/>
  <c r="I991" i="10"/>
  <c r="H991" i="10"/>
  <c r="G991" i="10"/>
  <c r="F991" i="10"/>
  <c r="R990" i="10"/>
  <c r="Q990" i="10"/>
  <c r="P990" i="10"/>
  <c r="O990" i="10"/>
  <c r="N990" i="10"/>
  <c r="M990" i="10"/>
  <c r="L990" i="10"/>
  <c r="K990" i="10"/>
  <c r="J990" i="10"/>
  <c r="I990" i="10"/>
  <c r="H990" i="10"/>
  <c r="G990" i="10"/>
  <c r="F990" i="10"/>
  <c r="R989" i="10"/>
  <c r="Q989" i="10"/>
  <c r="P989" i="10"/>
  <c r="O989" i="10"/>
  <c r="N989" i="10"/>
  <c r="M989" i="10"/>
  <c r="L989" i="10"/>
  <c r="K989" i="10"/>
  <c r="J989" i="10"/>
  <c r="I989" i="10"/>
  <c r="H989" i="10"/>
  <c r="G989" i="10"/>
  <c r="F989" i="10"/>
  <c r="R988" i="10"/>
  <c r="Q988" i="10"/>
  <c r="P988" i="10"/>
  <c r="O988" i="10"/>
  <c r="N988" i="10"/>
  <c r="M988" i="10"/>
  <c r="L988" i="10"/>
  <c r="K988" i="10"/>
  <c r="J988" i="10"/>
  <c r="I988" i="10"/>
  <c r="H988" i="10"/>
  <c r="G988" i="10"/>
  <c r="F988" i="10"/>
  <c r="R987" i="10"/>
  <c r="Q987" i="10"/>
  <c r="P987" i="10"/>
  <c r="O987" i="10"/>
  <c r="N987" i="10"/>
  <c r="M987" i="10"/>
  <c r="L987" i="10"/>
  <c r="K987" i="10"/>
  <c r="J987" i="10"/>
  <c r="I987" i="10"/>
  <c r="H987" i="10"/>
  <c r="G987" i="10"/>
  <c r="F987" i="10"/>
  <c r="R986" i="10"/>
  <c r="Q986" i="10"/>
  <c r="P986" i="10"/>
  <c r="O986" i="10"/>
  <c r="N986" i="10"/>
  <c r="M986" i="10"/>
  <c r="L986" i="10"/>
  <c r="K986" i="10"/>
  <c r="J986" i="10"/>
  <c r="I986" i="10"/>
  <c r="H986" i="10"/>
  <c r="G986" i="10"/>
  <c r="F986" i="10"/>
  <c r="R985" i="10"/>
  <c r="Q985" i="10"/>
  <c r="P985" i="10"/>
  <c r="O985" i="10"/>
  <c r="N985" i="10"/>
  <c r="M985" i="10"/>
  <c r="L985" i="10"/>
  <c r="K985" i="10"/>
  <c r="J985" i="10"/>
  <c r="I985" i="10"/>
  <c r="H985" i="10"/>
  <c r="G985" i="10"/>
  <c r="F985" i="10"/>
  <c r="R984" i="10"/>
  <c r="Q984" i="10"/>
  <c r="P984" i="10"/>
  <c r="O984" i="10"/>
  <c r="N984" i="10"/>
  <c r="M984" i="10"/>
  <c r="L984" i="10"/>
  <c r="K984" i="10"/>
  <c r="J984" i="10"/>
  <c r="I984" i="10"/>
  <c r="H984" i="10"/>
  <c r="G984" i="10"/>
  <c r="F984" i="10"/>
  <c r="R983" i="10"/>
  <c r="Q983" i="10"/>
  <c r="P983" i="10"/>
  <c r="O983" i="10"/>
  <c r="N983" i="10"/>
  <c r="M983" i="10"/>
  <c r="L983" i="10"/>
  <c r="K983" i="10"/>
  <c r="J983" i="10"/>
  <c r="I983" i="10"/>
  <c r="H983" i="10"/>
  <c r="G983" i="10"/>
  <c r="F983" i="10"/>
  <c r="R982" i="10"/>
  <c r="Q982" i="10"/>
  <c r="P982" i="10"/>
  <c r="O982" i="10"/>
  <c r="N982" i="10"/>
  <c r="M982" i="10"/>
  <c r="L982" i="10"/>
  <c r="K982" i="10"/>
  <c r="J982" i="10"/>
  <c r="I982" i="10"/>
  <c r="H982" i="10"/>
  <c r="G982" i="10"/>
  <c r="F982" i="10"/>
  <c r="R981" i="10"/>
  <c r="Q981" i="10"/>
  <c r="P981" i="10"/>
  <c r="O981" i="10"/>
  <c r="N981" i="10"/>
  <c r="M981" i="10"/>
  <c r="L981" i="10"/>
  <c r="K981" i="10"/>
  <c r="J981" i="10"/>
  <c r="I981" i="10"/>
  <c r="H981" i="10"/>
  <c r="G981" i="10"/>
  <c r="F981" i="10"/>
  <c r="R980" i="10"/>
  <c r="Q980" i="10"/>
  <c r="P980" i="10"/>
  <c r="O980" i="10"/>
  <c r="N980" i="10"/>
  <c r="M980" i="10"/>
  <c r="L980" i="10"/>
  <c r="K980" i="10"/>
  <c r="J980" i="10"/>
  <c r="I980" i="10"/>
  <c r="H980" i="10"/>
  <c r="G980" i="10"/>
  <c r="F980" i="10"/>
  <c r="R979" i="10"/>
  <c r="Q979" i="10"/>
  <c r="P979" i="10"/>
  <c r="O979" i="10"/>
  <c r="N979" i="10"/>
  <c r="M979" i="10"/>
  <c r="L979" i="10"/>
  <c r="K979" i="10"/>
  <c r="J979" i="10"/>
  <c r="I979" i="10"/>
  <c r="H979" i="10"/>
  <c r="G979" i="10"/>
  <c r="F979" i="10"/>
  <c r="R978" i="10"/>
  <c r="Q978" i="10"/>
  <c r="P978" i="10"/>
  <c r="O978" i="10"/>
  <c r="N978" i="10"/>
  <c r="M978" i="10"/>
  <c r="L978" i="10"/>
  <c r="K978" i="10"/>
  <c r="J978" i="10"/>
  <c r="I978" i="10"/>
  <c r="H978" i="10"/>
  <c r="G978" i="10"/>
  <c r="F978" i="10"/>
  <c r="R977" i="10"/>
  <c r="Q977" i="10"/>
  <c r="P977" i="10"/>
  <c r="O977" i="10"/>
  <c r="N977" i="10"/>
  <c r="M977" i="10"/>
  <c r="L977" i="10"/>
  <c r="K977" i="10"/>
  <c r="J977" i="10"/>
  <c r="I977" i="10"/>
  <c r="H977" i="10"/>
  <c r="G977" i="10"/>
  <c r="F977" i="10"/>
  <c r="R976" i="10"/>
  <c r="Q976" i="10"/>
  <c r="P976" i="10"/>
  <c r="O976" i="10"/>
  <c r="N976" i="10"/>
  <c r="M976" i="10"/>
  <c r="L976" i="10"/>
  <c r="K976" i="10"/>
  <c r="J976" i="10"/>
  <c r="I976" i="10"/>
  <c r="H976" i="10"/>
  <c r="G976" i="10"/>
  <c r="F976" i="10"/>
  <c r="R975" i="10"/>
  <c r="Q975" i="10"/>
  <c r="P975" i="10"/>
  <c r="O975" i="10"/>
  <c r="N975" i="10"/>
  <c r="M975" i="10"/>
  <c r="L975" i="10"/>
  <c r="K975" i="10"/>
  <c r="J975" i="10"/>
  <c r="I975" i="10"/>
  <c r="H975" i="10"/>
  <c r="G975" i="10"/>
  <c r="F975" i="10"/>
  <c r="R974" i="10"/>
  <c r="Q974" i="10"/>
  <c r="P974" i="10"/>
  <c r="O974" i="10"/>
  <c r="N974" i="10"/>
  <c r="M974" i="10"/>
  <c r="L974" i="10"/>
  <c r="K974" i="10"/>
  <c r="J974" i="10"/>
  <c r="I974" i="10"/>
  <c r="H974" i="10"/>
  <c r="G974" i="10"/>
  <c r="F974" i="10"/>
  <c r="R973" i="10"/>
  <c r="Q973" i="10"/>
  <c r="P973" i="10"/>
  <c r="O973" i="10"/>
  <c r="N973" i="10"/>
  <c r="M973" i="10"/>
  <c r="L973" i="10"/>
  <c r="K973" i="10"/>
  <c r="J973" i="10"/>
  <c r="I973" i="10"/>
  <c r="H973" i="10"/>
  <c r="G973" i="10"/>
  <c r="F973" i="10"/>
  <c r="R972" i="10"/>
  <c r="Q972" i="10"/>
  <c r="P972" i="10"/>
  <c r="O972" i="10"/>
  <c r="N972" i="10"/>
  <c r="M972" i="10"/>
  <c r="L972" i="10"/>
  <c r="K972" i="10"/>
  <c r="J972" i="10"/>
  <c r="I972" i="10"/>
  <c r="H972" i="10"/>
  <c r="G972" i="10"/>
  <c r="F972" i="10"/>
  <c r="R971" i="10"/>
  <c r="Q971" i="10"/>
  <c r="P971" i="10"/>
  <c r="O971" i="10"/>
  <c r="N971" i="10"/>
  <c r="M971" i="10"/>
  <c r="L971" i="10"/>
  <c r="K971" i="10"/>
  <c r="J971" i="10"/>
  <c r="I971" i="10"/>
  <c r="H971" i="10"/>
  <c r="G971" i="10"/>
  <c r="F971" i="10"/>
  <c r="R970" i="10"/>
  <c r="Q970" i="10"/>
  <c r="P970" i="10"/>
  <c r="O970" i="10"/>
  <c r="N970" i="10"/>
  <c r="M970" i="10"/>
  <c r="L970" i="10"/>
  <c r="K970" i="10"/>
  <c r="J970" i="10"/>
  <c r="I970" i="10"/>
  <c r="H970" i="10"/>
  <c r="G970" i="10"/>
  <c r="F970" i="10"/>
  <c r="R969" i="10"/>
  <c r="Q969" i="10"/>
  <c r="P969" i="10"/>
  <c r="O969" i="10"/>
  <c r="N969" i="10"/>
  <c r="M969" i="10"/>
  <c r="L969" i="10"/>
  <c r="K969" i="10"/>
  <c r="J969" i="10"/>
  <c r="I969" i="10"/>
  <c r="H969" i="10"/>
  <c r="G969" i="10"/>
  <c r="F969" i="10"/>
  <c r="R968" i="10"/>
  <c r="Q968" i="10"/>
  <c r="P968" i="10"/>
  <c r="O968" i="10"/>
  <c r="N968" i="10"/>
  <c r="M968" i="10"/>
  <c r="L968" i="10"/>
  <c r="K968" i="10"/>
  <c r="J968" i="10"/>
  <c r="I968" i="10"/>
  <c r="H968" i="10"/>
  <c r="G968" i="10"/>
  <c r="F968" i="10"/>
  <c r="R967" i="10"/>
  <c r="Q967" i="10"/>
  <c r="P967" i="10"/>
  <c r="O967" i="10"/>
  <c r="N967" i="10"/>
  <c r="M967" i="10"/>
  <c r="L967" i="10"/>
  <c r="K967" i="10"/>
  <c r="J967" i="10"/>
  <c r="I967" i="10"/>
  <c r="H967" i="10"/>
  <c r="G967" i="10"/>
  <c r="F967" i="10"/>
  <c r="R966" i="10"/>
  <c r="Q966" i="10"/>
  <c r="P966" i="10"/>
  <c r="O966" i="10"/>
  <c r="N966" i="10"/>
  <c r="M966" i="10"/>
  <c r="L966" i="10"/>
  <c r="K966" i="10"/>
  <c r="J966" i="10"/>
  <c r="I966" i="10"/>
  <c r="H966" i="10"/>
  <c r="G966" i="10"/>
  <c r="F966" i="10"/>
  <c r="R965" i="10"/>
  <c r="Q965" i="10"/>
  <c r="P965" i="10"/>
  <c r="O965" i="10"/>
  <c r="N965" i="10"/>
  <c r="M965" i="10"/>
  <c r="L965" i="10"/>
  <c r="K965" i="10"/>
  <c r="J965" i="10"/>
  <c r="I965" i="10"/>
  <c r="H965" i="10"/>
  <c r="G965" i="10"/>
  <c r="F965" i="10"/>
  <c r="R964" i="10"/>
  <c r="Q964" i="10"/>
  <c r="P964" i="10"/>
  <c r="O964" i="10"/>
  <c r="N964" i="10"/>
  <c r="M964" i="10"/>
  <c r="L964" i="10"/>
  <c r="K964" i="10"/>
  <c r="J964" i="10"/>
  <c r="I964" i="10"/>
  <c r="H964" i="10"/>
  <c r="G964" i="10"/>
  <c r="F964" i="10"/>
  <c r="R963" i="10"/>
  <c r="Q963" i="10"/>
  <c r="P963" i="10"/>
  <c r="O963" i="10"/>
  <c r="N963" i="10"/>
  <c r="M963" i="10"/>
  <c r="L963" i="10"/>
  <c r="K963" i="10"/>
  <c r="J963" i="10"/>
  <c r="I963" i="10"/>
  <c r="H963" i="10"/>
  <c r="G963" i="10"/>
  <c r="F963" i="10"/>
  <c r="R962" i="10"/>
  <c r="Q962" i="10"/>
  <c r="P962" i="10"/>
  <c r="O962" i="10"/>
  <c r="N962" i="10"/>
  <c r="M962" i="10"/>
  <c r="L962" i="10"/>
  <c r="K962" i="10"/>
  <c r="J962" i="10"/>
  <c r="I962" i="10"/>
  <c r="H962" i="10"/>
  <c r="G962" i="10"/>
  <c r="F962" i="10"/>
  <c r="R961" i="10"/>
  <c r="Q961" i="10"/>
  <c r="P961" i="10"/>
  <c r="O961" i="10"/>
  <c r="N961" i="10"/>
  <c r="M961" i="10"/>
  <c r="L961" i="10"/>
  <c r="K961" i="10"/>
  <c r="J961" i="10"/>
  <c r="I961" i="10"/>
  <c r="H961" i="10"/>
  <c r="G961" i="10"/>
  <c r="F961" i="10"/>
  <c r="R960" i="10"/>
  <c r="Q960" i="10"/>
  <c r="P960" i="10"/>
  <c r="O960" i="10"/>
  <c r="N960" i="10"/>
  <c r="M960" i="10"/>
  <c r="L960" i="10"/>
  <c r="K960" i="10"/>
  <c r="J960" i="10"/>
  <c r="I960" i="10"/>
  <c r="H960" i="10"/>
  <c r="G960" i="10"/>
  <c r="F960" i="10"/>
  <c r="R959" i="10"/>
  <c r="Q959" i="10"/>
  <c r="P959" i="10"/>
  <c r="O959" i="10"/>
  <c r="N959" i="10"/>
  <c r="M959" i="10"/>
  <c r="L959" i="10"/>
  <c r="K959" i="10"/>
  <c r="J959" i="10"/>
  <c r="I959" i="10"/>
  <c r="H959" i="10"/>
  <c r="G959" i="10"/>
  <c r="F959" i="10"/>
  <c r="R958" i="10"/>
  <c r="Q958" i="10"/>
  <c r="P958" i="10"/>
  <c r="O958" i="10"/>
  <c r="N958" i="10"/>
  <c r="M958" i="10"/>
  <c r="L958" i="10"/>
  <c r="K958" i="10"/>
  <c r="J958" i="10"/>
  <c r="I958" i="10"/>
  <c r="H958" i="10"/>
  <c r="G958" i="10"/>
  <c r="F958" i="10"/>
  <c r="R957" i="10"/>
  <c r="Q957" i="10"/>
  <c r="P957" i="10"/>
  <c r="O957" i="10"/>
  <c r="N957" i="10"/>
  <c r="M957" i="10"/>
  <c r="L957" i="10"/>
  <c r="K957" i="10"/>
  <c r="J957" i="10"/>
  <c r="I957" i="10"/>
  <c r="H957" i="10"/>
  <c r="G957" i="10"/>
  <c r="F957" i="10"/>
  <c r="R956" i="10"/>
  <c r="Q956" i="10"/>
  <c r="P956" i="10"/>
  <c r="O956" i="10"/>
  <c r="N956" i="10"/>
  <c r="M956" i="10"/>
  <c r="L956" i="10"/>
  <c r="K956" i="10"/>
  <c r="J956" i="10"/>
  <c r="I956" i="10"/>
  <c r="H956" i="10"/>
  <c r="G956" i="10"/>
  <c r="F956" i="10"/>
  <c r="R955" i="10"/>
  <c r="Q955" i="10"/>
  <c r="P955" i="10"/>
  <c r="O955" i="10"/>
  <c r="N955" i="10"/>
  <c r="M955" i="10"/>
  <c r="L955" i="10"/>
  <c r="K955" i="10"/>
  <c r="J955" i="10"/>
  <c r="I955" i="10"/>
  <c r="H955" i="10"/>
  <c r="G955" i="10"/>
  <c r="F955" i="10"/>
  <c r="R954" i="10"/>
  <c r="Q954" i="10"/>
  <c r="P954" i="10"/>
  <c r="O954" i="10"/>
  <c r="N954" i="10"/>
  <c r="M954" i="10"/>
  <c r="L954" i="10"/>
  <c r="K954" i="10"/>
  <c r="J954" i="10"/>
  <c r="I954" i="10"/>
  <c r="H954" i="10"/>
  <c r="G954" i="10"/>
  <c r="F954" i="10"/>
  <c r="R953" i="10"/>
  <c r="Q953" i="10"/>
  <c r="P953" i="10"/>
  <c r="O953" i="10"/>
  <c r="N953" i="10"/>
  <c r="M953" i="10"/>
  <c r="L953" i="10"/>
  <c r="K953" i="10"/>
  <c r="J953" i="10"/>
  <c r="I953" i="10"/>
  <c r="H953" i="10"/>
  <c r="G953" i="10"/>
  <c r="F953" i="10"/>
  <c r="R952" i="10"/>
  <c r="Q952" i="10"/>
  <c r="P952" i="10"/>
  <c r="O952" i="10"/>
  <c r="N952" i="10"/>
  <c r="M952" i="10"/>
  <c r="L952" i="10"/>
  <c r="K952" i="10"/>
  <c r="J952" i="10"/>
  <c r="I952" i="10"/>
  <c r="H952" i="10"/>
  <c r="G952" i="10"/>
  <c r="F952" i="10"/>
  <c r="R951" i="10"/>
  <c r="Q951" i="10"/>
  <c r="P951" i="10"/>
  <c r="O951" i="10"/>
  <c r="N951" i="10"/>
  <c r="M951" i="10"/>
  <c r="L951" i="10"/>
  <c r="K951" i="10"/>
  <c r="J951" i="10"/>
  <c r="I951" i="10"/>
  <c r="H951" i="10"/>
  <c r="G951" i="10"/>
  <c r="F951" i="10"/>
  <c r="R950" i="10"/>
  <c r="Q950" i="10"/>
  <c r="P950" i="10"/>
  <c r="O950" i="10"/>
  <c r="N950" i="10"/>
  <c r="M950" i="10"/>
  <c r="L950" i="10"/>
  <c r="K950" i="10"/>
  <c r="J950" i="10"/>
  <c r="I950" i="10"/>
  <c r="H950" i="10"/>
  <c r="G950" i="10"/>
  <c r="F950" i="10"/>
  <c r="R949" i="10"/>
  <c r="Q949" i="10"/>
  <c r="P949" i="10"/>
  <c r="O949" i="10"/>
  <c r="N949" i="10"/>
  <c r="M949" i="10"/>
  <c r="L949" i="10"/>
  <c r="K949" i="10"/>
  <c r="J949" i="10"/>
  <c r="I949" i="10"/>
  <c r="H949" i="10"/>
  <c r="G949" i="10"/>
  <c r="F949" i="10"/>
  <c r="R948" i="10"/>
  <c r="Q948" i="10"/>
  <c r="P948" i="10"/>
  <c r="O948" i="10"/>
  <c r="N948" i="10"/>
  <c r="M948" i="10"/>
  <c r="L948" i="10"/>
  <c r="K948" i="10"/>
  <c r="J948" i="10"/>
  <c r="I948" i="10"/>
  <c r="H948" i="10"/>
  <c r="G948" i="10"/>
  <c r="F948" i="10"/>
  <c r="R947" i="10"/>
  <c r="Q947" i="10"/>
  <c r="P947" i="10"/>
  <c r="O947" i="10"/>
  <c r="N947" i="10"/>
  <c r="M947" i="10"/>
  <c r="L947" i="10"/>
  <c r="K947" i="10"/>
  <c r="J947" i="10"/>
  <c r="I947" i="10"/>
  <c r="H947" i="10"/>
  <c r="G947" i="10"/>
  <c r="F947" i="10"/>
  <c r="R946" i="10"/>
  <c r="Q946" i="10"/>
  <c r="P946" i="10"/>
  <c r="O946" i="10"/>
  <c r="N946" i="10"/>
  <c r="M946" i="10"/>
  <c r="L946" i="10"/>
  <c r="K946" i="10"/>
  <c r="J946" i="10"/>
  <c r="I946" i="10"/>
  <c r="H946" i="10"/>
  <c r="G946" i="10"/>
  <c r="F946" i="10"/>
  <c r="R945" i="10"/>
  <c r="Q945" i="10"/>
  <c r="P945" i="10"/>
  <c r="O945" i="10"/>
  <c r="N945" i="10"/>
  <c r="M945" i="10"/>
  <c r="L945" i="10"/>
  <c r="K945" i="10"/>
  <c r="J945" i="10"/>
  <c r="I945" i="10"/>
  <c r="H945" i="10"/>
  <c r="G945" i="10"/>
  <c r="F945" i="10"/>
  <c r="R944" i="10"/>
  <c r="Q944" i="10"/>
  <c r="P944" i="10"/>
  <c r="O944" i="10"/>
  <c r="N944" i="10"/>
  <c r="M944" i="10"/>
  <c r="L944" i="10"/>
  <c r="K944" i="10"/>
  <c r="J944" i="10"/>
  <c r="I944" i="10"/>
  <c r="H944" i="10"/>
  <c r="G944" i="10"/>
  <c r="F944" i="10"/>
  <c r="R943" i="10"/>
  <c r="Q943" i="10"/>
  <c r="P943" i="10"/>
  <c r="O943" i="10"/>
  <c r="N943" i="10"/>
  <c r="M943" i="10"/>
  <c r="L943" i="10"/>
  <c r="K943" i="10"/>
  <c r="J943" i="10"/>
  <c r="I943" i="10"/>
  <c r="H943" i="10"/>
  <c r="G943" i="10"/>
  <c r="F943" i="10"/>
  <c r="R942" i="10"/>
  <c r="Q942" i="10"/>
  <c r="P942" i="10"/>
  <c r="O942" i="10"/>
  <c r="N942" i="10"/>
  <c r="M942" i="10"/>
  <c r="L942" i="10"/>
  <c r="K942" i="10"/>
  <c r="J942" i="10"/>
  <c r="I942" i="10"/>
  <c r="H942" i="10"/>
  <c r="G942" i="10"/>
  <c r="F942" i="10"/>
  <c r="R941" i="10"/>
  <c r="Q941" i="10"/>
  <c r="P941" i="10"/>
  <c r="O941" i="10"/>
  <c r="N941" i="10"/>
  <c r="M941" i="10"/>
  <c r="L941" i="10"/>
  <c r="K941" i="10"/>
  <c r="J941" i="10"/>
  <c r="I941" i="10"/>
  <c r="H941" i="10"/>
  <c r="G941" i="10"/>
  <c r="F941" i="10"/>
  <c r="R940" i="10"/>
  <c r="Q940" i="10"/>
  <c r="P940" i="10"/>
  <c r="O940" i="10"/>
  <c r="N940" i="10"/>
  <c r="M940" i="10"/>
  <c r="L940" i="10"/>
  <c r="K940" i="10"/>
  <c r="J940" i="10"/>
  <c r="I940" i="10"/>
  <c r="H940" i="10"/>
  <c r="G940" i="10"/>
  <c r="F940" i="10"/>
  <c r="R939" i="10"/>
  <c r="Q939" i="10"/>
  <c r="P939" i="10"/>
  <c r="O939" i="10"/>
  <c r="N939" i="10"/>
  <c r="M939" i="10"/>
  <c r="L939" i="10"/>
  <c r="K939" i="10"/>
  <c r="J939" i="10"/>
  <c r="I939" i="10"/>
  <c r="H939" i="10"/>
  <c r="G939" i="10"/>
  <c r="F939" i="10"/>
  <c r="R938" i="10"/>
  <c r="Q938" i="10"/>
  <c r="P938" i="10"/>
  <c r="O938" i="10"/>
  <c r="N938" i="10"/>
  <c r="M938" i="10"/>
  <c r="L938" i="10"/>
  <c r="K938" i="10"/>
  <c r="J938" i="10"/>
  <c r="I938" i="10"/>
  <c r="H938" i="10"/>
  <c r="G938" i="10"/>
  <c r="F938" i="10"/>
  <c r="R937" i="10"/>
  <c r="Q937" i="10"/>
  <c r="P937" i="10"/>
  <c r="O937" i="10"/>
  <c r="N937" i="10"/>
  <c r="M937" i="10"/>
  <c r="L937" i="10"/>
  <c r="K937" i="10"/>
  <c r="J937" i="10"/>
  <c r="I937" i="10"/>
  <c r="H937" i="10"/>
  <c r="G937" i="10"/>
  <c r="F937" i="10"/>
  <c r="R936" i="10"/>
  <c r="Q936" i="10"/>
  <c r="P936" i="10"/>
  <c r="O936" i="10"/>
  <c r="N936" i="10"/>
  <c r="M936" i="10"/>
  <c r="L936" i="10"/>
  <c r="K936" i="10"/>
  <c r="J936" i="10"/>
  <c r="I936" i="10"/>
  <c r="H936" i="10"/>
  <c r="G936" i="10"/>
  <c r="F936" i="10"/>
  <c r="R935" i="10"/>
  <c r="Q935" i="10"/>
  <c r="P935" i="10"/>
  <c r="O935" i="10"/>
  <c r="N935" i="10"/>
  <c r="M935" i="10"/>
  <c r="L935" i="10"/>
  <c r="K935" i="10"/>
  <c r="J935" i="10"/>
  <c r="I935" i="10"/>
  <c r="H935" i="10"/>
  <c r="G935" i="10"/>
  <c r="F935" i="10"/>
  <c r="R934" i="10"/>
  <c r="Q934" i="10"/>
  <c r="P934" i="10"/>
  <c r="O934" i="10"/>
  <c r="N934" i="10"/>
  <c r="M934" i="10"/>
  <c r="L934" i="10"/>
  <c r="K934" i="10"/>
  <c r="J934" i="10"/>
  <c r="I934" i="10"/>
  <c r="H934" i="10"/>
  <c r="G934" i="10"/>
  <c r="F934" i="10"/>
  <c r="R933" i="10"/>
  <c r="Q933" i="10"/>
  <c r="P933" i="10"/>
  <c r="O933" i="10"/>
  <c r="N933" i="10"/>
  <c r="M933" i="10"/>
  <c r="L933" i="10"/>
  <c r="K933" i="10"/>
  <c r="J933" i="10"/>
  <c r="I933" i="10"/>
  <c r="H933" i="10"/>
  <c r="G933" i="10"/>
  <c r="F933" i="10"/>
  <c r="R932" i="10"/>
  <c r="Q932" i="10"/>
  <c r="P932" i="10"/>
  <c r="O932" i="10"/>
  <c r="N932" i="10"/>
  <c r="M932" i="10"/>
  <c r="L932" i="10"/>
  <c r="K932" i="10"/>
  <c r="J932" i="10"/>
  <c r="I932" i="10"/>
  <c r="H932" i="10"/>
  <c r="G932" i="10"/>
  <c r="F932" i="10"/>
  <c r="R931" i="10"/>
  <c r="Q931" i="10"/>
  <c r="P931" i="10"/>
  <c r="O931" i="10"/>
  <c r="N931" i="10"/>
  <c r="M931" i="10"/>
  <c r="L931" i="10"/>
  <c r="K931" i="10"/>
  <c r="J931" i="10"/>
  <c r="I931" i="10"/>
  <c r="H931" i="10"/>
  <c r="G931" i="10"/>
  <c r="F931" i="10"/>
  <c r="R930" i="10"/>
  <c r="Q930" i="10"/>
  <c r="P930" i="10"/>
  <c r="O930" i="10"/>
  <c r="N930" i="10"/>
  <c r="M930" i="10"/>
  <c r="L930" i="10"/>
  <c r="K930" i="10"/>
  <c r="J930" i="10"/>
  <c r="I930" i="10"/>
  <c r="H930" i="10"/>
  <c r="G930" i="10"/>
  <c r="F930" i="10"/>
  <c r="R929" i="10"/>
  <c r="Q929" i="10"/>
  <c r="P929" i="10"/>
  <c r="O929" i="10"/>
  <c r="N929" i="10"/>
  <c r="M929" i="10"/>
  <c r="L929" i="10"/>
  <c r="K929" i="10"/>
  <c r="J929" i="10"/>
  <c r="I929" i="10"/>
  <c r="H929" i="10"/>
  <c r="G929" i="10"/>
  <c r="F929" i="10"/>
  <c r="R928" i="10"/>
  <c r="Q928" i="10"/>
  <c r="P928" i="10"/>
  <c r="O928" i="10"/>
  <c r="N928" i="10"/>
  <c r="M928" i="10"/>
  <c r="L928" i="10"/>
  <c r="K928" i="10"/>
  <c r="J928" i="10"/>
  <c r="I928" i="10"/>
  <c r="H928" i="10"/>
  <c r="G928" i="10"/>
  <c r="F928" i="10"/>
  <c r="R927" i="10"/>
  <c r="Q927" i="10"/>
  <c r="P927" i="10"/>
  <c r="O927" i="10"/>
  <c r="N927" i="10"/>
  <c r="M927" i="10"/>
  <c r="L927" i="10"/>
  <c r="K927" i="10"/>
  <c r="J927" i="10"/>
  <c r="I927" i="10"/>
  <c r="H927" i="10"/>
  <c r="G927" i="10"/>
  <c r="F927" i="10"/>
  <c r="R926" i="10"/>
  <c r="Q926" i="10"/>
  <c r="P926" i="10"/>
  <c r="O926" i="10"/>
  <c r="N926" i="10"/>
  <c r="M926" i="10"/>
  <c r="L926" i="10"/>
  <c r="K926" i="10"/>
  <c r="J926" i="10"/>
  <c r="I926" i="10"/>
  <c r="H926" i="10"/>
  <c r="G926" i="10"/>
  <c r="F926" i="10"/>
  <c r="R925" i="10"/>
  <c r="Q925" i="10"/>
  <c r="P925" i="10"/>
  <c r="O925" i="10"/>
  <c r="N925" i="10"/>
  <c r="M925" i="10"/>
  <c r="L925" i="10"/>
  <c r="K925" i="10"/>
  <c r="J925" i="10"/>
  <c r="I925" i="10"/>
  <c r="H925" i="10"/>
  <c r="G925" i="10"/>
  <c r="F925" i="10"/>
  <c r="R924" i="10"/>
  <c r="Q924" i="10"/>
  <c r="P924" i="10"/>
  <c r="O924" i="10"/>
  <c r="N924" i="10"/>
  <c r="M924" i="10"/>
  <c r="L924" i="10"/>
  <c r="K924" i="10"/>
  <c r="J924" i="10"/>
  <c r="I924" i="10"/>
  <c r="H924" i="10"/>
  <c r="G924" i="10"/>
  <c r="F924" i="10"/>
  <c r="R923" i="10"/>
  <c r="Q923" i="10"/>
  <c r="P923" i="10"/>
  <c r="O923" i="10"/>
  <c r="N923" i="10"/>
  <c r="M923" i="10"/>
  <c r="L923" i="10"/>
  <c r="K923" i="10"/>
  <c r="J923" i="10"/>
  <c r="I923" i="10"/>
  <c r="H923" i="10"/>
  <c r="G923" i="10"/>
  <c r="F923" i="10"/>
  <c r="R922" i="10"/>
  <c r="Q922" i="10"/>
  <c r="P922" i="10"/>
  <c r="O922" i="10"/>
  <c r="N922" i="10"/>
  <c r="M922" i="10"/>
  <c r="L922" i="10"/>
  <c r="K922" i="10"/>
  <c r="J922" i="10"/>
  <c r="I922" i="10"/>
  <c r="H922" i="10"/>
  <c r="G922" i="10"/>
  <c r="F922" i="10"/>
  <c r="R921" i="10"/>
  <c r="Q921" i="10"/>
  <c r="P921" i="10"/>
  <c r="O921" i="10"/>
  <c r="N921" i="10"/>
  <c r="M921" i="10"/>
  <c r="L921" i="10"/>
  <c r="K921" i="10"/>
  <c r="J921" i="10"/>
  <c r="I921" i="10"/>
  <c r="H921" i="10"/>
  <c r="G921" i="10"/>
  <c r="F921" i="10"/>
  <c r="R920" i="10"/>
  <c r="Q920" i="10"/>
  <c r="P920" i="10"/>
  <c r="O920" i="10"/>
  <c r="N920" i="10"/>
  <c r="M920" i="10"/>
  <c r="L920" i="10"/>
  <c r="K920" i="10"/>
  <c r="J920" i="10"/>
  <c r="I920" i="10"/>
  <c r="H920" i="10"/>
  <c r="G920" i="10"/>
  <c r="F920" i="10"/>
  <c r="R919" i="10"/>
  <c r="Q919" i="10"/>
  <c r="P919" i="10"/>
  <c r="O919" i="10"/>
  <c r="N919" i="10"/>
  <c r="M919" i="10"/>
  <c r="L919" i="10"/>
  <c r="K919" i="10"/>
  <c r="J919" i="10"/>
  <c r="I919" i="10"/>
  <c r="H919" i="10"/>
  <c r="G919" i="10"/>
  <c r="F919" i="10"/>
  <c r="R918" i="10"/>
  <c r="Q918" i="10"/>
  <c r="P918" i="10"/>
  <c r="O918" i="10"/>
  <c r="N918" i="10"/>
  <c r="M918" i="10"/>
  <c r="L918" i="10"/>
  <c r="K918" i="10"/>
  <c r="J918" i="10"/>
  <c r="I918" i="10"/>
  <c r="H918" i="10"/>
  <c r="G918" i="10"/>
  <c r="F918" i="10"/>
  <c r="R917" i="10"/>
  <c r="Q917" i="10"/>
  <c r="P917" i="10"/>
  <c r="O917" i="10"/>
  <c r="N917" i="10"/>
  <c r="M917" i="10"/>
  <c r="L917" i="10"/>
  <c r="K917" i="10"/>
  <c r="J917" i="10"/>
  <c r="I917" i="10"/>
  <c r="H917" i="10"/>
  <c r="G917" i="10"/>
  <c r="F917" i="10"/>
  <c r="R916" i="10"/>
  <c r="Q916" i="10"/>
  <c r="P916" i="10"/>
  <c r="O916" i="10"/>
  <c r="N916" i="10"/>
  <c r="M916" i="10"/>
  <c r="L916" i="10"/>
  <c r="K916" i="10"/>
  <c r="J916" i="10"/>
  <c r="I916" i="10"/>
  <c r="H916" i="10"/>
  <c r="G916" i="10"/>
  <c r="F916" i="10"/>
  <c r="R915" i="10"/>
  <c r="Q915" i="10"/>
  <c r="P915" i="10"/>
  <c r="O915" i="10"/>
  <c r="N915" i="10"/>
  <c r="M915" i="10"/>
  <c r="L915" i="10"/>
  <c r="K915" i="10"/>
  <c r="J915" i="10"/>
  <c r="I915" i="10"/>
  <c r="H915" i="10"/>
  <c r="G915" i="10"/>
  <c r="F915" i="10"/>
  <c r="R914" i="10"/>
  <c r="Q914" i="10"/>
  <c r="P914" i="10"/>
  <c r="O914" i="10"/>
  <c r="N914" i="10"/>
  <c r="M914" i="10"/>
  <c r="L914" i="10"/>
  <c r="K914" i="10"/>
  <c r="J914" i="10"/>
  <c r="I914" i="10"/>
  <c r="H914" i="10"/>
  <c r="G914" i="10"/>
  <c r="F914" i="10"/>
  <c r="R913" i="10"/>
  <c r="Q913" i="10"/>
  <c r="P913" i="10"/>
  <c r="O913" i="10"/>
  <c r="N913" i="10"/>
  <c r="M913" i="10"/>
  <c r="L913" i="10"/>
  <c r="K913" i="10"/>
  <c r="J913" i="10"/>
  <c r="I913" i="10"/>
  <c r="H913" i="10"/>
  <c r="G913" i="10"/>
  <c r="F913" i="10"/>
  <c r="R912" i="10"/>
  <c r="Q912" i="10"/>
  <c r="P912" i="10"/>
  <c r="O912" i="10"/>
  <c r="N912" i="10"/>
  <c r="M912" i="10"/>
  <c r="L912" i="10"/>
  <c r="K912" i="10"/>
  <c r="J912" i="10"/>
  <c r="I912" i="10"/>
  <c r="H912" i="10"/>
  <c r="G912" i="10"/>
  <c r="F912" i="10"/>
  <c r="R911" i="10"/>
  <c r="Q911" i="10"/>
  <c r="P911" i="10"/>
  <c r="O911" i="10"/>
  <c r="N911" i="10"/>
  <c r="M911" i="10"/>
  <c r="L911" i="10"/>
  <c r="K911" i="10"/>
  <c r="J911" i="10"/>
  <c r="I911" i="10"/>
  <c r="H911" i="10"/>
  <c r="G911" i="10"/>
  <c r="F911" i="10"/>
  <c r="R910" i="10"/>
  <c r="Q910" i="10"/>
  <c r="P910" i="10"/>
  <c r="O910" i="10"/>
  <c r="N910" i="10"/>
  <c r="M910" i="10"/>
  <c r="L910" i="10"/>
  <c r="K910" i="10"/>
  <c r="J910" i="10"/>
  <c r="I910" i="10"/>
  <c r="H910" i="10"/>
  <c r="G910" i="10"/>
  <c r="F910" i="10"/>
  <c r="R909" i="10"/>
  <c r="Q909" i="10"/>
  <c r="P909" i="10"/>
  <c r="O909" i="10"/>
  <c r="N909" i="10"/>
  <c r="M909" i="10"/>
  <c r="L909" i="10"/>
  <c r="K909" i="10"/>
  <c r="J909" i="10"/>
  <c r="I909" i="10"/>
  <c r="H909" i="10"/>
  <c r="G909" i="10"/>
  <c r="F909" i="10"/>
  <c r="R908" i="10"/>
  <c r="Q908" i="10"/>
  <c r="P908" i="10"/>
  <c r="O908" i="10"/>
  <c r="N908" i="10"/>
  <c r="M908" i="10"/>
  <c r="L908" i="10"/>
  <c r="K908" i="10"/>
  <c r="J908" i="10"/>
  <c r="I908" i="10"/>
  <c r="H908" i="10"/>
  <c r="G908" i="10"/>
  <c r="F908" i="10"/>
  <c r="R907" i="10"/>
  <c r="Q907" i="10"/>
  <c r="P907" i="10"/>
  <c r="O907" i="10"/>
  <c r="N907" i="10"/>
  <c r="M907" i="10"/>
  <c r="L907" i="10"/>
  <c r="K907" i="10"/>
  <c r="J907" i="10"/>
  <c r="I907" i="10"/>
  <c r="H907" i="10"/>
  <c r="G907" i="10"/>
  <c r="F907" i="10"/>
  <c r="R906" i="10"/>
  <c r="Q906" i="10"/>
  <c r="P906" i="10"/>
  <c r="O906" i="10"/>
  <c r="N906" i="10"/>
  <c r="M906" i="10"/>
  <c r="L906" i="10"/>
  <c r="K906" i="10"/>
  <c r="J906" i="10"/>
  <c r="I906" i="10"/>
  <c r="H906" i="10"/>
  <c r="G906" i="10"/>
  <c r="F906" i="10"/>
  <c r="R905" i="10"/>
  <c r="Q905" i="10"/>
  <c r="P905" i="10"/>
  <c r="O905" i="10"/>
  <c r="N905" i="10"/>
  <c r="M905" i="10"/>
  <c r="L905" i="10"/>
  <c r="K905" i="10"/>
  <c r="J905" i="10"/>
  <c r="I905" i="10"/>
  <c r="H905" i="10"/>
  <c r="G905" i="10"/>
  <c r="F905" i="10"/>
  <c r="R904" i="10"/>
  <c r="Q904" i="10"/>
  <c r="P904" i="10"/>
  <c r="O904" i="10"/>
  <c r="N904" i="10"/>
  <c r="M904" i="10"/>
  <c r="L904" i="10"/>
  <c r="K904" i="10"/>
  <c r="J904" i="10"/>
  <c r="I904" i="10"/>
  <c r="H904" i="10"/>
  <c r="G904" i="10"/>
  <c r="F904" i="10"/>
  <c r="R903" i="10"/>
  <c r="Q903" i="10"/>
  <c r="P903" i="10"/>
  <c r="O903" i="10"/>
  <c r="N903" i="10"/>
  <c r="M903" i="10"/>
  <c r="L903" i="10"/>
  <c r="K903" i="10"/>
  <c r="J903" i="10"/>
  <c r="I903" i="10"/>
  <c r="H903" i="10"/>
  <c r="G903" i="10"/>
  <c r="F903" i="10"/>
  <c r="R902" i="10"/>
  <c r="Q902" i="10"/>
  <c r="P902" i="10"/>
  <c r="O902" i="10"/>
  <c r="N902" i="10"/>
  <c r="M902" i="10"/>
  <c r="L902" i="10"/>
  <c r="K902" i="10"/>
  <c r="J902" i="10"/>
  <c r="I902" i="10"/>
  <c r="H902" i="10"/>
  <c r="G902" i="10"/>
  <c r="F902" i="10"/>
  <c r="R901" i="10"/>
  <c r="Q901" i="10"/>
  <c r="P901" i="10"/>
  <c r="O901" i="10"/>
  <c r="N901" i="10"/>
  <c r="M901" i="10"/>
  <c r="L901" i="10"/>
  <c r="K901" i="10"/>
  <c r="J901" i="10"/>
  <c r="I901" i="10"/>
  <c r="H901" i="10"/>
  <c r="G901" i="10"/>
  <c r="F901" i="10"/>
  <c r="R900" i="10"/>
  <c r="Q900" i="10"/>
  <c r="P900" i="10"/>
  <c r="O900" i="10"/>
  <c r="N900" i="10"/>
  <c r="M900" i="10"/>
  <c r="L900" i="10"/>
  <c r="K900" i="10"/>
  <c r="J900" i="10"/>
  <c r="I900" i="10"/>
  <c r="H900" i="10"/>
  <c r="G900" i="10"/>
  <c r="F900" i="10"/>
  <c r="R899" i="10"/>
  <c r="Q899" i="10"/>
  <c r="P899" i="10"/>
  <c r="O899" i="10"/>
  <c r="N899" i="10"/>
  <c r="M899" i="10"/>
  <c r="L899" i="10"/>
  <c r="K899" i="10"/>
  <c r="J899" i="10"/>
  <c r="I899" i="10"/>
  <c r="H899" i="10"/>
  <c r="G899" i="10"/>
  <c r="F899" i="10"/>
  <c r="R898" i="10"/>
  <c r="Q898" i="10"/>
  <c r="P898" i="10"/>
  <c r="O898" i="10"/>
  <c r="N898" i="10"/>
  <c r="M898" i="10"/>
  <c r="L898" i="10"/>
  <c r="K898" i="10"/>
  <c r="J898" i="10"/>
  <c r="I898" i="10"/>
  <c r="H898" i="10"/>
  <c r="G898" i="10"/>
  <c r="F898" i="10"/>
  <c r="R897" i="10"/>
  <c r="Q897" i="10"/>
  <c r="P897" i="10"/>
  <c r="O897" i="10"/>
  <c r="N897" i="10"/>
  <c r="M897" i="10"/>
  <c r="L897" i="10"/>
  <c r="K897" i="10"/>
  <c r="J897" i="10"/>
  <c r="I897" i="10"/>
  <c r="H897" i="10"/>
  <c r="G897" i="10"/>
  <c r="F897" i="10"/>
  <c r="R896" i="10"/>
  <c r="Q896" i="10"/>
  <c r="P896" i="10"/>
  <c r="O896" i="10"/>
  <c r="N896" i="10"/>
  <c r="M896" i="10"/>
  <c r="L896" i="10"/>
  <c r="K896" i="10"/>
  <c r="J896" i="10"/>
  <c r="I896" i="10"/>
  <c r="H896" i="10"/>
  <c r="G896" i="10"/>
  <c r="F896" i="10"/>
  <c r="R895" i="10"/>
  <c r="Q895" i="10"/>
  <c r="P895" i="10"/>
  <c r="O895" i="10"/>
  <c r="N895" i="10"/>
  <c r="M895" i="10"/>
  <c r="L895" i="10"/>
  <c r="K895" i="10"/>
  <c r="J895" i="10"/>
  <c r="I895" i="10"/>
  <c r="H895" i="10"/>
  <c r="G895" i="10"/>
  <c r="F895" i="10"/>
  <c r="R894" i="10"/>
  <c r="Q894" i="10"/>
  <c r="P894" i="10"/>
  <c r="O894" i="10"/>
  <c r="N894" i="10"/>
  <c r="M894" i="10"/>
  <c r="L894" i="10"/>
  <c r="K894" i="10"/>
  <c r="J894" i="10"/>
  <c r="I894" i="10"/>
  <c r="H894" i="10"/>
  <c r="G894" i="10"/>
  <c r="F894" i="10"/>
  <c r="R893" i="10"/>
  <c r="Q893" i="10"/>
  <c r="P893" i="10"/>
  <c r="O893" i="10"/>
  <c r="N893" i="10"/>
  <c r="M893" i="10"/>
  <c r="L893" i="10"/>
  <c r="K893" i="10"/>
  <c r="J893" i="10"/>
  <c r="I893" i="10"/>
  <c r="H893" i="10"/>
  <c r="G893" i="10"/>
  <c r="F893" i="10"/>
  <c r="R892" i="10"/>
  <c r="Q892" i="10"/>
  <c r="P892" i="10"/>
  <c r="O892" i="10"/>
  <c r="N892" i="10"/>
  <c r="M892" i="10"/>
  <c r="L892" i="10"/>
  <c r="K892" i="10"/>
  <c r="J892" i="10"/>
  <c r="I892" i="10"/>
  <c r="H892" i="10"/>
  <c r="G892" i="10"/>
  <c r="F892" i="10"/>
  <c r="R891" i="10"/>
  <c r="Q891" i="10"/>
  <c r="P891" i="10"/>
  <c r="O891" i="10"/>
  <c r="N891" i="10"/>
  <c r="M891" i="10"/>
  <c r="L891" i="10"/>
  <c r="K891" i="10"/>
  <c r="J891" i="10"/>
  <c r="I891" i="10"/>
  <c r="H891" i="10"/>
  <c r="G891" i="10"/>
  <c r="F891" i="10"/>
  <c r="R890" i="10"/>
  <c r="Q890" i="10"/>
  <c r="P890" i="10"/>
  <c r="O890" i="10"/>
  <c r="N890" i="10"/>
  <c r="M890" i="10"/>
  <c r="L890" i="10"/>
  <c r="K890" i="10"/>
  <c r="J890" i="10"/>
  <c r="I890" i="10"/>
  <c r="H890" i="10"/>
  <c r="G890" i="10"/>
  <c r="F890" i="10"/>
  <c r="R889" i="10"/>
  <c r="Q889" i="10"/>
  <c r="P889" i="10"/>
  <c r="O889" i="10"/>
  <c r="N889" i="10"/>
  <c r="M889" i="10"/>
  <c r="L889" i="10"/>
  <c r="K889" i="10"/>
  <c r="J889" i="10"/>
  <c r="I889" i="10"/>
  <c r="H889" i="10"/>
  <c r="G889" i="10"/>
  <c r="F889" i="10"/>
  <c r="R888" i="10"/>
  <c r="Q888" i="10"/>
  <c r="P888" i="10"/>
  <c r="O888" i="10"/>
  <c r="N888" i="10"/>
  <c r="M888" i="10"/>
  <c r="L888" i="10"/>
  <c r="K888" i="10"/>
  <c r="J888" i="10"/>
  <c r="I888" i="10"/>
  <c r="H888" i="10"/>
  <c r="G888" i="10"/>
  <c r="F888" i="10"/>
  <c r="R887" i="10"/>
  <c r="Q887" i="10"/>
  <c r="P887" i="10"/>
  <c r="O887" i="10"/>
  <c r="N887" i="10"/>
  <c r="M887" i="10"/>
  <c r="L887" i="10"/>
  <c r="K887" i="10"/>
  <c r="J887" i="10"/>
  <c r="I887" i="10"/>
  <c r="H887" i="10"/>
  <c r="G887" i="10"/>
  <c r="F887" i="10"/>
  <c r="R886" i="10"/>
  <c r="Q886" i="10"/>
  <c r="P886" i="10"/>
  <c r="O886" i="10"/>
  <c r="N886" i="10"/>
  <c r="M886" i="10"/>
  <c r="L886" i="10"/>
  <c r="K886" i="10"/>
  <c r="J886" i="10"/>
  <c r="I886" i="10"/>
  <c r="H886" i="10"/>
  <c r="G886" i="10"/>
  <c r="F886" i="10"/>
  <c r="R885" i="10"/>
  <c r="Q885" i="10"/>
  <c r="P885" i="10"/>
  <c r="O885" i="10"/>
  <c r="N885" i="10"/>
  <c r="M885" i="10"/>
  <c r="L885" i="10"/>
  <c r="K885" i="10"/>
  <c r="J885" i="10"/>
  <c r="I885" i="10"/>
  <c r="H885" i="10"/>
  <c r="G885" i="10"/>
  <c r="F885" i="10"/>
  <c r="R884" i="10"/>
  <c r="Q884" i="10"/>
  <c r="P884" i="10"/>
  <c r="O884" i="10"/>
  <c r="N884" i="10"/>
  <c r="M884" i="10"/>
  <c r="L884" i="10"/>
  <c r="K884" i="10"/>
  <c r="J884" i="10"/>
  <c r="I884" i="10"/>
  <c r="H884" i="10"/>
  <c r="G884" i="10"/>
  <c r="F884" i="10"/>
  <c r="R883" i="10"/>
  <c r="Q883" i="10"/>
  <c r="P883" i="10"/>
  <c r="O883" i="10"/>
  <c r="N883" i="10"/>
  <c r="M883" i="10"/>
  <c r="L883" i="10"/>
  <c r="K883" i="10"/>
  <c r="J883" i="10"/>
  <c r="I883" i="10"/>
  <c r="H883" i="10"/>
  <c r="G883" i="10"/>
  <c r="F883" i="10"/>
  <c r="R882" i="10"/>
  <c r="Q882" i="10"/>
  <c r="P882" i="10"/>
  <c r="O882" i="10"/>
  <c r="N882" i="10"/>
  <c r="M882" i="10"/>
  <c r="L882" i="10"/>
  <c r="K882" i="10"/>
  <c r="J882" i="10"/>
  <c r="I882" i="10"/>
  <c r="H882" i="10"/>
  <c r="G882" i="10"/>
  <c r="F882" i="10"/>
  <c r="R881" i="10"/>
  <c r="Q881" i="10"/>
  <c r="P881" i="10"/>
  <c r="O881" i="10"/>
  <c r="N881" i="10"/>
  <c r="M881" i="10"/>
  <c r="L881" i="10"/>
  <c r="K881" i="10"/>
  <c r="J881" i="10"/>
  <c r="I881" i="10"/>
  <c r="H881" i="10"/>
  <c r="G881" i="10"/>
  <c r="F881" i="10"/>
  <c r="R880" i="10"/>
  <c r="Q880" i="10"/>
  <c r="P880" i="10"/>
  <c r="O880" i="10"/>
  <c r="N880" i="10"/>
  <c r="M880" i="10"/>
  <c r="L880" i="10"/>
  <c r="K880" i="10"/>
  <c r="J880" i="10"/>
  <c r="I880" i="10"/>
  <c r="H880" i="10"/>
  <c r="G880" i="10"/>
  <c r="F880" i="10"/>
  <c r="R879" i="10"/>
  <c r="Q879" i="10"/>
  <c r="P879" i="10"/>
  <c r="O879" i="10"/>
  <c r="N879" i="10"/>
  <c r="M879" i="10"/>
  <c r="L879" i="10"/>
  <c r="K879" i="10"/>
  <c r="J879" i="10"/>
  <c r="I879" i="10"/>
  <c r="H879" i="10"/>
  <c r="G879" i="10"/>
  <c r="F879" i="10"/>
  <c r="R878" i="10"/>
  <c r="Q878" i="10"/>
  <c r="P878" i="10"/>
  <c r="O878" i="10"/>
  <c r="N878" i="10"/>
  <c r="M878" i="10"/>
  <c r="L878" i="10"/>
  <c r="K878" i="10"/>
  <c r="J878" i="10"/>
  <c r="I878" i="10"/>
  <c r="H878" i="10"/>
  <c r="G878" i="10"/>
  <c r="F878" i="10"/>
  <c r="R877" i="10"/>
  <c r="Q877" i="10"/>
  <c r="P877" i="10"/>
  <c r="O877" i="10"/>
  <c r="N877" i="10"/>
  <c r="M877" i="10"/>
  <c r="L877" i="10"/>
  <c r="K877" i="10"/>
  <c r="J877" i="10"/>
  <c r="I877" i="10"/>
  <c r="H877" i="10"/>
  <c r="G877" i="10"/>
  <c r="F877" i="10"/>
  <c r="R876" i="10"/>
  <c r="Q876" i="10"/>
  <c r="P876" i="10"/>
  <c r="O876" i="10"/>
  <c r="N876" i="10"/>
  <c r="M876" i="10"/>
  <c r="L876" i="10"/>
  <c r="K876" i="10"/>
  <c r="J876" i="10"/>
  <c r="I876" i="10"/>
  <c r="H876" i="10"/>
  <c r="G876" i="10"/>
  <c r="F876" i="10"/>
  <c r="R875" i="10"/>
  <c r="Q875" i="10"/>
  <c r="P875" i="10"/>
  <c r="O875" i="10"/>
  <c r="N875" i="10"/>
  <c r="M875" i="10"/>
  <c r="L875" i="10"/>
  <c r="G43" i="3" s="1"/>
  <c r="K875" i="10"/>
  <c r="J875" i="10"/>
  <c r="I875" i="10"/>
  <c r="H875" i="10"/>
  <c r="G875" i="10"/>
  <c r="F875" i="10"/>
  <c r="R874" i="10"/>
  <c r="Q874" i="10"/>
  <c r="P874" i="10"/>
  <c r="O874" i="10"/>
  <c r="N874" i="10"/>
  <c r="M874" i="10"/>
  <c r="L874" i="10"/>
  <c r="K874" i="10"/>
  <c r="J874" i="10"/>
  <c r="I874" i="10"/>
  <c r="H874" i="10"/>
  <c r="G874" i="10"/>
  <c r="F874" i="10"/>
  <c r="R873" i="10"/>
  <c r="Q873" i="10"/>
  <c r="P873" i="10"/>
  <c r="O873" i="10"/>
  <c r="N873" i="10"/>
  <c r="M873" i="10"/>
  <c r="L873" i="10"/>
  <c r="K873" i="10"/>
  <c r="J873" i="10"/>
  <c r="I873" i="10"/>
  <c r="H873" i="10"/>
  <c r="G873" i="10"/>
  <c r="F873" i="10"/>
  <c r="R872" i="10"/>
  <c r="Q872" i="10"/>
  <c r="P872" i="10"/>
  <c r="O872" i="10"/>
  <c r="N872" i="10"/>
  <c r="M872" i="10"/>
  <c r="L872" i="10"/>
  <c r="K872" i="10"/>
  <c r="J872" i="10"/>
  <c r="I872" i="10"/>
  <c r="H872" i="10"/>
  <c r="G872" i="10"/>
  <c r="F872" i="10"/>
  <c r="R871" i="10"/>
  <c r="Q871" i="10"/>
  <c r="P871" i="10"/>
  <c r="O871" i="10"/>
  <c r="N871" i="10"/>
  <c r="M871" i="10"/>
  <c r="L871" i="10"/>
  <c r="K871" i="10"/>
  <c r="J871" i="10"/>
  <c r="I871" i="10"/>
  <c r="H871" i="10"/>
  <c r="G871" i="10"/>
  <c r="F871" i="10"/>
  <c r="R870" i="10"/>
  <c r="Q870" i="10"/>
  <c r="P870" i="10"/>
  <c r="O870" i="10"/>
  <c r="N870" i="10"/>
  <c r="M870" i="10"/>
  <c r="L870" i="10"/>
  <c r="K870" i="10"/>
  <c r="J870" i="10"/>
  <c r="I870" i="10"/>
  <c r="H870" i="10"/>
  <c r="G870" i="10"/>
  <c r="F870" i="10"/>
  <c r="R869" i="10"/>
  <c r="Q869" i="10"/>
  <c r="P869" i="10"/>
  <c r="O869" i="10"/>
  <c r="N869" i="10"/>
  <c r="M869" i="10"/>
  <c r="L869" i="10"/>
  <c r="K869" i="10"/>
  <c r="J869" i="10"/>
  <c r="I869" i="10"/>
  <c r="H869" i="10"/>
  <c r="G869" i="10"/>
  <c r="F869" i="10"/>
  <c r="R868" i="10"/>
  <c r="Q868" i="10"/>
  <c r="P868" i="10"/>
  <c r="O868" i="10"/>
  <c r="N868" i="10"/>
  <c r="M868" i="10"/>
  <c r="L868" i="10"/>
  <c r="K868" i="10"/>
  <c r="J868" i="10"/>
  <c r="I868" i="10"/>
  <c r="H868" i="10"/>
  <c r="G868" i="10"/>
  <c r="F868" i="10"/>
  <c r="R867" i="10"/>
  <c r="Q867" i="10"/>
  <c r="P867" i="10"/>
  <c r="O867" i="10"/>
  <c r="N867" i="10"/>
  <c r="M867" i="10"/>
  <c r="L867" i="10"/>
  <c r="G50" i="3" s="1"/>
  <c r="K867" i="10"/>
  <c r="J867" i="10"/>
  <c r="I867" i="10"/>
  <c r="H867" i="10"/>
  <c r="G867" i="10"/>
  <c r="F867" i="10"/>
  <c r="R866" i="10"/>
  <c r="Q866" i="10"/>
  <c r="P866" i="10"/>
  <c r="O866" i="10"/>
  <c r="N866" i="10"/>
  <c r="M866" i="10"/>
  <c r="L866" i="10"/>
  <c r="K866" i="10"/>
  <c r="J866" i="10"/>
  <c r="I866" i="10"/>
  <c r="H866" i="10"/>
  <c r="G866" i="10"/>
  <c r="F866" i="10"/>
  <c r="R865" i="10"/>
  <c r="Q865" i="10"/>
  <c r="P865" i="10"/>
  <c r="O865" i="10"/>
  <c r="N865" i="10"/>
  <c r="M865" i="10"/>
  <c r="L865" i="10"/>
  <c r="K865" i="10"/>
  <c r="J865" i="10"/>
  <c r="I865" i="10"/>
  <c r="H865" i="10"/>
  <c r="G865" i="10"/>
  <c r="F865" i="10"/>
  <c r="R864" i="10"/>
  <c r="Q864" i="10"/>
  <c r="P864" i="10"/>
  <c r="O864" i="10"/>
  <c r="N864" i="10"/>
  <c r="M864" i="10"/>
  <c r="L864" i="10"/>
  <c r="K864" i="10"/>
  <c r="J864" i="10"/>
  <c r="I864" i="10"/>
  <c r="H864" i="10"/>
  <c r="G864" i="10"/>
  <c r="F864" i="10"/>
  <c r="R863" i="10"/>
  <c r="Q863" i="10"/>
  <c r="P863" i="10"/>
  <c r="O863" i="10"/>
  <c r="N863" i="10"/>
  <c r="M863" i="10"/>
  <c r="L863" i="10"/>
  <c r="K863" i="10"/>
  <c r="J863" i="10"/>
  <c r="I863" i="10"/>
  <c r="H863" i="10"/>
  <c r="G863" i="10"/>
  <c r="F863" i="10"/>
  <c r="R862" i="10"/>
  <c r="Q862" i="10"/>
  <c r="P862" i="10"/>
  <c r="O862" i="10"/>
  <c r="N862" i="10"/>
  <c r="M862" i="10"/>
  <c r="L862" i="10"/>
  <c r="K862" i="10"/>
  <c r="J862" i="10"/>
  <c r="I862" i="10"/>
  <c r="H862" i="10"/>
  <c r="G862" i="10"/>
  <c r="F862" i="10"/>
  <c r="R861" i="10"/>
  <c r="Q861" i="10"/>
  <c r="P861" i="10"/>
  <c r="O861" i="10"/>
  <c r="N861" i="10"/>
  <c r="M861" i="10"/>
  <c r="L861" i="10"/>
  <c r="K861" i="10"/>
  <c r="J861" i="10"/>
  <c r="I861" i="10"/>
  <c r="H861" i="10"/>
  <c r="G861" i="10"/>
  <c r="F861" i="10"/>
  <c r="R860" i="10"/>
  <c r="Q860" i="10"/>
  <c r="P860" i="10"/>
  <c r="O860" i="10"/>
  <c r="N860" i="10"/>
  <c r="M860" i="10"/>
  <c r="L860" i="10"/>
  <c r="K860" i="10"/>
  <c r="J860" i="10"/>
  <c r="I860" i="10"/>
  <c r="H860" i="10"/>
  <c r="G860" i="10"/>
  <c r="F860" i="10"/>
  <c r="R859" i="10"/>
  <c r="Q859" i="10"/>
  <c r="P859" i="10"/>
  <c r="O859" i="10"/>
  <c r="N859" i="10"/>
  <c r="M859" i="10"/>
  <c r="L859" i="10"/>
  <c r="G84" i="3" s="1"/>
  <c r="K859" i="10"/>
  <c r="J859" i="10"/>
  <c r="I859" i="10"/>
  <c r="H859" i="10"/>
  <c r="G859" i="10"/>
  <c r="F859" i="10"/>
  <c r="R858" i="10"/>
  <c r="Q858" i="10"/>
  <c r="P858" i="10"/>
  <c r="O858" i="10"/>
  <c r="N858" i="10"/>
  <c r="M858" i="10"/>
  <c r="L858" i="10"/>
  <c r="K858" i="10"/>
  <c r="J858" i="10"/>
  <c r="I858" i="10"/>
  <c r="H858" i="10"/>
  <c r="G858" i="10"/>
  <c r="F858" i="10"/>
  <c r="R857" i="10"/>
  <c r="Q857" i="10"/>
  <c r="P857" i="10"/>
  <c r="O857" i="10"/>
  <c r="N857" i="10"/>
  <c r="M857" i="10"/>
  <c r="L857" i="10"/>
  <c r="K857" i="10"/>
  <c r="J857" i="10"/>
  <c r="I857" i="10"/>
  <c r="H857" i="10"/>
  <c r="G857" i="10"/>
  <c r="F857" i="10"/>
  <c r="R856" i="10"/>
  <c r="Q856" i="10"/>
  <c r="P856" i="10"/>
  <c r="O856" i="10"/>
  <c r="N856" i="10"/>
  <c r="M856" i="10"/>
  <c r="L856" i="10"/>
  <c r="G158" i="3" s="1"/>
  <c r="K856" i="10"/>
  <c r="J856" i="10"/>
  <c r="I856" i="10"/>
  <c r="H856" i="10"/>
  <c r="G856" i="10"/>
  <c r="F856" i="10"/>
  <c r="R855" i="10"/>
  <c r="Q855" i="10"/>
  <c r="P855" i="10"/>
  <c r="O855" i="10"/>
  <c r="N855" i="10"/>
  <c r="M855" i="10"/>
  <c r="L855" i="10"/>
  <c r="K855" i="10"/>
  <c r="J855" i="10"/>
  <c r="I855" i="10"/>
  <c r="H855" i="10"/>
  <c r="G855" i="10"/>
  <c r="F855" i="10"/>
  <c r="R854" i="10"/>
  <c r="Q854" i="10"/>
  <c r="P854" i="10"/>
  <c r="O854" i="10"/>
  <c r="N854" i="10"/>
  <c r="M854" i="10"/>
  <c r="L854" i="10"/>
  <c r="K854" i="10"/>
  <c r="J854" i="10"/>
  <c r="I854" i="10"/>
  <c r="H854" i="10"/>
  <c r="G854" i="10"/>
  <c r="F854" i="10"/>
  <c r="R853" i="10"/>
  <c r="Q853" i="10"/>
  <c r="P853" i="10"/>
  <c r="O853" i="10"/>
  <c r="N853" i="10"/>
  <c r="M853" i="10"/>
  <c r="L853" i="10"/>
  <c r="K853" i="10"/>
  <c r="J853" i="10"/>
  <c r="I853" i="10"/>
  <c r="H853" i="10"/>
  <c r="G853" i="10"/>
  <c r="F853" i="10"/>
  <c r="R852" i="10"/>
  <c r="Q852" i="10"/>
  <c r="P852" i="10"/>
  <c r="O852" i="10"/>
  <c r="N852" i="10"/>
  <c r="M852" i="10"/>
  <c r="L852" i="10"/>
  <c r="K852" i="10"/>
  <c r="J852" i="10"/>
  <c r="I852" i="10"/>
  <c r="H852" i="10"/>
  <c r="G852" i="10"/>
  <c r="F852" i="10"/>
  <c r="R851" i="10"/>
  <c r="Q851" i="10"/>
  <c r="P851" i="10"/>
  <c r="O851" i="10"/>
  <c r="N851" i="10"/>
  <c r="M851" i="10"/>
  <c r="L851" i="10"/>
  <c r="K851" i="10"/>
  <c r="J851" i="10"/>
  <c r="I851" i="10"/>
  <c r="H851" i="10"/>
  <c r="G851" i="10"/>
  <c r="F851" i="10"/>
  <c r="R850" i="10"/>
  <c r="Q850" i="10"/>
  <c r="P850" i="10"/>
  <c r="O850" i="10"/>
  <c r="N850" i="10"/>
  <c r="M850" i="10"/>
  <c r="L850" i="10"/>
  <c r="K850" i="10"/>
  <c r="J850" i="10"/>
  <c r="I850" i="10"/>
  <c r="H850" i="10"/>
  <c r="G850" i="10"/>
  <c r="F850" i="10"/>
  <c r="R849" i="10"/>
  <c r="Q849" i="10"/>
  <c r="P849" i="10"/>
  <c r="O849" i="10"/>
  <c r="N849" i="10"/>
  <c r="M849" i="10"/>
  <c r="L849" i="10"/>
  <c r="K849" i="10"/>
  <c r="J849" i="10"/>
  <c r="I849" i="10"/>
  <c r="H849" i="10"/>
  <c r="G849" i="10"/>
  <c r="F849" i="10"/>
  <c r="R848" i="10"/>
  <c r="Q848" i="10"/>
  <c r="P848" i="10"/>
  <c r="O848" i="10"/>
  <c r="N848" i="10"/>
  <c r="M848" i="10"/>
  <c r="L848" i="10"/>
  <c r="G107" i="3" s="1"/>
  <c r="K848" i="10"/>
  <c r="J848" i="10"/>
  <c r="I848" i="10"/>
  <c r="H848" i="10"/>
  <c r="G848" i="10"/>
  <c r="F848" i="10"/>
  <c r="R847" i="10"/>
  <c r="Q847" i="10"/>
  <c r="P847" i="10"/>
  <c r="O847" i="10"/>
  <c r="N847" i="10"/>
  <c r="M847" i="10"/>
  <c r="L847" i="10"/>
  <c r="K847" i="10"/>
  <c r="J847" i="10"/>
  <c r="I847" i="10"/>
  <c r="H847" i="10"/>
  <c r="G847" i="10"/>
  <c r="F847" i="10"/>
  <c r="R846" i="10"/>
  <c r="Q846" i="10"/>
  <c r="P846" i="10"/>
  <c r="O846" i="10"/>
  <c r="N846" i="10"/>
  <c r="M846" i="10"/>
  <c r="L846" i="10"/>
  <c r="K846" i="10"/>
  <c r="J846" i="10"/>
  <c r="I846" i="10"/>
  <c r="H846" i="10"/>
  <c r="G846" i="10"/>
  <c r="F846" i="10"/>
  <c r="R845" i="10"/>
  <c r="Q845" i="10"/>
  <c r="P845" i="10"/>
  <c r="O845" i="10"/>
  <c r="N845" i="10"/>
  <c r="M845" i="10"/>
  <c r="L845" i="10"/>
  <c r="K845" i="10"/>
  <c r="J845" i="10"/>
  <c r="I845" i="10"/>
  <c r="H845" i="10"/>
  <c r="G845" i="10"/>
  <c r="F845" i="10"/>
  <c r="R844" i="10"/>
  <c r="Q844" i="10"/>
  <c r="P844" i="10"/>
  <c r="O844" i="10"/>
  <c r="N844" i="10"/>
  <c r="M844" i="10"/>
  <c r="L844" i="10"/>
  <c r="K844" i="10"/>
  <c r="J844" i="10"/>
  <c r="I844" i="10"/>
  <c r="H844" i="10"/>
  <c r="G844" i="10"/>
  <c r="F844" i="10"/>
  <c r="R843" i="10"/>
  <c r="Q843" i="10"/>
  <c r="P843" i="10"/>
  <c r="O843" i="10"/>
  <c r="N843" i="10"/>
  <c r="M843" i="10"/>
  <c r="L843" i="10"/>
  <c r="K843" i="10"/>
  <c r="J843" i="10"/>
  <c r="I843" i="10"/>
  <c r="H843" i="10"/>
  <c r="G843" i="10"/>
  <c r="F843" i="10"/>
  <c r="R842" i="10"/>
  <c r="Q842" i="10"/>
  <c r="P842" i="10"/>
  <c r="O842" i="10"/>
  <c r="N842" i="10"/>
  <c r="M842" i="10"/>
  <c r="L842" i="10"/>
  <c r="K842" i="10"/>
  <c r="J842" i="10"/>
  <c r="I842" i="10"/>
  <c r="H842" i="10"/>
  <c r="G842" i="10"/>
  <c r="F842" i="10"/>
  <c r="R841" i="10"/>
  <c r="Q841" i="10"/>
  <c r="P841" i="10"/>
  <c r="O841" i="10"/>
  <c r="N841" i="10"/>
  <c r="M841" i="10"/>
  <c r="L841" i="10"/>
  <c r="H71" i="3" s="1"/>
  <c r="K841" i="10"/>
  <c r="J841" i="10"/>
  <c r="I841" i="10"/>
  <c r="H841" i="10"/>
  <c r="G841" i="10"/>
  <c r="F841" i="10"/>
  <c r="R840" i="10"/>
  <c r="Q840" i="10"/>
  <c r="P840" i="10"/>
  <c r="O840" i="10"/>
  <c r="N840" i="10"/>
  <c r="M840" i="10"/>
  <c r="L840" i="10"/>
  <c r="K840" i="10"/>
  <c r="J840" i="10"/>
  <c r="I840" i="10"/>
  <c r="H840" i="10"/>
  <c r="G840" i="10"/>
  <c r="F840" i="10"/>
  <c r="R839" i="10"/>
  <c r="Q839" i="10"/>
  <c r="P839" i="10"/>
  <c r="O839" i="10"/>
  <c r="N839" i="10"/>
  <c r="M839" i="10"/>
  <c r="L839" i="10"/>
  <c r="K839" i="10"/>
  <c r="J839" i="10"/>
  <c r="I839" i="10"/>
  <c r="H839" i="10"/>
  <c r="G839" i="10"/>
  <c r="F839" i="10"/>
  <c r="R838" i="10"/>
  <c r="Q838" i="10"/>
  <c r="P838" i="10"/>
  <c r="O838" i="10"/>
  <c r="N838" i="10"/>
  <c r="M838" i="10"/>
  <c r="L838" i="10"/>
  <c r="K838" i="10"/>
  <c r="J838" i="10"/>
  <c r="I838" i="10"/>
  <c r="H838" i="10"/>
  <c r="G838" i="10"/>
  <c r="F838" i="10"/>
  <c r="R837" i="10"/>
  <c r="Q837" i="10"/>
  <c r="P837" i="10"/>
  <c r="O837" i="10"/>
  <c r="N837" i="10"/>
  <c r="M837" i="10"/>
  <c r="L837" i="10"/>
  <c r="K837" i="10"/>
  <c r="J837" i="10"/>
  <c r="I837" i="10"/>
  <c r="H837" i="10"/>
  <c r="G837" i="10"/>
  <c r="F837" i="10"/>
  <c r="R836" i="10"/>
  <c r="Q836" i="10"/>
  <c r="P836" i="10"/>
  <c r="O836" i="10"/>
  <c r="N836" i="10"/>
  <c r="M836" i="10"/>
  <c r="L836" i="10"/>
  <c r="K836" i="10"/>
  <c r="J836" i="10"/>
  <c r="I836" i="10"/>
  <c r="H836" i="10"/>
  <c r="G836" i="10"/>
  <c r="F836" i="10"/>
  <c r="R835" i="10"/>
  <c r="Q835" i="10"/>
  <c r="P835" i="10"/>
  <c r="O835" i="10"/>
  <c r="N835" i="10"/>
  <c r="M835" i="10"/>
  <c r="L835" i="10"/>
  <c r="K835" i="10"/>
  <c r="J835" i="10"/>
  <c r="I835" i="10"/>
  <c r="H835" i="10"/>
  <c r="G835" i="10"/>
  <c r="F835" i="10"/>
  <c r="R834" i="10"/>
  <c r="Q834" i="10"/>
  <c r="P834" i="10"/>
  <c r="O834" i="10"/>
  <c r="N834" i="10"/>
  <c r="M834" i="10"/>
  <c r="L834" i="10"/>
  <c r="K834" i="10"/>
  <c r="J834" i="10"/>
  <c r="I834" i="10"/>
  <c r="H834" i="10"/>
  <c r="G834" i="10"/>
  <c r="F834" i="10"/>
  <c r="R833" i="10"/>
  <c r="Q833" i="10"/>
  <c r="P833" i="10"/>
  <c r="O833" i="10"/>
  <c r="N833" i="10"/>
  <c r="M833" i="10"/>
  <c r="L833" i="10"/>
  <c r="H85" i="3" s="1"/>
  <c r="K833" i="10"/>
  <c r="J833" i="10"/>
  <c r="I833" i="10"/>
  <c r="H833" i="10"/>
  <c r="G833" i="10"/>
  <c r="F833" i="10"/>
  <c r="R832" i="10"/>
  <c r="Q832" i="10"/>
  <c r="P832" i="10"/>
  <c r="O832" i="10"/>
  <c r="N832" i="10"/>
  <c r="M832" i="10"/>
  <c r="L832" i="10"/>
  <c r="H124" i="3" s="1"/>
  <c r="K832" i="10"/>
  <c r="J832" i="10"/>
  <c r="I832" i="10"/>
  <c r="H832" i="10"/>
  <c r="G832" i="10"/>
  <c r="F832" i="10"/>
  <c r="R831" i="10"/>
  <c r="Q831" i="10"/>
  <c r="P831" i="10"/>
  <c r="O831" i="10"/>
  <c r="N831" i="10"/>
  <c r="M831" i="10"/>
  <c r="L831" i="10"/>
  <c r="K831" i="10"/>
  <c r="J831" i="10"/>
  <c r="I831" i="10"/>
  <c r="H831" i="10"/>
  <c r="G831" i="10"/>
  <c r="F831" i="10"/>
  <c r="R830" i="10"/>
  <c r="Q830" i="10"/>
  <c r="P830" i="10"/>
  <c r="O830" i="10"/>
  <c r="N830" i="10"/>
  <c r="M830" i="10"/>
  <c r="L830" i="10"/>
  <c r="K830" i="10"/>
  <c r="J830" i="10"/>
  <c r="I830" i="10"/>
  <c r="H830" i="10"/>
  <c r="G830" i="10"/>
  <c r="F830" i="10"/>
  <c r="R829" i="10"/>
  <c r="Q829" i="10"/>
  <c r="P829" i="10"/>
  <c r="O829" i="10"/>
  <c r="N829" i="10"/>
  <c r="M829" i="10"/>
  <c r="L829" i="10"/>
  <c r="K829" i="10"/>
  <c r="J829" i="10"/>
  <c r="I829" i="10"/>
  <c r="H829" i="10"/>
  <c r="G829" i="10"/>
  <c r="F829" i="10"/>
  <c r="R828" i="10"/>
  <c r="Q828" i="10"/>
  <c r="P828" i="10"/>
  <c r="O828" i="10"/>
  <c r="N828" i="10"/>
  <c r="M828" i="10"/>
  <c r="L828" i="10"/>
  <c r="K828" i="10"/>
  <c r="J828" i="10"/>
  <c r="I828" i="10"/>
  <c r="H828" i="10"/>
  <c r="G828" i="10"/>
  <c r="F828" i="10"/>
  <c r="R827" i="10"/>
  <c r="Q827" i="10"/>
  <c r="P827" i="10"/>
  <c r="O827" i="10"/>
  <c r="N827" i="10"/>
  <c r="M827" i="10"/>
  <c r="L827" i="10"/>
  <c r="K827" i="10"/>
  <c r="J827" i="10"/>
  <c r="I827" i="10"/>
  <c r="H827" i="10"/>
  <c r="G827" i="10"/>
  <c r="F827" i="10"/>
  <c r="R826" i="10"/>
  <c r="Q826" i="10"/>
  <c r="P826" i="10"/>
  <c r="O826" i="10"/>
  <c r="N826" i="10"/>
  <c r="M826" i="10"/>
  <c r="L826" i="10"/>
  <c r="K826" i="10"/>
  <c r="J826" i="10"/>
  <c r="I826" i="10"/>
  <c r="H826" i="10"/>
  <c r="G826" i="10"/>
  <c r="F826" i="10"/>
  <c r="R825" i="10"/>
  <c r="Q825" i="10"/>
  <c r="P825" i="10"/>
  <c r="O825" i="10"/>
  <c r="N825" i="10"/>
  <c r="M825" i="10"/>
  <c r="L825" i="10"/>
  <c r="H49" i="3" s="1"/>
  <c r="K825" i="10"/>
  <c r="J825" i="10"/>
  <c r="I825" i="10"/>
  <c r="H825" i="10"/>
  <c r="G825" i="10"/>
  <c r="F825" i="10"/>
  <c r="R824" i="10"/>
  <c r="Q824" i="10"/>
  <c r="P824" i="10"/>
  <c r="O824" i="10"/>
  <c r="N824" i="10"/>
  <c r="M824" i="10"/>
  <c r="L824" i="10"/>
  <c r="H106" i="3" s="1"/>
  <c r="K824" i="10"/>
  <c r="J824" i="10"/>
  <c r="I824" i="10"/>
  <c r="H824" i="10"/>
  <c r="G824" i="10"/>
  <c r="F824" i="10"/>
  <c r="R823" i="10"/>
  <c r="Q823" i="10"/>
  <c r="P823" i="10"/>
  <c r="O823" i="10"/>
  <c r="N823" i="10"/>
  <c r="M823" i="10"/>
  <c r="L823" i="10"/>
  <c r="K823" i="10"/>
  <c r="J823" i="10"/>
  <c r="I823" i="10"/>
  <c r="H823" i="10"/>
  <c r="G823" i="10"/>
  <c r="F823" i="10"/>
  <c r="R822" i="10"/>
  <c r="Q822" i="10"/>
  <c r="P822" i="10"/>
  <c r="O822" i="10"/>
  <c r="N822" i="10"/>
  <c r="M822" i="10"/>
  <c r="L822" i="10"/>
  <c r="K822" i="10"/>
  <c r="J822" i="10"/>
  <c r="I822" i="10"/>
  <c r="H822" i="10"/>
  <c r="G822" i="10"/>
  <c r="F822" i="10"/>
  <c r="R821" i="10"/>
  <c r="Q821" i="10"/>
  <c r="P821" i="10"/>
  <c r="O821" i="10"/>
  <c r="N821" i="10"/>
  <c r="M821" i="10"/>
  <c r="L821" i="10"/>
  <c r="K821" i="10"/>
  <c r="J821" i="10"/>
  <c r="I821" i="10"/>
  <c r="H821" i="10"/>
  <c r="G821" i="10"/>
  <c r="F821" i="10"/>
  <c r="R820" i="10"/>
  <c r="Q820" i="10"/>
  <c r="P820" i="10"/>
  <c r="O820" i="10"/>
  <c r="N820" i="10"/>
  <c r="M820" i="10"/>
  <c r="L820" i="10"/>
  <c r="K820" i="10"/>
  <c r="J820" i="10"/>
  <c r="I820" i="10"/>
  <c r="H820" i="10"/>
  <c r="G820" i="10"/>
  <c r="F820" i="10"/>
  <c r="R819" i="10"/>
  <c r="Q819" i="10"/>
  <c r="P819" i="10"/>
  <c r="O819" i="10"/>
  <c r="N819" i="10"/>
  <c r="M819" i="10"/>
  <c r="L819" i="10"/>
  <c r="K819" i="10"/>
  <c r="J819" i="10"/>
  <c r="I819" i="10"/>
  <c r="H819" i="10"/>
  <c r="G819" i="10"/>
  <c r="F819" i="10"/>
  <c r="R818" i="10"/>
  <c r="Q818" i="10"/>
  <c r="P818" i="10"/>
  <c r="O818" i="10"/>
  <c r="N818" i="10"/>
  <c r="M818" i="10"/>
  <c r="L818" i="10"/>
  <c r="K818" i="10"/>
  <c r="J818" i="10"/>
  <c r="I818" i="10"/>
  <c r="H818" i="10"/>
  <c r="G818" i="10"/>
  <c r="F818" i="10"/>
  <c r="R817" i="10"/>
  <c r="Q817" i="10"/>
  <c r="P817" i="10"/>
  <c r="O817" i="10"/>
  <c r="N817" i="10"/>
  <c r="M817" i="10"/>
  <c r="L817" i="10"/>
  <c r="K817" i="10"/>
  <c r="J817" i="10"/>
  <c r="I817" i="10"/>
  <c r="H817" i="10"/>
  <c r="G817" i="10"/>
  <c r="F817" i="10"/>
  <c r="R816" i="10"/>
  <c r="Q816" i="10"/>
  <c r="P816" i="10"/>
  <c r="O816" i="10"/>
  <c r="N816" i="10"/>
  <c r="M816" i="10"/>
  <c r="L816" i="10"/>
  <c r="K816" i="10"/>
  <c r="J816" i="10"/>
  <c r="I816" i="10"/>
  <c r="H816" i="10"/>
  <c r="G816" i="10"/>
  <c r="F816" i="10"/>
  <c r="R815" i="10"/>
  <c r="Q815" i="10"/>
  <c r="P815" i="10"/>
  <c r="O815" i="10"/>
  <c r="N815" i="10"/>
  <c r="M815" i="10"/>
  <c r="L815" i="10"/>
  <c r="K815" i="10"/>
  <c r="J815" i="10"/>
  <c r="I815" i="10"/>
  <c r="H815" i="10"/>
  <c r="G815" i="10"/>
  <c r="F815" i="10"/>
  <c r="R814" i="10"/>
  <c r="Q814" i="10"/>
  <c r="P814" i="10"/>
  <c r="O814" i="10"/>
  <c r="N814" i="10"/>
  <c r="M814" i="10"/>
  <c r="L814" i="10"/>
  <c r="K814" i="10"/>
  <c r="J814" i="10"/>
  <c r="I814" i="10"/>
  <c r="H814" i="10"/>
  <c r="G814" i="10"/>
  <c r="F814" i="10"/>
  <c r="R813" i="10"/>
  <c r="Q813" i="10"/>
  <c r="P813" i="10"/>
  <c r="O813" i="10"/>
  <c r="N813" i="10"/>
  <c r="M813" i="10"/>
  <c r="L813" i="10"/>
  <c r="K813" i="10"/>
  <c r="J813" i="10"/>
  <c r="I813" i="10"/>
  <c r="H813" i="10"/>
  <c r="G813" i="10"/>
  <c r="F813" i="10"/>
  <c r="R812" i="10"/>
  <c r="Q812" i="10"/>
  <c r="P812" i="10"/>
  <c r="O812" i="10"/>
  <c r="N812" i="10"/>
  <c r="M812" i="10"/>
  <c r="L812" i="10"/>
  <c r="K812" i="10"/>
  <c r="J812" i="10"/>
  <c r="I812" i="10"/>
  <c r="H812" i="10"/>
  <c r="G812" i="10"/>
  <c r="F812" i="10"/>
  <c r="R811" i="10"/>
  <c r="Q811" i="10"/>
  <c r="P811" i="10"/>
  <c r="O811" i="10"/>
  <c r="N811" i="10"/>
  <c r="M811" i="10"/>
  <c r="L811" i="10"/>
  <c r="K811" i="10"/>
  <c r="J811" i="10"/>
  <c r="I811" i="10"/>
  <c r="H811" i="10"/>
  <c r="G811" i="10"/>
  <c r="F811" i="10"/>
  <c r="R810" i="10"/>
  <c r="Q810" i="10"/>
  <c r="P810" i="10"/>
  <c r="O810" i="10"/>
  <c r="N810" i="10"/>
  <c r="M810" i="10"/>
  <c r="L810" i="10"/>
  <c r="K810" i="10"/>
  <c r="J810" i="10"/>
  <c r="I810" i="10"/>
  <c r="H810" i="10"/>
  <c r="G810" i="10"/>
  <c r="F810" i="10"/>
  <c r="R809" i="10"/>
  <c r="Q809" i="10"/>
  <c r="P809" i="10"/>
  <c r="O809" i="10"/>
  <c r="N809" i="10"/>
  <c r="M809" i="10"/>
  <c r="L809" i="10"/>
  <c r="H72" i="3" s="1"/>
  <c r="K809" i="10"/>
  <c r="J809" i="10"/>
  <c r="I809" i="10"/>
  <c r="H809" i="10"/>
  <c r="G809" i="10"/>
  <c r="F809" i="10"/>
  <c r="R808" i="10"/>
  <c r="Q808" i="10"/>
  <c r="P808" i="10"/>
  <c r="O808" i="10"/>
  <c r="N808" i="10"/>
  <c r="M808" i="10"/>
  <c r="L808" i="10"/>
  <c r="K808" i="10"/>
  <c r="J808" i="10"/>
  <c r="I808" i="10"/>
  <c r="H808" i="10"/>
  <c r="G808" i="10"/>
  <c r="F808" i="10"/>
  <c r="R807" i="10"/>
  <c r="Q807" i="10"/>
  <c r="P807" i="10"/>
  <c r="O807" i="10"/>
  <c r="N807" i="10"/>
  <c r="M807" i="10"/>
  <c r="L807" i="10"/>
  <c r="K807" i="10"/>
  <c r="J807" i="10"/>
  <c r="I807" i="10"/>
  <c r="H807" i="10"/>
  <c r="G807" i="10"/>
  <c r="F807" i="10"/>
  <c r="R806" i="10"/>
  <c r="Q806" i="10"/>
  <c r="P806" i="10"/>
  <c r="O806" i="10"/>
  <c r="N806" i="10"/>
  <c r="M806" i="10"/>
  <c r="L806" i="10"/>
  <c r="K806" i="10"/>
  <c r="J806" i="10"/>
  <c r="I806" i="10"/>
  <c r="H806" i="10"/>
  <c r="G806" i="10"/>
  <c r="F806" i="10"/>
  <c r="R805" i="10"/>
  <c r="Q805" i="10"/>
  <c r="P805" i="10"/>
  <c r="O805" i="10"/>
  <c r="N805" i="10"/>
  <c r="M805" i="10"/>
  <c r="L805" i="10"/>
  <c r="K805" i="10"/>
  <c r="J805" i="10"/>
  <c r="I805" i="10"/>
  <c r="H805" i="10"/>
  <c r="G805" i="10"/>
  <c r="F805" i="10"/>
  <c r="R804" i="10"/>
  <c r="Q804" i="10"/>
  <c r="P804" i="10"/>
  <c r="O804" i="10"/>
  <c r="N804" i="10"/>
  <c r="M804" i="10"/>
  <c r="L804" i="10"/>
  <c r="K804" i="10"/>
  <c r="J804" i="10"/>
  <c r="I804" i="10"/>
  <c r="H804" i="10"/>
  <c r="G804" i="10"/>
  <c r="F804" i="10"/>
  <c r="R803" i="10"/>
  <c r="Q803" i="10"/>
  <c r="P803" i="10"/>
  <c r="O803" i="10"/>
  <c r="N803" i="10"/>
  <c r="M803" i="10"/>
  <c r="L803" i="10"/>
  <c r="K803" i="10"/>
  <c r="J803" i="10"/>
  <c r="I803" i="10"/>
  <c r="H803" i="10"/>
  <c r="G803" i="10"/>
  <c r="F803" i="10"/>
  <c r="R802" i="10"/>
  <c r="Q802" i="10"/>
  <c r="P802" i="10"/>
  <c r="O802" i="10"/>
  <c r="N802" i="10"/>
  <c r="M802" i="10"/>
  <c r="L802" i="10"/>
  <c r="K802" i="10"/>
  <c r="J802" i="10"/>
  <c r="I802" i="10"/>
  <c r="H802" i="10"/>
  <c r="G802" i="10"/>
  <c r="F802" i="10"/>
  <c r="R801" i="10"/>
  <c r="Q801" i="10"/>
  <c r="P801" i="10"/>
  <c r="O801" i="10"/>
  <c r="N801" i="10"/>
  <c r="M801" i="10"/>
  <c r="L801" i="10"/>
  <c r="H105" i="3" s="1"/>
  <c r="K801" i="10"/>
  <c r="J801" i="10"/>
  <c r="I801" i="10"/>
  <c r="H801" i="10"/>
  <c r="G801" i="10"/>
  <c r="F801" i="10"/>
  <c r="R800" i="10"/>
  <c r="Q800" i="10"/>
  <c r="P800" i="10"/>
  <c r="O800" i="10"/>
  <c r="N800" i="10"/>
  <c r="M800" i="10"/>
  <c r="L800" i="10"/>
  <c r="K800" i="10"/>
  <c r="J800" i="10"/>
  <c r="I800" i="10"/>
  <c r="H800" i="10"/>
  <c r="G800" i="10"/>
  <c r="F800" i="10"/>
  <c r="R799" i="10"/>
  <c r="Q799" i="10"/>
  <c r="P799" i="10"/>
  <c r="O799" i="10"/>
  <c r="N799" i="10"/>
  <c r="M799" i="10"/>
  <c r="L799" i="10"/>
  <c r="K799" i="10"/>
  <c r="J799" i="10"/>
  <c r="I799" i="10"/>
  <c r="H799" i="10"/>
  <c r="G799" i="10"/>
  <c r="F799" i="10"/>
  <c r="R798" i="10"/>
  <c r="Q798" i="10"/>
  <c r="P798" i="10"/>
  <c r="O798" i="10"/>
  <c r="N798" i="10"/>
  <c r="M798" i="10"/>
  <c r="L798" i="10"/>
  <c r="K798" i="10"/>
  <c r="J798" i="10"/>
  <c r="I798" i="10"/>
  <c r="H798" i="10"/>
  <c r="G798" i="10"/>
  <c r="F798" i="10"/>
  <c r="R797" i="10"/>
  <c r="Q797" i="10"/>
  <c r="P797" i="10"/>
  <c r="O797" i="10"/>
  <c r="N797" i="10"/>
  <c r="M797" i="10"/>
  <c r="L797" i="10"/>
  <c r="K797" i="10"/>
  <c r="J797" i="10"/>
  <c r="I797" i="10"/>
  <c r="H797" i="10"/>
  <c r="G797" i="10"/>
  <c r="F797" i="10"/>
  <c r="R796" i="10"/>
  <c r="Q796" i="10"/>
  <c r="P796" i="10"/>
  <c r="O796" i="10"/>
  <c r="N796" i="10"/>
  <c r="M796" i="10"/>
  <c r="L796" i="10"/>
  <c r="K796" i="10"/>
  <c r="J796" i="10"/>
  <c r="I796" i="10"/>
  <c r="H796" i="10"/>
  <c r="G796" i="10"/>
  <c r="F796" i="10"/>
  <c r="R795" i="10"/>
  <c r="Q795" i="10"/>
  <c r="P795" i="10"/>
  <c r="O795" i="10"/>
  <c r="N795" i="10"/>
  <c r="M795" i="10"/>
  <c r="L795" i="10"/>
  <c r="K795" i="10"/>
  <c r="J795" i="10"/>
  <c r="I795" i="10"/>
  <c r="H795" i="10"/>
  <c r="G795" i="10"/>
  <c r="F795" i="10"/>
  <c r="R794" i="10"/>
  <c r="Q794" i="10"/>
  <c r="P794" i="10"/>
  <c r="O794" i="10"/>
  <c r="N794" i="10"/>
  <c r="M794" i="10"/>
  <c r="L794" i="10"/>
  <c r="K794" i="10"/>
  <c r="J794" i="10"/>
  <c r="I794" i="10"/>
  <c r="H794" i="10"/>
  <c r="G794" i="10"/>
  <c r="F794" i="10"/>
  <c r="R793" i="10"/>
  <c r="Q793" i="10"/>
  <c r="P793" i="10"/>
  <c r="O793" i="10"/>
  <c r="N793" i="10"/>
  <c r="M793" i="10"/>
  <c r="L793" i="10"/>
  <c r="H92" i="3" s="1"/>
  <c r="K793" i="10"/>
  <c r="J793" i="10"/>
  <c r="I793" i="10"/>
  <c r="H793" i="10"/>
  <c r="G793" i="10"/>
  <c r="F793" i="10"/>
  <c r="R792" i="10"/>
  <c r="Q792" i="10"/>
  <c r="P792" i="10"/>
  <c r="O792" i="10"/>
  <c r="N792" i="10"/>
  <c r="M792" i="10"/>
  <c r="L792" i="10"/>
  <c r="K792" i="10"/>
  <c r="J792" i="10"/>
  <c r="I792" i="10"/>
  <c r="H792" i="10"/>
  <c r="G792" i="10"/>
  <c r="F792" i="10"/>
  <c r="R791" i="10"/>
  <c r="Q791" i="10"/>
  <c r="P791" i="10"/>
  <c r="O791" i="10"/>
  <c r="N791" i="10"/>
  <c r="M791" i="10"/>
  <c r="L791" i="10"/>
  <c r="K791" i="10"/>
  <c r="J791" i="10"/>
  <c r="I791" i="10"/>
  <c r="H791" i="10"/>
  <c r="G791" i="10"/>
  <c r="F791" i="10"/>
  <c r="R790" i="10"/>
  <c r="Q790" i="10"/>
  <c r="P790" i="10"/>
  <c r="O790" i="10"/>
  <c r="N790" i="10"/>
  <c r="M790" i="10"/>
  <c r="L790" i="10"/>
  <c r="K790" i="10"/>
  <c r="J790" i="10"/>
  <c r="I790" i="10"/>
  <c r="H790" i="10"/>
  <c r="G790" i="10"/>
  <c r="F790" i="10"/>
  <c r="R789" i="10"/>
  <c r="Q789" i="10"/>
  <c r="P789" i="10"/>
  <c r="O789" i="10"/>
  <c r="N789" i="10"/>
  <c r="M789" i="10"/>
  <c r="L789" i="10"/>
  <c r="K789" i="10"/>
  <c r="J789" i="10"/>
  <c r="I789" i="10"/>
  <c r="H789" i="10"/>
  <c r="G789" i="10"/>
  <c r="F789" i="10"/>
  <c r="R788" i="10"/>
  <c r="Q788" i="10"/>
  <c r="P788" i="10"/>
  <c r="O788" i="10"/>
  <c r="N788" i="10"/>
  <c r="M788" i="10"/>
  <c r="L788" i="10"/>
  <c r="K788" i="10"/>
  <c r="J788" i="10"/>
  <c r="I788" i="10"/>
  <c r="H788" i="10"/>
  <c r="G788" i="10"/>
  <c r="F788" i="10"/>
  <c r="R787" i="10"/>
  <c r="Q787" i="10"/>
  <c r="P787" i="10"/>
  <c r="O787" i="10"/>
  <c r="N787" i="10"/>
  <c r="M787" i="10"/>
  <c r="L787" i="10"/>
  <c r="K787" i="10"/>
  <c r="J787" i="10"/>
  <c r="I787" i="10"/>
  <c r="H787" i="10"/>
  <c r="G787" i="10"/>
  <c r="F787" i="10"/>
  <c r="R786" i="10"/>
  <c r="Q786" i="10"/>
  <c r="P786" i="10"/>
  <c r="O786" i="10"/>
  <c r="N786" i="10"/>
  <c r="M786" i="10"/>
  <c r="L786" i="10"/>
  <c r="K786" i="10"/>
  <c r="J786" i="10"/>
  <c r="I786" i="10"/>
  <c r="H786" i="10"/>
  <c r="G786" i="10"/>
  <c r="F786" i="10"/>
  <c r="R785" i="10"/>
  <c r="Q785" i="10"/>
  <c r="P785" i="10"/>
  <c r="O785" i="10"/>
  <c r="N785" i="10"/>
  <c r="M785" i="10"/>
  <c r="L785" i="10"/>
  <c r="K785" i="10"/>
  <c r="J785" i="10"/>
  <c r="I785" i="10"/>
  <c r="H785" i="10"/>
  <c r="G785" i="10"/>
  <c r="F785" i="10"/>
  <c r="R784" i="10"/>
  <c r="Q784" i="10"/>
  <c r="P784" i="10"/>
  <c r="O784" i="10"/>
  <c r="N784" i="10"/>
  <c r="M784" i="10"/>
  <c r="L784" i="10"/>
  <c r="K784" i="10"/>
  <c r="J784" i="10"/>
  <c r="I784" i="10"/>
  <c r="H784" i="10"/>
  <c r="G784" i="10"/>
  <c r="F784" i="10"/>
  <c r="R783" i="10"/>
  <c r="Q783" i="10"/>
  <c r="P783" i="10"/>
  <c r="O783" i="10"/>
  <c r="N783" i="10"/>
  <c r="M783" i="10"/>
  <c r="L783" i="10"/>
  <c r="K783" i="10"/>
  <c r="J783" i="10"/>
  <c r="I783" i="10"/>
  <c r="H783" i="10"/>
  <c r="G783" i="10"/>
  <c r="F783" i="10"/>
  <c r="R782" i="10"/>
  <c r="Q782" i="10"/>
  <c r="P782" i="10"/>
  <c r="O782" i="10"/>
  <c r="N782" i="10"/>
  <c r="M782" i="10"/>
  <c r="L782" i="10"/>
  <c r="K782" i="10"/>
  <c r="J782" i="10"/>
  <c r="I782" i="10"/>
  <c r="H782" i="10"/>
  <c r="G782" i="10"/>
  <c r="F782" i="10"/>
  <c r="R781" i="10"/>
  <c r="Q781" i="10"/>
  <c r="P781" i="10"/>
  <c r="O781" i="10"/>
  <c r="N781" i="10"/>
  <c r="M781" i="10"/>
  <c r="L781" i="10"/>
  <c r="K781" i="10"/>
  <c r="J781" i="10"/>
  <c r="I781" i="10"/>
  <c r="H781" i="10"/>
  <c r="G781" i="10"/>
  <c r="F781" i="10"/>
  <c r="R780" i="10"/>
  <c r="Q780" i="10"/>
  <c r="P780" i="10"/>
  <c r="O780" i="10"/>
  <c r="N780" i="10"/>
  <c r="M780" i="10"/>
  <c r="L780" i="10"/>
  <c r="K780" i="10"/>
  <c r="J780" i="10"/>
  <c r="I780" i="10"/>
  <c r="H780" i="10"/>
  <c r="G780" i="10"/>
  <c r="F780" i="10"/>
  <c r="R779" i="10"/>
  <c r="Q779" i="10"/>
  <c r="P779" i="10"/>
  <c r="O779" i="10"/>
  <c r="N779" i="10"/>
  <c r="M779" i="10"/>
  <c r="L779" i="10"/>
  <c r="K779" i="10"/>
  <c r="J779" i="10"/>
  <c r="I779" i="10"/>
  <c r="H779" i="10"/>
  <c r="G779" i="10"/>
  <c r="F779" i="10"/>
  <c r="R778" i="10"/>
  <c r="Q778" i="10"/>
  <c r="P778" i="10"/>
  <c r="O778" i="10"/>
  <c r="N778" i="10"/>
  <c r="M778" i="10"/>
  <c r="L778" i="10"/>
  <c r="K778" i="10"/>
  <c r="J778" i="10"/>
  <c r="I778" i="10"/>
  <c r="H778" i="10"/>
  <c r="G778" i="10"/>
  <c r="F778" i="10"/>
  <c r="R777" i="10"/>
  <c r="Q777" i="10"/>
  <c r="P777" i="10"/>
  <c r="O777" i="10"/>
  <c r="N777" i="10"/>
  <c r="M777" i="10"/>
  <c r="L777" i="10"/>
  <c r="H110" i="3" s="1"/>
  <c r="K777" i="10"/>
  <c r="J777" i="10"/>
  <c r="I777" i="10"/>
  <c r="H777" i="10"/>
  <c r="G777" i="10"/>
  <c r="F777" i="10"/>
  <c r="R776" i="10"/>
  <c r="Q776" i="10"/>
  <c r="P776" i="10"/>
  <c r="O776" i="10"/>
  <c r="N776" i="10"/>
  <c r="M776" i="10"/>
  <c r="L776" i="10"/>
  <c r="K776" i="10"/>
  <c r="J776" i="10"/>
  <c r="I776" i="10"/>
  <c r="H776" i="10"/>
  <c r="G776" i="10"/>
  <c r="F776" i="10"/>
  <c r="R775" i="10"/>
  <c r="Q775" i="10"/>
  <c r="P775" i="10"/>
  <c r="O775" i="10"/>
  <c r="N775" i="10"/>
  <c r="M775" i="10"/>
  <c r="L775" i="10"/>
  <c r="K775" i="10"/>
  <c r="J775" i="10"/>
  <c r="I775" i="10"/>
  <c r="H775" i="10"/>
  <c r="G775" i="10"/>
  <c r="F775" i="10"/>
  <c r="R774" i="10"/>
  <c r="Q774" i="10"/>
  <c r="P774" i="10"/>
  <c r="O774" i="10"/>
  <c r="N774" i="10"/>
  <c r="M774" i="10"/>
  <c r="L774" i="10"/>
  <c r="K774" i="10"/>
  <c r="J774" i="10"/>
  <c r="I774" i="10"/>
  <c r="H774" i="10"/>
  <c r="G774" i="10"/>
  <c r="F774" i="10"/>
  <c r="R773" i="10"/>
  <c r="Q773" i="10"/>
  <c r="P773" i="10"/>
  <c r="O773" i="10"/>
  <c r="N773" i="10"/>
  <c r="M773" i="10"/>
  <c r="L773" i="10"/>
  <c r="K773" i="10"/>
  <c r="J773" i="10"/>
  <c r="I773" i="10"/>
  <c r="H773" i="10"/>
  <c r="G773" i="10"/>
  <c r="F773" i="10"/>
  <c r="R772" i="10"/>
  <c r="Q772" i="10"/>
  <c r="P772" i="10"/>
  <c r="O772" i="10"/>
  <c r="N772" i="10"/>
  <c r="M772" i="10"/>
  <c r="L772" i="10"/>
  <c r="K772" i="10"/>
  <c r="J772" i="10"/>
  <c r="I772" i="10"/>
  <c r="H772" i="10"/>
  <c r="G772" i="10"/>
  <c r="F772" i="10"/>
  <c r="R771" i="10"/>
  <c r="Q771" i="10"/>
  <c r="P771" i="10"/>
  <c r="O771" i="10"/>
  <c r="N771" i="10"/>
  <c r="M771" i="10"/>
  <c r="L771" i="10"/>
  <c r="K771" i="10"/>
  <c r="J771" i="10"/>
  <c r="I771" i="10"/>
  <c r="H771" i="10"/>
  <c r="G771" i="10"/>
  <c r="F771" i="10"/>
  <c r="R770" i="10"/>
  <c r="Q770" i="10"/>
  <c r="P770" i="10"/>
  <c r="O770" i="10"/>
  <c r="N770" i="10"/>
  <c r="M770" i="10"/>
  <c r="L770" i="10"/>
  <c r="K770" i="10"/>
  <c r="J770" i="10"/>
  <c r="I770" i="10"/>
  <c r="H770" i="10"/>
  <c r="G770" i="10"/>
  <c r="F770" i="10"/>
  <c r="R769" i="10"/>
  <c r="Q769" i="10"/>
  <c r="P769" i="10"/>
  <c r="O769" i="10"/>
  <c r="N769" i="10"/>
  <c r="M769" i="10"/>
  <c r="L769" i="10"/>
  <c r="K769" i="10"/>
  <c r="J769" i="10"/>
  <c r="I769" i="10"/>
  <c r="H769" i="10"/>
  <c r="G769" i="10"/>
  <c r="F769" i="10"/>
  <c r="R768" i="10"/>
  <c r="Q768" i="10"/>
  <c r="P768" i="10"/>
  <c r="O768" i="10"/>
  <c r="N768" i="10"/>
  <c r="M768" i="10"/>
  <c r="L768" i="10"/>
  <c r="K768" i="10"/>
  <c r="J768" i="10"/>
  <c r="I768" i="10"/>
  <c r="H768" i="10"/>
  <c r="G768" i="10"/>
  <c r="F768" i="10"/>
  <c r="R767" i="10"/>
  <c r="Q767" i="10"/>
  <c r="P767" i="10"/>
  <c r="O767" i="10"/>
  <c r="N767" i="10"/>
  <c r="M767" i="10"/>
  <c r="L767" i="10"/>
  <c r="K767" i="10"/>
  <c r="J767" i="10"/>
  <c r="I767" i="10"/>
  <c r="H767" i="10"/>
  <c r="G767" i="10"/>
  <c r="F767" i="10"/>
  <c r="R766" i="10"/>
  <c r="Q766" i="10"/>
  <c r="P766" i="10"/>
  <c r="O766" i="10"/>
  <c r="N766" i="10"/>
  <c r="M766" i="10"/>
  <c r="L766" i="10"/>
  <c r="K766" i="10"/>
  <c r="J766" i="10"/>
  <c r="I766" i="10"/>
  <c r="H766" i="10"/>
  <c r="G766" i="10"/>
  <c r="F766" i="10"/>
  <c r="R765" i="10"/>
  <c r="Q765" i="10"/>
  <c r="P765" i="10"/>
  <c r="O765" i="10"/>
  <c r="N765" i="10"/>
  <c r="M765" i="10"/>
  <c r="L765" i="10"/>
  <c r="K765" i="10"/>
  <c r="J765" i="10"/>
  <c r="I765" i="10"/>
  <c r="H765" i="10"/>
  <c r="G765" i="10"/>
  <c r="F765" i="10"/>
  <c r="R764" i="10"/>
  <c r="Q764" i="10"/>
  <c r="P764" i="10"/>
  <c r="O764" i="10"/>
  <c r="N764" i="10"/>
  <c r="M764" i="10"/>
  <c r="L764" i="10"/>
  <c r="K764" i="10"/>
  <c r="J764" i="10"/>
  <c r="I764" i="10"/>
  <c r="H764" i="10"/>
  <c r="G764" i="10"/>
  <c r="F764" i="10"/>
  <c r="R763" i="10"/>
  <c r="Q763" i="10"/>
  <c r="P763" i="10"/>
  <c r="O763" i="10"/>
  <c r="N763" i="10"/>
  <c r="M763" i="10"/>
  <c r="L763" i="10"/>
  <c r="K763" i="10"/>
  <c r="J763" i="10"/>
  <c r="I763" i="10"/>
  <c r="H763" i="10"/>
  <c r="G763" i="10"/>
  <c r="F763" i="10"/>
  <c r="R762" i="10"/>
  <c r="Q762" i="10"/>
  <c r="P762" i="10"/>
  <c r="O762" i="10"/>
  <c r="N762" i="10"/>
  <c r="M762" i="10"/>
  <c r="L762" i="10"/>
  <c r="K762" i="10"/>
  <c r="J762" i="10"/>
  <c r="I762" i="10"/>
  <c r="H762" i="10"/>
  <c r="G762" i="10"/>
  <c r="F762" i="10"/>
  <c r="R761" i="10"/>
  <c r="Q761" i="10"/>
  <c r="P761" i="10"/>
  <c r="O761" i="10"/>
  <c r="N761" i="10"/>
  <c r="M761" i="10"/>
  <c r="L761" i="10"/>
  <c r="K761" i="10"/>
  <c r="J761" i="10"/>
  <c r="I761" i="10"/>
  <c r="H761" i="10"/>
  <c r="G761" i="10"/>
  <c r="F761" i="10"/>
  <c r="R760" i="10"/>
  <c r="Q760" i="10"/>
  <c r="P760" i="10"/>
  <c r="O760" i="10"/>
  <c r="N760" i="10"/>
  <c r="M760" i="10"/>
  <c r="L760" i="10"/>
  <c r="K760" i="10"/>
  <c r="J760" i="10"/>
  <c r="I760" i="10"/>
  <c r="H760" i="10"/>
  <c r="G760" i="10"/>
  <c r="F760" i="10"/>
  <c r="R759" i="10"/>
  <c r="Q759" i="10"/>
  <c r="P759" i="10"/>
  <c r="O759" i="10"/>
  <c r="N759" i="10"/>
  <c r="M759" i="10"/>
  <c r="L759" i="10"/>
  <c r="K759" i="10"/>
  <c r="J759" i="10"/>
  <c r="I759" i="10"/>
  <c r="H759" i="10"/>
  <c r="G759" i="10"/>
  <c r="F759" i="10"/>
  <c r="R758" i="10"/>
  <c r="Q758" i="10"/>
  <c r="P758" i="10"/>
  <c r="O758" i="10"/>
  <c r="N758" i="10"/>
  <c r="M758" i="10"/>
  <c r="L758" i="10"/>
  <c r="K758" i="10"/>
  <c r="J758" i="10"/>
  <c r="I758" i="10"/>
  <c r="H758" i="10"/>
  <c r="G758" i="10"/>
  <c r="F758" i="10"/>
  <c r="R757" i="10"/>
  <c r="Q757" i="10"/>
  <c r="P757" i="10"/>
  <c r="O757" i="10"/>
  <c r="N757" i="10"/>
  <c r="M757" i="10"/>
  <c r="L757" i="10"/>
  <c r="K757" i="10"/>
  <c r="J757" i="10"/>
  <c r="I757" i="10"/>
  <c r="H757" i="10"/>
  <c r="G757" i="10"/>
  <c r="F757" i="10"/>
  <c r="R756" i="10"/>
  <c r="Q756" i="10"/>
  <c r="P756" i="10"/>
  <c r="O756" i="10"/>
  <c r="N756" i="10"/>
  <c r="M756" i="10"/>
  <c r="L756" i="10"/>
  <c r="K756" i="10"/>
  <c r="J756" i="10"/>
  <c r="I756" i="10"/>
  <c r="H756" i="10"/>
  <c r="G756" i="10"/>
  <c r="F756" i="10"/>
  <c r="R755" i="10"/>
  <c r="Q755" i="10"/>
  <c r="P755" i="10"/>
  <c r="O755" i="10"/>
  <c r="N755" i="10"/>
  <c r="M755" i="10"/>
  <c r="L755" i="10"/>
  <c r="K755" i="10"/>
  <c r="J755" i="10"/>
  <c r="I755" i="10"/>
  <c r="H755" i="10"/>
  <c r="G755" i="10"/>
  <c r="F755" i="10"/>
  <c r="R754" i="10"/>
  <c r="Q754" i="10"/>
  <c r="P754" i="10"/>
  <c r="O754" i="10"/>
  <c r="N754" i="10"/>
  <c r="M754" i="10"/>
  <c r="L754" i="10"/>
  <c r="K754" i="10"/>
  <c r="J754" i="10"/>
  <c r="I754" i="10"/>
  <c r="H754" i="10"/>
  <c r="G754" i="10"/>
  <c r="F754" i="10"/>
  <c r="R753" i="10"/>
  <c r="Q753" i="10"/>
  <c r="P753" i="10"/>
  <c r="O753" i="10"/>
  <c r="N753" i="10"/>
  <c r="M753" i="10"/>
  <c r="L753" i="10"/>
  <c r="K753" i="10"/>
  <c r="J753" i="10"/>
  <c r="I753" i="10"/>
  <c r="H753" i="10"/>
  <c r="G753" i="10"/>
  <c r="F753" i="10"/>
  <c r="R752" i="10"/>
  <c r="Q752" i="10"/>
  <c r="P752" i="10"/>
  <c r="O752" i="10"/>
  <c r="N752" i="10"/>
  <c r="M752" i="10"/>
  <c r="L752" i="10"/>
  <c r="K752" i="10"/>
  <c r="J752" i="10"/>
  <c r="I752" i="10"/>
  <c r="H752" i="10"/>
  <c r="G752" i="10"/>
  <c r="F752" i="10"/>
  <c r="R751" i="10"/>
  <c r="Q751" i="10"/>
  <c r="P751" i="10"/>
  <c r="O751" i="10"/>
  <c r="N751" i="10"/>
  <c r="M751" i="10"/>
  <c r="L751" i="10"/>
  <c r="K751" i="10"/>
  <c r="J751" i="10"/>
  <c r="I751" i="10"/>
  <c r="H751" i="10"/>
  <c r="G751" i="10"/>
  <c r="F751" i="10"/>
  <c r="R750" i="10"/>
  <c r="Q750" i="10"/>
  <c r="P750" i="10"/>
  <c r="O750" i="10"/>
  <c r="N750" i="10"/>
  <c r="M750" i="10"/>
  <c r="L750" i="10"/>
  <c r="K750" i="10"/>
  <c r="J750" i="10"/>
  <c r="I750" i="10"/>
  <c r="H750" i="10"/>
  <c r="G750" i="10"/>
  <c r="F750" i="10"/>
  <c r="R749" i="10"/>
  <c r="Q749" i="10"/>
  <c r="P749" i="10"/>
  <c r="O749" i="10"/>
  <c r="N749" i="10"/>
  <c r="M749" i="10"/>
  <c r="L749" i="10"/>
  <c r="K749" i="10"/>
  <c r="J749" i="10"/>
  <c r="I749" i="10"/>
  <c r="H749" i="10"/>
  <c r="G749" i="10"/>
  <c r="F749" i="10"/>
  <c r="R748" i="10"/>
  <c r="Q748" i="10"/>
  <c r="P748" i="10"/>
  <c r="O748" i="10"/>
  <c r="N748" i="10"/>
  <c r="M748" i="10"/>
  <c r="L748" i="10"/>
  <c r="K748" i="10"/>
  <c r="J748" i="10"/>
  <c r="I748" i="10"/>
  <c r="H748" i="10"/>
  <c r="G748" i="10"/>
  <c r="F748" i="10"/>
  <c r="R747" i="10"/>
  <c r="Q747" i="10"/>
  <c r="P747" i="10"/>
  <c r="O747" i="10"/>
  <c r="N747" i="10"/>
  <c r="M747" i="10"/>
  <c r="L747" i="10"/>
  <c r="K747" i="10"/>
  <c r="J747" i="10"/>
  <c r="I747" i="10"/>
  <c r="H747" i="10"/>
  <c r="G747" i="10"/>
  <c r="F747" i="10"/>
  <c r="R746" i="10"/>
  <c r="Q746" i="10"/>
  <c r="P746" i="10"/>
  <c r="O746" i="10"/>
  <c r="N746" i="10"/>
  <c r="M746" i="10"/>
  <c r="L746" i="10"/>
  <c r="K746" i="10"/>
  <c r="J746" i="10"/>
  <c r="I746" i="10"/>
  <c r="H746" i="10"/>
  <c r="G746" i="10"/>
  <c r="F746" i="10"/>
  <c r="R745" i="10"/>
  <c r="Q745" i="10"/>
  <c r="P745" i="10"/>
  <c r="O745" i="10"/>
  <c r="N745" i="10"/>
  <c r="M745" i="10"/>
  <c r="L745" i="10"/>
  <c r="K745" i="10"/>
  <c r="J745" i="10"/>
  <c r="I745" i="10"/>
  <c r="H745" i="10"/>
  <c r="G745" i="10"/>
  <c r="F745" i="10"/>
  <c r="R744" i="10"/>
  <c r="Q744" i="10"/>
  <c r="P744" i="10"/>
  <c r="O744" i="10"/>
  <c r="N744" i="10"/>
  <c r="M744" i="10"/>
  <c r="L744" i="10"/>
  <c r="K744" i="10"/>
  <c r="J744" i="10"/>
  <c r="I744" i="10"/>
  <c r="H744" i="10"/>
  <c r="G744" i="10"/>
  <c r="F744" i="10"/>
  <c r="R743" i="10"/>
  <c r="Q743" i="10"/>
  <c r="P743" i="10"/>
  <c r="O743" i="10"/>
  <c r="N743" i="10"/>
  <c r="M743" i="10"/>
  <c r="L743" i="10"/>
  <c r="K743" i="10"/>
  <c r="J743" i="10"/>
  <c r="I743" i="10"/>
  <c r="H743" i="10"/>
  <c r="G743" i="10"/>
  <c r="F743" i="10"/>
  <c r="R742" i="10"/>
  <c r="Q742" i="10"/>
  <c r="P742" i="10"/>
  <c r="O742" i="10"/>
  <c r="N742" i="10"/>
  <c r="M742" i="10"/>
  <c r="L742" i="10"/>
  <c r="K742" i="10"/>
  <c r="J742" i="10"/>
  <c r="I742" i="10"/>
  <c r="H742" i="10"/>
  <c r="G742" i="10"/>
  <c r="F742" i="10"/>
  <c r="R741" i="10"/>
  <c r="Q741" i="10"/>
  <c r="P741" i="10"/>
  <c r="O741" i="10"/>
  <c r="N741" i="10"/>
  <c r="M741" i="10"/>
  <c r="L741" i="10"/>
  <c r="K741" i="10"/>
  <c r="J741" i="10"/>
  <c r="I741" i="10"/>
  <c r="H741" i="10"/>
  <c r="G741" i="10"/>
  <c r="F741" i="10"/>
  <c r="R740" i="10"/>
  <c r="Q740" i="10"/>
  <c r="P740" i="10"/>
  <c r="O740" i="10"/>
  <c r="N740" i="10"/>
  <c r="M740" i="10"/>
  <c r="L740" i="10"/>
  <c r="K740" i="10"/>
  <c r="J740" i="10"/>
  <c r="I740" i="10"/>
  <c r="H740" i="10"/>
  <c r="G740" i="10"/>
  <c r="F740" i="10"/>
  <c r="R739" i="10"/>
  <c r="Q739" i="10"/>
  <c r="P739" i="10"/>
  <c r="O739" i="10"/>
  <c r="N739" i="10"/>
  <c r="M739" i="10"/>
  <c r="L739" i="10"/>
  <c r="K739" i="10"/>
  <c r="J739" i="10"/>
  <c r="I739" i="10"/>
  <c r="H739" i="10"/>
  <c r="G739" i="10"/>
  <c r="F739" i="10"/>
  <c r="R738" i="10"/>
  <c r="Q738" i="10"/>
  <c r="P738" i="10"/>
  <c r="O738" i="10"/>
  <c r="N738" i="10"/>
  <c r="M738" i="10"/>
  <c r="L738" i="10"/>
  <c r="K738" i="10"/>
  <c r="J738" i="10"/>
  <c r="I738" i="10"/>
  <c r="H738" i="10"/>
  <c r="G738" i="10"/>
  <c r="F738" i="10"/>
  <c r="R737" i="10"/>
  <c r="Q737" i="10"/>
  <c r="P737" i="10"/>
  <c r="O737" i="10"/>
  <c r="N737" i="10"/>
  <c r="M737" i="10"/>
  <c r="L737" i="10"/>
  <c r="K737" i="10"/>
  <c r="J737" i="10"/>
  <c r="I737" i="10"/>
  <c r="H737" i="10"/>
  <c r="G737" i="10"/>
  <c r="F737" i="10"/>
  <c r="R736" i="10"/>
  <c r="Q736" i="10"/>
  <c r="P736" i="10"/>
  <c r="O736" i="10"/>
  <c r="N736" i="10"/>
  <c r="M736" i="10"/>
  <c r="L736" i="10"/>
  <c r="K736" i="10"/>
  <c r="J736" i="10"/>
  <c r="I736" i="10"/>
  <c r="H736" i="10"/>
  <c r="G736" i="10"/>
  <c r="F736" i="10"/>
  <c r="R735" i="10"/>
  <c r="Q735" i="10"/>
  <c r="P735" i="10"/>
  <c r="O735" i="10"/>
  <c r="N735" i="10"/>
  <c r="M735" i="10"/>
  <c r="L735" i="10"/>
  <c r="K735" i="10"/>
  <c r="J735" i="10"/>
  <c r="I735" i="10"/>
  <c r="H735" i="10"/>
  <c r="G735" i="10"/>
  <c r="F735" i="10"/>
  <c r="R734" i="10"/>
  <c r="Q734" i="10"/>
  <c r="P734" i="10"/>
  <c r="O734" i="10"/>
  <c r="N734" i="10"/>
  <c r="M734" i="10"/>
  <c r="L734" i="10"/>
  <c r="K734" i="10"/>
  <c r="J734" i="10"/>
  <c r="I734" i="10"/>
  <c r="H734" i="10"/>
  <c r="G734" i="10"/>
  <c r="F734" i="10"/>
  <c r="R733" i="10"/>
  <c r="Q733" i="10"/>
  <c r="P733" i="10"/>
  <c r="O733" i="10"/>
  <c r="N733" i="10"/>
  <c r="M733" i="10"/>
  <c r="L733" i="10"/>
  <c r="K733" i="10"/>
  <c r="J733" i="10"/>
  <c r="I733" i="10"/>
  <c r="H733" i="10"/>
  <c r="G733" i="10"/>
  <c r="F733" i="10"/>
  <c r="R732" i="10"/>
  <c r="Q732" i="10"/>
  <c r="P732" i="10"/>
  <c r="O732" i="10"/>
  <c r="N732" i="10"/>
  <c r="M732" i="10"/>
  <c r="L732" i="10"/>
  <c r="K732" i="10"/>
  <c r="J732" i="10"/>
  <c r="I732" i="10"/>
  <c r="H732" i="10"/>
  <c r="G732" i="10"/>
  <c r="F732" i="10"/>
  <c r="R731" i="10"/>
  <c r="Q731" i="10"/>
  <c r="P731" i="10"/>
  <c r="O731" i="10"/>
  <c r="N731" i="10"/>
  <c r="M731" i="10"/>
  <c r="L731" i="10"/>
  <c r="K731" i="10"/>
  <c r="J731" i="10"/>
  <c r="I731" i="10"/>
  <c r="H731" i="10"/>
  <c r="G731" i="10"/>
  <c r="F731" i="10"/>
  <c r="R730" i="10"/>
  <c r="Q730" i="10"/>
  <c r="P730" i="10"/>
  <c r="O730" i="10"/>
  <c r="N730" i="10"/>
  <c r="M730" i="10"/>
  <c r="L730" i="10"/>
  <c r="K730" i="10"/>
  <c r="J730" i="10"/>
  <c r="I730" i="10"/>
  <c r="H730" i="10"/>
  <c r="G730" i="10"/>
  <c r="F730" i="10"/>
  <c r="R729" i="10"/>
  <c r="Q729" i="10"/>
  <c r="P729" i="10"/>
  <c r="O729" i="10"/>
  <c r="N729" i="10"/>
  <c r="M729" i="10"/>
  <c r="L729" i="10"/>
  <c r="K729" i="10"/>
  <c r="J729" i="10"/>
  <c r="I729" i="10"/>
  <c r="H729" i="10"/>
  <c r="G729" i="10"/>
  <c r="F729" i="10"/>
  <c r="R728" i="10"/>
  <c r="Q728" i="10"/>
  <c r="P728" i="10"/>
  <c r="O728" i="10"/>
  <c r="N728" i="10"/>
  <c r="M728" i="10"/>
  <c r="L728" i="10"/>
  <c r="K728" i="10"/>
  <c r="J728" i="10"/>
  <c r="I728" i="10"/>
  <c r="H728" i="10"/>
  <c r="G728" i="10"/>
  <c r="F728" i="10"/>
  <c r="R727" i="10"/>
  <c r="Q727" i="10"/>
  <c r="P727" i="10"/>
  <c r="O727" i="10"/>
  <c r="N727" i="10"/>
  <c r="M727" i="10"/>
  <c r="L727" i="10"/>
  <c r="K727" i="10"/>
  <c r="J727" i="10"/>
  <c r="I727" i="10"/>
  <c r="H727" i="10"/>
  <c r="G727" i="10"/>
  <c r="F727" i="10"/>
  <c r="R726" i="10"/>
  <c r="Q726" i="10"/>
  <c r="P726" i="10"/>
  <c r="O726" i="10"/>
  <c r="N726" i="10"/>
  <c r="M726" i="10"/>
  <c r="L726" i="10"/>
  <c r="K726" i="10"/>
  <c r="J726" i="10"/>
  <c r="I726" i="10"/>
  <c r="H726" i="10"/>
  <c r="G726" i="10"/>
  <c r="F726" i="10"/>
  <c r="R725" i="10"/>
  <c r="Q725" i="10"/>
  <c r="P725" i="10"/>
  <c r="O725" i="10"/>
  <c r="N725" i="10"/>
  <c r="M725" i="10"/>
  <c r="L725" i="10"/>
  <c r="K725" i="10"/>
  <c r="J725" i="10"/>
  <c r="I725" i="10"/>
  <c r="H725" i="10"/>
  <c r="G725" i="10"/>
  <c r="F725" i="10"/>
  <c r="R724" i="10"/>
  <c r="Q724" i="10"/>
  <c r="P724" i="10"/>
  <c r="O724" i="10"/>
  <c r="N724" i="10"/>
  <c r="M724" i="10"/>
  <c r="L724" i="10"/>
  <c r="K724" i="10"/>
  <c r="J724" i="10"/>
  <c r="I724" i="10"/>
  <c r="H724" i="10"/>
  <c r="G724" i="10"/>
  <c r="F724" i="10"/>
  <c r="R723" i="10"/>
  <c r="Q723" i="10"/>
  <c r="P723" i="10"/>
  <c r="O723" i="10"/>
  <c r="N723" i="10"/>
  <c r="M723" i="10"/>
  <c r="L723" i="10"/>
  <c r="K723" i="10"/>
  <c r="J723" i="10"/>
  <c r="I723" i="10"/>
  <c r="H723" i="10"/>
  <c r="G723" i="10"/>
  <c r="F723" i="10"/>
  <c r="R722" i="10"/>
  <c r="Q722" i="10"/>
  <c r="P722" i="10"/>
  <c r="O722" i="10"/>
  <c r="N722" i="10"/>
  <c r="M722" i="10"/>
  <c r="L722" i="10"/>
  <c r="K722" i="10"/>
  <c r="J722" i="10"/>
  <c r="I722" i="10"/>
  <c r="H722" i="10"/>
  <c r="G722" i="10"/>
  <c r="F722" i="10"/>
  <c r="R721" i="10"/>
  <c r="Q721" i="10"/>
  <c r="P721" i="10"/>
  <c r="O721" i="10"/>
  <c r="N721" i="10"/>
  <c r="M721" i="10"/>
  <c r="L721" i="10"/>
  <c r="K721" i="10"/>
  <c r="J721" i="10"/>
  <c r="I721" i="10"/>
  <c r="H721" i="10"/>
  <c r="G721" i="10"/>
  <c r="F721" i="10"/>
  <c r="R720" i="10"/>
  <c r="Q720" i="10"/>
  <c r="P720" i="10"/>
  <c r="O720" i="10"/>
  <c r="N720" i="10"/>
  <c r="M720" i="10"/>
  <c r="L720" i="10"/>
  <c r="K720" i="10"/>
  <c r="J720" i="10"/>
  <c r="I720" i="10"/>
  <c r="H720" i="10"/>
  <c r="G720" i="10"/>
  <c r="F720" i="10"/>
  <c r="R719" i="10"/>
  <c r="Q719" i="10"/>
  <c r="P719" i="10"/>
  <c r="O719" i="10"/>
  <c r="N719" i="10"/>
  <c r="M719" i="10"/>
  <c r="L719" i="10"/>
  <c r="K719" i="10"/>
  <c r="J719" i="10"/>
  <c r="I719" i="10"/>
  <c r="H719" i="10"/>
  <c r="G719" i="10"/>
  <c r="F719" i="10"/>
  <c r="R718" i="10"/>
  <c r="Q718" i="10"/>
  <c r="P718" i="10"/>
  <c r="O718" i="10"/>
  <c r="N718" i="10"/>
  <c r="M718" i="10"/>
  <c r="L718" i="10"/>
  <c r="K718" i="10"/>
  <c r="J718" i="10"/>
  <c r="I718" i="10"/>
  <c r="H718" i="10"/>
  <c r="G718" i="10"/>
  <c r="F718" i="10"/>
  <c r="R717" i="10"/>
  <c r="Q717" i="10"/>
  <c r="P717" i="10"/>
  <c r="O717" i="10"/>
  <c r="N717" i="10"/>
  <c r="M717" i="10"/>
  <c r="L717" i="10"/>
  <c r="K717" i="10"/>
  <c r="J717" i="10"/>
  <c r="I717" i="10"/>
  <c r="H717" i="10"/>
  <c r="G717" i="10"/>
  <c r="F717" i="10"/>
  <c r="R716" i="10"/>
  <c r="Q716" i="10"/>
  <c r="P716" i="10"/>
  <c r="O716" i="10"/>
  <c r="N716" i="10"/>
  <c r="M716" i="10"/>
  <c r="L716" i="10"/>
  <c r="K716" i="10"/>
  <c r="J716" i="10"/>
  <c r="I716" i="10"/>
  <c r="H716" i="10"/>
  <c r="G716" i="10"/>
  <c r="F716" i="10"/>
  <c r="R715" i="10"/>
  <c r="Q715" i="10"/>
  <c r="P715" i="10"/>
  <c r="O715" i="10"/>
  <c r="N715" i="10"/>
  <c r="M715" i="10"/>
  <c r="L715" i="10"/>
  <c r="K715" i="10"/>
  <c r="J715" i="10"/>
  <c r="I715" i="10"/>
  <c r="H715" i="10"/>
  <c r="G715" i="10"/>
  <c r="F715" i="10"/>
  <c r="R714" i="10"/>
  <c r="Q714" i="10"/>
  <c r="P714" i="10"/>
  <c r="O714" i="10"/>
  <c r="N714" i="10"/>
  <c r="M714" i="10"/>
  <c r="L714" i="10"/>
  <c r="K714" i="10"/>
  <c r="J714" i="10"/>
  <c r="I714" i="10"/>
  <c r="H714" i="10"/>
  <c r="G714" i="10"/>
  <c r="F714" i="10"/>
  <c r="R713" i="10"/>
  <c r="Q713" i="10"/>
  <c r="P713" i="10"/>
  <c r="O713" i="10"/>
  <c r="N713" i="10"/>
  <c r="M713" i="10"/>
  <c r="L713" i="10"/>
  <c r="K713" i="10"/>
  <c r="J713" i="10"/>
  <c r="I713" i="10"/>
  <c r="H713" i="10"/>
  <c r="G713" i="10"/>
  <c r="F713" i="10"/>
  <c r="R712" i="10"/>
  <c r="Q712" i="10"/>
  <c r="P712" i="10"/>
  <c r="O712" i="10"/>
  <c r="N712" i="10"/>
  <c r="M712" i="10"/>
  <c r="L712" i="10"/>
  <c r="K712" i="10"/>
  <c r="J712" i="10"/>
  <c r="I712" i="10"/>
  <c r="H712" i="10"/>
  <c r="G712" i="10"/>
  <c r="F712" i="10"/>
  <c r="R711" i="10"/>
  <c r="Q711" i="10"/>
  <c r="P711" i="10"/>
  <c r="O711" i="10"/>
  <c r="N711" i="10"/>
  <c r="M711" i="10"/>
  <c r="L711" i="10"/>
  <c r="K711" i="10"/>
  <c r="J711" i="10"/>
  <c r="I711" i="10"/>
  <c r="H711" i="10"/>
  <c r="G711" i="10"/>
  <c r="F711" i="10"/>
  <c r="R710" i="10"/>
  <c r="Q710" i="10"/>
  <c r="P710" i="10"/>
  <c r="O710" i="10"/>
  <c r="N710" i="10"/>
  <c r="M710" i="10"/>
  <c r="L710" i="10"/>
  <c r="K710" i="10"/>
  <c r="J710" i="10"/>
  <c r="I710" i="10"/>
  <c r="H710" i="10"/>
  <c r="G710" i="10"/>
  <c r="F710" i="10"/>
  <c r="R709" i="10"/>
  <c r="Q709" i="10"/>
  <c r="P709" i="10"/>
  <c r="O709" i="10"/>
  <c r="N709" i="10"/>
  <c r="M709" i="10"/>
  <c r="L709" i="10"/>
  <c r="K709" i="10"/>
  <c r="J709" i="10"/>
  <c r="I709" i="10"/>
  <c r="H709" i="10"/>
  <c r="G709" i="10"/>
  <c r="F709" i="10"/>
  <c r="R708" i="10"/>
  <c r="Q708" i="10"/>
  <c r="P708" i="10"/>
  <c r="O708" i="10"/>
  <c r="N708" i="10"/>
  <c r="M708" i="10"/>
  <c r="L708" i="10"/>
  <c r="K708" i="10"/>
  <c r="J708" i="10"/>
  <c r="I708" i="10"/>
  <c r="H708" i="10"/>
  <c r="G708" i="10"/>
  <c r="F708" i="10"/>
  <c r="R707" i="10"/>
  <c r="Q707" i="10"/>
  <c r="P707" i="10"/>
  <c r="O707" i="10"/>
  <c r="N707" i="10"/>
  <c r="M707" i="10"/>
  <c r="L707" i="10"/>
  <c r="H78" i="3" s="1"/>
  <c r="K707" i="10"/>
  <c r="J707" i="10"/>
  <c r="I707" i="10"/>
  <c r="H707" i="10"/>
  <c r="G707" i="10"/>
  <c r="F707" i="10"/>
  <c r="R706" i="10"/>
  <c r="Q706" i="10"/>
  <c r="P706" i="10"/>
  <c r="O706" i="10"/>
  <c r="N706" i="10"/>
  <c r="M706" i="10"/>
  <c r="L706" i="10"/>
  <c r="K706" i="10"/>
  <c r="J706" i="10"/>
  <c r="I706" i="10"/>
  <c r="H706" i="10"/>
  <c r="G706" i="10"/>
  <c r="F706" i="10"/>
  <c r="R705" i="10"/>
  <c r="Q705" i="10"/>
  <c r="P705" i="10"/>
  <c r="O705" i="10"/>
  <c r="N705" i="10"/>
  <c r="M705" i="10"/>
  <c r="L705" i="10"/>
  <c r="K705" i="10"/>
  <c r="J705" i="10"/>
  <c r="I705" i="10"/>
  <c r="H705" i="10"/>
  <c r="G705" i="10"/>
  <c r="F705" i="10"/>
  <c r="R704" i="10"/>
  <c r="Q704" i="10"/>
  <c r="P704" i="10"/>
  <c r="O704" i="10"/>
  <c r="N704" i="10"/>
  <c r="M704" i="10"/>
  <c r="L704" i="10"/>
  <c r="K704" i="10"/>
  <c r="J704" i="10"/>
  <c r="I704" i="10"/>
  <c r="H704" i="10"/>
  <c r="G704" i="10"/>
  <c r="F704" i="10"/>
  <c r="R703" i="10"/>
  <c r="Q703" i="10"/>
  <c r="P703" i="10"/>
  <c r="O703" i="10"/>
  <c r="N703" i="10"/>
  <c r="M703" i="10"/>
  <c r="L703" i="10"/>
  <c r="K703" i="10"/>
  <c r="J703" i="10"/>
  <c r="I703" i="10"/>
  <c r="H703" i="10"/>
  <c r="G703" i="10"/>
  <c r="F703" i="10"/>
  <c r="R702" i="10"/>
  <c r="Q702" i="10"/>
  <c r="P702" i="10"/>
  <c r="O702" i="10"/>
  <c r="N702" i="10"/>
  <c r="M702" i="10"/>
  <c r="L702" i="10"/>
  <c r="K702" i="10"/>
  <c r="J702" i="10"/>
  <c r="I702" i="10"/>
  <c r="H702" i="10"/>
  <c r="G702" i="10"/>
  <c r="F702" i="10"/>
  <c r="R701" i="10"/>
  <c r="Q701" i="10"/>
  <c r="P701" i="10"/>
  <c r="O701" i="10"/>
  <c r="N701" i="10"/>
  <c r="M701" i="10"/>
  <c r="L701" i="10"/>
  <c r="K701" i="10"/>
  <c r="J701" i="10"/>
  <c r="I701" i="10"/>
  <c r="H701" i="10"/>
  <c r="G701" i="10"/>
  <c r="F701" i="10"/>
  <c r="R700" i="10"/>
  <c r="Q700" i="10"/>
  <c r="P700" i="10"/>
  <c r="O700" i="10"/>
  <c r="N700" i="10"/>
  <c r="M700" i="10"/>
  <c r="L700" i="10"/>
  <c r="K700" i="10"/>
  <c r="J700" i="10"/>
  <c r="I700" i="10"/>
  <c r="H700" i="10"/>
  <c r="G700" i="10"/>
  <c r="F700" i="10"/>
  <c r="R699" i="10"/>
  <c r="Q699" i="10"/>
  <c r="P699" i="10"/>
  <c r="O699" i="10"/>
  <c r="N699" i="10"/>
  <c r="M699" i="10"/>
  <c r="L699" i="10"/>
  <c r="H31" i="3" s="1"/>
  <c r="K699" i="10"/>
  <c r="J699" i="10"/>
  <c r="I699" i="10"/>
  <c r="H699" i="10"/>
  <c r="G699" i="10"/>
  <c r="F699" i="10"/>
  <c r="R698" i="10"/>
  <c r="Q698" i="10"/>
  <c r="P698" i="10"/>
  <c r="O698" i="10"/>
  <c r="N698" i="10"/>
  <c r="M698" i="10"/>
  <c r="L698" i="10"/>
  <c r="K698" i="10"/>
  <c r="J698" i="10"/>
  <c r="I698" i="10"/>
  <c r="H698" i="10"/>
  <c r="G698" i="10"/>
  <c r="F698" i="10"/>
  <c r="R697" i="10"/>
  <c r="Q697" i="10"/>
  <c r="P697" i="10"/>
  <c r="O697" i="10"/>
  <c r="N697" i="10"/>
  <c r="M697" i="10"/>
  <c r="L697" i="10"/>
  <c r="K697" i="10"/>
  <c r="J697" i="10"/>
  <c r="I697" i="10"/>
  <c r="H697" i="10"/>
  <c r="G697" i="10"/>
  <c r="F697" i="10"/>
  <c r="R696" i="10"/>
  <c r="Q696" i="10"/>
  <c r="P696" i="10"/>
  <c r="O696" i="10"/>
  <c r="N696" i="10"/>
  <c r="M696" i="10"/>
  <c r="L696" i="10"/>
  <c r="K696" i="10"/>
  <c r="J696" i="10"/>
  <c r="I696" i="10"/>
  <c r="H696" i="10"/>
  <c r="G696" i="10"/>
  <c r="F696" i="10"/>
  <c r="R695" i="10"/>
  <c r="Q695" i="10"/>
  <c r="P695" i="10"/>
  <c r="O695" i="10"/>
  <c r="N695" i="10"/>
  <c r="M695" i="10"/>
  <c r="L695" i="10"/>
  <c r="K695" i="10"/>
  <c r="J695" i="10"/>
  <c r="I695" i="10"/>
  <c r="H695" i="10"/>
  <c r="G695" i="10"/>
  <c r="F695" i="10"/>
  <c r="R694" i="10"/>
  <c r="Q694" i="10"/>
  <c r="P694" i="10"/>
  <c r="O694" i="10"/>
  <c r="N694" i="10"/>
  <c r="M694" i="10"/>
  <c r="L694" i="10"/>
  <c r="K694" i="10"/>
  <c r="J694" i="10"/>
  <c r="I694" i="10"/>
  <c r="H694" i="10"/>
  <c r="G694" i="10"/>
  <c r="F694" i="10"/>
  <c r="R693" i="10"/>
  <c r="Q693" i="10"/>
  <c r="P693" i="10"/>
  <c r="O693" i="10"/>
  <c r="N693" i="10"/>
  <c r="M693" i="10"/>
  <c r="L693" i="10"/>
  <c r="K693" i="10"/>
  <c r="J693" i="10"/>
  <c r="I693" i="10"/>
  <c r="H693" i="10"/>
  <c r="G693" i="10"/>
  <c r="F693" i="10"/>
  <c r="R692" i="10"/>
  <c r="Q692" i="10"/>
  <c r="P692" i="10"/>
  <c r="O692" i="10"/>
  <c r="N692" i="10"/>
  <c r="M692" i="10"/>
  <c r="L692" i="10"/>
  <c r="K692" i="10"/>
  <c r="J692" i="10"/>
  <c r="I692" i="10"/>
  <c r="H692" i="10"/>
  <c r="G692" i="10"/>
  <c r="F692" i="10"/>
  <c r="R691" i="10"/>
  <c r="Q691" i="10"/>
  <c r="P691" i="10"/>
  <c r="O691" i="10"/>
  <c r="N691" i="10"/>
  <c r="M691" i="10"/>
  <c r="L691" i="10"/>
  <c r="H158" i="3" s="1"/>
  <c r="K691" i="10"/>
  <c r="J691" i="10"/>
  <c r="I691" i="10"/>
  <c r="H691" i="10"/>
  <c r="G691" i="10"/>
  <c r="F691" i="10"/>
  <c r="R690" i="10"/>
  <c r="Q690" i="10"/>
  <c r="P690" i="10"/>
  <c r="O690" i="10"/>
  <c r="N690" i="10"/>
  <c r="M690" i="10"/>
  <c r="L690" i="10"/>
  <c r="K690" i="10"/>
  <c r="J690" i="10"/>
  <c r="I690" i="10"/>
  <c r="H690" i="10"/>
  <c r="G690" i="10"/>
  <c r="F690" i="10"/>
  <c r="R689" i="10"/>
  <c r="Q689" i="10"/>
  <c r="P689" i="10"/>
  <c r="O689" i="10"/>
  <c r="N689" i="10"/>
  <c r="M689" i="10"/>
  <c r="L689" i="10"/>
  <c r="K689" i="10"/>
  <c r="J689" i="10"/>
  <c r="I689" i="10"/>
  <c r="H689" i="10"/>
  <c r="G689" i="10"/>
  <c r="F689" i="10"/>
  <c r="R688" i="10"/>
  <c r="Q688" i="10"/>
  <c r="P688" i="10"/>
  <c r="O688" i="10"/>
  <c r="N688" i="10"/>
  <c r="M688" i="10"/>
  <c r="L688" i="10"/>
  <c r="H41" i="3" s="1"/>
  <c r="K688" i="10"/>
  <c r="J688" i="10"/>
  <c r="I688" i="10"/>
  <c r="H688" i="10"/>
  <c r="G688" i="10"/>
  <c r="F688" i="10"/>
  <c r="R687" i="10"/>
  <c r="Q687" i="10"/>
  <c r="P687" i="10"/>
  <c r="O687" i="10"/>
  <c r="N687" i="10"/>
  <c r="M687" i="10"/>
  <c r="L687" i="10"/>
  <c r="K687" i="10"/>
  <c r="J687" i="10"/>
  <c r="I687" i="10"/>
  <c r="H687" i="10"/>
  <c r="G687" i="10"/>
  <c r="F687" i="10"/>
  <c r="R686" i="10"/>
  <c r="Q686" i="10"/>
  <c r="P686" i="10"/>
  <c r="O686" i="10"/>
  <c r="N686" i="10"/>
  <c r="M686" i="10"/>
  <c r="L686" i="10"/>
  <c r="K686" i="10"/>
  <c r="J686" i="10"/>
  <c r="I686" i="10"/>
  <c r="H686" i="10"/>
  <c r="G686" i="10"/>
  <c r="F686" i="10"/>
  <c r="R685" i="10"/>
  <c r="Q685" i="10"/>
  <c r="P685" i="10"/>
  <c r="O685" i="10"/>
  <c r="N685" i="10"/>
  <c r="M685" i="10"/>
  <c r="L685" i="10"/>
  <c r="K685" i="10"/>
  <c r="J685" i="10"/>
  <c r="I685" i="10"/>
  <c r="H685" i="10"/>
  <c r="G685" i="10"/>
  <c r="F685" i="10"/>
  <c r="R684" i="10"/>
  <c r="Q684" i="10"/>
  <c r="P684" i="10"/>
  <c r="O684" i="10"/>
  <c r="N684" i="10"/>
  <c r="M684" i="10"/>
  <c r="L684" i="10"/>
  <c r="K684" i="10"/>
  <c r="J684" i="10"/>
  <c r="I684" i="10"/>
  <c r="H684" i="10"/>
  <c r="G684" i="10"/>
  <c r="F684" i="10"/>
  <c r="R683" i="10"/>
  <c r="Q683" i="10"/>
  <c r="P683" i="10"/>
  <c r="O683" i="10"/>
  <c r="N683" i="10"/>
  <c r="M683" i="10"/>
  <c r="L683" i="10"/>
  <c r="H107" i="3" s="1"/>
  <c r="K683" i="10"/>
  <c r="J683" i="10"/>
  <c r="I683" i="10"/>
  <c r="H683" i="10"/>
  <c r="G683" i="10"/>
  <c r="F683" i="10"/>
  <c r="R682" i="10"/>
  <c r="Q682" i="10"/>
  <c r="P682" i="10"/>
  <c r="O682" i="10"/>
  <c r="N682" i="10"/>
  <c r="M682" i="10"/>
  <c r="L682" i="10"/>
  <c r="K682" i="10"/>
  <c r="J682" i="10"/>
  <c r="I682" i="10"/>
  <c r="H682" i="10"/>
  <c r="G682" i="10"/>
  <c r="F682" i="10"/>
  <c r="R681" i="10"/>
  <c r="Q681" i="10"/>
  <c r="P681" i="10"/>
  <c r="O681" i="10"/>
  <c r="N681" i="10"/>
  <c r="M681" i="10"/>
  <c r="L681" i="10"/>
  <c r="K681" i="10"/>
  <c r="J681" i="10"/>
  <c r="I681" i="10"/>
  <c r="H681" i="10"/>
  <c r="G681" i="10"/>
  <c r="F681" i="10"/>
  <c r="R680" i="10"/>
  <c r="Q680" i="10"/>
  <c r="P680" i="10"/>
  <c r="O680" i="10"/>
  <c r="N680" i="10"/>
  <c r="M680" i="10"/>
  <c r="L680" i="10"/>
  <c r="K680" i="10"/>
  <c r="J680" i="10"/>
  <c r="I680" i="10"/>
  <c r="H680" i="10"/>
  <c r="G680" i="10"/>
  <c r="F680" i="10"/>
  <c r="R679" i="10"/>
  <c r="Q679" i="10"/>
  <c r="P679" i="10"/>
  <c r="O679" i="10"/>
  <c r="N679" i="10"/>
  <c r="M679" i="10"/>
  <c r="L679" i="10"/>
  <c r="K679" i="10"/>
  <c r="J679" i="10"/>
  <c r="I679" i="10"/>
  <c r="H679" i="10"/>
  <c r="G679" i="10"/>
  <c r="F679" i="10"/>
  <c r="R678" i="10"/>
  <c r="Q678" i="10"/>
  <c r="P678" i="10"/>
  <c r="O678" i="10"/>
  <c r="N678" i="10"/>
  <c r="M678" i="10"/>
  <c r="L678" i="10"/>
  <c r="K678" i="10"/>
  <c r="J678" i="10"/>
  <c r="I678" i="10"/>
  <c r="H678" i="10"/>
  <c r="G678" i="10"/>
  <c r="F678" i="10"/>
  <c r="R677" i="10"/>
  <c r="Q677" i="10"/>
  <c r="P677" i="10"/>
  <c r="O677" i="10"/>
  <c r="N677" i="10"/>
  <c r="M677" i="10"/>
  <c r="L677" i="10"/>
  <c r="K677" i="10"/>
  <c r="J677" i="10"/>
  <c r="I677" i="10"/>
  <c r="H677" i="10"/>
  <c r="G677" i="10"/>
  <c r="F677" i="10"/>
  <c r="R676" i="10"/>
  <c r="Q676" i="10"/>
  <c r="P676" i="10"/>
  <c r="O676" i="10"/>
  <c r="N676" i="10"/>
  <c r="M676" i="10"/>
  <c r="L676" i="10"/>
  <c r="K676" i="10"/>
  <c r="J676" i="10"/>
  <c r="I676" i="10"/>
  <c r="H676" i="10"/>
  <c r="G676" i="10"/>
  <c r="F676" i="10"/>
  <c r="R675" i="10"/>
  <c r="Q675" i="10"/>
  <c r="P675" i="10"/>
  <c r="O675" i="10"/>
  <c r="N675" i="10"/>
  <c r="M675" i="10"/>
  <c r="L675" i="10"/>
  <c r="K675" i="10"/>
  <c r="J675" i="10"/>
  <c r="I675" i="10"/>
  <c r="H675" i="10"/>
  <c r="G675" i="10"/>
  <c r="F675" i="10"/>
  <c r="R674" i="10"/>
  <c r="Q674" i="10"/>
  <c r="P674" i="10"/>
  <c r="O674" i="10"/>
  <c r="N674" i="10"/>
  <c r="M674" i="10"/>
  <c r="L674" i="10"/>
  <c r="K674" i="10"/>
  <c r="J674" i="10"/>
  <c r="I674" i="10"/>
  <c r="H674" i="10"/>
  <c r="G674" i="10"/>
  <c r="F674" i="10"/>
  <c r="R673" i="10"/>
  <c r="Q673" i="10"/>
  <c r="P673" i="10"/>
  <c r="O673" i="10"/>
  <c r="N673" i="10"/>
  <c r="M673" i="10"/>
  <c r="L673" i="10"/>
  <c r="I25" i="3" s="1"/>
  <c r="K673" i="10"/>
  <c r="J673" i="10"/>
  <c r="I673" i="10"/>
  <c r="H673" i="10"/>
  <c r="G673" i="10"/>
  <c r="F673" i="10"/>
  <c r="R672" i="10"/>
  <c r="Q672" i="10"/>
  <c r="P672" i="10"/>
  <c r="O672" i="10"/>
  <c r="N672" i="10"/>
  <c r="M672" i="10"/>
  <c r="L672" i="10"/>
  <c r="K672" i="10"/>
  <c r="J672" i="10"/>
  <c r="I672" i="10"/>
  <c r="H672" i="10"/>
  <c r="G672" i="10"/>
  <c r="F672" i="10"/>
  <c r="R671" i="10"/>
  <c r="Q671" i="10"/>
  <c r="P671" i="10"/>
  <c r="O671" i="10"/>
  <c r="N671" i="10"/>
  <c r="M671" i="10"/>
  <c r="L671" i="10"/>
  <c r="K671" i="10"/>
  <c r="J671" i="10"/>
  <c r="I671" i="10"/>
  <c r="H671" i="10"/>
  <c r="G671" i="10"/>
  <c r="F671" i="10"/>
  <c r="R670" i="10"/>
  <c r="Q670" i="10"/>
  <c r="P670" i="10"/>
  <c r="O670" i="10"/>
  <c r="N670" i="10"/>
  <c r="M670" i="10"/>
  <c r="L670" i="10"/>
  <c r="K670" i="10"/>
  <c r="J670" i="10"/>
  <c r="I670" i="10"/>
  <c r="H670" i="10"/>
  <c r="G670" i="10"/>
  <c r="F670" i="10"/>
  <c r="R669" i="10"/>
  <c r="Q669" i="10"/>
  <c r="P669" i="10"/>
  <c r="O669" i="10"/>
  <c r="N669" i="10"/>
  <c r="M669" i="10"/>
  <c r="L669" i="10"/>
  <c r="K669" i="10"/>
  <c r="J669" i="10"/>
  <c r="I669" i="10"/>
  <c r="H669" i="10"/>
  <c r="G669" i="10"/>
  <c r="F669" i="10"/>
  <c r="R668" i="10"/>
  <c r="Q668" i="10"/>
  <c r="P668" i="10"/>
  <c r="O668" i="10"/>
  <c r="N668" i="10"/>
  <c r="M668" i="10"/>
  <c r="L668" i="10"/>
  <c r="K668" i="10"/>
  <c r="J668" i="10"/>
  <c r="I668" i="10"/>
  <c r="H668" i="10"/>
  <c r="G668" i="10"/>
  <c r="F668" i="10"/>
  <c r="R667" i="10"/>
  <c r="Q667" i="10"/>
  <c r="P667" i="10"/>
  <c r="O667" i="10"/>
  <c r="N667" i="10"/>
  <c r="M667" i="10"/>
  <c r="L667" i="10"/>
  <c r="K667" i="10"/>
  <c r="J667" i="10"/>
  <c r="I667" i="10"/>
  <c r="H667" i="10"/>
  <c r="G667" i="10"/>
  <c r="F667" i="10"/>
  <c r="R666" i="10"/>
  <c r="Q666" i="10"/>
  <c r="P666" i="10"/>
  <c r="O666" i="10"/>
  <c r="N666" i="10"/>
  <c r="M666" i="10"/>
  <c r="L666" i="10"/>
  <c r="K666" i="10"/>
  <c r="J666" i="10"/>
  <c r="I666" i="10"/>
  <c r="H666" i="10"/>
  <c r="G666" i="10"/>
  <c r="F666" i="10"/>
  <c r="R665" i="10"/>
  <c r="Q665" i="10"/>
  <c r="P665" i="10"/>
  <c r="O665" i="10"/>
  <c r="N665" i="10"/>
  <c r="M665" i="10"/>
  <c r="L665" i="10"/>
  <c r="K665" i="10"/>
  <c r="J665" i="10"/>
  <c r="I665" i="10"/>
  <c r="H665" i="10"/>
  <c r="G665" i="10"/>
  <c r="F665" i="10"/>
  <c r="R664" i="10"/>
  <c r="Q664" i="10"/>
  <c r="P664" i="10"/>
  <c r="O664" i="10"/>
  <c r="N664" i="10"/>
  <c r="M664" i="10"/>
  <c r="L664" i="10"/>
  <c r="K664" i="10"/>
  <c r="J664" i="10"/>
  <c r="I664" i="10"/>
  <c r="H664" i="10"/>
  <c r="G664" i="10"/>
  <c r="F664" i="10"/>
  <c r="R663" i="10"/>
  <c r="Q663" i="10"/>
  <c r="P663" i="10"/>
  <c r="O663" i="10"/>
  <c r="N663" i="10"/>
  <c r="M663" i="10"/>
  <c r="L663" i="10"/>
  <c r="K663" i="10"/>
  <c r="J663" i="10"/>
  <c r="I663" i="10"/>
  <c r="H663" i="10"/>
  <c r="G663" i="10"/>
  <c r="F663" i="10"/>
  <c r="R662" i="10"/>
  <c r="Q662" i="10"/>
  <c r="P662" i="10"/>
  <c r="O662" i="10"/>
  <c r="N662" i="10"/>
  <c r="M662" i="10"/>
  <c r="L662" i="10"/>
  <c r="K662" i="10"/>
  <c r="J662" i="10"/>
  <c r="I662" i="10"/>
  <c r="H662" i="10"/>
  <c r="G662" i="10"/>
  <c r="F662" i="10"/>
  <c r="R661" i="10"/>
  <c r="Q661" i="10"/>
  <c r="P661" i="10"/>
  <c r="O661" i="10"/>
  <c r="N661" i="10"/>
  <c r="M661" i="10"/>
  <c r="L661" i="10"/>
  <c r="K661" i="10"/>
  <c r="J661" i="10"/>
  <c r="I661" i="10"/>
  <c r="H661" i="10"/>
  <c r="G661" i="10"/>
  <c r="F661" i="10"/>
  <c r="R660" i="10"/>
  <c r="Q660" i="10"/>
  <c r="P660" i="10"/>
  <c r="O660" i="10"/>
  <c r="N660" i="10"/>
  <c r="M660" i="10"/>
  <c r="L660" i="10"/>
  <c r="K660" i="10"/>
  <c r="J660" i="10"/>
  <c r="I660" i="10"/>
  <c r="H660" i="10"/>
  <c r="G660" i="10"/>
  <c r="F660" i="10"/>
  <c r="R659" i="10"/>
  <c r="Q659" i="10"/>
  <c r="P659" i="10"/>
  <c r="O659" i="10"/>
  <c r="N659" i="10"/>
  <c r="M659" i="10"/>
  <c r="L659" i="10"/>
  <c r="K659" i="10"/>
  <c r="J659" i="10"/>
  <c r="I659" i="10"/>
  <c r="H659" i="10"/>
  <c r="G659" i="10"/>
  <c r="F659" i="10"/>
  <c r="R658" i="10"/>
  <c r="Q658" i="10"/>
  <c r="P658" i="10"/>
  <c r="O658" i="10"/>
  <c r="N658" i="10"/>
  <c r="M658" i="10"/>
  <c r="L658" i="10"/>
  <c r="K658" i="10"/>
  <c r="J658" i="10"/>
  <c r="I658" i="10"/>
  <c r="H658" i="10"/>
  <c r="G658" i="10"/>
  <c r="F658" i="10"/>
  <c r="R657" i="10"/>
  <c r="Q657" i="10"/>
  <c r="P657" i="10"/>
  <c r="O657" i="10"/>
  <c r="N657" i="10"/>
  <c r="M657" i="10"/>
  <c r="L657" i="10"/>
  <c r="K657" i="10"/>
  <c r="J657" i="10"/>
  <c r="I657" i="10"/>
  <c r="H657" i="10"/>
  <c r="G657" i="10"/>
  <c r="F657" i="10"/>
  <c r="R656" i="10"/>
  <c r="Q656" i="10"/>
  <c r="P656" i="10"/>
  <c r="O656" i="10"/>
  <c r="N656" i="10"/>
  <c r="M656" i="10"/>
  <c r="L656" i="10"/>
  <c r="I185" i="3" s="1"/>
  <c r="K656" i="10"/>
  <c r="J656" i="10"/>
  <c r="I656" i="10"/>
  <c r="H656" i="10"/>
  <c r="G656" i="10"/>
  <c r="F656" i="10"/>
  <c r="R655" i="10"/>
  <c r="Q655" i="10"/>
  <c r="P655" i="10"/>
  <c r="O655" i="10"/>
  <c r="N655" i="10"/>
  <c r="M655" i="10"/>
  <c r="L655" i="10"/>
  <c r="K655" i="10"/>
  <c r="J655" i="10"/>
  <c r="I655" i="10"/>
  <c r="H655" i="10"/>
  <c r="G655" i="10"/>
  <c r="F655" i="10"/>
  <c r="R654" i="10"/>
  <c r="Q654" i="10"/>
  <c r="P654" i="10"/>
  <c r="O654" i="10"/>
  <c r="N654" i="10"/>
  <c r="M654" i="10"/>
  <c r="L654" i="10"/>
  <c r="K654" i="10"/>
  <c r="J654" i="10"/>
  <c r="I654" i="10"/>
  <c r="H654" i="10"/>
  <c r="G654" i="10"/>
  <c r="F654" i="10"/>
  <c r="R653" i="10"/>
  <c r="Q653" i="10"/>
  <c r="P653" i="10"/>
  <c r="O653" i="10"/>
  <c r="N653" i="10"/>
  <c r="M653" i="10"/>
  <c r="L653" i="10"/>
  <c r="K653" i="10"/>
  <c r="J653" i="10"/>
  <c r="I653" i="10"/>
  <c r="H653" i="10"/>
  <c r="G653" i="10"/>
  <c r="F653" i="10"/>
  <c r="R652" i="10"/>
  <c r="Q652" i="10"/>
  <c r="P652" i="10"/>
  <c r="O652" i="10"/>
  <c r="N652" i="10"/>
  <c r="M652" i="10"/>
  <c r="L652" i="10"/>
  <c r="K652" i="10"/>
  <c r="J652" i="10"/>
  <c r="I652" i="10"/>
  <c r="H652" i="10"/>
  <c r="G652" i="10"/>
  <c r="F652" i="10"/>
  <c r="R651" i="10"/>
  <c r="Q651" i="10"/>
  <c r="P651" i="10"/>
  <c r="O651" i="10"/>
  <c r="N651" i="10"/>
  <c r="M651" i="10"/>
  <c r="L651" i="10"/>
  <c r="K651" i="10"/>
  <c r="J651" i="10"/>
  <c r="I651" i="10"/>
  <c r="H651" i="10"/>
  <c r="G651" i="10"/>
  <c r="F651" i="10"/>
  <c r="R650" i="10"/>
  <c r="Q650" i="10"/>
  <c r="P650" i="10"/>
  <c r="O650" i="10"/>
  <c r="N650" i="10"/>
  <c r="M650" i="10"/>
  <c r="L650" i="10"/>
  <c r="K650" i="10"/>
  <c r="J650" i="10"/>
  <c r="I650" i="10"/>
  <c r="H650" i="10"/>
  <c r="G650" i="10"/>
  <c r="F650" i="10"/>
  <c r="R649" i="10"/>
  <c r="Q649" i="10"/>
  <c r="P649" i="10"/>
  <c r="O649" i="10"/>
  <c r="N649" i="10"/>
  <c r="M649" i="10"/>
  <c r="L649" i="10"/>
  <c r="I179" i="3" s="1"/>
  <c r="K649" i="10"/>
  <c r="J649" i="10"/>
  <c r="I649" i="10"/>
  <c r="H649" i="10"/>
  <c r="G649" i="10"/>
  <c r="F649" i="10"/>
  <c r="R648" i="10"/>
  <c r="Q648" i="10"/>
  <c r="P648" i="10"/>
  <c r="O648" i="10"/>
  <c r="N648" i="10"/>
  <c r="M648" i="10"/>
  <c r="L648" i="10"/>
  <c r="K648" i="10"/>
  <c r="J648" i="10"/>
  <c r="I648" i="10"/>
  <c r="H648" i="10"/>
  <c r="G648" i="10"/>
  <c r="F648" i="10"/>
  <c r="R647" i="10"/>
  <c r="Q647" i="10"/>
  <c r="P647" i="10"/>
  <c r="O647" i="10"/>
  <c r="N647" i="10"/>
  <c r="M647" i="10"/>
  <c r="L647" i="10"/>
  <c r="K647" i="10"/>
  <c r="J647" i="10"/>
  <c r="I647" i="10"/>
  <c r="H647" i="10"/>
  <c r="G647" i="10"/>
  <c r="F647" i="10"/>
  <c r="R646" i="10"/>
  <c r="Q646" i="10"/>
  <c r="P646" i="10"/>
  <c r="O646" i="10"/>
  <c r="N646" i="10"/>
  <c r="M646" i="10"/>
  <c r="L646" i="10"/>
  <c r="K646" i="10"/>
  <c r="J646" i="10"/>
  <c r="I646" i="10"/>
  <c r="H646" i="10"/>
  <c r="G646" i="10"/>
  <c r="F646" i="10"/>
  <c r="R645" i="10"/>
  <c r="Q645" i="10"/>
  <c r="P645" i="10"/>
  <c r="O645" i="10"/>
  <c r="N645" i="10"/>
  <c r="M645" i="10"/>
  <c r="L645" i="10"/>
  <c r="K645" i="10"/>
  <c r="J645" i="10"/>
  <c r="I645" i="10"/>
  <c r="H645" i="10"/>
  <c r="G645" i="10"/>
  <c r="F645" i="10"/>
  <c r="R644" i="10"/>
  <c r="Q644" i="10"/>
  <c r="P644" i="10"/>
  <c r="O644" i="10"/>
  <c r="N644" i="10"/>
  <c r="M644" i="10"/>
  <c r="L644" i="10"/>
  <c r="K644" i="10"/>
  <c r="J644" i="10"/>
  <c r="I644" i="10"/>
  <c r="H644" i="10"/>
  <c r="G644" i="10"/>
  <c r="F644" i="10"/>
  <c r="R643" i="10"/>
  <c r="Q643" i="10"/>
  <c r="P643" i="10"/>
  <c r="O643" i="10"/>
  <c r="N643" i="10"/>
  <c r="M643" i="10"/>
  <c r="L643" i="10"/>
  <c r="K643" i="10"/>
  <c r="J643" i="10"/>
  <c r="I643" i="10"/>
  <c r="H643" i="10"/>
  <c r="G643" i="10"/>
  <c r="F643" i="10"/>
  <c r="R642" i="10"/>
  <c r="Q642" i="10"/>
  <c r="P642" i="10"/>
  <c r="O642" i="10"/>
  <c r="N642" i="10"/>
  <c r="M642" i="10"/>
  <c r="L642" i="10"/>
  <c r="K642" i="10"/>
  <c r="J642" i="10"/>
  <c r="I642" i="10"/>
  <c r="H642" i="10"/>
  <c r="G642" i="10"/>
  <c r="F642" i="10"/>
  <c r="R641" i="10"/>
  <c r="Q641" i="10"/>
  <c r="P641" i="10"/>
  <c r="O641" i="10"/>
  <c r="N641" i="10"/>
  <c r="M641" i="10"/>
  <c r="L641" i="10"/>
  <c r="K641" i="10"/>
  <c r="J641" i="10"/>
  <c r="I641" i="10"/>
  <c r="H641" i="10"/>
  <c r="G641" i="10"/>
  <c r="F641" i="10"/>
  <c r="R640" i="10"/>
  <c r="Q640" i="10"/>
  <c r="P640" i="10"/>
  <c r="O640" i="10"/>
  <c r="N640" i="10"/>
  <c r="M640" i="10"/>
  <c r="L640" i="10"/>
  <c r="K640" i="10"/>
  <c r="J640" i="10"/>
  <c r="I640" i="10"/>
  <c r="H640" i="10"/>
  <c r="G640" i="10"/>
  <c r="F640" i="10"/>
  <c r="R639" i="10"/>
  <c r="Q639" i="10"/>
  <c r="P639" i="10"/>
  <c r="O639" i="10"/>
  <c r="N639" i="10"/>
  <c r="M639" i="10"/>
  <c r="L639" i="10"/>
  <c r="K639" i="10"/>
  <c r="J639" i="10"/>
  <c r="I639" i="10"/>
  <c r="H639" i="10"/>
  <c r="G639" i="10"/>
  <c r="F639" i="10"/>
  <c r="R638" i="10"/>
  <c r="Q638" i="10"/>
  <c r="P638" i="10"/>
  <c r="O638" i="10"/>
  <c r="N638" i="10"/>
  <c r="M638" i="10"/>
  <c r="L638" i="10"/>
  <c r="K638" i="10"/>
  <c r="J638" i="10"/>
  <c r="I638" i="10"/>
  <c r="H638" i="10"/>
  <c r="G638" i="10"/>
  <c r="F638" i="10"/>
  <c r="R637" i="10"/>
  <c r="Q637" i="10"/>
  <c r="P637" i="10"/>
  <c r="O637" i="10"/>
  <c r="N637" i="10"/>
  <c r="M637" i="10"/>
  <c r="L637" i="10"/>
  <c r="K637" i="10"/>
  <c r="J637" i="10"/>
  <c r="I637" i="10"/>
  <c r="H637" i="10"/>
  <c r="G637" i="10"/>
  <c r="F637" i="10"/>
  <c r="R636" i="10"/>
  <c r="Q636" i="10"/>
  <c r="P636" i="10"/>
  <c r="O636" i="10"/>
  <c r="N636" i="10"/>
  <c r="M636" i="10"/>
  <c r="L636" i="10"/>
  <c r="K636" i="10"/>
  <c r="J636" i="10"/>
  <c r="I636" i="10"/>
  <c r="H636" i="10"/>
  <c r="G636" i="10"/>
  <c r="F636" i="10"/>
  <c r="R635" i="10"/>
  <c r="Q635" i="10"/>
  <c r="P635" i="10"/>
  <c r="O635" i="10"/>
  <c r="N635" i="10"/>
  <c r="M635" i="10"/>
  <c r="L635" i="10"/>
  <c r="K635" i="10"/>
  <c r="J635" i="10"/>
  <c r="I635" i="10"/>
  <c r="H635" i="10"/>
  <c r="G635" i="10"/>
  <c r="F635" i="10"/>
  <c r="R634" i="10"/>
  <c r="Q634" i="10"/>
  <c r="P634" i="10"/>
  <c r="O634" i="10"/>
  <c r="N634" i="10"/>
  <c r="M634" i="10"/>
  <c r="L634" i="10"/>
  <c r="K634" i="10"/>
  <c r="J634" i="10"/>
  <c r="I634" i="10"/>
  <c r="H634" i="10"/>
  <c r="G634" i="10"/>
  <c r="F634" i="10"/>
  <c r="R633" i="10"/>
  <c r="Q633" i="10"/>
  <c r="P633" i="10"/>
  <c r="O633" i="10"/>
  <c r="N633" i="10"/>
  <c r="M633" i="10"/>
  <c r="L633" i="10"/>
  <c r="K633" i="10"/>
  <c r="J633" i="10"/>
  <c r="I633" i="10"/>
  <c r="H633" i="10"/>
  <c r="G633" i="10"/>
  <c r="F633" i="10"/>
  <c r="R632" i="10"/>
  <c r="Q632" i="10"/>
  <c r="P632" i="10"/>
  <c r="O632" i="10"/>
  <c r="N632" i="10"/>
  <c r="M632" i="10"/>
  <c r="L632" i="10"/>
  <c r="K632" i="10"/>
  <c r="J632" i="10"/>
  <c r="I632" i="10"/>
  <c r="H632" i="10"/>
  <c r="G632" i="10"/>
  <c r="F632" i="10"/>
  <c r="R631" i="10"/>
  <c r="Q631" i="10"/>
  <c r="P631" i="10"/>
  <c r="O631" i="10"/>
  <c r="N631" i="10"/>
  <c r="M631" i="10"/>
  <c r="L631" i="10"/>
  <c r="K631" i="10"/>
  <c r="J631" i="10"/>
  <c r="I631" i="10"/>
  <c r="H631" i="10"/>
  <c r="G631" i="10"/>
  <c r="F631" i="10"/>
  <c r="R630" i="10"/>
  <c r="Q630" i="10"/>
  <c r="P630" i="10"/>
  <c r="O630" i="10"/>
  <c r="N630" i="10"/>
  <c r="M630" i="10"/>
  <c r="L630" i="10"/>
  <c r="K630" i="10"/>
  <c r="J630" i="10"/>
  <c r="I630" i="10"/>
  <c r="H630" i="10"/>
  <c r="G630" i="10"/>
  <c r="F630" i="10"/>
  <c r="R629" i="10"/>
  <c r="Q629" i="10"/>
  <c r="P629" i="10"/>
  <c r="O629" i="10"/>
  <c r="N629" i="10"/>
  <c r="M629" i="10"/>
  <c r="L629" i="10"/>
  <c r="K629" i="10"/>
  <c r="J629" i="10"/>
  <c r="I629" i="10"/>
  <c r="H629" i="10"/>
  <c r="G629" i="10"/>
  <c r="F629" i="10"/>
  <c r="R628" i="10"/>
  <c r="Q628" i="10"/>
  <c r="P628" i="10"/>
  <c r="O628" i="10"/>
  <c r="N628" i="10"/>
  <c r="M628" i="10"/>
  <c r="L628" i="10"/>
  <c r="K628" i="10"/>
  <c r="J628" i="10"/>
  <c r="I628" i="10"/>
  <c r="H628" i="10"/>
  <c r="G628" i="10"/>
  <c r="F628" i="10"/>
  <c r="R627" i="10"/>
  <c r="Q627" i="10"/>
  <c r="P627" i="10"/>
  <c r="O627" i="10"/>
  <c r="N627" i="10"/>
  <c r="M627" i="10"/>
  <c r="L627" i="10"/>
  <c r="K627" i="10"/>
  <c r="J627" i="10"/>
  <c r="I627" i="10"/>
  <c r="H627" i="10"/>
  <c r="G627" i="10"/>
  <c r="F627" i="10"/>
  <c r="R626" i="10"/>
  <c r="Q626" i="10"/>
  <c r="P626" i="10"/>
  <c r="O626" i="10"/>
  <c r="N626" i="10"/>
  <c r="M626" i="10"/>
  <c r="L626" i="10"/>
  <c r="K626" i="10"/>
  <c r="J626" i="10"/>
  <c r="I626" i="10"/>
  <c r="H626" i="10"/>
  <c r="G626" i="10"/>
  <c r="F626" i="10"/>
  <c r="R625" i="10"/>
  <c r="Q625" i="10"/>
  <c r="P625" i="10"/>
  <c r="O625" i="10"/>
  <c r="N625" i="10"/>
  <c r="M625" i="10"/>
  <c r="L625" i="10"/>
  <c r="K625" i="10"/>
  <c r="J625" i="10"/>
  <c r="I625" i="10"/>
  <c r="H625" i="10"/>
  <c r="G625" i="10"/>
  <c r="F625" i="10"/>
  <c r="R624" i="10"/>
  <c r="Q624" i="10"/>
  <c r="P624" i="10"/>
  <c r="O624" i="10"/>
  <c r="N624" i="10"/>
  <c r="M624" i="10"/>
  <c r="L624" i="10"/>
  <c r="K624" i="10"/>
  <c r="J624" i="10"/>
  <c r="I624" i="10"/>
  <c r="H624" i="10"/>
  <c r="G624" i="10"/>
  <c r="F624" i="10"/>
  <c r="R623" i="10"/>
  <c r="Q623" i="10"/>
  <c r="P623" i="10"/>
  <c r="O623" i="10"/>
  <c r="N623" i="10"/>
  <c r="M623" i="10"/>
  <c r="L623" i="10"/>
  <c r="K623" i="10"/>
  <c r="J623" i="10"/>
  <c r="I623" i="10"/>
  <c r="H623" i="10"/>
  <c r="G623" i="10"/>
  <c r="F623" i="10"/>
  <c r="R622" i="10"/>
  <c r="Q622" i="10"/>
  <c r="P622" i="10"/>
  <c r="O622" i="10"/>
  <c r="N622" i="10"/>
  <c r="M622" i="10"/>
  <c r="L622" i="10"/>
  <c r="K622" i="10"/>
  <c r="J622" i="10"/>
  <c r="I622" i="10"/>
  <c r="H622" i="10"/>
  <c r="G622" i="10"/>
  <c r="F622" i="10"/>
  <c r="R621" i="10"/>
  <c r="Q621" i="10"/>
  <c r="P621" i="10"/>
  <c r="O621" i="10"/>
  <c r="N621" i="10"/>
  <c r="M621" i="10"/>
  <c r="L621" i="10"/>
  <c r="K621" i="10"/>
  <c r="J621" i="10"/>
  <c r="I621" i="10"/>
  <c r="H621" i="10"/>
  <c r="G621" i="10"/>
  <c r="F621" i="10"/>
  <c r="R620" i="10"/>
  <c r="Q620" i="10"/>
  <c r="P620" i="10"/>
  <c r="O620" i="10"/>
  <c r="N620" i="10"/>
  <c r="M620" i="10"/>
  <c r="L620" i="10"/>
  <c r="K620" i="10"/>
  <c r="J620" i="10"/>
  <c r="I620" i="10"/>
  <c r="H620" i="10"/>
  <c r="G620" i="10"/>
  <c r="F620" i="10"/>
  <c r="R619" i="10"/>
  <c r="Q619" i="10"/>
  <c r="P619" i="10"/>
  <c r="O619" i="10"/>
  <c r="N619" i="10"/>
  <c r="M619" i="10"/>
  <c r="L619" i="10"/>
  <c r="K619" i="10"/>
  <c r="J619" i="10"/>
  <c r="I619" i="10"/>
  <c r="H619" i="10"/>
  <c r="G619" i="10"/>
  <c r="F619" i="10"/>
  <c r="R618" i="10"/>
  <c r="Q618" i="10"/>
  <c r="P618" i="10"/>
  <c r="O618" i="10"/>
  <c r="N618" i="10"/>
  <c r="M618" i="10"/>
  <c r="L618" i="10"/>
  <c r="K618" i="10"/>
  <c r="J618" i="10"/>
  <c r="I618" i="10"/>
  <c r="H618" i="10"/>
  <c r="G618" i="10"/>
  <c r="F618" i="10"/>
  <c r="R617" i="10"/>
  <c r="Q617" i="10"/>
  <c r="P617" i="10"/>
  <c r="O617" i="10"/>
  <c r="N617" i="10"/>
  <c r="M617" i="10"/>
  <c r="L617" i="10"/>
  <c r="K617" i="10"/>
  <c r="J617" i="10"/>
  <c r="I617" i="10"/>
  <c r="H617" i="10"/>
  <c r="G617" i="10"/>
  <c r="F617" i="10"/>
  <c r="R616" i="10"/>
  <c r="Q616" i="10"/>
  <c r="P616" i="10"/>
  <c r="O616" i="10"/>
  <c r="N616" i="10"/>
  <c r="M616" i="10"/>
  <c r="L616" i="10"/>
  <c r="K616" i="10"/>
  <c r="J616" i="10"/>
  <c r="I616" i="10"/>
  <c r="H616" i="10"/>
  <c r="G616" i="10"/>
  <c r="F616" i="10"/>
  <c r="R615" i="10"/>
  <c r="Q615" i="10"/>
  <c r="P615" i="10"/>
  <c r="O615" i="10"/>
  <c r="N615" i="10"/>
  <c r="M615" i="10"/>
  <c r="L615" i="10"/>
  <c r="K615" i="10"/>
  <c r="J615" i="10"/>
  <c r="I615" i="10"/>
  <c r="H615" i="10"/>
  <c r="G615" i="10"/>
  <c r="F615" i="10"/>
  <c r="R614" i="10"/>
  <c r="Q614" i="10"/>
  <c r="P614" i="10"/>
  <c r="O614" i="10"/>
  <c r="N614" i="10"/>
  <c r="M614" i="10"/>
  <c r="L614" i="10"/>
  <c r="K614" i="10"/>
  <c r="J614" i="10"/>
  <c r="I614" i="10"/>
  <c r="H614" i="10"/>
  <c r="G614" i="10"/>
  <c r="F614" i="10"/>
  <c r="R613" i="10"/>
  <c r="Q613" i="10"/>
  <c r="P613" i="10"/>
  <c r="O613" i="10"/>
  <c r="N613" i="10"/>
  <c r="M613" i="10"/>
  <c r="L613" i="10"/>
  <c r="K613" i="10"/>
  <c r="J613" i="10"/>
  <c r="I613" i="10"/>
  <c r="H613" i="10"/>
  <c r="G613" i="10"/>
  <c r="F613" i="10"/>
  <c r="R612" i="10"/>
  <c r="Q612" i="10"/>
  <c r="P612" i="10"/>
  <c r="O612" i="10"/>
  <c r="N612" i="10"/>
  <c r="M612" i="10"/>
  <c r="L612" i="10"/>
  <c r="K612" i="10"/>
  <c r="J612" i="10"/>
  <c r="I612" i="10"/>
  <c r="H612" i="10"/>
  <c r="G612" i="10"/>
  <c r="F612" i="10"/>
  <c r="R611" i="10"/>
  <c r="Q611" i="10"/>
  <c r="P611" i="10"/>
  <c r="O611" i="10"/>
  <c r="N611" i="10"/>
  <c r="M611" i="10"/>
  <c r="L611" i="10"/>
  <c r="K611" i="10"/>
  <c r="J611" i="10"/>
  <c r="I611" i="10"/>
  <c r="H611" i="10"/>
  <c r="G611" i="10"/>
  <c r="F611" i="10"/>
  <c r="R610" i="10"/>
  <c r="Q610" i="10"/>
  <c r="P610" i="10"/>
  <c r="O610" i="10"/>
  <c r="N610" i="10"/>
  <c r="M610" i="10"/>
  <c r="L610" i="10"/>
  <c r="K610" i="10"/>
  <c r="J610" i="10"/>
  <c r="I610" i="10"/>
  <c r="H610" i="10"/>
  <c r="G610" i="10"/>
  <c r="F610" i="10"/>
  <c r="R609" i="10"/>
  <c r="Q609" i="10"/>
  <c r="P609" i="10"/>
  <c r="O609" i="10"/>
  <c r="N609" i="10"/>
  <c r="M609" i="10"/>
  <c r="L609" i="10"/>
  <c r="K609" i="10"/>
  <c r="J609" i="10"/>
  <c r="I609" i="10"/>
  <c r="H609" i="10"/>
  <c r="G609" i="10"/>
  <c r="F609" i="10"/>
  <c r="R608" i="10"/>
  <c r="Q608" i="10"/>
  <c r="P608" i="10"/>
  <c r="O608" i="10"/>
  <c r="N608" i="10"/>
  <c r="M608" i="10"/>
  <c r="L608" i="10"/>
  <c r="K608" i="10"/>
  <c r="J608" i="10"/>
  <c r="I608" i="10"/>
  <c r="H608" i="10"/>
  <c r="G608" i="10"/>
  <c r="F608" i="10"/>
  <c r="R607" i="10"/>
  <c r="Q607" i="10"/>
  <c r="P607" i="10"/>
  <c r="O607" i="10"/>
  <c r="N607" i="10"/>
  <c r="M607" i="10"/>
  <c r="L607" i="10"/>
  <c r="K607" i="10"/>
  <c r="J607" i="10"/>
  <c r="I607" i="10"/>
  <c r="H607" i="10"/>
  <c r="G607" i="10"/>
  <c r="F607" i="10"/>
  <c r="R606" i="10"/>
  <c r="Q606" i="10"/>
  <c r="P606" i="10"/>
  <c r="O606" i="10"/>
  <c r="N606" i="10"/>
  <c r="M606" i="10"/>
  <c r="L606" i="10"/>
  <c r="K606" i="10"/>
  <c r="J606" i="10"/>
  <c r="I606" i="10"/>
  <c r="H606" i="10"/>
  <c r="G606" i="10"/>
  <c r="F606" i="10"/>
  <c r="R605" i="10"/>
  <c r="Q605" i="10"/>
  <c r="P605" i="10"/>
  <c r="O605" i="10"/>
  <c r="N605" i="10"/>
  <c r="M605" i="10"/>
  <c r="L605" i="10"/>
  <c r="K605" i="10"/>
  <c r="J605" i="10"/>
  <c r="I605" i="10"/>
  <c r="H605" i="10"/>
  <c r="G605" i="10"/>
  <c r="F605" i="10"/>
  <c r="R604" i="10"/>
  <c r="Q604" i="10"/>
  <c r="P604" i="10"/>
  <c r="O604" i="10"/>
  <c r="N604" i="10"/>
  <c r="M604" i="10"/>
  <c r="L604" i="10"/>
  <c r="K604" i="10"/>
  <c r="J604" i="10"/>
  <c r="I604" i="10"/>
  <c r="H604" i="10"/>
  <c r="G604" i="10"/>
  <c r="F604" i="10"/>
  <c r="R603" i="10"/>
  <c r="Q603" i="10"/>
  <c r="P603" i="10"/>
  <c r="O603" i="10"/>
  <c r="N603" i="10"/>
  <c r="M603" i="10"/>
  <c r="L603" i="10"/>
  <c r="K603" i="10"/>
  <c r="J603" i="10"/>
  <c r="I603" i="10"/>
  <c r="H603" i="10"/>
  <c r="G603" i="10"/>
  <c r="F603" i="10"/>
  <c r="R602" i="10"/>
  <c r="Q602" i="10"/>
  <c r="P602" i="10"/>
  <c r="O602" i="10"/>
  <c r="N602" i="10"/>
  <c r="M602" i="10"/>
  <c r="L602" i="10"/>
  <c r="K602" i="10"/>
  <c r="J602" i="10"/>
  <c r="I602" i="10"/>
  <c r="H602" i="10"/>
  <c r="G602" i="10"/>
  <c r="F602" i="10"/>
  <c r="R601" i="10"/>
  <c r="Q601" i="10"/>
  <c r="P601" i="10"/>
  <c r="O601" i="10"/>
  <c r="N601" i="10"/>
  <c r="M601" i="10"/>
  <c r="L601" i="10"/>
  <c r="K601" i="10"/>
  <c r="J601" i="10"/>
  <c r="I601" i="10"/>
  <c r="H601" i="10"/>
  <c r="G601" i="10"/>
  <c r="F601" i="10"/>
  <c r="R600" i="10"/>
  <c r="Q600" i="10"/>
  <c r="P600" i="10"/>
  <c r="O600" i="10"/>
  <c r="N600" i="10"/>
  <c r="M600" i="10"/>
  <c r="L600" i="10"/>
  <c r="K600" i="10"/>
  <c r="J600" i="10"/>
  <c r="I600" i="10"/>
  <c r="H600" i="10"/>
  <c r="G600" i="10"/>
  <c r="F600" i="10"/>
  <c r="R599" i="10"/>
  <c r="Q599" i="10"/>
  <c r="P599" i="10"/>
  <c r="O599" i="10"/>
  <c r="N599" i="10"/>
  <c r="M599" i="10"/>
  <c r="L599" i="10"/>
  <c r="K599" i="10"/>
  <c r="J599" i="10"/>
  <c r="I599" i="10"/>
  <c r="H599" i="10"/>
  <c r="G599" i="10"/>
  <c r="F599" i="10"/>
  <c r="R598" i="10"/>
  <c r="Q598" i="10"/>
  <c r="P598" i="10"/>
  <c r="O598" i="10"/>
  <c r="N598" i="10"/>
  <c r="M598" i="10"/>
  <c r="L598" i="10"/>
  <c r="K598" i="10"/>
  <c r="J598" i="10"/>
  <c r="I598" i="10"/>
  <c r="H598" i="10"/>
  <c r="G598" i="10"/>
  <c r="F598" i="10"/>
  <c r="R597" i="10"/>
  <c r="Q597" i="10"/>
  <c r="P597" i="10"/>
  <c r="O597" i="10"/>
  <c r="N597" i="10"/>
  <c r="M597" i="10"/>
  <c r="L597" i="10"/>
  <c r="K597" i="10"/>
  <c r="J597" i="10"/>
  <c r="I597" i="10"/>
  <c r="H597" i="10"/>
  <c r="G597" i="10"/>
  <c r="F597" i="10"/>
  <c r="R596" i="10"/>
  <c r="Q596" i="10"/>
  <c r="P596" i="10"/>
  <c r="O596" i="10"/>
  <c r="N596" i="10"/>
  <c r="M596" i="10"/>
  <c r="L596" i="10"/>
  <c r="K596" i="10"/>
  <c r="J596" i="10"/>
  <c r="I596" i="10"/>
  <c r="H596" i="10"/>
  <c r="G596" i="10"/>
  <c r="F596" i="10"/>
  <c r="R595" i="10"/>
  <c r="Q595" i="10"/>
  <c r="P595" i="10"/>
  <c r="O595" i="10"/>
  <c r="N595" i="10"/>
  <c r="M595" i="10"/>
  <c r="L595" i="10"/>
  <c r="K595" i="10"/>
  <c r="J595" i="10"/>
  <c r="I595" i="10"/>
  <c r="H595" i="10"/>
  <c r="G595" i="10"/>
  <c r="F595" i="10"/>
  <c r="R594" i="10"/>
  <c r="Q594" i="10"/>
  <c r="P594" i="10"/>
  <c r="O594" i="10"/>
  <c r="N594" i="10"/>
  <c r="M594" i="10"/>
  <c r="L594" i="10"/>
  <c r="K594" i="10"/>
  <c r="J594" i="10"/>
  <c r="I594" i="10"/>
  <c r="H594" i="10"/>
  <c r="G594" i="10"/>
  <c r="F594" i="10"/>
  <c r="R593" i="10"/>
  <c r="Q593" i="10"/>
  <c r="P593" i="10"/>
  <c r="O593" i="10"/>
  <c r="N593" i="10"/>
  <c r="M593" i="10"/>
  <c r="L593" i="10"/>
  <c r="K593" i="10"/>
  <c r="J593" i="10"/>
  <c r="I593" i="10"/>
  <c r="H593" i="10"/>
  <c r="G593" i="10"/>
  <c r="F593" i="10"/>
  <c r="R592" i="10"/>
  <c r="Q592" i="10"/>
  <c r="P592" i="10"/>
  <c r="O592" i="10"/>
  <c r="N592" i="10"/>
  <c r="M592" i="10"/>
  <c r="L592" i="10"/>
  <c r="K592" i="10"/>
  <c r="J592" i="10"/>
  <c r="I592" i="10"/>
  <c r="H592" i="10"/>
  <c r="G592" i="10"/>
  <c r="F592" i="10"/>
  <c r="R591" i="10"/>
  <c r="Q591" i="10"/>
  <c r="P591" i="10"/>
  <c r="O591" i="10"/>
  <c r="N591" i="10"/>
  <c r="M591" i="10"/>
  <c r="L591" i="10"/>
  <c r="K591" i="10"/>
  <c r="J591" i="10"/>
  <c r="I591" i="10"/>
  <c r="H591" i="10"/>
  <c r="G591" i="10"/>
  <c r="F591" i="10"/>
  <c r="R590" i="10"/>
  <c r="Q590" i="10"/>
  <c r="P590" i="10"/>
  <c r="O590" i="10"/>
  <c r="N590" i="10"/>
  <c r="M590" i="10"/>
  <c r="L590" i="10"/>
  <c r="K590" i="10"/>
  <c r="J590" i="10"/>
  <c r="I590" i="10"/>
  <c r="H590" i="10"/>
  <c r="G590" i="10"/>
  <c r="F590" i="10"/>
  <c r="R589" i="10"/>
  <c r="Q589" i="10"/>
  <c r="P589" i="10"/>
  <c r="O589" i="10"/>
  <c r="N589" i="10"/>
  <c r="M589" i="10"/>
  <c r="L589" i="10"/>
  <c r="K589" i="10"/>
  <c r="J589" i="10"/>
  <c r="I589" i="10"/>
  <c r="H589" i="10"/>
  <c r="G589" i="10"/>
  <c r="F589" i="10"/>
  <c r="R588" i="10"/>
  <c r="Q588" i="10"/>
  <c r="P588" i="10"/>
  <c r="O588" i="10"/>
  <c r="N588" i="10"/>
  <c r="M588" i="10"/>
  <c r="L588" i="10"/>
  <c r="K588" i="10"/>
  <c r="J588" i="10"/>
  <c r="I588" i="10"/>
  <c r="H588" i="10"/>
  <c r="G588" i="10"/>
  <c r="F588" i="10"/>
  <c r="R587" i="10"/>
  <c r="Q587" i="10"/>
  <c r="P587" i="10"/>
  <c r="O587" i="10"/>
  <c r="N587" i="10"/>
  <c r="M587" i="10"/>
  <c r="L587" i="10"/>
  <c r="K587" i="10"/>
  <c r="J587" i="10"/>
  <c r="I587" i="10"/>
  <c r="H587" i="10"/>
  <c r="G587" i="10"/>
  <c r="F587" i="10"/>
  <c r="R586" i="10"/>
  <c r="Q586" i="10"/>
  <c r="P586" i="10"/>
  <c r="O586" i="10"/>
  <c r="N586" i="10"/>
  <c r="M586" i="10"/>
  <c r="L586" i="10"/>
  <c r="K586" i="10"/>
  <c r="J586" i="10"/>
  <c r="I586" i="10"/>
  <c r="H586" i="10"/>
  <c r="G586" i="10"/>
  <c r="F586" i="10"/>
  <c r="R585" i="10"/>
  <c r="Q585" i="10"/>
  <c r="P585" i="10"/>
  <c r="O585" i="10"/>
  <c r="N585" i="10"/>
  <c r="M585" i="10"/>
  <c r="L585" i="10"/>
  <c r="K585" i="10"/>
  <c r="J585" i="10"/>
  <c r="I585" i="10"/>
  <c r="H585" i="10"/>
  <c r="G585" i="10"/>
  <c r="F585" i="10"/>
  <c r="R584" i="10"/>
  <c r="Q584" i="10"/>
  <c r="P584" i="10"/>
  <c r="O584" i="10"/>
  <c r="N584" i="10"/>
  <c r="M584" i="10"/>
  <c r="L584" i="10"/>
  <c r="K584" i="10"/>
  <c r="J584" i="10"/>
  <c r="I584" i="10"/>
  <c r="H584" i="10"/>
  <c r="G584" i="10"/>
  <c r="F584" i="10"/>
  <c r="R583" i="10"/>
  <c r="Q583" i="10"/>
  <c r="P583" i="10"/>
  <c r="O583" i="10"/>
  <c r="N583" i="10"/>
  <c r="M583" i="10"/>
  <c r="L583" i="10"/>
  <c r="K583" i="10"/>
  <c r="J583" i="10"/>
  <c r="I583" i="10"/>
  <c r="H583" i="10"/>
  <c r="G583" i="10"/>
  <c r="F583" i="10"/>
  <c r="R582" i="10"/>
  <c r="Q582" i="10"/>
  <c r="P582" i="10"/>
  <c r="O582" i="10"/>
  <c r="N582" i="10"/>
  <c r="M582" i="10"/>
  <c r="L582" i="10"/>
  <c r="K582" i="10"/>
  <c r="J582" i="10"/>
  <c r="I582" i="10"/>
  <c r="H582" i="10"/>
  <c r="G582" i="10"/>
  <c r="F582" i="10"/>
  <c r="R581" i="10"/>
  <c r="Q581" i="10"/>
  <c r="P581" i="10"/>
  <c r="O581" i="10"/>
  <c r="N581" i="10"/>
  <c r="M581" i="10"/>
  <c r="L581" i="10"/>
  <c r="K581" i="10"/>
  <c r="J581" i="10"/>
  <c r="I581" i="10"/>
  <c r="H581" i="10"/>
  <c r="G581" i="10"/>
  <c r="F581" i="10"/>
  <c r="R580" i="10"/>
  <c r="Q580" i="10"/>
  <c r="P580" i="10"/>
  <c r="O580" i="10"/>
  <c r="N580" i="10"/>
  <c r="M580" i="10"/>
  <c r="L580" i="10"/>
  <c r="K580" i="10"/>
  <c r="J580" i="10"/>
  <c r="I580" i="10"/>
  <c r="H580" i="10"/>
  <c r="G580" i="10"/>
  <c r="F580" i="10"/>
  <c r="R579" i="10"/>
  <c r="Q579" i="10"/>
  <c r="P579" i="10"/>
  <c r="O579" i="10"/>
  <c r="N579" i="10"/>
  <c r="M579" i="10"/>
  <c r="L579" i="10"/>
  <c r="K579" i="10"/>
  <c r="J579" i="10"/>
  <c r="I579" i="10"/>
  <c r="H579" i="10"/>
  <c r="G579" i="10"/>
  <c r="F579" i="10"/>
  <c r="R578" i="10"/>
  <c r="Q578" i="10"/>
  <c r="P578" i="10"/>
  <c r="O578" i="10"/>
  <c r="N578" i="10"/>
  <c r="M578" i="10"/>
  <c r="L578" i="10"/>
  <c r="K578" i="10"/>
  <c r="J578" i="10"/>
  <c r="I578" i="10"/>
  <c r="H578" i="10"/>
  <c r="G578" i="10"/>
  <c r="F578" i="10"/>
  <c r="R577" i="10"/>
  <c r="Q577" i="10"/>
  <c r="P577" i="10"/>
  <c r="O577" i="10"/>
  <c r="N577" i="10"/>
  <c r="M577" i="10"/>
  <c r="L577" i="10"/>
  <c r="K577" i="10"/>
  <c r="J577" i="10"/>
  <c r="I577" i="10"/>
  <c r="H577" i="10"/>
  <c r="G577" i="10"/>
  <c r="F577" i="10"/>
  <c r="R576" i="10"/>
  <c r="Q576" i="10"/>
  <c r="P576" i="10"/>
  <c r="O576" i="10"/>
  <c r="N576" i="10"/>
  <c r="M576" i="10"/>
  <c r="L576" i="10"/>
  <c r="K576" i="10"/>
  <c r="J576" i="10"/>
  <c r="I576" i="10"/>
  <c r="H576" i="10"/>
  <c r="G576" i="10"/>
  <c r="F576" i="10"/>
  <c r="R575" i="10"/>
  <c r="Q575" i="10"/>
  <c r="P575" i="10"/>
  <c r="O575" i="10"/>
  <c r="N575" i="10"/>
  <c r="M575" i="10"/>
  <c r="L575" i="10"/>
  <c r="K575" i="10"/>
  <c r="J575" i="10"/>
  <c r="I575" i="10"/>
  <c r="H575" i="10"/>
  <c r="G575" i="10"/>
  <c r="F575" i="10"/>
  <c r="R574" i="10"/>
  <c r="Q574" i="10"/>
  <c r="P574" i="10"/>
  <c r="O574" i="10"/>
  <c r="N574" i="10"/>
  <c r="M574" i="10"/>
  <c r="L574" i="10"/>
  <c r="K574" i="10"/>
  <c r="J574" i="10"/>
  <c r="I574" i="10"/>
  <c r="H574" i="10"/>
  <c r="G574" i="10"/>
  <c r="F574" i="10"/>
  <c r="R573" i="10"/>
  <c r="Q573" i="10"/>
  <c r="P573" i="10"/>
  <c r="O573" i="10"/>
  <c r="N573" i="10"/>
  <c r="M573" i="10"/>
  <c r="L573" i="10"/>
  <c r="K573" i="10"/>
  <c r="J573" i="10"/>
  <c r="I573" i="10"/>
  <c r="H573" i="10"/>
  <c r="G573" i="10"/>
  <c r="F573" i="10"/>
  <c r="R572" i="10"/>
  <c r="Q572" i="10"/>
  <c r="P572" i="10"/>
  <c r="O572" i="10"/>
  <c r="N572" i="10"/>
  <c r="M572" i="10"/>
  <c r="L572" i="10"/>
  <c r="K572" i="10"/>
  <c r="J572" i="10"/>
  <c r="I572" i="10"/>
  <c r="H572" i="10"/>
  <c r="G572" i="10"/>
  <c r="F572" i="10"/>
  <c r="R571" i="10"/>
  <c r="Q571" i="10"/>
  <c r="P571" i="10"/>
  <c r="O571" i="10"/>
  <c r="N571" i="10"/>
  <c r="M571" i="10"/>
  <c r="L571" i="10"/>
  <c r="K571" i="10"/>
  <c r="J571" i="10"/>
  <c r="I571" i="10"/>
  <c r="H571" i="10"/>
  <c r="G571" i="10"/>
  <c r="F571" i="10"/>
  <c r="R570" i="10"/>
  <c r="Q570" i="10"/>
  <c r="P570" i="10"/>
  <c r="O570" i="10"/>
  <c r="N570" i="10"/>
  <c r="M570" i="10"/>
  <c r="L570" i="10"/>
  <c r="K570" i="10"/>
  <c r="J570" i="10"/>
  <c r="I570" i="10"/>
  <c r="H570" i="10"/>
  <c r="G570" i="10"/>
  <c r="F570" i="10"/>
  <c r="R569" i="10"/>
  <c r="Q569" i="10"/>
  <c r="P569" i="10"/>
  <c r="O569" i="10"/>
  <c r="N569" i="10"/>
  <c r="M569" i="10"/>
  <c r="L569" i="10"/>
  <c r="K569" i="10"/>
  <c r="J569" i="10"/>
  <c r="I569" i="10"/>
  <c r="H569" i="10"/>
  <c r="G569" i="10"/>
  <c r="F569" i="10"/>
  <c r="R568" i="10"/>
  <c r="Q568" i="10"/>
  <c r="P568" i="10"/>
  <c r="O568" i="10"/>
  <c r="N568" i="10"/>
  <c r="M568" i="10"/>
  <c r="L568" i="10"/>
  <c r="K568" i="10"/>
  <c r="J568" i="10"/>
  <c r="I568" i="10"/>
  <c r="H568" i="10"/>
  <c r="G568" i="10"/>
  <c r="F568" i="10"/>
  <c r="R567" i="10"/>
  <c r="Q567" i="10"/>
  <c r="P567" i="10"/>
  <c r="O567" i="10"/>
  <c r="N567" i="10"/>
  <c r="M567" i="10"/>
  <c r="L567" i="10"/>
  <c r="K567" i="10"/>
  <c r="J567" i="10"/>
  <c r="I567" i="10"/>
  <c r="H567" i="10"/>
  <c r="G567" i="10"/>
  <c r="F567" i="10"/>
  <c r="R566" i="10"/>
  <c r="Q566" i="10"/>
  <c r="P566" i="10"/>
  <c r="O566" i="10"/>
  <c r="N566" i="10"/>
  <c r="M566" i="10"/>
  <c r="L566" i="10"/>
  <c r="K566" i="10"/>
  <c r="J566" i="10"/>
  <c r="I566" i="10"/>
  <c r="H566" i="10"/>
  <c r="G566" i="10"/>
  <c r="F566" i="10"/>
  <c r="R565" i="10"/>
  <c r="Q565" i="10"/>
  <c r="P565" i="10"/>
  <c r="O565" i="10"/>
  <c r="N565" i="10"/>
  <c r="M565" i="10"/>
  <c r="L565" i="10"/>
  <c r="K565" i="10"/>
  <c r="J565" i="10"/>
  <c r="I565" i="10"/>
  <c r="H565" i="10"/>
  <c r="G565" i="10"/>
  <c r="F565" i="10"/>
  <c r="R564" i="10"/>
  <c r="Q564" i="10"/>
  <c r="P564" i="10"/>
  <c r="O564" i="10"/>
  <c r="N564" i="10"/>
  <c r="M564" i="10"/>
  <c r="L564" i="10"/>
  <c r="K564" i="10"/>
  <c r="J564" i="10"/>
  <c r="I564" i="10"/>
  <c r="H564" i="10"/>
  <c r="G564" i="10"/>
  <c r="F564" i="10"/>
  <c r="R563" i="10"/>
  <c r="Q563" i="10"/>
  <c r="P563" i="10"/>
  <c r="O563" i="10"/>
  <c r="N563" i="10"/>
  <c r="M563" i="10"/>
  <c r="L563" i="10"/>
  <c r="K563" i="10"/>
  <c r="J563" i="10"/>
  <c r="I563" i="10"/>
  <c r="H563" i="10"/>
  <c r="G563" i="10"/>
  <c r="F563" i="10"/>
  <c r="R562" i="10"/>
  <c r="Q562" i="10"/>
  <c r="P562" i="10"/>
  <c r="O562" i="10"/>
  <c r="N562" i="10"/>
  <c r="M562" i="10"/>
  <c r="L562" i="10"/>
  <c r="K562" i="10"/>
  <c r="J562" i="10"/>
  <c r="I562" i="10"/>
  <c r="H562" i="10"/>
  <c r="G562" i="10"/>
  <c r="F562" i="10"/>
  <c r="R561" i="10"/>
  <c r="Q561" i="10"/>
  <c r="P561" i="10"/>
  <c r="O561" i="10"/>
  <c r="N561" i="10"/>
  <c r="M561" i="10"/>
  <c r="L561" i="10"/>
  <c r="K561" i="10"/>
  <c r="J561" i="10"/>
  <c r="I561" i="10"/>
  <c r="H561" i="10"/>
  <c r="G561" i="10"/>
  <c r="F561" i="10"/>
  <c r="R560" i="10"/>
  <c r="Q560" i="10"/>
  <c r="P560" i="10"/>
  <c r="O560" i="10"/>
  <c r="N560" i="10"/>
  <c r="M560" i="10"/>
  <c r="L560" i="10"/>
  <c r="K560" i="10"/>
  <c r="J560" i="10"/>
  <c r="I560" i="10"/>
  <c r="H560" i="10"/>
  <c r="G560" i="10"/>
  <c r="F560" i="10"/>
  <c r="R559" i="10"/>
  <c r="Q559" i="10"/>
  <c r="P559" i="10"/>
  <c r="O559" i="10"/>
  <c r="N559" i="10"/>
  <c r="M559" i="10"/>
  <c r="L559" i="10"/>
  <c r="K559" i="10"/>
  <c r="J559" i="10"/>
  <c r="I559" i="10"/>
  <c r="H559" i="10"/>
  <c r="G559" i="10"/>
  <c r="F559" i="10"/>
  <c r="R558" i="10"/>
  <c r="Q558" i="10"/>
  <c r="P558" i="10"/>
  <c r="O558" i="10"/>
  <c r="N558" i="10"/>
  <c r="M558" i="10"/>
  <c r="L558" i="10"/>
  <c r="K558" i="10"/>
  <c r="J558" i="10"/>
  <c r="I558" i="10"/>
  <c r="H558" i="10"/>
  <c r="G558" i="10"/>
  <c r="F558" i="10"/>
  <c r="R557" i="10"/>
  <c r="Q557" i="10"/>
  <c r="P557" i="10"/>
  <c r="O557" i="10"/>
  <c r="N557" i="10"/>
  <c r="M557" i="10"/>
  <c r="L557" i="10"/>
  <c r="K557" i="10"/>
  <c r="J557" i="10"/>
  <c r="I557" i="10"/>
  <c r="H557" i="10"/>
  <c r="G557" i="10"/>
  <c r="F557" i="10"/>
  <c r="R556" i="10"/>
  <c r="Q556" i="10"/>
  <c r="P556" i="10"/>
  <c r="O556" i="10"/>
  <c r="N556" i="10"/>
  <c r="M556" i="10"/>
  <c r="L556" i="10"/>
  <c r="K556" i="10"/>
  <c r="J556" i="10"/>
  <c r="I556" i="10"/>
  <c r="H556" i="10"/>
  <c r="G556" i="10"/>
  <c r="F556" i="10"/>
  <c r="R555" i="10"/>
  <c r="Q555" i="10"/>
  <c r="P555" i="10"/>
  <c r="O555" i="10"/>
  <c r="N555" i="10"/>
  <c r="M555" i="10"/>
  <c r="L555" i="10"/>
  <c r="K555" i="10"/>
  <c r="J555" i="10"/>
  <c r="I555" i="10"/>
  <c r="H555" i="10"/>
  <c r="G555" i="10"/>
  <c r="F555" i="10"/>
  <c r="R554" i="10"/>
  <c r="Q554" i="10"/>
  <c r="P554" i="10"/>
  <c r="O554" i="10"/>
  <c r="N554" i="10"/>
  <c r="M554" i="10"/>
  <c r="L554" i="10"/>
  <c r="K554" i="10"/>
  <c r="J554" i="10"/>
  <c r="I554" i="10"/>
  <c r="H554" i="10"/>
  <c r="G554" i="10"/>
  <c r="F554" i="10"/>
  <c r="R553" i="10"/>
  <c r="Q553" i="10"/>
  <c r="P553" i="10"/>
  <c r="O553" i="10"/>
  <c r="N553" i="10"/>
  <c r="M553" i="10"/>
  <c r="L553" i="10"/>
  <c r="K553" i="10"/>
  <c r="J553" i="10"/>
  <c r="I553" i="10"/>
  <c r="H553" i="10"/>
  <c r="G553" i="10"/>
  <c r="F553" i="10"/>
  <c r="R552" i="10"/>
  <c r="Q552" i="10"/>
  <c r="P552" i="10"/>
  <c r="O552" i="10"/>
  <c r="N552" i="10"/>
  <c r="M552" i="10"/>
  <c r="L552" i="10"/>
  <c r="K552" i="10"/>
  <c r="J552" i="10"/>
  <c r="I552" i="10"/>
  <c r="H552" i="10"/>
  <c r="G552" i="10"/>
  <c r="F552" i="10"/>
  <c r="R551" i="10"/>
  <c r="Q551" i="10"/>
  <c r="P551" i="10"/>
  <c r="O551" i="10"/>
  <c r="N551" i="10"/>
  <c r="M551" i="10"/>
  <c r="L551" i="10"/>
  <c r="K551" i="10"/>
  <c r="J551" i="10"/>
  <c r="I551" i="10"/>
  <c r="H551" i="10"/>
  <c r="G551" i="10"/>
  <c r="F551" i="10"/>
  <c r="R550" i="10"/>
  <c r="Q550" i="10"/>
  <c r="P550" i="10"/>
  <c r="O550" i="10"/>
  <c r="N550" i="10"/>
  <c r="M550" i="10"/>
  <c r="L550" i="10"/>
  <c r="K550" i="10"/>
  <c r="J550" i="10"/>
  <c r="I550" i="10"/>
  <c r="H550" i="10"/>
  <c r="G550" i="10"/>
  <c r="F550" i="10"/>
  <c r="R549" i="10"/>
  <c r="Q549" i="10"/>
  <c r="P549" i="10"/>
  <c r="O549" i="10"/>
  <c r="N549" i="10"/>
  <c r="M549" i="10"/>
  <c r="L549" i="10"/>
  <c r="K549" i="10"/>
  <c r="J549" i="10"/>
  <c r="I549" i="10"/>
  <c r="H549" i="10"/>
  <c r="G549" i="10"/>
  <c r="F549" i="10"/>
  <c r="R548" i="10"/>
  <c r="Q548" i="10"/>
  <c r="P548" i="10"/>
  <c r="O548" i="10"/>
  <c r="N548" i="10"/>
  <c r="M548" i="10"/>
  <c r="L548" i="10"/>
  <c r="K548" i="10"/>
  <c r="J548" i="10"/>
  <c r="I548" i="10"/>
  <c r="H548" i="10"/>
  <c r="G548" i="10"/>
  <c r="F548" i="10"/>
  <c r="R547" i="10"/>
  <c r="Q547" i="10"/>
  <c r="P547" i="10"/>
  <c r="O547" i="10"/>
  <c r="N547" i="10"/>
  <c r="M547" i="10"/>
  <c r="L547" i="10"/>
  <c r="K547" i="10"/>
  <c r="J547" i="10"/>
  <c r="I547" i="10"/>
  <c r="H547" i="10"/>
  <c r="G547" i="10"/>
  <c r="F547" i="10"/>
  <c r="R546" i="10"/>
  <c r="Q546" i="10"/>
  <c r="P546" i="10"/>
  <c r="O546" i="10"/>
  <c r="N546" i="10"/>
  <c r="M546" i="10"/>
  <c r="L546" i="10"/>
  <c r="K546" i="10"/>
  <c r="J546" i="10"/>
  <c r="I546" i="10"/>
  <c r="H546" i="10"/>
  <c r="G546" i="10"/>
  <c r="F546" i="10"/>
  <c r="R545" i="10"/>
  <c r="Q545" i="10"/>
  <c r="P545" i="10"/>
  <c r="O545" i="10"/>
  <c r="N545" i="10"/>
  <c r="M545" i="10"/>
  <c r="L545" i="10"/>
  <c r="K545" i="10"/>
  <c r="J545" i="10"/>
  <c r="I545" i="10"/>
  <c r="H545" i="10"/>
  <c r="G545" i="10"/>
  <c r="F545" i="10"/>
  <c r="R544" i="10"/>
  <c r="Q544" i="10"/>
  <c r="P544" i="10"/>
  <c r="O544" i="10"/>
  <c r="N544" i="10"/>
  <c r="M544" i="10"/>
  <c r="L544" i="10"/>
  <c r="K544" i="10"/>
  <c r="J544" i="10"/>
  <c r="I544" i="10"/>
  <c r="H544" i="10"/>
  <c r="G544" i="10"/>
  <c r="F544" i="10"/>
  <c r="R543" i="10"/>
  <c r="Q543" i="10"/>
  <c r="P543" i="10"/>
  <c r="O543" i="10"/>
  <c r="N543" i="10"/>
  <c r="M543" i="10"/>
  <c r="L543" i="10"/>
  <c r="K543" i="10"/>
  <c r="J543" i="10"/>
  <c r="I543" i="10"/>
  <c r="H543" i="10"/>
  <c r="G543" i="10"/>
  <c r="F543" i="10"/>
  <c r="R542" i="10"/>
  <c r="Q542" i="10"/>
  <c r="P542" i="10"/>
  <c r="O542" i="10"/>
  <c r="N542" i="10"/>
  <c r="M542" i="10"/>
  <c r="L542" i="10"/>
  <c r="K542" i="10"/>
  <c r="J542" i="10"/>
  <c r="I542" i="10"/>
  <c r="H542" i="10"/>
  <c r="G542" i="10"/>
  <c r="F542" i="10"/>
  <c r="R541" i="10"/>
  <c r="Q541" i="10"/>
  <c r="P541" i="10"/>
  <c r="O541" i="10"/>
  <c r="N541" i="10"/>
  <c r="M541" i="10"/>
  <c r="L541" i="10"/>
  <c r="K541" i="10"/>
  <c r="J541" i="10"/>
  <c r="I541" i="10"/>
  <c r="H541" i="10"/>
  <c r="G541" i="10"/>
  <c r="F541" i="10"/>
  <c r="R540" i="10"/>
  <c r="Q540" i="10"/>
  <c r="P540" i="10"/>
  <c r="O540" i="10"/>
  <c r="N540" i="10"/>
  <c r="M540" i="10"/>
  <c r="L540" i="10"/>
  <c r="K540" i="10"/>
  <c r="J540" i="10"/>
  <c r="I540" i="10"/>
  <c r="H540" i="10"/>
  <c r="G540" i="10"/>
  <c r="F540" i="10"/>
  <c r="R539" i="10"/>
  <c r="Q539" i="10"/>
  <c r="P539" i="10"/>
  <c r="O539" i="10"/>
  <c r="N539" i="10"/>
  <c r="M539" i="10"/>
  <c r="L539" i="10"/>
  <c r="K539" i="10"/>
  <c r="J539" i="10"/>
  <c r="I539" i="10"/>
  <c r="H539" i="10"/>
  <c r="G539" i="10"/>
  <c r="F539" i="10"/>
  <c r="R538" i="10"/>
  <c r="Q538" i="10"/>
  <c r="P538" i="10"/>
  <c r="O538" i="10"/>
  <c r="N538" i="10"/>
  <c r="M538" i="10"/>
  <c r="L538" i="10"/>
  <c r="K538" i="10"/>
  <c r="J538" i="10"/>
  <c r="I538" i="10"/>
  <c r="H538" i="10"/>
  <c r="G538" i="10"/>
  <c r="F538" i="10"/>
  <c r="R537" i="10"/>
  <c r="Q537" i="10"/>
  <c r="P537" i="10"/>
  <c r="O537" i="10"/>
  <c r="N537" i="10"/>
  <c r="M537" i="10"/>
  <c r="L537" i="10"/>
  <c r="K537" i="10"/>
  <c r="J537" i="10"/>
  <c r="I537" i="10"/>
  <c r="H537" i="10"/>
  <c r="G537" i="10"/>
  <c r="F537" i="10"/>
  <c r="R536" i="10"/>
  <c r="Q536" i="10"/>
  <c r="P536" i="10"/>
  <c r="O536" i="10"/>
  <c r="N536" i="10"/>
  <c r="M536" i="10"/>
  <c r="L536" i="10"/>
  <c r="K536" i="10"/>
  <c r="J536" i="10"/>
  <c r="I536" i="10"/>
  <c r="H536" i="10"/>
  <c r="G536" i="10"/>
  <c r="F536" i="10"/>
  <c r="R535" i="10"/>
  <c r="Q535" i="10"/>
  <c r="P535" i="10"/>
  <c r="O535" i="10"/>
  <c r="N535" i="10"/>
  <c r="M535" i="10"/>
  <c r="L535" i="10"/>
  <c r="K535" i="10"/>
  <c r="J535" i="10"/>
  <c r="I535" i="10"/>
  <c r="H535" i="10"/>
  <c r="G535" i="10"/>
  <c r="F535" i="10"/>
  <c r="R534" i="10"/>
  <c r="Q534" i="10"/>
  <c r="P534" i="10"/>
  <c r="O534" i="10"/>
  <c r="N534" i="10"/>
  <c r="M534" i="10"/>
  <c r="L534" i="10"/>
  <c r="K534" i="10"/>
  <c r="J534" i="10"/>
  <c r="I534" i="10"/>
  <c r="H534" i="10"/>
  <c r="G534" i="10"/>
  <c r="F534" i="10"/>
  <c r="R533" i="10"/>
  <c r="Q533" i="10"/>
  <c r="P533" i="10"/>
  <c r="O533" i="10"/>
  <c r="N533" i="10"/>
  <c r="M533" i="10"/>
  <c r="L533" i="10"/>
  <c r="K533" i="10"/>
  <c r="J533" i="10"/>
  <c r="I533" i="10"/>
  <c r="H533" i="10"/>
  <c r="G533" i="10"/>
  <c r="F533" i="10"/>
  <c r="R532" i="10"/>
  <c r="Q532" i="10"/>
  <c r="P532" i="10"/>
  <c r="O532" i="10"/>
  <c r="N532" i="10"/>
  <c r="M532" i="10"/>
  <c r="L532" i="10"/>
  <c r="K532" i="10"/>
  <c r="J532" i="10"/>
  <c r="I532" i="10"/>
  <c r="H532" i="10"/>
  <c r="G532" i="10"/>
  <c r="F532" i="10"/>
  <c r="R531" i="10"/>
  <c r="Q531" i="10"/>
  <c r="P531" i="10"/>
  <c r="O531" i="10"/>
  <c r="N531" i="10"/>
  <c r="M531" i="10"/>
  <c r="L531" i="10"/>
  <c r="I132" i="3" s="1"/>
  <c r="K531" i="10"/>
  <c r="J531" i="10"/>
  <c r="I531" i="10"/>
  <c r="H531" i="10"/>
  <c r="G531" i="10"/>
  <c r="F531" i="10"/>
  <c r="R530" i="10"/>
  <c r="Q530" i="10"/>
  <c r="P530" i="10"/>
  <c r="O530" i="10"/>
  <c r="N530" i="10"/>
  <c r="M530" i="10"/>
  <c r="L530" i="10"/>
  <c r="K530" i="10"/>
  <c r="J530" i="10"/>
  <c r="I530" i="10"/>
  <c r="H530" i="10"/>
  <c r="G530" i="10"/>
  <c r="F530" i="10"/>
  <c r="R529" i="10"/>
  <c r="Q529" i="10"/>
  <c r="P529" i="10"/>
  <c r="O529" i="10"/>
  <c r="N529" i="10"/>
  <c r="M529" i="10"/>
  <c r="L529" i="10"/>
  <c r="K529" i="10"/>
  <c r="J529" i="10"/>
  <c r="I529" i="10"/>
  <c r="H529" i="10"/>
  <c r="G529" i="10"/>
  <c r="F529" i="10"/>
  <c r="R528" i="10"/>
  <c r="Q528" i="10"/>
  <c r="P528" i="10"/>
  <c r="O528" i="10"/>
  <c r="N528" i="10"/>
  <c r="M528" i="10"/>
  <c r="L528" i="10"/>
  <c r="I145" i="3" s="1"/>
  <c r="K528" i="10"/>
  <c r="J528" i="10"/>
  <c r="I528" i="10"/>
  <c r="H528" i="10"/>
  <c r="G528" i="10"/>
  <c r="F528" i="10"/>
  <c r="R527" i="10"/>
  <c r="Q527" i="10"/>
  <c r="P527" i="10"/>
  <c r="O527" i="10"/>
  <c r="N527" i="10"/>
  <c r="M527" i="10"/>
  <c r="L527" i="10"/>
  <c r="K527" i="10"/>
  <c r="J527" i="10"/>
  <c r="I527" i="10"/>
  <c r="H527" i="10"/>
  <c r="G527" i="10"/>
  <c r="F527" i="10"/>
  <c r="R526" i="10"/>
  <c r="Q526" i="10"/>
  <c r="P526" i="10"/>
  <c r="O526" i="10"/>
  <c r="N526" i="10"/>
  <c r="M526" i="10"/>
  <c r="L526" i="10"/>
  <c r="K526" i="10"/>
  <c r="J526" i="10"/>
  <c r="I526" i="10"/>
  <c r="H526" i="10"/>
  <c r="G526" i="10"/>
  <c r="F526" i="10"/>
  <c r="R525" i="10"/>
  <c r="Q525" i="10"/>
  <c r="P525" i="10"/>
  <c r="O525" i="10"/>
  <c r="N525" i="10"/>
  <c r="M525" i="10"/>
  <c r="L525" i="10"/>
  <c r="K525" i="10"/>
  <c r="J525" i="10"/>
  <c r="I525" i="10"/>
  <c r="H525" i="10"/>
  <c r="G525" i="10"/>
  <c r="F525" i="10"/>
  <c r="R524" i="10"/>
  <c r="Q524" i="10"/>
  <c r="P524" i="10"/>
  <c r="O524" i="10"/>
  <c r="N524" i="10"/>
  <c r="M524" i="10"/>
  <c r="L524" i="10"/>
  <c r="K524" i="10"/>
  <c r="J524" i="10"/>
  <c r="I524" i="10"/>
  <c r="H524" i="10"/>
  <c r="G524" i="10"/>
  <c r="F524" i="10"/>
  <c r="R523" i="10"/>
  <c r="Q523" i="10"/>
  <c r="P523" i="10"/>
  <c r="O523" i="10"/>
  <c r="N523" i="10"/>
  <c r="M523" i="10"/>
  <c r="L523" i="10"/>
  <c r="K523" i="10"/>
  <c r="J523" i="10"/>
  <c r="I523" i="10"/>
  <c r="H523" i="10"/>
  <c r="G523" i="10"/>
  <c r="F523" i="10"/>
  <c r="R522" i="10"/>
  <c r="Q522" i="10"/>
  <c r="P522" i="10"/>
  <c r="O522" i="10"/>
  <c r="N522" i="10"/>
  <c r="M522" i="10"/>
  <c r="L522" i="10"/>
  <c r="K522" i="10"/>
  <c r="J522" i="10"/>
  <c r="I522" i="10"/>
  <c r="H522" i="10"/>
  <c r="G522" i="10"/>
  <c r="F522" i="10"/>
  <c r="R521" i="10"/>
  <c r="Q521" i="10"/>
  <c r="P521" i="10"/>
  <c r="O521" i="10"/>
  <c r="N521" i="10"/>
  <c r="M521" i="10"/>
  <c r="L521" i="10"/>
  <c r="K521" i="10"/>
  <c r="J521" i="10"/>
  <c r="I521" i="10"/>
  <c r="H521" i="10"/>
  <c r="G521" i="10"/>
  <c r="F521" i="10"/>
  <c r="R520" i="10"/>
  <c r="Q520" i="10"/>
  <c r="P520" i="10"/>
  <c r="O520" i="10"/>
  <c r="N520" i="10"/>
  <c r="M520" i="10"/>
  <c r="L520" i="10"/>
  <c r="I29" i="3" s="1"/>
  <c r="K520" i="10"/>
  <c r="J520" i="10"/>
  <c r="I520" i="10"/>
  <c r="H520" i="10"/>
  <c r="G520" i="10"/>
  <c r="F520" i="10"/>
  <c r="R519" i="10"/>
  <c r="Q519" i="10"/>
  <c r="P519" i="10"/>
  <c r="O519" i="10"/>
  <c r="N519" i="10"/>
  <c r="M519" i="10"/>
  <c r="L519" i="10"/>
  <c r="K519" i="10"/>
  <c r="J519" i="10"/>
  <c r="I519" i="10"/>
  <c r="H519" i="10"/>
  <c r="G519" i="10"/>
  <c r="F519" i="10"/>
  <c r="R518" i="10"/>
  <c r="Q518" i="10"/>
  <c r="P518" i="10"/>
  <c r="O518" i="10"/>
  <c r="N518" i="10"/>
  <c r="M518" i="10"/>
  <c r="L518" i="10"/>
  <c r="K518" i="10"/>
  <c r="J518" i="10"/>
  <c r="I518" i="10"/>
  <c r="H518" i="10"/>
  <c r="G518" i="10"/>
  <c r="F518" i="10"/>
  <c r="R517" i="10"/>
  <c r="Q517" i="10"/>
  <c r="P517" i="10"/>
  <c r="O517" i="10"/>
  <c r="N517" i="10"/>
  <c r="M517" i="10"/>
  <c r="L517" i="10"/>
  <c r="K517" i="10"/>
  <c r="J517" i="10"/>
  <c r="I517" i="10"/>
  <c r="H517" i="10"/>
  <c r="G517" i="10"/>
  <c r="F517" i="10"/>
  <c r="R516" i="10"/>
  <c r="Q516" i="10"/>
  <c r="P516" i="10"/>
  <c r="O516" i="10"/>
  <c r="N516" i="10"/>
  <c r="M516" i="10"/>
  <c r="L516" i="10"/>
  <c r="K516" i="10"/>
  <c r="J516" i="10"/>
  <c r="I516" i="10"/>
  <c r="H516" i="10"/>
  <c r="G516" i="10"/>
  <c r="F516" i="10"/>
  <c r="R515" i="10"/>
  <c r="Q515" i="10"/>
  <c r="P515" i="10"/>
  <c r="O515" i="10"/>
  <c r="N515" i="10"/>
  <c r="M515" i="10"/>
  <c r="L515" i="10"/>
  <c r="K515" i="10"/>
  <c r="J515" i="10"/>
  <c r="I515" i="10"/>
  <c r="H515" i="10"/>
  <c r="G515" i="10"/>
  <c r="F515" i="10"/>
  <c r="R514" i="10"/>
  <c r="Q514" i="10"/>
  <c r="P514" i="10"/>
  <c r="O514" i="10"/>
  <c r="N514" i="10"/>
  <c r="M514" i="10"/>
  <c r="L514" i="10"/>
  <c r="K514" i="10"/>
  <c r="J514" i="10"/>
  <c r="I514" i="10"/>
  <c r="H514" i="10"/>
  <c r="G514" i="10"/>
  <c r="F514" i="10"/>
  <c r="R513" i="10"/>
  <c r="Q513" i="10"/>
  <c r="P513" i="10"/>
  <c r="O513" i="10"/>
  <c r="N513" i="10"/>
  <c r="M513" i="10"/>
  <c r="L513" i="10"/>
  <c r="K513" i="10"/>
  <c r="J513" i="10"/>
  <c r="I513" i="10"/>
  <c r="H513" i="10"/>
  <c r="G513" i="10"/>
  <c r="F513" i="10"/>
  <c r="R512" i="10"/>
  <c r="Q512" i="10"/>
  <c r="P512" i="10"/>
  <c r="O512" i="10"/>
  <c r="N512" i="10"/>
  <c r="M512" i="10"/>
  <c r="L512" i="10"/>
  <c r="K512" i="10"/>
  <c r="J512" i="10"/>
  <c r="I512" i="10"/>
  <c r="H512" i="10"/>
  <c r="G512" i="10"/>
  <c r="F512" i="10"/>
  <c r="R511" i="10"/>
  <c r="Q511" i="10"/>
  <c r="P511" i="10"/>
  <c r="O511" i="10"/>
  <c r="N511" i="10"/>
  <c r="M511" i="10"/>
  <c r="L511" i="10"/>
  <c r="K511" i="10"/>
  <c r="J511" i="10"/>
  <c r="I511" i="10"/>
  <c r="H511" i="10"/>
  <c r="G511" i="10"/>
  <c r="F511" i="10"/>
  <c r="R510" i="10"/>
  <c r="Q510" i="10"/>
  <c r="P510" i="10"/>
  <c r="O510" i="10"/>
  <c r="N510" i="10"/>
  <c r="M510" i="10"/>
  <c r="L510" i="10"/>
  <c r="J180" i="3" s="1"/>
  <c r="K510" i="10"/>
  <c r="J510" i="10"/>
  <c r="I510" i="10"/>
  <c r="H510" i="10"/>
  <c r="G510" i="10"/>
  <c r="F510" i="10"/>
  <c r="R509" i="10"/>
  <c r="Q509" i="10"/>
  <c r="P509" i="10"/>
  <c r="O509" i="10"/>
  <c r="N509" i="10"/>
  <c r="M509" i="10"/>
  <c r="L509" i="10"/>
  <c r="K509" i="10"/>
  <c r="J509" i="10"/>
  <c r="I509" i="10"/>
  <c r="H509" i="10"/>
  <c r="G509" i="10"/>
  <c r="F509" i="10"/>
  <c r="R508" i="10"/>
  <c r="Q508" i="10"/>
  <c r="P508" i="10"/>
  <c r="O508" i="10"/>
  <c r="N508" i="10"/>
  <c r="M508" i="10"/>
  <c r="L508" i="10"/>
  <c r="K508" i="10"/>
  <c r="J508" i="10"/>
  <c r="I508" i="10"/>
  <c r="H508" i="10"/>
  <c r="G508" i="10"/>
  <c r="F508" i="10"/>
  <c r="R507" i="10"/>
  <c r="Q507" i="10"/>
  <c r="P507" i="10"/>
  <c r="O507" i="10"/>
  <c r="N507" i="10"/>
  <c r="M507" i="10"/>
  <c r="L507" i="10"/>
  <c r="K507" i="10"/>
  <c r="J507" i="10"/>
  <c r="I507" i="10"/>
  <c r="H507" i="10"/>
  <c r="G507" i="10"/>
  <c r="F507" i="10"/>
  <c r="R506" i="10"/>
  <c r="Q506" i="10"/>
  <c r="P506" i="10"/>
  <c r="O506" i="10"/>
  <c r="N506" i="10"/>
  <c r="M506" i="10"/>
  <c r="L506" i="10"/>
  <c r="K506" i="10"/>
  <c r="J506" i="10"/>
  <c r="I506" i="10"/>
  <c r="H506" i="10"/>
  <c r="G506" i="10"/>
  <c r="F506" i="10"/>
  <c r="R505" i="10"/>
  <c r="Q505" i="10"/>
  <c r="P505" i="10"/>
  <c r="O505" i="10"/>
  <c r="N505" i="10"/>
  <c r="M505" i="10"/>
  <c r="L505" i="10"/>
  <c r="K505" i="10"/>
  <c r="J505" i="10"/>
  <c r="I505" i="10"/>
  <c r="H505" i="10"/>
  <c r="G505" i="10"/>
  <c r="F505" i="10"/>
  <c r="R504" i="10"/>
  <c r="Q504" i="10"/>
  <c r="P504" i="10"/>
  <c r="O504" i="10"/>
  <c r="N504" i="10"/>
  <c r="M504" i="10"/>
  <c r="L504" i="10"/>
  <c r="J181" i="3" s="1"/>
  <c r="K504" i="10"/>
  <c r="J504" i="10"/>
  <c r="I504" i="10"/>
  <c r="H504" i="10"/>
  <c r="G504" i="10"/>
  <c r="F504" i="10"/>
  <c r="R503" i="10"/>
  <c r="Q503" i="10"/>
  <c r="P503" i="10"/>
  <c r="O503" i="10"/>
  <c r="N503" i="10"/>
  <c r="M503" i="10"/>
  <c r="L503" i="10"/>
  <c r="K503" i="10"/>
  <c r="J503" i="10"/>
  <c r="I503" i="10"/>
  <c r="H503" i="10"/>
  <c r="G503" i="10"/>
  <c r="F503" i="10"/>
  <c r="R502" i="10"/>
  <c r="Q502" i="10"/>
  <c r="P502" i="10"/>
  <c r="O502" i="10"/>
  <c r="N502" i="10"/>
  <c r="M502" i="10"/>
  <c r="L502" i="10"/>
  <c r="J25" i="3" s="1"/>
  <c r="K502" i="10"/>
  <c r="J502" i="10"/>
  <c r="I502" i="10"/>
  <c r="H502" i="10"/>
  <c r="G502" i="10"/>
  <c r="F502" i="10"/>
  <c r="R501" i="10"/>
  <c r="Q501" i="10"/>
  <c r="P501" i="10"/>
  <c r="O501" i="10"/>
  <c r="N501" i="10"/>
  <c r="M501" i="10"/>
  <c r="L501" i="10"/>
  <c r="K501" i="10"/>
  <c r="J501" i="10"/>
  <c r="I501" i="10"/>
  <c r="H501" i="10"/>
  <c r="G501" i="10"/>
  <c r="F501" i="10"/>
  <c r="R500" i="10"/>
  <c r="Q500" i="10"/>
  <c r="P500" i="10"/>
  <c r="O500" i="10"/>
  <c r="N500" i="10"/>
  <c r="M500" i="10"/>
  <c r="L500" i="10"/>
  <c r="K500" i="10"/>
  <c r="J500" i="10"/>
  <c r="I500" i="10"/>
  <c r="H500" i="10"/>
  <c r="G500" i="10"/>
  <c r="F500" i="10"/>
  <c r="R499" i="10"/>
  <c r="Q499" i="10"/>
  <c r="P499" i="10"/>
  <c r="O499" i="10"/>
  <c r="N499" i="10"/>
  <c r="M499" i="10"/>
  <c r="L499" i="10"/>
  <c r="K499" i="10"/>
  <c r="J499" i="10"/>
  <c r="I499" i="10"/>
  <c r="H499" i="10"/>
  <c r="G499" i="10"/>
  <c r="F499" i="10"/>
  <c r="R498" i="10"/>
  <c r="Q498" i="10"/>
  <c r="P498" i="10"/>
  <c r="O498" i="10"/>
  <c r="N498" i="10"/>
  <c r="M498" i="10"/>
  <c r="L498" i="10"/>
  <c r="K498" i="10"/>
  <c r="J498" i="10"/>
  <c r="I498" i="10"/>
  <c r="H498" i="10"/>
  <c r="G498" i="10"/>
  <c r="F498" i="10"/>
  <c r="R497" i="10"/>
  <c r="Q497" i="10"/>
  <c r="P497" i="10"/>
  <c r="O497" i="10"/>
  <c r="N497" i="10"/>
  <c r="M497" i="10"/>
  <c r="L497" i="10"/>
  <c r="K497" i="10"/>
  <c r="J497" i="10"/>
  <c r="I497" i="10"/>
  <c r="H497" i="10"/>
  <c r="G497" i="10"/>
  <c r="F497" i="10"/>
  <c r="R496" i="10"/>
  <c r="Q496" i="10"/>
  <c r="P496" i="10"/>
  <c r="O496" i="10"/>
  <c r="N496" i="10"/>
  <c r="M496" i="10"/>
  <c r="L496" i="10"/>
  <c r="J136" i="3" s="1"/>
  <c r="K496" i="10"/>
  <c r="J496" i="10"/>
  <c r="I496" i="10"/>
  <c r="H496" i="10"/>
  <c r="G496" i="10"/>
  <c r="F496" i="10"/>
  <c r="R495" i="10"/>
  <c r="Q495" i="10"/>
  <c r="P495" i="10"/>
  <c r="O495" i="10"/>
  <c r="N495" i="10"/>
  <c r="M495" i="10"/>
  <c r="L495" i="10"/>
  <c r="K495" i="10"/>
  <c r="J495" i="10"/>
  <c r="I495" i="10"/>
  <c r="H495" i="10"/>
  <c r="G495" i="10"/>
  <c r="F495" i="10"/>
  <c r="R494" i="10"/>
  <c r="Q494" i="10"/>
  <c r="P494" i="10"/>
  <c r="O494" i="10"/>
  <c r="N494" i="10"/>
  <c r="M494" i="10"/>
  <c r="L494" i="10"/>
  <c r="J61" i="3" s="1"/>
  <c r="K494" i="10"/>
  <c r="J494" i="10"/>
  <c r="I494" i="10"/>
  <c r="H494" i="10"/>
  <c r="G494" i="10"/>
  <c r="F494" i="10"/>
  <c r="R493" i="10"/>
  <c r="Q493" i="10"/>
  <c r="P493" i="10"/>
  <c r="O493" i="10"/>
  <c r="N493" i="10"/>
  <c r="M493" i="10"/>
  <c r="L493" i="10"/>
  <c r="K493" i="10"/>
  <c r="J493" i="10"/>
  <c r="I493" i="10"/>
  <c r="H493" i="10"/>
  <c r="G493" i="10"/>
  <c r="F493" i="10"/>
  <c r="R492" i="10"/>
  <c r="Q492" i="10"/>
  <c r="P492" i="10"/>
  <c r="O492" i="10"/>
  <c r="N492" i="10"/>
  <c r="M492" i="10"/>
  <c r="L492" i="10"/>
  <c r="K492" i="10"/>
  <c r="J492" i="10"/>
  <c r="I492" i="10"/>
  <c r="H492" i="10"/>
  <c r="G492" i="10"/>
  <c r="F492" i="10"/>
  <c r="R491" i="10"/>
  <c r="Q491" i="10"/>
  <c r="P491" i="10"/>
  <c r="O491" i="10"/>
  <c r="N491" i="10"/>
  <c r="M491" i="10"/>
  <c r="L491" i="10"/>
  <c r="J169" i="3" s="1"/>
  <c r="K491" i="10"/>
  <c r="J491" i="10"/>
  <c r="I491" i="10"/>
  <c r="H491" i="10"/>
  <c r="G491" i="10"/>
  <c r="F491" i="10"/>
  <c r="R490" i="10"/>
  <c r="Q490" i="10"/>
  <c r="P490" i="10"/>
  <c r="O490" i="10"/>
  <c r="N490" i="10"/>
  <c r="M490" i="10"/>
  <c r="L490" i="10"/>
  <c r="K490" i="10"/>
  <c r="J490" i="10"/>
  <c r="I490" i="10"/>
  <c r="H490" i="10"/>
  <c r="G490" i="10"/>
  <c r="F490" i="10"/>
  <c r="R489" i="10"/>
  <c r="Q489" i="10"/>
  <c r="P489" i="10"/>
  <c r="O489" i="10"/>
  <c r="N489" i="10"/>
  <c r="M489" i="10"/>
  <c r="L489" i="10"/>
  <c r="K489" i="10"/>
  <c r="J489" i="10"/>
  <c r="I489" i="10"/>
  <c r="H489" i="10"/>
  <c r="G489" i="10"/>
  <c r="F489" i="10"/>
  <c r="R488" i="10"/>
  <c r="Q488" i="10"/>
  <c r="P488" i="10"/>
  <c r="O488" i="10"/>
  <c r="N488" i="10"/>
  <c r="M488" i="10"/>
  <c r="L488" i="10"/>
  <c r="J124" i="3" s="1"/>
  <c r="K488" i="10"/>
  <c r="J488" i="10"/>
  <c r="I488" i="10"/>
  <c r="H488" i="10"/>
  <c r="G488" i="10"/>
  <c r="F488" i="10"/>
  <c r="R487" i="10"/>
  <c r="Q487" i="10"/>
  <c r="P487" i="10"/>
  <c r="O487" i="10"/>
  <c r="N487" i="10"/>
  <c r="M487" i="10"/>
  <c r="L487" i="10"/>
  <c r="K487" i="10"/>
  <c r="J487" i="10"/>
  <c r="I487" i="10"/>
  <c r="H487" i="10"/>
  <c r="G487" i="10"/>
  <c r="F487" i="10"/>
  <c r="R486" i="10"/>
  <c r="Q486" i="10"/>
  <c r="P486" i="10"/>
  <c r="O486" i="10"/>
  <c r="N486" i="10"/>
  <c r="M486" i="10"/>
  <c r="L486" i="10"/>
  <c r="K486" i="10"/>
  <c r="J486" i="10"/>
  <c r="I486" i="10"/>
  <c r="H486" i="10"/>
  <c r="G486" i="10"/>
  <c r="F486" i="10"/>
  <c r="R485" i="10"/>
  <c r="Q485" i="10"/>
  <c r="P485" i="10"/>
  <c r="O485" i="10"/>
  <c r="N485" i="10"/>
  <c r="M485" i="10"/>
  <c r="L485" i="10"/>
  <c r="K485" i="10"/>
  <c r="J485" i="10"/>
  <c r="I485" i="10"/>
  <c r="H485" i="10"/>
  <c r="G485" i="10"/>
  <c r="F485" i="10"/>
  <c r="R484" i="10"/>
  <c r="Q484" i="10"/>
  <c r="P484" i="10"/>
  <c r="O484" i="10"/>
  <c r="N484" i="10"/>
  <c r="M484" i="10"/>
  <c r="L484" i="10"/>
  <c r="K484" i="10"/>
  <c r="J484" i="10"/>
  <c r="I484" i="10"/>
  <c r="H484" i="10"/>
  <c r="G484" i="10"/>
  <c r="F484" i="10"/>
  <c r="R483" i="10"/>
  <c r="Q483" i="10"/>
  <c r="P483" i="10"/>
  <c r="O483" i="10"/>
  <c r="N483" i="10"/>
  <c r="M483" i="10"/>
  <c r="L483" i="10"/>
  <c r="J186" i="3" s="1"/>
  <c r="K483" i="10"/>
  <c r="J483" i="10"/>
  <c r="I483" i="10"/>
  <c r="H483" i="10"/>
  <c r="G483" i="10"/>
  <c r="F483" i="10"/>
  <c r="R482" i="10"/>
  <c r="Q482" i="10"/>
  <c r="P482" i="10"/>
  <c r="O482" i="10"/>
  <c r="N482" i="10"/>
  <c r="M482" i="10"/>
  <c r="L482" i="10"/>
  <c r="K482" i="10"/>
  <c r="J482" i="10"/>
  <c r="I482" i="10"/>
  <c r="H482" i="10"/>
  <c r="G482" i="10"/>
  <c r="F482" i="10"/>
  <c r="R481" i="10"/>
  <c r="Q481" i="10"/>
  <c r="P481" i="10"/>
  <c r="O481" i="10"/>
  <c r="N481" i="10"/>
  <c r="M481" i="10"/>
  <c r="L481" i="10"/>
  <c r="J49" i="3" s="1"/>
  <c r="K481" i="10"/>
  <c r="J481" i="10"/>
  <c r="I481" i="10"/>
  <c r="H481" i="10"/>
  <c r="G481" i="10"/>
  <c r="F481" i="10"/>
  <c r="R480" i="10"/>
  <c r="Q480" i="10"/>
  <c r="P480" i="10"/>
  <c r="O480" i="10"/>
  <c r="N480" i="10"/>
  <c r="M480" i="10"/>
  <c r="L480" i="10"/>
  <c r="K480" i="10"/>
  <c r="J480" i="10"/>
  <c r="I480" i="10"/>
  <c r="H480" i="10"/>
  <c r="G480" i="10"/>
  <c r="F480" i="10"/>
  <c r="R479" i="10"/>
  <c r="Q479" i="10"/>
  <c r="P479" i="10"/>
  <c r="O479" i="10"/>
  <c r="N479" i="10"/>
  <c r="M479" i="10"/>
  <c r="L479" i="10"/>
  <c r="K479" i="10"/>
  <c r="J479" i="10"/>
  <c r="I479" i="10"/>
  <c r="H479" i="10"/>
  <c r="G479" i="10"/>
  <c r="F479" i="10"/>
  <c r="R478" i="10"/>
  <c r="Q478" i="10"/>
  <c r="P478" i="10"/>
  <c r="O478" i="10"/>
  <c r="N478" i="10"/>
  <c r="M478" i="10"/>
  <c r="L478" i="10"/>
  <c r="K478" i="10"/>
  <c r="J478" i="10"/>
  <c r="I478" i="10"/>
  <c r="H478" i="10"/>
  <c r="G478" i="10"/>
  <c r="F478" i="10"/>
  <c r="R477" i="10"/>
  <c r="Q477" i="10"/>
  <c r="P477" i="10"/>
  <c r="O477" i="10"/>
  <c r="N477" i="10"/>
  <c r="M477" i="10"/>
  <c r="L477" i="10"/>
  <c r="K477" i="10"/>
  <c r="J477" i="10"/>
  <c r="I477" i="10"/>
  <c r="H477" i="10"/>
  <c r="G477" i="10"/>
  <c r="F477" i="10"/>
  <c r="R476" i="10"/>
  <c r="Q476" i="10"/>
  <c r="P476" i="10"/>
  <c r="O476" i="10"/>
  <c r="N476" i="10"/>
  <c r="M476" i="10"/>
  <c r="L476" i="10"/>
  <c r="K476" i="10"/>
  <c r="J476" i="10"/>
  <c r="I476" i="10"/>
  <c r="H476" i="10"/>
  <c r="G476" i="10"/>
  <c r="F476" i="10"/>
  <c r="R475" i="10"/>
  <c r="Q475" i="10"/>
  <c r="P475" i="10"/>
  <c r="O475" i="10"/>
  <c r="N475" i="10"/>
  <c r="M475" i="10"/>
  <c r="L475" i="10"/>
  <c r="K475" i="10"/>
  <c r="J475" i="10"/>
  <c r="I475" i="10"/>
  <c r="H475" i="10"/>
  <c r="G475" i="10"/>
  <c r="F475" i="10"/>
  <c r="R474" i="10"/>
  <c r="Q474" i="10"/>
  <c r="P474" i="10"/>
  <c r="O474" i="10"/>
  <c r="N474" i="10"/>
  <c r="M474" i="10"/>
  <c r="L474" i="10"/>
  <c r="K474" i="10"/>
  <c r="J474" i="10"/>
  <c r="I474" i="10"/>
  <c r="H474" i="10"/>
  <c r="G474" i="10"/>
  <c r="F474" i="10"/>
  <c r="R473" i="10"/>
  <c r="Q473" i="10"/>
  <c r="P473" i="10"/>
  <c r="O473" i="10"/>
  <c r="N473" i="10"/>
  <c r="M473" i="10"/>
  <c r="L473" i="10"/>
  <c r="K473" i="10"/>
  <c r="J473" i="10"/>
  <c r="I473" i="10"/>
  <c r="H473" i="10"/>
  <c r="G473" i="10"/>
  <c r="F473" i="10"/>
  <c r="R472" i="10"/>
  <c r="Q472" i="10"/>
  <c r="P472" i="10"/>
  <c r="O472" i="10"/>
  <c r="N472" i="10"/>
  <c r="M472" i="10"/>
  <c r="L472" i="10"/>
  <c r="K472" i="10"/>
  <c r="J472" i="10"/>
  <c r="I472" i="10"/>
  <c r="H472" i="10"/>
  <c r="G472" i="10"/>
  <c r="F472" i="10"/>
  <c r="R471" i="10"/>
  <c r="Q471" i="10"/>
  <c r="P471" i="10"/>
  <c r="O471" i="10"/>
  <c r="N471" i="10"/>
  <c r="M471" i="10"/>
  <c r="L471" i="10"/>
  <c r="K471" i="10"/>
  <c r="J471" i="10"/>
  <c r="I471" i="10"/>
  <c r="H471" i="10"/>
  <c r="G471" i="10"/>
  <c r="F471" i="10"/>
  <c r="R470" i="10"/>
  <c r="Q470" i="10"/>
  <c r="P470" i="10"/>
  <c r="O470" i="10"/>
  <c r="N470" i="10"/>
  <c r="M470" i="10"/>
  <c r="L470" i="10"/>
  <c r="J16" i="3" s="1"/>
  <c r="K470" i="10"/>
  <c r="J470" i="10"/>
  <c r="I470" i="10"/>
  <c r="H470" i="10"/>
  <c r="G470" i="10"/>
  <c r="F470" i="10"/>
  <c r="R469" i="10"/>
  <c r="Q469" i="10"/>
  <c r="P469" i="10"/>
  <c r="O469" i="10"/>
  <c r="N469" i="10"/>
  <c r="M469" i="10"/>
  <c r="L469" i="10"/>
  <c r="K469" i="10"/>
  <c r="J469" i="10"/>
  <c r="I469" i="10"/>
  <c r="H469" i="10"/>
  <c r="G469" i="10"/>
  <c r="F469" i="10"/>
  <c r="R468" i="10"/>
  <c r="Q468" i="10"/>
  <c r="P468" i="10"/>
  <c r="O468" i="10"/>
  <c r="N468" i="10"/>
  <c r="M468" i="10"/>
  <c r="L468" i="10"/>
  <c r="K468" i="10"/>
  <c r="J468" i="10"/>
  <c r="I468" i="10"/>
  <c r="H468" i="10"/>
  <c r="G468" i="10"/>
  <c r="F468" i="10"/>
  <c r="R467" i="10"/>
  <c r="Q467" i="10"/>
  <c r="P467" i="10"/>
  <c r="O467" i="10"/>
  <c r="N467" i="10"/>
  <c r="M467" i="10"/>
  <c r="L467" i="10"/>
  <c r="K467" i="10"/>
  <c r="J467" i="10"/>
  <c r="I467" i="10"/>
  <c r="H467" i="10"/>
  <c r="G467" i="10"/>
  <c r="F467" i="10"/>
  <c r="R466" i="10"/>
  <c r="Q466" i="10"/>
  <c r="P466" i="10"/>
  <c r="O466" i="10"/>
  <c r="N466" i="10"/>
  <c r="M466" i="10"/>
  <c r="L466" i="10"/>
  <c r="K466" i="10"/>
  <c r="J466" i="10"/>
  <c r="I466" i="10"/>
  <c r="H466" i="10"/>
  <c r="G466" i="10"/>
  <c r="F466" i="10"/>
  <c r="R465" i="10"/>
  <c r="Q465" i="10"/>
  <c r="P465" i="10"/>
  <c r="O465" i="10"/>
  <c r="N465" i="10"/>
  <c r="M465" i="10"/>
  <c r="L465" i="10"/>
  <c r="K465" i="10"/>
  <c r="J465" i="10"/>
  <c r="I465" i="10"/>
  <c r="H465" i="10"/>
  <c r="G465" i="10"/>
  <c r="F465" i="10"/>
  <c r="R464" i="10"/>
  <c r="Q464" i="10"/>
  <c r="P464" i="10"/>
  <c r="O464" i="10"/>
  <c r="N464" i="10"/>
  <c r="M464" i="10"/>
  <c r="L464" i="10"/>
  <c r="K464" i="10"/>
  <c r="J464" i="10"/>
  <c r="I464" i="10"/>
  <c r="H464" i="10"/>
  <c r="G464" i="10"/>
  <c r="F464" i="10"/>
  <c r="R463" i="10"/>
  <c r="Q463" i="10"/>
  <c r="P463" i="10"/>
  <c r="O463" i="10"/>
  <c r="N463" i="10"/>
  <c r="M463" i="10"/>
  <c r="L463" i="10"/>
  <c r="K463" i="10"/>
  <c r="J463" i="10"/>
  <c r="I463" i="10"/>
  <c r="H463" i="10"/>
  <c r="G463" i="10"/>
  <c r="F463" i="10"/>
  <c r="R462" i="10"/>
  <c r="Q462" i="10"/>
  <c r="P462" i="10"/>
  <c r="O462" i="10"/>
  <c r="N462" i="10"/>
  <c r="M462" i="10"/>
  <c r="L462" i="10"/>
  <c r="K462" i="10"/>
  <c r="J462" i="10"/>
  <c r="I462" i="10"/>
  <c r="H462" i="10"/>
  <c r="G462" i="10"/>
  <c r="F462" i="10"/>
  <c r="R461" i="10"/>
  <c r="Q461" i="10"/>
  <c r="P461" i="10"/>
  <c r="O461" i="10"/>
  <c r="N461" i="10"/>
  <c r="M461" i="10"/>
  <c r="L461" i="10"/>
  <c r="K461" i="10"/>
  <c r="J461" i="10"/>
  <c r="I461" i="10"/>
  <c r="H461" i="10"/>
  <c r="G461" i="10"/>
  <c r="F461" i="10"/>
  <c r="R460" i="10"/>
  <c r="Q460" i="10"/>
  <c r="P460" i="10"/>
  <c r="O460" i="10"/>
  <c r="N460" i="10"/>
  <c r="M460" i="10"/>
  <c r="L460" i="10"/>
  <c r="K460" i="10"/>
  <c r="J460" i="10"/>
  <c r="I460" i="10"/>
  <c r="H460" i="10"/>
  <c r="G460" i="10"/>
  <c r="F460" i="10"/>
  <c r="R459" i="10"/>
  <c r="Q459" i="10"/>
  <c r="P459" i="10"/>
  <c r="O459" i="10"/>
  <c r="N459" i="10"/>
  <c r="M459" i="10"/>
  <c r="L459" i="10"/>
  <c r="K459" i="10"/>
  <c r="J459" i="10"/>
  <c r="I459" i="10"/>
  <c r="H459" i="10"/>
  <c r="G459" i="10"/>
  <c r="F459" i="10"/>
  <c r="R458" i="10"/>
  <c r="Q458" i="10"/>
  <c r="P458" i="10"/>
  <c r="O458" i="10"/>
  <c r="N458" i="10"/>
  <c r="M458" i="10"/>
  <c r="L458" i="10"/>
  <c r="K458" i="10"/>
  <c r="J458" i="10"/>
  <c r="I458" i="10"/>
  <c r="H458" i="10"/>
  <c r="G458" i="10"/>
  <c r="F458" i="10"/>
  <c r="R457" i="10"/>
  <c r="Q457" i="10"/>
  <c r="P457" i="10"/>
  <c r="O457" i="10"/>
  <c r="N457" i="10"/>
  <c r="M457" i="10"/>
  <c r="L457" i="10"/>
  <c r="K457" i="10"/>
  <c r="J457" i="10"/>
  <c r="I457" i="10"/>
  <c r="H457" i="10"/>
  <c r="G457" i="10"/>
  <c r="F457" i="10"/>
  <c r="R456" i="10"/>
  <c r="Q456" i="10"/>
  <c r="P456" i="10"/>
  <c r="O456" i="10"/>
  <c r="N456" i="10"/>
  <c r="M456" i="10"/>
  <c r="L456" i="10"/>
  <c r="K456" i="10"/>
  <c r="J456" i="10"/>
  <c r="I456" i="10"/>
  <c r="H456" i="10"/>
  <c r="G456" i="10"/>
  <c r="F456" i="10"/>
  <c r="R455" i="10"/>
  <c r="Q455" i="10"/>
  <c r="P455" i="10"/>
  <c r="O455" i="10"/>
  <c r="N455" i="10"/>
  <c r="M455" i="10"/>
  <c r="L455" i="10"/>
  <c r="K455" i="10"/>
  <c r="J455" i="10"/>
  <c r="I455" i="10"/>
  <c r="H455" i="10"/>
  <c r="G455" i="10"/>
  <c r="F455" i="10"/>
  <c r="R454" i="10"/>
  <c r="Q454" i="10"/>
  <c r="P454" i="10"/>
  <c r="O454" i="10"/>
  <c r="N454" i="10"/>
  <c r="M454" i="10"/>
  <c r="L454" i="10"/>
  <c r="K454" i="10"/>
  <c r="J454" i="10"/>
  <c r="I454" i="10"/>
  <c r="H454" i="10"/>
  <c r="G454" i="10"/>
  <c r="F454" i="10"/>
  <c r="R453" i="10"/>
  <c r="Q453" i="10"/>
  <c r="P453" i="10"/>
  <c r="O453" i="10"/>
  <c r="N453" i="10"/>
  <c r="M453" i="10"/>
  <c r="L453" i="10"/>
  <c r="K453" i="10"/>
  <c r="J453" i="10"/>
  <c r="I453" i="10"/>
  <c r="H453" i="10"/>
  <c r="G453" i="10"/>
  <c r="F453" i="10"/>
  <c r="R452" i="10"/>
  <c r="Q452" i="10"/>
  <c r="P452" i="10"/>
  <c r="O452" i="10"/>
  <c r="N452" i="10"/>
  <c r="M452" i="10"/>
  <c r="L452" i="10"/>
  <c r="K452" i="10"/>
  <c r="J452" i="10"/>
  <c r="I452" i="10"/>
  <c r="H452" i="10"/>
  <c r="G452" i="10"/>
  <c r="F452" i="10"/>
  <c r="R451" i="10"/>
  <c r="Q451" i="10"/>
  <c r="P451" i="10"/>
  <c r="O451" i="10"/>
  <c r="N451" i="10"/>
  <c r="M451" i="10"/>
  <c r="L451" i="10"/>
  <c r="K451" i="10"/>
  <c r="J451" i="10"/>
  <c r="I451" i="10"/>
  <c r="H451" i="10"/>
  <c r="G451" i="10"/>
  <c r="F451" i="10"/>
  <c r="R450" i="10"/>
  <c r="Q450" i="10"/>
  <c r="P450" i="10"/>
  <c r="O450" i="10"/>
  <c r="N450" i="10"/>
  <c r="M450" i="10"/>
  <c r="L450" i="10"/>
  <c r="K450" i="10"/>
  <c r="J450" i="10"/>
  <c r="I450" i="10"/>
  <c r="H450" i="10"/>
  <c r="G450" i="10"/>
  <c r="F450" i="10"/>
  <c r="R449" i="10"/>
  <c r="Q449" i="10"/>
  <c r="P449" i="10"/>
  <c r="O449" i="10"/>
  <c r="N449" i="10"/>
  <c r="M449" i="10"/>
  <c r="L449" i="10"/>
  <c r="K449" i="10"/>
  <c r="J449" i="10"/>
  <c r="I449" i="10"/>
  <c r="H449" i="10"/>
  <c r="G449" i="10"/>
  <c r="F449" i="10"/>
  <c r="R448" i="10"/>
  <c r="Q448" i="10"/>
  <c r="P448" i="10"/>
  <c r="O448" i="10"/>
  <c r="N448" i="10"/>
  <c r="M448" i="10"/>
  <c r="L448" i="10"/>
  <c r="K448" i="10"/>
  <c r="J448" i="10"/>
  <c r="I448" i="10"/>
  <c r="H448" i="10"/>
  <c r="G448" i="10"/>
  <c r="F448" i="10"/>
  <c r="R447" i="10"/>
  <c r="Q447" i="10"/>
  <c r="P447" i="10"/>
  <c r="O447" i="10"/>
  <c r="N447" i="10"/>
  <c r="M447" i="10"/>
  <c r="L447" i="10"/>
  <c r="K447" i="10"/>
  <c r="J447" i="10"/>
  <c r="I447" i="10"/>
  <c r="H447" i="10"/>
  <c r="G447" i="10"/>
  <c r="F447" i="10"/>
  <c r="R446" i="10"/>
  <c r="Q446" i="10"/>
  <c r="P446" i="10"/>
  <c r="O446" i="10"/>
  <c r="N446" i="10"/>
  <c r="M446" i="10"/>
  <c r="L446" i="10"/>
  <c r="K446" i="10"/>
  <c r="J446" i="10"/>
  <c r="I446" i="10"/>
  <c r="H446" i="10"/>
  <c r="G446" i="10"/>
  <c r="F446" i="10"/>
  <c r="R445" i="10"/>
  <c r="Q445" i="10"/>
  <c r="P445" i="10"/>
  <c r="O445" i="10"/>
  <c r="N445" i="10"/>
  <c r="M445" i="10"/>
  <c r="L445" i="10"/>
  <c r="K445" i="10"/>
  <c r="J445" i="10"/>
  <c r="I445" i="10"/>
  <c r="H445" i="10"/>
  <c r="G445" i="10"/>
  <c r="F445" i="10"/>
  <c r="R444" i="10"/>
  <c r="Q444" i="10"/>
  <c r="P444" i="10"/>
  <c r="O444" i="10"/>
  <c r="N444" i="10"/>
  <c r="M444" i="10"/>
  <c r="L444" i="10"/>
  <c r="K444" i="10"/>
  <c r="J444" i="10"/>
  <c r="I444" i="10"/>
  <c r="H444" i="10"/>
  <c r="G444" i="10"/>
  <c r="F444" i="10"/>
  <c r="R443" i="10"/>
  <c r="Q443" i="10"/>
  <c r="P443" i="10"/>
  <c r="O443" i="10"/>
  <c r="N443" i="10"/>
  <c r="M443" i="10"/>
  <c r="L443" i="10"/>
  <c r="K443" i="10"/>
  <c r="J443" i="10"/>
  <c r="I443" i="10"/>
  <c r="H443" i="10"/>
  <c r="G443" i="10"/>
  <c r="F443" i="10"/>
  <c r="R442" i="10"/>
  <c r="Q442" i="10"/>
  <c r="P442" i="10"/>
  <c r="O442" i="10"/>
  <c r="N442" i="10"/>
  <c r="M442" i="10"/>
  <c r="L442" i="10"/>
  <c r="K442" i="10"/>
  <c r="J442" i="10"/>
  <c r="I442" i="10"/>
  <c r="H442" i="10"/>
  <c r="G442" i="10"/>
  <c r="F442" i="10"/>
  <c r="R441" i="10"/>
  <c r="Q441" i="10"/>
  <c r="P441" i="10"/>
  <c r="O441" i="10"/>
  <c r="N441" i="10"/>
  <c r="M441" i="10"/>
  <c r="L441" i="10"/>
  <c r="K441" i="10"/>
  <c r="J441" i="10"/>
  <c r="I441" i="10"/>
  <c r="H441" i="10"/>
  <c r="G441" i="10"/>
  <c r="F441" i="10"/>
  <c r="R440" i="10"/>
  <c r="Q440" i="10"/>
  <c r="P440" i="10"/>
  <c r="O440" i="10"/>
  <c r="N440" i="10"/>
  <c r="M440" i="10"/>
  <c r="L440" i="10"/>
  <c r="K440" i="10"/>
  <c r="J440" i="10"/>
  <c r="I440" i="10"/>
  <c r="H440" i="10"/>
  <c r="G440" i="10"/>
  <c r="F440" i="10"/>
  <c r="R439" i="10"/>
  <c r="Q439" i="10"/>
  <c r="P439" i="10"/>
  <c r="O439" i="10"/>
  <c r="N439" i="10"/>
  <c r="M439" i="10"/>
  <c r="L439" i="10"/>
  <c r="K439" i="10"/>
  <c r="J439" i="10"/>
  <c r="I439" i="10"/>
  <c r="H439" i="10"/>
  <c r="G439" i="10"/>
  <c r="F439" i="10"/>
  <c r="R438" i="10"/>
  <c r="Q438" i="10"/>
  <c r="P438" i="10"/>
  <c r="O438" i="10"/>
  <c r="N438" i="10"/>
  <c r="M438" i="10"/>
  <c r="L438" i="10"/>
  <c r="K438" i="10"/>
  <c r="J438" i="10"/>
  <c r="I438" i="10"/>
  <c r="H438" i="10"/>
  <c r="G438" i="10"/>
  <c r="F438" i="10"/>
  <c r="R437" i="10"/>
  <c r="Q437" i="10"/>
  <c r="P437" i="10"/>
  <c r="O437" i="10"/>
  <c r="N437" i="10"/>
  <c r="M437" i="10"/>
  <c r="L437" i="10"/>
  <c r="K437" i="10"/>
  <c r="J437" i="10"/>
  <c r="I437" i="10"/>
  <c r="H437" i="10"/>
  <c r="G437" i="10"/>
  <c r="F437" i="10"/>
  <c r="R436" i="10"/>
  <c r="Q436" i="10"/>
  <c r="P436" i="10"/>
  <c r="O436" i="10"/>
  <c r="N436" i="10"/>
  <c r="M436" i="10"/>
  <c r="L436" i="10"/>
  <c r="K436" i="10"/>
  <c r="J436" i="10"/>
  <c r="I436" i="10"/>
  <c r="H436" i="10"/>
  <c r="G436" i="10"/>
  <c r="F436" i="10"/>
  <c r="R435" i="10"/>
  <c r="Q435" i="10"/>
  <c r="P435" i="10"/>
  <c r="O435" i="10"/>
  <c r="N435" i="10"/>
  <c r="M435" i="10"/>
  <c r="L435" i="10"/>
  <c r="K435" i="10"/>
  <c r="J435" i="10"/>
  <c r="I435" i="10"/>
  <c r="H435" i="10"/>
  <c r="G435" i="10"/>
  <c r="F435" i="10"/>
  <c r="R434" i="10"/>
  <c r="Q434" i="10"/>
  <c r="P434" i="10"/>
  <c r="O434" i="10"/>
  <c r="N434" i="10"/>
  <c r="M434" i="10"/>
  <c r="L434" i="10"/>
  <c r="K434" i="10"/>
  <c r="J434" i="10"/>
  <c r="I434" i="10"/>
  <c r="H434" i="10"/>
  <c r="G434" i="10"/>
  <c r="F434" i="10"/>
  <c r="R433" i="10"/>
  <c r="Q433" i="10"/>
  <c r="P433" i="10"/>
  <c r="O433" i="10"/>
  <c r="N433" i="10"/>
  <c r="M433" i="10"/>
  <c r="L433" i="10"/>
  <c r="K433" i="10"/>
  <c r="J433" i="10"/>
  <c r="I433" i="10"/>
  <c r="H433" i="10"/>
  <c r="G433" i="10"/>
  <c r="F433" i="10"/>
  <c r="R432" i="10"/>
  <c r="Q432" i="10"/>
  <c r="P432" i="10"/>
  <c r="O432" i="10"/>
  <c r="N432" i="10"/>
  <c r="M432" i="10"/>
  <c r="L432" i="10"/>
  <c r="K432" i="10"/>
  <c r="J432" i="10"/>
  <c r="I432" i="10"/>
  <c r="H432" i="10"/>
  <c r="G432" i="10"/>
  <c r="F432" i="10"/>
  <c r="R431" i="10"/>
  <c r="Q431" i="10"/>
  <c r="P431" i="10"/>
  <c r="O431" i="10"/>
  <c r="N431" i="10"/>
  <c r="M431" i="10"/>
  <c r="L431" i="10"/>
  <c r="K431" i="10"/>
  <c r="J431" i="10"/>
  <c r="I431" i="10"/>
  <c r="H431" i="10"/>
  <c r="G431" i="10"/>
  <c r="F431" i="10"/>
  <c r="R430" i="10"/>
  <c r="Q430" i="10"/>
  <c r="P430" i="10"/>
  <c r="O430" i="10"/>
  <c r="N430" i="10"/>
  <c r="M430" i="10"/>
  <c r="L430" i="10"/>
  <c r="K430" i="10"/>
  <c r="J430" i="10"/>
  <c r="I430" i="10"/>
  <c r="H430" i="10"/>
  <c r="G430" i="10"/>
  <c r="F430" i="10"/>
  <c r="R429" i="10"/>
  <c r="Q429" i="10"/>
  <c r="P429" i="10"/>
  <c r="O429" i="10"/>
  <c r="N429" i="10"/>
  <c r="M429" i="10"/>
  <c r="L429" i="10"/>
  <c r="K429" i="10"/>
  <c r="J429" i="10"/>
  <c r="I429" i="10"/>
  <c r="H429" i="10"/>
  <c r="G429" i="10"/>
  <c r="F429" i="10"/>
  <c r="R428" i="10"/>
  <c r="Q428" i="10"/>
  <c r="P428" i="10"/>
  <c r="O428" i="10"/>
  <c r="N428" i="10"/>
  <c r="M428" i="10"/>
  <c r="L428" i="10"/>
  <c r="K428" i="10"/>
  <c r="J428" i="10"/>
  <c r="I428" i="10"/>
  <c r="H428" i="10"/>
  <c r="G428" i="10"/>
  <c r="F428" i="10"/>
  <c r="R427" i="10"/>
  <c r="Q427" i="10"/>
  <c r="P427" i="10"/>
  <c r="O427" i="10"/>
  <c r="N427" i="10"/>
  <c r="M427" i="10"/>
  <c r="L427" i="10"/>
  <c r="K427" i="10"/>
  <c r="J427" i="10"/>
  <c r="I427" i="10"/>
  <c r="H427" i="10"/>
  <c r="G427" i="10"/>
  <c r="F427" i="10"/>
  <c r="R426" i="10"/>
  <c r="Q426" i="10"/>
  <c r="P426" i="10"/>
  <c r="O426" i="10"/>
  <c r="N426" i="10"/>
  <c r="M426" i="10"/>
  <c r="L426" i="10"/>
  <c r="K426" i="10"/>
  <c r="J426" i="10"/>
  <c r="I426" i="10"/>
  <c r="H426" i="10"/>
  <c r="G426" i="10"/>
  <c r="F426" i="10"/>
  <c r="R425" i="10"/>
  <c r="Q425" i="10"/>
  <c r="P425" i="10"/>
  <c r="O425" i="10"/>
  <c r="N425" i="10"/>
  <c r="M425" i="10"/>
  <c r="L425" i="10"/>
  <c r="K425" i="10"/>
  <c r="J425" i="10"/>
  <c r="I425" i="10"/>
  <c r="H425" i="10"/>
  <c r="G425" i="10"/>
  <c r="F425" i="10"/>
  <c r="R424" i="10"/>
  <c r="Q424" i="10"/>
  <c r="P424" i="10"/>
  <c r="O424" i="10"/>
  <c r="N424" i="10"/>
  <c r="M424" i="10"/>
  <c r="L424" i="10"/>
  <c r="K424" i="10"/>
  <c r="J424" i="10"/>
  <c r="I424" i="10"/>
  <c r="H424" i="10"/>
  <c r="G424" i="10"/>
  <c r="F424" i="10"/>
  <c r="R423" i="10"/>
  <c r="Q423" i="10"/>
  <c r="P423" i="10"/>
  <c r="O423" i="10"/>
  <c r="N423" i="10"/>
  <c r="M423" i="10"/>
  <c r="L423" i="10"/>
  <c r="K423" i="10"/>
  <c r="J423" i="10"/>
  <c r="I423" i="10"/>
  <c r="H423" i="10"/>
  <c r="G423" i="10"/>
  <c r="F423" i="10"/>
  <c r="R422" i="10"/>
  <c r="Q422" i="10"/>
  <c r="P422" i="10"/>
  <c r="O422" i="10"/>
  <c r="N422" i="10"/>
  <c r="M422" i="10"/>
  <c r="L422" i="10"/>
  <c r="K422" i="10"/>
  <c r="J422" i="10"/>
  <c r="I422" i="10"/>
  <c r="H422" i="10"/>
  <c r="G422" i="10"/>
  <c r="F422" i="10"/>
  <c r="R421" i="10"/>
  <c r="Q421" i="10"/>
  <c r="P421" i="10"/>
  <c r="O421" i="10"/>
  <c r="N421" i="10"/>
  <c r="M421" i="10"/>
  <c r="L421" i="10"/>
  <c r="K421" i="10"/>
  <c r="J421" i="10"/>
  <c r="I421" i="10"/>
  <c r="H421" i="10"/>
  <c r="G421" i="10"/>
  <c r="F421" i="10"/>
  <c r="R420" i="10"/>
  <c r="Q420" i="10"/>
  <c r="P420" i="10"/>
  <c r="O420" i="10"/>
  <c r="N420" i="10"/>
  <c r="M420" i="10"/>
  <c r="L420" i="10"/>
  <c r="K420" i="10"/>
  <c r="J420" i="10"/>
  <c r="I420" i="10"/>
  <c r="H420" i="10"/>
  <c r="G420" i="10"/>
  <c r="F420" i="10"/>
  <c r="R419" i="10"/>
  <c r="Q419" i="10"/>
  <c r="P419" i="10"/>
  <c r="O419" i="10"/>
  <c r="N419" i="10"/>
  <c r="M419" i="10"/>
  <c r="L419" i="10"/>
  <c r="K419" i="10"/>
  <c r="J419" i="10"/>
  <c r="I419" i="10"/>
  <c r="H419" i="10"/>
  <c r="G419" i="10"/>
  <c r="F419" i="10"/>
  <c r="R418" i="10"/>
  <c r="Q418" i="10"/>
  <c r="P418" i="10"/>
  <c r="O418" i="10"/>
  <c r="N418" i="10"/>
  <c r="M418" i="10"/>
  <c r="L418" i="10"/>
  <c r="K418" i="10"/>
  <c r="J418" i="10"/>
  <c r="I418" i="10"/>
  <c r="H418" i="10"/>
  <c r="G418" i="10"/>
  <c r="F418" i="10"/>
  <c r="R417" i="10"/>
  <c r="Q417" i="10"/>
  <c r="P417" i="10"/>
  <c r="O417" i="10"/>
  <c r="N417" i="10"/>
  <c r="M417" i="10"/>
  <c r="L417" i="10"/>
  <c r="K417" i="10"/>
  <c r="J417" i="10"/>
  <c r="I417" i="10"/>
  <c r="H417" i="10"/>
  <c r="G417" i="10"/>
  <c r="F417" i="10"/>
  <c r="R416" i="10"/>
  <c r="Q416" i="10"/>
  <c r="P416" i="10"/>
  <c r="O416" i="10"/>
  <c r="N416" i="10"/>
  <c r="M416" i="10"/>
  <c r="L416" i="10"/>
  <c r="K416" i="10"/>
  <c r="J416" i="10"/>
  <c r="I416" i="10"/>
  <c r="H416" i="10"/>
  <c r="G416" i="10"/>
  <c r="F416" i="10"/>
  <c r="R415" i="10"/>
  <c r="Q415" i="10"/>
  <c r="P415" i="10"/>
  <c r="O415" i="10"/>
  <c r="N415" i="10"/>
  <c r="M415" i="10"/>
  <c r="L415" i="10"/>
  <c r="K415" i="10"/>
  <c r="J415" i="10"/>
  <c r="I415" i="10"/>
  <c r="H415" i="10"/>
  <c r="G415" i="10"/>
  <c r="F415" i="10"/>
  <c r="R414" i="10"/>
  <c r="Q414" i="10"/>
  <c r="P414" i="10"/>
  <c r="O414" i="10"/>
  <c r="N414" i="10"/>
  <c r="M414" i="10"/>
  <c r="L414" i="10"/>
  <c r="K414" i="10"/>
  <c r="J414" i="10"/>
  <c r="I414" i="10"/>
  <c r="H414" i="10"/>
  <c r="G414" i="10"/>
  <c r="F414" i="10"/>
  <c r="R413" i="10"/>
  <c r="Q413" i="10"/>
  <c r="P413" i="10"/>
  <c r="O413" i="10"/>
  <c r="N413" i="10"/>
  <c r="M413" i="10"/>
  <c r="L413" i="10"/>
  <c r="K413" i="10"/>
  <c r="J413" i="10"/>
  <c r="I413" i="10"/>
  <c r="H413" i="10"/>
  <c r="G413" i="10"/>
  <c r="F413" i="10"/>
  <c r="R412" i="10"/>
  <c r="Q412" i="10"/>
  <c r="P412" i="10"/>
  <c r="O412" i="10"/>
  <c r="N412" i="10"/>
  <c r="M412" i="10"/>
  <c r="L412" i="10"/>
  <c r="K412" i="10"/>
  <c r="J412" i="10"/>
  <c r="I412" i="10"/>
  <c r="H412" i="10"/>
  <c r="G412" i="10"/>
  <c r="F412" i="10"/>
  <c r="R411" i="10"/>
  <c r="Q411" i="10"/>
  <c r="P411" i="10"/>
  <c r="O411" i="10"/>
  <c r="N411" i="10"/>
  <c r="M411" i="10"/>
  <c r="L411" i="10"/>
  <c r="K411" i="10"/>
  <c r="J411" i="10"/>
  <c r="I411" i="10"/>
  <c r="H411" i="10"/>
  <c r="G411" i="10"/>
  <c r="F411" i="10"/>
  <c r="R410" i="10"/>
  <c r="Q410" i="10"/>
  <c r="P410" i="10"/>
  <c r="O410" i="10"/>
  <c r="N410" i="10"/>
  <c r="M410" i="10"/>
  <c r="L410" i="10"/>
  <c r="K410" i="10"/>
  <c r="J410" i="10"/>
  <c r="I410" i="10"/>
  <c r="H410" i="10"/>
  <c r="G410" i="10"/>
  <c r="F410" i="10"/>
  <c r="R409" i="10"/>
  <c r="Q409" i="10"/>
  <c r="P409" i="10"/>
  <c r="O409" i="10"/>
  <c r="N409" i="10"/>
  <c r="M409" i="10"/>
  <c r="L409" i="10"/>
  <c r="K409" i="10"/>
  <c r="J409" i="10"/>
  <c r="I409" i="10"/>
  <c r="H409" i="10"/>
  <c r="G409" i="10"/>
  <c r="F409" i="10"/>
  <c r="R408" i="10"/>
  <c r="Q408" i="10"/>
  <c r="P408" i="10"/>
  <c r="O408" i="10"/>
  <c r="N408" i="10"/>
  <c r="M408" i="10"/>
  <c r="L408" i="10"/>
  <c r="K408" i="10"/>
  <c r="J408" i="10"/>
  <c r="I408" i="10"/>
  <c r="H408" i="10"/>
  <c r="G408" i="10"/>
  <c r="F408" i="10"/>
  <c r="R407" i="10"/>
  <c r="Q407" i="10"/>
  <c r="P407" i="10"/>
  <c r="O407" i="10"/>
  <c r="N407" i="10"/>
  <c r="M407" i="10"/>
  <c r="L407" i="10"/>
  <c r="K407" i="10"/>
  <c r="J407" i="10"/>
  <c r="I407" i="10"/>
  <c r="H407" i="10"/>
  <c r="G407" i="10"/>
  <c r="F407" i="10"/>
  <c r="R406" i="10"/>
  <c r="Q406" i="10"/>
  <c r="P406" i="10"/>
  <c r="O406" i="10"/>
  <c r="N406" i="10"/>
  <c r="M406" i="10"/>
  <c r="L406" i="10"/>
  <c r="K406" i="10"/>
  <c r="J406" i="10"/>
  <c r="I406" i="10"/>
  <c r="H406" i="10"/>
  <c r="G406" i="10"/>
  <c r="F406" i="10"/>
  <c r="R405" i="10"/>
  <c r="Q405" i="10"/>
  <c r="P405" i="10"/>
  <c r="O405" i="10"/>
  <c r="N405" i="10"/>
  <c r="M405" i="10"/>
  <c r="L405" i="10"/>
  <c r="K405" i="10"/>
  <c r="J405" i="10"/>
  <c r="I405" i="10"/>
  <c r="H405" i="10"/>
  <c r="G405" i="10"/>
  <c r="F405" i="10"/>
  <c r="R404" i="10"/>
  <c r="Q404" i="10"/>
  <c r="P404" i="10"/>
  <c r="O404" i="10"/>
  <c r="N404" i="10"/>
  <c r="M404" i="10"/>
  <c r="L404" i="10"/>
  <c r="K404" i="10"/>
  <c r="J404" i="10"/>
  <c r="I404" i="10"/>
  <c r="H404" i="10"/>
  <c r="G404" i="10"/>
  <c r="F404" i="10"/>
  <c r="R403" i="10"/>
  <c r="Q403" i="10"/>
  <c r="P403" i="10"/>
  <c r="O403" i="10"/>
  <c r="N403" i="10"/>
  <c r="M403" i="10"/>
  <c r="L403" i="10"/>
  <c r="K403" i="10"/>
  <c r="J403" i="10"/>
  <c r="I403" i="10"/>
  <c r="H403" i="10"/>
  <c r="G403" i="10"/>
  <c r="F403" i="10"/>
  <c r="R402" i="10"/>
  <c r="Q402" i="10"/>
  <c r="P402" i="10"/>
  <c r="O402" i="10"/>
  <c r="N402" i="10"/>
  <c r="M402" i="10"/>
  <c r="L402" i="10"/>
  <c r="K402" i="10"/>
  <c r="J402" i="10"/>
  <c r="I402" i="10"/>
  <c r="H402" i="10"/>
  <c r="G402" i="10"/>
  <c r="F402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R363" i="10"/>
  <c r="Q363" i="10"/>
  <c r="P363" i="10"/>
  <c r="O363" i="10"/>
  <c r="N363" i="10"/>
  <c r="M363" i="10"/>
  <c r="L363" i="10"/>
  <c r="J132" i="3" s="1"/>
  <c r="K363" i="10"/>
  <c r="J363" i="10"/>
  <c r="I363" i="10"/>
  <c r="H363" i="10"/>
  <c r="G363" i="10"/>
  <c r="F363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R360" i="10"/>
  <c r="Q360" i="10"/>
  <c r="P360" i="10"/>
  <c r="O360" i="10"/>
  <c r="N360" i="10"/>
  <c r="M360" i="10"/>
  <c r="L360" i="10"/>
  <c r="J145" i="3" s="1"/>
  <c r="K360" i="10"/>
  <c r="J360" i="10"/>
  <c r="I360" i="10"/>
  <c r="H360" i="10"/>
  <c r="G360" i="10"/>
  <c r="F360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R355" i="10"/>
  <c r="Q355" i="10"/>
  <c r="P355" i="10"/>
  <c r="O355" i="10"/>
  <c r="N355" i="10"/>
  <c r="M355" i="10"/>
  <c r="L355" i="10"/>
  <c r="J111" i="3" s="1"/>
  <c r="K355" i="10"/>
  <c r="J355" i="10"/>
  <c r="I355" i="10"/>
  <c r="H355" i="10"/>
  <c r="G355" i="10"/>
  <c r="F355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R352" i="10"/>
  <c r="Q352" i="10"/>
  <c r="P352" i="10"/>
  <c r="O352" i="10"/>
  <c r="N352" i="10"/>
  <c r="M352" i="10"/>
  <c r="L352" i="10"/>
  <c r="J29" i="3" s="1"/>
  <c r="K352" i="10"/>
  <c r="J352" i="10"/>
  <c r="I352" i="10"/>
  <c r="H352" i="10"/>
  <c r="G352" i="10"/>
  <c r="F352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R347" i="10"/>
  <c r="Q347" i="10"/>
  <c r="P347" i="10"/>
  <c r="O347" i="10"/>
  <c r="N347" i="10"/>
  <c r="M347" i="10"/>
  <c r="L347" i="10"/>
  <c r="J107" i="3" s="1"/>
  <c r="K347" i="10"/>
  <c r="J347" i="10"/>
  <c r="I347" i="10"/>
  <c r="H347" i="10"/>
  <c r="G347" i="10"/>
  <c r="F347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R339" i="10"/>
  <c r="Q339" i="10"/>
  <c r="P339" i="10"/>
  <c r="O339" i="10"/>
  <c r="N339" i="10"/>
  <c r="M339" i="10"/>
  <c r="L339" i="10"/>
  <c r="K119" i="3" s="1"/>
  <c r="K339" i="10"/>
  <c r="J339" i="10"/>
  <c r="I339" i="10"/>
  <c r="H339" i="10"/>
  <c r="G339" i="10"/>
  <c r="F339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R331" i="10"/>
  <c r="Q331" i="10"/>
  <c r="P331" i="10"/>
  <c r="O331" i="10"/>
  <c r="N331" i="10"/>
  <c r="M331" i="10"/>
  <c r="L331" i="10"/>
  <c r="K81" i="3" s="1"/>
  <c r="K331" i="10"/>
  <c r="J331" i="10"/>
  <c r="I331" i="10"/>
  <c r="H331" i="10"/>
  <c r="G331" i="10"/>
  <c r="F331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R329" i="10"/>
  <c r="Q329" i="10"/>
  <c r="P329" i="10"/>
  <c r="O329" i="10"/>
  <c r="N329" i="10"/>
  <c r="M329" i="10"/>
  <c r="L329" i="10"/>
  <c r="K187" i="3" s="1"/>
  <c r="K329" i="10"/>
  <c r="J329" i="10"/>
  <c r="I329" i="10"/>
  <c r="H329" i="10"/>
  <c r="G329" i="10"/>
  <c r="F329" i="10"/>
  <c r="R328" i="10"/>
  <c r="Q328" i="10"/>
  <c r="P328" i="10"/>
  <c r="O328" i="10"/>
  <c r="N328" i="10"/>
  <c r="M328" i="10"/>
  <c r="L328" i="10"/>
  <c r="K25" i="3" s="1"/>
  <c r="K328" i="10"/>
  <c r="J328" i="10"/>
  <c r="I328" i="10"/>
  <c r="H328" i="10"/>
  <c r="G328" i="10"/>
  <c r="F328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R323" i="10"/>
  <c r="Q323" i="10"/>
  <c r="P323" i="10"/>
  <c r="O323" i="10"/>
  <c r="N323" i="10"/>
  <c r="M323" i="10"/>
  <c r="L323" i="10"/>
  <c r="K71" i="3" s="1"/>
  <c r="K323" i="10"/>
  <c r="J323" i="10"/>
  <c r="I323" i="10"/>
  <c r="H323" i="10"/>
  <c r="G323" i="10"/>
  <c r="F323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R321" i="10"/>
  <c r="Q321" i="10"/>
  <c r="P321" i="10"/>
  <c r="O321" i="10"/>
  <c r="N321" i="10"/>
  <c r="M321" i="10"/>
  <c r="L321" i="10"/>
  <c r="K189" i="3" s="1"/>
  <c r="K321" i="10"/>
  <c r="J321" i="10"/>
  <c r="I321" i="10"/>
  <c r="H321" i="10"/>
  <c r="G321" i="10"/>
  <c r="F321" i="10"/>
  <c r="R320" i="10"/>
  <c r="Q320" i="10"/>
  <c r="P320" i="10"/>
  <c r="O320" i="10"/>
  <c r="N320" i="10"/>
  <c r="M320" i="10"/>
  <c r="L320" i="10"/>
  <c r="K61" i="3" s="1"/>
  <c r="K320" i="10"/>
  <c r="J320" i="10"/>
  <c r="I320" i="10"/>
  <c r="H320" i="10"/>
  <c r="G320" i="10"/>
  <c r="F320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R315" i="10"/>
  <c r="Q315" i="10"/>
  <c r="P315" i="10"/>
  <c r="O315" i="10"/>
  <c r="N315" i="10"/>
  <c r="M315" i="10"/>
  <c r="L315" i="10"/>
  <c r="K85" i="3" s="1"/>
  <c r="K315" i="10"/>
  <c r="J315" i="10"/>
  <c r="I315" i="10"/>
  <c r="H315" i="10"/>
  <c r="G315" i="10"/>
  <c r="F315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R313" i="10"/>
  <c r="Q313" i="10"/>
  <c r="P313" i="10"/>
  <c r="O313" i="10"/>
  <c r="N313" i="10"/>
  <c r="M313" i="10"/>
  <c r="L313" i="10"/>
  <c r="K176" i="3" s="1"/>
  <c r="K313" i="10"/>
  <c r="J313" i="10"/>
  <c r="I313" i="10"/>
  <c r="H313" i="10"/>
  <c r="G313" i="10"/>
  <c r="F313" i="10"/>
  <c r="R312" i="10"/>
  <c r="Q312" i="10"/>
  <c r="P312" i="10"/>
  <c r="O312" i="10"/>
  <c r="N312" i="10"/>
  <c r="M312" i="10"/>
  <c r="L312" i="10"/>
  <c r="K160" i="3" s="1"/>
  <c r="K312" i="10"/>
  <c r="J312" i="10"/>
  <c r="I312" i="10"/>
  <c r="H312" i="10"/>
  <c r="G312" i="10"/>
  <c r="F312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R307" i="10"/>
  <c r="Q307" i="10"/>
  <c r="P307" i="10"/>
  <c r="O307" i="10"/>
  <c r="N307" i="10"/>
  <c r="M307" i="10"/>
  <c r="L307" i="10"/>
  <c r="K49" i="3" s="1"/>
  <c r="K307" i="10"/>
  <c r="J307" i="10"/>
  <c r="I307" i="10"/>
  <c r="H307" i="10"/>
  <c r="G307" i="10"/>
  <c r="F307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R304" i="10"/>
  <c r="Q304" i="10"/>
  <c r="P304" i="10"/>
  <c r="O304" i="10"/>
  <c r="N304" i="10"/>
  <c r="M304" i="10"/>
  <c r="L304" i="10"/>
  <c r="K179" i="3" s="1"/>
  <c r="K304" i="10"/>
  <c r="J304" i="10"/>
  <c r="I304" i="10"/>
  <c r="H304" i="10"/>
  <c r="G304" i="10"/>
  <c r="F304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R297" i="10"/>
  <c r="Q297" i="10"/>
  <c r="P297" i="10"/>
  <c r="O297" i="10"/>
  <c r="N297" i="10"/>
  <c r="M297" i="10"/>
  <c r="L297" i="10"/>
  <c r="K161" i="3" s="1"/>
  <c r="K297" i="10"/>
  <c r="J297" i="10"/>
  <c r="I297" i="10"/>
  <c r="H297" i="10"/>
  <c r="G297" i="10"/>
  <c r="F297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R291" i="10"/>
  <c r="Q291" i="10"/>
  <c r="P291" i="10"/>
  <c r="O291" i="10"/>
  <c r="N291" i="10"/>
  <c r="M291" i="10"/>
  <c r="L291" i="10"/>
  <c r="K72" i="3" s="1"/>
  <c r="K291" i="10"/>
  <c r="J291" i="10"/>
  <c r="I291" i="10"/>
  <c r="H291" i="10"/>
  <c r="G291" i="10"/>
  <c r="F291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R195" i="10"/>
  <c r="Q195" i="10"/>
  <c r="P195" i="10"/>
  <c r="O195" i="10"/>
  <c r="N195" i="10"/>
  <c r="M195" i="10"/>
  <c r="L195" i="10"/>
  <c r="K77" i="3" s="1"/>
  <c r="K195" i="10"/>
  <c r="J195" i="10"/>
  <c r="I195" i="10"/>
  <c r="H195" i="10"/>
  <c r="G195" i="10"/>
  <c r="F195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R192" i="10"/>
  <c r="Q192" i="10"/>
  <c r="P192" i="10"/>
  <c r="O192" i="10"/>
  <c r="N192" i="10"/>
  <c r="M192" i="10"/>
  <c r="L192" i="10"/>
  <c r="K132" i="3" s="1"/>
  <c r="K192" i="10"/>
  <c r="J192" i="10"/>
  <c r="I192" i="10"/>
  <c r="H192" i="10"/>
  <c r="G192" i="10"/>
  <c r="F192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R187" i="10"/>
  <c r="Q187" i="10"/>
  <c r="P187" i="10"/>
  <c r="O187" i="10"/>
  <c r="N187" i="10"/>
  <c r="M187" i="10"/>
  <c r="L187" i="10"/>
  <c r="K70" i="3" s="1"/>
  <c r="K187" i="10"/>
  <c r="J187" i="10"/>
  <c r="I187" i="10"/>
  <c r="H187" i="10"/>
  <c r="G187" i="10"/>
  <c r="F187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R184" i="10"/>
  <c r="Q184" i="10"/>
  <c r="P184" i="10"/>
  <c r="O184" i="10"/>
  <c r="N184" i="10"/>
  <c r="M184" i="10"/>
  <c r="L184" i="10"/>
  <c r="K111" i="3" s="1"/>
  <c r="K184" i="10"/>
  <c r="J184" i="10"/>
  <c r="I184" i="10"/>
  <c r="H184" i="10"/>
  <c r="G184" i="10"/>
  <c r="F184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R179" i="10"/>
  <c r="Q179" i="10"/>
  <c r="P179" i="10"/>
  <c r="O179" i="10"/>
  <c r="N179" i="10"/>
  <c r="M179" i="10"/>
  <c r="L179" i="10"/>
  <c r="K46" i="3" s="1"/>
  <c r="K179" i="10"/>
  <c r="J179" i="10"/>
  <c r="I179" i="10"/>
  <c r="H179" i="10"/>
  <c r="G179" i="10"/>
  <c r="F179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R169" i="10"/>
  <c r="Q169" i="10"/>
  <c r="P169" i="10"/>
  <c r="O169" i="10"/>
  <c r="N169" i="10"/>
  <c r="M169" i="10"/>
  <c r="L169" i="10"/>
  <c r="L18" i="3" s="1"/>
  <c r="K169" i="10"/>
  <c r="J169" i="10"/>
  <c r="I169" i="10"/>
  <c r="H169" i="10"/>
  <c r="G169" i="10"/>
  <c r="F169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R166" i="10"/>
  <c r="Q166" i="10"/>
  <c r="P166" i="10"/>
  <c r="O166" i="10"/>
  <c r="N166" i="10"/>
  <c r="M166" i="10"/>
  <c r="L166" i="10"/>
  <c r="L119" i="3" s="1"/>
  <c r="K166" i="10"/>
  <c r="J166" i="10"/>
  <c r="I166" i="10"/>
  <c r="H166" i="10"/>
  <c r="G166" i="10"/>
  <c r="F166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R163" i="10"/>
  <c r="Q163" i="10"/>
  <c r="P163" i="10"/>
  <c r="O163" i="10"/>
  <c r="N163" i="10"/>
  <c r="M163" i="10"/>
  <c r="L163" i="10"/>
  <c r="L180" i="3" s="1"/>
  <c r="K163" i="10"/>
  <c r="J163" i="10"/>
  <c r="I163" i="10"/>
  <c r="H163" i="10"/>
  <c r="G163" i="10"/>
  <c r="F163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R158" i="10"/>
  <c r="Q158" i="10"/>
  <c r="P158" i="10"/>
  <c r="O158" i="10"/>
  <c r="N158" i="10"/>
  <c r="M158" i="10"/>
  <c r="L158" i="10"/>
  <c r="L81" i="3" s="1"/>
  <c r="K158" i="10"/>
  <c r="J158" i="10"/>
  <c r="I158" i="10"/>
  <c r="H158" i="10"/>
  <c r="G158" i="10"/>
  <c r="F158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R147" i="10"/>
  <c r="Q147" i="10"/>
  <c r="P147" i="10"/>
  <c r="O147" i="10"/>
  <c r="N147" i="10"/>
  <c r="M147" i="10"/>
  <c r="L147" i="10"/>
  <c r="L61" i="3" s="1"/>
  <c r="K147" i="10"/>
  <c r="J147" i="10"/>
  <c r="I147" i="10"/>
  <c r="H147" i="10"/>
  <c r="G147" i="10"/>
  <c r="F147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R144" i="10"/>
  <c r="Q144" i="10"/>
  <c r="P144" i="10"/>
  <c r="O144" i="10"/>
  <c r="N144" i="10"/>
  <c r="M144" i="10"/>
  <c r="L144" i="10"/>
  <c r="L169" i="3" s="1"/>
  <c r="K144" i="10"/>
  <c r="J144" i="10"/>
  <c r="I144" i="10"/>
  <c r="H144" i="10"/>
  <c r="G144" i="10"/>
  <c r="F144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R134" i="10"/>
  <c r="Q134" i="10"/>
  <c r="P134" i="10"/>
  <c r="O134" i="10"/>
  <c r="N134" i="10"/>
  <c r="M134" i="10"/>
  <c r="L134" i="10"/>
  <c r="L49" i="3" s="1"/>
  <c r="K134" i="10"/>
  <c r="J134" i="10"/>
  <c r="I134" i="10"/>
  <c r="H134" i="10"/>
  <c r="G134" i="10"/>
  <c r="F134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R131" i="10"/>
  <c r="Q131" i="10"/>
  <c r="P131" i="10"/>
  <c r="O131" i="10"/>
  <c r="N131" i="10"/>
  <c r="M131" i="10"/>
  <c r="L131" i="10"/>
  <c r="L179" i="3" s="1"/>
  <c r="K131" i="10"/>
  <c r="J131" i="10"/>
  <c r="I131" i="10"/>
  <c r="H131" i="10"/>
  <c r="G131" i="10"/>
  <c r="F131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R129" i="10"/>
  <c r="Q129" i="10"/>
  <c r="P129" i="10"/>
  <c r="O129" i="10"/>
  <c r="N129" i="10"/>
  <c r="M129" i="10"/>
  <c r="L129" i="10"/>
  <c r="L35" i="3" s="1"/>
  <c r="K129" i="10"/>
  <c r="J129" i="10"/>
  <c r="I129" i="10"/>
  <c r="H129" i="10"/>
  <c r="G129" i="10"/>
  <c r="F129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R126" i="10"/>
  <c r="Q126" i="10"/>
  <c r="P126" i="10"/>
  <c r="O126" i="10"/>
  <c r="N126" i="10"/>
  <c r="M126" i="10"/>
  <c r="L126" i="10"/>
  <c r="L164" i="3" s="1"/>
  <c r="K126" i="10"/>
  <c r="J126" i="10"/>
  <c r="I126" i="10"/>
  <c r="H126" i="10"/>
  <c r="G126" i="10"/>
  <c r="F126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R118" i="10"/>
  <c r="Q118" i="10"/>
  <c r="P118" i="10"/>
  <c r="O118" i="10"/>
  <c r="N118" i="10"/>
  <c r="M118" i="10"/>
  <c r="L118" i="10"/>
  <c r="L72" i="3" s="1"/>
  <c r="K118" i="10"/>
  <c r="J118" i="10"/>
  <c r="I118" i="10"/>
  <c r="H118" i="10"/>
  <c r="G118" i="10"/>
  <c r="F118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R112" i="10"/>
  <c r="Q112" i="10"/>
  <c r="P112" i="10"/>
  <c r="O112" i="10"/>
  <c r="N112" i="10"/>
  <c r="M112" i="10"/>
  <c r="L112" i="10"/>
  <c r="L23" i="3" s="1"/>
  <c r="K112" i="10"/>
  <c r="J112" i="10"/>
  <c r="I112" i="10"/>
  <c r="H112" i="10"/>
  <c r="G112" i="10"/>
  <c r="F112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R110" i="10"/>
  <c r="Q110" i="10"/>
  <c r="P110" i="10"/>
  <c r="O110" i="10"/>
  <c r="N110" i="10"/>
  <c r="M110" i="10"/>
  <c r="L110" i="10"/>
  <c r="L86" i="3" s="1"/>
  <c r="K110" i="10"/>
  <c r="J110" i="10"/>
  <c r="I110" i="10"/>
  <c r="H110" i="10"/>
  <c r="G110" i="10"/>
  <c r="F110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R102" i="10"/>
  <c r="Q102" i="10"/>
  <c r="P102" i="10"/>
  <c r="O102" i="10"/>
  <c r="N102" i="10"/>
  <c r="M102" i="10"/>
  <c r="L102" i="10"/>
  <c r="L66" i="3" s="1"/>
  <c r="K102" i="10"/>
  <c r="J102" i="10"/>
  <c r="I102" i="10"/>
  <c r="H102" i="10"/>
  <c r="G102" i="10"/>
  <c r="F102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R94" i="10"/>
  <c r="Q94" i="10"/>
  <c r="P94" i="10"/>
  <c r="O94" i="10"/>
  <c r="N94" i="10"/>
  <c r="M94" i="10"/>
  <c r="L94" i="10"/>
  <c r="L144" i="3" s="1"/>
  <c r="K94" i="10"/>
  <c r="J94" i="10"/>
  <c r="I94" i="10"/>
  <c r="H94" i="10"/>
  <c r="G94" i="10"/>
  <c r="F94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R86" i="10"/>
  <c r="Q86" i="10"/>
  <c r="P86" i="10"/>
  <c r="O86" i="10"/>
  <c r="N86" i="10"/>
  <c r="M86" i="10"/>
  <c r="L86" i="10"/>
  <c r="L51" i="3" s="1"/>
  <c r="K86" i="10"/>
  <c r="J86" i="10"/>
  <c r="I86" i="10"/>
  <c r="H86" i="10"/>
  <c r="G86" i="10"/>
  <c r="F86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R78" i="10"/>
  <c r="Q78" i="10"/>
  <c r="P78" i="10"/>
  <c r="O78" i="10"/>
  <c r="N78" i="10"/>
  <c r="M78" i="10"/>
  <c r="L78" i="10"/>
  <c r="L159" i="3" s="1"/>
  <c r="K78" i="10"/>
  <c r="J78" i="10"/>
  <c r="I78" i="10"/>
  <c r="H78" i="10"/>
  <c r="G78" i="10"/>
  <c r="F78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R70" i="10"/>
  <c r="Q70" i="10"/>
  <c r="P70" i="10"/>
  <c r="O70" i="10"/>
  <c r="N70" i="10"/>
  <c r="M70" i="10"/>
  <c r="L70" i="10"/>
  <c r="L139" i="3" s="1"/>
  <c r="K70" i="10"/>
  <c r="J70" i="10"/>
  <c r="I70" i="10"/>
  <c r="H70" i="10"/>
  <c r="G70" i="10"/>
  <c r="F70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R62" i="10"/>
  <c r="Q62" i="10"/>
  <c r="P62" i="10"/>
  <c r="O62" i="10"/>
  <c r="N62" i="10"/>
  <c r="M62" i="10"/>
  <c r="L62" i="10"/>
  <c r="L58" i="3" s="1"/>
  <c r="K62" i="10"/>
  <c r="J62" i="10"/>
  <c r="I62" i="10"/>
  <c r="H62" i="10"/>
  <c r="G62" i="10"/>
  <c r="F62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R54" i="10"/>
  <c r="Q54" i="10"/>
  <c r="P54" i="10"/>
  <c r="O54" i="10"/>
  <c r="N54" i="10"/>
  <c r="M54" i="10"/>
  <c r="L54" i="10"/>
  <c r="L141" i="3" s="1"/>
  <c r="K54" i="10"/>
  <c r="J54" i="10"/>
  <c r="I54" i="10"/>
  <c r="H54" i="10"/>
  <c r="G54" i="10"/>
  <c r="F54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R46" i="10"/>
  <c r="Q46" i="10"/>
  <c r="P46" i="10"/>
  <c r="O46" i="10"/>
  <c r="N46" i="10"/>
  <c r="M46" i="10"/>
  <c r="L46" i="10"/>
  <c r="L4" i="3" s="1"/>
  <c r="K46" i="10"/>
  <c r="J46" i="10"/>
  <c r="I46" i="10"/>
  <c r="H46" i="10"/>
  <c r="G46" i="10"/>
  <c r="F46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R38" i="10"/>
  <c r="Q38" i="10"/>
  <c r="P38" i="10"/>
  <c r="O38" i="10"/>
  <c r="N38" i="10"/>
  <c r="M38" i="10"/>
  <c r="L38" i="10"/>
  <c r="L79" i="3" s="1"/>
  <c r="K38" i="10"/>
  <c r="J38" i="10"/>
  <c r="I38" i="10"/>
  <c r="H38" i="10"/>
  <c r="G38" i="10"/>
  <c r="F38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R30" i="10"/>
  <c r="Q30" i="10"/>
  <c r="P30" i="10"/>
  <c r="O30" i="10"/>
  <c r="N30" i="10"/>
  <c r="M30" i="10"/>
  <c r="L30" i="10"/>
  <c r="L43" i="3" s="1"/>
  <c r="K30" i="10"/>
  <c r="J30" i="10"/>
  <c r="I30" i="10"/>
  <c r="H30" i="10"/>
  <c r="G30" i="10"/>
  <c r="F30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R24" i="10"/>
  <c r="Q24" i="10"/>
  <c r="P24" i="10"/>
  <c r="O24" i="10"/>
  <c r="N24" i="10"/>
  <c r="M24" i="10"/>
  <c r="L24" i="10"/>
  <c r="L77" i="3" s="1"/>
  <c r="K24" i="10"/>
  <c r="J24" i="10"/>
  <c r="I24" i="10"/>
  <c r="H24" i="10"/>
  <c r="G24" i="10"/>
  <c r="F24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R22" i="10"/>
  <c r="Q22" i="10"/>
  <c r="P22" i="10"/>
  <c r="O22" i="10"/>
  <c r="N22" i="10"/>
  <c r="M22" i="10"/>
  <c r="L22" i="10"/>
  <c r="L28" i="3" s="1"/>
  <c r="K22" i="10"/>
  <c r="J22" i="10"/>
  <c r="I22" i="10"/>
  <c r="H22" i="10"/>
  <c r="G22" i="10"/>
  <c r="F22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R19" i="10"/>
  <c r="Q19" i="10"/>
  <c r="P19" i="10"/>
  <c r="O19" i="10"/>
  <c r="N19" i="10"/>
  <c r="M19" i="10"/>
  <c r="L19" i="10"/>
  <c r="L143" i="3" s="1"/>
  <c r="K19" i="10"/>
  <c r="J19" i="10"/>
  <c r="I19" i="10"/>
  <c r="H19" i="10"/>
  <c r="G19" i="10"/>
  <c r="F19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R16" i="10"/>
  <c r="Q16" i="10"/>
  <c r="P16" i="10"/>
  <c r="O16" i="10"/>
  <c r="N16" i="10"/>
  <c r="M16" i="10"/>
  <c r="L16" i="10"/>
  <c r="L70" i="3" s="1"/>
  <c r="K16" i="10"/>
  <c r="J16" i="10"/>
  <c r="I16" i="10"/>
  <c r="H16" i="10"/>
  <c r="G16" i="10"/>
  <c r="F16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R11" i="10"/>
  <c r="Q11" i="10"/>
  <c r="P11" i="10"/>
  <c r="O11" i="10"/>
  <c r="N11" i="10"/>
  <c r="M11" i="10"/>
  <c r="L11" i="10"/>
  <c r="L108" i="3" s="1"/>
  <c r="K11" i="10"/>
  <c r="J11" i="10"/>
  <c r="I11" i="10"/>
  <c r="H11" i="10"/>
  <c r="G11" i="10"/>
  <c r="F11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R8" i="10"/>
  <c r="Q8" i="10"/>
  <c r="P8" i="10"/>
  <c r="O8" i="10"/>
  <c r="N8" i="10"/>
  <c r="M8" i="10"/>
  <c r="L8" i="10"/>
  <c r="L46" i="3" s="1"/>
  <c r="K8" i="10"/>
  <c r="J8" i="10"/>
  <c r="I8" i="10"/>
  <c r="H8" i="10"/>
  <c r="G8" i="10"/>
  <c r="F8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R6" i="10"/>
  <c r="Q6" i="10"/>
  <c r="P6" i="10"/>
  <c r="O6" i="10"/>
  <c r="N6" i="10"/>
  <c r="M6" i="10"/>
  <c r="L6" i="10"/>
  <c r="L13" i="3" s="1"/>
  <c r="K6" i="10"/>
  <c r="J6" i="10"/>
  <c r="I6" i="10"/>
  <c r="H6" i="10"/>
  <c r="G6" i="10"/>
  <c r="F6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R3" i="10"/>
  <c r="Q3" i="10"/>
  <c r="P3" i="10"/>
  <c r="O3" i="10"/>
  <c r="N3" i="10"/>
  <c r="M3" i="10"/>
  <c r="L3" i="10"/>
  <c r="L12" i="3" s="1"/>
  <c r="K3" i="10"/>
  <c r="J3" i="10"/>
  <c r="I3" i="10"/>
  <c r="H3" i="10"/>
  <c r="G3" i="10"/>
  <c r="F3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L127" i="3"/>
  <c r="K127" i="3"/>
  <c r="K18" i="3"/>
  <c r="L68" i="3"/>
  <c r="K68" i="3"/>
  <c r="L96" i="3"/>
  <c r="K96" i="3"/>
  <c r="L156" i="3"/>
  <c r="K156" i="3"/>
  <c r="L25" i="3"/>
  <c r="L181" i="3"/>
  <c r="K181" i="3"/>
  <c r="I181" i="3"/>
  <c r="L187" i="3"/>
  <c r="J187" i="3"/>
  <c r="I187" i="3"/>
  <c r="K180" i="3"/>
  <c r="L48" i="3"/>
  <c r="K48" i="3"/>
  <c r="J48" i="3"/>
  <c r="L155" i="3"/>
  <c r="K155" i="3"/>
  <c r="J155" i="3"/>
  <c r="I155" i="3"/>
  <c r="L188" i="3"/>
  <c r="K188" i="3"/>
  <c r="J188" i="3"/>
  <c r="I188" i="3"/>
  <c r="L178" i="3"/>
  <c r="K178" i="3"/>
  <c r="J178" i="3"/>
  <c r="I178" i="3"/>
  <c r="J81" i="3"/>
  <c r="I81" i="3"/>
  <c r="L74" i="3"/>
  <c r="K74" i="3"/>
  <c r="J74" i="3"/>
  <c r="I74" i="3"/>
  <c r="H74" i="3"/>
  <c r="L17" i="3"/>
  <c r="K17" i="3"/>
  <c r="J17" i="3"/>
  <c r="I17" i="3"/>
  <c r="H17" i="3"/>
  <c r="L146" i="3"/>
  <c r="K146" i="3"/>
  <c r="J146" i="3"/>
  <c r="I146" i="3"/>
  <c r="H146" i="3"/>
  <c r="L71" i="3"/>
  <c r="J71" i="3"/>
  <c r="I71" i="3"/>
  <c r="L136" i="3"/>
  <c r="K136" i="3"/>
  <c r="I136" i="3"/>
  <c r="H136" i="3"/>
  <c r="L189" i="3"/>
  <c r="J189" i="3"/>
  <c r="I189" i="3"/>
  <c r="H189" i="3"/>
  <c r="I61" i="3"/>
  <c r="H61" i="3"/>
  <c r="G61" i="3"/>
  <c r="L184" i="3"/>
  <c r="K184" i="3"/>
  <c r="J184" i="3"/>
  <c r="I184" i="3"/>
  <c r="H184" i="3"/>
  <c r="G184" i="3"/>
  <c r="K169" i="3"/>
  <c r="I169" i="3"/>
  <c r="H169" i="3"/>
  <c r="L177" i="3"/>
  <c r="K177" i="3"/>
  <c r="J177" i="3"/>
  <c r="I177" i="3"/>
  <c r="H177" i="3"/>
  <c r="G177" i="3"/>
  <c r="F177" i="3"/>
  <c r="L85" i="3"/>
  <c r="J85" i="3"/>
  <c r="I85" i="3"/>
  <c r="G85" i="3"/>
  <c r="F85" i="3"/>
  <c r="E85" i="3"/>
  <c r="D85" i="3"/>
  <c r="L176" i="3"/>
  <c r="J176" i="3"/>
  <c r="I176" i="3"/>
  <c r="H176" i="3"/>
  <c r="G176" i="3"/>
  <c r="F176" i="3"/>
  <c r="C176" i="3"/>
  <c r="L160" i="3"/>
  <c r="J160" i="3"/>
  <c r="I160" i="3"/>
  <c r="H160" i="3"/>
  <c r="G160" i="3"/>
  <c r="F160" i="3"/>
  <c r="E160" i="3"/>
  <c r="D160" i="3"/>
  <c r="C160" i="3"/>
  <c r="L185" i="3"/>
  <c r="K185" i="3"/>
  <c r="J185" i="3"/>
  <c r="H185" i="3"/>
  <c r="F185" i="3"/>
  <c r="E185" i="3"/>
  <c r="D185" i="3"/>
  <c r="C185" i="3"/>
  <c r="L182" i="3"/>
  <c r="K182" i="3"/>
  <c r="J182" i="3"/>
  <c r="I182" i="3"/>
  <c r="H182" i="3"/>
  <c r="G182" i="3"/>
  <c r="F182" i="3"/>
  <c r="E182" i="3"/>
  <c r="D182" i="3"/>
  <c r="C182" i="3"/>
  <c r="L186" i="3"/>
  <c r="K186" i="3"/>
  <c r="I186" i="3"/>
  <c r="H186" i="3"/>
  <c r="F186" i="3"/>
  <c r="E186" i="3"/>
  <c r="D186" i="3"/>
  <c r="C186" i="3"/>
  <c r="L190" i="3"/>
  <c r="K190" i="3"/>
  <c r="J190" i="3"/>
  <c r="I190" i="3"/>
  <c r="H190" i="3"/>
  <c r="G190" i="3"/>
  <c r="F190" i="3"/>
  <c r="E190" i="3"/>
  <c r="C190" i="3"/>
  <c r="I49" i="3"/>
  <c r="G49" i="3"/>
  <c r="F49" i="3"/>
  <c r="E49" i="3"/>
  <c r="D49" i="3"/>
  <c r="C49" i="3"/>
  <c r="L106" i="3"/>
  <c r="K106" i="3"/>
  <c r="J106" i="3"/>
  <c r="I106" i="3"/>
  <c r="G106" i="3"/>
  <c r="F106" i="3"/>
  <c r="E106" i="3"/>
  <c r="D106" i="3"/>
  <c r="C106" i="3"/>
  <c r="L123" i="3"/>
  <c r="K123" i="3"/>
  <c r="J123" i="3"/>
  <c r="I123" i="3"/>
  <c r="H123" i="3"/>
  <c r="G123" i="3"/>
  <c r="F123" i="3"/>
  <c r="E123" i="3"/>
  <c r="D123" i="3"/>
  <c r="C123" i="3"/>
  <c r="J179" i="3"/>
  <c r="H179" i="3"/>
  <c r="G179" i="3"/>
  <c r="F179" i="3"/>
  <c r="E179" i="3"/>
  <c r="D179" i="3"/>
  <c r="C179" i="3"/>
  <c r="L173" i="3"/>
  <c r="K173" i="3"/>
  <c r="J173" i="3"/>
  <c r="I173" i="3"/>
  <c r="H173" i="3"/>
  <c r="G173" i="3"/>
  <c r="F173" i="3"/>
  <c r="D173" i="3"/>
  <c r="C173" i="3"/>
  <c r="K35" i="3"/>
  <c r="J35" i="3"/>
  <c r="I35" i="3"/>
  <c r="H35" i="3"/>
  <c r="G35" i="3"/>
  <c r="F35" i="3"/>
  <c r="E35" i="3"/>
  <c r="D35" i="3"/>
  <c r="C35" i="3"/>
  <c r="L117" i="3"/>
  <c r="K117" i="3"/>
  <c r="J117" i="3"/>
  <c r="I117" i="3"/>
  <c r="H117" i="3"/>
  <c r="G117" i="3"/>
  <c r="F117" i="3"/>
  <c r="E117" i="3"/>
  <c r="D117" i="3"/>
  <c r="C117" i="3"/>
  <c r="L170" i="3"/>
  <c r="K170" i="3"/>
  <c r="J170" i="3"/>
  <c r="I170" i="3"/>
  <c r="H170" i="3"/>
  <c r="G170" i="3"/>
  <c r="F170" i="3"/>
  <c r="D170" i="3"/>
  <c r="C170" i="3"/>
  <c r="K164" i="3"/>
  <c r="J164" i="3"/>
  <c r="I164" i="3"/>
  <c r="H164" i="3"/>
  <c r="G164" i="3"/>
  <c r="F164" i="3"/>
  <c r="D164" i="3"/>
  <c r="C164" i="3"/>
  <c r="L38" i="3"/>
  <c r="K38" i="3"/>
  <c r="J38" i="3"/>
  <c r="I38" i="3"/>
  <c r="H38" i="3"/>
  <c r="G38" i="3"/>
  <c r="F38" i="3"/>
  <c r="E38" i="3"/>
  <c r="D38" i="3"/>
  <c r="C38" i="3"/>
  <c r="L161" i="3"/>
  <c r="J161" i="3"/>
  <c r="I161" i="3"/>
  <c r="H161" i="3"/>
  <c r="G161" i="3"/>
  <c r="F161" i="3"/>
  <c r="E161" i="3"/>
  <c r="D161" i="3"/>
  <c r="C161" i="3"/>
  <c r="L16" i="3"/>
  <c r="K16" i="3"/>
  <c r="I16" i="3"/>
  <c r="H16" i="3"/>
  <c r="G16" i="3"/>
  <c r="F16" i="3"/>
  <c r="E16" i="3"/>
  <c r="D16" i="3"/>
  <c r="C16" i="3"/>
  <c r="L115" i="3"/>
  <c r="K115" i="3"/>
  <c r="J115" i="3"/>
  <c r="I115" i="3"/>
  <c r="H115" i="3"/>
  <c r="G115" i="3"/>
  <c r="F115" i="3"/>
  <c r="E115" i="3"/>
  <c r="D115" i="3"/>
  <c r="C115" i="3"/>
  <c r="L174" i="3"/>
  <c r="K174" i="3"/>
  <c r="J174" i="3"/>
  <c r="I174" i="3"/>
  <c r="H174" i="3"/>
  <c r="G174" i="3"/>
  <c r="F174" i="3"/>
  <c r="D174" i="3"/>
  <c r="C174" i="3"/>
  <c r="L40" i="3"/>
  <c r="K40" i="3"/>
  <c r="J40" i="3"/>
  <c r="I40" i="3"/>
  <c r="H40" i="3"/>
  <c r="G40" i="3"/>
  <c r="F40" i="3"/>
  <c r="E40" i="3"/>
  <c r="D40" i="3"/>
  <c r="C40" i="3"/>
  <c r="L56" i="3"/>
  <c r="K56" i="3"/>
  <c r="J56" i="3"/>
  <c r="I56" i="3"/>
  <c r="H56" i="3"/>
  <c r="G56" i="3"/>
  <c r="F56" i="3"/>
  <c r="D56" i="3"/>
  <c r="C56" i="3"/>
  <c r="J72" i="3"/>
  <c r="I72" i="3"/>
  <c r="G72" i="3"/>
  <c r="F72" i="3"/>
  <c r="E72" i="3"/>
  <c r="D72" i="3"/>
  <c r="C72" i="3"/>
  <c r="L32" i="3"/>
  <c r="K32" i="3"/>
  <c r="J32" i="3"/>
  <c r="I32" i="3"/>
  <c r="H32" i="3"/>
  <c r="G32" i="3"/>
  <c r="F32" i="3"/>
  <c r="D32" i="3"/>
  <c r="C32" i="3"/>
  <c r="L171" i="3"/>
  <c r="K171" i="3"/>
  <c r="J171" i="3"/>
  <c r="I171" i="3"/>
  <c r="H171" i="3"/>
  <c r="G171" i="3"/>
  <c r="F171" i="3"/>
  <c r="E171" i="3"/>
  <c r="D171" i="3"/>
  <c r="C171" i="3"/>
  <c r="L75" i="3"/>
  <c r="K75" i="3"/>
  <c r="J75" i="3"/>
  <c r="I75" i="3"/>
  <c r="H75" i="3"/>
  <c r="G75" i="3"/>
  <c r="F75" i="3"/>
  <c r="E75" i="3"/>
  <c r="D75" i="3"/>
  <c r="C75" i="3"/>
  <c r="L54" i="3"/>
  <c r="K54" i="3"/>
  <c r="J54" i="3"/>
  <c r="I54" i="3"/>
  <c r="H54" i="3"/>
  <c r="G54" i="3"/>
  <c r="F54" i="3"/>
  <c r="E54" i="3"/>
  <c r="D54" i="3"/>
  <c r="C54" i="3"/>
  <c r="L9" i="3"/>
  <c r="K9" i="3"/>
  <c r="J9" i="3"/>
  <c r="I9" i="3"/>
  <c r="H9" i="3"/>
  <c r="G9" i="3"/>
  <c r="F9" i="3"/>
  <c r="D9" i="3"/>
  <c r="C9" i="3"/>
  <c r="K23" i="3"/>
  <c r="J23" i="3"/>
  <c r="I23" i="3"/>
  <c r="H23" i="3"/>
  <c r="G23" i="3"/>
  <c r="F23" i="3"/>
  <c r="E23" i="3"/>
  <c r="D23" i="3"/>
  <c r="C23" i="3"/>
  <c r="L104" i="3"/>
  <c r="K104" i="3"/>
  <c r="J104" i="3"/>
  <c r="I104" i="3"/>
  <c r="H104" i="3"/>
  <c r="G104" i="3"/>
  <c r="F104" i="3"/>
  <c r="E104" i="3"/>
  <c r="D104" i="3"/>
  <c r="C104" i="3"/>
  <c r="K105" i="3"/>
  <c r="J105" i="3"/>
  <c r="I105" i="3"/>
  <c r="G105" i="3"/>
  <c r="F105" i="3"/>
  <c r="E105" i="3"/>
  <c r="D105" i="3"/>
  <c r="C105" i="3"/>
  <c r="K86" i="3"/>
  <c r="J86" i="3"/>
  <c r="I86" i="3"/>
  <c r="H86" i="3"/>
  <c r="G86" i="3"/>
  <c r="F86" i="3"/>
  <c r="E86" i="3"/>
  <c r="D86" i="3"/>
  <c r="C86" i="3"/>
  <c r="L63" i="3"/>
  <c r="K63" i="3"/>
  <c r="J63" i="3"/>
  <c r="I63" i="3"/>
  <c r="H63" i="3"/>
  <c r="G63" i="3"/>
  <c r="F63" i="3"/>
  <c r="E63" i="3"/>
  <c r="D63" i="3"/>
  <c r="C63" i="3"/>
  <c r="L152" i="3"/>
  <c r="K152" i="3"/>
  <c r="J152" i="3"/>
  <c r="I152" i="3"/>
  <c r="H152" i="3"/>
  <c r="G152" i="3"/>
  <c r="F152" i="3"/>
  <c r="E152" i="3"/>
  <c r="D152" i="3"/>
  <c r="C152" i="3"/>
  <c r="L131" i="3"/>
  <c r="K131" i="3"/>
  <c r="J131" i="3"/>
  <c r="I131" i="3"/>
  <c r="H131" i="3"/>
  <c r="G131" i="3"/>
  <c r="F131" i="3"/>
  <c r="E131" i="3"/>
  <c r="D131" i="3"/>
  <c r="C131" i="3"/>
  <c r="L114" i="3"/>
  <c r="K114" i="3"/>
  <c r="J114" i="3"/>
  <c r="I114" i="3"/>
  <c r="H114" i="3"/>
  <c r="G114" i="3"/>
  <c r="F114" i="3"/>
  <c r="E114" i="3"/>
  <c r="D114" i="3"/>
  <c r="C114" i="3"/>
  <c r="L118" i="3"/>
  <c r="K118" i="3"/>
  <c r="J118" i="3"/>
  <c r="I118" i="3"/>
  <c r="H118" i="3"/>
  <c r="G118" i="3"/>
  <c r="F118" i="3"/>
  <c r="E118" i="3"/>
  <c r="D118" i="3"/>
  <c r="C118" i="3"/>
  <c r="L24" i="3"/>
  <c r="K24" i="3"/>
  <c r="J24" i="3"/>
  <c r="I24" i="3"/>
  <c r="H24" i="3"/>
  <c r="G24" i="3"/>
  <c r="F24" i="3"/>
  <c r="E24" i="3"/>
  <c r="D24" i="3"/>
  <c r="C24" i="3"/>
  <c r="L92" i="3"/>
  <c r="K92" i="3"/>
  <c r="J92" i="3"/>
  <c r="I92" i="3"/>
  <c r="G92" i="3"/>
  <c r="F92" i="3"/>
  <c r="E92" i="3"/>
  <c r="D92" i="3"/>
  <c r="C92" i="3"/>
  <c r="F62" i="3"/>
  <c r="E62" i="3"/>
  <c r="D62" i="3"/>
  <c r="C62" i="3"/>
  <c r="K66" i="3"/>
  <c r="J66" i="3"/>
  <c r="I66" i="3"/>
  <c r="H66" i="3"/>
  <c r="G66" i="3"/>
  <c r="F66" i="3"/>
  <c r="D66" i="3"/>
  <c r="C66" i="3"/>
  <c r="L100" i="3"/>
  <c r="K100" i="3"/>
  <c r="J100" i="3"/>
  <c r="I100" i="3"/>
  <c r="H100" i="3"/>
  <c r="G100" i="3"/>
  <c r="F100" i="3"/>
  <c r="E100" i="3"/>
  <c r="D100" i="3"/>
  <c r="C100" i="3"/>
  <c r="L7" i="3"/>
  <c r="K7" i="3"/>
  <c r="J7" i="3"/>
  <c r="I7" i="3"/>
  <c r="H7" i="3"/>
  <c r="G7" i="3"/>
  <c r="F7" i="3"/>
  <c r="E7" i="3"/>
  <c r="D7" i="3"/>
  <c r="C7" i="3"/>
  <c r="L26" i="3"/>
  <c r="K26" i="3"/>
  <c r="J26" i="3"/>
  <c r="I26" i="3"/>
  <c r="H26" i="3"/>
  <c r="G26" i="3"/>
  <c r="F26" i="3"/>
  <c r="D26" i="3"/>
  <c r="C26" i="3"/>
  <c r="L97" i="3"/>
  <c r="K97" i="3"/>
  <c r="J97" i="3"/>
  <c r="I97" i="3"/>
  <c r="H97" i="3"/>
  <c r="G97" i="3"/>
  <c r="F97" i="3"/>
  <c r="E97" i="3"/>
  <c r="D97" i="3"/>
  <c r="C97" i="3"/>
  <c r="L6" i="3"/>
  <c r="K6" i="3"/>
  <c r="J6" i="3"/>
  <c r="I6" i="3"/>
  <c r="H6" i="3"/>
  <c r="G6" i="3"/>
  <c r="F6" i="3"/>
  <c r="E6" i="3"/>
  <c r="D6" i="3"/>
  <c r="C6" i="3"/>
  <c r="I39" i="3"/>
  <c r="H39" i="3"/>
  <c r="G39" i="3"/>
  <c r="F39" i="3"/>
  <c r="E39" i="3"/>
  <c r="D39" i="3"/>
  <c r="C39" i="3"/>
  <c r="L162" i="3"/>
  <c r="K162" i="3"/>
  <c r="J162" i="3"/>
  <c r="I162" i="3"/>
  <c r="H162" i="3"/>
  <c r="G162" i="3"/>
  <c r="F162" i="3"/>
  <c r="E162" i="3"/>
  <c r="D162" i="3"/>
  <c r="C162" i="3"/>
  <c r="L140" i="3"/>
  <c r="K140" i="3"/>
  <c r="J140" i="3"/>
  <c r="I140" i="3"/>
  <c r="H140" i="3"/>
  <c r="G140" i="3"/>
  <c r="F140" i="3"/>
  <c r="E140" i="3"/>
  <c r="D140" i="3"/>
  <c r="C140" i="3"/>
  <c r="D8" i="3"/>
  <c r="C8" i="3"/>
  <c r="K144" i="3"/>
  <c r="J144" i="3"/>
  <c r="I144" i="3"/>
  <c r="H144" i="3"/>
  <c r="G144" i="3"/>
  <c r="F144" i="3"/>
  <c r="E144" i="3"/>
  <c r="D144" i="3"/>
  <c r="C144" i="3"/>
  <c r="L163" i="3"/>
  <c r="K163" i="3"/>
  <c r="J163" i="3"/>
  <c r="I163" i="3"/>
  <c r="H163" i="3"/>
  <c r="G163" i="3"/>
  <c r="F163" i="3"/>
  <c r="E163" i="3"/>
  <c r="D163" i="3"/>
  <c r="C163" i="3"/>
  <c r="L99" i="3"/>
  <c r="K99" i="3"/>
  <c r="J99" i="3"/>
  <c r="I99" i="3"/>
  <c r="H99" i="3"/>
  <c r="G99" i="3"/>
  <c r="F99" i="3"/>
  <c r="E99" i="3"/>
  <c r="D99" i="3"/>
  <c r="C99" i="3"/>
  <c r="L168" i="3"/>
  <c r="K168" i="3"/>
  <c r="J168" i="3"/>
  <c r="I168" i="3"/>
  <c r="H168" i="3"/>
  <c r="G168" i="3"/>
  <c r="F168" i="3"/>
  <c r="E168" i="3"/>
  <c r="D168" i="3"/>
  <c r="C168" i="3"/>
  <c r="L172" i="3"/>
  <c r="K172" i="3"/>
  <c r="J172" i="3"/>
  <c r="I172" i="3"/>
  <c r="H172" i="3"/>
  <c r="G172" i="3"/>
  <c r="F172" i="3"/>
  <c r="E172" i="3"/>
  <c r="D172" i="3"/>
  <c r="C172" i="3"/>
  <c r="L175" i="3"/>
  <c r="K175" i="3"/>
  <c r="J175" i="3"/>
  <c r="I175" i="3"/>
  <c r="H175" i="3"/>
  <c r="G175" i="3"/>
  <c r="F175" i="3"/>
  <c r="E175" i="3"/>
  <c r="D175" i="3"/>
  <c r="C175" i="3"/>
  <c r="L110" i="3"/>
  <c r="K110" i="3"/>
  <c r="J110" i="3"/>
  <c r="I110" i="3"/>
  <c r="G110" i="3"/>
  <c r="F110" i="3"/>
  <c r="E110" i="3"/>
  <c r="D110" i="3"/>
  <c r="C110" i="3"/>
  <c r="L64" i="3"/>
  <c r="K64" i="3"/>
  <c r="J64" i="3"/>
  <c r="I64" i="3"/>
  <c r="H64" i="3"/>
  <c r="G64" i="3"/>
  <c r="F64" i="3"/>
  <c r="E64" i="3"/>
  <c r="D64" i="3"/>
  <c r="C64" i="3"/>
  <c r="H65" i="3"/>
  <c r="G65" i="3"/>
  <c r="F65" i="3"/>
  <c r="D65" i="3"/>
  <c r="C65" i="3"/>
  <c r="K51" i="3"/>
  <c r="J51" i="3"/>
  <c r="I51" i="3"/>
  <c r="H51" i="3"/>
  <c r="G51" i="3"/>
  <c r="F51" i="3"/>
  <c r="E51" i="3"/>
  <c r="D51" i="3"/>
  <c r="C51" i="3"/>
  <c r="E98" i="3"/>
  <c r="D98" i="3"/>
  <c r="C98" i="3"/>
  <c r="L138" i="3"/>
  <c r="K138" i="3"/>
  <c r="J138" i="3"/>
  <c r="I138" i="3"/>
  <c r="H138" i="3"/>
  <c r="G138" i="3"/>
  <c r="F138" i="3"/>
  <c r="E138" i="3"/>
  <c r="D138" i="3"/>
  <c r="C138" i="3"/>
  <c r="L36" i="3"/>
  <c r="K36" i="3"/>
  <c r="J36" i="3"/>
  <c r="I36" i="3"/>
  <c r="H36" i="3"/>
  <c r="G36" i="3"/>
  <c r="F36" i="3"/>
  <c r="D36" i="3"/>
  <c r="C36" i="3"/>
  <c r="L37" i="3"/>
  <c r="K37" i="3"/>
  <c r="J37" i="3"/>
  <c r="I37" i="3"/>
  <c r="H37" i="3"/>
  <c r="G37" i="3"/>
  <c r="F37" i="3"/>
  <c r="E37" i="3"/>
  <c r="D37" i="3"/>
  <c r="C37" i="3"/>
  <c r="L57" i="3"/>
  <c r="K57" i="3"/>
  <c r="J57" i="3"/>
  <c r="I57" i="3"/>
  <c r="H57" i="3"/>
  <c r="G57" i="3"/>
  <c r="F57" i="3"/>
  <c r="E57" i="3"/>
  <c r="D57" i="3"/>
  <c r="C57" i="3"/>
  <c r="L27" i="3"/>
  <c r="K27" i="3"/>
  <c r="J27" i="3"/>
  <c r="I27" i="3"/>
  <c r="H27" i="3"/>
  <c r="G27" i="3"/>
  <c r="F27" i="3"/>
  <c r="D27" i="3"/>
  <c r="C27" i="3"/>
  <c r="L15" i="3"/>
  <c r="K15" i="3"/>
  <c r="J15" i="3"/>
  <c r="I15" i="3"/>
  <c r="H15" i="3"/>
  <c r="G15" i="3"/>
  <c r="F15" i="3"/>
  <c r="E15" i="3"/>
  <c r="D15" i="3"/>
  <c r="C15" i="3"/>
  <c r="L21" i="3"/>
  <c r="K21" i="3"/>
  <c r="J21" i="3"/>
  <c r="I21" i="3"/>
  <c r="H21" i="3"/>
  <c r="G21" i="3"/>
  <c r="F21" i="3"/>
  <c r="E21" i="3"/>
  <c r="D21" i="3"/>
  <c r="C21" i="3"/>
  <c r="F82" i="3"/>
  <c r="E82" i="3"/>
  <c r="D82" i="3"/>
  <c r="C82" i="3"/>
  <c r="K159" i="3"/>
  <c r="J159" i="3"/>
  <c r="I159" i="3"/>
  <c r="H159" i="3"/>
  <c r="G159" i="3"/>
  <c r="F159" i="3"/>
  <c r="D159" i="3"/>
  <c r="C159" i="3"/>
  <c r="L47" i="3"/>
  <c r="K47" i="3"/>
  <c r="J47" i="3"/>
  <c r="I47" i="3"/>
  <c r="H47" i="3"/>
  <c r="G47" i="3"/>
  <c r="F47" i="3"/>
  <c r="E47" i="3"/>
  <c r="D47" i="3"/>
  <c r="C47" i="3"/>
  <c r="E135" i="3"/>
  <c r="D135" i="3"/>
  <c r="C135" i="3"/>
  <c r="I14" i="3"/>
  <c r="H14" i="3"/>
  <c r="G14" i="3"/>
  <c r="F14" i="3"/>
  <c r="E14" i="3"/>
  <c r="D14" i="3"/>
  <c r="C14" i="3"/>
  <c r="L52" i="3"/>
  <c r="K52" i="3"/>
  <c r="J52" i="3"/>
  <c r="I52" i="3"/>
  <c r="H52" i="3"/>
  <c r="G52" i="3"/>
  <c r="F52" i="3"/>
  <c r="E52" i="3"/>
  <c r="D52" i="3"/>
  <c r="C52" i="3"/>
  <c r="L60" i="3"/>
  <c r="K60" i="3"/>
  <c r="J60" i="3"/>
  <c r="I60" i="3"/>
  <c r="H60" i="3"/>
  <c r="G60" i="3"/>
  <c r="F60" i="3"/>
  <c r="E60" i="3"/>
  <c r="D60" i="3"/>
  <c r="C60" i="3"/>
  <c r="L116" i="3"/>
  <c r="K116" i="3"/>
  <c r="J116" i="3"/>
  <c r="I116" i="3"/>
  <c r="H116" i="3"/>
  <c r="G116" i="3"/>
  <c r="F116" i="3"/>
  <c r="D116" i="3"/>
  <c r="C116" i="3"/>
  <c r="L134" i="3"/>
  <c r="K134" i="3"/>
  <c r="J134" i="3"/>
  <c r="I134" i="3"/>
  <c r="H134" i="3"/>
  <c r="G134" i="3"/>
  <c r="F134" i="3"/>
  <c r="E134" i="3"/>
  <c r="D134" i="3"/>
  <c r="C134" i="3"/>
  <c r="L42" i="3"/>
  <c r="K42" i="3"/>
  <c r="J42" i="3"/>
  <c r="I42" i="3"/>
  <c r="H42" i="3"/>
  <c r="G42" i="3"/>
  <c r="F42" i="3"/>
  <c r="E42" i="3"/>
  <c r="D42" i="3"/>
  <c r="C42" i="3"/>
  <c r="I10" i="3"/>
  <c r="H10" i="3"/>
  <c r="G10" i="3"/>
  <c r="F10" i="3"/>
  <c r="E10" i="3"/>
  <c r="D10" i="3"/>
  <c r="C10" i="3"/>
  <c r="L90" i="3"/>
  <c r="K90" i="3"/>
  <c r="J90" i="3"/>
  <c r="I90" i="3"/>
  <c r="H90" i="3"/>
  <c r="G90" i="3"/>
  <c r="F90" i="3"/>
  <c r="E90" i="3"/>
  <c r="D90" i="3"/>
  <c r="C90" i="3"/>
  <c r="K139" i="3"/>
  <c r="J139" i="3"/>
  <c r="I139" i="3"/>
  <c r="H139" i="3"/>
  <c r="G139" i="3"/>
  <c r="F139" i="3"/>
  <c r="E139" i="3"/>
  <c r="D139" i="3"/>
  <c r="C139" i="3"/>
  <c r="L109" i="3"/>
  <c r="K109" i="3"/>
  <c r="J109" i="3"/>
  <c r="I109" i="3"/>
  <c r="H109" i="3"/>
  <c r="G109" i="3"/>
  <c r="F109" i="3"/>
  <c r="E109" i="3"/>
  <c r="D109" i="3"/>
  <c r="C109" i="3"/>
  <c r="L80" i="3"/>
  <c r="K80" i="3"/>
  <c r="J80" i="3"/>
  <c r="I80" i="3"/>
  <c r="H80" i="3"/>
  <c r="G80" i="3"/>
  <c r="F80" i="3"/>
  <c r="E80" i="3"/>
  <c r="D80" i="3"/>
  <c r="C80" i="3"/>
  <c r="L148" i="3"/>
  <c r="K148" i="3"/>
  <c r="J148" i="3"/>
  <c r="I148" i="3"/>
  <c r="H148" i="3"/>
  <c r="G148" i="3"/>
  <c r="F148" i="3"/>
  <c r="E148" i="3"/>
  <c r="D148" i="3"/>
  <c r="C148" i="3"/>
  <c r="L126" i="3"/>
  <c r="K126" i="3"/>
  <c r="J126" i="3"/>
  <c r="I126" i="3"/>
  <c r="H126" i="3"/>
  <c r="G126" i="3"/>
  <c r="F126" i="3"/>
  <c r="D126" i="3"/>
  <c r="C126" i="3"/>
  <c r="L91" i="3"/>
  <c r="K91" i="3"/>
  <c r="J91" i="3"/>
  <c r="I91" i="3"/>
  <c r="H91" i="3"/>
  <c r="G91" i="3"/>
  <c r="F91" i="3"/>
  <c r="E91" i="3"/>
  <c r="D91" i="3"/>
  <c r="C91" i="3"/>
  <c r="L153" i="3"/>
  <c r="K153" i="3"/>
  <c r="J153" i="3"/>
  <c r="I153" i="3"/>
  <c r="H153" i="3"/>
  <c r="G153" i="3"/>
  <c r="F153" i="3"/>
  <c r="E153" i="3"/>
  <c r="D153" i="3"/>
  <c r="C153" i="3"/>
  <c r="L142" i="3"/>
  <c r="K142" i="3"/>
  <c r="J142" i="3"/>
  <c r="I142" i="3"/>
  <c r="H142" i="3"/>
  <c r="G142" i="3"/>
  <c r="F142" i="3"/>
  <c r="E142" i="3"/>
  <c r="D142" i="3"/>
  <c r="C142" i="3"/>
  <c r="K58" i="3"/>
  <c r="J58" i="3"/>
  <c r="I58" i="3"/>
  <c r="H58" i="3"/>
  <c r="G58" i="3"/>
  <c r="F58" i="3"/>
  <c r="E58" i="3"/>
  <c r="D58" i="3"/>
  <c r="C58" i="3"/>
  <c r="L87" i="3"/>
  <c r="K87" i="3"/>
  <c r="J87" i="3"/>
  <c r="I87" i="3"/>
  <c r="H87" i="3"/>
  <c r="G87" i="3"/>
  <c r="F87" i="3"/>
  <c r="E87" i="3"/>
  <c r="D87" i="3"/>
  <c r="C87" i="3"/>
  <c r="L167" i="3"/>
  <c r="K167" i="3"/>
  <c r="J167" i="3"/>
  <c r="I167" i="3"/>
  <c r="H167" i="3"/>
  <c r="G167" i="3"/>
  <c r="F167" i="3"/>
  <c r="D167" i="3"/>
  <c r="C167" i="3"/>
  <c r="H19" i="3"/>
  <c r="G19" i="3"/>
  <c r="F19" i="3"/>
  <c r="E19" i="3"/>
  <c r="D19" i="3"/>
  <c r="C19" i="3"/>
  <c r="L101" i="3"/>
  <c r="K101" i="3"/>
  <c r="J101" i="3"/>
  <c r="I101" i="3"/>
  <c r="H101" i="3"/>
  <c r="G101" i="3"/>
  <c r="F101" i="3"/>
  <c r="D101" i="3"/>
  <c r="C101" i="3"/>
  <c r="L147" i="3"/>
  <c r="K147" i="3"/>
  <c r="J147" i="3"/>
  <c r="I147" i="3"/>
  <c r="H147" i="3"/>
  <c r="G147" i="3"/>
  <c r="F147" i="3"/>
  <c r="D147" i="3"/>
  <c r="C147" i="3"/>
  <c r="L128" i="3"/>
  <c r="K128" i="3"/>
  <c r="J128" i="3"/>
  <c r="I128" i="3"/>
  <c r="H128" i="3"/>
  <c r="G128" i="3"/>
  <c r="F128" i="3"/>
  <c r="E128" i="3"/>
  <c r="D128" i="3"/>
  <c r="C128" i="3"/>
  <c r="L129" i="3"/>
  <c r="K129" i="3"/>
  <c r="J129" i="3"/>
  <c r="I129" i="3"/>
  <c r="H129" i="3"/>
  <c r="G129" i="3"/>
  <c r="F129" i="3"/>
  <c r="E129" i="3"/>
  <c r="D129" i="3"/>
  <c r="C129" i="3"/>
  <c r="L53" i="3"/>
  <c r="K53" i="3"/>
  <c r="J53" i="3"/>
  <c r="I53" i="3"/>
  <c r="H53" i="3"/>
  <c r="G53" i="3"/>
  <c r="F53" i="3"/>
  <c r="E53" i="3"/>
  <c r="D53" i="3"/>
  <c r="C53" i="3"/>
  <c r="L69" i="3"/>
  <c r="K69" i="3"/>
  <c r="J69" i="3"/>
  <c r="H69" i="3"/>
  <c r="K141" i="3"/>
  <c r="J141" i="3"/>
  <c r="I141" i="3"/>
  <c r="H141" i="3"/>
  <c r="G141" i="3"/>
  <c r="F141" i="3"/>
  <c r="E141" i="3"/>
  <c r="D141" i="3"/>
  <c r="C141" i="3"/>
  <c r="L93" i="3"/>
  <c r="K93" i="3"/>
  <c r="J93" i="3"/>
  <c r="I93" i="3"/>
  <c r="H93" i="3"/>
  <c r="G93" i="3"/>
  <c r="F93" i="3"/>
  <c r="D93" i="3"/>
  <c r="C93" i="3"/>
  <c r="L133" i="3"/>
  <c r="K133" i="3"/>
  <c r="J133" i="3"/>
  <c r="I133" i="3"/>
  <c r="H133" i="3"/>
  <c r="G133" i="3"/>
  <c r="F133" i="3"/>
  <c r="E133" i="3"/>
  <c r="D133" i="3"/>
  <c r="C133" i="3"/>
  <c r="L30" i="3"/>
  <c r="K30" i="3"/>
  <c r="J30" i="3"/>
  <c r="I30" i="3"/>
  <c r="H30" i="3"/>
  <c r="G30" i="3"/>
  <c r="F30" i="3"/>
  <c r="E30" i="3"/>
  <c r="D30" i="3"/>
  <c r="C30" i="3"/>
  <c r="L45" i="3"/>
  <c r="K45" i="3"/>
  <c r="J45" i="3"/>
  <c r="I45" i="3"/>
  <c r="H45" i="3"/>
  <c r="G45" i="3"/>
  <c r="F45" i="3"/>
  <c r="E45" i="3"/>
  <c r="D45" i="3"/>
  <c r="C45" i="3"/>
  <c r="L76" i="3"/>
  <c r="K76" i="3"/>
  <c r="J76" i="3"/>
  <c r="I76" i="3"/>
  <c r="H76" i="3"/>
  <c r="G76" i="3"/>
  <c r="F76" i="3"/>
  <c r="D76" i="3"/>
  <c r="C76" i="3"/>
  <c r="L59" i="3"/>
  <c r="K59" i="3"/>
  <c r="J59" i="3"/>
  <c r="I59" i="3"/>
  <c r="H59" i="3"/>
  <c r="G59" i="3"/>
  <c r="F59" i="3"/>
  <c r="E59" i="3"/>
  <c r="D59" i="3"/>
  <c r="C59" i="3"/>
  <c r="L83" i="3"/>
  <c r="K83" i="3"/>
  <c r="J83" i="3"/>
  <c r="I83" i="3"/>
  <c r="H83" i="3"/>
  <c r="G83" i="3"/>
  <c r="F83" i="3"/>
  <c r="E83" i="3"/>
  <c r="D83" i="3"/>
  <c r="C83" i="3"/>
  <c r="K4" i="3"/>
  <c r="J4" i="3"/>
  <c r="I4" i="3"/>
  <c r="H4" i="3"/>
  <c r="G4" i="3"/>
  <c r="F4" i="3"/>
  <c r="E4" i="3"/>
  <c r="D4" i="3"/>
  <c r="C4" i="3"/>
  <c r="L89" i="3"/>
  <c r="K89" i="3"/>
  <c r="J89" i="3"/>
  <c r="I89" i="3"/>
  <c r="H89" i="3"/>
  <c r="G89" i="3"/>
  <c r="F89" i="3"/>
  <c r="D89" i="3"/>
  <c r="C89" i="3"/>
  <c r="L149" i="3"/>
  <c r="K149" i="3"/>
  <c r="J149" i="3"/>
  <c r="I149" i="3"/>
  <c r="H149" i="3"/>
  <c r="G149" i="3"/>
  <c r="F149" i="3"/>
  <c r="E149" i="3"/>
  <c r="D149" i="3"/>
  <c r="C149" i="3"/>
  <c r="L55" i="3"/>
  <c r="K55" i="3"/>
  <c r="J55" i="3"/>
  <c r="I55" i="3"/>
  <c r="H55" i="3"/>
  <c r="G55" i="3"/>
  <c r="F55" i="3"/>
  <c r="E55" i="3"/>
  <c r="D55" i="3"/>
  <c r="C55" i="3"/>
  <c r="L130" i="3"/>
  <c r="K130" i="3"/>
  <c r="J130" i="3"/>
  <c r="I130" i="3"/>
  <c r="H130" i="3"/>
  <c r="G130" i="3"/>
  <c r="F130" i="3"/>
  <c r="E130" i="3"/>
  <c r="D130" i="3"/>
  <c r="C130" i="3"/>
  <c r="L22" i="3"/>
  <c r="K22" i="3"/>
  <c r="J22" i="3"/>
  <c r="I22" i="3"/>
  <c r="H22" i="3"/>
  <c r="G22" i="3"/>
  <c r="F22" i="3"/>
  <c r="E22" i="3"/>
  <c r="D22" i="3"/>
  <c r="C22" i="3"/>
  <c r="L34" i="3"/>
  <c r="K34" i="3"/>
  <c r="J34" i="3"/>
  <c r="I34" i="3"/>
  <c r="H34" i="3"/>
  <c r="G34" i="3"/>
  <c r="F34" i="3"/>
  <c r="D34" i="3"/>
  <c r="C34" i="3"/>
  <c r="L73" i="3"/>
  <c r="K73" i="3"/>
  <c r="J73" i="3"/>
  <c r="I73" i="3"/>
  <c r="H73" i="3"/>
  <c r="G73" i="3"/>
  <c r="F73" i="3"/>
  <c r="E73" i="3"/>
  <c r="D73" i="3"/>
  <c r="C73" i="3"/>
  <c r="J154" i="3"/>
  <c r="I154" i="3"/>
  <c r="H154" i="3"/>
  <c r="G154" i="3"/>
  <c r="F154" i="3"/>
  <c r="E154" i="3"/>
  <c r="D154" i="3"/>
  <c r="C154" i="3"/>
  <c r="K79" i="3"/>
  <c r="J79" i="3"/>
  <c r="I79" i="3"/>
  <c r="H79" i="3"/>
  <c r="G79" i="3"/>
  <c r="F79" i="3"/>
  <c r="E79" i="3"/>
  <c r="D79" i="3"/>
  <c r="C79" i="3"/>
  <c r="L120" i="3"/>
  <c r="K120" i="3"/>
  <c r="J120" i="3"/>
  <c r="L166" i="3"/>
  <c r="K166" i="3"/>
  <c r="J166" i="3"/>
  <c r="I166" i="3"/>
  <c r="H166" i="3"/>
  <c r="G166" i="3"/>
  <c r="E166" i="3"/>
  <c r="D166" i="3"/>
  <c r="C166" i="3"/>
  <c r="L102" i="3"/>
  <c r="K102" i="3"/>
  <c r="J102" i="3"/>
  <c r="I102" i="3"/>
  <c r="H102" i="3"/>
  <c r="G102" i="3"/>
  <c r="F102" i="3"/>
  <c r="E102" i="3"/>
  <c r="D102" i="3"/>
  <c r="C102" i="3"/>
  <c r="L67" i="3"/>
  <c r="K67" i="3"/>
  <c r="J67" i="3"/>
  <c r="I67" i="3"/>
  <c r="H67" i="3"/>
  <c r="G67" i="3"/>
  <c r="F67" i="3"/>
  <c r="E67" i="3"/>
  <c r="D67" i="3"/>
  <c r="C67" i="3"/>
  <c r="J150" i="3"/>
  <c r="I150" i="3"/>
  <c r="H150" i="3"/>
  <c r="G150" i="3"/>
  <c r="F150" i="3"/>
  <c r="E150" i="3"/>
  <c r="D150" i="3"/>
  <c r="C150" i="3"/>
  <c r="E20" i="3"/>
  <c r="D20" i="3"/>
  <c r="C20" i="3"/>
  <c r="L137" i="3"/>
  <c r="K137" i="3"/>
  <c r="J137" i="3"/>
  <c r="I137" i="3"/>
  <c r="H137" i="3"/>
  <c r="G137" i="3"/>
  <c r="F137" i="3"/>
  <c r="D137" i="3"/>
  <c r="C137" i="3"/>
  <c r="L157" i="3"/>
  <c r="K157" i="3"/>
  <c r="J157" i="3"/>
  <c r="I157" i="3"/>
  <c r="H157" i="3"/>
  <c r="F157" i="3"/>
  <c r="K165" i="3"/>
  <c r="J165" i="3"/>
  <c r="I165" i="3"/>
  <c r="H165" i="3"/>
  <c r="G165" i="3"/>
  <c r="F165" i="3"/>
  <c r="E165" i="3"/>
  <c r="D165" i="3"/>
  <c r="G5" i="3"/>
  <c r="F5" i="3"/>
  <c r="E5" i="3"/>
  <c r="D5" i="3"/>
  <c r="C5" i="3"/>
  <c r="L88" i="3"/>
  <c r="K88" i="3"/>
  <c r="J88" i="3"/>
  <c r="I88" i="3"/>
  <c r="H88" i="3"/>
  <c r="G88" i="3"/>
  <c r="F88" i="3"/>
  <c r="D88" i="3"/>
  <c r="C88" i="3"/>
  <c r="L11" i="3"/>
  <c r="K11" i="3"/>
  <c r="J11" i="3"/>
  <c r="I11" i="3"/>
  <c r="H11" i="3"/>
  <c r="G11" i="3"/>
  <c r="F11" i="3"/>
  <c r="E11" i="3"/>
  <c r="D11" i="3"/>
  <c r="L122" i="3"/>
  <c r="K122" i="3"/>
  <c r="J122" i="3"/>
  <c r="I122" i="3"/>
  <c r="H122" i="3"/>
  <c r="G122" i="3"/>
  <c r="F122" i="3"/>
  <c r="E122" i="3"/>
  <c r="C122" i="3"/>
  <c r="K43" i="3"/>
  <c r="J43" i="3"/>
  <c r="I43" i="3"/>
  <c r="H43" i="3"/>
  <c r="F43" i="3"/>
  <c r="E43" i="3"/>
  <c r="D43" i="3"/>
  <c r="C43" i="3"/>
  <c r="L33" i="3"/>
  <c r="K33" i="3"/>
  <c r="J33" i="3"/>
  <c r="I33" i="3"/>
  <c r="H33" i="3"/>
  <c r="G33" i="3"/>
  <c r="F33" i="3"/>
  <c r="E33" i="3"/>
  <c r="D33" i="3"/>
  <c r="C33" i="3"/>
  <c r="L103" i="3"/>
  <c r="K103" i="3"/>
  <c r="J103" i="3"/>
  <c r="I103" i="3"/>
  <c r="H103" i="3"/>
  <c r="G103" i="3"/>
  <c r="F103" i="3"/>
  <c r="E103" i="3"/>
  <c r="C103" i="3"/>
  <c r="L78" i="3"/>
  <c r="K78" i="3"/>
  <c r="J78" i="3"/>
  <c r="I78" i="3"/>
  <c r="G78" i="3"/>
  <c r="F78" i="3"/>
  <c r="E78" i="3"/>
  <c r="D78" i="3"/>
  <c r="H121" i="3"/>
  <c r="G121" i="3"/>
  <c r="E121" i="3"/>
  <c r="D121" i="3"/>
  <c r="C121" i="3"/>
  <c r="L94" i="3"/>
  <c r="K94" i="3"/>
  <c r="J94" i="3"/>
  <c r="I94" i="3"/>
  <c r="H94" i="3"/>
  <c r="G94" i="3"/>
  <c r="F94" i="3"/>
  <c r="E94" i="3"/>
  <c r="D94" i="3"/>
  <c r="C94" i="3"/>
  <c r="E183" i="3"/>
  <c r="D183" i="3"/>
  <c r="C183" i="3"/>
  <c r="L95" i="3"/>
  <c r="K95" i="3"/>
  <c r="J95" i="3"/>
  <c r="I95" i="3"/>
  <c r="H95" i="3"/>
  <c r="G95" i="3"/>
  <c r="C95" i="3"/>
  <c r="J77" i="3"/>
  <c r="I77" i="3"/>
  <c r="H77" i="3"/>
  <c r="G77" i="3"/>
  <c r="F77" i="3"/>
  <c r="E77" i="3"/>
  <c r="D77" i="3"/>
  <c r="C77" i="3"/>
  <c r="L50" i="3"/>
  <c r="K50" i="3"/>
  <c r="J50" i="3"/>
  <c r="I50" i="3"/>
  <c r="H50" i="3"/>
  <c r="F50" i="3"/>
  <c r="E50" i="3"/>
  <c r="D50" i="3"/>
  <c r="C50" i="3"/>
  <c r="K28" i="3"/>
  <c r="J28" i="3"/>
  <c r="I28" i="3"/>
  <c r="H28" i="3"/>
  <c r="G28" i="3"/>
  <c r="F28" i="3"/>
  <c r="C28" i="3"/>
  <c r="L132" i="3"/>
  <c r="H132" i="3"/>
  <c r="G132" i="3"/>
  <c r="E132" i="3"/>
  <c r="D132" i="3"/>
  <c r="L31" i="3"/>
  <c r="K31" i="3"/>
  <c r="J31" i="3"/>
  <c r="I31" i="3"/>
  <c r="G31" i="3"/>
  <c r="D31" i="3"/>
  <c r="C31" i="3"/>
  <c r="K143" i="3"/>
  <c r="J143" i="3"/>
  <c r="I143" i="3"/>
  <c r="H143" i="3"/>
  <c r="G143" i="3"/>
  <c r="E143" i="3"/>
  <c r="D143" i="3"/>
  <c r="C143" i="3"/>
  <c r="L145" i="3"/>
  <c r="K145" i="3"/>
  <c r="H145" i="3"/>
  <c r="G145" i="3"/>
  <c r="F145" i="3"/>
  <c r="D145" i="3"/>
  <c r="C145" i="3"/>
  <c r="L2" i="3"/>
  <c r="K2" i="3"/>
  <c r="J2" i="3"/>
  <c r="I2" i="3"/>
  <c r="H2" i="3"/>
  <c r="G2" i="3"/>
  <c r="F2" i="3"/>
  <c r="E2" i="3"/>
  <c r="C2" i="3"/>
  <c r="J70" i="3"/>
  <c r="I70" i="3"/>
  <c r="H70" i="3"/>
  <c r="G70" i="3"/>
  <c r="F70" i="3"/>
  <c r="E70" i="3"/>
  <c r="D70" i="3"/>
  <c r="C70" i="3"/>
  <c r="L124" i="3"/>
  <c r="K124" i="3"/>
  <c r="I124" i="3"/>
  <c r="G124" i="3"/>
  <c r="E124" i="3"/>
  <c r="D124" i="3"/>
  <c r="C124" i="3"/>
  <c r="L84" i="3"/>
  <c r="K84" i="3"/>
  <c r="J84" i="3"/>
  <c r="I84" i="3"/>
  <c r="H84" i="3"/>
  <c r="F84" i="3"/>
  <c r="E84" i="3"/>
  <c r="C84" i="3"/>
  <c r="L3" i="3"/>
  <c r="K3" i="3"/>
  <c r="J3" i="3"/>
  <c r="I3" i="3"/>
  <c r="H3" i="3"/>
  <c r="G3" i="3"/>
  <c r="E3" i="3"/>
  <c r="D3" i="3"/>
  <c r="L111" i="3"/>
  <c r="I111" i="3"/>
  <c r="H111" i="3"/>
  <c r="G111" i="3"/>
  <c r="F111" i="3"/>
  <c r="E111" i="3"/>
  <c r="D111" i="3"/>
  <c r="C111" i="3"/>
  <c r="L158" i="3"/>
  <c r="K158" i="3"/>
  <c r="J158" i="3"/>
  <c r="I158" i="3"/>
  <c r="F158" i="3"/>
  <c r="E158" i="3"/>
  <c r="D158" i="3"/>
  <c r="C158" i="3"/>
  <c r="K108" i="3"/>
  <c r="J108" i="3"/>
  <c r="I108" i="3"/>
  <c r="H108" i="3"/>
  <c r="G108" i="3"/>
  <c r="F108" i="3"/>
  <c r="D108" i="3"/>
  <c r="C108" i="3"/>
  <c r="L29" i="3"/>
  <c r="K29" i="3"/>
  <c r="H29" i="3"/>
  <c r="G29" i="3"/>
  <c r="F29" i="3"/>
  <c r="E29" i="3"/>
  <c r="C29" i="3"/>
  <c r="F113" i="3"/>
  <c r="E113" i="3"/>
  <c r="D113" i="3"/>
  <c r="C113" i="3"/>
  <c r="L41" i="3"/>
  <c r="K41" i="3"/>
  <c r="J41" i="3"/>
  <c r="I41" i="3"/>
  <c r="G41" i="3"/>
  <c r="E41" i="3"/>
  <c r="D41" i="3"/>
  <c r="C41" i="3"/>
  <c r="J46" i="3"/>
  <c r="I46" i="3"/>
  <c r="H46" i="3"/>
  <c r="G46" i="3"/>
  <c r="F46" i="3"/>
  <c r="C46" i="3"/>
  <c r="L125" i="3"/>
  <c r="K125" i="3"/>
  <c r="J125" i="3"/>
  <c r="I125" i="3"/>
  <c r="H125" i="3"/>
  <c r="G125" i="3"/>
  <c r="F125" i="3"/>
  <c r="E125" i="3"/>
  <c r="D125" i="3"/>
  <c r="H112" i="3"/>
  <c r="G112" i="3"/>
  <c r="E112" i="3"/>
  <c r="D112" i="3"/>
  <c r="C112" i="3"/>
  <c r="K13" i="3"/>
  <c r="J13" i="3"/>
  <c r="I13" i="3"/>
  <c r="H13" i="3"/>
  <c r="G13" i="3"/>
  <c r="F13" i="3"/>
  <c r="E13" i="3"/>
  <c r="D13" i="3"/>
  <c r="C13" i="3"/>
  <c r="L107" i="3"/>
  <c r="K107" i="3"/>
  <c r="I107" i="3"/>
  <c r="F107" i="3"/>
  <c r="E107" i="3"/>
  <c r="D107" i="3"/>
  <c r="C107" i="3"/>
  <c r="L151" i="3"/>
  <c r="K151" i="3"/>
  <c r="J151" i="3"/>
  <c r="I151" i="3"/>
  <c r="H151" i="3"/>
  <c r="G151" i="3"/>
  <c r="F151" i="3"/>
  <c r="C151" i="3"/>
  <c r="K12" i="3"/>
  <c r="J12" i="3"/>
  <c r="I12" i="3"/>
  <c r="H12" i="3"/>
  <c r="G12" i="3"/>
  <c r="F12" i="3"/>
  <c r="E12" i="3"/>
  <c r="D12" i="3"/>
  <c r="C12" i="3"/>
  <c r="L44" i="3"/>
  <c r="K44" i="3"/>
  <c r="J44" i="3"/>
  <c r="I44" i="3"/>
  <c r="H44" i="3"/>
  <c r="G44" i="3"/>
  <c r="F44" i="3"/>
  <c r="E44" i="3"/>
  <c r="D44" i="3"/>
  <c r="C44" i="3"/>
  <c r="L17" i="1"/>
  <c r="K17" i="1"/>
  <c r="J17" i="1"/>
  <c r="I17" i="1"/>
  <c r="L27" i="1"/>
  <c r="K27" i="1"/>
  <c r="J27" i="1"/>
  <c r="I27" i="1"/>
  <c r="H27" i="1"/>
  <c r="G27" i="1"/>
  <c r="F27" i="1"/>
  <c r="E27" i="1"/>
  <c r="L22" i="1"/>
  <c r="K22" i="1"/>
  <c r="J22" i="1"/>
  <c r="I22" i="1"/>
  <c r="H22" i="1"/>
  <c r="G22" i="1"/>
  <c r="F22" i="1"/>
  <c r="E22" i="1"/>
  <c r="D22" i="1"/>
  <c r="C22" i="1"/>
  <c r="L25" i="1"/>
  <c r="K25" i="1"/>
  <c r="J25" i="1"/>
  <c r="I25" i="1"/>
  <c r="H25" i="1"/>
  <c r="G25" i="1"/>
  <c r="F25" i="1"/>
  <c r="E25" i="1"/>
  <c r="D25" i="1"/>
  <c r="C25" i="1"/>
  <c r="L11" i="1"/>
  <c r="K11" i="1"/>
  <c r="J11" i="1"/>
  <c r="I11" i="1"/>
  <c r="H11" i="1"/>
  <c r="G11" i="1"/>
  <c r="F11" i="1"/>
  <c r="E11" i="1"/>
  <c r="D11" i="1"/>
  <c r="C11" i="1"/>
  <c r="L23" i="1"/>
  <c r="K23" i="1"/>
  <c r="J23" i="1"/>
  <c r="I23" i="1"/>
  <c r="H23" i="1"/>
  <c r="G23" i="1"/>
  <c r="F23" i="1"/>
  <c r="E23" i="1"/>
  <c r="D23" i="1"/>
  <c r="C23" i="1"/>
  <c r="L18" i="1"/>
  <c r="K18" i="1"/>
  <c r="J18" i="1"/>
  <c r="I18" i="1"/>
  <c r="H18" i="1"/>
  <c r="G18" i="1"/>
  <c r="F18" i="1"/>
  <c r="E18" i="1"/>
  <c r="D18" i="1"/>
  <c r="C18" i="1"/>
  <c r="L21" i="1"/>
  <c r="K21" i="1"/>
  <c r="J21" i="1"/>
  <c r="I21" i="1"/>
  <c r="H21" i="1"/>
  <c r="G21" i="1"/>
  <c r="F21" i="1"/>
  <c r="E21" i="1"/>
  <c r="D21" i="1"/>
  <c r="C21" i="1"/>
  <c r="L14" i="1"/>
  <c r="K14" i="1"/>
  <c r="J14" i="1"/>
  <c r="I14" i="1"/>
  <c r="H14" i="1"/>
  <c r="G14" i="1"/>
  <c r="F14" i="1"/>
  <c r="E14" i="1"/>
  <c r="D14" i="1"/>
  <c r="C14" i="1"/>
  <c r="L19" i="1"/>
  <c r="K19" i="1"/>
  <c r="J19" i="1"/>
  <c r="I19" i="1"/>
  <c r="H19" i="1"/>
  <c r="G19" i="1"/>
  <c r="F19" i="1"/>
  <c r="E19" i="1"/>
  <c r="D19" i="1"/>
  <c r="C19" i="1"/>
  <c r="L26" i="1"/>
  <c r="K26" i="1"/>
  <c r="J26" i="1"/>
  <c r="I26" i="1"/>
  <c r="H26" i="1"/>
  <c r="G26" i="1"/>
  <c r="F26" i="1"/>
  <c r="E26" i="1"/>
  <c r="D26" i="1"/>
  <c r="C26" i="1"/>
  <c r="L15" i="1"/>
  <c r="K15" i="1"/>
  <c r="J15" i="1"/>
  <c r="I15" i="1"/>
  <c r="H15" i="1"/>
  <c r="G15" i="1"/>
  <c r="F15" i="1"/>
  <c r="E15" i="1"/>
  <c r="D15" i="1"/>
  <c r="C15" i="1"/>
  <c r="L16" i="1"/>
  <c r="K16" i="1"/>
  <c r="J16" i="1"/>
  <c r="I16" i="1"/>
  <c r="H16" i="1"/>
  <c r="G16" i="1"/>
  <c r="F16" i="1"/>
  <c r="E16" i="1"/>
  <c r="D16" i="1"/>
  <c r="C16" i="1"/>
  <c r="L24" i="1"/>
  <c r="K24" i="1"/>
  <c r="J24" i="1"/>
  <c r="I24" i="1"/>
  <c r="H24" i="1"/>
  <c r="G24" i="1"/>
  <c r="F24" i="1"/>
  <c r="E24" i="1"/>
  <c r="D24" i="1"/>
  <c r="C24" i="1"/>
  <c r="L10" i="1"/>
  <c r="K10" i="1"/>
  <c r="J10" i="1"/>
  <c r="I10" i="1"/>
  <c r="H10" i="1"/>
  <c r="G10" i="1"/>
  <c r="F10" i="1"/>
  <c r="E10" i="1"/>
  <c r="D10" i="1"/>
  <c r="C10" i="1"/>
  <c r="L13" i="1"/>
  <c r="K13" i="1"/>
  <c r="J13" i="1"/>
  <c r="I13" i="1"/>
  <c r="H13" i="1"/>
  <c r="G13" i="1"/>
  <c r="F13" i="1"/>
  <c r="E13" i="1"/>
  <c r="D13" i="1"/>
  <c r="C13" i="1"/>
  <c r="L12" i="1"/>
  <c r="K12" i="1"/>
  <c r="J12" i="1"/>
  <c r="I12" i="1"/>
  <c r="H12" i="1"/>
  <c r="G12" i="1"/>
  <c r="F12" i="1"/>
  <c r="E12" i="1"/>
  <c r="D12" i="1"/>
  <c r="C12" i="1"/>
  <c r="H20" i="1"/>
  <c r="G20" i="1"/>
  <c r="F20" i="1"/>
  <c r="E20" i="1"/>
  <c r="D20" i="1"/>
  <c r="C20" i="1"/>
  <c r="L6" i="1"/>
  <c r="K6" i="1"/>
  <c r="J6" i="1"/>
  <c r="I6" i="1"/>
  <c r="H5" i="1"/>
  <c r="G5" i="1"/>
  <c r="F5" i="1"/>
  <c r="E5" i="1"/>
  <c r="D5" i="1"/>
  <c r="C5" i="1"/>
  <c r="L4" i="1"/>
  <c r="K4" i="1"/>
  <c r="J4" i="1"/>
  <c r="I4" i="1"/>
  <c r="H4" i="1"/>
  <c r="G4" i="1"/>
  <c r="F4" i="1"/>
  <c r="E4" i="1"/>
  <c r="D4" i="1"/>
  <c r="C4" i="1"/>
  <c r="L3" i="1"/>
  <c r="K3" i="1"/>
  <c r="J3" i="1"/>
  <c r="I3" i="1"/>
  <c r="H3" i="1"/>
  <c r="G3" i="1"/>
  <c r="F3" i="1"/>
  <c r="E3" i="1"/>
  <c r="D3" i="1"/>
  <c r="C3" i="1"/>
  <c r="L2" i="1"/>
  <c r="K2" i="1"/>
  <c r="J2" i="1"/>
  <c r="I2" i="1"/>
  <c r="H2" i="1"/>
  <c r="G2" i="1"/>
  <c r="F2" i="1"/>
  <c r="E2" i="1"/>
  <c r="D2" i="1"/>
  <c r="C2" i="1"/>
  <c r="O18" i="3" l="1"/>
  <c r="O6" i="1"/>
  <c r="O17" i="1"/>
  <c r="O156" i="3"/>
  <c r="O25" i="1"/>
  <c r="O21" i="1"/>
  <c r="O48" i="3"/>
  <c r="O181" i="3"/>
  <c r="O27" i="1"/>
  <c r="O10" i="1"/>
  <c r="O18" i="1"/>
  <c r="O113" i="3"/>
  <c r="O74" i="3"/>
  <c r="O71" i="3"/>
  <c r="O24" i="1"/>
  <c r="O23" i="1"/>
  <c r="O19" i="1"/>
  <c r="O129" i="3"/>
  <c r="O19" i="3"/>
  <c r="O87" i="3"/>
  <c r="O153" i="3"/>
  <c r="O109" i="3"/>
  <c r="O82" i="3"/>
  <c r="O10" i="3"/>
  <c r="O175" i="3"/>
  <c r="O99" i="3"/>
  <c r="O162" i="3"/>
  <c r="O86" i="3"/>
  <c r="O54" i="3"/>
  <c r="O32" i="3"/>
  <c r="O115" i="3"/>
  <c r="O38" i="3"/>
  <c r="O173" i="3"/>
  <c r="O106" i="3"/>
  <c r="O185" i="3"/>
  <c r="O189" i="3"/>
  <c r="O42" i="3"/>
  <c r="O14" i="3"/>
  <c r="O16" i="1"/>
  <c r="O14" i="1"/>
  <c r="O11" i="1"/>
  <c r="O4" i="3"/>
  <c r="O141" i="3"/>
  <c r="O8" i="3"/>
  <c r="O20" i="1"/>
  <c r="O13" i="1"/>
  <c r="O69" i="3"/>
  <c r="O136" i="3"/>
  <c r="O119" i="3"/>
  <c r="O4" i="1"/>
  <c r="O3" i="1"/>
  <c r="O12" i="1"/>
  <c r="O79" i="3"/>
  <c r="O154" i="3"/>
  <c r="O73" i="3"/>
  <c r="O83" i="3"/>
  <c r="O57" i="3"/>
  <c r="O138" i="3"/>
  <c r="O6" i="3"/>
  <c r="O7" i="3"/>
  <c r="O92" i="3"/>
  <c r="O146" i="3"/>
  <c r="O81" i="3"/>
  <c r="O188" i="3"/>
  <c r="O25" i="3"/>
  <c r="O33" i="3"/>
  <c r="O128" i="3"/>
  <c r="O58" i="3"/>
  <c r="O91" i="3"/>
  <c r="O139" i="3"/>
  <c r="O134" i="3"/>
  <c r="O98" i="3"/>
  <c r="O172" i="3"/>
  <c r="O163" i="3"/>
  <c r="O39" i="3"/>
  <c r="O100" i="3"/>
  <c r="O105" i="3"/>
  <c r="O75" i="3"/>
  <c r="O72" i="3"/>
  <c r="O16" i="3"/>
  <c r="O164" i="3"/>
  <c r="O179" i="3"/>
  <c r="O49" i="3"/>
  <c r="O160" i="3"/>
  <c r="O61" i="3"/>
  <c r="O68" i="3"/>
  <c r="O34" i="3"/>
  <c r="O55" i="3"/>
  <c r="O59" i="3"/>
  <c r="O30" i="3"/>
  <c r="O126" i="3"/>
  <c r="O116" i="3"/>
  <c r="O37" i="3"/>
  <c r="O144" i="3"/>
  <c r="O66" i="3"/>
  <c r="O24" i="3"/>
  <c r="O131" i="3"/>
  <c r="O187" i="3"/>
  <c r="O122" i="3"/>
  <c r="O165" i="3"/>
  <c r="O147" i="3"/>
  <c r="O148" i="3"/>
  <c r="O60" i="3"/>
  <c r="O47" i="3"/>
  <c r="O21" i="3"/>
  <c r="O64" i="3"/>
  <c r="O104" i="3"/>
  <c r="O171" i="3"/>
  <c r="O56" i="3"/>
  <c r="O161" i="3"/>
  <c r="O170" i="3"/>
  <c r="O123" i="3"/>
  <c r="O190" i="3"/>
  <c r="O176" i="3"/>
  <c r="O11" i="3"/>
  <c r="O183" i="3"/>
  <c r="O120" i="3"/>
  <c r="O22" i="3"/>
  <c r="O149" i="3"/>
  <c r="O76" i="3"/>
  <c r="O133" i="3"/>
  <c r="O159" i="3"/>
  <c r="O15" i="3"/>
  <c r="O97" i="3"/>
  <c r="O118" i="3"/>
  <c r="O152" i="3"/>
  <c r="O23" i="3"/>
  <c r="O40" i="3"/>
  <c r="O117" i="3"/>
  <c r="O186" i="3"/>
  <c r="O184" i="3"/>
  <c r="O178" i="3"/>
  <c r="O155" i="3"/>
  <c r="O180" i="3"/>
  <c r="O26" i="1"/>
  <c r="O22" i="1"/>
  <c r="O101" i="3"/>
  <c r="O167" i="3"/>
  <c r="O142" i="3"/>
  <c r="O80" i="3"/>
  <c r="O90" i="3"/>
  <c r="O52" i="3"/>
  <c r="O65" i="3"/>
  <c r="O110" i="3"/>
  <c r="O168" i="3"/>
  <c r="O140" i="3"/>
  <c r="O62" i="3"/>
  <c r="O9" i="3"/>
  <c r="O174" i="3"/>
  <c r="O35" i="3"/>
  <c r="O182" i="3"/>
  <c r="O85" i="3"/>
  <c r="O169" i="3"/>
  <c r="O17" i="3"/>
  <c r="O127" i="3"/>
  <c r="O15" i="1"/>
  <c r="O5" i="3"/>
  <c r="O130" i="3"/>
  <c r="O89" i="3"/>
  <c r="O45" i="3"/>
  <c r="O93" i="3"/>
  <c r="O53" i="3"/>
  <c r="O135" i="3"/>
  <c r="O27" i="3"/>
  <c r="O36" i="3"/>
  <c r="O26" i="3"/>
  <c r="O114" i="3"/>
  <c r="O63" i="3"/>
  <c r="O177" i="3"/>
  <c r="O96" i="3"/>
  <c r="G230" i="9"/>
  <c r="H239" i="9"/>
  <c r="G246" i="9"/>
  <c r="H255" i="9"/>
  <c r="G262" i="9"/>
  <c r="H271" i="9"/>
  <c r="G278" i="9"/>
  <c r="G294" i="9"/>
  <c r="G310" i="9"/>
  <c r="G326" i="9"/>
  <c r="G342" i="9"/>
  <c r="G358" i="9"/>
  <c r="G374" i="9"/>
  <c r="G390" i="9"/>
  <c r="H546" i="9"/>
  <c r="G546" i="9"/>
  <c r="G233" i="9"/>
  <c r="G242" i="9"/>
  <c r="G249" i="9"/>
  <c r="G258" i="9"/>
  <c r="G265" i="9"/>
  <c r="G274" i="9"/>
  <c r="G281" i="9"/>
  <c r="G290" i="9"/>
  <c r="G297" i="9"/>
  <c r="G306" i="9"/>
  <c r="G313" i="9"/>
  <c r="G322" i="9"/>
  <c r="G329" i="9"/>
  <c r="G338" i="9"/>
  <c r="G345" i="9"/>
  <c r="G354" i="9"/>
  <c r="G361" i="9"/>
  <c r="G370" i="9"/>
  <c r="G377" i="9"/>
  <c r="G386" i="9"/>
  <c r="G393" i="9"/>
  <c r="G402" i="9"/>
  <c r="G409" i="9"/>
  <c r="G418" i="9"/>
  <c r="G425" i="9"/>
  <c r="H555" i="9"/>
  <c r="G555" i="9"/>
  <c r="G231" i="9"/>
  <c r="G240" i="9"/>
  <c r="G247" i="9"/>
  <c r="G256" i="9"/>
  <c r="G263" i="9"/>
  <c r="G272" i="9"/>
  <c r="G279" i="9"/>
  <c r="G288" i="9"/>
  <c r="G295" i="9"/>
  <c r="G304" i="9"/>
  <c r="G311" i="9"/>
  <c r="G320" i="9"/>
  <c r="G327" i="9"/>
  <c r="G336" i="9"/>
  <c r="G343" i="9"/>
  <c r="G352" i="9"/>
  <c r="G359" i="9"/>
  <c r="G368" i="9"/>
  <c r="G375" i="9"/>
  <c r="G384" i="9"/>
  <c r="G391" i="9"/>
  <c r="G400" i="9"/>
  <c r="G407" i="9"/>
  <c r="G416" i="9"/>
  <c r="G423" i="9"/>
  <c r="G432" i="9"/>
  <c r="G439" i="9"/>
  <c r="G448" i="9"/>
  <c r="G455" i="9"/>
  <c r="G465" i="9"/>
  <c r="G473" i="9"/>
  <c r="G481" i="9"/>
  <c r="G489" i="9"/>
  <c r="G497" i="9"/>
  <c r="G505" i="9"/>
  <c r="G513" i="9"/>
  <c r="G521" i="9"/>
  <c r="G529" i="9"/>
  <c r="G537" i="9"/>
  <c r="G238" i="9"/>
  <c r="G254" i="9"/>
  <c r="G270" i="9"/>
  <c r="G286" i="9"/>
  <c r="G302" i="9"/>
  <c r="G318" i="9"/>
  <c r="G334" i="9"/>
  <c r="G350" i="9"/>
  <c r="G366" i="9"/>
  <c r="G373" i="9"/>
  <c r="G382" i="9"/>
  <c r="G389" i="9"/>
  <c r="G398" i="9"/>
  <c r="G405" i="9"/>
  <c r="G414" i="9"/>
  <c r="G421" i="9"/>
  <c r="G430" i="9"/>
  <c r="G437" i="9"/>
  <c r="G446" i="9"/>
  <c r="G453" i="9"/>
  <c r="G460" i="9"/>
  <c r="G468" i="9"/>
  <c r="G476" i="9"/>
  <c r="G484" i="9"/>
  <c r="G492" i="9"/>
  <c r="G500" i="9"/>
  <c r="G508" i="9"/>
  <c r="G516" i="9"/>
  <c r="G524" i="9"/>
  <c r="G532" i="9"/>
  <c r="G543" i="9"/>
  <c r="H559" i="9"/>
  <c r="G559" i="9"/>
  <c r="G479" i="9"/>
  <c r="G487" i="9"/>
  <c r="G495" i="9"/>
  <c r="G503" i="9"/>
  <c r="G511" i="9"/>
  <c r="G519" i="9"/>
  <c r="G527" i="9"/>
  <c r="G535" i="9"/>
  <c r="H544" i="9"/>
  <c r="G544" i="9"/>
  <c r="G498" i="9"/>
  <c r="G506" i="9"/>
  <c r="G514" i="9"/>
  <c r="G522" i="9"/>
  <c r="G530" i="9"/>
  <c r="G550" i="9"/>
  <c r="G232" i="9"/>
  <c r="G248" i="9"/>
  <c r="G264" i="9"/>
  <c r="G280" i="9"/>
  <c r="H542" i="9"/>
  <c r="G549" i="9"/>
  <c r="H558" i="9"/>
  <c r="G565" i="9"/>
  <c r="H574" i="9"/>
  <c r="G581" i="9"/>
  <c r="H590" i="9"/>
  <c r="G597" i="9"/>
  <c r="G613" i="9"/>
  <c r="H626" i="9"/>
  <c r="H654" i="9"/>
  <c r="G654" i="9"/>
  <c r="H677" i="9"/>
  <c r="G677" i="9"/>
  <c r="H692" i="9"/>
  <c r="G692" i="9"/>
  <c r="H638" i="9"/>
  <c r="G638" i="9"/>
  <c r="H701" i="9"/>
  <c r="G701" i="9"/>
  <c r="G545" i="9"/>
  <c r="G561" i="9"/>
  <c r="G577" i="9"/>
  <c r="G593" i="9"/>
  <c r="G609" i="9"/>
  <c r="H622" i="9"/>
  <c r="G622" i="9"/>
  <c r="G651" i="9"/>
  <c r="H668" i="9"/>
  <c r="G668" i="9"/>
  <c r="G566" i="9"/>
  <c r="G575" i="9"/>
  <c r="G582" i="9"/>
  <c r="G591" i="9"/>
  <c r="G598" i="9"/>
  <c r="G635" i="9"/>
  <c r="H652" i="9"/>
  <c r="G652" i="9"/>
  <c r="G660" i="9"/>
  <c r="H663" i="9"/>
  <c r="G663" i="9"/>
  <c r="H636" i="9"/>
  <c r="G636" i="9"/>
  <c r="H647" i="9"/>
  <c r="G647" i="9"/>
  <c r="H669" i="9"/>
  <c r="G669" i="9"/>
  <c r="G562" i="9"/>
  <c r="G571" i="9"/>
  <c r="G578" i="9"/>
  <c r="G587" i="9"/>
  <c r="G594" i="9"/>
  <c r="G603" i="9"/>
  <c r="H620" i="9"/>
  <c r="G620" i="9"/>
  <c r="G628" i="9"/>
  <c r="H631" i="9"/>
  <c r="G631" i="9"/>
  <c r="G633" i="9"/>
  <c r="G658" i="9"/>
  <c r="H661" i="9"/>
  <c r="G661" i="9"/>
  <c r="G553" i="9"/>
  <c r="G560" i="9"/>
  <c r="G569" i="9"/>
  <c r="G576" i="9"/>
  <c r="G585" i="9"/>
  <c r="G592" i="9"/>
  <c r="G601" i="9"/>
  <c r="G617" i="9"/>
  <c r="G642" i="9"/>
  <c r="H645" i="9"/>
  <c r="G645" i="9"/>
  <c r="H670" i="9"/>
  <c r="G670" i="9"/>
  <c r="H676" i="9"/>
  <c r="G676" i="9"/>
  <c r="H685" i="9"/>
  <c r="G685" i="9"/>
  <c r="G551" i="9"/>
  <c r="G567" i="9"/>
  <c r="G583" i="9"/>
  <c r="G599" i="9"/>
  <c r="G615" i="9"/>
  <c r="H629" i="9"/>
  <c r="G629" i="9"/>
  <c r="G653" i="9"/>
  <c r="H878" i="9"/>
  <c r="G878" i="9"/>
  <c r="H892" i="9"/>
  <c r="G892" i="9"/>
  <c r="G708" i="9"/>
  <c r="G717" i="9"/>
  <c r="G724" i="9"/>
  <c r="G733" i="9"/>
  <c r="G740" i="9"/>
  <c r="G749" i="9"/>
  <c r="G756" i="9"/>
  <c r="G765" i="9"/>
  <c r="G772" i="9"/>
  <c r="G781" i="9"/>
  <c r="G788" i="9"/>
  <c r="G797" i="9"/>
  <c r="G804" i="9"/>
  <c r="G813" i="9"/>
  <c r="G820" i="9"/>
  <c r="G829" i="9"/>
  <c r="G836" i="9"/>
  <c r="H851" i="9"/>
  <c r="G851" i="9"/>
  <c r="G866" i="9"/>
  <c r="H875" i="9"/>
  <c r="G889" i="9"/>
  <c r="H901" i="9"/>
  <c r="G901" i="9"/>
  <c r="H937" i="9"/>
  <c r="G937" i="9"/>
  <c r="G683" i="9"/>
  <c r="H867" i="9"/>
  <c r="G867" i="9"/>
  <c r="H876" i="9"/>
  <c r="G876" i="9"/>
  <c r="H926" i="9"/>
  <c r="G926" i="9"/>
  <c r="H946" i="9"/>
  <c r="G946" i="9"/>
  <c r="H862" i="9"/>
  <c r="G862" i="9"/>
  <c r="H885" i="9"/>
  <c r="G885" i="9"/>
  <c r="H915" i="9"/>
  <c r="G915" i="9"/>
  <c r="G679" i="9"/>
  <c r="G686" i="9"/>
  <c r="G695" i="9"/>
  <c r="G702" i="9"/>
  <c r="G711" i="9"/>
  <c r="G718" i="9"/>
  <c r="G727" i="9"/>
  <c r="G734" i="9"/>
  <c r="G743" i="9"/>
  <c r="G750" i="9"/>
  <c r="G759" i="9"/>
  <c r="G766" i="9"/>
  <c r="G775" i="9"/>
  <c r="G782" i="9"/>
  <c r="G791" i="9"/>
  <c r="G798" i="9"/>
  <c r="G807" i="9"/>
  <c r="G814" i="9"/>
  <c r="G823" i="9"/>
  <c r="G830" i="9"/>
  <c r="G837" i="9"/>
  <c r="H842" i="9"/>
  <c r="G842" i="9"/>
  <c r="G844" i="9"/>
  <c r="H868" i="9"/>
  <c r="G868" i="9"/>
  <c r="G898" i="9"/>
  <c r="H910" i="9"/>
  <c r="G910" i="9"/>
  <c r="H924" i="9"/>
  <c r="G924" i="9"/>
  <c r="H953" i="9"/>
  <c r="G953" i="9"/>
  <c r="G684" i="9"/>
  <c r="G693" i="9"/>
  <c r="G700" i="9"/>
  <c r="G709" i="9"/>
  <c r="G716" i="9"/>
  <c r="G725" i="9"/>
  <c r="G732" i="9"/>
  <c r="G741" i="9"/>
  <c r="G748" i="9"/>
  <c r="G757" i="9"/>
  <c r="G764" i="9"/>
  <c r="G773" i="9"/>
  <c r="G780" i="9"/>
  <c r="G789" i="9"/>
  <c r="G796" i="9"/>
  <c r="G805" i="9"/>
  <c r="G812" i="9"/>
  <c r="G821" i="9"/>
  <c r="G828" i="9"/>
  <c r="H849" i="9"/>
  <c r="G852" i="9"/>
  <c r="G857" i="9"/>
  <c r="H860" i="9"/>
  <c r="G860" i="9"/>
  <c r="H899" i="9"/>
  <c r="G899" i="9"/>
  <c r="G921" i="9"/>
  <c r="H962" i="9"/>
  <c r="G962" i="9"/>
  <c r="G627" i="9"/>
  <c r="G643" i="9"/>
  <c r="G659" i="9"/>
  <c r="G675" i="9"/>
  <c r="G691" i="9"/>
  <c r="G707" i="9"/>
  <c r="G723" i="9"/>
  <c r="G739" i="9"/>
  <c r="G755" i="9"/>
  <c r="G771" i="9"/>
  <c r="G787" i="9"/>
  <c r="G803" i="9"/>
  <c r="G819" i="9"/>
  <c r="G835" i="9"/>
  <c r="H869" i="9"/>
  <c r="G869" i="9"/>
  <c r="G882" i="9"/>
  <c r="H894" i="9"/>
  <c r="G894" i="9"/>
  <c r="H908" i="9"/>
  <c r="G908" i="9"/>
  <c r="H858" i="9"/>
  <c r="G858" i="9"/>
  <c r="H883" i="9"/>
  <c r="G883" i="9"/>
  <c r="H917" i="9"/>
  <c r="G917" i="9"/>
  <c r="H969" i="9"/>
  <c r="G969" i="9"/>
  <c r="G978" i="9"/>
  <c r="G985" i="9"/>
  <c r="G994" i="9"/>
  <c r="G1001" i="9"/>
  <c r="G1010" i="9"/>
  <c r="G1017" i="9"/>
  <c r="G1026" i="9"/>
  <c r="G1033" i="9"/>
  <c r="G1042" i="9"/>
  <c r="G1049" i="9"/>
  <c r="G1058" i="9"/>
  <c r="G1065" i="9"/>
  <c r="G1074" i="9"/>
  <c r="G1081" i="9"/>
  <c r="G1090" i="9"/>
  <c r="G1097" i="9"/>
  <c r="G1106" i="9"/>
  <c r="G1113" i="9"/>
  <c r="G1122" i="9"/>
  <c r="H1129" i="9"/>
  <c r="G1132" i="9"/>
  <c r="G1137" i="9"/>
  <c r="H1140" i="9"/>
  <c r="G1140" i="9"/>
  <c r="G1142" i="9"/>
  <c r="G1155" i="9"/>
  <c r="H1163" i="9"/>
  <c r="G1163" i="9"/>
  <c r="H1180" i="9"/>
  <c r="G1180" i="9"/>
  <c r="H1193" i="9"/>
  <c r="H1211" i="9"/>
  <c r="G1211" i="9"/>
  <c r="H1172" i="9"/>
  <c r="G1172" i="9"/>
  <c r="H1194" i="9"/>
  <c r="G1194" i="9"/>
  <c r="H1203" i="9"/>
  <c r="G1203" i="9"/>
  <c r="G933" i="9"/>
  <c r="G942" i="9"/>
  <c r="G949" i="9"/>
  <c r="G958" i="9"/>
  <c r="G965" i="9"/>
  <c r="G974" i="9"/>
  <c r="G981" i="9"/>
  <c r="G990" i="9"/>
  <c r="G997" i="9"/>
  <c r="G1006" i="9"/>
  <c r="G1013" i="9"/>
  <c r="G1022" i="9"/>
  <c r="G1029" i="9"/>
  <c r="G1038" i="9"/>
  <c r="G1045" i="9"/>
  <c r="G1054" i="9"/>
  <c r="G1061" i="9"/>
  <c r="G1070" i="9"/>
  <c r="G1077" i="9"/>
  <c r="G1086" i="9"/>
  <c r="G1093" i="9"/>
  <c r="G1102" i="9"/>
  <c r="G1109" i="9"/>
  <c r="G1118" i="9"/>
  <c r="H1138" i="9"/>
  <c r="G1138" i="9"/>
  <c r="H1145" i="9"/>
  <c r="G1148" i="9"/>
  <c r="G1153" i="9"/>
  <c r="H1156" i="9"/>
  <c r="G1156" i="9"/>
  <c r="G1158" i="9"/>
  <c r="H1186" i="9"/>
  <c r="G1186" i="9"/>
  <c r="H1212" i="9"/>
  <c r="G1212" i="9"/>
  <c r="G931" i="9"/>
  <c r="G940" i="9"/>
  <c r="G947" i="9"/>
  <c r="G956" i="9"/>
  <c r="G963" i="9"/>
  <c r="G972" i="9"/>
  <c r="G979" i="9"/>
  <c r="G988" i="9"/>
  <c r="G995" i="9"/>
  <c r="G1004" i="9"/>
  <c r="G1011" i="9"/>
  <c r="G1020" i="9"/>
  <c r="G1027" i="9"/>
  <c r="G1036" i="9"/>
  <c r="G1043" i="9"/>
  <c r="G1052" i="9"/>
  <c r="G1059" i="9"/>
  <c r="G1068" i="9"/>
  <c r="G1075" i="9"/>
  <c r="G1084" i="9"/>
  <c r="G1091" i="9"/>
  <c r="G1100" i="9"/>
  <c r="G1107" i="9"/>
  <c r="G1116" i="9"/>
  <c r="G1123" i="9"/>
  <c r="G1130" i="9"/>
  <c r="G1133" i="9"/>
  <c r="G1151" i="9"/>
  <c r="H1177" i="9"/>
  <c r="H1195" i="9"/>
  <c r="G1195" i="9"/>
  <c r="H1204" i="9"/>
  <c r="G1204" i="9"/>
  <c r="G874" i="9"/>
  <c r="G890" i="9"/>
  <c r="G906" i="9"/>
  <c r="G922" i="9"/>
  <c r="G938" i="9"/>
  <c r="G954" i="9"/>
  <c r="G970" i="9"/>
  <c r="G986" i="9"/>
  <c r="G1002" i="9"/>
  <c r="G1009" i="9"/>
  <c r="G1018" i="9"/>
  <c r="G1025" i="9"/>
  <c r="G1034" i="9"/>
  <c r="G1041" i="9"/>
  <c r="G1050" i="9"/>
  <c r="G1057" i="9"/>
  <c r="G1066" i="9"/>
  <c r="G1073" i="9"/>
  <c r="G1082" i="9"/>
  <c r="G1089" i="9"/>
  <c r="G1098" i="9"/>
  <c r="G1105" i="9"/>
  <c r="G1114" i="9"/>
  <c r="G1121" i="9"/>
  <c r="H1131" i="9"/>
  <c r="G1131" i="9"/>
  <c r="H1154" i="9"/>
  <c r="G1154" i="9"/>
  <c r="H1161" i="9"/>
  <c r="G1164" i="9"/>
  <c r="H1169" i="9"/>
  <c r="H1178" i="9"/>
  <c r="G1178" i="9"/>
  <c r="H1187" i="9"/>
  <c r="G1187" i="9"/>
  <c r="G1146" i="9"/>
  <c r="G1149" i="9"/>
  <c r="H1170" i="9"/>
  <c r="G1170" i="9"/>
  <c r="H1196" i="9"/>
  <c r="G1196" i="9"/>
  <c r="H1147" i="9"/>
  <c r="G1147" i="9"/>
  <c r="H1179" i="9"/>
  <c r="G1179" i="9"/>
  <c r="H1188" i="9"/>
  <c r="G1188" i="9"/>
  <c r="H1219" i="9"/>
  <c r="G1219" i="9"/>
  <c r="G884" i="9"/>
  <c r="G900" i="9"/>
  <c r="G916" i="9"/>
  <c r="G932" i="9"/>
  <c r="G948" i="9"/>
  <c r="G964" i="9"/>
  <c r="G980" i="9"/>
  <c r="G996" i="9"/>
  <c r="G1012" i="9"/>
  <c r="G1028" i="9"/>
  <c r="G1044" i="9"/>
  <c r="G1060" i="9"/>
  <c r="G1076" i="9"/>
  <c r="G1092" i="9"/>
  <c r="G1108" i="9"/>
  <c r="G1124" i="9"/>
  <c r="G1162" i="9"/>
  <c r="H1171" i="9"/>
  <c r="G1171" i="9"/>
  <c r="H1228" i="9"/>
  <c r="G1228" i="9"/>
  <c r="G1235" i="9"/>
  <c r="G1244" i="9"/>
  <c r="G1260" i="9"/>
  <c r="G1276" i="9"/>
  <c r="G1210" i="9"/>
  <c r="G1226" i="9"/>
  <c r="G1242" i="9"/>
  <c r="G1258" i="9"/>
  <c r="G1274" i="9"/>
  <c r="G1220" i="9"/>
  <c r="G1227" i="9"/>
  <c r="G1236" i="9"/>
  <c r="G1243" i="9"/>
  <c r="G1252" i="9"/>
  <c r="G1268" i="9"/>
  <c r="G1284" i="9"/>
  <c r="G1202" i="9"/>
  <c r="G1218" i="9"/>
  <c r="G1234" i="9"/>
  <c r="G1250" i="9"/>
  <c r="G1266" i="9"/>
  <c r="G1282" i="9"/>
  <c r="G1428" i="9"/>
  <c r="H1437" i="9"/>
  <c r="G1444" i="9"/>
  <c r="H1453" i="9"/>
  <c r="G1460" i="9"/>
  <c r="H1469" i="9"/>
  <c r="G1476" i="9"/>
  <c r="H1485" i="9"/>
  <c r="G1492" i="9"/>
  <c r="H1501" i="9"/>
  <c r="G1508" i="9"/>
  <c r="H1517" i="9"/>
  <c r="G1524" i="9"/>
  <c r="H1533" i="9"/>
  <c r="H1560" i="9"/>
  <c r="G1568" i="9"/>
  <c r="G1571" i="9"/>
  <c r="H1571" i="9"/>
  <c r="H1581" i="9"/>
  <c r="H1589" i="9"/>
  <c r="H1597" i="9"/>
  <c r="H1600" i="9"/>
  <c r="G1600" i="9"/>
  <c r="H1435" i="9"/>
  <c r="H1451" i="9"/>
  <c r="H1467" i="9"/>
  <c r="H1483" i="9"/>
  <c r="H1499" i="9"/>
  <c r="H1515" i="9"/>
  <c r="H1531" i="9"/>
  <c r="H1545" i="9"/>
  <c r="G1548" i="9"/>
  <c r="G1579" i="9"/>
  <c r="H1579" i="9"/>
  <c r="G1539" i="9"/>
  <c r="H1539" i="9"/>
  <c r="H1429" i="9"/>
  <c r="G1436" i="9"/>
  <c r="H1445" i="9"/>
  <c r="G1452" i="9"/>
  <c r="H1461" i="9"/>
  <c r="G1468" i="9"/>
  <c r="H1477" i="9"/>
  <c r="G1484" i="9"/>
  <c r="H1493" i="9"/>
  <c r="G1500" i="9"/>
  <c r="H1509" i="9"/>
  <c r="G1516" i="9"/>
  <c r="H1525" i="9"/>
  <c r="G1532" i="9"/>
  <c r="H1546" i="9"/>
  <c r="H1549" i="9"/>
  <c r="H1569" i="9"/>
  <c r="G1572" i="9"/>
  <c r="H1601" i="9"/>
  <c r="G1604" i="9"/>
  <c r="G1613" i="9"/>
  <c r="H1613" i="9"/>
  <c r="H1427" i="9"/>
  <c r="H1443" i="9"/>
  <c r="H1459" i="9"/>
  <c r="H1475" i="9"/>
  <c r="H1491" i="9"/>
  <c r="H1507" i="9"/>
  <c r="H1523" i="9"/>
  <c r="G1547" i="9"/>
  <c r="H1547" i="9"/>
  <c r="H1554" i="9"/>
  <c r="H1557" i="9"/>
  <c r="H1577" i="9"/>
  <c r="G1580" i="9"/>
  <c r="H1585" i="9"/>
  <c r="G1588" i="9"/>
  <c r="H1593" i="9"/>
  <c r="G1555" i="9"/>
  <c r="H1555" i="9"/>
  <c r="G1563" i="9"/>
  <c r="H1563" i="9"/>
  <c r="H1595" i="9"/>
  <c r="H1611" i="9"/>
  <c r="H1620" i="9"/>
  <c r="H1627" i="9"/>
  <c r="H1636" i="9"/>
  <c r="H1643" i="9"/>
  <c r="H1652" i="9"/>
  <c r="H1659" i="9"/>
  <c r="H1668" i="9"/>
  <c r="H1675" i="9"/>
  <c r="H1678" i="9"/>
  <c r="G1678" i="9"/>
  <c r="H1609" i="9"/>
  <c r="G1616" i="9"/>
  <c r="H1625" i="9"/>
  <c r="G1632" i="9"/>
  <c r="H1641" i="9"/>
  <c r="G1648" i="9"/>
  <c r="H1657" i="9"/>
  <c r="G1664" i="9"/>
  <c r="H1673" i="9"/>
  <c r="H1639" i="9"/>
  <c r="H1671" i="9"/>
  <c r="H1684" i="9"/>
  <c r="G1684" i="9"/>
  <c r="H1587" i="9"/>
  <c r="H1603" i="9"/>
  <c r="H1619" i="9"/>
  <c r="H1635" i="9"/>
  <c r="H1651" i="9"/>
  <c r="H1667" i="9"/>
  <c r="H1629" i="9"/>
  <c r="H1645" i="9"/>
  <c r="H1661" i="9"/>
  <c r="H1677" i="9"/>
  <c r="H1686" i="9"/>
  <c r="G1686" i="9"/>
  <c r="H1682" i="9"/>
  <c r="G1682" i="9"/>
  <c r="H1690" i="9"/>
  <c r="G1690" i="9"/>
  <c r="H1699" i="9"/>
  <c r="G1699" i="9"/>
  <c r="H1703" i="9"/>
  <c r="G1703" i="9"/>
  <c r="H1707" i="9"/>
  <c r="G1707" i="9"/>
  <c r="H1711" i="9"/>
  <c r="G1711" i="9"/>
  <c r="H1715" i="9"/>
  <c r="G1715" i="9"/>
  <c r="H1719" i="9"/>
  <c r="G1719" i="9"/>
  <c r="H1723" i="9"/>
  <c r="G1723" i="9"/>
  <c r="H1727" i="9"/>
  <c r="G1727" i="9"/>
  <c r="H1731" i="9"/>
  <c r="G1731" i="9"/>
  <c r="H1735" i="9"/>
  <c r="G1735" i="9"/>
  <c r="H1739" i="9"/>
  <c r="G1739" i="9"/>
  <c r="H1743" i="9"/>
  <c r="G1743" i="9"/>
  <c r="H1747" i="9"/>
  <c r="G1747" i="9"/>
  <c r="H1751" i="9"/>
  <c r="G1751" i="9"/>
  <c r="H1755" i="9"/>
  <c r="G1755" i="9"/>
  <c r="H1759" i="9"/>
  <c r="G1759" i="9"/>
  <c r="H1763" i="9"/>
  <c r="G1763" i="9"/>
  <c r="H1767" i="9"/>
  <c r="G1767" i="9"/>
  <c r="H1771" i="9"/>
  <c r="G1771" i="9"/>
  <c r="H1775" i="9"/>
  <c r="G1775" i="9"/>
  <c r="H1779" i="9"/>
  <c r="G1779" i="9"/>
  <c r="H1783" i="9"/>
  <c r="G1783" i="9"/>
  <c r="H1787" i="9"/>
  <c r="G1787" i="9"/>
  <c r="H1791" i="9"/>
  <c r="G1791" i="9"/>
  <c r="H1795" i="9"/>
  <c r="G1795" i="9"/>
  <c r="H1799" i="9"/>
  <c r="G1799" i="9"/>
  <c r="H1803" i="9"/>
  <c r="G1803" i="9"/>
  <c r="H1807" i="9"/>
  <c r="G1807" i="9"/>
  <c r="H1811" i="9"/>
  <c r="G1811" i="9"/>
  <c r="H1815" i="9"/>
  <c r="G1815" i="9"/>
  <c r="H1819" i="9"/>
  <c r="G1819" i="9"/>
  <c r="H1823" i="9"/>
  <c r="G1823" i="9"/>
  <c r="H1827" i="9"/>
  <c r="G1827" i="9"/>
  <c r="H1831" i="9"/>
  <c r="G1831" i="9"/>
  <c r="H1835" i="9"/>
  <c r="G1835" i="9"/>
  <c r="H1839" i="9"/>
  <c r="G1839" i="9"/>
  <c r="H1843" i="9"/>
  <c r="G1843" i="9"/>
  <c r="H1680" i="9"/>
  <c r="G1680" i="9"/>
  <c r="H1688" i="9"/>
  <c r="G1688" i="9"/>
  <c r="H1696" i="9"/>
  <c r="G1696" i="9"/>
  <c r="H1700" i="9"/>
  <c r="G1700" i="9"/>
  <c r="H1704" i="9"/>
  <c r="G1704" i="9"/>
  <c r="H1708" i="9"/>
  <c r="G1708" i="9"/>
  <c r="H1712" i="9"/>
  <c r="G1712" i="9"/>
  <c r="H1716" i="9"/>
  <c r="G1716" i="9"/>
  <c r="H1720" i="9"/>
  <c r="G1720" i="9"/>
  <c r="H1724" i="9"/>
  <c r="G1724" i="9"/>
  <c r="H1728" i="9"/>
  <c r="G1728" i="9"/>
  <c r="H1732" i="9"/>
  <c r="G1732" i="9"/>
  <c r="H1736" i="9"/>
  <c r="G1736" i="9"/>
  <c r="H1740" i="9"/>
  <c r="G1740" i="9"/>
  <c r="H1744" i="9"/>
  <c r="G1744" i="9"/>
  <c r="H1748" i="9"/>
  <c r="G1748" i="9"/>
  <c r="H1752" i="9"/>
  <c r="G1752" i="9"/>
  <c r="H1756" i="9"/>
  <c r="G1756" i="9"/>
  <c r="H1760" i="9"/>
  <c r="G1760" i="9"/>
  <c r="H1764" i="9"/>
  <c r="G1764" i="9"/>
  <c r="H1768" i="9"/>
  <c r="G1768" i="9"/>
  <c r="H1772" i="9"/>
  <c r="G1772" i="9"/>
  <c r="H1776" i="9"/>
  <c r="G1776" i="9"/>
  <c r="H1780" i="9"/>
  <c r="G1780" i="9"/>
  <c r="H1784" i="9"/>
  <c r="G1784" i="9"/>
  <c r="H1788" i="9"/>
  <c r="G1788" i="9"/>
  <c r="H1792" i="9"/>
  <c r="G1792" i="9"/>
  <c r="H1796" i="9"/>
  <c r="G1796" i="9"/>
  <c r="H1800" i="9"/>
  <c r="G1800" i="9"/>
  <c r="H1804" i="9"/>
  <c r="G1804" i="9"/>
  <c r="H1808" i="9"/>
  <c r="G1808" i="9"/>
  <c r="H1812" i="9"/>
  <c r="G1812" i="9"/>
  <c r="H1816" i="9"/>
  <c r="G1816" i="9"/>
  <c r="H1820" i="9"/>
  <c r="G1820" i="9"/>
  <c r="H1824" i="9"/>
  <c r="G1824" i="9"/>
  <c r="H1828" i="9"/>
  <c r="G1828" i="9"/>
  <c r="H1832" i="9"/>
  <c r="G1832" i="9"/>
  <c r="H1836" i="9"/>
  <c r="G1836" i="9"/>
  <c r="H1840" i="9"/>
  <c r="G1840" i="9"/>
  <c r="H1844" i="9"/>
  <c r="G1844" i="9"/>
  <c r="H1694" i="9"/>
  <c r="G1694" i="9"/>
  <c r="H1697" i="9"/>
  <c r="G1697" i="9"/>
  <c r="H1701" i="9"/>
  <c r="G1701" i="9"/>
  <c r="H1705" i="9"/>
  <c r="G1705" i="9"/>
  <c r="H1709" i="9"/>
  <c r="G1709" i="9"/>
  <c r="H1713" i="9"/>
  <c r="G1713" i="9"/>
  <c r="H1717" i="9"/>
  <c r="G1717" i="9"/>
  <c r="H1721" i="9"/>
  <c r="G1721" i="9"/>
  <c r="H1725" i="9"/>
  <c r="G1725" i="9"/>
  <c r="H1729" i="9"/>
  <c r="G1729" i="9"/>
  <c r="H1733" i="9"/>
  <c r="G1733" i="9"/>
  <c r="H1737" i="9"/>
  <c r="G1737" i="9"/>
  <c r="H1741" i="9"/>
  <c r="G1741" i="9"/>
  <c r="H1745" i="9"/>
  <c r="G1745" i="9"/>
  <c r="H1749" i="9"/>
  <c r="G1749" i="9"/>
  <c r="H1753" i="9"/>
  <c r="G1753" i="9"/>
  <c r="H1757" i="9"/>
  <c r="G1757" i="9"/>
  <c r="H1761" i="9"/>
  <c r="G1761" i="9"/>
  <c r="H1765" i="9"/>
  <c r="G1765" i="9"/>
  <c r="H1769" i="9"/>
  <c r="G1769" i="9"/>
  <c r="H1773" i="9"/>
  <c r="G1773" i="9"/>
  <c r="H1777" i="9"/>
  <c r="G1777" i="9"/>
  <c r="H1781" i="9"/>
  <c r="G1781" i="9"/>
  <c r="H1785" i="9"/>
  <c r="G1785" i="9"/>
  <c r="H1789" i="9"/>
  <c r="G1789" i="9"/>
  <c r="H1793" i="9"/>
  <c r="G1793" i="9"/>
  <c r="H1797" i="9"/>
  <c r="G1797" i="9"/>
  <c r="H1801" i="9"/>
  <c r="G1801" i="9"/>
  <c r="H1805" i="9"/>
  <c r="G1805" i="9"/>
  <c r="H1809" i="9"/>
  <c r="G1809" i="9"/>
  <c r="H1813" i="9"/>
  <c r="G1813" i="9"/>
  <c r="H1817" i="9"/>
  <c r="G1817" i="9"/>
  <c r="H1821" i="9"/>
  <c r="G1821" i="9"/>
  <c r="H1825" i="9"/>
  <c r="G1825" i="9"/>
  <c r="H1829" i="9"/>
  <c r="G1829" i="9"/>
  <c r="H1833" i="9"/>
  <c r="G1833" i="9"/>
  <c r="H1837" i="9"/>
  <c r="G1837" i="9"/>
  <c r="H1841" i="9"/>
  <c r="G1841" i="9"/>
  <c r="H1692" i="9"/>
  <c r="G1692" i="9"/>
  <c r="H1698" i="9"/>
  <c r="G1698" i="9"/>
  <c r="H1702" i="9"/>
  <c r="G1702" i="9"/>
  <c r="H1706" i="9"/>
  <c r="G1706" i="9"/>
  <c r="H1710" i="9"/>
  <c r="G1710" i="9"/>
  <c r="H1714" i="9"/>
  <c r="G1714" i="9"/>
  <c r="H1718" i="9"/>
  <c r="G1718" i="9"/>
  <c r="H1722" i="9"/>
  <c r="G1722" i="9"/>
  <c r="H1726" i="9"/>
  <c r="G1726" i="9"/>
  <c r="H1730" i="9"/>
  <c r="G1730" i="9"/>
  <c r="H1734" i="9"/>
  <c r="G1734" i="9"/>
  <c r="H1738" i="9"/>
  <c r="G1738" i="9"/>
  <c r="H1742" i="9"/>
  <c r="G1742" i="9"/>
  <c r="H1746" i="9"/>
  <c r="G1746" i="9"/>
  <c r="H1750" i="9"/>
  <c r="G1750" i="9"/>
  <c r="H1754" i="9"/>
  <c r="G1754" i="9"/>
  <c r="H1758" i="9"/>
  <c r="G1758" i="9"/>
  <c r="H1762" i="9"/>
  <c r="G1762" i="9"/>
  <c r="H1766" i="9"/>
  <c r="G1766" i="9"/>
  <c r="H1770" i="9"/>
  <c r="G1770" i="9"/>
  <c r="H1774" i="9"/>
  <c r="G1774" i="9"/>
  <c r="H1778" i="9"/>
  <c r="G1778" i="9"/>
  <c r="H1782" i="9"/>
  <c r="G1782" i="9"/>
  <c r="H1786" i="9"/>
  <c r="G1786" i="9"/>
  <c r="H1790" i="9"/>
  <c r="G1790" i="9"/>
  <c r="H1794" i="9"/>
  <c r="G1794" i="9"/>
  <c r="H1798" i="9"/>
  <c r="G1798" i="9"/>
  <c r="H1802" i="9"/>
  <c r="G1802" i="9"/>
  <c r="H1806" i="9"/>
  <c r="G1806" i="9"/>
  <c r="H1810" i="9"/>
  <c r="G1810" i="9"/>
  <c r="H1814" i="9"/>
  <c r="G1814" i="9"/>
  <c r="H1818" i="9"/>
  <c r="G1818" i="9"/>
  <c r="H1822" i="9"/>
  <c r="G1822" i="9"/>
  <c r="H1826" i="9"/>
  <c r="G1826" i="9"/>
  <c r="H1830" i="9"/>
  <c r="G1830" i="9"/>
  <c r="H1834" i="9"/>
  <c r="G1834" i="9"/>
  <c r="H1838" i="9"/>
  <c r="G1838" i="9"/>
  <c r="H1842" i="9"/>
  <c r="G1842" i="9"/>
  <c r="G1845" i="9"/>
  <c r="G1846" i="9"/>
  <c r="O46" i="3"/>
  <c r="O78" i="3"/>
  <c r="O3" i="3"/>
  <c r="O145" i="3"/>
  <c r="O132" i="3"/>
  <c r="O103" i="3"/>
  <c r="O88" i="3"/>
  <c r="O20" i="3"/>
  <c r="O102" i="3"/>
  <c r="O41" i="3"/>
  <c r="O151" i="3"/>
  <c r="O107" i="3"/>
  <c r="O51" i="3"/>
  <c r="O111" i="3"/>
  <c r="O124" i="3"/>
  <c r="O31" i="3"/>
  <c r="O50" i="3"/>
  <c r="O43" i="3"/>
  <c r="O12" i="3"/>
  <c r="O70" i="3"/>
  <c r="O77" i="3"/>
  <c r="O150" i="3"/>
  <c r="O108" i="3"/>
  <c r="O158" i="3"/>
  <c r="O143" i="3"/>
  <c r="O44" i="3"/>
  <c r="O125" i="3"/>
  <c r="O29" i="3"/>
  <c r="O2" i="3"/>
  <c r="O95" i="3"/>
  <c r="O94" i="3"/>
  <c r="O84" i="3"/>
  <c r="O28" i="3"/>
  <c r="O166" i="3"/>
  <c r="O13" i="3"/>
  <c r="O112" i="3"/>
  <c r="O121" i="3"/>
  <c r="O137" i="3"/>
  <c r="O67" i="3"/>
  <c r="O157" i="3"/>
  <c r="O5" i="1"/>
  <c r="O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69" authorId="0" shapeId="0" xr:uid="{00000000-0006-0000-0100-000003000000}">
      <text>
        <r>
          <rPr>
            <b/>
            <sz val="9"/>
            <rFont val="宋体"/>
            <charset val="134"/>
          </rPr>
          <t>dell:</t>
        </r>
        <r>
          <rPr>
            <sz val="9"/>
            <rFont val="宋体"/>
            <charset val="134"/>
          </rPr>
          <t xml:space="preserve">
北京西直门凯德店
</t>
        </r>
      </text>
    </comment>
    <comment ref="B120" authorId="0" shapeId="0" xr:uid="{00000000-0006-0000-0100-000002000000}">
      <text>
        <r>
          <rPr>
            <b/>
            <sz val="9"/>
            <rFont val="宋体"/>
            <charset val="134"/>
          </rPr>
          <t>dell:</t>
        </r>
        <r>
          <rPr>
            <sz val="9"/>
            <rFont val="宋体"/>
            <charset val="134"/>
          </rPr>
          <t xml:space="preserve">
上海九亭中心店
</t>
        </r>
      </text>
    </comment>
    <comment ref="B157" authorId="0" shapeId="0" xr:uid="{00000000-0006-0000-0100-000001000000}">
      <text>
        <r>
          <rPr>
            <b/>
            <sz val="9"/>
            <rFont val="宋体"/>
            <charset val="134"/>
          </rPr>
          <t>dell:</t>
        </r>
        <r>
          <rPr>
            <sz val="9"/>
            <rFont val="宋体"/>
            <charset val="134"/>
          </rPr>
          <t xml:space="preserve">
上海川沙百联店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86150</author>
  </authors>
  <commentList>
    <comment ref="E1" authorId="0" shapeId="0" xr:uid="{00000000-0006-0000-0400-000001000000}">
      <text>
        <r>
          <rPr>
            <sz val="9"/>
            <rFont val="宋体"/>
            <charset val="134"/>
          </rPr>
          <t>营业状态：截止2024/10/31</t>
        </r>
      </text>
    </comment>
  </commentList>
</comments>
</file>

<file path=xl/sharedStrings.xml><?xml version="1.0" encoding="utf-8"?>
<sst xmlns="http://schemas.openxmlformats.org/spreadsheetml/2006/main" count="19601" uniqueCount="533">
  <si>
    <t>职级</t>
  </si>
  <si>
    <t>姓名</t>
  </si>
  <si>
    <t>1月</t>
  </si>
  <si>
    <t>2月</t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</si>
  <si>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</si>
  <si>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</si>
  <si>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</si>
  <si>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</si>
  <si>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</si>
  <si>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</si>
  <si>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</si>
  <si>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</si>
  <si>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</si>
  <si>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</si>
  <si>
    <t>月均得分</t>
  </si>
  <si>
    <t>营运经理</t>
  </si>
  <si>
    <t>戴斌</t>
  </si>
  <si>
    <t>刘佳</t>
  </si>
  <si>
    <t>江远洋</t>
  </si>
  <si>
    <t>赵菲</t>
  </si>
  <si>
    <t>孙军</t>
  </si>
  <si>
    <t>区域经理</t>
  </si>
  <si>
    <t>池甜</t>
  </si>
  <si>
    <t>董婷婷</t>
  </si>
  <si>
    <t>冯珏</t>
  </si>
  <si>
    <t>甘胜斌</t>
  </si>
  <si>
    <t>郭静</t>
  </si>
  <si>
    <t>郭洋</t>
  </si>
  <si>
    <t>侯小路</t>
  </si>
  <si>
    <t>胡肖肖</t>
  </si>
  <si>
    <t>巨伦</t>
  </si>
  <si>
    <t>刘传良</t>
  </si>
  <si>
    <t>孟祥苹</t>
  </si>
  <si>
    <t>王佳</t>
  </si>
  <si>
    <t>王炎根</t>
  </si>
  <si>
    <t>许瑛伦</t>
  </si>
  <si>
    <t>袁春福</t>
  </si>
  <si>
    <t>严彪</t>
  </si>
  <si>
    <t>殷艳花</t>
  </si>
  <si>
    <t>门店编号</t>
  </si>
  <si>
    <t>门店名称</t>
  </si>
  <si>
    <t>平均分</t>
  </si>
  <si>
    <t>MJHZ009</t>
  </si>
  <si>
    <t>杭州大厦城市生活店</t>
  </si>
  <si>
    <t>MJHZ005</t>
  </si>
  <si>
    <t>杭州南宋御街店</t>
  </si>
  <si>
    <t>MJSU001</t>
  </si>
  <si>
    <t>上虞大通购物中心店</t>
  </si>
  <si>
    <t>MJHF016</t>
  </si>
  <si>
    <t>合肥万象城店</t>
  </si>
  <si>
    <t>MJCZ001</t>
  </si>
  <si>
    <t>常州正方京城店</t>
  </si>
  <si>
    <t>MJHA002</t>
  </si>
  <si>
    <t>淮安新亚国际店</t>
  </si>
  <si>
    <t>闭店</t>
  </si>
  <si>
    <t>MJKS003</t>
  </si>
  <si>
    <t>昆山昆城广场店</t>
  </si>
  <si>
    <t>MJNJ018</t>
  </si>
  <si>
    <t>南京吾悦广场店</t>
  </si>
  <si>
    <t>MJSZ006</t>
  </si>
  <si>
    <t>苏州山塘街店</t>
  </si>
  <si>
    <t>MJYZ001</t>
  </si>
  <si>
    <t>扬州瘦西湖店</t>
  </si>
  <si>
    <t>MJSH115</t>
  </si>
  <si>
    <t>上海宝山万达店</t>
  </si>
  <si>
    <t>MJSH061</t>
  </si>
  <si>
    <t>上海百联世博轴店</t>
  </si>
  <si>
    <t>MJSH023</t>
  </si>
  <si>
    <t>上海长宁龙之梦店</t>
  </si>
  <si>
    <t>MJSH103</t>
  </si>
  <si>
    <t>上海长泰广场店</t>
  </si>
  <si>
    <t>MJSH076</t>
  </si>
  <si>
    <t>上海大悦城二店</t>
  </si>
  <si>
    <t>MJSH059</t>
  </si>
  <si>
    <t>上海丁香国际店</t>
  </si>
  <si>
    <t>MJSH160</t>
  </si>
  <si>
    <t>上海高岛屋二店</t>
  </si>
  <si>
    <t>MJSH068</t>
  </si>
  <si>
    <t>上海顾村正大乐城店</t>
  </si>
  <si>
    <t>MJSH043</t>
  </si>
  <si>
    <t>上海恒基名人广场店</t>
  </si>
  <si>
    <t>MJSH031</t>
  </si>
  <si>
    <t>上海江桥万达店</t>
  </si>
  <si>
    <t>MJSH104</t>
  </si>
  <si>
    <t>上海凌云壹街坊店</t>
  </si>
  <si>
    <t>MJSH099</t>
  </si>
  <si>
    <t>上海南东二店</t>
  </si>
  <si>
    <t>MJSH041</t>
  </si>
  <si>
    <t>上海青浦朱家角店</t>
  </si>
  <si>
    <t>MJSH083</t>
  </si>
  <si>
    <t>上海人民广场店</t>
  </si>
  <si>
    <t>MJSH053</t>
  </si>
  <si>
    <t>上海松江鹿都店</t>
  </si>
  <si>
    <t>MJSH077</t>
  </si>
  <si>
    <t>上海协信广场店</t>
  </si>
  <si>
    <t>MJSH065</t>
  </si>
  <si>
    <t>上海新邻生活店</t>
  </si>
  <si>
    <t>MJSH009</t>
  </si>
  <si>
    <t>上海星游城店</t>
  </si>
  <si>
    <t>MJSH062</t>
  </si>
  <si>
    <t>上海杨浦滨江店</t>
  </si>
  <si>
    <t>MJSH044</t>
  </si>
  <si>
    <t>上海伊势丹店</t>
  </si>
  <si>
    <t>MJSH034</t>
  </si>
  <si>
    <t>上海优客百盛店</t>
  </si>
  <si>
    <t>MJSH042</t>
  </si>
  <si>
    <t>上海月星环球店</t>
  </si>
  <si>
    <t>MJSH107</t>
  </si>
  <si>
    <t>上海中原城市广场店</t>
  </si>
  <si>
    <t>MJSH091</t>
  </si>
  <si>
    <t>上海周浦万达店</t>
  </si>
  <si>
    <t>MJSH100</t>
  </si>
  <si>
    <t>上海颛桥万达店</t>
  </si>
  <si>
    <t>MJSH069</t>
  </si>
  <si>
    <t>上海紫荆广场店</t>
  </si>
  <si>
    <t>MJSH118</t>
  </si>
  <si>
    <t>上海嘉定万达店</t>
  </si>
  <si>
    <t>MJWX013</t>
  </si>
  <si>
    <t>无锡万象城店</t>
  </si>
  <si>
    <t>MJNT006</t>
  </si>
  <si>
    <t>南通启东吾悦店</t>
  </si>
  <si>
    <t>MJSH128</t>
  </si>
  <si>
    <t>上海川沙百联二店</t>
  </si>
  <si>
    <t>MJSH026</t>
  </si>
  <si>
    <t>上海大华店</t>
  </si>
  <si>
    <t>MJSH129</t>
  </si>
  <si>
    <t>上海绿地缤纷城店</t>
  </si>
  <si>
    <t>MJHF017</t>
  </si>
  <si>
    <t>合肥万科广场店</t>
  </si>
  <si>
    <t>MJSH132</t>
  </si>
  <si>
    <t>上海青浦万达茂店</t>
  </si>
  <si>
    <t>MJSH130</t>
  </si>
  <si>
    <t>上海上滨生活广场店</t>
  </si>
  <si>
    <t>MJHF018</t>
  </si>
  <si>
    <t>合肥漫乐城店</t>
  </si>
  <si>
    <t>MJSH125</t>
  </si>
  <si>
    <t>上海九亭中心二店</t>
  </si>
  <si>
    <t>MJSH136</t>
  </si>
  <si>
    <t>上海真光二店</t>
  </si>
  <si>
    <t>MJYZ007</t>
  </si>
  <si>
    <t>扬州吾悦店</t>
  </si>
  <si>
    <t>MJNJ026</t>
  </si>
  <si>
    <t>南京六合龙湖天街店</t>
  </si>
  <si>
    <t>MJSH139</t>
  </si>
  <si>
    <t>上海宝杨宝龙店</t>
  </si>
  <si>
    <t>MJSH140</t>
  </si>
  <si>
    <t>上海颛桥龙湖店</t>
  </si>
  <si>
    <t>MJWX016</t>
  </si>
  <si>
    <t>无锡滨湖万达三店</t>
  </si>
  <si>
    <t>MJSH134</t>
  </si>
  <si>
    <t>上海南翔印象城店</t>
  </si>
  <si>
    <t>MJNJ029</t>
  </si>
  <si>
    <t>南京虹悦城二店</t>
  </si>
  <si>
    <t>MJSH089</t>
  </si>
  <si>
    <t>上海凯德LUONE店</t>
  </si>
  <si>
    <t>MJHZ002</t>
  </si>
  <si>
    <t>杭州湖滨店</t>
  </si>
  <si>
    <t>MJBJ008</t>
  </si>
  <si>
    <t>北京朝北大悦城店</t>
  </si>
  <si>
    <t>MJBJ056</t>
  </si>
  <si>
    <t>北京大族广场店</t>
  </si>
  <si>
    <t>MJBJ013</t>
  </si>
  <si>
    <t>北京富力城店</t>
  </si>
  <si>
    <t>MJBJ052</t>
  </si>
  <si>
    <t>北京合生汇店</t>
  </si>
  <si>
    <t>MJBJ055</t>
  </si>
  <si>
    <t>北京环宇荟店</t>
  </si>
  <si>
    <t>MJBJ043</t>
  </si>
  <si>
    <t>北京金融街店</t>
  </si>
  <si>
    <t>MJBJ023</t>
  </si>
  <si>
    <t>北京金源新燕莎店</t>
  </si>
  <si>
    <t>MJBJ001</t>
  </si>
  <si>
    <t>北京王府井店</t>
  </si>
  <si>
    <t>MJBJ005</t>
  </si>
  <si>
    <t>北京西直门凯德二店</t>
  </si>
  <si>
    <t>MJBJ006</t>
  </si>
  <si>
    <t>北京新中关店</t>
  </si>
  <si>
    <t>MJSY005</t>
  </si>
  <si>
    <t>沈阳市府恒隆店</t>
  </si>
  <si>
    <t>MJSY004</t>
  </si>
  <si>
    <t>沈阳中街恒隆店</t>
  </si>
  <si>
    <t>MJTJ004</t>
  </si>
  <si>
    <t>天津阳光新业店</t>
  </si>
  <si>
    <t>MJBJ066</t>
  </si>
  <si>
    <t>北京望京嘉茂二店</t>
  </si>
  <si>
    <t>MJBJ063</t>
  </si>
  <si>
    <t>北京玉蜓广场店</t>
  </si>
  <si>
    <t>MJBJ068</t>
  </si>
  <si>
    <t>北京顺义华联店</t>
  </si>
  <si>
    <t>MJBJ071</t>
  </si>
  <si>
    <t>北京长楹龙湖二店</t>
  </si>
  <si>
    <t>MJBJ070</t>
  </si>
  <si>
    <t>北京春风里店</t>
  </si>
  <si>
    <t>MJBJ072</t>
  </si>
  <si>
    <t>北京龙德广场店</t>
  </si>
  <si>
    <t>MJBJ032</t>
  </si>
  <si>
    <t>北京财富中心店</t>
  </si>
  <si>
    <t>MJDL009</t>
  </si>
  <si>
    <t>大连罗斯福店</t>
  </si>
  <si>
    <t>MJSY002</t>
  </si>
  <si>
    <t>沈阳大悦城店</t>
  </si>
  <si>
    <t>MJSY018</t>
  </si>
  <si>
    <t>沈阳大悦城二店</t>
  </si>
  <si>
    <t>MJSY022</t>
  </si>
  <si>
    <t>沈阳中兴店</t>
  </si>
  <si>
    <t>MJDL016</t>
  </si>
  <si>
    <t>大连和平凯德二店</t>
  </si>
  <si>
    <t>MJJI001</t>
  </si>
  <si>
    <t>济宁贵和购物中心店</t>
  </si>
  <si>
    <t>MJQD019</t>
  </si>
  <si>
    <t>青岛伟东乐客城店</t>
  </si>
  <si>
    <t>MJTJ021</t>
  </si>
  <si>
    <t>天津恒隆广场店</t>
  </si>
  <si>
    <t>MJTJ018</t>
  </si>
  <si>
    <t>天津金元宝店</t>
  </si>
  <si>
    <t>MJTJ006</t>
  </si>
  <si>
    <t>天津伊势丹店</t>
  </si>
  <si>
    <t>MJZB004</t>
  </si>
  <si>
    <t>淄博银座店</t>
  </si>
  <si>
    <t>MJJN016</t>
  </si>
  <si>
    <t>济南欧亚大观乐活城店</t>
  </si>
  <si>
    <t>MJAS002</t>
  </si>
  <si>
    <t>鞍山万象汇店</t>
  </si>
  <si>
    <t>MJJN014</t>
  </si>
  <si>
    <t>济南万象城店</t>
  </si>
  <si>
    <t>MJJN018</t>
  </si>
  <si>
    <t>济南世茂二店</t>
  </si>
  <si>
    <t>MJDL001</t>
  </si>
  <si>
    <t>大连百年城店</t>
  </si>
  <si>
    <t>MJWH002</t>
  </si>
  <si>
    <t>威海万达店</t>
  </si>
  <si>
    <t>MJCD045</t>
  </si>
  <si>
    <t>成都金牛嘉茂二店</t>
  </si>
  <si>
    <t>MJCD038</t>
  </si>
  <si>
    <t>成都王府井二店</t>
  </si>
  <si>
    <t>MJCD044</t>
  </si>
  <si>
    <t>成都银泰城二店</t>
  </si>
  <si>
    <t>MJCQ043</t>
  </si>
  <si>
    <t>重庆国泰广场二店</t>
  </si>
  <si>
    <t>MJCQ042</t>
  </si>
  <si>
    <t>重庆国际金融中心店</t>
  </si>
  <si>
    <t>MJCD052</t>
  </si>
  <si>
    <t>成都华侨城店</t>
  </si>
  <si>
    <t>MJCD030</t>
  </si>
  <si>
    <t>成都天府凯德店</t>
  </si>
  <si>
    <t>MJCD058</t>
  </si>
  <si>
    <t>成都环球中心店</t>
  </si>
  <si>
    <t>MJLS002</t>
  </si>
  <si>
    <t>丽水万地店</t>
  </si>
  <si>
    <t>MJTZ006</t>
  </si>
  <si>
    <t>台州青悦城店</t>
  </si>
  <si>
    <t>MJHZ017</t>
  </si>
  <si>
    <t>杭州中大银泰城店</t>
  </si>
  <si>
    <t>MJYW003</t>
  </si>
  <si>
    <t>义乌之心店</t>
  </si>
  <si>
    <t>MJJH003</t>
  </si>
  <si>
    <t>金华永盛店</t>
  </si>
  <si>
    <t>HDSZ012</t>
  </si>
  <si>
    <t>深圳欢乐颂店</t>
  </si>
  <si>
    <t>HDSZ013</t>
  </si>
  <si>
    <t>深圳宝树台Cicci Mall店</t>
  </si>
  <si>
    <t>HDSZ014</t>
  </si>
  <si>
    <t>深圳天虹龙华购物中心店</t>
  </si>
  <si>
    <t>HDSZ015</t>
  </si>
  <si>
    <t>深圳欢乐港湾店</t>
  </si>
  <si>
    <t>HDSZ017</t>
  </si>
  <si>
    <t>深圳大浪商业中心店</t>
  </si>
  <si>
    <t>HDSZ018</t>
  </si>
  <si>
    <t>深圳欢乐海岸二店</t>
  </si>
  <si>
    <t>HDFS002</t>
  </si>
  <si>
    <t>佛山岭南新天地店</t>
  </si>
  <si>
    <t>HDFS006</t>
  </si>
  <si>
    <t>佛山顺德欢乐海岸店</t>
  </si>
  <si>
    <t>HDGZ001</t>
  </si>
  <si>
    <t>广州五月花店</t>
  </si>
  <si>
    <t>HDGZ007</t>
  </si>
  <si>
    <t>广州北京路天河城店</t>
  </si>
  <si>
    <t>HDGZ008</t>
  </si>
  <si>
    <t>广州番禺天河城店</t>
  </si>
  <si>
    <t>HDCS002</t>
  </si>
  <si>
    <t>长沙大悦城购物中心店</t>
  </si>
  <si>
    <t>HDXA006</t>
  </si>
  <si>
    <t>西安大悦城店</t>
  </si>
  <si>
    <t>HDCS001</t>
  </si>
  <si>
    <t>长沙国金中心店</t>
  </si>
  <si>
    <t>HDCS003</t>
  </si>
  <si>
    <t>长沙步步高星城天地店</t>
  </si>
  <si>
    <t>HDSZ004</t>
  </si>
  <si>
    <t>深圳海上世界店</t>
  </si>
  <si>
    <t>HDFZ003</t>
  </si>
  <si>
    <t>福州万象城店</t>
  </si>
  <si>
    <t>MJTJ005</t>
  </si>
  <si>
    <t>天津水游城二店</t>
  </si>
  <si>
    <t>MJSH148</t>
  </si>
  <si>
    <t>上海徐汇日月光二店</t>
  </si>
  <si>
    <t>MJSH147</t>
  </si>
  <si>
    <t>上海五角场万达二店</t>
  </si>
  <si>
    <t>MJSH149</t>
  </si>
  <si>
    <t>上海旭辉LCM广场店</t>
  </si>
  <si>
    <t>HDGZ010</t>
  </si>
  <si>
    <t>广州IFC国金天地店</t>
  </si>
  <si>
    <t>MJBJ075</t>
  </si>
  <si>
    <t>北京太古颐堤港三店</t>
  </si>
  <si>
    <t>MJBJ074</t>
  </si>
  <si>
    <t>北京和谐广场二店</t>
  </si>
  <si>
    <t>MJHF020</t>
  </si>
  <si>
    <t>合肥之心城二店</t>
  </si>
  <si>
    <t>MJSH150</t>
  </si>
  <si>
    <t>上海森兰花园城店</t>
  </si>
  <si>
    <t>MJSH151</t>
  </si>
  <si>
    <t>上海虹口龙之梦二店</t>
  </si>
  <si>
    <t>MJSH152</t>
  </si>
  <si>
    <t>上海百联世纪大都会二店</t>
  </si>
  <si>
    <t>MJSH154</t>
  </si>
  <si>
    <t>上海爱琴海购物公园店</t>
  </si>
  <si>
    <t>HDXA009</t>
  </si>
  <si>
    <t>西安合生汇店</t>
  </si>
  <si>
    <t>MJSY023</t>
  </si>
  <si>
    <t>沈阳中海和平环宇城店</t>
  </si>
  <si>
    <t>HDSZ020</t>
  </si>
  <si>
    <t>深圳喜荟城二店</t>
  </si>
  <si>
    <t>MJSZ017</t>
  </si>
  <si>
    <t>苏州中心二店</t>
  </si>
  <si>
    <t>MJTJ037</t>
  </si>
  <si>
    <t>天津环宇城店</t>
  </si>
  <si>
    <t>MJCQ050</t>
  </si>
  <si>
    <t>重庆光环购物公园店</t>
  </si>
  <si>
    <t>MJSH155</t>
  </si>
  <si>
    <t>上海金谊广场二店</t>
  </si>
  <si>
    <t>HDSZ021</t>
  </si>
  <si>
    <t>深圳会展湾花园里店</t>
  </si>
  <si>
    <t>MJBJ076</t>
  </si>
  <si>
    <t>北京京西大悦城店</t>
  </si>
  <si>
    <t>MJSH156</t>
  </si>
  <si>
    <t>上海金桥国际二店</t>
  </si>
  <si>
    <t>HDWH008</t>
  </si>
  <si>
    <t>武汉金桥永旺店</t>
  </si>
  <si>
    <t>HDSZ022</t>
  </si>
  <si>
    <t>深圳福田星河店</t>
  </si>
  <si>
    <t>HDCS004</t>
  </si>
  <si>
    <t>长沙步步高梅溪新天地店</t>
  </si>
  <si>
    <t>MJBJ077</t>
  </si>
  <si>
    <t>北京通州万达店</t>
  </si>
  <si>
    <t>MJCQ051</t>
  </si>
  <si>
    <t>重庆龙湖金沙天街店</t>
  </si>
  <si>
    <t>MJCQ052</t>
  </si>
  <si>
    <t>重庆时代天街店</t>
  </si>
  <si>
    <t>MJHZ032</t>
  </si>
  <si>
    <t>杭州城北万象城店</t>
  </si>
  <si>
    <t>MJWX018</t>
  </si>
  <si>
    <t>无锡滨湖万象汇店</t>
  </si>
  <si>
    <t>MJSH158</t>
  </si>
  <si>
    <t>上海南洋1931店</t>
  </si>
  <si>
    <t>MJSH157</t>
  </si>
  <si>
    <t>上海真如环宇城店</t>
  </si>
  <si>
    <t>MJSH159</t>
  </si>
  <si>
    <t>上海长寿路旭辉里店</t>
  </si>
  <si>
    <t>HDWH009</t>
  </si>
  <si>
    <t>武汉龙湖白沙天街店</t>
  </si>
  <si>
    <t>HDSZ023</t>
  </si>
  <si>
    <t>深圳京基KKTIME店</t>
  </si>
  <si>
    <t>HDSZ024</t>
  </si>
  <si>
    <t>深圳海雅缤纷城店</t>
  </si>
  <si>
    <t>HDSZ026</t>
  </si>
  <si>
    <t>深圳壹方天地店</t>
  </si>
  <si>
    <t>HDSZ025</t>
  </si>
  <si>
    <t>深圳金光华店</t>
  </si>
  <si>
    <t>HDGZ011</t>
  </si>
  <si>
    <t>广州乐峰广场店</t>
  </si>
  <si>
    <t>MJTJ038</t>
  </si>
  <si>
    <t>天津西青大悦汇店</t>
  </si>
  <si>
    <t>重庆龙湖礼嘉天街店</t>
  </si>
  <si>
    <t>MJBJ078</t>
  </si>
  <si>
    <t>北京超极合生汇店</t>
  </si>
  <si>
    <t>HDSZ028</t>
  </si>
  <si>
    <t>深圳南山来福士店</t>
  </si>
  <si>
    <t>MJSH163</t>
  </si>
  <si>
    <t>上海龙湖金汇天街店</t>
  </si>
  <si>
    <t>MJBJ079</t>
  </si>
  <si>
    <t>北京东坝万达店</t>
  </si>
  <si>
    <t>MJBJ080</t>
  </si>
  <si>
    <t>北京西北旺万象汇店</t>
  </si>
  <si>
    <t>MJHF021</t>
  </si>
  <si>
    <t>合肥包河万象汇店</t>
  </si>
  <si>
    <t>MJNJ030</t>
  </si>
  <si>
    <t>南京城北虹悦城店</t>
  </si>
  <si>
    <t>MJSH162</t>
  </si>
  <si>
    <t>上海天空万科广场店</t>
  </si>
  <si>
    <t>HDXA010</t>
  </si>
  <si>
    <t>西安荟聚店</t>
  </si>
  <si>
    <t>MJHZ033</t>
  </si>
  <si>
    <t>杭州金沙天街店</t>
  </si>
  <si>
    <t>HDWH010</t>
  </si>
  <si>
    <t>武汉金地广场店</t>
  </si>
  <si>
    <t>HDWH011</t>
  </si>
  <si>
    <t>武汉青山印象城店</t>
  </si>
  <si>
    <t>HDSZ027</t>
  </si>
  <si>
    <t>深圳万丰海岸城店</t>
  </si>
  <si>
    <t>MJHF022</t>
  </si>
  <si>
    <t>杭州新天地店</t>
  </si>
  <si>
    <t>MJSH167</t>
  </si>
  <si>
    <t>上海长宁大融城店</t>
  </si>
  <si>
    <t>重庆协信星光广场店</t>
  </si>
  <si>
    <t>重庆龙湖云领天街店</t>
  </si>
  <si>
    <t>天津南开大悦城店</t>
  </si>
  <si>
    <t>合肥银泰中心店</t>
  </si>
  <si>
    <t>上海虹桥龙湖天街店</t>
  </si>
  <si>
    <t>MJSH166</t>
  </si>
  <si>
    <t>上海金山万达广场店</t>
  </si>
  <si>
    <t>MJSH168</t>
  </si>
  <si>
    <t>MJSH164</t>
  </si>
  <si>
    <t>上海中庚漫游城店</t>
  </si>
  <si>
    <t>MJJN020</t>
  </si>
  <si>
    <t>济南万象城二店</t>
  </si>
  <si>
    <t>月份</t>
  </si>
  <si>
    <t>AOP达成率考核得分</t>
  </si>
  <si>
    <t>EBITA达成率    考核得分</t>
  </si>
  <si>
    <t>SPMH达成率    考核得分</t>
  </si>
  <si>
    <t>三大平台      考核得分</t>
  </si>
  <si>
    <t>门店稽核     考核得分</t>
  </si>
  <si>
    <t>培训评估  考核得分</t>
  </si>
  <si>
    <t>总分</t>
  </si>
  <si>
    <t>营业额</t>
  </si>
  <si>
    <t>EBITDA</t>
  </si>
  <si>
    <t>区域经理权重</t>
  </si>
  <si>
    <t>营运经理权重</t>
  </si>
  <si>
    <t>区域经理得分</t>
  </si>
  <si>
    <t>营运经理得分</t>
  </si>
  <si>
    <t>解雯雯</t>
  </si>
  <si>
    <t>MJCQ053</t>
  </si>
  <si>
    <t>MJSH161</t>
  </si>
  <si>
    <t>MJWX019</t>
  </si>
  <si>
    <t>无锡万象城二店</t>
  </si>
  <si>
    <t>MJTJ039</t>
  </si>
  <si>
    <t>MJCQ055</t>
  </si>
  <si>
    <t>MJCQ054</t>
  </si>
  <si>
    <t>MJBJ081</t>
  </si>
  <si>
    <t>MJHZ034</t>
  </si>
  <si>
    <t>MJSH165</t>
  </si>
  <si>
    <t>MJCD061</t>
  </si>
  <si>
    <t>成都银石广场店</t>
  </si>
  <si>
    <t>HDXA011</t>
  </si>
  <si>
    <t>西安大悦城二店</t>
  </si>
  <si>
    <t>上海九亭中心店</t>
  </si>
  <si>
    <t>北京西直门凯德店</t>
  </si>
  <si>
    <t>上海川沙百联店</t>
  </si>
  <si>
    <t>维度分类</t>
  </si>
  <si>
    <t>指标名称</t>
  </si>
  <si>
    <t>分值</t>
  </si>
  <si>
    <t>2024评分机制</t>
  </si>
  <si>
    <t>备注</t>
  </si>
  <si>
    <t>业务管理</t>
  </si>
  <si>
    <t>AOP达成率</t>
  </si>
  <si>
    <r>
      <t>AOP达成率&lt;</t>
    </r>
    <r>
      <rPr>
        <sz val="11"/>
        <color rgb="FFFF0000"/>
        <rFont val="Microsoft YaHei"/>
        <charset val="134"/>
      </rPr>
      <t>85%</t>
    </r>
    <r>
      <rPr>
        <sz val="11"/>
        <color rgb="FF000000"/>
        <rFont val="Microsoft YaHei"/>
        <charset val="134"/>
      </rPr>
      <t>,  得分为0分;
AOP达成率80-100%时,按照实际达成率进行计算,即实际达成率*45=实际得分;
AOP达成率≥100%时,按45分满记计算;</t>
    </r>
  </si>
  <si>
    <t>只保留AOP，后续根据实际情况调整档位阶梯；新店按照开店测算；满分45</t>
  </si>
  <si>
    <t>EBITDA达成率</t>
  </si>
  <si>
    <r>
      <rPr>
        <sz val="11"/>
        <color rgb="FF000000"/>
        <rFont val="Microsoft YaHei"/>
        <charset val="134"/>
      </rPr>
      <t>EBITDA%&lt;0, 为0分；
EBITDA% = 0-5%， 2.5分
EBITDA% = 5-10%， 5分
EBITDA% = 10-15%， 10分
EBITDA% =15-20%，15分
EBITDA%</t>
    </r>
    <r>
      <rPr>
        <sz val="11"/>
        <color indexed="8"/>
        <rFont val="Arial"/>
      </rPr>
      <t>≥</t>
    </r>
    <r>
      <rPr>
        <sz val="11"/>
        <color rgb="FF000000"/>
        <rFont val="Microsoft YaHei"/>
        <charset val="134"/>
      </rPr>
      <t>20%， 20分满分</t>
    </r>
  </si>
  <si>
    <t xml:space="preserve">预算正、达成正、直接算达成率-直接×20（算EBITDA达成率低于80%时给0）；
预算亏、达成亏、实际亏小于，达成100%-直接给20；
预算亏、达成正、达成100%-直接给20；
新店开业看时间，如果当月开业，则从第二个自然月开始打分（不参与整个考核）
老店闭店当月不参与整个考核；
</t>
  </si>
  <si>
    <t>外部顾客</t>
  </si>
  <si>
    <t>三大平台评分/星级</t>
  </si>
  <si>
    <t>单平台评分（星级）不低于上月评分 或跌幅不低于保底分值4.9分)。
大众点评4分;
双平台,每个平台3分;</t>
  </si>
  <si>
    <t>点评回复率100%，差评率不高于15%；美团&lt;4.7:0分；饿了么&lt;4.8:0分；大众点评不设定保底分</t>
  </si>
  <si>
    <t>内部管理</t>
  </si>
  <si>
    <t>SPMH达成率</t>
  </si>
  <si>
    <t>达成率&lt;90%，得0分;
达成率=90%-95%,得2.5分;
达成率=95%-100%,得5分;
达成率=100%-105%,得7.5分;
达成率&gt;105%，满分为10分</t>
  </si>
  <si>
    <t>达成率&lt;95%，得0分;
达成率=95%-100%,得2.5分;
达成率=100%-105%,得5分;
达成率=105%-110%,得7.5分;
达成率&gt;110%，满分为10分</t>
  </si>
  <si>
    <t>门店稽核</t>
  </si>
  <si>
    <r>
      <rPr>
        <sz val="11"/>
        <color rgb="FF000000"/>
        <rFont val="Microsoft YaHei"/>
        <charset val="134"/>
      </rPr>
      <t>稽核分数&lt;88，得0分;
稽核分数88-90,得2.5分;
稽核分数91-93,得5分;
稽核分数94-96得7.5分;
稽核分数</t>
    </r>
    <r>
      <rPr>
        <sz val="11"/>
        <color indexed="8"/>
        <rFont val="微软雅黑"/>
        <charset val="134"/>
      </rPr>
      <t>&gt;</t>
    </r>
    <r>
      <rPr>
        <sz val="11"/>
        <color rgb="FF000000"/>
        <rFont val="Microsoft YaHei"/>
        <charset val="134"/>
      </rPr>
      <t>96得10分;
如本月未进行稽核，给一个合格稽核分数2.5分;</t>
    </r>
  </si>
  <si>
    <t>待定</t>
  </si>
  <si>
    <t>学习发展</t>
  </si>
  <si>
    <t>培训评估</t>
  </si>
  <si>
    <t>培训参与度（50%）：门店管理组参与培训的频率和积极性。
评分标准：参与度=100%，得2.5分;
                参与度=80%-90%，得1.5分;
                参与度&lt;80%，得0分。</t>
  </si>
  <si>
    <t>24年未有此项考核，则所有门店均给于5分</t>
  </si>
  <si>
    <t>培训效果（50%）：通过考试和实际操作评估员工的培训效果。
评分标准： 考试和实操两项均合格，得2.5分;
                 单项合格，得1.5分;
                 均不合格，得0分。</t>
  </si>
  <si>
    <t>汇总</t>
  </si>
  <si>
    <t>门店端</t>
  </si>
  <si>
    <t>总分=实际得分/应得分</t>
  </si>
  <si>
    <t>依据门店在管辖区域内的业绩与EBITA（息税折旧及摊销前利润）占比，采用加权平均法进行综合评估。 具体做法是，赋予业绩70%的权重，EBITA 30%的权重，以此计算出各门店在管辖区域内的综合表现指数</t>
  </si>
  <si>
    <t>EBITDA达成率考虑自助餐、AOP包不包含看董事会、SPMH包含自助餐</t>
  </si>
  <si>
    <t>期间</t>
  </si>
  <si>
    <t>对应工厂</t>
  </si>
  <si>
    <t>门店编码</t>
  </si>
  <si>
    <t>状态</t>
  </si>
  <si>
    <t>面积</t>
  </si>
  <si>
    <t xml:space="preserve"> 营业额（含税） </t>
  </si>
  <si>
    <t xml:space="preserve"> 增值税 </t>
  </si>
  <si>
    <t xml:space="preserve"> 营业收入 </t>
  </si>
  <si>
    <t xml:space="preserve"> 食材 </t>
  </si>
  <si>
    <t xml:space="preserve"> 水果 </t>
  </si>
  <si>
    <t xml:space="preserve"> 包装物 </t>
  </si>
  <si>
    <t xml:space="preserve"> 半成品 </t>
  </si>
  <si>
    <t xml:space="preserve"> 低值易耗 </t>
  </si>
  <si>
    <t xml:space="preserve"> 食材成本差异 </t>
  </si>
  <si>
    <t xml:space="preserve"> 食材成本 </t>
  </si>
  <si>
    <t xml:space="preserve"> 工厂费用 </t>
  </si>
  <si>
    <t xml:space="preserve"> 税金及附加 </t>
  </si>
  <si>
    <t xml:space="preserve"> 物流费 </t>
  </si>
  <si>
    <t xml:space="preserve"> 总销售成本 </t>
  </si>
  <si>
    <t xml:space="preserve"> 毛利 </t>
  </si>
  <si>
    <t xml:space="preserve"> 基本薪资 </t>
  </si>
  <si>
    <t xml:space="preserve"> 加班工资 </t>
  </si>
  <si>
    <t xml:space="preserve"> 绩效奖金 </t>
  </si>
  <si>
    <t xml:space="preserve"> 社保及公积金 </t>
  </si>
  <si>
    <t xml:space="preserve"> 服务费 </t>
  </si>
  <si>
    <t xml:space="preserve"> 离职补偿金 </t>
  </si>
  <si>
    <t xml:space="preserve"> 人力成本 </t>
  </si>
  <si>
    <t xml:space="preserve"> 水电费 </t>
  </si>
  <si>
    <t xml:space="preserve"> 差旅费 </t>
  </si>
  <si>
    <t xml:space="preserve"> 办公费 </t>
  </si>
  <si>
    <t xml:space="preserve"> 通讯费 </t>
  </si>
  <si>
    <t xml:space="preserve"> 修理费 </t>
  </si>
  <si>
    <t xml:space="preserve"> 制服费 </t>
  </si>
  <si>
    <t xml:space="preserve"> 保险费 </t>
  </si>
  <si>
    <t xml:space="preserve"> 汽车费用 </t>
  </si>
  <si>
    <t xml:space="preserve"> 营运物料 </t>
  </si>
  <si>
    <t xml:space="preserve"> 外来服务费 </t>
  </si>
  <si>
    <t xml:space="preserve"> 市场广告费 </t>
  </si>
  <si>
    <t xml:space="preserve"> 交际应酬费 </t>
  </si>
  <si>
    <t xml:space="preserve"> 员工福利 </t>
  </si>
  <si>
    <t xml:space="preserve"> 伙食费 </t>
  </si>
  <si>
    <t xml:space="preserve"> 项目经费 </t>
  </si>
  <si>
    <t xml:space="preserve"> 新开店费用 </t>
  </si>
  <si>
    <t xml:space="preserve"> 其他 </t>
  </si>
  <si>
    <t xml:space="preserve"> 半变动成本 </t>
  </si>
  <si>
    <t>租赁费</t>
  </si>
  <si>
    <t>物业费</t>
  </si>
  <si>
    <t>固定成本</t>
  </si>
  <si>
    <t>门店EBITDA</t>
  </si>
  <si>
    <t>上海工厂</t>
  </si>
  <si>
    <t>上海高岛屋百货店</t>
  </si>
  <si>
    <t>MJSH052</t>
  </si>
  <si>
    <t>天津工厂</t>
  </si>
  <si>
    <t>成都工厂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</si>
</sst>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3" formatCode="_ * #,##0.00_ ;_ * \-#,##0.00_ ;_ * &quot;-&quot;??_ ;_ @_ "/>
    <numFmt numFmtId="178" formatCode="_ * #,##0_ ;_ * \-#,##0_ ;_ * &quot;-&quot;??_ ;_ @_ "/>
    <numFmt numFmtId="179" formatCode="0.00_ "/>
    <numFmt numFmtId="180" formatCode="#,##0_ "/>
    <numFmt numFmtId="181" formatCode="yyyy/m/d;@"/>
    <numFmt numFmtId="182" formatCode="0_ "/>
    <numFmt numFmtId="183" formatCode="_ * #,##0.0_ ;_ * \-#,##0.0_ ;_ 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华文中宋"/>
      <charset val="134"/>
    </font>
    <font>
      <sz val="11"/>
      <color theme="1"/>
      <name val="微软雅黑"/>
      <charset val="134"/>
    </font>
    <font>
      <sz val="10.5"/>
      <color theme="1"/>
      <name val="华文中宋"/>
      <charset val="134"/>
    </font>
    <font>
      <b/>
      <sz val="10"/>
      <color theme="1"/>
      <name val="华文中宋"/>
      <charset val="134"/>
    </font>
    <font>
      <sz val="10.5"/>
      <name val="华文中宋"/>
      <charset val="134"/>
    </font>
    <font>
      <sz val="10"/>
      <color theme="1"/>
      <name val="微软雅黑"/>
      <charset val="134"/>
    </font>
    <font>
      <sz val="10"/>
      <color theme="1"/>
      <name val="华文中宋"/>
      <charset val="134"/>
    </font>
    <font>
      <b/>
      <sz val="11"/>
      <color theme="1"/>
      <name val="宋体"/>
      <charset val="134"/>
      <scheme val="minor"/>
    </font>
    <font>
      <sz val="11"/>
      <color rgb="FF000000"/>
      <name val="等线"/>
      <charset val="134"/>
    </font>
    <font>
      <b/>
      <sz val="12"/>
      <name val="Microsoft YaHei"/>
      <charset val="134"/>
    </font>
    <font>
      <sz val="11"/>
      <color rgb="FF000000"/>
      <name val="Microsoft YaHei"/>
      <charset val="134"/>
    </font>
    <font>
      <sz val="11"/>
      <name val="Microsoft YaHei"/>
      <charset val="134"/>
    </font>
    <font>
      <sz val="11"/>
      <color indexed="8"/>
      <name val="Arial"/>
    </font>
    <font>
      <sz val="11"/>
      <color indexed="8"/>
      <name val="微软雅黑"/>
      <charset val="134"/>
    </font>
    <font>
      <sz val="11"/>
      <color rgb="FFFF0000"/>
      <name val="Microsoft YaHei"/>
      <charset val="134"/>
    </font>
    <font>
      <b/>
      <sz val="9"/>
      <name val="宋体"/>
      <charset val="134"/>
    </font>
    <font>
      <sz val="9"/>
      <name val="宋体"/>
      <charset val="134"/>
    </font>
    <font>
      <sz val="9"/>
      <name val="宋体"/>
      <charset val="134"/>
      <scheme val="minor"/>
    </font>
    <font>
      <b/>
      <sz val="11"/>
      <color theme="1"/>
      <name val="等线"/>
      <family val="3"/>
      <charset val="134"/>
    </font>
    <font>
      <sz val="11"/>
      <color theme="1"/>
      <name val="等线"/>
      <family val="3"/>
      <charset val="134"/>
    </font>
    <font>
      <i/>
      <sz val="11"/>
      <color theme="1"/>
      <name val="等线"/>
      <family val="3"/>
      <charset val="134"/>
    </font>
  </fonts>
  <fills count="13">
    <fill>
      <patternFill patternType="none"/>
    </fill>
    <fill>
      <patternFill patternType="gray125"/>
    </fill>
    <fill>
      <patternFill patternType="solid">
        <fgColor theme="0" tint="-0.1498458815271462"/>
        <bgColor indexed="64"/>
      </patternFill>
    </fill>
    <fill>
      <patternFill patternType="solid">
        <fgColor theme="0" tint="-0.149876400036622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rgb="FFFFFFFF"/>
        <bgColor indexed="64"/>
      </patternFill>
    </fill>
    <fill>
      <gradientFill degree="90">
        <stop position="0">
          <color theme="0"/>
        </stop>
        <stop position="1">
          <color theme="0"/>
        </stop>
      </gradient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44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theme="1" tint="0.59999389629810485"/>
      </right>
      <top style="thin">
        <color auto="1"/>
      </top>
      <bottom style="thin">
        <color theme="1"/>
      </bottom>
      <diagonal/>
    </border>
    <border>
      <left style="thin">
        <color theme="1" tint="0.59999389629810485"/>
      </left>
      <right style="thin">
        <color theme="1" tint="0.59999389629810485"/>
      </right>
      <top style="thin">
        <color auto="1"/>
      </top>
      <bottom style="thin">
        <color theme="1"/>
      </bottom>
      <diagonal/>
    </border>
    <border>
      <left style="thin">
        <color theme="1" tint="0.59999389629810485"/>
      </left>
      <right style="thin">
        <color auto="1"/>
      </right>
      <top style="thin">
        <color auto="1"/>
      </top>
      <bottom style="thin">
        <color theme="1"/>
      </bottom>
      <diagonal/>
    </border>
    <border>
      <left style="thin">
        <color auto="1"/>
      </left>
      <right style="thin">
        <color theme="1" tint="0.59999389629810485"/>
      </right>
      <top/>
      <bottom/>
      <diagonal/>
    </border>
    <border>
      <left style="thin">
        <color theme="1" tint="0.59999389629810485"/>
      </left>
      <right style="thin">
        <color theme="1" tint="0.59999389629810485"/>
      </right>
      <top/>
      <bottom style="thin">
        <color theme="1" tint="0.59999389629810485"/>
      </bottom>
      <diagonal/>
    </border>
    <border>
      <left style="thin">
        <color theme="1" tint="0.59999389629810485"/>
      </left>
      <right style="thin">
        <color auto="1"/>
      </right>
      <top/>
      <bottom/>
      <diagonal/>
    </border>
    <border>
      <left style="thin">
        <color theme="1" tint="0.59999389629810485"/>
      </left>
      <right style="thin">
        <color auto="1"/>
      </right>
      <top style="thin">
        <color theme="1" tint="0.59999389629810485"/>
      </top>
      <bottom/>
      <diagonal/>
    </border>
    <border>
      <left style="thin">
        <color theme="1" tint="0.59999389629810485"/>
      </left>
      <right style="thin">
        <color theme="1" tint="0.59999389629810485"/>
      </right>
      <top style="thin">
        <color theme="1" tint="0.59999389629810485"/>
      </top>
      <bottom style="thin">
        <color theme="1" tint="0.59999389629810485"/>
      </bottom>
      <diagonal/>
    </border>
    <border>
      <left style="thin">
        <color theme="1" tint="0.59999389629810485"/>
      </left>
      <right style="thin">
        <color auto="1"/>
      </right>
      <top/>
      <bottom style="thin">
        <color theme="1" tint="0.59999389629810485"/>
      </bottom>
      <diagonal/>
    </border>
    <border>
      <left style="thin">
        <color auto="1"/>
      </left>
      <right style="thin">
        <color theme="1" tint="0.59999389629810485"/>
      </right>
      <top/>
      <bottom style="thin">
        <color theme="1" tint="0.59999389629810485"/>
      </bottom>
      <diagonal/>
    </border>
    <border>
      <left style="thin">
        <color auto="1"/>
      </left>
      <right style="thin">
        <color theme="1" tint="0.59999389629810485"/>
      </right>
      <top style="thin">
        <color theme="1" tint="0.59999389629810485"/>
      </top>
      <bottom style="thin">
        <color theme="1" tint="0.59999389629810485"/>
      </bottom>
      <diagonal/>
    </border>
    <border>
      <left style="thin">
        <color theme="1" tint="0.59999389629810485"/>
      </left>
      <right style="thin">
        <color auto="1"/>
      </right>
      <top style="thin">
        <color theme="1" tint="0.59999389629810485"/>
      </top>
      <bottom style="thin">
        <color theme="1" tint="0.59999389629810485"/>
      </bottom>
      <diagonal/>
    </border>
    <border>
      <left style="thin">
        <color auto="1"/>
      </left>
      <right style="thin">
        <color theme="1" tint="0.59999389629810485"/>
      </right>
      <top style="thin">
        <color theme="1" tint="0.59999389629810485"/>
      </top>
      <bottom/>
      <diagonal/>
    </border>
    <border>
      <left style="thin">
        <color theme="1" tint="0.59999389629810485"/>
      </left>
      <right style="thin">
        <color theme="1" tint="0.59999389629810485"/>
      </right>
      <top style="thin">
        <color theme="1" tint="0.59999389629810485"/>
      </top>
      <bottom/>
      <diagonal/>
    </border>
    <border>
      <left style="thin">
        <color theme="1" tint="0.59999389629810485"/>
      </left>
      <right style="thin">
        <color theme="1" tint="0.59999389629810485"/>
      </right>
      <top/>
      <bottom/>
      <diagonal/>
    </border>
    <border>
      <left style="thin">
        <color auto="1"/>
      </left>
      <right style="thin">
        <color theme="1" tint="0.59999389629810485"/>
      </right>
      <top/>
      <bottom style="thin">
        <color auto="1"/>
      </bottom>
      <diagonal/>
    </border>
    <border>
      <left style="thin">
        <color theme="1" tint="0.59999389629810485"/>
      </left>
      <right style="thin">
        <color theme="1" tint="0.59999389629810485"/>
      </right>
      <top style="thin">
        <color theme="1" tint="0.59999389629810485"/>
      </top>
      <bottom style="thin">
        <color auto="1"/>
      </bottom>
      <diagonal/>
    </border>
    <border>
      <left style="thin">
        <color theme="1" tint="0.59999389629810485"/>
      </left>
      <right style="thin">
        <color auto="1"/>
      </right>
      <top style="thin">
        <color theme="1" tint="0.59999389629810485"/>
      </top>
      <bottom style="thin">
        <color auto="1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/>
      <bottom/>
      <diagonal/>
    </border>
  </borders>
  <cellStyleXfs count="1">
    <xf numFmtId="0" fontId="0" fillId="0" borderId="0">
      <alignment vertical="center"/>
    </xf>
  </cellStyleXfs>
  <cellXfs count="130">
    <xf numFmtId="0" fontId="0" fillId="0" borderId="0" xfId="0">
      <alignment vertical="center"/>
    </xf>
    <xf numFmtId="0" fontId="1" fillId="0" borderId="0" xfId="0" applyFont="1" applyAlignment="1"/>
    <xf numFmtId="0" fontId="2" fillId="0" borderId="0" xfId="0" applyFont="1" applyAlignment="1"/>
    <xf numFmtId="0" fontId="1" fillId="0" borderId="0" xfId="0" applyFont="1" applyAlignment="1">
      <alignment horizontal="center" vertical="center"/>
    </xf>
    <xf numFmtId="43" fontId="1" fillId="0" borderId="0" xfId="0" applyNumberFormat="1" applyFont="1" applyAlignment="1"/>
    <xf numFmtId="178" fontId="1" fillId="0" borderId="0" xfId="0" applyNumberFormat="1" applyFont="1" applyAlignment="1"/>
    <xf numFmtId="0" fontId="3" fillId="2" borderId="0" xfId="0" applyFont="1" applyFill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9" fontId="5" fillId="5" borderId="0" xfId="0" applyNumberFormat="1" applyFont="1" applyFill="1" applyAlignment="1">
      <alignment horizontal="center" vertical="center" wrapText="1"/>
    </xf>
    <xf numFmtId="0" fontId="1" fillId="0" borderId="3" xfId="0" applyFont="1" applyBorder="1" applyAlignment="1"/>
    <xf numFmtId="0" fontId="6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1" fillId="0" borderId="4" xfId="0" applyFont="1" applyBorder="1" applyAlignment="1">
      <alignment horizontal="center"/>
    </xf>
    <xf numFmtId="0" fontId="6" fillId="0" borderId="3" xfId="0" applyFont="1" applyBorder="1" applyAlignment="1">
      <alignment horizontal="center" vertical="center"/>
    </xf>
    <xf numFmtId="0" fontId="1" fillId="0" borderId="6" xfId="0" applyFont="1" applyBorder="1" applyAlignment="1"/>
    <xf numFmtId="0" fontId="7" fillId="0" borderId="7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1" fillId="0" borderId="8" xfId="0" applyFont="1" applyBorder="1" applyAlignment="1"/>
    <xf numFmtId="43" fontId="5" fillId="6" borderId="0" xfId="0" applyNumberFormat="1" applyFont="1" applyFill="1" applyAlignment="1">
      <alignment horizontal="center" vertical="center" wrapText="1"/>
    </xf>
    <xf numFmtId="178" fontId="1" fillId="6" borderId="0" xfId="0" applyNumberFormat="1" applyFont="1" applyFill="1">
      <alignment vertical="center"/>
    </xf>
    <xf numFmtId="43" fontId="1" fillId="6" borderId="0" xfId="0" applyNumberFormat="1" applyFont="1" applyFill="1">
      <alignment vertical="center"/>
    </xf>
    <xf numFmtId="0" fontId="1" fillId="0" borderId="9" xfId="0" applyFont="1" applyBorder="1" applyAlignment="1"/>
    <xf numFmtId="178" fontId="1" fillId="0" borderId="6" xfId="0" applyNumberFormat="1" applyFont="1" applyBorder="1" applyAlignment="1"/>
    <xf numFmtId="43" fontId="1" fillId="0" borderId="6" xfId="0" applyNumberFormat="1" applyFont="1" applyBorder="1" applyAlignment="1"/>
    <xf numFmtId="0" fontId="1" fillId="0" borderId="10" xfId="0" applyFont="1" applyBorder="1" applyAlignment="1"/>
    <xf numFmtId="43" fontId="1" fillId="0" borderId="3" xfId="0" applyNumberFormat="1" applyFont="1" applyBorder="1" applyAlignment="1"/>
    <xf numFmtId="43" fontId="1" fillId="0" borderId="10" xfId="0" applyNumberFormat="1" applyFont="1" applyBorder="1" applyAlignment="1"/>
    <xf numFmtId="43" fontId="1" fillId="0" borderId="11" xfId="0" applyNumberFormat="1" applyFont="1" applyBorder="1" applyAlignment="1"/>
    <xf numFmtId="43" fontId="1" fillId="0" borderId="8" xfId="0" applyNumberFormat="1" applyFont="1" applyBorder="1" applyAlignment="1"/>
    <xf numFmtId="43" fontId="1" fillId="0" borderId="9" xfId="0" applyNumberFormat="1" applyFont="1" applyBorder="1" applyAlignment="1"/>
    <xf numFmtId="0" fontId="7" fillId="0" borderId="12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43" fontId="1" fillId="0" borderId="13" xfId="0" applyNumberFormat="1" applyFont="1" applyBorder="1" applyAlignment="1"/>
    <xf numFmtId="43" fontId="1" fillId="0" borderId="14" xfId="0" applyNumberFormat="1" applyFont="1" applyBorder="1" applyAlignment="1"/>
    <xf numFmtId="0" fontId="1" fillId="0" borderId="11" xfId="0" applyFont="1" applyBorder="1" applyAlignment="1"/>
    <xf numFmtId="43" fontId="1" fillId="0" borderId="12" xfId="0" applyNumberFormat="1" applyFont="1" applyBorder="1" applyAlignment="1"/>
    <xf numFmtId="43" fontId="1" fillId="0" borderId="5" xfId="0" applyNumberFormat="1" applyFont="1" applyBorder="1" applyAlignment="1"/>
    <xf numFmtId="0" fontId="1" fillId="0" borderId="0" xfId="0" applyFont="1" applyAlignment="1">
      <alignment horizontal="center"/>
    </xf>
    <xf numFmtId="0" fontId="7" fillId="0" borderId="6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1" fillId="0" borderId="17" xfId="0" applyFont="1" applyBorder="1" applyAlignment="1"/>
    <xf numFmtId="43" fontId="1" fillId="0" borderId="18" xfId="0" applyNumberFormat="1" applyFont="1" applyBorder="1" applyAlignment="1"/>
    <xf numFmtId="43" fontId="1" fillId="0" borderId="17" xfId="0" applyNumberFormat="1" applyFont="1" applyBorder="1" applyAlignment="1"/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179" fontId="1" fillId="0" borderId="0" xfId="0" applyNumberFormat="1" applyFont="1" applyAlignment="1"/>
    <xf numFmtId="0" fontId="2" fillId="3" borderId="0" xfId="0" applyFont="1" applyFill="1" applyAlignment="1">
      <alignment horizontal="center" vertical="center" wrapText="1"/>
    </xf>
    <xf numFmtId="179" fontId="5" fillId="5" borderId="0" xfId="0" applyNumberFormat="1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9" fontId="5" fillId="6" borderId="0" xfId="0" applyNumberFormat="1" applyFont="1" applyFill="1" applyAlignment="1">
      <alignment horizontal="center" vertical="center" wrapText="1"/>
    </xf>
    <xf numFmtId="0" fontId="8" fillId="0" borderId="0" xfId="0" applyFo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180" fontId="0" fillId="0" borderId="0" xfId="0" applyNumberFormat="1" applyAlignment="1">
      <alignment horizontal="center" vertical="center"/>
    </xf>
    <xf numFmtId="0" fontId="8" fillId="0" borderId="21" xfId="0" applyFont="1" applyBorder="1" applyAlignment="1">
      <alignment horizontal="left" vertical="center"/>
    </xf>
    <xf numFmtId="0" fontId="8" fillId="0" borderId="22" xfId="0" applyFont="1" applyBorder="1" applyAlignment="1">
      <alignment horizontal="left" vertical="center"/>
    </xf>
    <xf numFmtId="0" fontId="8" fillId="0" borderId="22" xfId="0" applyFont="1" applyBorder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180" fontId="0" fillId="0" borderId="22" xfId="0" applyNumberFormat="1" applyBorder="1" applyAlignment="1">
      <alignment horizontal="center" vertical="center"/>
    </xf>
    <xf numFmtId="180" fontId="0" fillId="0" borderId="23" xfId="0" applyNumberFormat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0" fontId="0" fillId="0" borderId="0" xfId="0" applyAlignment="1"/>
    <xf numFmtId="0" fontId="6" fillId="0" borderId="0" xfId="0" applyFont="1" applyAlignment="1"/>
    <xf numFmtId="0" fontId="10" fillId="7" borderId="24" xfId="0" applyFont="1" applyFill="1" applyBorder="1" applyAlignment="1">
      <alignment horizontal="center" vertical="center" wrapText="1"/>
    </xf>
    <xf numFmtId="0" fontId="10" fillId="7" borderId="25" xfId="0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/>
    </xf>
    <xf numFmtId="0" fontId="11" fillId="8" borderId="31" xfId="0" applyFont="1" applyFill="1" applyBorder="1" applyAlignment="1">
      <alignment horizontal="center" vertical="center" wrapText="1"/>
    </xf>
    <xf numFmtId="0" fontId="11" fillId="8" borderId="30" xfId="0" applyFont="1" applyFill="1" applyBorder="1" applyAlignment="1">
      <alignment horizontal="left" vertical="center" wrapText="1"/>
    </xf>
    <xf numFmtId="0" fontId="11" fillId="8" borderId="34" xfId="0" applyFont="1" applyFill="1" applyBorder="1" applyAlignment="1">
      <alignment horizontal="center" vertical="center" wrapText="1"/>
    </xf>
    <xf numFmtId="0" fontId="11" fillId="8" borderId="35" xfId="0" applyFont="1" applyFill="1" applyBorder="1" applyAlignment="1">
      <alignment horizontal="left" vertical="center" wrapText="1"/>
    </xf>
    <xf numFmtId="0" fontId="2" fillId="0" borderId="3" xfId="0" applyFont="1" applyBorder="1" applyAlignment="1">
      <alignment wrapText="1"/>
    </xf>
    <xf numFmtId="0" fontId="0" fillId="0" borderId="3" xfId="0" applyBorder="1" applyAlignment="1"/>
    <xf numFmtId="0" fontId="2" fillId="0" borderId="3" xfId="0" applyFont="1" applyBorder="1" applyAlignment="1"/>
    <xf numFmtId="0" fontId="11" fillId="8" borderId="40" xfId="0" applyFont="1" applyFill="1" applyBorder="1" applyAlignment="1">
      <alignment horizontal="center" vertical="center" wrapText="1"/>
    </xf>
    <xf numFmtId="0" fontId="3" fillId="0" borderId="0" xfId="0" applyFont="1" applyAlignment="1"/>
    <xf numFmtId="0" fontId="3" fillId="0" borderId="0" xfId="0" applyFont="1">
      <alignment vertical="center"/>
    </xf>
    <xf numFmtId="43" fontId="3" fillId="0" borderId="0" xfId="0" applyNumberFormat="1" applyFont="1">
      <alignment vertical="center"/>
    </xf>
    <xf numFmtId="43" fontId="3" fillId="6" borderId="0" xfId="0" applyNumberFormat="1" applyFont="1" applyFill="1" applyAlignment="1">
      <alignment horizontal="center" vertical="center"/>
    </xf>
    <xf numFmtId="0" fontId="1" fillId="0" borderId="0" xfId="0" applyFont="1">
      <alignment vertical="center"/>
    </xf>
    <xf numFmtId="183" fontId="1" fillId="0" borderId="0" xfId="0" applyNumberFormat="1" applyFont="1" applyAlignment="1">
      <alignment horizontal="center" vertical="center"/>
    </xf>
    <xf numFmtId="0" fontId="1" fillId="10" borderId="0" xfId="0" applyFont="1" applyFill="1">
      <alignment vertical="center"/>
    </xf>
    <xf numFmtId="183" fontId="1" fillId="10" borderId="0" xfId="0" applyNumberFormat="1" applyFont="1" applyFill="1" applyAlignment="1">
      <alignment horizontal="center" vertical="center"/>
    </xf>
    <xf numFmtId="0" fontId="11" fillId="8" borderId="31" xfId="0" applyFont="1" applyFill="1" applyBorder="1" applyAlignment="1">
      <alignment horizontal="left" vertical="center" wrapText="1"/>
    </xf>
    <xf numFmtId="0" fontId="11" fillId="8" borderId="35" xfId="0" applyFont="1" applyFill="1" applyBorder="1" applyAlignment="1">
      <alignment horizontal="left" vertical="center" wrapText="1"/>
    </xf>
    <xf numFmtId="0" fontId="11" fillId="8" borderId="40" xfId="0" applyFont="1" applyFill="1" applyBorder="1" applyAlignment="1">
      <alignment horizontal="left" vertical="center" wrapText="1"/>
    </xf>
    <xf numFmtId="0" fontId="11" fillId="8" borderId="41" xfId="0" applyFont="1" applyFill="1" applyBorder="1" applyAlignment="1">
      <alignment horizontal="left" vertical="center" wrapText="1"/>
    </xf>
    <xf numFmtId="0" fontId="11" fillId="8" borderId="27" xfId="0" applyFont="1" applyFill="1" applyBorder="1" applyAlignment="1">
      <alignment horizontal="center" vertical="center" wrapText="1"/>
    </xf>
    <xf numFmtId="0" fontId="11" fillId="8" borderId="33" xfId="0" applyFont="1" applyFill="1" applyBorder="1" applyAlignment="1">
      <alignment horizontal="center" vertical="center" wrapText="1"/>
    </xf>
    <xf numFmtId="0" fontId="11" fillId="8" borderId="36" xfId="0" applyFont="1" applyFill="1" applyBorder="1" applyAlignment="1">
      <alignment horizontal="center" vertical="center" wrapText="1"/>
    </xf>
    <xf numFmtId="0" fontId="11" fillId="8" borderId="34" xfId="0" applyFont="1" applyFill="1" applyBorder="1" applyAlignment="1">
      <alignment horizontal="center" vertical="center" wrapText="1"/>
    </xf>
    <xf numFmtId="0" fontId="11" fillId="8" borderId="39" xfId="0" applyFont="1" applyFill="1" applyBorder="1" applyAlignment="1">
      <alignment horizontal="center" vertical="center" wrapText="1"/>
    </xf>
    <xf numFmtId="0" fontId="11" fillId="8" borderId="28" xfId="0" applyFont="1" applyFill="1" applyBorder="1" applyAlignment="1">
      <alignment horizontal="center" vertical="center" wrapText="1"/>
    </xf>
    <xf numFmtId="0" fontId="11" fillId="8" borderId="31" xfId="0" applyFont="1" applyFill="1" applyBorder="1" applyAlignment="1">
      <alignment horizontal="center" vertical="center" wrapText="1"/>
    </xf>
    <xf numFmtId="9" fontId="11" fillId="8" borderId="31" xfId="0" applyNumberFormat="1" applyFont="1" applyFill="1" applyBorder="1" applyAlignment="1">
      <alignment horizontal="center" vertical="center" wrapText="1"/>
    </xf>
    <xf numFmtId="0" fontId="11" fillId="8" borderId="29" xfId="0" applyFont="1" applyFill="1" applyBorder="1" applyAlignment="1">
      <alignment horizontal="left" vertical="center" wrapText="1"/>
    </xf>
    <xf numFmtId="0" fontId="11" fillId="8" borderId="32" xfId="0" applyFont="1" applyFill="1" applyBorder="1" applyAlignment="1">
      <alignment horizontal="left" vertical="center" wrapText="1"/>
    </xf>
    <xf numFmtId="0" fontId="11" fillId="8" borderId="30" xfId="0" applyFont="1" applyFill="1" applyBorder="1" applyAlignment="1">
      <alignment horizontal="left" vertical="center" wrapText="1"/>
    </xf>
    <xf numFmtId="0" fontId="11" fillId="9" borderId="30" xfId="0" applyFont="1" applyFill="1" applyBorder="1" applyAlignment="1">
      <alignment horizontal="left" vertical="center" wrapText="1"/>
    </xf>
    <xf numFmtId="0" fontId="11" fillId="9" borderId="29" xfId="0" applyFont="1" applyFill="1" applyBorder="1" applyAlignment="1">
      <alignment horizontal="left" vertical="center" wrapText="1"/>
    </xf>
    <xf numFmtId="0" fontId="11" fillId="9" borderId="32" xfId="0" applyFont="1" applyFill="1" applyBorder="1" applyAlignment="1">
      <alignment horizontal="left" vertical="center" wrapText="1"/>
    </xf>
    <xf numFmtId="0" fontId="12" fillId="8" borderId="30" xfId="0" applyFont="1" applyFill="1" applyBorder="1" applyAlignment="1">
      <alignment horizontal="left" vertical="center" wrapText="1"/>
    </xf>
    <xf numFmtId="0" fontId="12" fillId="8" borderId="32" xfId="0" applyFont="1" applyFill="1" applyBorder="1" applyAlignment="1">
      <alignment horizontal="left" vertical="center" wrapText="1"/>
    </xf>
    <xf numFmtId="0" fontId="11" fillId="8" borderId="37" xfId="0" applyFont="1" applyFill="1" applyBorder="1" applyAlignment="1">
      <alignment horizontal="center" vertical="center" wrapText="1"/>
    </xf>
    <xf numFmtId="0" fontId="11" fillId="8" borderId="38" xfId="0" applyFont="1" applyFill="1" applyBorder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183" fontId="20" fillId="0" borderId="0" xfId="0" applyNumberFormat="1" applyFont="1" applyAlignment="1">
      <alignment horizontal="center" vertical="center"/>
    </xf>
    <xf numFmtId="183" fontId="20" fillId="10" borderId="0" xfId="0" applyNumberFormat="1" applyFont="1" applyFill="1" applyAlignment="1">
      <alignment horizontal="center" vertical="center"/>
    </xf>
    <xf numFmtId="0" fontId="20" fillId="10" borderId="0" xfId="0" applyFont="1" applyFill="1" applyAlignment="1">
      <alignment horizontal="center" vertical="center"/>
    </xf>
    <xf numFmtId="0" fontId="20" fillId="0" borderId="0" xfId="0" applyFont="1" applyFill="1" applyAlignment="1">
      <alignment horizontal="center" vertical="center"/>
    </xf>
    <xf numFmtId="183" fontId="20" fillId="0" borderId="0" xfId="0" applyNumberFormat="1" applyFont="1" applyFill="1" applyAlignment="1">
      <alignment horizontal="center" vertical="center"/>
    </xf>
    <xf numFmtId="43" fontId="20" fillId="0" borderId="0" xfId="0" applyNumberFormat="1" applyFont="1" applyFill="1" applyAlignment="1">
      <alignment horizontal="center" vertical="center"/>
    </xf>
    <xf numFmtId="183" fontId="20" fillId="0" borderId="43" xfId="0" applyNumberFormat="1" applyFont="1" applyFill="1" applyBorder="1" applyAlignment="1"/>
    <xf numFmtId="0" fontId="21" fillId="0" borderId="0" xfId="0" applyFont="1" applyFill="1" applyAlignment="1">
      <alignment horizontal="center" vertical="center"/>
    </xf>
    <xf numFmtId="183" fontId="21" fillId="0" borderId="0" xfId="0" applyNumberFormat="1" applyFont="1" applyFill="1" applyAlignment="1">
      <alignment horizontal="center" vertical="center"/>
    </xf>
    <xf numFmtId="0" fontId="19" fillId="11" borderId="0" xfId="0" applyFont="1" applyFill="1" applyAlignment="1">
      <alignment horizontal="center" vertical="center"/>
    </xf>
    <xf numFmtId="183" fontId="19" fillId="11" borderId="0" xfId="0" applyNumberFormat="1" applyFont="1" applyFill="1" applyAlignment="1">
      <alignment horizontal="center" vertical="center"/>
    </xf>
    <xf numFmtId="183" fontId="20" fillId="10" borderId="43" xfId="0" applyNumberFormat="1" applyFont="1" applyFill="1" applyBorder="1" applyAlignment="1"/>
    <xf numFmtId="43" fontId="20" fillId="10" borderId="0" xfId="0" applyNumberFormat="1" applyFont="1" applyFill="1" applyAlignment="1">
      <alignment horizontal="center" vertical="center"/>
    </xf>
    <xf numFmtId="0" fontId="20" fillId="12" borderId="0" xfId="0" applyFont="1" applyFill="1" applyAlignment="1">
      <alignment horizontal="center" vertical="center"/>
    </xf>
    <xf numFmtId="183" fontId="20" fillId="12" borderId="0" xfId="0" applyNumberFormat="1" applyFont="1" applyFill="1" applyAlignment="1">
      <alignment horizontal="center" vertical="center"/>
    </xf>
    <xf numFmtId="43" fontId="20" fillId="12" borderId="0" xfId="0" applyNumberFormat="1" applyFont="1" applyFill="1" applyAlignment="1">
      <alignment horizontal="center" vertical="center"/>
    </xf>
    <xf numFmtId="183" fontId="20" fillId="12" borderId="42" xfId="0" applyNumberFormat="1" applyFont="1" applyFill="1" applyBorder="1" applyAlignment="1"/>
    <xf numFmtId="183" fontId="20" fillId="12" borderId="43" xfId="0" applyNumberFormat="1" applyFont="1" applyFill="1" applyBorder="1" applyAlignment="1"/>
    <xf numFmtId="0" fontId="1" fillId="0" borderId="0" xfId="0" applyFont="1" applyFill="1">
      <alignment vertical="center"/>
    </xf>
  </cellXfs>
  <cellStyles count="1">
    <cellStyle name="常规" xfId="0" builtinId="0"/>
  </cellStyles>
  <dxfs count="405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FF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FF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404"/>
      <tableStyleElement type="headerRow" dxfId="403"/>
      <tableStyleElement type="totalRow" dxfId="402"/>
      <tableStyleElement type="firstColumn" dxfId="401"/>
      <tableStyleElement type="lastColumn" dxfId="400"/>
      <tableStyleElement type="firstRowStripe" dxfId="399"/>
      <tableStyleElement type="firstColumnStripe" dxfId="398"/>
    </tableStyle>
    <tableStyle name="PivotStylePreset2_Accent1" table="0" count="10" xr9:uid="{267968C8-6FFD-4C36-ACC1-9EA1FD1885CA}">
      <tableStyleElement type="headerRow" dxfId="397"/>
      <tableStyleElement type="totalRow" dxfId="396"/>
      <tableStyleElement type="firstRowStripe" dxfId="395"/>
      <tableStyleElement type="firstColumnStripe" dxfId="394"/>
      <tableStyleElement type="firstSubtotalRow" dxfId="393"/>
      <tableStyleElement type="secondSubtotalRow" dxfId="392"/>
      <tableStyleElement type="firstRowSubheading" dxfId="391"/>
      <tableStyleElement type="secondRowSubheading" dxfId="390"/>
      <tableStyleElement type="pageFieldLabels" dxfId="389"/>
      <tableStyleElement type="pageFieldValues" dxfId="388"/>
    </tableStyle>
  </tableStyles>
  <colors>
    <mruColors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ircle\office\P&amp;L\&#21306;&#22495;&#32463;&#29702;&#29256;\MJPRC&#38376;&#24215;&#20869;&#37096;&#25439;&#30410;&#34920;%20-202303YT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XWork\1688857109386425\Cache\File\2024-11\202410YTD-Store&#160;P&amp;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按月查看"/>
      <sheetName val="按店查看"/>
      <sheetName val="data P&amp;L"/>
      <sheetName val="组织架构"/>
      <sheetName val="区-数值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当前组织架构"/>
      <sheetName val="面积"/>
      <sheetName val="2024年门店-截止10.31"/>
      <sheetName val="区-数值"/>
    </sheetNames>
    <sheetDataSet>
      <sheetData sheetId="0"/>
      <sheetData sheetId="1">
        <row r="1">
          <cell r="C1" t="str">
            <v>门店名称</v>
          </cell>
          <cell r="D1" t="str">
            <v>店经理</v>
          </cell>
          <cell r="E1" t="str">
            <v>门店现店经理
（带店经理）具体职级</v>
          </cell>
          <cell r="F1" t="str">
            <v>店务经理</v>
          </cell>
          <cell r="G1" t="str">
            <v>最新的区域经理</v>
          </cell>
          <cell r="H1" t="str">
            <v>最新的营运经理</v>
          </cell>
        </row>
        <row r="2">
          <cell r="C2" t="str">
            <v>北京王府井店</v>
          </cell>
          <cell r="G2" t="str">
            <v>孟祥苹</v>
          </cell>
          <cell r="H2" t="str">
            <v>刘佳</v>
          </cell>
        </row>
        <row r="3">
          <cell r="C3" t="str">
            <v>北京金源新燕莎店</v>
          </cell>
          <cell r="G3" t="str">
            <v>孟祥苹</v>
          </cell>
          <cell r="H3" t="str">
            <v>刘佳</v>
          </cell>
        </row>
        <row r="4">
          <cell r="C4" t="str">
            <v>北京金融街店</v>
          </cell>
          <cell r="G4" t="str">
            <v>解雯雯</v>
          </cell>
          <cell r="H4" t="str">
            <v>刘佳</v>
          </cell>
        </row>
        <row r="5">
          <cell r="C5" t="str">
            <v>北京春风里店</v>
          </cell>
          <cell r="G5" t="str">
            <v>解雯雯</v>
          </cell>
          <cell r="H5" t="str">
            <v>刘佳</v>
          </cell>
        </row>
        <row r="6">
          <cell r="C6" t="str">
            <v>天津阳光新业店</v>
          </cell>
          <cell r="G6" t="str">
            <v>巨伦</v>
          </cell>
          <cell r="H6" t="str">
            <v>刘佳</v>
          </cell>
        </row>
        <row r="7">
          <cell r="C7" t="str">
            <v>天津伊势丹店</v>
          </cell>
          <cell r="G7" t="str">
            <v>巨伦</v>
          </cell>
          <cell r="H7" t="str">
            <v>刘佳</v>
          </cell>
        </row>
        <row r="8">
          <cell r="C8" t="str">
            <v>天津金元宝店</v>
          </cell>
          <cell r="G8" t="str">
            <v>巨伦</v>
          </cell>
          <cell r="H8" t="str">
            <v>刘佳</v>
          </cell>
        </row>
        <row r="9">
          <cell r="C9" t="str">
            <v>北京富力城店</v>
          </cell>
          <cell r="G9" t="str">
            <v>刘传良</v>
          </cell>
          <cell r="H9" t="str">
            <v>刘佳</v>
          </cell>
        </row>
        <row r="10">
          <cell r="C10" t="str">
            <v>北京财富中心店</v>
          </cell>
          <cell r="G10" t="str">
            <v>刘传良</v>
          </cell>
          <cell r="H10" t="str">
            <v>刘佳</v>
          </cell>
        </row>
        <row r="11">
          <cell r="C11" t="str">
            <v>北京合生汇店</v>
          </cell>
          <cell r="G11" t="str">
            <v>刘传良</v>
          </cell>
          <cell r="H11" t="str">
            <v>刘佳</v>
          </cell>
        </row>
        <row r="12">
          <cell r="C12" t="str">
            <v>北京大族广场店</v>
          </cell>
          <cell r="G12" t="str">
            <v>刘传良</v>
          </cell>
          <cell r="H12" t="str">
            <v>刘佳</v>
          </cell>
        </row>
        <row r="13">
          <cell r="C13" t="str">
            <v>北京顺义华联店</v>
          </cell>
          <cell r="G13" t="str">
            <v>刘传良</v>
          </cell>
          <cell r="H13" t="str">
            <v>刘佳</v>
          </cell>
        </row>
        <row r="14">
          <cell r="C14" t="str">
            <v>北京龙德广场店</v>
          </cell>
          <cell r="G14" t="str">
            <v>刘传良</v>
          </cell>
          <cell r="H14" t="str">
            <v>刘佳</v>
          </cell>
        </row>
        <row r="15">
          <cell r="C15" t="str">
            <v>北京新中关店</v>
          </cell>
          <cell r="G15" t="str">
            <v>孟祥苹</v>
          </cell>
          <cell r="H15" t="str">
            <v>刘佳</v>
          </cell>
        </row>
        <row r="16">
          <cell r="C16" t="str">
            <v>北京朝北大悦城店</v>
          </cell>
          <cell r="G16" t="str">
            <v>孟祥苹</v>
          </cell>
          <cell r="H16" t="str">
            <v>刘佳</v>
          </cell>
        </row>
        <row r="17">
          <cell r="C17" t="str">
            <v>北京环宇荟店</v>
          </cell>
          <cell r="G17" t="str">
            <v>孟祥苹</v>
          </cell>
          <cell r="H17" t="str">
            <v>刘佳</v>
          </cell>
        </row>
        <row r="18">
          <cell r="C18" t="str">
            <v>北京望京嘉茂二店</v>
          </cell>
          <cell r="G18" t="str">
            <v>孟祥苹</v>
          </cell>
          <cell r="H18" t="str">
            <v>刘佳</v>
          </cell>
        </row>
        <row r="19">
          <cell r="C19" t="str">
            <v>北京长楹龙湖二店</v>
          </cell>
          <cell r="G19" t="str">
            <v>孟祥苹</v>
          </cell>
          <cell r="H19" t="str">
            <v>刘佳</v>
          </cell>
        </row>
        <row r="20">
          <cell r="C20" t="str">
            <v>合肥万象城店</v>
          </cell>
          <cell r="G20" t="str">
            <v>袁春福</v>
          </cell>
          <cell r="H20" t="str">
            <v>刘佳</v>
          </cell>
        </row>
        <row r="21">
          <cell r="C21" t="str">
            <v>合肥漫乐城店</v>
          </cell>
          <cell r="G21" t="str">
            <v>袁春福</v>
          </cell>
          <cell r="H21" t="str">
            <v>刘佳</v>
          </cell>
        </row>
        <row r="22">
          <cell r="C22" t="str">
            <v>鞍山万象汇店</v>
          </cell>
          <cell r="G22" t="str">
            <v>王佳</v>
          </cell>
          <cell r="H22" t="str">
            <v>刘佳</v>
          </cell>
        </row>
        <row r="23">
          <cell r="C23" t="str">
            <v>大连百年城店</v>
          </cell>
          <cell r="G23" t="str">
            <v>王佳</v>
          </cell>
          <cell r="H23" t="str">
            <v>刘佳</v>
          </cell>
        </row>
        <row r="24">
          <cell r="C24" t="str">
            <v>大连罗斯福店</v>
          </cell>
          <cell r="G24" t="str">
            <v>王佳</v>
          </cell>
          <cell r="H24" t="str">
            <v>刘佳</v>
          </cell>
        </row>
        <row r="25">
          <cell r="C25" t="str">
            <v>大连和平凯德二店</v>
          </cell>
          <cell r="G25" t="str">
            <v>王佳</v>
          </cell>
          <cell r="H25" t="str">
            <v>刘佳</v>
          </cell>
        </row>
        <row r="26">
          <cell r="C26" t="str">
            <v>沈阳大悦城店</v>
          </cell>
          <cell r="G26" t="str">
            <v>王佳</v>
          </cell>
          <cell r="H26" t="str">
            <v>刘佳</v>
          </cell>
        </row>
        <row r="27">
          <cell r="C27" t="str">
            <v>沈阳中街恒隆店</v>
          </cell>
          <cell r="G27" t="str">
            <v>王佳</v>
          </cell>
          <cell r="H27" t="str">
            <v>刘佳</v>
          </cell>
        </row>
        <row r="28">
          <cell r="C28" t="str">
            <v>沈阳市府恒隆店</v>
          </cell>
          <cell r="G28" t="str">
            <v>王佳</v>
          </cell>
          <cell r="H28" t="str">
            <v>刘佳</v>
          </cell>
        </row>
        <row r="29">
          <cell r="C29" t="str">
            <v>沈阳大悦城二店</v>
          </cell>
          <cell r="G29" t="str">
            <v>王佳</v>
          </cell>
          <cell r="H29" t="str">
            <v>刘佳</v>
          </cell>
        </row>
        <row r="30">
          <cell r="C30" t="str">
            <v>沈阳中兴店</v>
          </cell>
          <cell r="G30" t="str">
            <v>王佳</v>
          </cell>
          <cell r="H30" t="str">
            <v>刘佳</v>
          </cell>
        </row>
        <row r="31">
          <cell r="C31" t="str">
            <v>济宁贵和购物中心店</v>
          </cell>
          <cell r="G31" t="str">
            <v>袁春福</v>
          </cell>
          <cell r="H31" t="str">
            <v>刘佳</v>
          </cell>
        </row>
        <row r="32">
          <cell r="C32" t="str">
            <v>威海万达店</v>
          </cell>
          <cell r="G32" t="str">
            <v>袁春福</v>
          </cell>
          <cell r="H32" t="str">
            <v>刘佳</v>
          </cell>
        </row>
        <row r="33">
          <cell r="C33" t="str">
            <v>淄博银座店</v>
          </cell>
          <cell r="G33" t="str">
            <v>袁春福</v>
          </cell>
          <cell r="H33" t="str">
            <v>刘佳</v>
          </cell>
        </row>
        <row r="34">
          <cell r="C34" t="str">
            <v>济南欧亚大观乐活城店</v>
          </cell>
          <cell r="G34" t="str">
            <v>袁春福</v>
          </cell>
          <cell r="H34" t="str">
            <v>刘佳</v>
          </cell>
        </row>
        <row r="35">
          <cell r="C35" t="str">
            <v>青岛伟东乐客城店</v>
          </cell>
          <cell r="G35" t="str">
            <v>袁春福</v>
          </cell>
          <cell r="H35" t="str">
            <v>刘佳</v>
          </cell>
        </row>
        <row r="36">
          <cell r="C36" t="str">
            <v>杭州湖滨店</v>
          </cell>
          <cell r="G36" t="str">
            <v>王炎根</v>
          </cell>
          <cell r="H36" t="str">
            <v>戴斌</v>
          </cell>
        </row>
        <row r="37">
          <cell r="C37" t="str">
            <v>杭州大厦城市生活店</v>
          </cell>
          <cell r="G37" t="str">
            <v>王炎根</v>
          </cell>
          <cell r="H37" t="str">
            <v>戴斌</v>
          </cell>
        </row>
        <row r="38">
          <cell r="C38" t="str">
            <v>上海松江鹿都店</v>
          </cell>
          <cell r="G38" t="str">
            <v>殷艳花</v>
          </cell>
          <cell r="H38" t="str">
            <v>孙军</v>
          </cell>
        </row>
        <row r="39">
          <cell r="C39" t="str">
            <v>上海青浦朱家角店</v>
          </cell>
          <cell r="G39" t="str">
            <v>郭洋</v>
          </cell>
          <cell r="H39" t="str">
            <v>孙军</v>
          </cell>
        </row>
        <row r="40">
          <cell r="C40" t="str">
            <v>上海顾村正大乐城店</v>
          </cell>
          <cell r="G40" t="str">
            <v>董婷婷</v>
          </cell>
          <cell r="H40" t="str">
            <v>戴斌</v>
          </cell>
        </row>
        <row r="41">
          <cell r="C41" t="str">
            <v>上海颛桥万达店</v>
          </cell>
          <cell r="G41" t="str">
            <v>郭洋</v>
          </cell>
          <cell r="H41" t="str">
            <v>孙军</v>
          </cell>
        </row>
        <row r="42">
          <cell r="C42" t="str">
            <v>上海宝山万达店</v>
          </cell>
          <cell r="G42" t="str">
            <v>董婷婷</v>
          </cell>
          <cell r="H42" t="str">
            <v>戴斌</v>
          </cell>
        </row>
        <row r="43">
          <cell r="C43" t="str">
            <v>上海青浦万达茂店</v>
          </cell>
          <cell r="G43" t="str">
            <v>郭洋</v>
          </cell>
          <cell r="H43" t="str">
            <v>孙军</v>
          </cell>
        </row>
        <row r="44">
          <cell r="C44" t="str">
            <v>上海颛桥龙湖店</v>
          </cell>
          <cell r="G44" t="str">
            <v>郭洋</v>
          </cell>
          <cell r="H44" t="str">
            <v>孙军</v>
          </cell>
        </row>
        <row r="45">
          <cell r="C45" t="str">
            <v>上海长宁龙之梦店</v>
          </cell>
          <cell r="G45" t="str">
            <v>郭洋</v>
          </cell>
          <cell r="H45" t="str">
            <v>孙军</v>
          </cell>
        </row>
        <row r="46">
          <cell r="C46" t="str">
            <v>上海大华店</v>
          </cell>
          <cell r="G46" t="str">
            <v>董婷婷</v>
          </cell>
          <cell r="H46" t="str">
            <v>戴斌</v>
          </cell>
        </row>
        <row r="47">
          <cell r="C47" t="str">
            <v>上海月星环球店</v>
          </cell>
          <cell r="G47" t="str">
            <v>郭洋</v>
          </cell>
          <cell r="H47" t="str">
            <v>孙军</v>
          </cell>
        </row>
        <row r="48">
          <cell r="C48" t="str">
            <v>上海杨浦滨江店</v>
          </cell>
          <cell r="G48" t="str">
            <v>董婷婷</v>
          </cell>
          <cell r="H48" t="str">
            <v>戴斌</v>
          </cell>
        </row>
        <row r="49">
          <cell r="C49" t="str">
            <v>上海协信广场店</v>
          </cell>
          <cell r="G49" t="str">
            <v>董婷婷</v>
          </cell>
          <cell r="H49" t="str">
            <v>戴斌</v>
          </cell>
        </row>
        <row r="50">
          <cell r="C50" t="str">
            <v>上海中原城市广场店</v>
          </cell>
          <cell r="G50" t="str">
            <v>郭洋</v>
          </cell>
          <cell r="H50" t="str">
            <v>孙军</v>
          </cell>
        </row>
        <row r="51">
          <cell r="C51" t="str">
            <v>上海上滨生活广场店</v>
          </cell>
          <cell r="G51" t="str">
            <v>殷艳花</v>
          </cell>
          <cell r="H51" t="str">
            <v>孙军</v>
          </cell>
        </row>
        <row r="52">
          <cell r="C52" t="str">
            <v>上海宝杨宝龙店</v>
          </cell>
          <cell r="G52" t="str">
            <v>董婷婷</v>
          </cell>
          <cell r="H52" t="str">
            <v>戴斌</v>
          </cell>
        </row>
        <row r="53">
          <cell r="C53" t="str">
            <v>杭州南宋御街店</v>
          </cell>
          <cell r="G53" t="str">
            <v>王炎根</v>
          </cell>
          <cell r="H53" t="str">
            <v>戴斌</v>
          </cell>
        </row>
        <row r="54">
          <cell r="C54" t="str">
            <v>台州青悦城店</v>
          </cell>
          <cell r="G54" t="str">
            <v>王炎根</v>
          </cell>
          <cell r="H54" t="str">
            <v>戴斌</v>
          </cell>
        </row>
        <row r="55">
          <cell r="C55" t="str">
            <v>金华永盛店</v>
          </cell>
          <cell r="G55" t="str">
            <v>王炎根</v>
          </cell>
          <cell r="H55" t="str">
            <v>戴斌</v>
          </cell>
        </row>
        <row r="56">
          <cell r="C56" t="str">
            <v>上虞大通购物中心店</v>
          </cell>
          <cell r="G56" t="str">
            <v>王炎根</v>
          </cell>
          <cell r="H56" t="str">
            <v>戴斌</v>
          </cell>
        </row>
        <row r="57">
          <cell r="C57" t="str">
            <v>义乌之心店</v>
          </cell>
          <cell r="G57" t="str">
            <v>王炎根</v>
          </cell>
          <cell r="H57" t="str">
            <v>戴斌</v>
          </cell>
        </row>
        <row r="58">
          <cell r="C58" t="str">
            <v>杭州城北万象城店</v>
          </cell>
          <cell r="G58" t="str">
            <v>王炎根</v>
          </cell>
          <cell r="H58" t="str">
            <v>戴斌</v>
          </cell>
        </row>
        <row r="59">
          <cell r="C59" t="str">
            <v>常州正方京城店</v>
          </cell>
          <cell r="G59" t="str">
            <v>池甜</v>
          </cell>
          <cell r="H59" t="str">
            <v>戴斌</v>
          </cell>
        </row>
        <row r="60">
          <cell r="C60" t="str">
            <v>无锡滨湖万达三店</v>
          </cell>
          <cell r="G60" t="str">
            <v>池甜</v>
          </cell>
          <cell r="H60" t="str">
            <v>戴斌</v>
          </cell>
        </row>
        <row r="61">
          <cell r="C61" t="str">
            <v>上海恒基名人广场店</v>
          </cell>
          <cell r="G61" t="str">
            <v>冯珏</v>
          </cell>
          <cell r="H61" t="str">
            <v>戴斌</v>
          </cell>
        </row>
        <row r="62">
          <cell r="C62" t="str">
            <v>上海丁香国际店</v>
          </cell>
          <cell r="G62" t="str">
            <v>冯珏</v>
          </cell>
          <cell r="H62" t="str">
            <v>戴斌</v>
          </cell>
        </row>
        <row r="63">
          <cell r="C63" t="str">
            <v>上海大悦城二店</v>
          </cell>
          <cell r="G63" t="str">
            <v>冯珏</v>
          </cell>
          <cell r="H63" t="str">
            <v>戴斌</v>
          </cell>
        </row>
        <row r="64">
          <cell r="C64" t="str">
            <v>上海人民广场店</v>
          </cell>
          <cell r="G64" t="str">
            <v>冯珏</v>
          </cell>
          <cell r="H64" t="str">
            <v>戴斌</v>
          </cell>
        </row>
        <row r="65">
          <cell r="C65" t="str">
            <v>上海周浦万达店</v>
          </cell>
          <cell r="G65" t="str">
            <v>冯珏</v>
          </cell>
          <cell r="H65" t="str">
            <v>戴斌</v>
          </cell>
        </row>
        <row r="66">
          <cell r="C66" t="str">
            <v>上海南东二店</v>
          </cell>
          <cell r="G66" t="str">
            <v>冯珏</v>
          </cell>
          <cell r="H66" t="str">
            <v>戴斌</v>
          </cell>
        </row>
        <row r="67">
          <cell r="C67" t="str">
            <v>上海长泰广场店</v>
          </cell>
          <cell r="G67" t="str">
            <v>冯珏</v>
          </cell>
          <cell r="H67" t="str">
            <v>戴斌</v>
          </cell>
        </row>
        <row r="68">
          <cell r="C68" t="str">
            <v>上海江桥万达店</v>
          </cell>
          <cell r="G68" t="str">
            <v>甘胜斌</v>
          </cell>
          <cell r="H68" t="str">
            <v>孙军</v>
          </cell>
        </row>
        <row r="69">
          <cell r="C69" t="str">
            <v>上海优客百盛店</v>
          </cell>
          <cell r="G69" t="str">
            <v>甘胜斌</v>
          </cell>
          <cell r="H69" t="str">
            <v>孙军</v>
          </cell>
        </row>
        <row r="70">
          <cell r="C70" t="str">
            <v>上海新邻生活店</v>
          </cell>
          <cell r="G70" t="str">
            <v>甘胜斌</v>
          </cell>
          <cell r="H70" t="str">
            <v>孙军</v>
          </cell>
        </row>
        <row r="71">
          <cell r="C71" t="str">
            <v>上海凯德LUONE店</v>
          </cell>
          <cell r="G71" t="str">
            <v>甘胜斌</v>
          </cell>
          <cell r="H71" t="str">
            <v>孙军</v>
          </cell>
        </row>
        <row r="72">
          <cell r="C72" t="str">
            <v>上海嘉定万达店</v>
          </cell>
          <cell r="G72" t="str">
            <v>甘胜斌</v>
          </cell>
          <cell r="H72" t="str">
            <v>孙军</v>
          </cell>
        </row>
        <row r="73">
          <cell r="C73" t="str">
            <v>上海南翔印象城店</v>
          </cell>
          <cell r="G73" t="str">
            <v>甘胜斌</v>
          </cell>
          <cell r="H73" t="str">
            <v>孙军</v>
          </cell>
        </row>
        <row r="74">
          <cell r="C74" t="str">
            <v>上海真光二店</v>
          </cell>
          <cell r="G74" t="str">
            <v>甘胜斌</v>
          </cell>
          <cell r="H74" t="str">
            <v>孙军</v>
          </cell>
        </row>
        <row r="75">
          <cell r="C75" t="str">
            <v>南京吾悦广场店</v>
          </cell>
          <cell r="G75" t="str">
            <v>侯小路</v>
          </cell>
          <cell r="H75" t="str">
            <v>戴斌</v>
          </cell>
        </row>
        <row r="76">
          <cell r="C76" t="str">
            <v>南京六合龙湖天街店</v>
          </cell>
          <cell r="G76" t="str">
            <v>侯小路</v>
          </cell>
          <cell r="H76" t="str">
            <v>戴斌</v>
          </cell>
        </row>
        <row r="77">
          <cell r="C77" t="str">
            <v>南京虹悦城二店</v>
          </cell>
          <cell r="G77" t="str">
            <v>侯小路</v>
          </cell>
          <cell r="H77" t="str">
            <v>戴斌</v>
          </cell>
        </row>
        <row r="78">
          <cell r="C78" t="str">
            <v>上海百联世博轴店</v>
          </cell>
          <cell r="G78" t="str">
            <v>殷艳花</v>
          </cell>
          <cell r="H78" t="str">
            <v>孙军</v>
          </cell>
        </row>
        <row r="79">
          <cell r="C79" t="str">
            <v>上海紫荆广场店</v>
          </cell>
          <cell r="G79" t="str">
            <v>郭洋</v>
          </cell>
          <cell r="H79" t="str">
            <v>孙军</v>
          </cell>
        </row>
        <row r="80">
          <cell r="C80" t="str">
            <v>上海凌云壹街坊店</v>
          </cell>
          <cell r="G80" t="str">
            <v>甘胜斌</v>
          </cell>
          <cell r="H80" t="str">
            <v>孙军</v>
          </cell>
        </row>
        <row r="81">
          <cell r="C81" t="str">
            <v>上海五角场万达二店</v>
          </cell>
          <cell r="G81" t="str">
            <v>董婷婷</v>
          </cell>
          <cell r="H81" t="str">
            <v>戴斌</v>
          </cell>
        </row>
        <row r="82">
          <cell r="C82" t="str">
            <v>上海徐汇日月光二店</v>
          </cell>
          <cell r="G82" t="str">
            <v>董婷婷</v>
          </cell>
          <cell r="H82" t="str">
            <v>戴斌</v>
          </cell>
        </row>
        <row r="83">
          <cell r="C83" t="str">
            <v>上海旭辉LCM广场店</v>
          </cell>
          <cell r="G83" t="str">
            <v>甘胜斌</v>
          </cell>
          <cell r="H83" t="str">
            <v>孙军</v>
          </cell>
        </row>
        <row r="84">
          <cell r="C84" t="str">
            <v>上海虹口龙之梦二店</v>
          </cell>
          <cell r="G84" t="str">
            <v>殷艳花</v>
          </cell>
          <cell r="H84" t="str">
            <v>孙军</v>
          </cell>
        </row>
        <row r="85">
          <cell r="C85" t="str">
            <v>上海百联世纪大都会二店</v>
          </cell>
          <cell r="G85" t="str">
            <v>冯珏</v>
          </cell>
          <cell r="H85" t="str">
            <v>戴斌</v>
          </cell>
        </row>
        <row r="86">
          <cell r="C86" t="str">
            <v>上海爱琴海购物公园店</v>
          </cell>
          <cell r="G86" t="str">
            <v>董婷婷</v>
          </cell>
          <cell r="H86" t="str">
            <v>戴斌</v>
          </cell>
        </row>
        <row r="87">
          <cell r="C87" t="str">
            <v>上海金谊广场二店</v>
          </cell>
          <cell r="G87" t="str">
            <v>殷艳花</v>
          </cell>
          <cell r="H87" t="str">
            <v>孙军</v>
          </cell>
        </row>
        <row r="88">
          <cell r="C88" t="str">
            <v>上海金桥国际二店</v>
          </cell>
          <cell r="G88" t="str">
            <v>冯珏</v>
          </cell>
          <cell r="H88" t="str">
            <v>戴斌</v>
          </cell>
        </row>
        <row r="89">
          <cell r="C89" t="str">
            <v>上海真如环宇城店</v>
          </cell>
          <cell r="G89" t="str">
            <v>殷艳花</v>
          </cell>
          <cell r="H89" t="str">
            <v>孙军</v>
          </cell>
        </row>
        <row r="90">
          <cell r="C90" t="str">
            <v>上海南洋1931店</v>
          </cell>
          <cell r="G90" t="str">
            <v>董婷婷</v>
          </cell>
          <cell r="H90" t="str">
            <v>戴斌</v>
          </cell>
        </row>
        <row r="91">
          <cell r="C91" t="str">
            <v>上海长寿路旭辉里店</v>
          </cell>
          <cell r="G91" t="str">
            <v>郭洋</v>
          </cell>
          <cell r="H91" t="str">
            <v>孙军</v>
          </cell>
        </row>
        <row r="92">
          <cell r="C92" t="str">
            <v>上海高岛屋二店</v>
          </cell>
          <cell r="G92" t="str">
            <v>甘胜斌</v>
          </cell>
          <cell r="H92" t="str">
            <v>孙军</v>
          </cell>
        </row>
        <row r="93">
          <cell r="C93" t="str">
            <v>上海川沙百联二店</v>
          </cell>
          <cell r="G93" t="str">
            <v>殷艳花</v>
          </cell>
          <cell r="H93" t="str">
            <v>孙军</v>
          </cell>
        </row>
        <row r="94">
          <cell r="C94" t="str">
            <v>昆山昆城广场店</v>
          </cell>
          <cell r="G94" t="str">
            <v>侯小路</v>
          </cell>
          <cell r="H94" t="str">
            <v>戴斌</v>
          </cell>
        </row>
        <row r="95">
          <cell r="C95" t="str">
            <v>苏州山塘街店</v>
          </cell>
          <cell r="G95" t="str">
            <v>池甜</v>
          </cell>
          <cell r="H95" t="str">
            <v>戴斌</v>
          </cell>
        </row>
        <row r="96">
          <cell r="C96" t="str">
            <v>无锡滨湖万象汇店</v>
          </cell>
          <cell r="G96" t="str">
            <v>池甜</v>
          </cell>
          <cell r="H96" t="str">
            <v>戴斌</v>
          </cell>
        </row>
        <row r="97">
          <cell r="C97" t="str">
            <v>深圳宝树台Cicci Mall店</v>
          </cell>
          <cell r="G97" t="str">
            <v>严彪</v>
          </cell>
          <cell r="H97" t="str">
            <v>江远洋</v>
          </cell>
        </row>
        <row r="98">
          <cell r="C98" t="str">
            <v>深圳天虹龙华购物中心店</v>
          </cell>
          <cell r="G98" t="str">
            <v>严彪</v>
          </cell>
          <cell r="H98" t="str">
            <v>江远洋</v>
          </cell>
        </row>
        <row r="99">
          <cell r="C99" t="str">
            <v>深圳欢乐港湾店</v>
          </cell>
          <cell r="G99" t="str">
            <v>许瑛伦</v>
          </cell>
          <cell r="H99" t="str">
            <v>江远洋</v>
          </cell>
        </row>
        <row r="100">
          <cell r="C100" t="str">
            <v>深圳大浪商业中心店</v>
          </cell>
          <cell r="G100" t="str">
            <v>严彪</v>
          </cell>
          <cell r="H100" t="str">
            <v>江远洋</v>
          </cell>
        </row>
        <row r="101">
          <cell r="C101" t="str">
            <v>深圳海上世界店</v>
          </cell>
          <cell r="G101" t="str">
            <v>许瑛伦</v>
          </cell>
          <cell r="H101" t="str">
            <v>江远洋</v>
          </cell>
        </row>
        <row r="102">
          <cell r="C102" t="str">
            <v>深圳欢乐颂店</v>
          </cell>
          <cell r="G102" t="str">
            <v>严彪</v>
          </cell>
          <cell r="H102" t="str">
            <v>江远洋</v>
          </cell>
        </row>
        <row r="103">
          <cell r="C103" t="str">
            <v>深圳欢乐海岸二店</v>
          </cell>
          <cell r="G103" t="str">
            <v>严彪</v>
          </cell>
          <cell r="H103" t="str">
            <v>江远洋</v>
          </cell>
        </row>
        <row r="104">
          <cell r="C104" t="str">
            <v>深圳喜荟城二店</v>
          </cell>
          <cell r="G104" t="str">
            <v>严彪</v>
          </cell>
          <cell r="H104" t="str">
            <v>江远洋</v>
          </cell>
        </row>
        <row r="105">
          <cell r="C105" t="str">
            <v>深圳会展湾花园里店</v>
          </cell>
          <cell r="G105" t="str">
            <v>许瑛伦</v>
          </cell>
          <cell r="H105" t="str">
            <v>江远洋</v>
          </cell>
        </row>
        <row r="106">
          <cell r="C106" t="str">
            <v>深圳福田星河店</v>
          </cell>
          <cell r="G106" t="str">
            <v>许瑛伦</v>
          </cell>
          <cell r="H106" t="str">
            <v>江远洋</v>
          </cell>
        </row>
        <row r="107">
          <cell r="C107" t="str">
            <v>深圳京基KKTIME店</v>
          </cell>
          <cell r="G107" t="str">
            <v>严彪</v>
          </cell>
          <cell r="H107" t="str">
            <v>江远洋</v>
          </cell>
        </row>
        <row r="108">
          <cell r="C108" t="str">
            <v>深圳海雅缤纷城店</v>
          </cell>
          <cell r="G108" t="str">
            <v>许瑛伦</v>
          </cell>
          <cell r="H108" t="str">
            <v>江远洋</v>
          </cell>
        </row>
        <row r="109">
          <cell r="C109" t="str">
            <v>深圳金光华店</v>
          </cell>
          <cell r="G109" t="str">
            <v>严彪</v>
          </cell>
          <cell r="H109" t="str">
            <v>江远洋</v>
          </cell>
        </row>
        <row r="110">
          <cell r="C110" t="str">
            <v>深圳壹方天地店</v>
          </cell>
          <cell r="G110" t="str">
            <v>严彪</v>
          </cell>
          <cell r="H110" t="str">
            <v>江远洋</v>
          </cell>
        </row>
        <row r="111">
          <cell r="C111" t="str">
            <v>深圳万丰海岸城店</v>
          </cell>
          <cell r="G111" t="str">
            <v>许瑛伦</v>
          </cell>
          <cell r="H111" t="str">
            <v>江远洋</v>
          </cell>
        </row>
        <row r="112">
          <cell r="C112" t="str">
            <v>武汉金桥永旺店</v>
          </cell>
          <cell r="G112" t="str">
            <v>胡肖肖</v>
          </cell>
          <cell r="H112" t="str">
            <v>江远洋</v>
          </cell>
        </row>
        <row r="113">
          <cell r="C113" t="str">
            <v>武汉龙湖白沙天街店</v>
          </cell>
          <cell r="G113" t="str">
            <v>胡肖肖</v>
          </cell>
          <cell r="H113" t="str">
            <v>江远洋</v>
          </cell>
        </row>
        <row r="114">
          <cell r="C114" t="str">
            <v>成都天府凯德店</v>
          </cell>
          <cell r="G114" t="str">
            <v>郭静</v>
          </cell>
          <cell r="H114" t="str">
            <v>江远洋</v>
          </cell>
        </row>
        <row r="115">
          <cell r="C115" t="str">
            <v>成都王府井二店</v>
          </cell>
          <cell r="G115" t="str">
            <v>郭静</v>
          </cell>
          <cell r="H115" t="str">
            <v>江远洋</v>
          </cell>
        </row>
        <row r="116">
          <cell r="C116" t="str">
            <v>成都银泰城二店</v>
          </cell>
          <cell r="G116" t="str">
            <v>郭静</v>
          </cell>
          <cell r="H116" t="str">
            <v>江远洋</v>
          </cell>
        </row>
        <row r="117">
          <cell r="C117" t="str">
            <v>成都华侨城店</v>
          </cell>
          <cell r="G117" t="str">
            <v>郭静</v>
          </cell>
          <cell r="H117" t="str">
            <v>江远洋</v>
          </cell>
        </row>
        <row r="118">
          <cell r="C118" t="str">
            <v>重庆国际金融中心店</v>
          </cell>
          <cell r="G118" t="str">
            <v>郭静</v>
          </cell>
          <cell r="H118" t="str">
            <v>江远洋</v>
          </cell>
        </row>
        <row r="119">
          <cell r="C119" t="str">
            <v>重庆国泰广场二店</v>
          </cell>
          <cell r="G119" t="str">
            <v>郭静</v>
          </cell>
          <cell r="H119" t="str">
            <v>江远洋</v>
          </cell>
        </row>
        <row r="120">
          <cell r="C120" t="str">
            <v>长沙国金中心店</v>
          </cell>
          <cell r="G120" t="str">
            <v>胡肖肖</v>
          </cell>
          <cell r="H120" t="str">
            <v>江远洋</v>
          </cell>
        </row>
        <row r="121">
          <cell r="C121" t="str">
            <v>长沙大悦城购物中心店</v>
          </cell>
          <cell r="G121" t="str">
            <v>胡肖肖</v>
          </cell>
          <cell r="H121" t="str">
            <v>江远洋</v>
          </cell>
        </row>
        <row r="122">
          <cell r="C122" t="str">
            <v>长沙步步高星城天地店</v>
          </cell>
          <cell r="G122" t="str">
            <v>胡肖肖</v>
          </cell>
          <cell r="H122" t="str">
            <v>江远洋</v>
          </cell>
        </row>
        <row r="123">
          <cell r="C123" t="str">
            <v>长沙步步高梅溪新天地店</v>
          </cell>
          <cell r="G123" t="str">
            <v>胡肖肖</v>
          </cell>
          <cell r="H123" t="str">
            <v>江远洋</v>
          </cell>
        </row>
        <row r="124">
          <cell r="C124" t="str">
            <v>西安大悦城店</v>
          </cell>
          <cell r="G124" t="str">
            <v>胡肖肖</v>
          </cell>
          <cell r="H124" t="str">
            <v>江远洋</v>
          </cell>
        </row>
        <row r="125">
          <cell r="C125" t="str">
            <v>西安合生汇店</v>
          </cell>
          <cell r="G125" t="str">
            <v>胡肖肖</v>
          </cell>
          <cell r="H125" t="str">
            <v>江远洋</v>
          </cell>
        </row>
        <row r="126">
          <cell r="C126" t="str">
            <v>成都环球中心店</v>
          </cell>
          <cell r="G126" t="str">
            <v>郭静</v>
          </cell>
          <cell r="H126" t="str">
            <v>江远洋</v>
          </cell>
        </row>
        <row r="127">
          <cell r="C127" t="str">
            <v>佛山顺德欢乐海岸店</v>
          </cell>
          <cell r="G127" t="str">
            <v>许瑛伦</v>
          </cell>
          <cell r="H127" t="str">
            <v>江远洋</v>
          </cell>
        </row>
        <row r="128">
          <cell r="C128" t="str">
            <v>广州番禺天河城店</v>
          </cell>
          <cell r="G128" t="str">
            <v>许瑛伦</v>
          </cell>
          <cell r="H128" t="str">
            <v>江远洋</v>
          </cell>
        </row>
        <row r="129">
          <cell r="C129" t="str">
            <v>广州IFC国金天地店</v>
          </cell>
          <cell r="G129" t="str">
            <v>许瑛伦</v>
          </cell>
          <cell r="H129" t="str">
            <v>江远洋</v>
          </cell>
        </row>
        <row r="130">
          <cell r="C130" t="str">
            <v>广州乐峰广场店</v>
          </cell>
          <cell r="G130" t="str">
            <v>许瑛伦</v>
          </cell>
          <cell r="H130" t="str">
            <v>江远洋</v>
          </cell>
        </row>
        <row r="131">
          <cell r="C131" t="str">
            <v>广州五月花店</v>
          </cell>
          <cell r="G131" t="str">
            <v>许瑛伦</v>
          </cell>
          <cell r="H131" t="str">
            <v>江远洋</v>
          </cell>
        </row>
        <row r="132">
          <cell r="C132" t="str">
            <v>北京和谐广场二店</v>
          </cell>
          <cell r="G132" t="str">
            <v>刘传良</v>
          </cell>
          <cell r="H132" t="str">
            <v>刘佳</v>
          </cell>
        </row>
        <row r="133">
          <cell r="C133" t="str">
            <v>北京太古颐堤港三店</v>
          </cell>
          <cell r="G133" t="str">
            <v>孟祥苹</v>
          </cell>
          <cell r="H133" t="str">
            <v>刘佳</v>
          </cell>
        </row>
        <row r="134">
          <cell r="C134" t="str">
            <v>北京京西大悦城店</v>
          </cell>
          <cell r="G134" t="str">
            <v>解雯雯</v>
          </cell>
          <cell r="H134" t="str">
            <v>刘佳</v>
          </cell>
        </row>
        <row r="135">
          <cell r="C135" t="str">
            <v>北京通州万达店</v>
          </cell>
          <cell r="G135" t="str">
            <v>解雯雯</v>
          </cell>
          <cell r="H135" t="str">
            <v>刘佳</v>
          </cell>
        </row>
        <row r="136">
          <cell r="C136" t="str">
            <v>北京超极合生汇店</v>
          </cell>
          <cell r="G136" t="str">
            <v>刘传良</v>
          </cell>
          <cell r="H136" t="str">
            <v>刘佳</v>
          </cell>
        </row>
        <row r="137">
          <cell r="C137" t="str">
            <v>北京东坝万达店</v>
          </cell>
          <cell r="G137" t="str">
            <v>解雯雯</v>
          </cell>
          <cell r="H137" t="str">
            <v>刘佳</v>
          </cell>
        </row>
        <row r="138">
          <cell r="C138" t="str">
            <v>重庆光环购物公园店</v>
          </cell>
          <cell r="G138" t="str">
            <v>郭静</v>
          </cell>
          <cell r="H138" t="str">
            <v>江远洋</v>
          </cell>
        </row>
        <row r="139">
          <cell r="C139" t="str">
            <v>重庆龙湖金沙天街店</v>
          </cell>
          <cell r="G139" t="str">
            <v>郭静</v>
          </cell>
          <cell r="H139" t="str">
            <v>江远洋</v>
          </cell>
        </row>
        <row r="140">
          <cell r="C140" t="str">
            <v>重庆时代天街店</v>
          </cell>
          <cell r="G140" t="str">
            <v>郭静</v>
          </cell>
          <cell r="H140" t="str">
            <v>江远洋</v>
          </cell>
        </row>
        <row r="141">
          <cell r="C141" t="str">
            <v>重庆龙湖礼嘉天街店</v>
          </cell>
          <cell r="G141" t="str">
            <v>郭静</v>
          </cell>
          <cell r="H141" t="str">
            <v>江远洋</v>
          </cell>
        </row>
        <row r="142">
          <cell r="C142" t="str">
            <v>合肥之心城二店</v>
          </cell>
          <cell r="G142" t="str">
            <v>袁春福</v>
          </cell>
          <cell r="H142" t="str">
            <v>刘佳</v>
          </cell>
        </row>
        <row r="143">
          <cell r="C143" t="str">
            <v>合肥包河万象汇店</v>
          </cell>
          <cell r="G143" t="str">
            <v>袁春福</v>
          </cell>
          <cell r="H143" t="str">
            <v>刘佳</v>
          </cell>
        </row>
        <row r="144">
          <cell r="C144" t="str">
            <v>沈阳中海和平环宇城店</v>
          </cell>
          <cell r="G144" t="str">
            <v>王佳</v>
          </cell>
          <cell r="H144" t="str">
            <v>刘佳</v>
          </cell>
        </row>
        <row r="145">
          <cell r="C145" t="str">
            <v>苏州中心二店</v>
          </cell>
          <cell r="G145" t="str">
            <v>池甜</v>
          </cell>
          <cell r="H145" t="str">
            <v>戴斌</v>
          </cell>
        </row>
        <row r="146">
          <cell r="C146" t="str">
            <v>天津水游城二店</v>
          </cell>
          <cell r="G146" t="str">
            <v>巨伦</v>
          </cell>
          <cell r="H146" t="str">
            <v>刘佳</v>
          </cell>
        </row>
        <row r="147">
          <cell r="C147" t="str">
            <v>天津环宇城店</v>
          </cell>
          <cell r="G147" t="str">
            <v>巨伦</v>
          </cell>
          <cell r="H147" t="str">
            <v>刘佳</v>
          </cell>
        </row>
        <row r="148">
          <cell r="C148" t="str">
            <v>天津西青大悦汇店</v>
          </cell>
          <cell r="G148" t="str">
            <v>巨伦</v>
          </cell>
          <cell r="H148" t="str">
            <v>刘佳</v>
          </cell>
        </row>
        <row r="149">
          <cell r="C149" t="str">
            <v>深圳南山来福士店</v>
          </cell>
          <cell r="G149" t="str">
            <v>严彪</v>
          </cell>
          <cell r="H149" t="str">
            <v>江远洋</v>
          </cell>
        </row>
        <row r="150">
          <cell r="C150" t="str">
            <v>天津南开大悦城店</v>
          </cell>
          <cell r="G150" t="str">
            <v>巨伦</v>
          </cell>
          <cell r="H150" t="str">
            <v>刘佳</v>
          </cell>
        </row>
        <row r="151">
          <cell r="C151" t="str">
            <v>上海天空万科广场店</v>
          </cell>
          <cell r="G151" t="str">
            <v>郭洋</v>
          </cell>
          <cell r="H151" t="str">
            <v>孙军</v>
          </cell>
        </row>
        <row r="152">
          <cell r="C152" t="str">
            <v>上海龙湖金汇天街店</v>
          </cell>
          <cell r="G152" t="str">
            <v>郭洋</v>
          </cell>
          <cell r="H152" t="str">
            <v>孙军</v>
          </cell>
        </row>
        <row r="153">
          <cell r="C153" t="str">
            <v>北京西北旺万象汇店</v>
          </cell>
          <cell r="G153" t="str">
            <v>刘传良</v>
          </cell>
          <cell r="H153" t="str">
            <v>刘佳</v>
          </cell>
        </row>
        <row r="154">
          <cell r="C154" t="str">
            <v>重庆龙湖云领天街店</v>
          </cell>
          <cell r="G154" t="str">
            <v>郭静</v>
          </cell>
          <cell r="H154" t="str">
            <v>江远洋</v>
          </cell>
        </row>
        <row r="155">
          <cell r="C155" t="str">
            <v>重庆协信星光广场店</v>
          </cell>
          <cell r="G155" t="str">
            <v>郭静</v>
          </cell>
          <cell r="H155" t="str">
            <v>江远洋</v>
          </cell>
        </row>
        <row r="156">
          <cell r="C156" t="str">
            <v>南京城北虹悦城店</v>
          </cell>
          <cell r="G156" t="str">
            <v>侯小路</v>
          </cell>
          <cell r="H156" t="str">
            <v>戴斌</v>
          </cell>
        </row>
        <row r="157">
          <cell r="C157" t="str">
            <v>西安荟聚店</v>
          </cell>
          <cell r="G157" t="str">
            <v>胡肖肖</v>
          </cell>
          <cell r="H157" t="str">
            <v>江远洋</v>
          </cell>
        </row>
        <row r="158">
          <cell r="C158" t="str">
            <v>武汉金地广场店</v>
          </cell>
          <cell r="G158" t="str">
            <v>胡肖肖</v>
          </cell>
          <cell r="H158" t="str">
            <v>江远洋</v>
          </cell>
        </row>
        <row r="159">
          <cell r="C159" t="str">
            <v>武汉青山印象城店</v>
          </cell>
          <cell r="G159" t="str">
            <v>胡肖肖</v>
          </cell>
          <cell r="H159" t="str">
            <v>江远洋</v>
          </cell>
        </row>
        <row r="160">
          <cell r="C160" t="str">
            <v>北京西直门凯德二店</v>
          </cell>
          <cell r="G160" t="str">
            <v>刘传良</v>
          </cell>
          <cell r="H160" t="str">
            <v>刘佳</v>
          </cell>
        </row>
        <row r="161">
          <cell r="C161" t="str">
            <v>杭州金沙天街店</v>
          </cell>
          <cell r="G161" t="str">
            <v>王炎根</v>
          </cell>
          <cell r="H161" t="str">
            <v>戴斌</v>
          </cell>
        </row>
        <row r="162">
          <cell r="C162" t="str">
            <v>杭州新天地店</v>
          </cell>
          <cell r="G162" t="str">
            <v>王炎根</v>
          </cell>
          <cell r="H162" t="str">
            <v>戴斌</v>
          </cell>
        </row>
        <row r="163">
          <cell r="C163" t="str">
            <v>上海中庚漫游城店</v>
          </cell>
          <cell r="G163" t="str">
            <v>郭洋</v>
          </cell>
          <cell r="H163" t="str">
            <v>孙军</v>
          </cell>
        </row>
        <row r="164">
          <cell r="C164" t="str">
            <v>无锡万象城二店</v>
          </cell>
          <cell r="G164" t="str">
            <v>池甜</v>
          </cell>
          <cell r="H164" t="str">
            <v>戴斌</v>
          </cell>
        </row>
        <row r="165">
          <cell r="C165" t="str">
            <v>上海长宁大融城店</v>
          </cell>
          <cell r="G165" t="str">
            <v>董婷婷</v>
          </cell>
          <cell r="H165" t="str">
            <v>戴斌</v>
          </cell>
        </row>
        <row r="166">
          <cell r="C166" t="str">
            <v>成都银石广场店</v>
          </cell>
          <cell r="G166" t="str">
            <v>郭静</v>
          </cell>
          <cell r="H166" t="str">
            <v>江远洋</v>
          </cell>
        </row>
        <row r="167">
          <cell r="C167" t="str">
            <v>合肥银泰中心店</v>
          </cell>
          <cell r="G167" t="str">
            <v>袁春福</v>
          </cell>
          <cell r="H167" t="str">
            <v>刘佳</v>
          </cell>
        </row>
        <row r="168">
          <cell r="C168" t="str">
            <v>上海金山万达广场店</v>
          </cell>
          <cell r="G168" t="str">
            <v>郭洋</v>
          </cell>
          <cell r="H168" t="str">
            <v>孙军</v>
          </cell>
        </row>
        <row r="169">
          <cell r="C169" t="str">
            <v>上海虹桥龙湖天街店</v>
          </cell>
          <cell r="G169" t="str">
            <v>郭洋</v>
          </cell>
          <cell r="H169" t="str">
            <v>孙军</v>
          </cell>
        </row>
        <row r="170">
          <cell r="C170" t="str">
            <v>上海九亭中心二店</v>
          </cell>
          <cell r="G170" t="str">
            <v>殷艳花</v>
          </cell>
          <cell r="H170" t="str">
            <v>孙军</v>
          </cell>
        </row>
        <row r="171">
          <cell r="C171" t="str">
            <v>西安大悦城二店</v>
          </cell>
          <cell r="G171" t="str">
            <v>胡肖肖</v>
          </cell>
          <cell r="H171" t="str">
            <v>江远洋</v>
          </cell>
        </row>
        <row r="172">
          <cell r="C172" t="str">
            <v>济南万象城二店</v>
          </cell>
          <cell r="G172" t="str">
            <v>袁春福</v>
          </cell>
          <cell r="H172" t="str">
            <v>刘佳</v>
          </cell>
        </row>
      </sheetData>
      <sheetData sheetId="2">
        <row r="1">
          <cell r="A1" t="str">
            <v>门店名称</v>
          </cell>
          <cell r="B1" t="str">
            <v>面积</v>
          </cell>
        </row>
        <row r="2">
          <cell r="A2" t="str">
            <v>杭州大厦城市生活店</v>
          </cell>
          <cell r="B2">
            <v>106</v>
          </cell>
        </row>
        <row r="3">
          <cell r="A3" t="str">
            <v>杭州南宋御街店</v>
          </cell>
          <cell r="B3">
            <v>150</v>
          </cell>
        </row>
        <row r="4">
          <cell r="A4" t="str">
            <v>上虞大通购物中心店</v>
          </cell>
          <cell r="B4">
            <v>150</v>
          </cell>
        </row>
        <row r="5">
          <cell r="A5" t="str">
            <v>合肥万象城店</v>
          </cell>
          <cell r="B5">
            <v>102</v>
          </cell>
        </row>
        <row r="6">
          <cell r="A6" t="str">
            <v>合肥银泰店</v>
          </cell>
          <cell r="B6">
            <v>76</v>
          </cell>
        </row>
        <row r="7">
          <cell r="A7" t="str">
            <v>常州正方京城店</v>
          </cell>
          <cell r="B7">
            <v>99.9</v>
          </cell>
        </row>
        <row r="8">
          <cell r="A8" t="str">
            <v>淮安新亚国际店</v>
          </cell>
          <cell r="B8">
            <v>80</v>
          </cell>
        </row>
        <row r="9">
          <cell r="A9" t="str">
            <v>昆山昆城广场店</v>
          </cell>
          <cell r="B9">
            <v>103</v>
          </cell>
        </row>
        <row r="10">
          <cell r="A10" t="str">
            <v>南京吾悦广场店</v>
          </cell>
          <cell r="B10">
            <v>81.319999999999993</v>
          </cell>
        </row>
        <row r="11">
          <cell r="A11" t="str">
            <v>苏州山塘街店</v>
          </cell>
          <cell r="B11">
            <v>136</v>
          </cell>
        </row>
        <row r="12">
          <cell r="A12" t="str">
            <v>苏州中心店</v>
          </cell>
          <cell r="B12">
            <v>66.62</v>
          </cell>
        </row>
        <row r="13">
          <cell r="A13" t="str">
            <v>无锡荟聚店</v>
          </cell>
          <cell r="B13">
            <v>77</v>
          </cell>
        </row>
        <row r="14">
          <cell r="A14" t="str">
            <v>扬州瘦西湖店</v>
          </cell>
          <cell r="B14">
            <v>153</v>
          </cell>
        </row>
        <row r="15">
          <cell r="A15" t="str">
            <v>扬州京华城店</v>
          </cell>
          <cell r="B15">
            <v>80</v>
          </cell>
        </row>
        <row r="16">
          <cell r="A16" t="str">
            <v>上海宝山万达店</v>
          </cell>
          <cell r="B16">
            <v>70</v>
          </cell>
        </row>
        <row r="17">
          <cell r="A17" t="str">
            <v>上海百联世博轴店</v>
          </cell>
          <cell r="B17">
            <v>112</v>
          </cell>
        </row>
        <row r="18">
          <cell r="A18" t="str">
            <v>上海漕河泾新研大厦店</v>
          </cell>
          <cell r="B18">
            <v>26</v>
          </cell>
        </row>
        <row r="19">
          <cell r="A19" t="str">
            <v>上海长宁龙之梦店</v>
          </cell>
          <cell r="B19">
            <v>79</v>
          </cell>
        </row>
        <row r="20">
          <cell r="A20" t="str">
            <v>上海长泰广场店</v>
          </cell>
          <cell r="B20">
            <v>93.91</v>
          </cell>
        </row>
        <row r="21">
          <cell r="A21" t="str">
            <v>上海大悦城二店</v>
          </cell>
          <cell r="B21">
            <v>132</v>
          </cell>
        </row>
        <row r="22">
          <cell r="A22" t="str">
            <v>上海丁香国际店</v>
          </cell>
          <cell r="B22">
            <v>70</v>
          </cell>
        </row>
        <row r="23">
          <cell r="A23" t="str">
            <v>上海高岛屋百货店</v>
          </cell>
          <cell r="B23">
            <v>74</v>
          </cell>
        </row>
        <row r="24">
          <cell r="A24" t="str">
            <v>上海顾村正大乐城店</v>
          </cell>
          <cell r="B24">
            <v>70.349999999999994</v>
          </cell>
        </row>
        <row r="25">
          <cell r="A25" t="str">
            <v>上海恒基名人广场店</v>
          </cell>
          <cell r="B25">
            <v>115.71</v>
          </cell>
        </row>
        <row r="26">
          <cell r="A26" t="str">
            <v>上海江桥万达店</v>
          </cell>
          <cell r="B26">
            <v>66.19</v>
          </cell>
        </row>
        <row r="27">
          <cell r="A27" t="str">
            <v>上海金桥店</v>
          </cell>
          <cell r="B27">
            <v>113</v>
          </cell>
        </row>
        <row r="28">
          <cell r="A28" t="str">
            <v>上海金山百联店</v>
          </cell>
          <cell r="B28">
            <v>99</v>
          </cell>
        </row>
        <row r="29">
          <cell r="A29" t="str">
            <v>上海金谊广场店</v>
          </cell>
          <cell r="B29">
            <v>77.7</v>
          </cell>
        </row>
        <row r="30">
          <cell r="A30" t="str">
            <v>上海凌云壹街坊店</v>
          </cell>
          <cell r="B30">
            <v>70</v>
          </cell>
        </row>
        <row r="31">
          <cell r="A31" t="str">
            <v>上海南东二店</v>
          </cell>
          <cell r="B31">
            <v>91</v>
          </cell>
        </row>
        <row r="32">
          <cell r="A32" t="str">
            <v>上海青浦朱家角店</v>
          </cell>
          <cell r="B32">
            <v>203</v>
          </cell>
        </row>
        <row r="33">
          <cell r="A33" t="str">
            <v>上海人民广场店</v>
          </cell>
          <cell r="B33">
            <v>56</v>
          </cell>
        </row>
        <row r="34">
          <cell r="A34" t="str">
            <v>上海松江鹿都店</v>
          </cell>
          <cell r="B34">
            <v>82.7</v>
          </cell>
        </row>
        <row r="35">
          <cell r="A35" t="str">
            <v>上海我格广场店</v>
          </cell>
          <cell r="B35">
            <v>89.88</v>
          </cell>
        </row>
        <row r="36">
          <cell r="A36" t="str">
            <v>上海协信广场店</v>
          </cell>
          <cell r="B36">
            <v>100</v>
          </cell>
        </row>
        <row r="37">
          <cell r="A37" t="str">
            <v>上海新邻生活店</v>
          </cell>
          <cell r="B37">
            <v>81.55</v>
          </cell>
        </row>
        <row r="38">
          <cell r="A38" t="str">
            <v>上海星游城店</v>
          </cell>
          <cell r="B38">
            <v>83.49</v>
          </cell>
        </row>
        <row r="39">
          <cell r="A39" t="str">
            <v>上海杨浦滨江店</v>
          </cell>
          <cell r="B39">
            <v>114.4</v>
          </cell>
        </row>
        <row r="40">
          <cell r="A40" t="str">
            <v>上海伊势丹店</v>
          </cell>
          <cell r="B40">
            <v>87.1</v>
          </cell>
        </row>
        <row r="41">
          <cell r="A41" t="str">
            <v>上海优客百盛店</v>
          </cell>
          <cell r="B41">
            <v>62.9</v>
          </cell>
        </row>
        <row r="42">
          <cell r="A42" t="str">
            <v>上海月星环球店</v>
          </cell>
          <cell r="B42">
            <v>81.08</v>
          </cell>
        </row>
        <row r="43">
          <cell r="A43" t="str">
            <v>上海中原城市广场店</v>
          </cell>
          <cell r="B43">
            <v>70</v>
          </cell>
        </row>
        <row r="44">
          <cell r="A44" t="str">
            <v>上海周浦万达店</v>
          </cell>
          <cell r="B44">
            <v>74.28</v>
          </cell>
        </row>
        <row r="45">
          <cell r="A45" t="str">
            <v>上海颛桥万达店</v>
          </cell>
          <cell r="B45">
            <v>94.36</v>
          </cell>
        </row>
        <row r="46">
          <cell r="A46" t="str">
            <v>上海紫荆广场店</v>
          </cell>
          <cell r="B46">
            <v>70.5</v>
          </cell>
        </row>
        <row r="47">
          <cell r="A47" t="str">
            <v>上海迪美二店</v>
          </cell>
          <cell r="B47">
            <v>44</v>
          </cell>
        </row>
        <row r="48">
          <cell r="A48" t="str">
            <v>常州龙城天街店</v>
          </cell>
          <cell r="B48">
            <v>69.73</v>
          </cell>
        </row>
        <row r="49">
          <cell r="A49" t="str">
            <v>上海嘉定万达店</v>
          </cell>
          <cell r="B49">
            <v>110.09</v>
          </cell>
        </row>
        <row r="50">
          <cell r="A50" t="str">
            <v>无锡万象城店</v>
          </cell>
          <cell r="B50">
            <v>98</v>
          </cell>
        </row>
        <row r="51">
          <cell r="A51" t="str">
            <v>泰州泰兴吾悦店</v>
          </cell>
          <cell r="B51">
            <v>80.400000000000006</v>
          </cell>
        </row>
        <row r="52">
          <cell r="A52" t="str">
            <v>南通启东吾悦店</v>
          </cell>
          <cell r="B52">
            <v>80.62</v>
          </cell>
        </row>
        <row r="53">
          <cell r="A53" t="str">
            <v>苏州圆融店</v>
          </cell>
          <cell r="B53">
            <v>94.84</v>
          </cell>
        </row>
        <row r="54">
          <cell r="A54" t="str">
            <v>无锡海岸城二店</v>
          </cell>
          <cell r="B54">
            <v>83.75</v>
          </cell>
        </row>
        <row r="55">
          <cell r="A55" t="str">
            <v>上海近铁城市广场店</v>
          </cell>
          <cell r="B55">
            <v>92.06</v>
          </cell>
        </row>
        <row r="56">
          <cell r="A56" t="str">
            <v>上海川沙百联店</v>
          </cell>
          <cell r="B56">
            <v>80</v>
          </cell>
        </row>
        <row r="57">
          <cell r="A57" t="str">
            <v>上海大华店</v>
          </cell>
          <cell r="B57">
            <v>74</v>
          </cell>
        </row>
        <row r="58">
          <cell r="A58" t="str">
            <v>上海绿地缤纷城店</v>
          </cell>
          <cell r="B58">
            <v>86.54</v>
          </cell>
        </row>
        <row r="59">
          <cell r="A59" t="str">
            <v>合肥万科广场店</v>
          </cell>
          <cell r="B59">
            <v>113</v>
          </cell>
        </row>
        <row r="60">
          <cell r="A60" t="str">
            <v>扬州江都金鹰店</v>
          </cell>
          <cell r="B60">
            <v>92.51</v>
          </cell>
        </row>
        <row r="61">
          <cell r="A61" t="str">
            <v>上海青浦万达茂店</v>
          </cell>
          <cell r="B61">
            <v>131.47999999999999</v>
          </cell>
        </row>
        <row r="62">
          <cell r="A62" t="str">
            <v>上海上滨生活广场店</v>
          </cell>
          <cell r="B62">
            <v>143</v>
          </cell>
        </row>
        <row r="63">
          <cell r="A63" t="str">
            <v>合肥漫乐城店</v>
          </cell>
          <cell r="B63">
            <v>79</v>
          </cell>
        </row>
        <row r="64">
          <cell r="A64" t="str">
            <v>上海九亭中心店</v>
          </cell>
          <cell r="B64">
            <v>72.3</v>
          </cell>
        </row>
        <row r="65">
          <cell r="A65" t="str">
            <v>上海真光二店</v>
          </cell>
          <cell r="B65">
            <v>120</v>
          </cell>
        </row>
        <row r="66">
          <cell r="A66" t="str">
            <v>上海南桥百联店</v>
          </cell>
          <cell r="B66">
            <v>97</v>
          </cell>
        </row>
        <row r="67">
          <cell r="A67" t="str">
            <v>扬州吾悦店</v>
          </cell>
          <cell r="B67">
            <v>115.56</v>
          </cell>
        </row>
        <row r="68">
          <cell r="A68" t="str">
            <v>南京六合龙湖天街店</v>
          </cell>
          <cell r="B68">
            <v>110.43</v>
          </cell>
        </row>
        <row r="69">
          <cell r="A69" t="str">
            <v>上海宝杨宝龙店</v>
          </cell>
          <cell r="B69">
            <v>93.6</v>
          </cell>
        </row>
        <row r="70">
          <cell r="A70" t="str">
            <v>上海颛桥龙湖店</v>
          </cell>
          <cell r="B70">
            <v>92.02</v>
          </cell>
        </row>
        <row r="71">
          <cell r="A71" t="str">
            <v>无锡滨湖万达三店</v>
          </cell>
          <cell r="B71">
            <v>81.88</v>
          </cell>
        </row>
        <row r="72">
          <cell r="A72" t="str">
            <v>上海南翔印象城店</v>
          </cell>
          <cell r="B72">
            <v>68.41</v>
          </cell>
        </row>
        <row r="73">
          <cell r="A73" t="str">
            <v>南京虹悦城二店</v>
          </cell>
          <cell r="B73">
            <v>86</v>
          </cell>
        </row>
        <row r="74">
          <cell r="A74" t="str">
            <v>上海凯德LUONE店</v>
          </cell>
          <cell r="B74">
            <v>76.94</v>
          </cell>
        </row>
        <row r="75">
          <cell r="A75" t="str">
            <v>杭州湖滨店</v>
          </cell>
          <cell r="B75">
            <v>178.3</v>
          </cell>
        </row>
        <row r="76">
          <cell r="A76" t="str">
            <v>北京朝北大悦城店</v>
          </cell>
          <cell r="B76">
            <v>94.06</v>
          </cell>
        </row>
        <row r="77">
          <cell r="A77" t="str">
            <v>北京大族广场店</v>
          </cell>
          <cell r="B77">
            <v>85</v>
          </cell>
        </row>
        <row r="78">
          <cell r="A78" t="str">
            <v>北京富力城店</v>
          </cell>
          <cell r="B78">
            <v>129.53</v>
          </cell>
        </row>
        <row r="79">
          <cell r="A79" t="str">
            <v>北京合生汇店</v>
          </cell>
          <cell r="B79">
            <v>110</v>
          </cell>
        </row>
        <row r="80">
          <cell r="A80" t="str">
            <v>北京环宇荟店</v>
          </cell>
          <cell r="B80">
            <v>46.74</v>
          </cell>
        </row>
        <row r="81">
          <cell r="A81" t="str">
            <v>北京金融街店</v>
          </cell>
          <cell r="B81">
            <v>91</v>
          </cell>
        </row>
        <row r="82">
          <cell r="A82" t="str">
            <v>北京金源新燕莎店</v>
          </cell>
          <cell r="B82">
            <v>77.08</v>
          </cell>
        </row>
        <row r="83">
          <cell r="A83" t="str">
            <v>北京王府井店</v>
          </cell>
          <cell r="B83">
            <v>88</v>
          </cell>
        </row>
        <row r="84">
          <cell r="A84" t="str">
            <v>北京西直门凯德店</v>
          </cell>
          <cell r="B84">
            <v>119.8</v>
          </cell>
        </row>
        <row r="85">
          <cell r="A85" t="str">
            <v>北京新中关店</v>
          </cell>
          <cell r="B85">
            <v>53</v>
          </cell>
        </row>
        <row r="86">
          <cell r="A86" t="str">
            <v>北京英特宜家店</v>
          </cell>
          <cell r="B86">
            <v>119</v>
          </cell>
        </row>
        <row r="87">
          <cell r="A87" t="str">
            <v>北京新光界店</v>
          </cell>
          <cell r="B87">
            <v>69.2</v>
          </cell>
        </row>
        <row r="88">
          <cell r="A88" t="str">
            <v>沈阳市府恒隆店</v>
          </cell>
          <cell r="B88">
            <v>108</v>
          </cell>
        </row>
        <row r="89">
          <cell r="A89" t="str">
            <v>沈阳中街恒隆店</v>
          </cell>
          <cell r="B89">
            <v>96</v>
          </cell>
        </row>
        <row r="90">
          <cell r="A90" t="str">
            <v>天津阳光新业店</v>
          </cell>
          <cell r="B90">
            <v>104</v>
          </cell>
        </row>
        <row r="91">
          <cell r="A91" t="str">
            <v>北京望京嘉茂二店</v>
          </cell>
          <cell r="B91">
            <v>80</v>
          </cell>
        </row>
        <row r="92">
          <cell r="A92" t="str">
            <v>北京玉蜓广场店</v>
          </cell>
          <cell r="B92">
            <v>78</v>
          </cell>
        </row>
        <row r="93">
          <cell r="A93" t="str">
            <v>北京昌平悦荟店</v>
          </cell>
          <cell r="B93">
            <v>93</v>
          </cell>
        </row>
        <row r="94">
          <cell r="A94" t="str">
            <v>北京顺义华联店</v>
          </cell>
          <cell r="B94">
            <v>77</v>
          </cell>
        </row>
        <row r="95">
          <cell r="A95" t="str">
            <v>北京长楹龙湖二店</v>
          </cell>
          <cell r="B95">
            <v>73.31</v>
          </cell>
        </row>
        <row r="96">
          <cell r="A96" t="str">
            <v>北京春风里店</v>
          </cell>
          <cell r="B96">
            <v>101.55</v>
          </cell>
        </row>
        <row r="97">
          <cell r="A97" t="str">
            <v>北京龙德广场店</v>
          </cell>
          <cell r="B97">
            <v>75</v>
          </cell>
        </row>
        <row r="98">
          <cell r="A98" t="str">
            <v>北京财富中心店</v>
          </cell>
          <cell r="B98">
            <v>79</v>
          </cell>
        </row>
        <row r="99">
          <cell r="A99" t="str">
            <v>大连罗斯福店</v>
          </cell>
          <cell r="B99">
            <v>145</v>
          </cell>
        </row>
        <row r="100">
          <cell r="A100" t="str">
            <v>沈阳大悦城店</v>
          </cell>
          <cell r="B100">
            <v>80</v>
          </cell>
        </row>
        <row r="101">
          <cell r="A101" t="str">
            <v>沈阳大悦城二店</v>
          </cell>
          <cell r="B101">
            <v>83.31</v>
          </cell>
        </row>
        <row r="102">
          <cell r="A102" t="str">
            <v>沈阳中兴店</v>
          </cell>
          <cell r="B102">
            <v>106</v>
          </cell>
        </row>
        <row r="103">
          <cell r="A103" t="str">
            <v>大连和平凯德二店</v>
          </cell>
          <cell r="B103">
            <v>69.650000000000006</v>
          </cell>
        </row>
        <row r="104">
          <cell r="A104" t="str">
            <v>济宁贵和购物中心店</v>
          </cell>
          <cell r="B104">
            <v>91</v>
          </cell>
        </row>
        <row r="105">
          <cell r="A105" t="str">
            <v>烟台大悦城店</v>
          </cell>
          <cell r="B105">
            <v>120</v>
          </cell>
        </row>
        <row r="106">
          <cell r="A106" t="str">
            <v>青岛伟东乐客城店</v>
          </cell>
          <cell r="B106">
            <v>90.05</v>
          </cell>
        </row>
        <row r="107">
          <cell r="A107" t="str">
            <v>天津海信广场店</v>
          </cell>
          <cell r="B107">
            <v>136</v>
          </cell>
        </row>
        <row r="108">
          <cell r="A108" t="str">
            <v>天津恒隆广场店</v>
          </cell>
          <cell r="B108">
            <v>151</v>
          </cell>
        </row>
        <row r="109">
          <cell r="A109" t="str">
            <v>天津金元宝店</v>
          </cell>
          <cell r="B109">
            <v>109</v>
          </cell>
        </row>
        <row r="110">
          <cell r="A110" t="str">
            <v>天津伊势丹店</v>
          </cell>
          <cell r="B110">
            <v>110</v>
          </cell>
        </row>
        <row r="111">
          <cell r="A111" t="str">
            <v>淄博银座店</v>
          </cell>
          <cell r="B111">
            <v>80</v>
          </cell>
        </row>
        <row r="112">
          <cell r="A112" t="str">
            <v>济南欧亚大观乐活城店</v>
          </cell>
          <cell r="B112">
            <v>99</v>
          </cell>
        </row>
        <row r="113">
          <cell r="A113" t="str">
            <v>鞍山万象汇店</v>
          </cell>
          <cell r="B113">
            <v>102</v>
          </cell>
        </row>
        <row r="114">
          <cell r="A114" t="str">
            <v>济南万象城店</v>
          </cell>
          <cell r="B114">
            <v>112</v>
          </cell>
        </row>
        <row r="115">
          <cell r="A115" t="str">
            <v>天津万象城店</v>
          </cell>
          <cell r="B115">
            <v>101</v>
          </cell>
        </row>
        <row r="116">
          <cell r="A116" t="str">
            <v>济南世茂二店</v>
          </cell>
          <cell r="B116">
            <v>76</v>
          </cell>
        </row>
        <row r="117">
          <cell r="A117" t="str">
            <v>天津佛罗伦萨小镇店</v>
          </cell>
          <cell r="B117">
            <v>107</v>
          </cell>
        </row>
        <row r="118">
          <cell r="A118" t="str">
            <v>大连百年城店</v>
          </cell>
          <cell r="B118">
            <v>74.84</v>
          </cell>
        </row>
        <row r="119">
          <cell r="A119" t="str">
            <v>威海万达店</v>
          </cell>
          <cell r="B119">
            <v>97.59</v>
          </cell>
        </row>
        <row r="120">
          <cell r="A120" t="str">
            <v>成都金牛嘉茂二店</v>
          </cell>
          <cell r="B120">
            <v>110</v>
          </cell>
        </row>
        <row r="121">
          <cell r="A121" t="str">
            <v>成都王府井二店</v>
          </cell>
          <cell r="B121">
            <v>39</v>
          </cell>
        </row>
        <row r="122">
          <cell r="A122" t="str">
            <v>成都银泰城二店</v>
          </cell>
          <cell r="B122">
            <v>65</v>
          </cell>
        </row>
        <row r="123">
          <cell r="A123" t="str">
            <v>重庆大融城店</v>
          </cell>
          <cell r="B123">
            <v>88.19</v>
          </cell>
        </row>
        <row r="124">
          <cell r="A124" t="str">
            <v>重庆国泰广场二店</v>
          </cell>
          <cell r="B124">
            <v>65</v>
          </cell>
        </row>
        <row r="125">
          <cell r="A125" t="str">
            <v>成都来福士二店</v>
          </cell>
          <cell r="B125">
            <v>63.77</v>
          </cell>
        </row>
        <row r="126">
          <cell r="A126" t="str">
            <v>重庆国际金融中心店</v>
          </cell>
          <cell r="B126">
            <v>56</v>
          </cell>
        </row>
        <row r="127">
          <cell r="A127" t="str">
            <v>成都华侨城店</v>
          </cell>
          <cell r="B127">
            <v>60.46</v>
          </cell>
        </row>
        <row r="128">
          <cell r="A128" t="str">
            <v>重庆北城天街二店</v>
          </cell>
          <cell r="B128">
            <v>134</v>
          </cell>
        </row>
        <row r="129">
          <cell r="A129" t="str">
            <v>成都天府凯德店</v>
          </cell>
          <cell r="B129">
            <v>69.319999999999993</v>
          </cell>
        </row>
        <row r="130">
          <cell r="A130" t="str">
            <v>成都环球中心店</v>
          </cell>
          <cell r="B130">
            <v>30</v>
          </cell>
        </row>
        <row r="131">
          <cell r="A131" t="str">
            <v>杭州临平银泰城店</v>
          </cell>
          <cell r="B131">
            <v>86</v>
          </cell>
        </row>
        <row r="132">
          <cell r="A132" t="str">
            <v>丽水万地店</v>
          </cell>
          <cell r="B132">
            <v>81.34</v>
          </cell>
        </row>
        <row r="133">
          <cell r="A133" t="str">
            <v>绍兴金帝银泰城店</v>
          </cell>
          <cell r="B133">
            <v>69</v>
          </cell>
        </row>
        <row r="134">
          <cell r="A134" t="str">
            <v>台州青悦城店</v>
          </cell>
          <cell r="B134">
            <v>101.71</v>
          </cell>
        </row>
        <row r="135">
          <cell r="A135" t="str">
            <v>杭州中大银泰城店</v>
          </cell>
          <cell r="B135">
            <v>74.5</v>
          </cell>
        </row>
        <row r="136">
          <cell r="A136" t="str">
            <v>杭州西溪印象城二店</v>
          </cell>
          <cell r="B136">
            <v>159.59</v>
          </cell>
        </row>
        <row r="137">
          <cell r="A137" t="str">
            <v>义乌之心店</v>
          </cell>
          <cell r="B137">
            <v>76</v>
          </cell>
        </row>
        <row r="138">
          <cell r="A138" t="str">
            <v>金华永盛店</v>
          </cell>
          <cell r="B138">
            <v>73</v>
          </cell>
        </row>
        <row r="139">
          <cell r="A139" t="str">
            <v>深圳福田COCO Park店</v>
          </cell>
          <cell r="B139">
            <v>106.59</v>
          </cell>
        </row>
        <row r="140">
          <cell r="A140" t="str">
            <v>深圳喜荟城店</v>
          </cell>
          <cell r="B140">
            <v>124.71</v>
          </cell>
        </row>
        <row r="141">
          <cell r="A141" t="str">
            <v>深圳壹方城店</v>
          </cell>
          <cell r="B141">
            <v>156</v>
          </cell>
        </row>
        <row r="142">
          <cell r="A142" t="str">
            <v>深圳布吉万象汇店</v>
          </cell>
          <cell r="B142">
            <v>135.19999999999999</v>
          </cell>
        </row>
        <row r="143">
          <cell r="A143" t="str">
            <v>深圳欢乐颂店</v>
          </cell>
          <cell r="B143">
            <v>60.05</v>
          </cell>
        </row>
        <row r="144">
          <cell r="A144" t="str">
            <v>深圳宝树台Cicci Mall店</v>
          </cell>
          <cell r="B144">
            <v>81.28</v>
          </cell>
        </row>
        <row r="145">
          <cell r="A145" t="str">
            <v>深圳天虹龙华购物中心店</v>
          </cell>
          <cell r="B145">
            <v>58</v>
          </cell>
        </row>
        <row r="146">
          <cell r="A146" t="str">
            <v>深圳欢乐港湾店</v>
          </cell>
          <cell r="B146">
            <v>78</v>
          </cell>
        </row>
        <row r="147">
          <cell r="A147" t="str">
            <v>深圳大浪商业中心店</v>
          </cell>
          <cell r="B147">
            <v>178</v>
          </cell>
        </row>
        <row r="148">
          <cell r="A148" t="str">
            <v>深圳欢乐海岸二店</v>
          </cell>
          <cell r="B148">
            <v>129</v>
          </cell>
        </row>
        <row r="149">
          <cell r="A149" t="str">
            <v>佛山岭南新天地店</v>
          </cell>
          <cell r="B149">
            <v>177.86</v>
          </cell>
        </row>
        <row r="150">
          <cell r="A150" t="str">
            <v>佛山顺德欢乐海岸店</v>
          </cell>
          <cell r="B150">
            <v>107.5</v>
          </cell>
        </row>
        <row r="151">
          <cell r="A151" t="str">
            <v>广州五月花店</v>
          </cell>
          <cell r="B151">
            <v>140.72</v>
          </cell>
        </row>
        <row r="152">
          <cell r="A152" t="str">
            <v>广州北京路天河城店</v>
          </cell>
          <cell r="B152">
            <v>121.5</v>
          </cell>
        </row>
        <row r="153">
          <cell r="A153" t="str">
            <v>广州番禺天河城店</v>
          </cell>
          <cell r="B153">
            <v>130</v>
          </cell>
        </row>
        <row r="154">
          <cell r="A154" t="str">
            <v>长沙大悦城购物中心店</v>
          </cell>
          <cell r="B154">
            <v>81.93</v>
          </cell>
        </row>
        <row r="155">
          <cell r="A155" t="str">
            <v>武汉武商MALL店</v>
          </cell>
          <cell r="B155">
            <v>88</v>
          </cell>
        </row>
        <row r="156">
          <cell r="A156" t="str">
            <v>西安开元店</v>
          </cell>
          <cell r="B156">
            <v>100</v>
          </cell>
        </row>
        <row r="157">
          <cell r="A157" t="str">
            <v>西安高新万达店</v>
          </cell>
          <cell r="B157">
            <v>72.73</v>
          </cell>
        </row>
        <row r="158">
          <cell r="A158" t="str">
            <v>西安大悦城店</v>
          </cell>
          <cell r="B158">
            <v>79.8</v>
          </cell>
        </row>
        <row r="159">
          <cell r="A159" t="str">
            <v>西安老城根Gpark店</v>
          </cell>
          <cell r="B159">
            <v>91.74</v>
          </cell>
        </row>
        <row r="160">
          <cell r="A160" t="str">
            <v>长沙国金中心店</v>
          </cell>
          <cell r="B160">
            <v>91</v>
          </cell>
        </row>
        <row r="161">
          <cell r="A161" t="str">
            <v>长沙步步高星城天地店</v>
          </cell>
          <cell r="B161">
            <v>79.099999999999994</v>
          </cell>
        </row>
        <row r="162">
          <cell r="A162" t="str">
            <v>深圳海上世界店</v>
          </cell>
          <cell r="B162">
            <v>105.01</v>
          </cell>
        </row>
        <row r="163">
          <cell r="A163" t="str">
            <v>福州万象城店</v>
          </cell>
          <cell r="B163">
            <v>51</v>
          </cell>
        </row>
        <row r="164">
          <cell r="A164" t="str">
            <v>上海五角场万达二店</v>
          </cell>
          <cell r="B164">
            <v>66.37</v>
          </cell>
        </row>
        <row r="165">
          <cell r="A165" t="str">
            <v>上海徐汇日月光二店</v>
          </cell>
          <cell r="B165">
            <v>40</v>
          </cell>
        </row>
        <row r="166">
          <cell r="A166" t="str">
            <v>北京太古颐堤港三店</v>
          </cell>
          <cell r="B166">
            <v>75</v>
          </cell>
        </row>
        <row r="167">
          <cell r="A167" t="str">
            <v>天津水游城二店</v>
          </cell>
          <cell r="B167">
            <v>132</v>
          </cell>
        </row>
        <row r="168">
          <cell r="A168" t="str">
            <v>上海旭辉LCM广场店</v>
          </cell>
          <cell r="B168">
            <v>73.8</v>
          </cell>
        </row>
        <row r="169">
          <cell r="A169" t="str">
            <v>广州IFC国金天地店</v>
          </cell>
          <cell r="B169">
            <v>67</v>
          </cell>
        </row>
        <row r="170">
          <cell r="A170" t="str">
            <v>北京和谐广场二店</v>
          </cell>
          <cell r="B170">
            <v>75</v>
          </cell>
        </row>
        <row r="171">
          <cell r="A171" t="str">
            <v>合肥之心城二店</v>
          </cell>
          <cell r="B171">
            <v>92</v>
          </cell>
        </row>
        <row r="172">
          <cell r="A172" t="str">
            <v>上海森兰花园城店</v>
          </cell>
          <cell r="B172">
            <v>25</v>
          </cell>
        </row>
        <row r="173">
          <cell r="A173" t="str">
            <v>上海虹口龙之梦二店</v>
          </cell>
          <cell r="B173">
            <v>41.6</v>
          </cell>
        </row>
        <row r="174">
          <cell r="A174" t="str">
            <v>上海百联世纪大都会二店</v>
          </cell>
          <cell r="B174">
            <v>51</v>
          </cell>
        </row>
        <row r="175">
          <cell r="A175" t="str">
            <v>成都西环壹方里店</v>
          </cell>
          <cell r="B175">
            <v>88.5</v>
          </cell>
        </row>
        <row r="176">
          <cell r="A176" t="str">
            <v>上海爱琴海购物公园店</v>
          </cell>
          <cell r="B176">
            <v>94</v>
          </cell>
        </row>
        <row r="177">
          <cell r="A177" t="str">
            <v>沈阳中海和平环宇城店</v>
          </cell>
          <cell r="B177">
            <v>105.1</v>
          </cell>
        </row>
        <row r="178">
          <cell r="A178" t="str">
            <v>西安合生汇店</v>
          </cell>
          <cell r="B178">
            <v>66.17</v>
          </cell>
        </row>
        <row r="179">
          <cell r="A179" t="str">
            <v>嘉兴星美城店</v>
          </cell>
          <cell r="B179">
            <v>81.599999999999994</v>
          </cell>
        </row>
        <row r="180">
          <cell r="A180" t="str">
            <v>嘉兴八佰伴华府店</v>
          </cell>
          <cell r="B180">
            <v>78</v>
          </cell>
        </row>
        <row r="181">
          <cell r="A181" t="str">
            <v>合肥宝业店</v>
          </cell>
          <cell r="B181">
            <v>87.4</v>
          </cell>
        </row>
        <row r="182">
          <cell r="A182" t="str">
            <v>无锡八佰伴店</v>
          </cell>
          <cell r="B182">
            <v>100</v>
          </cell>
        </row>
        <row r="183">
          <cell r="A183" t="str">
            <v>湖州长兴东鱼坊店</v>
          </cell>
          <cell r="B183">
            <v>88</v>
          </cell>
        </row>
        <row r="184">
          <cell r="A184" t="str">
            <v>衢州国金中心店</v>
          </cell>
          <cell r="B184">
            <v>82</v>
          </cell>
        </row>
        <row r="185">
          <cell r="A185" t="str">
            <v>无锡苏宁店</v>
          </cell>
          <cell r="B185">
            <v>114</v>
          </cell>
        </row>
        <row r="186">
          <cell r="A186" t="str">
            <v>厦门宝龙一城店</v>
          </cell>
          <cell r="B186">
            <v>100</v>
          </cell>
        </row>
        <row r="187">
          <cell r="A187" t="str">
            <v>成都伊势丹店</v>
          </cell>
          <cell r="B187">
            <v>149</v>
          </cell>
        </row>
        <row r="188">
          <cell r="A188" t="str">
            <v>上海松江万达店</v>
          </cell>
          <cell r="B188">
            <v>90.29</v>
          </cell>
        </row>
        <row r="189">
          <cell r="A189" t="str">
            <v>重庆金港国际店</v>
          </cell>
          <cell r="B189">
            <v>124</v>
          </cell>
        </row>
        <row r="190">
          <cell r="A190" t="str">
            <v>南京万达二店</v>
          </cell>
          <cell r="B190">
            <v>84.23</v>
          </cell>
        </row>
        <row r="191">
          <cell r="A191" t="str">
            <v>上海浦江万达店</v>
          </cell>
          <cell r="B191">
            <v>89.81</v>
          </cell>
        </row>
        <row r="192">
          <cell r="A192" t="str">
            <v>金华第一百货店</v>
          </cell>
          <cell r="B192">
            <v>100</v>
          </cell>
        </row>
        <row r="193">
          <cell r="A193" t="str">
            <v>常州溧阳上河城店</v>
          </cell>
          <cell r="B193">
            <v>75</v>
          </cell>
        </row>
        <row r="194">
          <cell r="A194" t="str">
            <v>天津国际商场店</v>
          </cell>
          <cell r="B194">
            <v>150</v>
          </cell>
        </row>
        <row r="195">
          <cell r="A195" t="str">
            <v>石家庄万象城店</v>
          </cell>
          <cell r="B195">
            <v>118.67</v>
          </cell>
        </row>
        <row r="196">
          <cell r="A196" t="str">
            <v>上海大宁国际店</v>
          </cell>
          <cell r="B196">
            <v>140</v>
          </cell>
        </row>
        <row r="197">
          <cell r="A197" t="str">
            <v>上海万象城店</v>
          </cell>
          <cell r="B197">
            <v>62.2</v>
          </cell>
        </row>
        <row r="198">
          <cell r="A198" t="str">
            <v>上海虹口龙之梦店</v>
          </cell>
          <cell r="B198">
            <v>87</v>
          </cell>
        </row>
        <row r="199">
          <cell r="A199" t="str">
            <v>上海百联南方二店</v>
          </cell>
          <cell r="B199">
            <v>159.07</v>
          </cell>
        </row>
        <row r="200">
          <cell r="A200" t="str">
            <v>重庆沙坪坝新世纪店</v>
          </cell>
          <cell r="B200">
            <v>59.8</v>
          </cell>
        </row>
        <row r="201">
          <cell r="A201" t="str">
            <v>深圳宝安大仟里店</v>
          </cell>
          <cell r="B201">
            <v>47</v>
          </cell>
        </row>
        <row r="202">
          <cell r="A202" t="str">
            <v>厦门万象城店</v>
          </cell>
          <cell r="B202">
            <v>147</v>
          </cell>
        </row>
        <row r="203">
          <cell r="A203" t="str">
            <v>佛山顺德大信新都汇店</v>
          </cell>
          <cell r="B203">
            <v>132</v>
          </cell>
        </row>
        <row r="204">
          <cell r="A204" t="str">
            <v>西安MOMO Park店</v>
          </cell>
          <cell r="B204">
            <v>75</v>
          </cell>
        </row>
        <row r="205">
          <cell r="A205" t="str">
            <v>北京和谐广场店</v>
          </cell>
          <cell r="B205">
            <v>68</v>
          </cell>
        </row>
        <row r="206">
          <cell r="A206" t="str">
            <v>济南印象城店</v>
          </cell>
          <cell r="B206">
            <v>138.6</v>
          </cell>
        </row>
        <row r="207">
          <cell r="A207" t="str">
            <v>合肥欢乐颂店</v>
          </cell>
          <cell r="B207">
            <v>90</v>
          </cell>
        </row>
        <row r="208">
          <cell r="A208" t="str">
            <v>合肥之心城店</v>
          </cell>
          <cell r="B208">
            <v>75.7</v>
          </cell>
        </row>
        <row r="209">
          <cell r="A209" t="str">
            <v>苏州张家港吾悦广场店</v>
          </cell>
          <cell r="B209">
            <v>75.8</v>
          </cell>
        </row>
        <row r="210">
          <cell r="A210" t="str">
            <v>无锡茂业二店</v>
          </cell>
          <cell r="B210">
            <v>150</v>
          </cell>
        </row>
        <row r="211">
          <cell r="A211" t="str">
            <v>重庆机场店</v>
          </cell>
          <cell r="B211">
            <v>130</v>
          </cell>
        </row>
        <row r="212">
          <cell r="A212" t="str">
            <v>成都大悦城店</v>
          </cell>
          <cell r="B212">
            <v>102</v>
          </cell>
        </row>
        <row r="213">
          <cell r="A213" t="str">
            <v>重庆协信店</v>
          </cell>
          <cell r="B213">
            <v>60</v>
          </cell>
        </row>
        <row r="214">
          <cell r="A214" t="str">
            <v>南通通州万达店</v>
          </cell>
          <cell r="B214">
            <v>83.47</v>
          </cell>
        </row>
        <row r="215">
          <cell r="A215" t="str">
            <v>南京燕子矶花园城店</v>
          </cell>
          <cell r="B215">
            <v>60</v>
          </cell>
        </row>
        <row r="216">
          <cell r="A216" t="str">
            <v>上海百联曲阳店</v>
          </cell>
          <cell r="B216">
            <v>152.22</v>
          </cell>
        </row>
        <row r="217">
          <cell r="A217" t="str">
            <v>上海凯德闵行商业中心店</v>
          </cell>
          <cell r="B217">
            <v>111.9</v>
          </cell>
        </row>
        <row r="218">
          <cell r="A218" t="str">
            <v>沈阳万象城二店</v>
          </cell>
          <cell r="B218">
            <v>89</v>
          </cell>
        </row>
        <row r="219">
          <cell r="A219" t="str">
            <v>常熟印象城店</v>
          </cell>
          <cell r="B219">
            <v>146.1</v>
          </cell>
        </row>
        <row r="220">
          <cell r="A220" t="str">
            <v>靖江泰和国际店</v>
          </cell>
          <cell r="B220">
            <v>50</v>
          </cell>
        </row>
        <row r="221">
          <cell r="A221" t="str">
            <v>上海崇明万达店</v>
          </cell>
          <cell r="B221">
            <v>108</v>
          </cell>
        </row>
        <row r="222">
          <cell r="A222" t="str">
            <v>南京新尧金地店</v>
          </cell>
          <cell r="B222">
            <v>140.88999999999999</v>
          </cell>
        </row>
        <row r="223">
          <cell r="A223" t="str">
            <v>合肥正大广场店</v>
          </cell>
          <cell r="B223">
            <v>90</v>
          </cell>
        </row>
        <row r="224">
          <cell r="A224" t="str">
            <v>北京太古颐堤港二店</v>
          </cell>
          <cell r="B224">
            <v>55</v>
          </cell>
        </row>
        <row r="225">
          <cell r="A225" t="str">
            <v>广州太古汇店</v>
          </cell>
          <cell r="B225">
            <v>60</v>
          </cell>
        </row>
        <row r="226">
          <cell r="A226" t="str">
            <v>福州仓山万象里店</v>
          </cell>
          <cell r="B226">
            <v>97.6</v>
          </cell>
        </row>
        <row r="227">
          <cell r="A227" t="str">
            <v>南京中央店</v>
          </cell>
          <cell r="B227">
            <v>61</v>
          </cell>
        </row>
        <row r="228">
          <cell r="A228" t="str">
            <v>南通如皋吾悦店</v>
          </cell>
          <cell r="B228">
            <v>89.8</v>
          </cell>
        </row>
        <row r="229">
          <cell r="A229" t="str">
            <v>北京枫蓝国际店</v>
          </cell>
          <cell r="B229">
            <v>100.81</v>
          </cell>
        </row>
        <row r="230">
          <cell r="A230" t="str">
            <v>天津水游城店</v>
          </cell>
          <cell r="B230">
            <v>110</v>
          </cell>
        </row>
        <row r="231">
          <cell r="A231" t="str">
            <v>广州花都来又来广场店</v>
          </cell>
          <cell r="B231">
            <v>226</v>
          </cell>
        </row>
        <row r="232">
          <cell r="A232" t="str">
            <v>上海莘庄维璟印象城店</v>
          </cell>
          <cell r="B232">
            <v>76</v>
          </cell>
        </row>
        <row r="233">
          <cell r="A233" t="str">
            <v>上海徐汇日月光店</v>
          </cell>
          <cell r="B233">
            <v>70.22</v>
          </cell>
        </row>
        <row r="234">
          <cell r="A234" t="str">
            <v>南京雨花客厅店</v>
          </cell>
          <cell r="B234">
            <v>86</v>
          </cell>
        </row>
        <row r="235">
          <cell r="A235" t="str">
            <v>合肥银泰城店</v>
          </cell>
          <cell r="B235">
            <v>103</v>
          </cell>
        </row>
        <row r="236">
          <cell r="A236" t="str">
            <v>成都鹏瑞利店</v>
          </cell>
          <cell r="B236">
            <v>99.21</v>
          </cell>
        </row>
        <row r="237">
          <cell r="A237" t="str">
            <v>湛江鼎盛广场店</v>
          </cell>
          <cell r="B237">
            <v>129</v>
          </cell>
        </row>
        <row r="238">
          <cell r="A238" t="str">
            <v>江阴万达店</v>
          </cell>
          <cell r="B238">
            <v>119.98</v>
          </cell>
        </row>
        <row r="239">
          <cell r="A239" t="str">
            <v>徐州金鹰店</v>
          </cell>
          <cell r="B239">
            <v>93.24</v>
          </cell>
        </row>
        <row r="240">
          <cell r="A240" t="str">
            <v>徐州苏宁店</v>
          </cell>
          <cell r="B240">
            <v>64</v>
          </cell>
        </row>
        <row r="241">
          <cell r="A241" t="str">
            <v>镇江万达店</v>
          </cell>
          <cell r="B241">
            <v>103.32</v>
          </cell>
        </row>
        <row r="242">
          <cell r="A242" t="str">
            <v>上海开元地中海店</v>
          </cell>
          <cell r="B242">
            <v>72.209999999999994</v>
          </cell>
        </row>
        <row r="243">
          <cell r="A243" t="str">
            <v>上海仙霞店</v>
          </cell>
          <cell r="B243">
            <v>147.82</v>
          </cell>
        </row>
        <row r="244">
          <cell r="A244" t="str">
            <v>南京景枫店</v>
          </cell>
          <cell r="B244">
            <v>147.6</v>
          </cell>
        </row>
        <row r="245">
          <cell r="A245" t="str">
            <v>泰州姜堰时代广场店</v>
          </cell>
          <cell r="B245">
            <v>105.68</v>
          </cell>
        </row>
        <row r="246">
          <cell r="A246" t="str">
            <v>济南万达店</v>
          </cell>
          <cell r="B246">
            <v>83</v>
          </cell>
        </row>
        <row r="247">
          <cell r="A247" t="str">
            <v>济南和谐广场银座二店</v>
          </cell>
          <cell r="B247">
            <v>74</v>
          </cell>
        </row>
        <row r="248">
          <cell r="A248" t="str">
            <v>宜宾洋洋百货店</v>
          </cell>
          <cell r="B248">
            <v>102</v>
          </cell>
        </row>
        <row r="249">
          <cell r="A249" t="str">
            <v>重庆时代广场店</v>
          </cell>
          <cell r="B249">
            <v>107</v>
          </cell>
        </row>
        <row r="250">
          <cell r="A250" t="str">
            <v>成都国际金融中心店</v>
          </cell>
          <cell r="B250">
            <v>154.19</v>
          </cell>
        </row>
        <row r="251">
          <cell r="A251" t="str">
            <v>佛山南海万达店</v>
          </cell>
          <cell r="B251">
            <v>87.96</v>
          </cell>
        </row>
        <row r="252">
          <cell r="A252" t="str">
            <v>武汉荟聚中心店</v>
          </cell>
          <cell r="B252">
            <v>90</v>
          </cell>
        </row>
        <row r="253">
          <cell r="A253" t="str">
            <v>武汉菱角湖万达店</v>
          </cell>
          <cell r="B253">
            <v>101.58</v>
          </cell>
        </row>
        <row r="254">
          <cell r="A254" t="str">
            <v>武汉M+店</v>
          </cell>
          <cell r="B254">
            <v>182.88</v>
          </cell>
        </row>
        <row r="255">
          <cell r="A255" t="str">
            <v>宜宾东方时代广场店</v>
          </cell>
          <cell r="B255" t="str">
            <v>NA</v>
          </cell>
        </row>
        <row r="256">
          <cell r="A256" t="str">
            <v>郑州大卫城2店</v>
          </cell>
          <cell r="B256" t="str">
            <v>NA</v>
          </cell>
        </row>
        <row r="257">
          <cell r="A257" t="str">
            <v>南昌天虹商场店</v>
          </cell>
          <cell r="B257" t="str">
            <v>NA</v>
          </cell>
        </row>
        <row r="258">
          <cell r="A258" t="str">
            <v>广州海印又一城奥特莱斯广场店</v>
          </cell>
          <cell r="B258" t="str">
            <v>NA</v>
          </cell>
        </row>
        <row r="259">
          <cell r="A259" t="str">
            <v>深圳万象天地店</v>
          </cell>
          <cell r="B259" t="str">
            <v>NA</v>
          </cell>
        </row>
        <row r="260">
          <cell r="A260" t="str">
            <v>上海日月光二店</v>
          </cell>
          <cell r="B260" t="str">
            <v>NA</v>
          </cell>
        </row>
        <row r="261">
          <cell r="A261" t="str">
            <v>上海汇宝购物中心店</v>
          </cell>
          <cell r="B261" t="str">
            <v>NA</v>
          </cell>
        </row>
        <row r="262">
          <cell r="A262" t="str">
            <v>深圳欢乐海岸店</v>
          </cell>
          <cell r="B262" t="str">
            <v>NA</v>
          </cell>
        </row>
        <row r="263">
          <cell r="A263" t="str">
            <v>咸阳万达店</v>
          </cell>
          <cell r="B263" t="str">
            <v>NA</v>
          </cell>
        </row>
        <row r="264">
          <cell r="A264" t="str">
            <v>昆明同德广场店</v>
          </cell>
          <cell r="B264" t="str">
            <v>NA</v>
          </cell>
        </row>
        <row r="265">
          <cell r="A265" t="str">
            <v>昆明顺城店</v>
          </cell>
          <cell r="B265" t="str">
            <v>NA</v>
          </cell>
        </row>
        <row r="266">
          <cell r="A266" t="str">
            <v>抚州硕果时代店</v>
          </cell>
          <cell r="B266" t="str">
            <v>NA</v>
          </cell>
        </row>
        <row r="267">
          <cell r="A267" t="str">
            <v>肇庆印象汇店</v>
          </cell>
          <cell r="B267" t="str">
            <v>NA</v>
          </cell>
        </row>
        <row r="268">
          <cell r="A268" t="str">
            <v>佛山大良顺德印象城店</v>
          </cell>
          <cell r="B268" t="str">
            <v>NA</v>
          </cell>
        </row>
        <row r="269">
          <cell r="A269" t="str">
            <v>南昌王府井店</v>
          </cell>
          <cell r="B269" t="str">
            <v>NA</v>
          </cell>
        </row>
        <row r="270">
          <cell r="A270" t="str">
            <v>武汉江腾广场店</v>
          </cell>
          <cell r="B270" t="str">
            <v>NA</v>
          </cell>
        </row>
        <row r="271">
          <cell r="A271" t="str">
            <v>上海百联世纪大都会店</v>
          </cell>
          <cell r="B271" t="str">
            <v>NA</v>
          </cell>
        </row>
        <row r="272">
          <cell r="A272" t="str">
            <v>武汉帝斯曼店</v>
          </cell>
          <cell r="B272" t="str">
            <v>NA</v>
          </cell>
        </row>
        <row r="273">
          <cell r="A273" t="str">
            <v>深圳佳宁娜店</v>
          </cell>
          <cell r="B273" t="str">
            <v>NA</v>
          </cell>
        </row>
        <row r="274">
          <cell r="A274" t="str">
            <v>西安赛格店</v>
          </cell>
          <cell r="B274" t="str">
            <v>NA</v>
          </cell>
        </row>
        <row r="275">
          <cell r="A275" t="str">
            <v>深圳华强九方店</v>
          </cell>
          <cell r="B275" t="str">
            <v>NA</v>
          </cell>
        </row>
        <row r="276">
          <cell r="A276" t="str">
            <v>台山昌大昌店</v>
          </cell>
          <cell r="B276" t="str">
            <v>NA</v>
          </cell>
        </row>
        <row r="277">
          <cell r="A277" t="str">
            <v>福州东二环泰禾广场店</v>
          </cell>
          <cell r="B277" t="str">
            <v>NA</v>
          </cell>
        </row>
        <row r="278">
          <cell r="A278" t="str">
            <v>荆州万达店</v>
          </cell>
          <cell r="B278" t="str">
            <v>NA</v>
          </cell>
        </row>
        <row r="279">
          <cell r="A279" t="str">
            <v>孝感银泰店</v>
          </cell>
          <cell r="B279" t="str">
            <v>NA</v>
          </cell>
        </row>
        <row r="280">
          <cell r="A280" t="str">
            <v>宜昌国贸大厦店</v>
          </cell>
          <cell r="B280" t="str">
            <v>NA</v>
          </cell>
        </row>
        <row r="281">
          <cell r="A281" t="str">
            <v>西安赛高世纪金花店</v>
          </cell>
          <cell r="B281" t="str">
            <v>NA</v>
          </cell>
        </row>
        <row r="282">
          <cell r="A282" t="str">
            <v>深圳卓悦汇店</v>
          </cell>
          <cell r="B282" t="str">
            <v>NA</v>
          </cell>
        </row>
        <row r="283">
          <cell r="A283" t="str">
            <v>烟台振华店</v>
          </cell>
          <cell r="B283">
            <v>91.2</v>
          </cell>
        </row>
        <row r="284">
          <cell r="A284" t="str">
            <v>杭州滨江龙湖店</v>
          </cell>
          <cell r="B284">
            <v>83.61</v>
          </cell>
        </row>
        <row r="285">
          <cell r="A285" t="str">
            <v>嘉兴平湖吾悦广场店</v>
          </cell>
          <cell r="B285">
            <v>75.489999999999995</v>
          </cell>
        </row>
        <row r="286">
          <cell r="A286" t="str">
            <v>海宁银泰店</v>
          </cell>
          <cell r="B286">
            <v>63</v>
          </cell>
        </row>
        <row r="287">
          <cell r="A287" t="str">
            <v>海宁鹃湖银泰城店</v>
          </cell>
          <cell r="B287">
            <v>57</v>
          </cell>
        </row>
        <row r="288">
          <cell r="A288" t="str">
            <v>杭州下沙百联奥莱店</v>
          </cell>
          <cell r="B288">
            <v>90</v>
          </cell>
        </row>
        <row r="289">
          <cell r="A289" t="str">
            <v>青岛万象城店</v>
          </cell>
          <cell r="B289">
            <v>147</v>
          </cell>
        </row>
        <row r="290">
          <cell r="A290" t="str">
            <v>青岛城阳华润万象汇店</v>
          </cell>
          <cell r="B290">
            <v>61</v>
          </cell>
        </row>
        <row r="291">
          <cell r="A291" t="str">
            <v>秦皇岛万达店</v>
          </cell>
          <cell r="B291" t="str">
            <v>NA</v>
          </cell>
        </row>
        <row r="292">
          <cell r="A292" t="str">
            <v>重庆光环购物公园店</v>
          </cell>
          <cell r="B292">
            <v>53</v>
          </cell>
        </row>
        <row r="293">
          <cell r="A293" t="str">
            <v>深圳喜荟城二店</v>
          </cell>
          <cell r="B293">
            <v>55.22</v>
          </cell>
        </row>
        <row r="294">
          <cell r="A294" t="str">
            <v>天津环宇城店</v>
          </cell>
          <cell r="B294">
            <v>63.62</v>
          </cell>
        </row>
        <row r="295">
          <cell r="A295" t="str">
            <v>苏州中心二店</v>
          </cell>
          <cell r="B295">
            <v>88.53</v>
          </cell>
        </row>
        <row r="296">
          <cell r="A296" t="str">
            <v>济南恒隆三店</v>
          </cell>
          <cell r="B296" t="str">
            <v>NA</v>
          </cell>
        </row>
        <row r="297">
          <cell r="A297" t="str">
            <v>南通如皋文峰店</v>
          </cell>
          <cell r="B297" t="str">
            <v>NA</v>
          </cell>
        </row>
        <row r="298">
          <cell r="A298" t="str">
            <v>大连和平广场凯德MALL</v>
          </cell>
          <cell r="B298" t="str">
            <v>NA</v>
          </cell>
        </row>
        <row r="299">
          <cell r="A299" t="str">
            <v>深圳会展湾花园里店</v>
          </cell>
          <cell r="B299">
            <v>49.92</v>
          </cell>
        </row>
        <row r="300">
          <cell r="A300" t="str">
            <v>上海金谊广场二店</v>
          </cell>
          <cell r="B300">
            <v>45</v>
          </cell>
        </row>
        <row r="301">
          <cell r="A301" t="str">
            <v>汕头万象城店</v>
          </cell>
          <cell r="B301">
            <v>117</v>
          </cell>
        </row>
        <row r="302">
          <cell r="A302" t="str">
            <v>上海新田360广场店</v>
          </cell>
          <cell r="B302" t="str">
            <v>NA</v>
          </cell>
        </row>
        <row r="303">
          <cell r="A303" t="str">
            <v>上海新达汇三林店</v>
          </cell>
          <cell r="B303" t="str">
            <v>NA</v>
          </cell>
        </row>
        <row r="304">
          <cell r="A304" t="str">
            <v>重庆万象城店</v>
          </cell>
          <cell r="B304" t="str">
            <v>NA</v>
          </cell>
        </row>
        <row r="305">
          <cell r="A305" t="str">
            <v>北京京西大悦城店</v>
          </cell>
          <cell r="B305">
            <v>109.8</v>
          </cell>
        </row>
        <row r="306">
          <cell r="A306" t="str">
            <v>无锡万达二店</v>
          </cell>
          <cell r="B306" t="str">
            <v>NA</v>
          </cell>
        </row>
        <row r="307">
          <cell r="A307" t="str">
            <v>北京西单大悦城店</v>
          </cell>
          <cell r="B307" t="str">
            <v>NA</v>
          </cell>
        </row>
        <row r="308">
          <cell r="A308" t="str">
            <v>威海威高店</v>
          </cell>
          <cell r="B308" t="str">
            <v>NA</v>
          </cell>
        </row>
        <row r="309">
          <cell r="A309" t="str">
            <v>烟台开发区万达店</v>
          </cell>
          <cell r="B309" t="str">
            <v>NA</v>
          </cell>
        </row>
        <row r="310">
          <cell r="A310" t="str">
            <v>上海金桥国际二店</v>
          </cell>
          <cell r="B310">
            <v>39</v>
          </cell>
        </row>
        <row r="311">
          <cell r="A311" t="str">
            <v>武汉金桥永旺店</v>
          </cell>
          <cell r="B311">
            <v>59.54</v>
          </cell>
        </row>
        <row r="312">
          <cell r="A312" t="str">
            <v>徐州万达店</v>
          </cell>
          <cell r="B312">
            <v>121.22</v>
          </cell>
        </row>
        <row r="313">
          <cell r="A313" t="str">
            <v>长沙步步高梅溪新天地店</v>
          </cell>
          <cell r="B313">
            <v>75</v>
          </cell>
        </row>
        <row r="314">
          <cell r="A314" t="str">
            <v>北京通州万达店</v>
          </cell>
          <cell r="B314">
            <v>66.400000000000006</v>
          </cell>
        </row>
        <row r="315">
          <cell r="A315" t="str">
            <v>深圳福田星河店</v>
          </cell>
          <cell r="B315">
            <v>114.6</v>
          </cell>
        </row>
        <row r="316">
          <cell r="A316" t="str">
            <v>重庆龙湖金沙天街店</v>
          </cell>
          <cell r="B316">
            <v>72</v>
          </cell>
        </row>
        <row r="317">
          <cell r="A317" t="str">
            <v>无锡滨湖万象汇店</v>
          </cell>
          <cell r="B317">
            <v>112</v>
          </cell>
        </row>
        <row r="318">
          <cell r="A318" t="str">
            <v>杭州城北万象城店</v>
          </cell>
          <cell r="B318">
            <v>93</v>
          </cell>
        </row>
        <row r="319">
          <cell r="A319" t="str">
            <v>上海真如环宇城店</v>
          </cell>
          <cell r="B319">
            <v>86.45</v>
          </cell>
        </row>
        <row r="320">
          <cell r="A320" t="str">
            <v>重庆时代天街店</v>
          </cell>
          <cell r="B320">
            <v>72</v>
          </cell>
        </row>
        <row r="321">
          <cell r="A321" t="str">
            <v>上海南洋1931店</v>
          </cell>
          <cell r="B321">
            <v>56</v>
          </cell>
        </row>
        <row r="322">
          <cell r="A322" t="str">
            <v>武汉龙湖白沙天街店</v>
          </cell>
          <cell r="B322">
            <v>44.59</v>
          </cell>
        </row>
        <row r="323">
          <cell r="A323" t="str">
            <v>深圳海雅缤纷城店</v>
          </cell>
          <cell r="B323">
            <v>49</v>
          </cell>
        </row>
        <row r="324">
          <cell r="A324" t="str">
            <v>北京超极合生汇店</v>
          </cell>
          <cell r="B324">
            <v>97</v>
          </cell>
        </row>
        <row r="325">
          <cell r="A325" t="str">
            <v>深圳壹方天地店</v>
          </cell>
          <cell r="B325">
            <v>86</v>
          </cell>
        </row>
        <row r="326">
          <cell r="A326" t="str">
            <v>上海长寿路旭辉里店</v>
          </cell>
          <cell r="B326">
            <v>39</v>
          </cell>
        </row>
        <row r="327">
          <cell r="A327" t="str">
            <v>深圳京基KKTIME店</v>
          </cell>
          <cell r="B327">
            <v>64.7</v>
          </cell>
        </row>
        <row r="328">
          <cell r="A328" t="str">
            <v>天津西青大悦汇店</v>
          </cell>
          <cell r="B328">
            <v>76</v>
          </cell>
        </row>
        <row r="329">
          <cell r="A329" t="str">
            <v>深圳金光华店</v>
          </cell>
          <cell r="B329">
            <v>82</v>
          </cell>
        </row>
        <row r="330">
          <cell r="A330" t="str">
            <v>上海高岛屋二店</v>
          </cell>
          <cell r="B330">
            <v>48</v>
          </cell>
        </row>
        <row r="331">
          <cell r="A331" t="str">
            <v>临沂泰盛广场店</v>
          </cell>
          <cell r="B331" t="str">
            <v>NA</v>
          </cell>
        </row>
        <row r="332">
          <cell r="A332" t="str">
            <v>北仑银泰店</v>
          </cell>
          <cell r="B332" t="str">
            <v>NA</v>
          </cell>
        </row>
        <row r="333">
          <cell r="A333" t="str">
            <v>深圳万丰海岸城店</v>
          </cell>
          <cell r="B333">
            <v>53.46</v>
          </cell>
        </row>
        <row r="334">
          <cell r="A334" t="str">
            <v>重庆龙湖礼嘉天街店</v>
          </cell>
          <cell r="B334">
            <v>70.349999999999994</v>
          </cell>
        </row>
        <row r="335">
          <cell r="A335" t="str">
            <v>广州乐峰广场店</v>
          </cell>
          <cell r="B335">
            <v>55.2</v>
          </cell>
        </row>
        <row r="336">
          <cell r="A336" t="str">
            <v>深圳南山来福士店</v>
          </cell>
          <cell r="B336">
            <v>74.930000000000007</v>
          </cell>
        </row>
        <row r="337">
          <cell r="A337" t="str">
            <v>北京东坝万达店</v>
          </cell>
          <cell r="B337">
            <v>80</v>
          </cell>
        </row>
        <row r="338">
          <cell r="A338" t="str">
            <v>上海川沙百联二店</v>
          </cell>
          <cell r="B338">
            <v>56.86</v>
          </cell>
        </row>
        <row r="339">
          <cell r="A339" t="str">
            <v>合肥包河万象汇店</v>
          </cell>
          <cell r="B339">
            <v>100</v>
          </cell>
        </row>
        <row r="340">
          <cell r="A340" t="str">
            <v>上海龙湖金汇天街店</v>
          </cell>
          <cell r="B340">
            <v>60</v>
          </cell>
        </row>
        <row r="341">
          <cell r="A341" t="str">
            <v>重庆协信星光广场店</v>
          </cell>
          <cell r="B341">
            <v>55</v>
          </cell>
        </row>
        <row r="342">
          <cell r="A342" t="str">
            <v>上海天空万科广场店</v>
          </cell>
          <cell r="B342">
            <v>95.43</v>
          </cell>
        </row>
        <row r="343">
          <cell r="A343" t="str">
            <v>西安荟聚中心店</v>
          </cell>
          <cell r="B343">
            <v>139</v>
          </cell>
        </row>
        <row r="344">
          <cell r="A344" t="str">
            <v>天津南开大悦城店</v>
          </cell>
          <cell r="B344">
            <v>100</v>
          </cell>
        </row>
        <row r="345">
          <cell r="A345" t="str">
            <v>武汉金地广场店</v>
          </cell>
          <cell r="B345">
            <v>59.5</v>
          </cell>
        </row>
        <row r="346">
          <cell r="A346" t="str">
            <v>重庆龙湖云领天街店</v>
          </cell>
          <cell r="B346">
            <v>53.15</v>
          </cell>
        </row>
        <row r="347">
          <cell r="A347" t="str">
            <v>北京西北旺万象汇店</v>
          </cell>
          <cell r="B347">
            <v>67</v>
          </cell>
        </row>
        <row r="348">
          <cell r="A348" t="str">
            <v>南京城北虹悦城店</v>
          </cell>
          <cell r="B348">
            <v>48</v>
          </cell>
        </row>
        <row r="349">
          <cell r="A349" t="str">
            <v>北京西直门凯德二店</v>
          </cell>
          <cell r="B349">
            <v>57</v>
          </cell>
        </row>
        <row r="350">
          <cell r="A350" t="str">
            <v>无锡万象城二店</v>
          </cell>
          <cell r="B350">
            <v>82</v>
          </cell>
        </row>
        <row r="351">
          <cell r="A351" t="str">
            <v>武汉青山印象城店</v>
          </cell>
          <cell r="B351">
            <v>115</v>
          </cell>
        </row>
        <row r="352">
          <cell r="A352" t="str">
            <v>杭州金沙天街店</v>
          </cell>
          <cell r="B352">
            <v>52.22</v>
          </cell>
        </row>
        <row r="353">
          <cell r="A353" t="str">
            <v>上海长宁大融城店</v>
          </cell>
          <cell r="B353">
            <v>66</v>
          </cell>
        </row>
        <row r="354">
          <cell r="A354" t="str">
            <v>上海中庚漫游城店</v>
          </cell>
          <cell r="B354">
            <v>50.47</v>
          </cell>
        </row>
        <row r="355">
          <cell r="A355" t="str">
            <v>杭州新天地店</v>
          </cell>
          <cell r="B355">
            <v>49</v>
          </cell>
        </row>
        <row r="356">
          <cell r="A356" t="str">
            <v>上海金山万达广场店</v>
          </cell>
          <cell r="B356">
            <v>68.900000000000006</v>
          </cell>
        </row>
        <row r="357">
          <cell r="A357" t="str">
            <v>天津梅江龙湖天街店</v>
          </cell>
          <cell r="B357">
            <v>57.52</v>
          </cell>
        </row>
        <row r="358">
          <cell r="A358" t="str">
            <v>西安荟聚店</v>
          </cell>
          <cell r="B358">
            <v>139</v>
          </cell>
        </row>
        <row r="359">
          <cell r="A359" t="str">
            <v>成都银石广场店</v>
          </cell>
          <cell r="B359">
            <v>205</v>
          </cell>
        </row>
        <row r="360">
          <cell r="A360" t="str">
            <v>上海虹桥龙湖天街店</v>
          </cell>
          <cell r="B360">
            <v>63</v>
          </cell>
        </row>
        <row r="361">
          <cell r="A361" t="str">
            <v>上海九亭中心二店</v>
          </cell>
          <cell r="B361">
            <v>52.11</v>
          </cell>
        </row>
        <row r="362">
          <cell r="A362" t="str">
            <v>济南万象城二店</v>
          </cell>
          <cell r="B362">
            <v>62</v>
          </cell>
        </row>
        <row r="363">
          <cell r="A363" t="str">
            <v>合肥银泰中心店</v>
          </cell>
          <cell r="B363">
            <v>57.8</v>
          </cell>
        </row>
        <row r="364">
          <cell r="A364" t="str">
            <v>西安大悦城二店</v>
          </cell>
          <cell r="B364">
            <v>85.97</v>
          </cell>
        </row>
      </sheetData>
      <sheetData sheetId="3">
        <row r="1">
          <cell r="A1" t="str">
            <v>门店名称</v>
          </cell>
          <cell r="B1" t="str">
            <v>关店日期</v>
          </cell>
          <cell r="C1" t="str">
            <v>状态</v>
          </cell>
        </row>
        <row r="2">
          <cell r="A2" t="str">
            <v>北京王府井店</v>
          </cell>
          <cell r="B2" t="str">
            <v>营业</v>
          </cell>
          <cell r="C2" t="str">
            <v>营业</v>
          </cell>
        </row>
        <row r="3">
          <cell r="A3" t="str">
            <v>北京金源新燕莎店</v>
          </cell>
          <cell r="B3" t="str">
            <v>营业</v>
          </cell>
          <cell r="C3" t="str">
            <v>营业</v>
          </cell>
        </row>
        <row r="4">
          <cell r="A4" t="str">
            <v>北京金融街店</v>
          </cell>
          <cell r="B4" t="str">
            <v>营业</v>
          </cell>
          <cell r="C4" t="str">
            <v>营业</v>
          </cell>
        </row>
        <row r="5">
          <cell r="A5" t="str">
            <v>北京玉蜓广场店</v>
          </cell>
          <cell r="B5">
            <v>45473</v>
          </cell>
          <cell r="C5" t="str">
            <v>已闭店</v>
          </cell>
        </row>
        <row r="6">
          <cell r="A6" t="str">
            <v>北京春风里店</v>
          </cell>
          <cell r="B6" t="str">
            <v>营业</v>
          </cell>
          <cell r="C6" t="str">
            <v>营业</v>
          </cell>
        </row>
        <row r="7">
          <cell r="A7" t="str">
            <v>天津阳光新业店</v>
          </cell>
          <cell r="B7" t="str">
            <v>营业</v>
          </cell>
          <cell r="C7" t="str">
            <v>营业</v>
          </cell>
        </row>
        <row r="8">
          <cell r="A8" t="str">
            <v>天津伊势丹店</v>
          </cell>
          <cell r="B8" t="str">
            <v>营业</v>
          </cell>
          <cell r="C8" t="str">
            <v>营业</v>
          </cell>
        </row>
        <row r="9">
          <cell r="A9" t="str">
            <v>天津金元宝店</v>
          </cell>
          <cell r="B9" t="str">
            <v>营业</v>
          </cell>
          <cell r="C9" t="str">
            <v>营业</v>
          </cell>
        </row>
        <row r="10">
          <cell r="A10" t="str">
            <v>天津恒隆广场店</v>
          </cell>
          <cell r="B10">
            <v>45493</v>
          </cell>
          <cell r="C10" t="str">
            <v>已闭店</v>
          </cell>
        </row>
        <row r="11">
          <cell r="A11" t="str">
            <v>北京西直门凯德店</v>
          </cell>
          <cell r="B11">
            <v>45446</v>
          </cell>
          <cell r="C11" t="str">
            <v>已闭店</v>
          </cell>
        </row>
        <row r="12">
          <cell r="A12" t="str">
            <v>北京富力城店</v>
          </cell>
          <cell r="B12" t="str">
            <v>营业</v>
          </cell>
          <cell r="C12" t="str">
            <v>营业</v>
          </cell>
        </row>
        <row r="13">
          <cell r="A13" t="str">
            <v>北京财富中心店</v>
          </cell>
          <cell r="B13" t="str">
            <v>营业</v>
          </cell>
          <cell r="C13" t="str">
            <v>营业</v>
          </cell>
        </row>
        <row r="14">
          <cell r="A14" t="str">
            <v>北京合生汇店</v>
          </cell>
          <cell r="B14" t="str">
            <v>营业</v>
          </cell>
          <cell r="C14" t="str">
            <v>营业</v>
          </cell>
        </row>
        <row r="15">
          <cell r="A15" t="str">
            <v>北京大族广场店</v>
          </cell>
          <cell r="B15" t="str">
            <v>营业</v>
          </cell>
          <cell r="C15" t="str">
            <v>营业</v>
          </cell>
        </row>
        <row r="16">
          <cell r="A16" t="str">
            <v>北京顺义华联店</v>
          </cell>
          <cell r="B16" t="str">
            <v>营业</v>
          </cell>
          <cell r="C16" t="str">
            <v>营业</v>
          </cell>
        </row>
        <row r="17">
          <cell r="A17" t="str">
            <v>北京龙德广场店</v>
          </cell>
          <cell r="B17" t="str">
            <v>营业</v>
          </cell>
          <cell r="C17" t="str">
            <v>营业</v>
          </cell>
        </row>
        <row r="18">
          <cell r="A18" t="str">
            <v>北京新中关店</v>
          </cell>
          <cell r="B18" t="str">
            <v>营业</v>
          </cell>
          <cell r="C18" t="str">
            <v>营业</v>
          </cell>
        </row>
        <row r="19">
          <cell r="A19" t="str">
            <v>北京朝北大悦城店</v>
          </cell>
          <cell r="B19" t="str">
            <v>营业</v>
          </cell>
          <cell r="C19" t="str">
            <v>营业</v>
          </cell>
        </row>
        <row r="20">
          <cell r="A20" t="str">
            <v>北京环宇荟店</v>
          </cell>
          <cell r="B20" t="str">
            <v>营业</v>
          </cell>
          <cell r="C20" t="str">
            <v>营业</v>
          </cell>
        </row>
        <row r="21">
          <cell r="A21" t="str">
            <v>北京望京嘉茂二店</v>
          </cell>
          <cell r="B21" t="str">
            <v>营业</v>
          </cell>
          <cell r="C21" t="str">
            <v>营业</v>
          </cell>
        </row>
        <row r="22">
          <cell r="A22" t="str">
            <v>北京长楹龙湖二店</v>
          </cell>
          <cell r="B22" t="str">
            <v>营业</v>
          </cell>
          <cell r="C22" t="str">
            <v>营业</v>
          </cell>
        </row>
        <row r="23">
          <cell r="A23" t="str">
            <v>合肥万象城店</v>
          </cell>
          <cell r="B23" t="str">
            <v>营业</v>
          </cell>
          <cell r="C23" t="str">
            <v>营业</v>
          </cell>
        </row>
        <row r="24">
          <cell r="A24" t="str">
            <v>合肥万科广场店</v>
          </cell>
          <cell r="B24">
            <v>45530</v>
          </cell>
          <cell r="C24" t="str">
            <v>已闭店</v>
          </cell>
        </row>
        <row r="25">
          <cell r="A25" t="str">
            <v>合肥漫乐城店</v>
          </cell>
          <cell r="B25" t="str">
            <v>营业</v>
          </cell>
          <cell r="C25" t="str">
            <v>营业</v>
          </cell>
        </row>
        <row r="26">
          <cell r="A26" t="str">
            <v>鞍山万象汇店</v>
          </cell>
          <cell r="B26" t="str">
            <v>营业</v>
          </cell>
          <cell r="C26" t="str">
            <v>营业</v>
          </cell>
        </row>
        <row r="27">
          <cell r="A27" t="str">
            <v>大连百年城店</v>
          </cell>
          <cell r="B27" t="str">
            <v>营业</v>
          </cell>
          <cell r="C27" t="str">
            <v>营业</v>
          </cell>
        </row>
        <row r="28">
          <cell r="A28" t="str">
            <v>大连罗斯福店</v>
          </cell>
          <cell r="B28" t="str">
            <v>营业</v>
          </cell>
          <cell r="C28" t="str">
            <v>营业</v>
          </cell>
        </row>
        <row r="29">
          <cell r="A29" t="str">
            <v>大连和平凯德二店</v>
          </cell>
          <cell r="B29" t="str">
            <v>营业</v>
          </cell>
          <cell r="C29" t="str">
            <v>营业</v>
          </cell>
        </row>
        <row r="30">
          <cell r="A30" t="str">
            <v>沈阳大悦城店</v>
          </cell>
          <cell r="B30" t="str">
            <v>营业</v>
          </cell>
          <cell r="C30" t="str">
            <v>营业</v>
          </cell>
        </row>
        <row r="31">
          <cell r="A31" t="str">
            <v>沈阳中街恒隆店</v>
          </cell>
          <cell r="B31" t="str">
            <v>营业</v>
          </cell>
          <cell r="C31" t="str">
            <v>营业</v>
          </cell>
        </row>
        <row r="32">
          <cell r="A32" t="str">
            <v>沈阳市府恒隆店</v>
          </cell>
          <cell r="B32" t="str">
            <v>营业</v>
          </cell>
          <cell r="C32" t="str">
            <v>营业</v>
          </cell>
        </row>
        <row r="33">
          <cell r="A33" t="str">
            <v>沈阳大悦城二店</v>
          </cell>
          <cell r="B33">
            <v>45590</v>
          </cell>
          <cell r="C33" t="str">
            <v>已闭店</v>
          </cell>
        </row>
        <row r="34">
          <cell r="A34" t="str">
            <v>沈阳中兴店</v>
          </cell>
          <cell r="B34" t="str">
            <v>营业</v>
          </cell>
          <cell r="C34" t="str">
            <v>营业</v>
          </cell>
        </row>
        <row r="35">
          <cell r="A35" t="str">
            <v>济宁贵和购物中心店</v>
          </cell>
          <cell r="B35" t="str">
            <v>营业</v>
          </cell>
          <cell r="C35" t="str">
            <v>营业</v>
          </cell>
        </row>
        <row r="36">
          <cell r="A36" t="str">
            <v>威海万达店</v>
          </cell>
          <cell r="B36" t="str">
            <v>营业</v>
          </cell>
          <cell r="C36" t="str">
            <v>营业</v>
          </cell>
        </row>
        <row r="37">
          <cell r="A37" t="str">
            <v>淄博银座店</v>
          </cell>
          <cell r="B37" t="str">
            <v>营业</v>
          </cell>
          <cell r="C37" t="str">
            <v>营业</v>
          </cell>
        </row>
        <row r="38">
          <cell r="A38" t="str">
            <v>济南万象城店</v>
          </cell>
          <cell r="B38">
            <v>45494</v>
          </cell>
          <cell r="C38" t="str">
            <v>已闭店</v>
          </cell>
        </row>
        <row r="39">
          <cell r="A39" t="str">
            <v>济南欧亚大观乐活城店</v>
          </cell>
          <cell r="B39" t="str">
            <v>营业</v>
          </cell>
          <cell r="C39" t="str">
            <v>营业</v>
          </cell>
        </row>
        <row r="40">
          <cell r="A40" t="str">
            <v>济南世茂二店</v>
          </cell>
          <cell r="B40">
            <v>45378</v>
          </cell>
          <cell r="C40" t="str">
            <v>已闭店</v>
          </cell>
        </row>
        <row r="41">
          <cell r="A41" t="str">
            <v>青岛伟东乐客城店</v>
          </cell>
          <cell r="B41" t="str">
            <v>营业</v>
          </cell>
          <cell r="C41" t="str">
            <v>营业</v>
          </cell>
        </row>
        <row r="42">
          <cell r="A42" t="str">
            <v>杭州湖滨店</v>
          </cell>
          <cell r="B42" t="str">
            <v>营业</v>
          </cell>
          <cell r="C42" t="str">
            <v>营业</v>
          </cell>
        </row>
        <row r="43">
          <cell r="A43" t="str">
            <v>杭州大厦城市生活店</v>
          </cell>
          <cell r="B43" t="str">
            <v>营业</v>
          </cell>
          <cell r="C43" t="str">
            <v>营业</v>
          </cell>
        </row>
        <row r="44">
          <cell r="A44" t="str">
            <v>上海松江鹿都店</v>
          </cell>
          <cell r="B44" t="str">
            <v>营业</v>
          </cell>
          <cell r="C44" t="str">
            <v>营业</v>
          </cell>
        </row>
        <row r="45">
          <cell r="A45" t="str">
            <v>上海星游城店</v>
          </cell>
          <cell r="B45">
            <v>45382</v>
          </cell>
          <cell r="C45" t="str">
            <v>已闭店</v>
          </cell>
        </row>
        <row r="46">
          <cell r="A46" t="str">
            <v>上海青浦朱家角店</v>
          </cell>
          <cell r="B46" t="str">
            <v>营业</v>
          </cell>
          <cell r="C46" t="str">
            <v>营业</v>
          </cell>
        </row>
        <row r="47">
          <cell r="A47" t="str">
            <v>上海顾村正大乐城店</v>
          </cell>
          <cell r="B47" t="str">
            <v>营业</v>
          </cell>
          <cell r="C47" t="str">
            <v>营业</v>
          </cell>
        </row>
        <row r="48">
          <cell r="A48" t="str">
            <v>上海颛桥万达店</v>
          </cell>
          <cell r="B48" t="str">
            <v>营业</v>
          </cell>
          <cell r="C48" t="str">
            <v>营业</v>
          </cell>
        </row>
        <row r="49">
          <cell r="A49" t="str">
            <v>上海宝山万达店</v>
          </cell>
          <cell r="B49" t="str">
            <v>营业</v>
          </cell>
          <cell r="C49" t="str">
            <v>营业</v>
          </cell>
        </row>
        <row r="50">
          <cell r="A50" t="str">
            <v>上海绿地缤纷城店</v>
          </cell>
          <cell r="B50">
            <v>45390</v>
          </cell>
          <cell r="C50" t="str">
            <v>已闭店</v>
          </cell>
        </row>
        <row r="51">
          <cell r="A51" t="str">
            <v>上海青浦万达茂店</v>
          </cell>
          <cell r="B51" t="str">
            <v>营业</v>
          </cell>
          <cell r="C51" t="str">
            <v>营业</v>
          </cell>
        </row>
        <row r="52">
          <cell r="A52" t="str">
            <v>上海颛桥龙湖店</v>
          </cell>
          <cell r="B52" t="str">
            <v>营业</v>
          </cell>
          <cell r="C52" t="str">
            <v>营业</v>
          </cell>
        </row>
        <row r="53">
          <cell r="A53" t="str">
            <v>上海长宁龙之梦店</v>
          </cell>
          <cell r="B53" t="str">
            <v>营业</v>
          </cell>
          <cell r="C53" t="str">
            <v>营业</v>
          </cell>
        </row>
        <row r="54">
          <cell r="A54" t="str">
            <v>上海大华店</v>
          </cell>
          <cell r="B54" t="str">
            <v>营业</v>
          </cell>
          <cell r="C54" t="str">
            <v>营业</v>
          </cell>
        </row>
        <row r="55">
          <cell r="A55" t="str">
            <v>上海月星环球店</v>
          </cell>
          <cell r="B55" t="str">
            <v>营业</v>
          </cell>
          <cell r="C55" t="str">
            <v>营业</v>
          </cell>
        </row>
        <row r="56">
          <cell r="A56" t="str">
            <v>上海杨浦滨江店</v>
          </cell>
          <cell r="B56" t="str">
            <v>营业</v>
          </cell>
          <cell r="C56" t="str">
            <v>营业</v>
          </cell>
        </row>
        <row r="57">
          <cell r="A57" t="str">
            <v>上海协信广场店</v>
          </cell>
          <cell r="B57" t="str">
            <v>营业</v>
          </cell>
          <cell r="C57" t="str">
            <v>营业</v>
          </cell>
        </row>
        <row r="58">
          <cell r="A58" t="str">
            <v>上海中原城市广场店</v>
          </cell>
          <cell r="B58" t="str">
            <v>营业</v>
          </cell>
          <cell r="C58" t="str">
            <v>营业</v>
          </cell>
        </row>
        <row r="59">
          <cell r="A59" t="str">
            <v>上海上滨生活广场店</v>
          </cell>
          <cell r="B59" t="str">
            <v>营业</v>
          </cell>
          <cell r="C59" t="str">
            <v>营业</v>
          </cell>
        </row>
        <row r="60">
          <cell r="A60" t="str">
            <v>上海宝杨宝龙店</v>
          </cell>
          <cell r="B60" t="str">
            <v>营业</v>
          </cell>
          <cell r="C60" t="str">
            <v>营业</v>
          </cell>
        </row>
        <row r="61">
          <cell r="A61" t="str">
            <v>杭州南宋御街店</v>
          </cell>
          <cell r="B61" t="str">
            <v>营业</v>
          </cell>
          <cell r="C61" t="str">
            <v>营业</v>
          </cell>
        </row>
        <row r="62">
          <cell r="A62" t="str">
            <v>杭州中大银泰城店</v>
          </cell>
          <cell r="B62">
            <v>45468</v>
          </cell>
          <cell r="C62" t="str">
            <v>已闭店</v>
          </cell>
        </row>
        <row r="63">
          <cell r="A63" t="str">
            <v>台州青悦城店</v>
          </cell>
          <cell r="B63" t="str">
            <v>营业</v>
          </cell>
          <cell r="C63" t="str">
            <v>营业</v>
          </cell>
        </row>
        <row r="64">
          <cell r="A64" t="str">
            <v>金华永盛店</v>
          </cell>
          <cell r="B64" t="str">
            <v>营业</v>
          </cell>
          <cell r="C64" t="str">
            <v>营业</v>
          </cell>
        </row>
        <row r="65">
          <cell r="A65" t="str">
            <v>丽水万地店</v>
          </cell>
          <cell r="B65">
            <v>45382</v>
          </cell>
          <cell r="C65" t="str">
            <v>已闭店</v>
          </cell>
        </row>
        <row r="66">
          <cell r="A66" t="str">
            <v>上虞大通购物中心店</v>
          </cell>
          <cell r="B66" t="str">
            <v>营业</v>
          </cell>
          <cell r="C66" t="str">
            <v>营业</v>
          </cell>
        </row>
        <row r="67">
          <cell r="A67" t="str">
            <v>义乌之心店</v>
          </cell>
          <cell r="B67" t="str">
            <v>营业</v>
          </cell>
          <cell r="C67" t="str">
            <v>营业</v>
          </cell>
        </row>
        <row r="68">
          <cell r="A68" t="str">
            <v>杭州城北万象城店</v>
          </cell>
          <cell r="B68" t="str">
            <v>营业</v>
          </cell>
          <cell r="C68" t="str">
            <v>营业</v>
          </cell>
        </row>
        <row r="69">
          <cell r="A69" t="str">
            <v>常州正方京城店</v>
          </cell>
          <cell r="B69" t="str">
            <v>营业</v>
          </cell>
          <cell r="C69" t="str">
            <v>营业</v>
          </cell>
        </row>
        <row r="70">
          <cell r="A70" t="str">
            <v>无锡万象城店</v>
          </cell>
          <cell r="B70">
            <v>45431</v>
          </cell>
          <cell r="C70" t="str">
            <v>已闭店</v>
          </cell>
        </row>
        <row r="71">
          <cell r="A71" t="str">
            <v>无锡滨湖万达三店</v>
          </cell>
          <cell r="B71" t="str">
            <v>营业</v>
          </cell>
          <cell r="C71" t="str">
            <v>营业</v>
          </cell>
        </row>
        <row r="72">
          <cell r="A72" t="str">
            <v>上海恒基名人广场店</v>
          </cell>
          <cell r="B72" t="str">
            <v>营业</v>
          </cell>
          <cell r="C72" t="str">
            <v>营业</v>
          </cell>
        </row>
        <row r="73">
          <cell r="A73" t="str">
            <v>上海丁香国际店</v>
          </cell>
          <cell r="B73" t="str">
            <v>营业</v>
          </cell>
          <cell r="C73" t="str">
            <v>营业</v>
          </cell>
        </row>
        <row r="74">
          <cell r="A74" t="str">
            <v>上海大悦城二店</v>
          </cell>
          <cell r="B74" t="str">
            <v>营业</v>
          </cell>
          <cell r="C74" t="str">
            <v>营业</v>
          </cell>
        </row>
        <row r="75">
          <cell r="A75" t="str">
            <v>上海人民广场店</v>
          </cell>
          <cell r="B75" t="str">
            <v>营业</v>
          </cell>
          <cell r="C75" t="str">
            <v>营业</v>
          </cell>
        </row>
        <row r="76">
          <cell r="A76" t="str">
            <v>上海周浦万达店</v>
          </cell>
          <cell r="B76" t="str">
            <v>营业</v>
          </cell>
          <cell r="C76" t="str">
            <v>营业</v>
          </cell>
        </row>
        <row r="77">
          <cell r="A77" t="str">
            <v>上海南东二店</v>
          </cell>
          <cell r="B77" t="str">
            <v>营业</v>
          </cell>
          <cell r="C77" t="str">
            <v>营业</v>
          </cell>
        </row>
        <row r="78">
          <cell r="A78" t="str">
            <v>上海长泰广场店</v>
          </cell>
          <cell r="B78" t="str">
            <v>营业</v>
          </cell>
          <cell r="C78" t="str">
            <v>营业</v>
          </cell>
        </row>
        <row r="79">
          <cell r="A79" t="str">
            <v>上海江桥万达店</v>
          </cell>
          <cell r="B79" t="str">
            <v>营业</v>
          </cell>
          <cell r="C79" t="str">
            <v>营业</v>
          </cell>
        </row>
        <row r="80">
          <cell r="A80" t="str">
            <v>上海优客百盛店</v>
          </cell>
          <cell r="B80" t="str">
            <v>营业</v>
          </cell>
          <cell r="C80" t="str">
            <v>营业</v>
          </cell>
        </row>
        <row r="81">
          <cell r="A81" t="str">
            <v>上海伊势丹店</v>
          </cell>
          <cell r="B81">
            <v>45473</v>
          </cell>
          <cell r="C81" t="str">
            <v>已闭店</v>
          </cell>
        </row>
        <row r="82">
          <cell r="A82" t="str">
            <v>上海高岛屋百货店</v>
          </cell>
          <cell r="B82">
            <v>45322</v>
          </cell>
          <cell r="C82" t="str">
            <v>已闭店</v>
          </cell>
        </row>
        <row r="83">
          <cell r="A83" t="str">
            <v>上海新邻生活店</v>
          </cell>
          <cell r="B83" t="str">
            <v>营业</v>
          </cell>
          <cell r="C83" t="str">
            <v>营业</v>
          </cell>
        </row>
        <row r="84">
          <cell r="A84" t="str">
            <v>上海凯德LUONE店</v>
          </cell>
          <cell r="B84" t="str">
            <v>营业</v>
          </cell>
          <cell r="C84" t="str">
            <v>营业</v>
          </cell>
        </row>
        <row r="85">
          <cell r="A85" t="str">
            <v>上海嘉定万达店</v>
          </cell>
          <cell r="B85" t="str">
            <v>营业</v>
          </cell>
          <cell r="C85" t="str">
            <v>营业</v>
          </cell>
        </row>
        <row r="86">
          <cell r="A86" t="str">
            <v>上海南翔印象城店</v>
          </cell>
          <cell r="B86" t="str">
            <v>营业</v>
          </cell>
          <cell r="C86" t="str">
            <v>营业</v>
          </cell>
        </row>
        <row r="87">
          <cell r="A87" t="str">
            <v>上海真光二店</v>
          </cell>
          <cell r="B87" t="str">
            <v>营业</v>
          </cell>
          <cell r="C87" t="str">
            <v>营业</v>
          </cell>
        </row>
        <row r="88">
          <cell r="A88" t="str">
            <v>南京吾悦广场店</v>
          </cell>
          <cell r="B88" t="str">
            <v>营业</v>
          </cell>
          <cell r="C88" t="str">
            <v>营业</v>
          </cell>
        </row>
        <row r="89">
          <cell r="A89" t="str">
            <v>南京六合龙湖天街店</v>
          </cell>
          <cell r="B89" t="str">
            <v>营业</v>
          </cell>
          <cell r="C89" t="str">
            <v>营业</v>
          </cell>
        </row>
        <row r="90">
          <cell r="A90" t="str">
            <v>南京虹悦城二店</v>
          </cell>
          <cell r="B90" t="str">
            <v>营业</v>
          </cell>
          <cell r="C90" t="str">
            <v>营业</v>
          </cell>
        </row>
        <row r="91">
          <cell r="A91" t="str">
            <v>扬州瘦西湖店</v>
          </cell>
          <cell r="B91">
            <v>45393</v>
          </cell>
          <cell r="C91" t="str">
            <v>已闭店</v>
          </cell>
        </row>
        <row r="92">
          <cell r="A92" t="str">
            <v>扬州吾悦店</v>
          </cell>
          <cell r="B92">
            <v>45535</v>
          </cell>
          <cell r="C92" t="str">
            <v>已闭店</v>
          </cell>
        </row>
        <row r="93">
          <cell r="A93" t="str">
            <v>上海百联世博轴店</v>
          </cell>
          <cell r="B93" t="str">
            <v>营业</v>
          </cell>
          <cell r="C93" t="str">
            <v>营业</v>
          </cell>
        </row>
        <row r="94">
          <cell r="A94" t="str">
            <v>上海紫荆广场店</v>
          </cell>
          <cell r="B94" t="str">
            <v>营业</v>
          </cell>
          <cell r="C94" t="str">
            <v>营业</v>
          </cell>
        </row>
        <row r="95">
          <cell r="A95" t="str">
            <v>上海凌云壹街坊店</v>
          </cell>
          <cell r="B95" t="str">
            <v>营业</v>
          </cell>
          <cell r="C95" t="str">
            <v>营业</v>
          </cell>
        </row>
        <row r="96">
          <cell r="A96" t="str">
            <v>上海九亭中心店</v>
          </cell>
          <cell r="B96">
            <v>45523</v>
          </cell>
          <cell r="C96" t="str">
            <v>已闭店</v>
          </cell>
        </row>
        <row r="97">
          <cell r="A97" t="str">
            <v>上海川沙百联店</v>
          </cell>
          <cell r="B97">
            <v>45352</v>
          </cell>
          <cell r="C97" t="str">
            <v>已闭店</v>
          </cell>
        </row>
        <row r="98">
          <cell r="A98" t="str">
            <v>上海五角场万达二店</v>
          </cell>
          <cell r="B98" t="str">
            <v>营业</v>
          </cell>
          <cell r="C98" t="str">
            <v>营业</v>
          </cell>
        </row>
        <row r="99">
          <cell r="A99" t="str">
            <v>上海徐汇日月光二店</v>
          </cell>
          <cell r="B99" t="str">
            <v>营业</v>
          </cell>
          <cell r="C99" t="str">
            <v>营业</v>
          </cell>
        </row>
        <row r="100">
          <cell r="A100" t="str">
            <v>上海旭辉LCM广场店</v>
          </cell>
          <cell r="B100" t="str">
            <v>营业</v>
          </cell>
          <cell r="C100" t="str">
            <v>营业</v>
          </cell>
        </row>
        <row r="101">
          <cell r="A101" t="str">
            <v>上海森兰花园城店</v>
          </cell>
          <cell r="B101">
            <v>45561</v>
          </cell>
          <cell r="C101" t="str">
            <v>已闭店</v>
          </cell>
        </row>
        <row r="102">
          <cell r="A102" t="str">
            <v>上海虹口龙之梦二店</v>
          </cell>
          <cell r="B102" t="str">
            <v>营业</v>
          </cell>
          <cell r="C102" t="str">
            <v>营业</v>
          </cell>
        </row>
        <row r="103">
          <cell r="A103" t="str">
            <v>上海百联世纪大都会二店</v>
          </cell>
          <cell r="B103" t="str">
            <v>营业</v>
          </cell>
          <cell r="C103" t="str">
            <v>营业</v>
          </cell>
        </row>
        <row r="104">
          <cell r="A104" t="str">
            <v>上海爱琴海购物公园店</v>
          </cell>
          <cell r="B104" t="str">
            <v>营业</v>
          </cell>
          <cell r="C104" t="str">
            <v>营业</v>
          </cell>
        </row>
        <row r="105">
          <cell r="A105" t="str">
            <v>上海金谊广场二店</v>
          </cell>
          <cell r="B105" t="str">
            <v>营业</v>
          </cell>
          <cell r="C105" t="str">
            <v>营业</v>
          </cell>
        </row>
        <row r="106">
          <cell r="A106" t="str">
            <v>上海金桥国际二店</v>
          </cell>
          <cell r="B106" t="str">
            <v>营业</v>
          </cell>
          <cell r="C106" t="str">
            <v>营业</v>
          </cell>
        </row>
        <row r="107">
          <cell r="A107" t="str">
            <v>上海真如环宇城店</v>
          </cell>
          <cell r="B107" t="str">
            <v>营业</v>
          </cell>
          <cell r="C107" t="str">
            <v>营业</v>
          </cell>
        </row>
        <row r="108">
          <cell r="A108" t="str">
            <v>上海南洋1931店</v>
          </cell>
          <cell r="B108" t="str">
            <v>营业</v>
          </cell>
          <cell r="C108" t="str">
            <v>营业</v>
          </cell>
        </row>
        <row r="109">
          <cell r="A109" t="str">
            <v>上海长寿路旭辉里店</v>
          </cell>
          <cell r="B109" t="str">
            <v>营业</v>
          </cell>
          <cell r="C109" t="str">
            <v>营业</v>
          </cell>
        </row>
        <row r="110">
          <cell r="A110" t="str">
            <v>上海高岛屋二店</v>
          </cell>
          <cell r="B110" t="str">
            <v>营业</v>
          </cell>
          <cell r="C110" t="str">
            <v>营业</v>
          </cell>
        </row>
        <row r="111">
          <cell r="A111" t="str">
            <v>上海川沙百联二店</v>
          </cell>
          <cell r="B111" t="str">
            <v>营业</v>
          </cell>
          <cell r="C111" t="str">
            <v>营业</v>
          </cell>
        </row>
        <row r="112">
          <cell r="A112" t="str">
            <v>淮安新亚国际店</v>
          </cell>
          <cell r="B112">
            <v>45473</v>
          </cell>
          <cell r="C112" t="str">
            <v>已闭店</v>
          </cell>
        </row>
        <row r="113">
          <cell r="A113" t="str">
            <v>昆山昆城广场店</v>
          </cell>
          <cell r="B113" t="str">
            <v>营业</v>
          </cell>
          <cell r="C113" t="str">
            <v>营业</v>
          </cell>
        </row>
        <row r="114">
          <cell r="A114" t="str">
            <v>南通启东吾悦店</v>
          </cell>
          <cell r="B114">
            <v>45560</v>
          </cell>
          <cell r="C114" t="str">
            <v>已闭店</v>
          </cell>
        </row>
        <row r="115">
          <cell r="A115" t="str">
            <v>苏州山塘街店</v>
          </cell>
          <cell r="B115" t="str">
            <v>营业</v>
          </cell>
          <cell r="C115" t="str">
            <v>营业</v>
          </cell>
        </row>
        <row r="116">
          <cell r="A116" t="str">
            <v>无锡滨湖万象汇店</v>
          </cell>
          <cell r="B116" t="str">
            <v>营业</v>
          </cell>
          <cell r="C116" t="str">
            <v>营业</v>
          </cell>
        </row>
        <row r="117">
          <cell r="A117" t="str">
            <v>深圳宝树台Cicci Mall店</v>
          </cell>
          <cell r="B117" t="str">
            <v>营业</v>
          </cell>
          <cell r="C117" t="str">
            <v>营业</v>
          </cell>
        </row>
        <row r="118">
          <cell r="A118" t="str">
            <v>深圳天虹龙华购物中心店</v>
          </cell>
          <cell r="B118" t="str">
            <v>营业</v>
          </cell>
          <cell r="C118" t="str">
            <v>营业</v>
          </cell>
        </row>
        <row r="119">
          <cell r="A119" t="str">
            <v>深圳欢乐港湾店</v>
          </cell>
          <cell r="B119" t="str">
            <v>营业</v>
          </cell>
          <cell r="C119" t="str">
            <v>营业</v>
          </cell>
        </row>
        <row r="120">
          <cell r="A120" t="str">
            <v>深圳大浪商业中心店</v>
          </cell>
          <cell r="B120" t="str">
            <v>营业</v>
          </cell>
          <cell r="C120" t="str">
            <v>营业</v>
          </cell>
        </row>
        <row r="121">
          <cell r="A121" t="str">
            <v>深圳海上世界店</v>
          </cell>
          <cell r="B121" t="str">
            <v>营业</v>
          </cell>
          <cell r="C121" t="str">
            <v>营业</v>
          </cell>
        </row>
        <row r="122">
          <cell r="A122" t="str">
            <v>深圳欢乐颂店</v>
          </cell>
          <cell r="B122" t="str">
            <v>营业</v>
          </cell>
          <cell r="C122" t="str">
            <v>营业</v>
          </cell>
        </row>
        <row r="123">
          <cell r="A123" t="str">
            <v>深圳欢乐海岸二店</v>
          </cell>
          <cell r="B123" t="str">
            <v>营业</v>
          </cell>
          <cell r="C123" t="str">
            <v>营业</v>
          </cell>
        </row>
        <row r="124">
          <cell r="A124" t="str">
            <v>深圳喜荟城二店</v>
          </cell>
          <cell r="B124" t="str">
            <v>营业</v>
          </cell>
          <cell r="C124" t="str">
            <v>营业</v>
          </cell>
        </row>
        <row r="125">
          <cell r="A125" t="str">
            <v>深圳会展湾花园里店</v>
          </cell>
          <cell r="B125" t="str">
            <v>营业</v>
          </cell>
          <cell r="C125" t="str">
            <v>营业</v>
          </cell>
        </row>
        <row r="126">
          <cell r="A126" t="str">
            <v>深圳福田星河店</v>
          </cell>
          <cell r="B126" t="str">
            <v>营业</v>
          </cell>
          <cell r="C126" t="str">
            <v>营业</v>
          </cell>
        </row>
        <row r="127">
          <cell r="A127" t="str">
            <v>深圳京基KKTIME店</v>
          </cell>
          <cell r="B127" t="str">
            <v>营业</v>
          </cell>
          <cell r="C127" t="str">
            <v>营业</v>
          </cell>
        </row>
        <row r="128">
          <cell r="A128" t="str">
            <v>深圳海雅缤纷城店</v>
          </cell>
          <cell r="B128" t="str">
            <v>营业</v>
          </cell>
          <cell r="C128" t="str">
            <v>营业</v>
          </cell>
        </row>
        <row r="129">
          <cell r="A129" t="str">
            <v>深圳金光华店</v>
          </cell>
          <cell r="B129" t="str">
            <v>营业</v>
          </cell>
          <cell r="C129" t="str">
            <v>营业</v>
          </cell>
        </row>
        <row r="130">
          <cell r="A130" t="str">
            <v>深圳壹方天地店</v>
          </cell>
          <cell r="B130" t="str">
            <v>营业</v>
          </cell>
          <cell r="C130" t="str">
            <v>营业</v>
          </cell>
        </row>
        <row r="131">
          <cell r="A131" t="str">
            <v>深圳万丰海岸城店</v>
          </cell>
          <cell r="B131" t="str">
            <v>营业</v>
          </cell>
          <cell r="C131" t="str">
            <v>营业</v>
          </cell>
        </row>
        <row r="132">
          <cell r="A132" t="str">
            <v>武汉金桥永旺店</v>
          </cell>
          <cell r="B132" t="str">
            <v>营业</v>
          </cell>
          <cell r="C132" t="str">
            <v>营业</v>
          </cell>
        </row>
        <row r="133">
          <cell r="A133" t="str">
            <v>武汉龙湖白沙天街店</v>
          </cell>
          <cell r="B133" t="str">
            <v>营业</v>
          </cell>
          <cell r="C133" t="str">
            <v>营业</v>
          </cell>
        </row>
        <row r="134">
          <cell r="A134" t="str">
            <v>成都天府凯德店</v>
          </cell>
          <cell r="B134" t="str">
            <v>营业</v>
          </cell>
          <cell r="C134" t="str">
            <v>营业</v>
          </cell>
        </row>
        <row r="135">
          <cell r="A135" t="str">
            <v>成都王府井二店</v>
          </cell>
          <cell r="B135" t="str">
            <v>营业</v>
          </cell>
          <cell r="C135" t="str">
            <v>营业</v>
          </cell>
        </row>
        <row r="136">
          <cell r="A136" t="str">
            <v>成都银泰城二店</v>
          </cell>
          <cell r="B136" t="str">
            <v>营业</v>
          </cell>
          <cell r="C136" t="str">
            <v>营业</v>
          </cell>
        </row>
        <row r="137">
          <cell r="A137" t="str">
            <v>成都华侨城店</v>
          </cell>
          <cell r="B137" t="str">
            <v>营业</v>
          </cell>
          <cell r="C137" t="str">
            <v>营业</v>
          </cell>
        </row>
        <row r="138">
          <cell r="A138" t="str">
            <v>重庆国际金融中心店</v>
          </cell>
          <cell r="B138">
            <v>45575</v>
          </cell>
          <cell r="C138" t="str">
            <v>已闭店</v>
          </cell>
        </row>
        <row r="139">
          <cell r="A139" t="str">
            <v>重庆国泰广场二店</v>
          </cell>
          <cell r="B139" t="str">
            <v>营业</v>
          </cell>
          <cell r="C139" t="str">
            <v>营业</v>
          </cell>
        </row>
        <row r="140">
          <cell r="A140" t="str">
            <v>长沙国金中心店</v>
          </cell>
          <cell r="B140" t="str">
            <v>营业</v>
          </cell>
          <cell r="C140" t="str">
            <v>营业</v>
          </cell>
        </row>
        <row r="141">
          <cell r="A141" t="str">
            <v>长沙大悦城购物中心店</v>
          </cell>
          <cell r="B141" t="str">
            <v>营业</v>
          </cell>
          <cell r="C141" t="str">
            <v>营业</v>
          </cell>
        </row>
        <row r="142">
          <cell r="A142" t="str">
            <v>长沙步步高星城天地店</v>
          </cell>
          <cell r="B142" t="str">
            <v>营业</v>
          </cell>
          <cell r="C142" t="str">
            <v>营业</v>
          </cell>
        </row>
        <row r="143">
          <cell r="A143" t="str">
            <v>长沙步步高梅溪新天地店</v>
          </cell>
          <cell r="B143" t="str">
            <v>营业</v>
          </cell>
          <cell r="C143" t="str">
            <v>营业</v>
          </cell>
        </row>
        <row r="144">
          <cell r="A144" t="str">
            <v>西安大悦城店</v>
          </cell>
          <cell r="B144">
            <v>45592</v>
          </cell>
          <cell r="C144" t="str">
            <v>已闭店</v>
          </cell>
        </row>
        <row r="145">
          <cell r="A145" t="str">
            <v>西安合生汇店</v>
          </cell>
          <cell r="B145" t="str">
            <v>营业</v>
          </cell>
          <cell r="C145" t="str">
            <v>营业</v>
          </cell>
        </row>
        <row r="146">
          <cell r="A146" t="str">
            <v>成都金牛嘉茂二店</v>
          </cell>
          <cell r="B146">
            <v>45387</v>
          </cell>
          <cell r="C146" t="str">
            <v>已闭店</v>
          </cell>
        </row>
        <row r="147">
          <cell r="A147" t="str">
            <v>成都环球中心店</v>
          </cell>
          <cell r="B147" t="str">
            <v>营业</v>
          </cell>
          <cell r="C147" t="str">
            <v>营业</v>
          </cell>
        </row>
        <row r="148">
          <cell r="A148" t="str">
            <v>佛山岭南新天地店</v>
          </cell>
          <cell r="B148">
            <v>45344</v>
          </cell>
          <cell r="C148" t="str">
            <v>已闭店</v>
          </cell>
        </row>
        <row r="149">
          <cell r="A149" t="str">
            <v>佛山顺德欢乐海岸店</v>
          </cell>
          <cell r="B149" t="str">
            <v>营业</v>
          </cell>
          <cell r="C149" t="str">
            <v>营业</v>
          </cell>
        </row>
        <row r="150">
          <cell r="A150" t="str">
            <v>广州番禺天河城店</v>
          </cell>
          <cell r="B150" t="str">
            <v>营业</v>
          </cell>
          <cell r="C150" t="str">
            <v>营业</v>
          </cell>
        </row>
        <row r="151">
          <cell r="A151" t="str">
            <v>广州IFC国金天地店</v>
          </cell>
          <cell r="B151" t="str">
            <v>营业</v>
          </cell>
          <cell r="C151" t="str">
            <v>营业</v>
          </cell>
        </row>
        <row r="152">
          <cell r="A152" t="str">
            <v>广州乐峰广场店</v>
          </cell>
          <cell r="B152" t="str">
            <v>营业</v>
          </cell>
          <cell r="C152" t="str">
            <v>营业</v>
          </cell>
        </row>
        <row r="153">
          <cell r="A153" t="str">
            <v>广州五月花店</v>
          </cell>
          <cell r="B153" t="str">
            <v>营业</v>
          </cell>
          <cell r="C153" t="str">
            <v>营业</v>
          </cell>
        </row>
        <row r="154">
          <cell r="A154" t="str">
            <v>广州北京路天河城店</v>
          </cell>
          <cell r="B154">
            <v>45482</v>
          </cell>
          <cell r="C154" t="str">
            <v>已闭店</v>
          </cell>
        </row>
        <row r="155">
          <cell r="A155" t="str">
            <v>北京和谐广场二店</v>
          </cell>
          <cell r="B155" t="str">
            <v>营业</v>
          </cell>
          <cell r="C155" t="str">
            <v>营业</v>
          </cell>
        </row>
        <row r="156">
          <cell r="A156" t="str">
            <v>北京太古颐堤港三店</v>
          </cell>
          <cell r="B156" t="str">
            <v>营业</v>
          </cell>
          <cell r="C156" t="str">
            <v>营业</v>
          </cell>
        </row>
        <row r="157">
          <cell r="A157" t="str">
            <v>北京京西大悦城店</v>
          </cell>
          <cell r="B157" t="str">
            <v>营业</v>
          </cell>
          <cell r="C157" t="str">
            <v>营业</v>
          </cell>
        </row>
        <row r="158">
          <cell r="A158" t="str">
            <v>北京通州万达店</v>
          </cell>
          <cell r="B158" t="str">
            <v>营业</v>
          </cell>
          <cell r="C158" t="str">
            <v>营业</v>
          </cell>
        </row>
        <row r="159">
          <cell r="A159" t="str">
            <v>北京超极合生汇店</v>
          </cell>
          <cell r="B159" t="str">
            <v>营业</v>
          </cell>
          <cell r="C159" t="str">
            <v>营业</v>
          </cell>
        </row>
        <row r="160">
          <cell r="A160" t="str">
            <v>北京东坝万达店</v>
          </cell>
          <cell r="B160" t="str">
            <v>营业</v>
          </cell>
          <cell r="C160" t="str">
            <v>营业</v>
          </cell>
        </row>
        <row r="161">
          <cell r="A161" t="str">
            <v>重庆光环购物公园店</v>
          </cell>
          <cell r="B161" t="str">
            <v>营业</v>
          </cell>
          <cell r="C161" t="str">
            <v>营业</v>
          </cell>
        </row>
        <row r="162">
          <cell r="A162" t="str">
            <v>重庆龙湖金沙天街店</v>
          </cell>
          <cell r="B162" t="str">
            <v>营业</v>
          </cell>
          <cell r="C162" t="str">
            <v>营业</v>
          </cell>
        </row>
        <row r="163">
          <cell r="A163" t="str">
            <v>重庆时代天街店</v>
          </cell>
          <cell r="B163" t="str">
            <v>营业</v>
          </cell>
          <cell r="C163" t="str">
            <v>营业</v>
          </cell>
        </row>
        <row r="164">
          <cell r="A164" t="str">
            <v>重庆龙湖礼嘉天街店</v>
          </cell>
          <cell r="B164" t="str">
            <v>营业</v>
          </cell>
          <cell r="C164" t="str">
            <v>营业</v>
          </cell>
        </row>
        <row r="165">
          <cell r="A165" t="str">
            <v>合肥之心城二店</v>
          </cell>
          <cell r="B165" t="str">
            <v>营业</v>
          </cell>
          <cell r="C165" t="str">
            <v>营业</v>
          </cell>
        </row>
        <row r="166">
          <cell r="A166" t="str">
            <v>合肥包河万象汇店</v>
          </cell>
          <cell r="B166" t="str">
            <v>营业</v>
          </cell>
          <cell r="C166" t="str">
            <v>营业</v>
          </cell>
        </row>
        <row r="167">
          <cell r="A167" t="str">
            <v>沈阳中海和平环宇城店</v>
          </cell>
          <cell r="B167" t="str">
            <v>营业</v>
          </cell>
          <cell r="C167" t="str">
            <v>营业</v>
          </cell>
        </row>
        <row r="168">
          <cell r="A168" t="str">
            <v>苏州中心二店</v>
          </cell>
          <cell r="B168" t="str">
            <v>营业</v>
          </cell>
          <cell r="C168" t="str">
            <v>营业</v>
          </cell>
        </row>
        <row r="169">
          <cell r="A169" t="str">
            <v>天津水游城二店</v>
          </cell>
          <cell r="B169" t="str">
            <v>营业</v>
          </cell>
          <cell r="C169" t="str">
            <v>营业</v>
          </cell>
        </row>
        <row r="170">
          <cell r="A170" t="str">
            <v>天津环宇城店</v>
          </cell>
          <cell r="B170" t="str">
            <v>营业</v>
          </cell>
          <cell r="C170" t="str">
            <v>营业</v>
          </cell>
        </row>
        <row r="171">
          <cell r="A171" t="str">
            <v>天津西青大悦汇店</v>
          </cell>
          <cell r="B171" t="str">
            <v>营业</v>
          </cell>
          <cell r="C171" t="str">
            <v>营业</v>
          </cell>
        </row>
        <row r="172">
          <cell r="A172" t="str">
            <v>福州万象城店</v>
          </cell>
          <cell r="B172">
            <v>45397</v>
          </cell>
          <cell r="C172" t="str">
            <v>已闭店</v>
          </cell>
        </row>
        <row r="173">
          <cell r="A173" t="str">
            <v>深圳南山来福士店</v>
          </cell>
          <cell r="B173" t="str">
            <v>营业</v>
          </cell>
          <cell r="C173" t="str">
            <v>营业</v>
          </cell>
        </row>
        <row r="174">
          <cell r="A174" t="str">
            <v>天津南开大悦城店</v>
          </cell>
          <cell r="B174" t="str">
            <v>营业</v>
          </cell>
          <cell r="C174" t="str">
            <v>营业</v>
          </cell>
        </row>
        <row r="175">
          <cell r="A175" t="str">
            <v>上海天空万科广场店</v>
          </cell>
          <cell r="B175" t="str">
            <v>营业</v>
          </cell>
          <cell r="C175" t="str">
            <v>营业</v>
          </cell>
        </row>
        <row r="176">
          <cell r="A176" t="str">
            <v>上海龙湖金汇天街店</v>
          </cell>
          <cell r="B176" t="str">
            <v>营业</v>
          </cell>
          <cell r="C176" t="str">
            <v>营业</v>
          </cell>
        </row>
        <row r="177">
          <cell r="A177" t="str">
            <v>北京西北旺万象汇店</v>
          </cell>
          <cell r="B177" t="str">
            <v>营业</v>
          </cell>
          <cell r="C177" t="str">
            <v>营业</v>
          </cell>
        </row>
        <row r="178">
          <cell r="A178" t="str">
            <v>重庆龙湖云领天街店</v>
          </cell>
          <cell r="B178" t="str">
            <v>营业</v>
          </cell>
          <cell r="C178" t="str">
            <v>营业</v>
          </cell>
        </row>
        <row r="179">
          <cell r="A179" t="str">
            <v>重庆协信星光广场店</v>
          </cell>
          <cell r="B179" t="str">
            <v>营业</v>
          </cell>
          <cell r="C179" t="str">
            <v>营业</v>
          </cell>
        </row>
        <row r="180">
          <cell r="A180" t="str">
            <v>南京城北虹悦城店</v>
          </cell>
          <cell r="B180" t="str">
            <v>营业</v>
          </cell>
          <cell r="C180" t="str">
            <v>营业</v>
          </cell>
        </row>
        <row r="181">
          <cell r="A181" t="str">
            <v>西安荟聚店</v>
          </cell>
          <cell r="B181" t="str">
            <v>营业</v>
          </cell>
          <cell r="C181" t="str">
            <v>营业</v>
          </cell>
        </row>
        <row r="182">
          <cell r="A182" t="str">
            <v>武汉金地广场店</v>
          </cell>
          <cell r="B182" t="str">
            <v>营业</v>
          </cell>
          <cell r="C182" t="str">
            <v>营业</v>
          </cell>
        </row>
        <row r="183">
          <cell r="A183" t="str">
            <v>武汉青山印象城店</v>
          </cell>
          <cell r="B183" t="str">
            <v>营业</v>
          </cell>
          <cell r="C183" t="str">
            <v>营业</v>
          </cell>
        </row>
        <row r="184">
          <cell r="A184" t="str">
            <v>北京西直门凯德二店</v>
          </cell>
          <cell r="B184" t="str">
            <v>营业</v>
          </cell>
          <cell r="C184" t="str">
            <v>营业</v>
          </cell>
        </row>
        <row r="185">
          <cell r="A185" t="str">
            <v>杭州金沙天街店</v>
          </cell>
          <cell r="B185" t="str">
            <v>营业</v>
          </cell>
          <cell r="C185" t="str">
            <v>营业</v>
          </cell>
        </row>
        <row r="186">
          <cell r="A186" t="str">
            <v>杭州新天地店</v>
          </cell>
          <cell r="B186" t="str">
            <v>营业</v>
          </cell>
          <cell r="C186" t="str">
            <v>营业</v>
          </cell>
        </row>
        <row r="187">
          <cell r="A187" t="str">
            <v>上海中庚漫游城店</v>
          </cell>
          <cell r="B187" t="str">
            <v>营业</v>
          </cell>
          <cell r="C187" t="str">
            <v>营业</v>
          </cell>
        </row>
        <row r="188">
          <cell r="A188" t="str">
            <v>无锡万象城二店</v>
          </cell>
          <cell r="B188" t="str">
            <v>营业</v>
          </cell>
          <cell r="C188" t="str">
            <v>营业</v>
          </cell>
        </row>
        <row r="189">
          <cell r="A189" t="str">
            <v>上海长宁大融城店</v>
          </cell>
          <cell r="B189" t="str">
            <v>营业</v>
          </cell>
          <cell r="C189" t="str">
            <v>营业</v>
          </cell>
        </row>
        <row r="190">
          <cell r="A190" t="str">
            <v>成都银石广场店</v>
          </cell>
          <cell r="B190" t="str">
            <v>营业</v>
          </cell>
          <cell r="C190" t="str">
            <v>营业</v>
          </cell>
        </row>
        <row r="191">
          <cell r="A191" t="str">
            <v>合肥银泰中心店</v>
          </cell>
          <cell r="B191" t="str">
            <v>营业</v>
          </cell>
          <cell r="C191" t="str">
            <v>营业</v>
          </cell>
        </row>
        <row r="192">
          <cell r="A192" t="str">
            <v>上海金山万达广场店</v>
          </cell>
          <cell r="B192" t="str">
            <v>营业</v>
          </cell>
          <cell r="C192" t="str">
            <v>营业</v>
          </cell>
        </row>
        <row r="193">
          <cell r="A193" t="str">
            <v>上海虹桥龙湖天街店</v>
          </cell>
          <cell r="B193" t="str">
            <v>营业</v>
          </cell>
          <cell r="C193" t="str">
            <v>营业</v>
          </cell>
        </row>
        <row r="194">
          <cell r="A194" t="str">
            <v>上海九亭中心二店</v>
          </cell>
          <cell r="B194" t="str">
            <v>营业</v>
          </cell>
          <cell r="C194" t="str">
            <v>营业</v>
          </cell>
        </row>
        <row r="195">
          <cell r="A195" t="str">
            <v>西安大悦城二店</v>
          </cell>
          <cell r="B195" t="str">
            <v>营业</v>
          </cell>
          <cell r="C195" t="str">
            <v>营业</v>
          </cell>
        </row>
        <row r="196">
          <cell r="A196" t="str">
            <v>济南万象城二店</v>
          </cell>
          <cell r="B196" t="str">
            <v>营业</v>
          </cell>
          <cell r="C196" t="str">
            <v>营业</v>
          </cell>
        </row>
      </sheetData>
      <sheetData sheetId="4" refreshError="1"/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79998168889431442"/>
  </sheetPr>
  <dimension ref="A1:O29"/>
  <sheetViews>
    <sheetView showGridLines="0" tabSelected="1" workbookViewId="0">
      <pane xSplit="2" ySplit="1" topLeftCell="C2" activePane="bottomRight" state="frozen"/>
      <selection pane="topRight"/>
      <selection pane="bottomLeft"/>
      <selection pane="bottomRight" activeCell="Q6" sqref="Q6"/>
    </sheetView>
  </sheetViews>
  <sheetFormatPr defaultColWidth="8.77734375" defaultRowHeight="13.8"/>
  <cols>
    <col min="1" max="1" width="9.77734375" style="110" customWidth="1"/>
    <col min="2" max="2" width="9" style="110" customWidth="1"/>
    <col min="3" max="3" width="7.44140625" style="110" customWidth="1"/>
    <col min="4" max="11" width="7.44140625" style="111" customWidth="1"/>
    <col min="12" max="13" width="8" style="111" customWidth="1"/>
    <col min="14" max="14" width="8" style="110" customWidth="1"/>
    <col min="15" max="15" width="9.6640625" style="110" customWidth="1"/>
    <col min="16" max="16384" width="8.77734375" style="110"/>
  </cols>
  <sheetData>
    <row r="1" spans="1:15">
      <c r="A1" s="120" t="s">
        <v>0</v>
      </c>
      <c r="B1" s="120" t="s">
        <v>1</v>
      </c>
      <c r="C1" s="120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1" t="s">
        <v>8</v>
      </c>
      <c r="J1" s="121" t="s">
        <v>9</v>
      </c>
      <c r="K1" s="121" t="s">
        <v>10</v>
      </c>
      <c r="L1" s="121" t="s">
        <v>11</v>
      </c>
      <c r="M1" s="121" t="s">
        <v>12</v>
      </c>
      <c r="N1" s="121" t="s">
        <v>13</v>
      </c>
      <c r="O1" s="120" t="s">
        <v>14</v>
      </c>
    </row>
    <row r="2" spans="1:15" ht="13.95" customHeight="1">
      <c r="A2" s="124" t="s">
        <v>15</v>
      </c>
      <c r="B2" s="124" t="s">
        <v>16</v>
      </c>
      <c r="C2" s="125">
        <f>SUMIFS('1月评分表'!$R:$R,'1月评分表'!$C:$C,B2)</f>
        <v>78.803420583521444</v>
      </c>
      <c r="D2" s="125">
        <f>SUMIFS('2月评分表'!$R:$R,'2月评分表'!$C:$C,B2)</f>
        <v>81.018318039699025</v>
      </c>
      <c r="E2" s="125">
        <f>SUMIFS('3月评分表'!$R:$R,'3月评分表'!$C:$C,B2)</f>
        <v>82.54153374949864</v>
      </c>
      <c r="F2" s="125">
        <f>SUMIFS('4月评分表'!$R:$R,'4月评分表'!$C:$C,B2)</f>
        <v>80.689545178727215</v>
      </c>
      <c r="G2" s="125">
        <f>SUMIFS('5月评分表'!$R:$R,'5月评分表'!$C:$C,B2)</f>
        <v>79.475284895429979</v>
      </c>
      <c r="H2" s="125">
        <f>SUMIFS('6月评分表'!$R:$R,'6月评分表'!$C:$C,B2)</f>
        <v>80.523531592240801</v>
      </c>
      <c r="I2" s="125">
        <f>SUMIFS('7月评分表'!$R:$R,'7月评分表'!$C:$C,B2)</f>
        <v>83.840883482208071</v>
      </c>
      <c r="J2" s="125">
        <f>SUMIFS('8月评分表'!$R:$R,'8月评分表'!$C:$C,B2)</f>
        <v>85.335403498374177</v>
      </c>
      <c r="K2" s="125">
        <f>SUMIFS('9月评分表'!$R:$R,'9月评分表'!$C:$C,B2)</f>
        <v>70.606990498673611</v>
      </c>
      <c r="L2" s="125">
        <f>SUMIFS('10月评分表'!$R:$R,'10月评分表'!$C:$C,B2)</f>
        <v>77.146851333424991</v>
      </c>
      <c r="M2" s="125"/>
      <c r="N2" s="127"/>
      <c r="O2" s="126">
        <f t="shared" ref="O2:O6" si="0">AVERAGE(C2:N2)</f>
        <v>79.998176285179781</v>
      </c>
    </row>
    <row r="3" spans="1:15">
      <c r="A3" s="114" t="s">
        <v>15</v>
      </c>
      <c r="B3" s="114" t="s">
        <v>17</v>
      </c>
      <c r="C3" s="115">
        <f>SUMIFS('1月评分表'!$R:$R,'1月评分表'!$C:$C,B3)</f>
        <v>77.840492152910855</v>
      </c>
      <c r="D3" s="115">
        <f>SUMIFS('2月评分表'!$R:$R,'2月评分表'!$C:$C,B3)</f>
        <v>76.602041361082854</v>
      </c>
      <c r="E3" s="115">
        <f>SUMIFS('3月评分表'!$R:$R,'3月评分表'!$C:$C,B3)</f>
        <v>76.239537052997775</v>
      </c>
      <c r="F3" s="115">
        <f>SUMIFS('4月评分表'!$R:$R,'4月评分表'!$C:$C,B3)</f>
        <v>70.829625600768154</v>
      </c>
      <c r="G3" s="115">
        <f>SUMIFS('5月评分表'!$R:$R,'5月评分表'!$C:$C,B3)</f>
        <v>71.316359594780437</v>
      </c>
      <c r="H3" s="115">
        <f>SUMIFS('6月评分表'!$R:$R,'6月评分表'!$C:$C,B3)</f>
        <v>78.637432386413522</v>
      </c>
      <c r="I3" s="115">
        <f>SUMIFS('7月评分表'!$R:$R,'7月评分表'!$C:$C,B3)</f>
        <v>76.82499693377676</v>
      </c>
      <c r="J3" s="115">
        <f>SUMIFS('8月评分表'!$R:$R,'8月评分表'!$C:$C,B3)</f>
        <v>79.480735974848457</v>
      </c>
      <c r="K3" s="115">
        <f>SUMIFS('9月评分表'!$R:$R,'9月评分表'!$C:$C,B3)</f>
        <v>60.125934787046731</v>
      </c>
      <c r="L3" s="115">
        <f>SUMIFS('10月评分表'!$R:$R,'10月评分表'!$C:$C,B3)</f>
        <v>68.945044255590261</v>
      </c>
      <c r="M3" s="115"/>
      <c r="N3" s="117"/>
      <c r="O3" s="116">
        <f t="shared" si="0"/>
        <v>73.684220010021576</v>
      </c>
    </row>
    <row r="4" spans="1:15">
      <c r="A4" s="113" t="s">
        <v>15</v>
      </c>
      <c r="B4" s="113" t="s">
        <v>18</v>
      </c>
      <c r="C4" s="112">
        <f>SUMIFS('1月评分表'!$R:$R,'1月评分表'!$C:$C,B4)</f>
        <v>73.723179515930752</v>
      </c>
      <c r="D4" s="112">
        <f>SUMIFS('2月评分表'!$R:$R,'2月评分表'!$C:$C,B4)</f>
        <v>77.379393504494814</v>
      </c>
      <c r="E4" s="112">
        <f>SUMIFS('3月评分表'!$R:$R,'3月评分表'!$C:$C,B4)</f>
        <v>74.515507670605075</v>
      </c>
      <c r="F4" s="112">
        <f>SUMIFS('4月评分表'!$R:$R,'4月评分表'!$C:$C,B4)</f>
        <v>67.226369690141127</v>
      </c>
      <c r="G4" s="112">
        <f>SUMIFS('5月评分表'!$R:$R,'5月评分表'!$C:$C,B4)</f>
        <v>71.900959358016081</v>
      </c>
      <c r="H4" s="112">
        <f>SUMIFS('6月评分表'!$R:$R,'6月评分表'!$C:$C,B4)</f>
        <v>77.021613827921712</v>
      </c>
      <c r="I4" s="112">
        <f>SUMIFS('7月评分表'!$R:$R,'7月评分表'!$C:$C,B4)</f>
        <v>70.916906919884283</v>
      </c>
      <c r="J4" s="112">
        <f>SUMIFS('8月评分表'!$R:$R,'8月评分表'!$C:$C,B4)</f>
        <v>73.537720860234558</v>
      </c>
      <c r="K4" s="112">
        <f>SUMIFS('9月评分表'!$R:$R,'9月评分表'!$C:$C,B4)</f>
        <v>59.87635870770719</v>
      </c>
      <c r="L4" s="112">
        <f>SUMIFS('10月评分表'!$R:$R,'10月评分表'!$C:$C,B4)</f>
        <v>60.019303747272509</v>
      </c>
      <c r="M4" s="112"/>
      <c r="N4" s="122"/>
      <c r="O4" s="123">
        <f t="shared" si="0"/>
        <v>70.611731380220803</v>
      </c>
    </row>
    <row r="5" spans="1:15">
      <c r="A5" s="124" t="s">
        <v>15</v>
      </c>
      <c r="B5" s="124" t="s">
        <v>19</v>
      </c>
      <c r="C5" s="125">
        <f>SUMIFS('1月评分表'!$R:$R,'1月评分表'!$C:$C,B5)</f>
        <v>80.550398346064426</v>
      </c>
      <c r="D5" s="125">
        <f>SUMIFS('2月评分表'!$R:$R,'2月评分表'!$C:$C,B5)</f>
        <v>80.199288994649407</v>
      </c>
      <c r="E5" s="125">
        <f>SUMIFS('3月评分表'!$R:$R,'3月评分表'!$C:$C,B5)</f>
        <v>78.43159606839059</v>
      </c>
      <c r="F5" s="125">
        <f>SUMIFS('4月评分表'!$R:$R,'4月评分表'!$C:$C,B5)</f>
        <v>75.213369373425365</v>
      </c>
      <c r="G5" s="125">
        <f>SUMIFS('5月评分表'!$R:$R,'5月评分表'!$C:$C,B5)</f>
        <v>74.325911218731406</v>
      </c>
      <c r="H5" s="125">
        <f>SUMIFS('6月评分表'!$R:$R,'6月评分表'!$C:$C,B5)</f>
        <v>75.79254011931036</v>
      </c>
      <c r="I5" s="125"/>
      <c r="J5" s="125"/>
      <c r="K5" s="125"/>
      <c r="L5" s="125"/>
      <c r="M5" s="125"/>
      <c r="N5" s="128"/>
      <c r="O5" s="126">
        <f t="shared" si="0"/>
        <v>77.418850686761914</v>
      </c>
    </row>
    <row r="6" spans="1:15">
      <c r="A6" s="114" t="s">
        <v>15</v>
      </c>
      <c r="B6" s="114" t="s">
        <v>20</v>
      </c>
      <c r="C6" s="115"/>
      <c r="D6" s="115"/>
      <c r="E6" s="115"/>
      <c r="F6" s="115"/>
      <c r="G6" s="115"/>
      <c r="H6" s="115"/>
      <c r="I6" s="115">
        <f>SUMIFS('7月评分表'!$R:$R,'7月评分表'!$C:$C,B6)</f>
        <v>79.33598209847672</v>
      </c>
      <c r="J6" s="115">
        <f>SUMIFS('8月评分表'!$R:$R,'8月评分表'!$C:$C,B6)</f>
        <v>80.5799025881539</v>
      </c>
      <c r="K6" s="115">
        <f>SUMIFS('9月评分表'!$R:$R,'9月评分表'!$C:$C,B6)</f>
        <v>68.985091111419393</v>
      </c>
      <c r="L6" s="115">
        <f>SUMIFS('10月评分表'!$R:$R,'10月评分表'!$C:$C,B6)</f>
        <v>69.885351528439159</v>
      </c>
      <c r="M6" s="115"/>
      <c r="N6" s="114"/>
      <c r="O6" s="116">
        <f t="shared" si="0"/>
        <v>74.696581831622296</v>
      </c>
    </row>
    <row r="7" spans="1:15">
      <c r="A7" s="118"/>
      <c r="B7" s="118"/>
      <c r="C7" s="119"/>
      <c r="D7" s="119"/>
      <c r="E7" s="119"/>
      <c r="F7" s="119"/>
      <c r="G7" s="119"/>
      <c r="H7" s="119"/>
      <c r="I7" s="119"/>
      <c r="J7" s="119"/>
      <c r="K7" s="119"/>
      <c r="L7" s="119"/>
      <c r="M7" s="119"/>
      <c r="N7" s="119"/>
      <c r="O7" s="116"/>
    </row>
    <row r="8" spans="1:15">
      <c r="A8" s="118"/>
      <c r="B8" s="118"/>
      <c r="C8" s="119"/>
      <c r="D8" s="119"/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16"/>
    </row>
    <row r="9" spans="1:15">
      <c r="A9" s="120" t="s">
        <v>0</v>
      </c>
      <c r="B9" s="120" t="s">
        <v>1</v>
      </c>
      <c r="C9" s="120" t="s">
        <v>2</v>
      </c>
      <c r="D9" s="121" t="s">
        <v>3</v>
      </c>
      <c r="E9" s="121" t="s">
        <v>4</v>
      </c>
      <c r="F9" s="121" t="s">
        <v>5</v>
      </c>
      <c r="G9" s="121" t="s">
        <v>6</v>
      </c>
      <c r="H9" s="121" t="s">
        <v>7</v>
      </c>
      <c r="I9" s="121" t="s">
        <v>8</v>
      </c>
      <c r="J9" s="121" t="s">
        <v>9</v>
      </c>
      <c r="K9" s="121" t="s">
        <v>10</v>
      </c>
      <c r="L9" s="121" t="s">
        <v>11</v>
      </c>
      <c r="M9" s="121" t="s">
        <v>12</v>
      </c>
      <c r="N9" s="121" t="s">
        <v>13</v>
      </c>
      <c r="O9" s="120" t="s">
        <v>14</v>
      </c>
    </row>
    <row r="10" spans="1:15">
      <c r="A10" s="124" t="s">
        <v>21</v>
      </c>
      <c r="B10" s="125" t="s">
        <v>24</v>
      </c>
      <c r="C10" s="125">
        <f>SUMIFS('1月评分表'!$Q:$Q,'1月评分表'!$D:$D,B10)</f>
        <v>87.816303764631257</v>
      </c>
      <c r="D10" s="125">
        <f>SUMIFS('2月评分表'!$Q:$Q,'2月评分表'!$D:$D,B10)</f>
        <v>87.579923328118738</v>
      </c>
      <c r="E10" s="125">
        <f>SUMIFS('3月评分表'!$Q:$Q,'3月评分表'!$D:$D,B10)</f>
        <v>84.456418510283584</v>
      </c>
      <c r="F10" s="125">
        <f>SUMIFS('4月评分表'!$Q:$Q,'4月评分表'!$D:$D,B10)</f>
        <v>83.846116681558769</v>
      </c>
      <c r="G10" s="125">
        <f>SUMIFS('5月评分表'!$Q:$Q,'5月评分表'!$D:$D,B10)</f>
        <v>82.367205502846517</v>
      </c>
      <c r="H10" s="125">
        <f>SUMIFS('6月评分表'!$Q:$Q,'6月评分表'!$D:$D,B10)</f>
        <v>84.179193440920884</v>
      </c>
      <c r="I10" s="125">
        <f>SUMIFS('7月评分表'!$Q:$Q,'7月评分表'!$D:$D,B10)</f>
        <v>88.176007410295085</v>
      </c>
      <c r="J10" s="125">
        <f>SUMIFS('8月评分表'!$Q:$Q,'8月评分表'!$D:$D,B10)</f>
        <v>87.957286618844421</v>
      </c>
      <c r="K10" s="125">
        <f>SUMIFS('9月评分表'!$Q:$Q,'9月评分表'!$D:$D,B10)</f>
        <v>77.635406757394861</v>
      </c>
      <c r="L10" s="125">
        <f>SUMIFS('10月评分表'!$Q:$Q,'10月评分表'!$D:$D,B10)</f>
        <v>83.403432493880644</v>
      </c>
      <c r="M10" s="125"/>
      <c r="N10" s="124"/>
      <c r="O10" s="126">
        <f>AVERAGE(C10:N10)</f>
        <v>84.741729450877457</v>
      </c>
    </row>
    <row r="11" spans="1:15">
      <c r="A11" s="124" t="s">
        <v>21</v>
      </c>
      <c r="B11" s="125" t="s">
        <v>34</v>
      </c>
      <c r="C11" s="125">
        <f>SUMIFS('1月评分表'!$Q:$Q,'1月评分表'!$D:$D,B11)</f>
        <v>75.811316336106842</v>
      </c>
      <c r="D11" s="125">
        <f>SUMIFS('2月评分表'!$Q:$Q,'2月评分表'!$D:$D,B11)</f>
        <v>81.675738459469358</v>
      </c>
      <c r="E11" s="125">
        <f>SUMIFS('3月评分表'!$Q:$Q,'3月评分表'!$D:$D,B11)</f>
        <v>85.486540792166693</v>
      </c>
      <c r="F11" s="125">
        <f>SUMIFS('4月评分表'!$Q:$Q,'4月评分表'!$D:$D,B11)</f>
        <v>82.401516063855695</v>
      </c>
      <c r="G11" s="125">
        <f>SUMIFS('5月评分表'!$Q:$Q,'5月评分表'!$D:$D,B11)</f>
        <v>80.06438626139014</v>
      </c>
      <c r="H11" s="125">
        <f>SUMIFS('6月评分表'!$Q:$Q,'6月评分表'!$D:$D,B11)</f>
        <v>78.121206534869799</v>
      </c>
      <c r="I11" s="125">
        <f>SUMIFS('7月评分表'!$Q:$Q,'7月评分表'!$D:$D,B11)</f>
        <v>83.143702535064591</v>
      </c>
      <c r="J11" s="125">
        <f>SUMIFS('8月评分表'!$Q:$Q,'8月评分表'!$D:$D,B11)</f>
        <v>86.113738122038555</v>
      </c>
      <c r="K11" s="125">
        <f>SUMIFS('9月评分表'!$Q:$Q,'9月评分表'!$D:$D,B11)</f>
        <v>76.702582290513945</v>
      </c>
      <c r="L11" s="125">
        <f>SUMIFS('10月评分表'!$Q:$Q,'10月评分表'!$D:$D,B11)</f>
        <v>81.280847710779682</v>
      </c>
      <c r="M11" s="125"/>
      <c r="N11" s="124"/>
      <c r="O11" s="126">
        <f>AVERAGE(C11:N11)</f>
        <v>81.080157510625526</v>
      </c>
    </row>
    <row r="12" spans="1:15">
      <c r="A12" s="124" t="s">
        <v>21</v>
      </c>
      <c r="B12" s="125" t="s">
        <v>22</v>
      </c>
      <c r="C12" s="125">
        <f>SUMIFS('1月评分表'!$Q:$Q,'1月评分表'!$D:$D,B12)</f>
        <v>85.488904933227886</v>
      </c>
      <c r="D12" s="125">
        <f>SUMIFS('2月评分表'!$Q:$Q,'2月评分表'!$D:$D,B12)</f>
        <v>85.111850878303315</v>
      </c>
      <c r="E12" s="125">
        <f>SUMIFS('3月评分表'!$Q:$Q,'3月评分表'!$D:$D,B12)</f>
        <v>85.33894665628172</v>
      </c>
      <c r="F12" s="125">
        <f>SUMIFS('4月评分表'!$Q:$Q,'4月评分表'!$D:$D,B12)</f>
        <v>81.562992329863789</v>
      </c>
      <c r="G12" s="125">
        <f>SUMIFS('5月评分表'!$Q:$Q,'5月评分表'!$D:$D,B12)</f>
        <v>76.829782682330404</v>
      </c>
      <c r="H12" s="125">
        <f>SUMIFS('6月评分表'!$Q:$Q,'6月评分表'!$D:$D,B12)</f>
        <v>83.417809590142795</v>
      </c>
      <c r="I12" s="125">
        <f>SUMIFS('7月评分表'!$Q:$Q,'7月评分表'!$D:$D,B12)</f>
        <v>80.6640691952515</v>
      </c>
      <c r="J12" s="125">
        <f>SUMIFS('8月评分表'!$Q:$Q,'8月评分表'!$D:$D,B12)</f>
        <v>82.848291400115912</v>
      </c>
      <c r="K12" s="125">
        <f>SUMIFS('9月评分表'!$Q:$Q,'9月评分表'!$D:$D,B12)</f>
        <v>58.637994592931008</v>
      </c>
      <c r="L12" s="125">
        <f>SUMIFS('10月评分表'!$Q:$Q,'10月评分表'!$D:$D,B12)</f>
        <v>64.861290192097258</v>
      </c>
      <c r="M12" s="125"/>
      <c r="N12" s="124"/>
      <c r="O12" s="126">
        <f>AVERAGE(C12:N12)</f>
        <v>78.476193245054574</v>
      </c>
    </row>
    <row r="13" spans="1:15">
      <c r="A13" s="124" t="s">
        <v>21</v>
      </c>
      <c r="B13" s="125" t="s">
        <v>23</v>
      </c>
      <c r="C13" s="125">
        <f>SUMIFS('1月评分表'!$Q:$Q,'1月评分表'!$D:$D,B13)</f>
        <v>77.627981052861216</v>
      </c>
      <c r="D13" s="125">
        <f>SUMIFS('2月评分表'!$Q:$Q,'2月评分表'!$D:$D,B13)</f>
        <v>78.159387899539851</v>
      </c>
      <c r="E13" s="125">
        <f>SUMIFS('3月评分表'!$Q:$Q,'3月评分表'!$D:$D,B13)</f>
        <v>79.071085825563259</v>
      </c>
      <c r="F13" s="125">
        <f>SUMIFS('4月评分表'!$Q:$Q,'4月评分表'!$D:$D,B13)</f>
        <v>78.308627596990974</v>
      </c>
      <c r="G13" s="125">
        <f>SUMIFS('5月评分表'!$Q:$Q,'5月评分表'!$D:$D,B13)</f>
        <v>80.056617772914649</v>
      </c>
      <c r="H13" s="125">
        <f>SUMIFS('6月评分表'!$Q:$Q,'6月评分表'!$D:$D,B13)</f>
        <v>81.42416283041652</v>
      </c>
      <c r="I13" s="125">
        <f>SUMIFS('7月评分表'!$Q:$Q,'7月评分表'!$D:$D,B13)</f>
        <v>83.037268171873478</v>
      </c>
      <c r="J13" s="125">
        <f>SUMIFS('8月评分表'!$Q:$Q,'8月评分表'!$D:$D,B13)</f>
        <v>83.973951210269618</v>
      </c>
      <c r="K13" s="125">
        <f>SUMIFS('9月评分表'!$Q:$Q,'9月评分表'!$D:$D,B13)</f>
        <v>67.420611699535073</v>
      </c>
      <c r="L13" s="125">
        <f>SUMIFS('10月评分表'!$Q:$Q,'10月评分表'!$D:$D,B13)</f>
        <v>74.844927376778941</v>
      </c>
      <c r="M13" s="125"/>
      <c r="N13" s="124"/>
      <c r="O13" s="126">
        <f>AVERAGE(C13:N13)</f>
        <v>78.392462143674351</v>
      </c>
    </row>
    <row r="14" spans="1:15">
      <c r="A14" s="114" t="s">
        <v>21</v>
      </c>
      <c r="B14" s="115" t="s">
        <v>30</v>
      </c>
      <c r="C14" s="115">
        <f>SUMIFS('1月评分表'!$Q:$Q,'1月评分表'!$D:$D,B14)</f>
        <v>82.236617872404821</v>
      </c>
      <c r="D14" s="115">
        <f>SUMIFS('2月评分表'!$Q:$Q,'2月评分表'!$D:$D,B14)</f>
        <v>75.925745894715007</v>
      </c>
      <c r="E14" s="115">
        <f>SUMIFS('3月评分表'!$Q:$Q,'3月评分表'!$D:$D,B14)</f>
        <v>85.181271076570695</v>
      </c>
      <c r="F14" s="115">
        <f>SUMIFS('4月评分表'!$Q:$Q,'4月评分表'!$D:$D,B14)</f>
        <v>79.750509572670978</v>
      </c>
      <c r="G14" s="115">
        <f>SUMIFS('5月评分表'!$Q:$Q,'5月评分表'!$D:$D,B14)</f>
        <v>75.962580044487069</v>
      </c>
      <c r="H14" s="115">
        <f>SUMIFS('6月评分表'!$Q:$Q,'6月评分表'!$D:$D,B14)</f>
        <v>81.839943654787561</v>
      </c>
      <c r="I14" s="115">
        <f>SUMIFS('7月评分表'!$Q:$Q,'7月评分表'!$D:$D,B14)</f>
        <v>79.170920197484435</v>
      </c>
      <c r="J14" s="115">
        <f>SUMIFS('8月评分表'!$Q:$Q,'8月评分表'!$D:$D,B14)</f>
        <v>78.525460161312751</v>
      </c>
      <c r="K14" s="115">
        <f>SUMIFS('9月评分表'!$Q:$Q,'9月评分表'!$D:$D,B14)</f>
        <v>54.880620165779348</v>
      </c>
      <c r="L14" s="115">
        <f>SUMIFS('10月评分表'!$Q:$Q,'10月评分表'!$D:$D,B14)</f>
        <v>72.821576328317178</v>
      </c>
      <c r="M14" s="115"/>
      <c r="N14" s="114"/>
      <c r="O14" s="116">
        <f>AVERAGE(C14:N14)</f>
        <v>76.629524496852966</v>
      </c>
    </row>
    <row r="15" spans="1:15">
      <c r="A15" s="114" t="s">
        <v>21</v>
      </c>
      <c r="B15" s="115" t="s">
        <v>27</v>
      </c>
      <c r="C15" s="115">
        <f>SUMIFS('1月评分表'!$Q:$Q,'1月评分表'!$D:$D,B15)</f>
        <v>80.723295769695198</v>
      </c>
      <c r="D15" s="115">
        <f>SUMIFS('2月评分表'!$Q:$Q,'2月评分表'!$D:$D,B15)</f>
        <v>76.862618724041837</v>
      </c>
      <c r="E15" s="115">
        <f>SUMIFS('3月评分表'!$Q:$Q,'3月评分表'!$D:$D,B15)</f>
        <v>82.597235456771031</v>
      </c>
      <c r="F15" s="115">
        <f>SUMIFS('4月评分表'!$Q:$Q,'4月评分表'!$D:$D,B15)</f>
        <v>73.20672283739593</v>
      </c>
      <c r="G15" s="115">
        <f>SUMIFS('5月评分表'!$Q:$Q,'5月评分表'!$D:$D,B15)</f>
        <v>71.550376312028519</v>
      </c>
      <c r="H15" s="115">
        <f>SUMIFS('6月评分表'!$Q:$Q,'6月评分表'!$D:$D,B15)</f>
        <v>68.773793254935043</v>
      </c>
      <c r="I15" s="115">
        <f>SUMIFS('7月评分表'!$Q:$Q,'7月评分表'!$D:$D,B15)</f>
        <v>79.557406453633476</v>
      </c>
      <c r="J15" s="115">
        <f>SUMIFS('8月评分表'!$Q:$Q,'8月评分表'!$D:$D,B15)</f>
        <v>83.320311580685825</v>
      </c>
      <c r="K15" s="115">
        <f>SUMIFS('9月评分表'!$Q:$Q,'9月评分表'!$D:$D,B15)</f>
        <v>72.532811531746859</v>
      </c>
      <c r="L15" s="115">
        <f>SUMIFS('10月评分表'!$Q:$Q,'10月评分表'!$D:$D,B15)</f>
        <v>71.722313302422961</v>
      </c>
      <c r="M15" s="115"/>
      <c r="N15" s="114"/>
      <c r="O15" s="116">
        <f>AVERAGE(C15:N15)</f>
        <v>76.084688522335668</v>
      </c>
    </row>
    <row r="16" spans="1:15">
      <c r="A16" s="114" t="s">
        <v>21</v>
      </c>
      <c r="B16" s="115" t="s">
        <v>26</v>
      </c>
      <c r="C16" s="115">
        <f>SUMIFS('1月评分表'!$Q:$Q,'1月评分表'!$D:$D,B16)</f>
        <v>77.332774010525213</v>
      </c>
      <c r="D16" s="115">
        <f>SUMIFS('2月评分表'!$Q:$Q,'2月评分表'!$D:$D,B16)</f>
        <v>79.572237065277236</v>
      </c>
      <c r="E16" s="115">
        <f>SUMIFS('3月评分表'!$Q:$Q,'3月评分表'!$D:$D,B16)</f>
        <v>79.460537538583239</v>
      </c>
      <c r="F16" s="115">
        <f>SUMIFS('4月评分表'!$Q:$Q,'4月评分表'!$D:$D,B16)</f>
        <v>74.748856517687784</v>
      </c>
      <c r="G16" s="115">
        <f>SUMIFS('5月评分表'!$Q:$Q,'5月评分表'!$D:$D,B16)</f>
        <v>78.306101682369743</v>
      </c>
      <c r="H16" s="115">
        <f>SUMIFS('6月评分表'!$Q:$Q,'6月评分表'!$D:$D,B16)</f>
        <v>79.867895053835852</v>
      </c>
      <c r="I16" s="115">
        <f>SUMIFS('7月评分表'!$Q:$Q,'7月评分表'!$D:$D,B16)</f>
        <v>81.011401934076659</v>
      </c>
      <c r="J16" s="115">
        <f>SUMIFS('8月评分表'!$Q:$Q,'8月评分表'!$D:$D,B16)</f>
        <v>81.174548836046839</v>
      </c>
      <c r="K16" s="115">
        <f>SUMIFS('9月评分表'!$Q:$Q,'9月评分表'!$D:$D,B16)</f>
        <v>59.052629371932724</v>
      </c>
      <c r="L16" s="115">
        <f>SUMIFS('10月评分表'!$Q:$Q,'10月评分表'!$D:$D,B16)</f>
        <v>63.513549264028114</v>
      </c>
      <c r="M16" s="115"/>
      <c r="N16" s="114"/>
      <c r="O16" s="116">
        <f>AVERAGE(C16:N16)</f>
        <v>75.404053127436356</v>
      </c>
    </row>
    <row r="17" spans="1:15">
      <c r="A17" s="114" t="s">
        <v>21</v>
      </c>
      <c r="B17" s="114" t="s">
        <v>38</v>
      </c>
      <c r="C17" s="115"/>
      <c r="D17" s="115"/>
      <c r="E17" s="115"/>
      <c r="F17" s="115"/>
      <c r="G17" s="115"/>
      <c r="H17" s="115"/>
      <c r="I17" s="115">
        <f>SUMIFS('7月评分表'!$Q:$Q,'7月评分表'!$D:$D,B17)</f>
        <v>80.486352480419484</v>
      </c>
      <c r="J17" s="115">
        <f>SUMIFS('8月评分表'!$Q:$Q,'8月评分表'!$D:$D,B17)</f>
        <v>81.561183569453689</v>
      </c>
      <c r="K17" s="115">
        <f>SUMIFS('9月评分表'!$Q:$Q,'9月评分表'!$D:$D,B17)</f>
        <v>67.054707783410237</v>
      </c>
      <c r="L17" s="115">
        <f>SUMIFS('10月评分表'!$Q:$Q,'10月评分表'!$D:$D,B17)</f>
        <v>71.493835669144659</v>
      </c>
      <c r="M17" s="115"/>
      <c r="N17" s="114"/>
      <c r="O17" s="116">
        <f>AVERAGE(C17:N17)</f>
        <v>75.149019875607024</v>
      </c>
    </row>
    <row r="18" spans="1:15" ht="13.95" customHeight="1">
      <c r="A18" s="114" t="s">
        <v>21</v>
      </c>
      <c r="B18" s="115" t="s">
        <v>32</v>
      </c>
      <c r="C18" s="115">
        <f>SUMIFS('1月评分表'!$Q:$Q,'1月评分表'!$D:$D,B18)</f>
        <v>81.042731361749702</v>
      </c>
      <c r="D18" s="115">
        <f>SUMIFS('2月评分表'!$Q:$Q,'2月评分表'!$D:$D,B18)</f>
        <v>77.01216682647275</v>
      </c>
      <c r="E18" s="115">
        <f>SUMIFS('3月评分表'!$Q:$Q,'3月评分表'!$D:$D,B18)</f>
        <v>76.343692829674481</v>
      </c>
      <c r="F18" s="115">
        <f>SUMIFS('4月评分表'!$Q:$Q,'4月评分表'!$D:$D,B18)</f>
        <v>67.174100917813107</v>
      </c>
      <c r="G18" s="115">
        <f>SUMIFS('5月评分表'!$Q:$Q,'5月评分表'!$D:$D,B18)</f>
        <v>67.364482859670147</v>
      </c>
      <c r="H18" s="115">
        <f>SUMIFS('6月评分表'!$Q:$Q,'6月评分表'!$D:$D,B18)</f>
        <v>82.734185941951097</v>
      </c>
      <c r="I18" s="115">
        <f>SUMIFS('7月评分表'!$Q:$Q,'7月评分表'!$D:$D,B18)</f>
        <v>82.48813234542807</v>
      </c>
      <c r="J18" s="115">
        <f>SUMIFS('8月评分表'!$Q:$Q,'8月评分表'!$D:$D,B18)</f>
        <v>84.375326035304511</v>
      </c>
      <c r="K18" s="115">
        <f>SUMIFS('9月评分表'!$Q:$Q,'9月评分表'!$D:$D,B18)</f>
        <v>58.072509704864501</v>
      </c>
      <c r="L18" s="115">
        <f>SUMIFS('10月评分表'!$Q:$Q,'10月评分表'!$D:$D,B18)</f>
        <v>72.415831033918579</v>
      </c>
      <c r="M18" s="115"/>
      <c r="N18" s="114"/>
      <c r="O18" s="116">
        <f>AVERAGE(C18:N18)</f>
        <v>74.902315985684695</v>
      </c>
    </row>
    <row r="19" spans="1:15">
      <c r="A19" s="114" t="s">
        <v>21</v>
      </c>
      <c r="B19" s="115" t="s">
        <v>29</v>
      </c>
      <c r="C19" s="115">
        <f>SUMIFS('1月评分表'!$Q:$Q,'1月评分表'!$D:$D,B19)</f>
        <v>73.735481300297835</v>
      </c>
      <c r="D19" s="115">
        <f>SUMIFS('2月评分表'!$Q:$Q,'2月评分表'!$D:$D,B19)</f>
        <v>81.004359693383336</v>
      </c>
      <c r="E19" s="115">
        <f>SUMIFS('3月评分表'!$Q:$Q,'3月评分表'!$D:$D,B19)</f>
        <v>71.711496195545095</v>
      </c>
      <c r="F19" s="115">
        <f>SUMIFS('4月评分表'!$Q:$Q,'4月评分表'!$D:$D,B19)</f>
        <v>77.19570975492276</v>
      </c>
      <c r="G19" s="115">
        <f>SUMIFS('5月评分表'!$Q:$Q,'5月评分表'!$D:$D,B19)</f>
        <v>75.521282264590027</v>
      </c>
      <c r="H19" s="115">
        <f>SUMIFS('6月评分表'!$Q:$Q,'6月评分表'!$D:$D,B19)</f>
        <v>80.575118476779252</v>
      </c>
      <c r="I19" s="115">
        <f>SUMIFS('7月评分表'!$Q:$Q,'7月评分表'!$D:$D,B19)</f>
        <v>74.929142625842346</v>
      </c>
      <c r="J19" s="115">
        <f>SUMIFS('8月评分表'!$Q:$Q,'8月评分表'!$D:$D,B19)</f>
        <v>80.609811239104317</v>
      </c>
      <c r="K19" s="115">
        <f>SUMIFS('9月评分表'!$Q:$Q,'9月评分表'!$D:$D,B19)</f>
        <v>69.545816706889838</v>
      </c>
      <c r="L19" s="115">
        <f>SUMIFS('10月评分表'!$Q:$Q,'10月评分表'!$D:$D,B19)</f>
        <v>58.539308177811058</v>
      </c>
      <c r="M19" s="115"/>
      <c r="N19" s="114"/>
      <c r="O19" s="116">
        <f>AVERAGE(C19:N19)</f>
        <v>74.33675264351659</v>
      </c>
    </row>
    <row r="20" spans="1:15">
      <c r="A20" s="114" t="s">
        <v>21</v>
      </c>
      <c r="B20" s="114" t="s">
        <v>20</v>
      </c>
      <c r="C20" s="115">
        <f>SUMIFS('1月评分表'!$Q:$Q,'1月评分表'!$D:$D,B20)</f>
        <v>75.443960888452722</v>
      </c>
      <c r="D20" s="115">
        <f>SUMIFS('2月评分表'!$Q:$Q,'2月评分表'!$D:$D,B20)</f>
        <v>74.612823850966208</v>
      </c>
      <c r="E20" s="115">
        <f>SUMIFS('3月评分表'!$Q:$Q,'3月评分表'!$D:$D,B20)</f>
        <v>76.145238485551047</v>
      </c>
      <c r="F20" s="115">
        <f>SUMIFS('4月评分表'!$Q:$Q,'4月评分表'!$D:$D,B20)</f>
        <v>68.256213415097506</v>
      </c>
      <c r="G20" s="115">
        <f>SUMIFS('5月评分表'!$Q:$Q,'5月评分表'!$D:$D,B20)</f>
        <v>72.345811095843175</v>
      </c>
      <c r="H20" s="115">
        <f>SUMIFS('6月评分表'!$Q:$Q,'6月评分表'!$D:$D,B20)</f>
        <v>75.636672360541169</v>
      </c>
      <c r="I20" s="115"/>
      <c r="J20" s="115"/>
      <c r="K20" s="115"/>
      <c r="L20" s="115"/>
      <c r="M20" s="115"/>
      <c r="N20" s="114"/>
      <c r="O20" s="116">
        <f>AVERAGE(C20:N20)</f>
        <v>73.740120016075309</v>
      </c>
    </row>
    <row r="21" spans="1:15">
      <c r="A21" s="114" t="s">
        <v>21</v>
      </c>
      <c r="B21" s="115" t="s">
        <v>31</v>
      </c>
      <c r="C21" s="115">
        <f>SUMIFS('1月评分表'!$Q:$Q,'1月评分表'!$D:$D,B21)</f>
        <v>74.384156073432138</v>
      </c>
      <c r="D21" s="115">
        <f>SUMIFS('2月评分表'!$Q:$Q,'2月评分表'!$D:$D,B21)</f>
        <v>71.516514141018547</v>
      </c>
      <c r="E21" s="115">
        <f>SUMIFS('3月评分表'!$Q:$Q,'3月评分表'!$D:$D,B21)</f>
        <v>74.582246466128609</v>
      </c>
      <c r="F21" s="115">
        <f>SUMIFS('4月评分表'!$Q:$Q,'4月评分表'!$D:$D,B21)</f>
        <v>70.307640734119317</v>
      </c>
      <c r="G21" s="115">
        <f>SUMIFS('5月评分表'!$Q:$Q,'5月评分表'!$D:$D,B21)</f>
        <v>73.529480289382604</v>
      </c>
      <c r="H21" s="115">
        <f>SUMIFS('6月评分表'!$Q:$Q,'6月评分表'!$D:$D,B21)</f>
        <v>77.247746989192024</v>
      </c>
      <c r="I21" s="115">
        <f>SUMIFS('7月评分表'!$Q:$Q,'7月评分表'!$D:$D,B21)</f>
        <v>73.823100233270225</v>
      </c>
      <c r="J21" s="115">
        <f>SUMIFS('8月评分表'!$Q:$Q,'8月评分表'!$D:$D,B21)</f>
        <v>78.522890251158515</v>
      </c>
      <c r="K21" s="115">
        <f>SUMIFS('9月评分表'!$Q:$Q,'9月评分表'!$D:$D,B21)</f>
        <v>67.392717874565989</v>
      </c>
      <c r="L21" s="115">
        <f>SUMIFS('10月评分表'!$Q:$Q,'10月评分表'!$D:$D,B21)</f>
        <v>68.332236387609314</v>
      </c>
      <c r="M21" s="115"/>
      <c r="N21" s="114"/>
      <c r="O21" s="116">
        <f>AVERAGE(C21:N21)</f>
        <v>72.963872943987738</v>
      </c>
    </row>
    <row r="22" spans="1:15">
      <c r="A22" s="114" t="s">
        <v>21</v>
      </c>
      <c r="B22" s="115" t="s">
        <v>36</v>
      </c>
      <c r="C22" s="115">
        <f>SUMIFS('1月评分表'!$Q:$Q,'1月评分表'!$D:$D,B22)</f>
        <v>77.558445236380393</v>
      </c>
      <c r="D22" s="115">
        <f>SUMIFS('2月评分表'!$Q:$Q,'2月评分表'!$D:$D,B22)</f>
        <v>79.099956790062208</v>
      </c>
      <c r="E22" s="115">
        <f>SUMIFS('3月评分表'!$Q:$Q,'3月评分表'!$D:$D,B22)</f>
        <v>74.061034023919191</v>
      </c>
      <c r="F22" s="115">
        <f>SUMIFS('4月评分表'!$Q:$Q,'4月评分表'!$D:$D,B22)</f>
        <v>72.904140569523321</v>
      </c>
      <c r="G22" s="115">
        <f>SUMIFS('5月评分表'!$Q:$Q,'5月评分表'!$D:$D,B22)</f>
        <v>70.887683420989461</v>
      </c>
      <c r="H22" s="115">
        <f>SUMIFS('6月评分表'!$Q:$Q,'6月评分表'!$D:$D,B22)</f>
        <v>76.490895675584341</v>
      </c>
      <c r="I22" s="115">
        <f>SUMIFS('7月评分表'!$Q:$Q,'7月评分表'!$D:$D,B22)</f>
        <v>75.176483478537321</v>
      </c>
      <c r="J22" s="115">
        <f>SUMIFS('8月评分表'!$Q:$Q,'8月评分表'!$D:$D,B22)</f>
        <v>78.243006478787279</v>
      </c>
      <c r="K22" s="115">
        <f>SUMIFS('9月评分表'!$Q:$Q,'9月评分表'!$D:$D,B22)</f>
        <v>57.850844500836033</v>
      </c>
      <c r="L22" s="115">
        <f>SUMIFS('10月评分表'!$Q:$Q,'10月评分表'!$D:$D,B22)</f>
        <v>63.000695172687216</v>
      </c>
      <c r="M22" s="115"/>
      <c r="N22" s="114"/>
      <c r="O22" s="116">
        <f>AVERAGE(C22:N22)</f>
        <v>72.527318534730682</v>
      </c>
    </row>
    <row r="23" spans="1:15">
      <c r="A23" s="114" t="s">
        <v>21</v>
      </c>
      <c r="B23" s="115" t="s">
        <v>33</v>
      </c>
      <c r="C23" s="115">
        <f>SUMIFS('1月评分表'!$Q:$Q,'1月评分表'!$D:$D,B23)</f>
        <v>75.76833461401047</v>
      </c>
      <c r="D23" s="115">
        <f>SUMIFS('2月评分表'!$Q:$Q,'2月评分表'!$D:$D,B23)</f>
        <v>81.611499190121634</v>
      </c>
      <c r="E23" s="115">
        <f>SUMIFS('3月评分表'!$Q:$Q,'3月评分表'!$D:$D,B23)</f>
        <v>67.795010106604195</v>
      </c>
      <c r="F23" s="115">
        <f>SUMIFS('4月评分表'!$Q:$Q,'4月评分表'!$D:$D,B23)</f>
        <v>63.864006153477959</v>
      </c>
      <c r="G23" s="115">
        <f>SUMIFS('5月评分表'!$Q:$Q,'5月评分表'!$D:$D,B23)</f>
        <v>65.651648109955303</v>
      </c>
      <c r="H23" s="115">
        <f>SUMIFS('6月评分表'!$Q:$Q,'6月评分表'!$D:$D,B23)</f>
        <v>73.243304855457751</v>
      </c>
      <c r="I23" s="115">
        <f>SUMIFS('7月评分表'!$Q:$Q,'7月评分表'!$D:$D,B23)</f>
        <v>73.382609170611275</v>
      </c>
      <c r="J23" s="115">
        <f>SUMIFS('8月评分表'!$Q:$Q,'8月评分表'!$D:$D,B23)</f>
        <v>86.7098660671126</v>
      </c>
      <c r="K23" s="115">
        <f>SUMIFS('9月评分表'!$Q:$Q,'9月评分表'!$D:$D,B23)</f>
        <v>64.475905200549292</v>
      </c>
      <c r="L23" s="115">
        <f>SUMIFS('10月评分表'!$Q:$Q,'10月评分表'!$D:$D,B23)</f>
        <v>72.591335358049577</v>
      </c>
      <c r="M23" s="115"/>
      <c r="N23" s="114"/>
      <c r="O23" s="116">
        <f>AVERAGE(C23:N23)</f>
        <v>72.509351882594999</v>
      </c>
    </row>
    <row r="24" spans="1:15">
      <c r="A24" s="114" t="s">
        <v>21</v>
      </c>
      <c r="B24" s="115" t="s">
        <v>25</v>
      </c>
      <c r="C24" s="115">
        <f>SUMIFS('1月评分表'!$Q:$Q,'1月评分表'!$D:$D,B24)</f>
        <v>77.23244420800458</v>
      </c>
      <c r="D24" s="115">
        <f>SUMIFS('2月评分表'!$Q:$Q,'2月评分表'!$D:$D,B24)</f>
        <v>74.891491899459552</v>
      </c>
      <c r="E24" s="115">
        <f>SUMIFS('3月评分表'!$Q:$Q,'3月评分表'!$D:$D,B24)</f>
        <v>74.942049307946476</v>
      </c>
      <c r="F24" s="115">
        <f>SUMIFS('4月评分表'!$Q:$Q,'4月评分表'!$D:$D,B24)</f>
        <v>69.001651693939479</v>
      </c>
      <c r="G24" s="115">
        <f>SUMIFS('5月评分表'!$Q:$Q,'5月评分表'!$D:$D,B24)</f>
        <v>69.479735971906905</v>
      </c>
      <c r="H24" s="115">
        <f>SUMIFS('6月评分表'!$Q:$Q,'6月评分表'!$D:$D,B24)</f>
        <v>71.954380768704013</v>
      </c>
      <c r="I24" s="115">
        <f>SUMIFS('7月评分表'!$Q:$Q,'7月评分表'!$D:$D,B24)</f>
        <v>77.887621155258429</v>
      </c>
      <c r="J24" s="115">
        <f>SUMIFS('8月评分表'!$Q:$Q,'8月评分表'!$D:$D,B24)</f>
        <v>75.661738611762914</v>
      </c>
      <c r="K24" s="115">
        <f>SUMIFS('9月评分表'!$Q:$Q,'9月评分表'!$D:$D,B24)</f>
        <v>58.741756867246607</v>
      </c>
      <c r="L24" s="115">
        <f>SUMIFS('10月评分表'!$Q:$Q,'10月评分表'!$D:$D,B24)</f>
        <v>61.84464916352912</v>
      </c>
      <c r="M24" s="115"/>
      <c r="N24" s="114"/>
      <c r="O24" s="116">
        <f>AVERAGE(C24:N24)</f>
        <v>71.163751964775798</v>
      </c>
    </row>
    <row r="25" spans="1:15">
      <c r="A25" s="113" t="s">
        <v>21</v>
      </c>
      <c r="B25" s="112" t="s">
        <v>35</v>
      </c>
      <c r="C25" s="112">
        <f>SUMIFS('1月评分表'!$Q:$Q,'1月评分表'!$D:$D,B25)</f>
        <v>72.040361997770972</v>
      </c>
      <c r="D25" s="112">
        <f>SUMIFS('2月评分表'!$Q:$Q,'2月评分表'!$D:$D,B25)</f>
        <v>75.043727297034962</v>
      </c>
      <c r="E25" s="112">
        <f>SUMIFS('3月评分表'!$Q:$Q,'3月评分表'!$D:$D,B25)</f>
        <v>78.665598657046601</v>
      </c>
      <c r="F25" s="112">
        <f>SUMIFS('4月评分表'!$Q:$Q,'4月评分表'!$D:$D,B25)</f>
        <v>64.195481334449354</v>
      </c>
      <c r="G25" s="112">
        <f>SUMIFS('5月评分表'!$Q:$Q,'5月评分表'!$D:$D,B25)</f>
        <v>73.074225259135133</v>
      </c>
      <c r="H25" s="112">
        <f>SUMIFS('6月评分表'!$Q:$Q,'6月评分表'!$D:$D,B25)</f>
        <v>75.062309296357853</v>
      </c>
      <c r="I25" s="112">
        <f>SUMIFS('7月评分表'!$Q:$Q,'7月评分表'!$D:$D,B25)</f>
        <v>67.932500115293649</v>
      </c>
      <c r="J25" s="112">
        <f>SUMIFS('8月评分表'!$Q:$Q,'8月评分表'!$D:$D,B25)</f>
        <v>72.447624166652901</v>
      </c>
      <c r="K25" s="112">
        <f>SUMIFS('9月评分表'!$Q:$Q,'9月评分表'!$D:$D,B25)</f>
        <v>58.748375889624178</v>
      </c>
      <c r="L25" s="112">
        <f>SUMIFS('10月评分表'!$Q:$Q,'10月评分表'!$D:$D,B25)</f>
        <v>67.968015720107118</v>
      </c>
      <c r="M25" s="112"/>
      <c r="N25" s="113"/>
      <c r="O25" s="123">
        <f>AVERAGE(C25:N25)</f>
        <v>70.517821973347267</v>
      </c>
    </row>
    <row r="26" spans="1:15">
      <c r="A26" s="113" t="s">
        <v>21</v>
      </c>
      <c r="B26" s="112" t="s">
        <v>28</v>
      </c>
      <c r="C26" s="112">
        <f>SUMIFS('1月评分表'!$Q:$Q,'1月评分表'!$D:$D,B26)</f>
        <v>71.608859068028963</v>
      </c>
      <c r="D26" s="112">
        <f>SUMIFS('2月评分表'!$Q:$Q,'2月评分表'!$D:$D,B26)</f>
        <v>79.823758146423259</v>
      </c>
      <c r="E26" s="112">
        <f>SUMIFS('3月评分表'!$Q:$Q,'3月评分表'!$D:$D,B26)</f>
        <v>62.127163852634389</v>
      </c>
      <c r="F26" s="112">
        <f>SUMIFS('4月评分表'!$Q:$Q,'4月评分表'!$D:$D,B26)</f>
        <v>70.607292204974144</v>
      </c>
      <c r="G26" s="112">
        <f>SUMIFS('5月评分表'!$Q:$Q,'5月评分表'!$D:$D,B26)</f>
        <v>67.864034612610325</v>
      </c>
      <c r="H26" s="112">
        <f>SUMIFS('6月评分表'!$Q:$Q,'6月评分表'!$D:$D,B26)</f>
        <v>72.243358654299925</v>
      </c>
      <c r="I26" s="112">
        <f>SUMIFS('7月评分表'!$Q:$Q,'7月评分表'!$D:$D,B26)</f>
        <v>76.124175882320827</v>
      </c>
      <c r="J26" s="112">
        <f>SUMIFS('8月评分表'!$Q:$Q,'8月评分表'!$D:$D,B26)</f>
        <v>80.945301854119194</v>
      </c>
      <c r="K26" s="112">
        <f>SUMIFS('9月评分表'!$Q:$Q,'9月评分表'!$D:$D,B26)</f>
        <v>46.259861786488123</v>
      </c>
      <c r="L26" s="112">
        <f>SUMIFS('10月评分表'!$Q:$Q,'10月评分表'!$D:$D,B26)</f>
        <v>55.289403539791152</v>
      </c>
      <c r="M26" s="112"/>
      <c r="N26" s="113"/>
      <c r="O26" s="123">
        <f>AVERAGE(C26:N26)</f>
        <v>68.289320960169022</v>
      </c>
    </row>
    <row r="27" spans="1:15">
      <c r="A27" s="113" t="s">
        <v>21</v>
      </c>
      <c r="B27" s="113" t="s">
        <v>37</v>
      </c>
      <c r="C27" s="112"/>
      <c r="D27" s="112"/>
      <c r="E27" s="112">
        <f>SUMIFS('3月评分表'!$Q:$Q,'3月评分表'!$D:$D,B27)</f>
        <v>58.327887751639096</v>
      </c>
      <c r="F27" s="112">
        <f>SUMIFS('4月评分表'!$Q:$Q,'4月评分表'!$D:$D,B27)</f>
        <v>46.755089482531588</v>
      </c>
      <c r="G27" s="112">
        <f>SUMIFS('5月评分表'!$Q:$Q,'5月评分表'!$D:$D,B27)</f>
        <v>50.736317737750696</v>
      </c>
      <c r="H27" s="112">
        <f>SUMIFS('6月评分表'!$Q:$Q,'6月评分表'!$D:$D,B27)</f>
        <v>71.902823016252938</v>
      </c>
      <c r="I27" s="112">
        <f>SUMIFS('7月评分表'!$Q:$Q,'7月评分表'!$D:$D,B27)</f>
        <v>52.209575437302497</v>
      </c>
      <c r="J27" s="112">
        <f>SUMIFS('8月评分表'!$Q:$Q,'8月评分表'!$D:$D,B27)</f>
        <v>52.119937440125391</v>
      </c>
      <c r="K27" s="112">
        <f>SUMIFS('9月评分表'!$Q:$Q,'9月评分表'!$D:$D,B27)</f>
        <v>47.162730379800479</v>
      </c>
      <c r="L27" s="112">
        <f>SUMIFS('10月评分表'!$Q:$Q,'10月评分表'!$D:$D,B27)</f>
        <v>42.60805228675698</v>
      </c>
      <c r="M27" s="112"/>
      <c r="N27" s="113"/>
      <c r="O27" s="123">
        <f>AVERAGE(C27:N27)</f>
        <v>52.72780169151995</v>
      </c>
    </row>
    <row r="28" spans="1:15">
      <c r="A28" s="114"/>
      <c r="B28" s="114"/>
      <c r="C28" s="114"/>
      <c r="D28" s="115"/>
      <c r="E28" s="115"/>
      <c r="F28" s="115"/>
      <c r="G28" s="115"/>
      <c r="H28" s="115"/>
      <c r="I28" s="115"/>
      <c r="J28" s="115"/>
      <c r="K28" s="115"/>
      <c r="L28" s="115"/>
      <c r="M28" s="115"/>
      <c r="N28" s="114"/>
      <c r="O28" s="114"/>
    </row>
    <row r="29" spans="1:15">
      <c r="A29" s="114"/>
      <c r="B29" s="114"/>
      <c r="C29" s="114"/>
      <c r="D29" s="115"/>
      <c r="E29" s="115"/>
      <c r="F29" s="115"/>
      <c r="G29" s="115"/>
      <c r="H29" s="115"/>
      <c r="I29" s="115"/>
      <c r="J29" s="115"/>
      <c r="K29" s="115"/>
      <c r="L29" s="115"/>
      <c r="M29" s="115"/>
      <c r="N29" s="114"/>
      <c r="O29" s="114"/>
    </row>
  </sheetData>
  <autoFilter ref="A9:O27" xr:uid="{00000000-0001-0000-0000-000000000000}">
    <sortState xmlns:xlrd2="http://schemas.microsoft.com/office/spreadsheetml/2017/richdata2" ref="A10:O27">
      <sortCondition descending="1" ref="O9:O27"/>
    </sortState>
  </autoFilter>
  <phoneticPr fontId="18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0.79998168889431442"/>
  </sheetPr>
  <dimension ref="A1:O190"/>
  <sheetViews>
    <sheetView zoomScale="85" zoomScaleNormal="85" workbookViewId="0">
      <pane ySplit="1" topLeftCell="A2" activePane="bottomLeft" state="frozen"/>
      <selection pane="bottomLeft" activeCell="B6" sqref="B6"/>
    </sheetView>
  </sheetViews>
  <sheetFormatPr defaultColWidth="8.77734375" defaultRowHeight="15"/>
  <cols>
    <col min="1" max="1" width="12.77734375" style="84" customWidth="1"/>
    <col min="2" max="2" width="25.21875" style="129" customWidth="1"/>
    <col min="3" max="3" width="12.77734375" style="85" customWidth="1"/>
    <col min="4" max="4" width="8.109375" style="85" customWidth="1"/>
    <col min="5" max="14" width="8.77734375" style="85" customWidth="1"/>
    <col min="15" max="15" width="16.33203125" style="85" customWidth="1"/>
    <col min="16" max="16384" width="8.77734375" style="84"/>
  </cols>
  <sheetData>
    <row r="1" spans="1:15">
      <c r="A1" s="84" t="s">
        <v>39</v>
      </c>
      <c r="B1" s="129" t="s">
        <v>40</v>
      </c>
      <c r="C1" s="3">
        <v>202401</v>
      </c>
      <c r="D1" s="3">
        <v>202402</v>
      </c>
      <c r="E1" s="3">
        <v>202403</v>
      </c>
      <c r="F1" s="3">
        <v>202404</v>
      </c>
      <c r="G1" s="3">
        <v>202405</v>
      </c>
      <c r="H1" s="3">
        <v>202406</v>
      </c>
      <c r="I1" s="3">
        <v>202407</v>
      </c>
      <c r="J1" s="3">
        <v>202408</v>
      </c>
      <c r="K1" s="3">
        <v>202409</v>
      </c>
      <c r="L1" s="3">
        <v>202410</v>
      </c>
      <c r="M1" s="3">
        <v>202411</v>
      </c>
      <c r="N1" s="3">
        <v>202412</v>
      </c>
      <c r="O1" s="85" t="s">
        <v>41</v>
      </c>
    </row>
    <row r="2" spans="1:15">
      <c r="A2" s="84" t="s">
        <v>79</v>
      </c>
      <c r="B2" s="129" t="s">
        <v>80</v>
      </c>
      <c r="C2" s="85">
        <f>SUMIFS('门店明细-分月总'!$L:$L,'门店明细-分月总'!$E:$E,B2,'门店明细-分月总'!$A:$A,$C$1)</f>
        <v>92.5</v>
      </c>
      <c r="D2" s="85">
        <f>SUMIFS('门店明细-分月总'!$L:$L,'门店明细-分月总'!$E:$E,B2,'门店明细-分月总'!$A:$A,$D$1)</f>
        <v>95</v>
      </c>
      <c r="E2" s="85">
        <f>SUMIFS('门店明细-分月总'!$L:$L,'门店明细-分月总'!$E:$E,B2,'门店明细-分月总'!$A:$A,$E$1)</f>
        <v>95</v>
      </c>
      <c r="F2" s="85">
        <f>SUMIFS('门店明细-分月总'!$L:$L,'门店明细-分月总'!$E:$E,B2,'门店明细-分月总'!$A:$A,$F$1)</f>
        <v>95</v>
      </c>
      <c r="G2" s="85">
        <f>SUMIFS('门店明细-分月总'!$L:$L,'门店明细-分月总'!$E:$E,B2,'门店明细-分月总'!$A:$A,$G$1)</f>
        <v>91</v>
      </c>
      <c r="H2" s="85">
        <f>SUMIFS('门店明细-分月总'!$L:$L,'门店明细-分月总'!$E:$E,B2,'门店明细-分月总'!$A:$A,$H$1)</f>
        <v>90.7</v>
      </c>
      <c r="I2" s="85">
        <f>SUMIFS('门店明细-分月总'!$L:$L,'门店明细-分月总'!$E:$E,B2,'门店明细-分月总'!$A:$A,$I$1)</f>
        <v>86.15</v>
      </c>
      <c r="J2" s="85">
        <f>SUMIFS('门店明细-分月总'!$L:$L,'门店明细-分月总'!$E:$E,B2,'门店明细-分月总'!$A:$A,$J$1)</f>
        <v>90</v>
      </c>
      <c r="K2" s="85">
        <f>SUMIFS('门店明细-分月总'!$L:$L,'门店明细-分月总'!$E:$E,B2,'门店明细-分月总'!$A:$A,$K$1)</f>
        <v>79.599999999999994</v>
      </c>
      <c r="L2" s="85">
        <f>SUMIFS('门店明细-分月总'!$L:$L,'门店明细-分月总'!$E:$E,B2,'门店明细-分月总'!$A:$A,$L$1)</f>
        <v>92.5</v>
      </c>
      <c r="O2" s="85">
        <f>AVERAGE(C2:N2)</f>
        <v>90.745000000000005</v>
      </c>
    </row>
    <row r="3" spans="1:15">
      <c r="A3" s="84" t="s">
        <v>71</v>
      </c>
      <c r="B3" s="129" t="s">
        <v>72</v>
      </c>
      <c r="C3" s="85">
        <f>SUMIFS('门店明细-分月总'!$L:$L,'门店明细-分月总'!$E:$E,B3,'门店明细-分月总'!$A:$A,$C$1)</f>
        <v>95</v>
      </c>
      <c r="D3" s="85">
        <f>SUMIFS('门店明细-分月总'!$L:$L,'门店明细-分月总'!$E:$E,B3,'门店明细-分月总'!$A:$A,$D$1)</f>
        <v>92.5</v>
      </c>
      <c r="E3" s="85">
        <f>SUMIFS('门店明细-分月总'!$L:$L,'门店明细-分月总'!$E:$E,B3,'门店明细-分月总'!$A:$A,$E$1)</f>
        <v>75</v>
      </c>
      <c r="F3" s="85">
        <f>SUMIFS('门店明细-分月总'!$L:$L,'门店明细-分月总'!$E:$E,B3,'门店明细-分月总'!$A:$A,$F$1)</f>
        <v>92.5</v>
      </c>
      <c r="G3" s="85">
        <f>SUMIFS('门店明细-分月总'!$L:$L,'门店明细-分月总'!$E:$E,B3,'门店明细-分月总'!$A:$A,$G$1)</f>
        <v>90</v>
      </c>
      <c r="H3" s="85">
        <f>SUMIFS('门店明细-分月总'!$L:$L,'门店明细-分月总'!$E:$E,B3,'门店明细-分月总'!$A:$A,$H$1)</f>
        <v>86</v>
      </c>
      <c r="I3" s="85">
        <f>SUMIFS('门店明细-分月总'!$L:$L,'门店明细-分月总'!$E:$E,B3,'门店明细-分月总'!$A:$A,$I$1)</f>
        <v>92.5</v>
      </c>
      <c r="J3" s="85">
        <f>SUMIFS('门店明细-分月总'!$L:$L,'门店明细-分月总'!$E:$E,B3,'门店明细-分月总'!$A:$A,$J$1)</f>
        <v>92.5</v>
      </c>
      <c r="K3" s="85">
        <f>SUMIFS('门店明细-分月总'!$L:$L,'门店明细-分月总'!$E:$E,B3,'门店明细-分月总'!$A:$A,$K$1)</f>
        <v>90</v>
      </c>
      <c r="L3" s="85">
        <f>SUMIFS('门店明细-分月总'!$L:$L,'门店明细-分月总'!$E:$E,B3,'门店明细-分月总'!$A:$A,$L$1)</f>
        <v>92.5</v>
      </c>
      <c r="O3" s="85">
        <f>AVERAGE(C3:N3)</f>
        <v>89.85</v>
      </c>
    </row>
    <row r="4" spans="1:15">
      <c r="A4" s="84" t="s">
        <v>155</v>
      </c>
      <c r="B4" s="129" t="s">
        <v>156</v>
      </c>
      <c r="C4" s="85">
        <f>SUMIFS('门店明细-分月总'!$L:$L,'门店明细-分月总'!$E:$E,B4,'门店明细-分月总'!$A:$A,$C$1)</f>
        <v>79.55</v>
      </c>
      <c r="D4" s="85">
        <f>SUMIFS('门店明细-分月总'!$L:$L,'门店明细-分月总'!$E:$E,B4,'门店明细-分月总'!$A:$A,$D$1)</f>
        <v>87.05</v>
      </c>
      <c r="E4" s="85">
        <f>SUMIFS('门店明细-分月总'!$L:$L,'门店明细-分月总'!$E:$E,B4,'门店明细-分月总'!$A:$A,$E$1)</f>
        <v>92.5</v>
      </c>
      <c r="F4" s="85">
        <f>SUMIFS('门店明细-分月总'!$L:$L,'门店明细-分月总'!$E:$E,B4,'门店明细-分月总'!$A:$A,$F$1)</f>
        <v>86.7</v>
      </c>
      <c r="G4" s="85">
        <f>SUMIFS('门店明细-分月总'!$L:$L,'门店明细-分月总'!$E:$E,B4,'门店明细-分月总'!$A:$A,$G$1)</f>
        <v>88</v>
      </c>
      <c r="H4" s="85">
        <f>SUMIFS('门店明细-分月总'!$L:$L,'门店明细-分月总'!$E:$E,B4,'门店明细-分月总'!$A:$A,$H$1)</f>
        <v>86.5</v>
      </c>
      <c r="I4" s="85">
        <f>SUMIFS('门店明细-分月总'!$L:$L,'门店明细-分月总'!$E:$E,B4,'门店明细-分月总'!$A:$A,$I$1)</f>
        <v>90</v>
      </c>
      <c r="J4" s="85">
        <f>SUMIFS('门店明细-分月总'!$L:$L,'门店明细-分月总'!$E:$E,B4,'门店明细-分月总'!$A:$A,$J$1)</f>
        <v>95</v>
      </c>
      <c r="K4" s="85">
        <f>SUMIFS('门店明细-分月总'!$L:$L,'门店明细-分月总'!$E:$E,B4,'门店明细-分月总'!$A:$A,$K$1)</f>
        <v>90</v>
      </c>
      <c r="L4" s="85">
        <f>SUMIFS('门店明细-分月总'!$L:$L,'门店明细-分月总'!$E:$E,B4,'门店明细-分月总'!$A:$A,$L$1)</f>
        <v>95</v>
      </c>
      <c r="O4" s="85">
        <f>AVERAGE(C4:N4)</f>
        <v>89.03</v>
      </c>
    </row>
    <row r="5" spans="1:15" ht="16.05" customHeight="1">
      <c r="A5" s="84" t="s">
        <v>117</v>
      </c>
      <c r="B5" s="129" t="s">
        <v>118</v>
      </c>
      <c r="C5" s="85">
        <f>SUMIFS('门店明细-分月总'!$L:$L,'门店明细-分月总'!$E:$E,B5,'门店明细-分月总'!$A:$A,$C$1)</f>
        <v>92.5</v>
      </c>
      <c r="D5" s="85">
        <f>SUMIFS('门店明细-分月总'!$L:$L,'门店明细-分月总'!$E:$E,B5,'门店明细-分月总'!$A:$A,$D$1)</f>
        <v>92.5</v>
      </c>
      <c r="E5" s="85">
        <f>SUMIFS('门店明细-分月总'!$L:$L,'门店明细-分月总'!$E:$E,B5,'门店明细-分月总'!$A:$A,$E$1)</f>
        <v>87.5</v>
      </c>
      <c r="F5" s="85">
        <f>SUMIFS('门店明细-分月总'!$L:$L,'门店明细-分月总'!$E:$E,B5,'门店明细-分月总'!$A:$A,$F$1)</f>
        <v>83.5</v>
      </c>
      <c r="G5" s="85">
        <f>SUMIFS('门店明细-分月总'!$L:$L,'门店明细-分月总'!$E:$E,B5,'门店明细-分月总'!$A:$A,$G$1)</f>
        <v>85</v>
      </c>
      <c r="H5" s="85" t="s">
        <v>54</v>
      </c>
      <c r="I5" s="85" t="s">
        <v>54</v>
      </c>
      <c r="J5" s="85" t="s">
        <v>54</v>
      </c>
      <c r="K5" s="85" t="s">
        <v>54</v>
      </c>
      <c r="L5" s="85" t="s">
        <v>54</v>
      </c>
      <c r="O5" s="85">
        <f>AVERAGE(C5:N5)</f>
        <v>88.2</v>
      </c>
    </row>
    <row r="6" spans="1:15">
      <c r="A6" s="84" t="s">
        <v>277</v>
      </c>
      <c r="B6" s="129" t="s">
        <v>278</v>
      </c>
      <c r="C6" s="85">
        <f>SUMIFS('门店明细-分月总'!$L:$L,'门店明细-分月总'!$E:$E,B6,'门店明细-分月总'!$A:$A,$C$1)</f>
        <v>84</v>
      </c>
      <c r="D6" s="85">
        <f>SUMIFS('门店明细-分月总'!$L:$L,'门店明细-分月总'!$E:$E,B6,'门店明细-分月总'!$A:$A,$D$1)</f>
        <v>86.5</v>
      </c>
      <c r="E6" s="85">
        <f>SUMIFS('门店明细-分月总'!$L:$L,'门店明细-分月总'!$E:$E,B6,'门店明细-分月总'!$A:$A,$E$1)</f>
        <v>92.5</v>
      </c>
      <c r="F6" s="85">
        <f>SUMIFS('门店明细-分月总'!$L:$L,'门店明细-分月总'!$E:$E,B6,'门店明细-分月总'!$A:$A,$F$1)</f>
        <v>95</v>
      </c>
      <c r="G6" s="85">
        <f>SUMIFS('门店明细-分月总'!$L:$L,'门店明细-分月总'!$E:$E,B6,'门店明细-分月总'!$A:$A,$G$1)</f>
        <v>87</v>
      </c>
      <c r="H6" s="85">
        <f>SUMIFS('门店明细-分月总'!$L:$L,'门店明细-分月总'!$E:$E,B6,'门店明细-分月总'!$A:$A,$H$1)</f>
        <v>92.5</v>
      </c>
      <c r="I6" s="85">
        <f>SUMIFS('门店明细-分月总'!$L:$L,'门店明细-分月总'!$E:$E,B6,'门店明细-分月总'!$A:$A,$I$1)</f>
        <v>85.5</v>
      </c>
      <c r="J6" s="85">
        <f>SUMIFS('门店明细-分月总'!$L:$L,'门店明细-分月总'!$E:$E,B6,'门店明细-分月总'!$A:$A,$J$1)</f>
        <v>84.5</v>
      </c>
      <c r="K6" s="85">
        <f>SUMIFS('门店明细-分月总'!$L:$L,'门店明细-分月总'!$E:$E,B6,'门店明细-分月总'!$A:$A,$K$1)</f>
        <v>82</v>
      </c>
      <c r="L6" s="85">
        <f>SUMIFS('门店明细-分月总'!$L:$L,'门店明细-分月总'!$E:$E,B6,'门店明细-分月总'!$A:$A,$L$1)</f>
        <v>79.5</v>
      </c>
      <c r="O6" s="85">
        <f>AVERAGE(C6:N6)</f>
        <v>86.9</v>
      </c>
    </row>
    <row r="7" spans="1:15">
      <c r="A7" s="84" t="s">
        <v>283</v>
      </c>
      <c r="B7" s="129" t="s">
        <v>284</v>
      </c>
      <c r="C7" s="85">
        <f>SUMIFS('门店明细-分月总'!$L:$L,'门店明细-分月总'!$E:$E,B7,'门店明细-分月总'!$A:$A,$C$1)</f>
        <v>87.5</v>
      </c>
      <c r="D7" s="85">
        <f>SUMIFS('门店明细-分月总'!$L:$L,'门店明细-分月总'!$E:$E,B7,'门店明细-分月总'!$A:$A,$D$1)</f>
        <v>92.5</v>
      </c>
      <c r="E7" s="85">
        <f>SUMIFS('门店明细-分月总'!$L:$L,'门店明细-分月总'!$E:$E,B7,'门店明细-分月总'!$A:$A,$E$1)</f>
        <v>77</v>
      </c>
      <c r="F7" s="85">
        <f>SUMIFS('门店明细-分月总'!$L:$L,'门店明细-分月总'!$E:$E,B7,'门店明细-分月总'!$A:$A,$F$1)</f>
        <v>83.85</v>
      </c>
      <c r="G7" s="85">
        <f>SUMIFS('门店明细-分月总'!$L:$L,'门店明细-分月总'!$E:$E,B7,'门店明细-分月总'!$A:$A,$G$1)</f>
        <v>90</v>
      </c>
      <c r="H7" s="85">
        <f>SUMIFS('门店明细-分月总'!$L:$L,'门店明细-分月总'!$E:$E,B7,'门店明细-分月总'!$A:$A,$H$1)</f>
        <v>90</v>
      </c>
      <c r="I7" s="85">
        <f>SUMIFS('门店明细-分月总'!$L:$L,'门店明细-分月总'!$E:$E,B7,'门店明细-分月总'!$A:$A,$I$1)</f>
        <v>83</v>
      </c>
      <c r="J7" s="85">
        <f>SUMIFS('门店明细-分月总'!$L:$L,'门店明细-分月总'!$E:$E,B7,'门店明细-分月总'!$A:$A,$J$1)</f>
        <v>92.5</v>
      </c>
      <c r="K7" s="85">
        <f>SUMIFS('门店明细-分月总'!$L:$L,'门店明细-分月总'!$E:$E,B7,'门店明细-分月总'!$A:$A,$K$1)</f>
        <v>85</v>
      </c>
      <c r="L7" s="85">
        <f>SUMIFS('门店明细-分月总'!$L:$L,'门店明细-分月总'!$E:$E,B7,'门店明细-分月总'!$A:$A,$L$1)</f>
        <v>82.5</v>
      </c>
      <c r="O7" s="85">
        <f>AVERAGE(C7:N7)</f>
        <v>86.385000000000005</v>
      </c>
    </row>
    <row r="8" spans="1:15">
      <c r="A8" s="84" t="s">
        <v>269</v>
      </c>
      <c r="B8" s="129" t="s">
        <v>270</v>
      </c>
      <c r="C8" s="85">
        <f>SUMIFS('门店明细-分月总'!$L:$L,'门店明细-分月总'!$E:$E,B8,'门店明细-分月总'!$A:$A,$C$1)</f>
        <v>75</v>
      </c>
      <c r="D8" s="85">
        <f>SUMIFS('门店明细-分月总'!$L:$L,'门店明细-分月总'!$E:$E,B8,'门店明细-分月总'!$A:$A,$D$1)</f>
        <v>97.5</v>
      </c>
      <c r="E8" s="85" t="s">
        <v>54</v>
      </c>
      <c r="F8" s="85" t="s">
        <v>54</v>
      </c>
      <c r="G8" s="85" t="s">
        <v>54</v>
      </c>
      <c r="H8" s="85" t="s">
        <v>54</v>
      </c>
      <c r="I8" s="85" t="s">
        <v>54</v>
      </c>
      <c r="J8" s="85" t="s">
        <v>54</v>
      </c>
      <c r="K8" s="85" t="s">
        <v>54</v>
      </c>
      <c r="L8" s="85" t="s">
        <v>54</v>
      </c>
      <c r="O8" s="85">
        <f>AVERAGE(C8:N8)</f>
        <v>86.25</v>
      </c>
    </row>
    <row r="9" spans="1:15">
      <c r="A9" s="84" t="s">
        <v>313</v>
      </c>
      <c r="B9" s="129" t="s">
        <v>314</v>
      </c>
      <c r="C9" s="85">
        <f>SUMIFS('门店明细-分月总'!$L:$L,'门店明细-分月总'!$E:$E,B9,'门店明细-分月总'!$A:$A,$C$1)</f>
        <v>90</v>
      </c>
      <c r="D9" s="85">
        <f>SUMIFS('门店明细-分月总'!$L:$L,'门店明细-分月总'!$E:$E,B9,'门店明细-分月总'!$A:$A,$D$1)</f>
        <v>87.5</v>
      </c>
      <c r="E9" s="85">
        <f>SUMIFS('门店明细-分月总'!$L:$L,'门店明细-分月总'!$E:$E,B9,'门店明细-分月总'!$A:$A,$E$1)</f>
        <v>95</v>
      </c>
      <c r="F9" s="85">
        <f>SUMIFS('门店明细-分月总'!$L:$L,'门店明细-分月总'!$E:$E,B9,'门店明细-分月总'!$A:$A,$F$1)</f>
        <v>83.5</v>
      </c>
      <c r="G9" s="85">
        <f>SUMIFS('门店明细-分月总'!$L:$L,'门店明细-分月总'!$E:$E,B9,'门店明细-分月总'!$A:$A,$G$1)</f>
        <v>90</v>
      </c>
      <c r="H9" s="85">
        <f>SUMIFS('门店明细-分月总'!$L:$L,'门店明细-分月总'!$E:$E,B9,'门店明细-分月总'!$A:$A,$H$1)</f>
        <v>83.1</v>
      </c>
      <c r="I9" s="85">
        <f>SUMIFS('门店明细-分月总'!$L:$L,'门店明细-分月总'!$E:$E,B9,'门店明细-分月总'!$A:$A,$I$1)</f>
        <v>82.75</v>
      </c>
      <c r="J9" s="85">
        <f>SUMIFS('门店明细-分月总'!$L:$L,'门店明细-分月总'!$E:$E,B9,'门店明细-分月总'!$A:$A,$J$1)</f>
        <v>89.3</v>
      </c>
      <c r="K9" s="85">
        <f>SUMIFS('门店明细-分月总'!$L:$L,'门店明细-分月总'!$E:$E,B9,'门店明细-分月总'!$A:$A,$K$1)</f>
        <v>72.55</v>
      </c>
      <c r="L9" s="85">
        <f>SUMIFS('门店明细-分月总'!$L:$L,'门店明细-分月总'!$E:$E,B9,'门店明细-分月总'!$A:$A,$L$1)</f>
        <v>88</v>
      </c>
      <c r="O9" s="85">
        <f>AVERAGE(C9:N9)</f>
        <v>86.169999999999987</v>
      </c>
    </row>
    <row r="10" spans="1:15">
      <c r="A10" s="84" t="s">
        <v>211</v>
      </c>
      <c r="B10" s="129" t="s">
        <v>212</v>
      </c>
      <c r="C10" s="85">
        <f>SUMIFS('门店明细-分月总'!$L:$L,'门店明细-分月总'!$E:$E,B10,'门店明细-分月总'!$A:$A,$C$1)</f>
        <v>89.5</v>
      </c>
      <c r="D10" s="85">
        <f>SUMIFS('门店明细-分月总'!$L:$L,'门店明细-分月总'!$E:$E,B10,'门店明细-分月总'!$A:$A,$D$1)</f>
        <v>89.5</v>
      </c>
      <c r="E10" s="85">
        <f>SUMIFS('门店明细-分月总'!$L:$L,'门店明细-分月总'!$E:$E,B10,'门店明细-分月总'!$A:$A,$E$1)</f>
        <v>92.5</v>
      </c>
      <c r="F10" s="85">
        <f>SUMIFS('门店明细-分月总'!$L:$L,'门店明细-分月总'!$E:$E,B10,'门店明细-分月总'!$A:$A,$F$1)</f>
        <v>90</v>
      </c>
      <c r="G10" s="85">
        <f>SUMIFS('门店明细-分月总'!$L:$L,'门店明细-分月总'!$E:$E,B10,'门店明细-分月总'!$A:$A,$G$1)</f>
        <v>78.5</v>
      </c>
      <c r="H10" s="85">
        <f>SUMIFS('门店明细-分月总'!$L:$L,'门店明细-分月总'!$E:$E,B10,'门店明细-分月总'!$A:$A,$H$1)</f>
        <v>83</v>
      </c>
      <c r="I10" s="85">
        <f>SUMIFS('门店明细-分月总'!$L:$L,'门店明细-分月总'!$E:$E,B10,'门店明细-分月总'!$A:$A,$I$1)</f>
        <v>79.150000000000006</v>
      </c>
      <c r="J10" s="85" t="s">
        <v>54</v>
      </c>
      <c r="K10" s="85" t="s">
        <v>54</v>
      </c>
      <c r="L10" s="85" t="s">
        <v>54</v>
      </c>
      <c r="O10" s="85">
        <f>AVERAGE(C10:N10)</f>
        <v>86.021428571428572</v>
      </c>
    </row>
    <row r="11" spans="1:15">
      <c r="A11" s="84" t="s">
        <v>113</v>
      </c>
      <c r="B11" s="129" t="s">
        <v>114</v>
      </c>
      <c r="C11" s="85">
        <f>SUMIFS('门店明细-分月总'!$L:$L,'门店明细-分月总'!$E:$E,B11,'门店明细-分月总'!$A:$A,$C$1)</f>
        <v>87</v>
      </c>
      <c r="D11" s="85">
        <f>SUMIFS('门店明细-分月总'!$L:$L,'门店明细-分月总'!$E:$E,B11,'门店明细-分月总'!$A:$A,$D$1)</f>
        <v>84.5</v>
      </c>
      <c r="E11" s="85">
        <f>SUMIFS('门店明细-分月总'!$L:$L,'门店明细-分月总'!$E:$E,B11,'门店明细-分月总'!$A:$A,$E$1)</f>
        <v>95</v>
      </c>
      <c r="F11" s="85">
        <f>SUMIFS('门店明细-分月总'!$L:$L,'门店明细-分月总'!$E:$E,B11,'门店明细-分月总'!$A:$A,$F$1)</f>
        <v>75.5</v>
      </c>
      <c r="G11" s="85">
        <f>SUMIFS('门店明细-分月总'!$L:$L,'门店明细-分月总'!$E:$E,B11,'门店明细-分月总'!$A:$A,$G$1)</f>
        <v>89.55</v>
      </c>
      <c r="H11" s="85">
        <f>SUMIFS('门店明细-分月总'!$L:$L,'门店明细-分月总'!$E:$E,B11,'门店明细-分月总'!$A:$A,$H$1)</f>
        <v>87.7</v>
      </c>
      <c r="I11" s="85">
        <f>SUMIFS('门店明细-分月总'!$L:$L,'门店明细-分月总'!$E:$E,B11,'门店明细-分月总'!$A:$A,$I$1)</f>
        <v>85.5</v>
      </c>
      <c r="J11" s="85">
        <f>SUMIFS('门店明细-分月总'!$L:$L,'门店明细-分月总'!$E:$E,B11,'门店明细-分月总'!$A:$A,$J$1)</f>
        <v>82.95</v>
      </c>
      <c r="K11" s="85">
        <f>SUMIFS('门店明细-分月总'!$L:$L,'门店明细-分月总'!$E:$E,B11,'门店明细-分月总'!$A:$A,$K$1)</f>
        <v>82.1</v>
      </c>
      <c r="L11" s="85">
        <f>SUMIFS('门店明细-分月总'!$L:$L,'门店明细-分月总'!$E:$E,B11,'门店明细-分月总'!$A:$A,$L$1)</f>
        <v>88.75</v>
      </c>
      <c r="O11" s="85">
        <f>AVERAGE(C11:N11)</f>
        <v>85.855000000000004</v>
      </c>
    </row>
    <row r="12" spans="1:15">
      <c r="A12" s="84" t="s">
        <v>44</v>
      </c>
      <c r="B12" s="129" t="s">
        <v>45</v>
      </c>
      <c r="C12" s="85">
        <f>SUMIFS('门店明细-分月总'!$L:$L,'门店明细-分月总'!$E:$E,B12,'门店明细-分月总'!$A:$A,$C$1)</f>
        <v>83.15</v>
      </c>
      <c r="D12" s="85">
        <f>SUMIFS('门店明细-分月总'!$L:$L,'门店明细-分月总'!$E:$E,B12,'门店明细-分月总'!$A:$A,$D$1)</f>
        <v>88.15</v>
      </c>
      <c r="E12" s="85">
        <f>SUMIFS('门店明细-分月总'!$L:$L,'门店明细-分月总'!$E:$E,B12,'门店明细-分月总'!$A:$A,$E$1)</f>
        <v>89.5</v>
      </c>
      <c r="F12" s="85">
        <f>SUMIFS('门店明细-分月总'!$L:$L,'门店明细-分月总'!$E:$E,B12,'门店明细-分月总'!$A:$A,$F$1)</f>
        <v>85.3</v>
      </c>
      <c r="G12" s="85">
        <f>SUMIFS('门店明细-分月总'!$L:$L,'门店明细-分月总'!$E:$E,B12,'门店明细-分月总'!$A:$A,$G$1)</f>
        <v>90</v>
      </c>
      <c r="H12" s="85">
        <f>SUMIFS('门店明细-分月总'!$L:$L,'门店明细-分月总'!$E:$E,B12,'门店明细-分月总'!$A:$A,$H$1)</f>
        <v>84.5</v>
      </c>
      <c r="I12" s="85">
        <f>SUMIFS('门店明细-分月总'!$L:$L,'门店明细-分月总'!$E:$E,B12,'门店明细-分月总'!$A:$A,$I$1)</f>
        <v>86</v>
      </c>
      <c r="J12" s="85">
        <f>SUMIFS('门店明细-分月总'!$L:$L,'门店明细-分月总'!$E:$E,B12,'门店明细-分月总'!$A:$A,$J$1)</f>
        <v>89.5</v>
      </c>
      <c r="K12" s="85">
        <f>SUMIFS('门店明细-分月总'!$L:$L,'门店明细-分月总'!$E:$E,B12,'门店明细-分月总'!$A:$A,$K$1)</f>
        <v>76.099999999999994</v>
      </c>
      <c r="L12" s="85">
        <f>SUMIFS('门店明细-分月总'!$L:$L,'门店明细-分月总'!$E:$E,B12,'门店明细-分月总'!$A:$A,$L$1)</f>
        <v>82.75</v>
      </c>
      <c r="O12" s="85">
        <f>AVERAGE(C12:N12)</f>
        <v>85.495000000000005</v>
      </c>
    </row>
    <row r="13" spans="1:15">
      <c r="A13" s="84" t="s">
        <v>50</v>
      </c>
      <c r="B13" s="129" t="s">
        <v>51</v>
      </c>
      <c r="C13" s="85">
        <f>SUMIFS('门店明细-分月总'!$L:$L,'门店明细-分月总'!$E:$E,B13,'门店明细-分月总'!$A:$A,$C$1)</f>
        <v>90</v>
      </c>
      <c r="D13" s="85">
        <f>SUMIFS('门店明细-分月总'!$L:$L,'门店明细-分月总'!$E:$E,B13,'门店明细-分月总'!$A:$A,$D$1)</f>
        <v>87.5</v>
      </c>
      <c r="E13" s="85">
        <f>SUMIFS('门店明细-分月总'!$L:$L,'门店明细-分月总'!$E:$E,B13,'门店明细-分月总'!$A:$A,$E$1)</f>
        <v>93.5</v>
      </c>
      <c r="F13" s="85">
        <f>SUMIFS('门店明细-分月总'!$L:$L,'门店明细-分月总'!$E:$E,B13,'门店明细-分月总'!$A:$A,$F$1)</f>
        <v>87</v>
      </c>
      <c r="G13" s="85">
        <f>SUMIFS('门店明细-分月总'!$L:$L,'门店明细-分月总'!$E:$E,B13,'门店明细-分月总'!$A:$A,$G$1)</f>
        <v>81</v>
      </c>
      <c r="H13" s="85">
        <f>SUMIFS('门店明细-分月总'!$L:$L,'门店明细-分月总'!$E:$E,B13,'门店明细-分月总'!$A:$A,$H$1)</f>
        <v>74.3</v>
      </c>
      <c r="I13" s="85">
        <f>SUMIFS('门店明细-分月总'!$L:$L,'门店明细-分月总'!$E:$E,B13,'门店明细-分月总'!$A:$A,$I$1)</f>
        <v>84.8</v>
      </c>
      <c r="J13" s="85">
        <f>SUMIFS('门店明细-分月总'!$L:$L,'门店明细-分月总'!$E:$E,B13,'门店明细-分月总'!$A:$A,$J$1)</f>
        <v>92.5</v>
      </c>
      <c r="K13" s="85">
        <f>SUMIFS('门店明细-分月总'!$L:$L,'门店明细-分月总'!$E:$E,B13,'门店明细-分月总'!$A:$A,$K$1)</f>
        <v>84.5</v>
      </c>
      <c r="L13" s="85">
        <f>SUMIFS('门店明细-分月总'!$L:$L,'门店明细-分月总'!$E:$E,B13,'门店明细-分月总'!$A:$A,$L$1)</f>
        <v>78.3</v>
      </c>
      <c r="O13" s="85">
        <f>AVERAGE(C13:N13)</f>
        <v>85.339999999999989</v>
      </c>
    </row>
    <row r="14" spans="1:15">
      <c r="A14" s="84" t="s">
        <v>223</v>
      </c>
      <c r="B14" s="129" t="s">
        <v>224</v>
      </c>
      <c r="C14" s="85">
        <f>SUMIFS('门店明细-分月总'!$L:$L,'门店明细-分月总'!$E:$E,B14,'门店明细-分月总'!$A:$A,$C$1)</f>
        <v>85.7</v>
      </c>
      <c r="D14" s="85">
        <f>SUMIFS('门店明细-分月总'!$L:$L,'门店明细-分月总'!$E:$E,B14,'门店明细-分月总'!$A:$A,$D$1)</f>
        <v>90.7</v>
      </c>
      <c r="E14" s="85">
        <f>SUMIFS('门店明细-分月总'!$L:$L,'门店明细-分月总'!$E:$E,B14,'门店明细-分月总'!$A:$A,$E$1)</f>
        <v>87.5</v>
      </c>
      <c r="F14" s="85">
        <f>SUMIFS('门店明细-分月总'!$L:$L,'门店明细-分月总'!$E:$E,B14,'门店明细-分月总'!$A:$A,$F$1)</f>
        <v>69.5</v>
      </c>
      <c r="G14" s="85">
        <f>SUMIFS('门店明细-分月总'!$L:$L,'门店明细-分月总'!$E:$E,B14,'门店明细-分月总'!$A:$A,$G$1)</f>
        <v>82</v>
      </c>
      <c r="H14" s="85">
        <f>SUMIFS('门店明细-分月总'!$L:$L,'门店明细-分月总'!$E:$E,B14,'门店明细-分月总'!$A:$A,$H$1)</f>
        <v>88.5</v>
      </c>
      <c r="I14" s="85">
        <f>SUMIFS('门店明细-分月总'!$L:$L,'门店明细-分月总'!$E:$E,B14,'门店明细-分月总'!$A:$A,$I$1)</f>
        <v>89.5</v>
      </c>
      <c r="J14" s="85" t="s">
        <v>54</v>
      </c>
      <c r="K14" s="85" t="s">
        <v>54</v>
      </c>
      <c r="L14" s="85" t="s">
        <v>54</v>
      </c>
      <c r="O14" s="85">
        <f>AVERAGE(C14:N14)</f>
        <v>84.771428571428572</v>
      </c>
    </row>
    <row r="15" spans="1:15">
      <c r="A15" s="84" t="s">
        <v>235</v>
      </c>
      <c r="B15" s="129" t="s">
        <v>236</v>
      </c>
      <c r="C15" s="85">
        <f>SUMIFS('门店明细-分月总'!$L:$L,'门店明细-分月总'!$E:$E,B15,'门店明细-分月总'!$A:$A,$C$1)</f>
        <v>87.5</v>
      </c>
      <c r="D15" s="85">
        <f>SUMIFS('门店明细-分月总'!$L:$L,'门店明细-分月总'!$E:$E,B15,'门店明细-分月总'!$A:$A,$D$1)</f>
        <v>95</v>
      </c>
      <c r="E15" s="85">
        <f>SUMIFS('门店明细-分月总'!$L:$L,'门店明细-分月总'!$E:$E,B15,'门店明细-分月总'!$A:$A,$E$1)</f>
        <v>90</v>
      </c>
      <c r="F15" s="85">
        <f>SUMIFS('门店明细-分月总'!$L:$L,'门店明细-分月总'!$E:$E,B15,'门店明细-分月总'!$A:$A,$F$1)</f>
        <v>75</v>
      </c>
      <c r="G15" s="85">
        <f>SUMIFS('门店明细-分月总'!$L:$L,'门店明细-分月总'!$E:$E,B15,'门店明细-分月总'!$A:$A,$G$1)</f>
        <v>75.5</v>
      </c>
      <c r="H15" s="85">
        <f>SUMIFS('门店明细-分月总'!$L:$L,'门店明细-分月总'!$E:$E,B15,'门店明细-分月总'!$A:$A,$H$1)</f>
        <v>87</v>
      </c>
      <c r="I15" s="85">
        <f>SUMIFS('门店明细-分月总'!$L:$L,'门店明细-分月总'!$E:$E,B15,'门店明细-分月总'!$A:$A,$I$1)</f>
        <v>88.2</v>
      </c>
      <c r="J15" s="85">
        <f>SUMIFS('门店明细-分月总'!$L:$L,'门店明细-分月总'!$E:$E,B15,'门店明细-分月总'!$A:$A,$J$1)</f>
        <v>90</v>
      </c>
      <c r="K15" s="85">
        <f>SUMIFS('门店明细-分月总'!$L:$L,'门店明细-分月总'!$E:$E,B15,'门店明细-分月总'!$A:$A,$K$1)</f>
        <v>77</v>
      </c>
      <c r="L15" s="85">
        <f>SUMIFS('门店明细-分月总'!$L:$L,'门店明细-分月总'!$E:$E,B15,'门店明细-分月总'!$A:$A,$L$1)</f>
        <v>82.5</v>
      </c>
      <c r="O15" s="85">
        <f>AVERAGE(C15:N15)</f>
        <v>84.77000000000001</v>
      </c>
    </row>
    <row r="16" spans="1:15">
      <c r="A16" s="84" t="s">
        <v>333</v>
      </c>
      <c r="B16" s="129" t="s">
        <v>334</v>
      </c>
      <c r="C16" s="85">
        <f>SUMIFS('门店明细-分月总'!$L:$L,'门店明细-分月总'!$E:$E,B16,'门店明细-分月总'!$A:$A,$C$1)</f>
        <v>87.5</v>
      </c>
      <c r="D16" s="85">
        <f>SUMIFS('门店明细-分月总'!$L:$L,'门店明细-分月总'!$E:$E,B16,'门店明细-分月总'!$A:$A,$D$1)</f>
        <v>77.5</v>
      </c>
      <c r="E16" s="85">
        <f>SUMIFS('门店明细-分月总'!$L:$L,'门店明细-分月总'!$E:$E,B16,'门店明细-分月总'!$A:$A,$E$1)</f>
        <v>85</v>
      </c>
      <c r="F16" s="85">
        <f>SUMIFS('门店明细-分月总'!$L:$L,'门店明细-分月总'!$E:$E,B16,'门店明细-分月总'!$A:$A,$F$1)</f>
        <v>80</v>
      </c>
      <c r="G16" s="85">
        <f>SUMIFS('门店明细-分月总'!$L:$L,'门店明细-分月总'!$E:$E,B16,'门店明细-分月总'!$A:$A,$G$1)</f>
        <v>76</v>
      </c>
      <c r="H16" s="85">
        <f>SUMIFS('门店明细-分月总'!$L:$L,'门店明细-分月总'!$E:$E,B16,'门店明细-分月总'!$A:$A,$H$1)</f>
        <v>90</v>
      </c>
      <c r="I16" s="85">
        <f>SUMIFS('门店明细-分月总'!$L:$L,'门店明细-分月总'!$E:$E,B16,'门店明细-分月总'!$A:$A,$I$1)</f>
        <v>92.05</v>
      </c>
      <c r="J16" s="85">
        <f>SUMIFS('门店明细-分月总'!$L:$L,'门店明细-分月总'!$E:$E,B16,'门店明细-分月总'!$A:$A,$J$1)</f>
        <v>90</v>
      </c>
      <c r="K16" s="85">
        <f>SUMIFS('门店明细-分月总'!$L:$L,'门店明细-分月总'!$E:$E,B16,'门店明细-分月总'!$A:$A,$K$1)</f>
        <v>80</v>
      </c>
      <c r="L16" s="85">
        <f>SUMIFS('门店明细-分月总'!$L:$L,'门店明细-分月总'!$E:$E,B16,'门店明细-分月总'!$A:$A,$L$1)</f>
        <v>84.55</v>
      </c>
      <c r="O16" s="85">
        <f>AVERAGE(C16:N16)</f>
        <v>84.259999999999991</v>
      </c>
    </row>
    <row r="17" spans="1:15">
      <c r="A17" s="84" t="s">
        <v>386</v>
      </c>
      <c r="B17" s="129" t="s">
        <v>387</v>
      </c>
      <c r="H17" s="85">
        <f>SUMIFS('门店明细-分月总'!$L:$L,'门店明细-分月总'!$E:$E,B17,'门店明细-分月总'!$A:$A,$H$1)</f>
        <v>85</v>
      </c>
      <c r="I17" s="85">
        <f>SUMIFS('门店明细-分月总'!$L:$L,'门店明细-分月总'!$E:$E,B17,'门店明细-分月总'!$A:$A,$I$1)</f>
        <v>84.5</v>
      </c>
      <c r="J17" s="85">
        <f>SUMIFS('门店明细-分月总'!$L:$L,'门店明细-分月总'!$E:$E,B17,'门店明细-分月总'!$A:$A,$J$1)</f>
        <v>92.5</v>
      </c>
      <c r="K17" s="85">
        <f>SUMIFS('门店明细-分月总'!$L:$L,'门店明细-分月总'!$E:$E,B17,'门店明细-分月总'!$A:$A,$K$1)</f>
        <v>82.5</v>
      </c>
      <c r="L17" s="85">
        <f>SUMIFS('门店明细-分月总'!$L:$L,'门店明细-分月总'!$E:$E,B17,'门店明细-分月总'!$A:$A,$L$1)</f>
        <v>73.5</v>
      </c>
      <c r="O17" s="85">
        <f>AVERAGE(C17:N17)</f>
        <v>83.6</v>
      </c>
    </row>
    <row r="18" spans="1:15">
      <c r="A18" s="84" t="s">
        <v>410</v>
      </c>
      <c r="B18" s="129" t="s">
        <v>411</v>
      </c>
      <c r="K18" s="85">
        <f>SUMIFS('门店明细-分月总'!$L:$L,'门店明细-分月总'!$E:$E,B18,'门店明细-分月总'!$A:$A,$K$1)</f>
        <v>81.150000000000006</v>
      </c>
      <c r="L18" s="85">
        <f>SUMIFS('门店明细-分月总'!$L:$L,'门店明细-分月总'!$E:$E,B18,'门店明细-分月总'!$A:$A,$L$1)</f>
        <v>86</v>
      </c>
      <c r="O18" s="85">
        <f>AVERAGE(C18:N18)</f>
        <v>83.575000000000003</v>
      </c>
    </row>
    <row r="19" spans="1:15">
      <c r="A19" s="84" t="s">
        <v>185</v>
      </c>
      <c r="B19" s="129" t="s">
        <v>186</v>
      </c>
      <c r="C19" s="85">
        <f>SUMIFS('门店明细-分月总'!$L:$L,'门店明细-分月总'!$E:$E,B19,'门店明细-分月总'!$A:$A,$C$1)</f>
        <v>81.599999999999994</v>
      </c>
      <c r="D19" s="85">
        <f>SUMIFS('门店明细-分月总'!$L:$L,'门店明细-分月总'!$E:$E,B19,'门店明细-分月总'!$A:$A,$D$1)</f>
        <v>79.099999999999994</v>
      </c>
      <c r="E19" s="85">
        <f>SUMIFS('门店明细-分月总'!$L:$L,'门店明细-分月总'!$E:$E,B19,'门店明细-分月总'!$A:$A,$E$1)</f>
        <v>87.5</v>
      </c>
      <c r="F19" s="85">
        <f>SUMIFS('门店明细-分月总'!$L:$L,'门店明细-分月总'!$E:$E,B19,'门店明细-分月总'!$A:$A,$F$1)</f>
        <v>83.65</v>
      </c>
      <c r="G19" s="85">
        <f>SUMIFS('门店明细-分月总'!$L:$L,'门店明细-分月总'!$E:$E,B19,'门店明细-分月总'!$A:$A,$G$1)</f>
        <v>79.2</v>
      </c>
      <c r="H19" s="85">
        <f>SUMIFS('门店明细-分月总'!$L:$L,'门店明细-分月总'!$E:$E,B19,'门店明细-分月总'!$A:$A,$H$1)</f>
        <v>85.5</v>
      </c>
      <c r="I19" s="85" t="s">
        <v>54</v>
      </c>
      <c r="J19" s="85" t="s">
        <v>54</v>
      </c>
      <c r="K19" s="85" t="s">
        <v>54</v>
      </c>
      <c r="L19" s="85" t="s">
        <v>54</v>
      </c>
      <c r="O19" s="85">
        <f>AVERAGE(C19:N19)</f>
        <v>82.75833333333334</v>
      </c>
    </row>
    <row r="20" spans="1:15">
      <c r="A20" s="84" t="s">
        <v>125</v>
      </c>
      <c r="B20" s="129" t="s">
        <v>126</v>
      </c>
      <c r="C20" s="85">
        <f>SUMIFS('门店明细-分月总'!$L:$L,'门店明细-分月总'!$E:$E,B20,'门店明细-分月总'!$A:$A,$C$1)</f>
        <v>79.5</v>
      </c>
      <c r="D20" s="85">
        <f>SUMIFS('门店明细-分月总'!$L:$L,'门店明细-分月总'!$E:$E,B20,'门店明细-分月总'!$A:$A,$D$1)</f>
        <v>84.5</v>
      </c>
      <c r="E20" s="85">
        <f>SUMIFS('门店明细-分月总'!$L:$L,'门店明细-分月总'!$E:$E,B20,'门店明细-分月总'!$A:$A,$E$1)</f>
        <v>92</v>
      </c>
      <c r="F20" s="85">
        <f>SUMIFS('门店明细-分月总'!$L:$L,'门店明细-分月总'!$E:$E,B20,'门店明细-分月总'!$A:$A,$F$1)</f>
        <v>75</v>
      </c>
      <c r="G20" s="85" t="s">
        <v>54</v>
      </c>
      <c r="H20" s="85" t="s">
        <v>54</v>
      </c>
      <c r="I20" s="85" t="s">
        <v>54</v>
      </c>
      <c r="J20" s="85" t="s">
        <v>54</v>
      </c>
      <c r="K20" s="85" t="s">
        <v>54</v>
      </c>
      <c r="L20" s="85" t="s">
        <v>54</v>
      </c>
      <c r="O20" s="85">
        <f>AVERAGE(C20:N20)</f>
        <v>82.75</v>
      </c>
    </row>
    <row r="21" spans="1:15">
      <c r="A21" s="84" t="s">
        <v>233</v>
      </c>
      <c r="B21" s="129" t="s">
        <v>234</v>
      </c>
      <c r="C21" s="85">
        <f>SUMIFS('门店明细-分月总'!$L:$L,'门店明细-分月总'!$E:$E,B21,'门店明细-分月总'!$A:$A,$C$1)</f>
        <v>82.5</v>
      </c>
      <c r="D21" s="85">
        <f>SUMIFS('门店明细-分月总'!$L:$L,'门店明细-分月总'!$E:$E,B21,'门店明细-分月总'!$A:$A,$D$1)</f>
        <v>82.5</v>
      </c>
      <c r="E21" s="85">
        <f>SUMIFS('门店明细-分月总'!$L:$L,'门店明细-分月总'!$E:$E,B21,'门店明细-分月总'!$A:$A,$E$1)</f>
        <v>79.5</v>
      </c>
      <c r="F21" s="85">
        <f>SUMIFS('门店明细-分月总'!$L:$L,'门店明细-分月总'!$E:$E,B21,'门店明细-分月总'!$A:$A,$F$1)</f>
        <v>77</v>
      </c>
      <c r="G21" s="85">
        <f>SUMIFS('门店明细-分月总'!$L:$L,'门店明细-分月总'!$E:$E,B21,'门店明细-分月总'!$A:$A,$G$1)</f>
        <v>85</v>
      </c>
      <c r="H21" s="85">
        <f>SUMIFS('门店明细-分月总'!$L:$L,'门店明细-分月总'!$E:$E,B21,'门店明细-分月总'!$A:$A,$H$1)</f>
        <v>84.5</v>
      </c>
      <c r="I21" s="85">
        <f>SUMIFS('门店明细-分月总'!$L:$L,'门店明细-分月总'!$E:$E,B21,'门店明细-分月总'!$A:$A,$I$1)</f>
        <v>92.5</v>
      </c>
      <c r="J21" s="85">
        <f>SUMIFS('门店明细-分月总'!$L:$L,'门店明细-分月总'!$E:$E,B21,'门店明细-分月总'!$A:$A,$J$1)</f>
        <v>92.5</v>
      </c>
      <c r="K21" s="85">
        <f>SUMIFS('门店明细-分月总'!$L:$L,'门店明细-分月总'!$E:$E,B21,'门店明细-分月总'!$A:$A,$K$1)</f>
        <v>77.5</v>
      </c>
      <c r="L21" s="85">
        <f>SUMIFS('门店明细-分月总'!$L:$L,'门店明细-分月总'!$E:$E,B21,'门店明细-分月总'!$A:$A,$L$1)</f>
        <v>72.5</v>
      </c>
      <c r="O21" s="85">
        <f>AVERAGE(C21:N21)</f>
        <v>82.6</v>
      </c>
    </row>
    <row r="22" spans="1:15">
      <c r="A22" s="84" t="s">
        <v>145</v>
      </c>
      <c r="B22" s="129" t="s">
        <v>146</v>
      </c>
      <c r="C22" s="85">
        <f>SUMIFS('门店明细-分月总'!$L:$L,'门店明细-分月总'!$E:$E,B22,'门店明细-分月总'!$A:$A,$C$1)</f>
        <v>90</v>
      </c>
      <c r="D22" s="85">
        <f>SUMIFS('门店明细-分月总'!$L:$L,'门店明细-分月总'!$E:$E,B22,'门店明细-分月总'!$A:$A,$D$1)</f>
        <v>87.5</v>
      </c>
      <c r="E22" s="85">
        <f>SUMIFS('门店明细-分月总'!$L:$L,'门店明细-分月总'!$E:$E,B22,'门店明细-分月总'!$A:$A,$E$1)</f>
        <v>84.5</v>
      </c>
      <c r="F22" s="85">
        <f>SUMIFS('门店明细-分月总'!$L:$L,'门店明细-分月总'!$E:$E,B22,'门店明细-分月总'!$A:$A,$F$1)</f>
        <v>69.849999999999994</v>
      </c>
      <c r="G22" s="85">
        <f>SUMIFS('门店明细-分月总'!$L:$L,'门店明细-分月总'!$E:$E,B22,'门店明细-分月总'!$A:$A,$G$1)</f>
        <v>74.5</v>
      </c>
      <c r="H22" s="85">
        <f>SUMIFS('门店明细-分月总'!$L:$L,'门店明细-分月总'!$E:$E,B22,'门店明细-分月总'!$A:$A,$H$1)</f>
        <v>82.5</v>
      </c>
      <c r="I22" s="85">
        <f>SUMIFS('门店明细-分月总'!$L:$L,'门店明细-分月总'!$E:$E,B22,'门店明细-分月总'!$A:$A,$I$1)</f>
        <v>89.5</v>
      </c>
      <c r="J22" s="85">
        <f>SUMIFS('门店明细-分月总'!$L:$L,'门店明细-分月总'!$E:$E,B22,'门店明细-分月总'!$A:$A,$J$1)</f>
        <v>84.5</v>
      </c>
      <c r="K22" s="85">
        <f>SUMIFS('门店明细-分月总'!$L:$L,'门店明细-分月总'!$E:$E,B22,'门店明细-分月总'!$A:$A,$K$1)</f>
        <v>77.05</v>
      </c>
      <c r="L22" s="85">
        <f>SUMIFS('门店明细-分月总'!$L:$L,'门店明细-分月总'!$E:$E,B22,'门店明细-分月总'!$A:$A,$L$1)</f>
        <v>84</v>
      </c>
      <c r="O22" s="85">
        <f>AVERAGE(C22:N22)</f>
        <v>82.39</v>
      </c>
    </row>
    <row r="23" spans="1:15">
      <c r="A23" s="84" t="s">
        <v>311</v>
      </c>
      <c r="B23" s="129" t="s">
        <v>312</v>
      </c>
      <c r="C23" s="85">
        <f>SUMIFS('门店明细-分月总'!$L:$L,'门店明细-分月总'!$E:$E,B23,'门店明细-分月总'!$A:$A,$C$1)</f>
        <v>87.5</v>
      </c>
      <c r="D23" s="85">
        <f>SUMIFS('门店明细-分月总'!$L:$L,'门店明细-分月总'!$E:$E,B23,'门店明细-分月总'!$A:$A,$D$1)</f>
        <v>92.5</v>
      </c>
      <c r="E23" s="85">
        <f>SUMIFS('门店明细-分月总'!$L:$L,'门店明细-分月总'!$E:$E,B23,'门店明细-分月总'!$A:$A,$E$1)</f>
        <v>87.5</v>
      </c>
      <c r="F23" s="85">
        <f>SUMIFS('门店明细-分月总'!$L:$L,'门店明细-分月总'!$E:$E,B23,'门店明细-分月总'!$A:$A,$F$1)</f>
        <v>85</v>
      </c>
      <c r="G23" s="85">
        <f>SUMIFS('门店明细-分月总'!$L:$L,'门店明细-分月总'!$E:$E,B23,'门店明细-分月总'!$A:$A,$G$1)</f>
        <v>81</v>
      </c>
      <c r="H23" s="85">
        <f>SUMIFS('门店明细-分月总'!$L:$L,'门店明细-分月总'!$E:$E,B23,'门店明细-分月总'!$A:$A,$H$1)</f>
        <v>75.099999999999994</v>
      </c>
      <c r="I23" s="85">
        <f>SUMIFS('门店明细-分月总'!$L:$L,'门店明细-分月总'!$E:$E,B23,'门店明细-分月总'!$A:$A,$I$1)</f>
        <v>89.1</v>
      </c>
      <c r="J23" s="85">
        <f>SUMIFS('门店明细-分月总'!$L:$L,'门店明细-分月总'!$E:$E,B23,'门店明细-分月总'!$A:$A,$J$1)</f>
        <v>86.55</v>
      </c>
      <c r="K23" s="85">
        <f>SUMIFS('门店明细-分月总'!$L:$L,'门店明细-分月总'!$E:$E,B23,'门店明细-分月总'!$A:$A,$K$1)</f>
        <v>68.7</v>
      </c>
      <c r="L23" s="85">
        <f>SUMIFS('门店明细-分月总'!$L:$L,'门店明细-分月总'!$E:$E,B23,'门店明细-分月总'!$A:$A,$L$1)</f>
        <v>69.150000000000006</v>
      </c>
      <c r="O23" s="85">
        <f>AVERAGE(C23:N23)</f>
        <v>82.210000000000008</v>
      </c>
    </row>
    <row r="24" spans="1:15">
      <c r="A24" s="84" t="s">
        <v>293</v>
      </c>
      <c r="B24" s="129" t="s">
        <v>294</v>
      </c>
      <c r="C24" s="85">
        <f>SUMIFS('门店明细-分月总'!$L:$L,'门店明细-分月总'!$E:$E,B24,'门店明细-分月总'!$A:$A,$C$1)</f>
        <v>80</v>
      </c>
      <c r="D24" s="85">
        <f>SUMIFS('门店明细-分月总'!$L:$L,'门店明细-分月总'!$E:$E,B24,'门店明细-分月总'!$A:$A,$D$1)</f>
        <v>75</v>
      </c>
      <c r="E24" s="85">
        <f>SUMIFS('门店明细-分月总'!$L:$L,'门店明细-分月总'!$E:$E,B24,'门店明细-分月总'!$A:$A,$E$1)</f>
        <v>79.5</v>
      </c>
      <c r="F24" s="85">
        <f>SUMIFS('门店明细-分月总'!$L:$L,'门店明细-分月总'!$E:$E,B24,'门店明细-分月总'!$A:$A,$F$1)</f>
        <v>82.5</v>
      </c>
      <c r="G24" s="85">
        <f>SUMIFS('门店明细-分月总'!$L:$L,'门店明细-分月总'!$E:$E,B24,'门店明细-分月总'!$A:$A,$G$1)</f>
        <v>85</v>
      </c>
      <c r="H24" s="85">
        <f>SUMIFS('门店明细-分月总'!$L:$L,'门店明细-分月总'!$E:$E,B24,'门店明细-分月总'!$A:$A,$H$1)</f>
        <v>80.5</v>
      </c>
      <c r="I24" s="85">
        <f>SUMIFS('门店明细-分月总'!$L:$L,'门店明细-分月总'!$E:$E,B24,'门店明细-分月总'!$A:$A,$I$1)</f>
        <v>89.5</v>
      </c>
      <c r="J24" s="85">
        <f>SUMIFS('门店明细-分月总'!$L:$L,'门店明细-分月总'!$E:$E,B24,'门店明细-分月总'!$A:$A,$J$1)</f>
        <v>92.5</v>
      </c>
      <c r="K24" s="85">
        <f>SUMIFS('门店明细-分月总'!$L:$L,'门店明细-分月总'!$E:$E,B24,'门店明细-分月总'!$A:$A,$K$1)</f>
        <v>70</v>
      </c>
      <c r="L24" s="85">
        <f>SUMIFS('门店明细-分月总'!$L:$L,'门店明细-分月总'!$E:$E,B24,'门店明细-分月总'!$A:$A,$L$1)</f>
        <v>87.5</v>
      </c>
      <c r="O24" s="85">
        <f>AVERAGE(C24:N24)</f>
        <v>82.2</v>
      </c>
    </row>
    <row r="25" spans="1:15">
      <c r="A25" s="84" t="s">
        <v>390</v>
      </c>
      <c r="B25" s="129" t="s">
        <v>404</v>
      </c>
      <c r="I25" s="85">
        <f>SUMIFS('门店明细-分月总'!$L:$L,'门店明细-分月总'!$E:$E,B25,'门店明细-分月总'!$A:$A,$I$1)</f>
        <v>82.5</v>
      </c>
      <c r="J25" s="85">
        <f>SUMIFS('门店明细-分月总'!$L:$L,'门店明细-分月总'!$E:$E,B25,'门店明细-分月总'!$A:$A,$J$1)</f>
        <v>77</v>
      </c>
      <c r="K25" s="85">
        <f>SUMIFS('门店明细-分月总'!$L:$L,'门店明细-分月总'!$E:$E,B25,'门店明细-分月总'!$A:$A,$K$1)</f>
        <v>77.5</v>
      </c>
      <c r="L25" s="85">
        <f>SUMIFS('门店明细-分月总'!$L:$L,'门店明细-分月总'!$E:$E,B25,'门店明细-分月总'!$A:$A,$L$1)</f>
        <v>91</v>
      </c>
      <c r="O25" s="85">
        <f>AVERAGE(C25:N25)</f>
        <v>82</v>
      </c>
    </row>
    <row r="26" spans="1:15">
      <c r="A26" s="84" t="s">
        <v>281</v>
      </c>
      <c r="B26" s="129" t="s">
        <v>282</v>
      </c>
      <c r="C26" s="85">
        <f>SUMIFS('门店明细-分月总'!$L:$L,'门店明细-分月总'!$E:$E,B26,'门店明细-分月总'!$A:$A,$C$1)</f>
        <v>87.5</v>
      </c>
      <c r="D26" s="85">
        <f>SUMIFS('门店明细-分月总'!$L:$L,'门店明细-分月总'!$E:$E,B26,'门店明细-分月总'!$A:$A,$D$1)</f>
        <v>97.5</v>
      </c>
      <c r="E26" s="85">
        <f>SUMIFS('门店明细-分月总'!$L:$L,'门店明细-分月总'!$E:$E,B26,'门店明细-分月总'!$A:$A,$E$1)</f>
        <v>70</v>
      </c>
      <c r="F26" s="85">
        <f>SUMIFS('门店明细-分月总'!$L:$L,'门店明细-分月总'!$E:$E,B26,'门店明细-分月总'!$A:$A,$F$1)</f>
        <v>85</v>
      </c>
      <c r="G26" s="85">
        <f>SUMIFS('门店明细-分月总'!$L:$L,'门店明细-分月总'!$E:$E,B26,'门店明细-分月总'!$A:$A,$G$1)</f>
        <v>81</v>
      </c>
      <c r="H26" s="85">
        <f>SUMIFS('门店明细-分月总'!$L:$L,'门店明细-分月总'!$E:$E,B26,'门店明细-分月总'!$A:$A,$H$1)</f>
        <v>87</v>
      </c>
      <c r="I26" s="85">
        <f>SUMIFS('门店明细-分月总'!$L:$L,'门店明细-分月总'!$E:$E,B26,'门店明细-分月总'!$A:$A,$I$1)</f>
        <v>84.5</v>
      </c>
      <c r="J26" s="85">
        <f>SUMIFS('门店明细-分月总'!$L:$L,'门店明细-分月总'!$E:$E,B26,'门店明细-分月总'!$A:$A,$J$1)</f>
        <v>90</v>
      </c>
      <c r="K26" s="85">
        <f>SUMIFS('门店明细-分月总'!$L:$L,'门店明细-分月总'!$E:$E,B26,'门店明细-分月总'!$A:$A,$K$1)</f>
        <v>79.5</v>
      </c>
      <c r="L26" s="85">
        <f>SUMIFS('门店明细-分月总'!$L:$L,'门店明细-分月总'!$E:$E,B26,'门店明细-分月总'!$A:$A,$L$1)</f>
        <v>56.4</v>
      </c>
      <c r="O26" s="85">
        <f>AVERAGE(C26:N26)</f>
        <v>81.84</v>
      </c>
    </row>
    <row r="27" spans="1:15">
      <c r="A27" s="84" t="s">
        <v>237</v>
      </c>
      <c r="B27" s="129" t="s">
        <v>238</v>
      </c>
      <c r="C27" s="85">
        <f>SUMIFS('门店明细-分月总'!$L:$L,'门店明细-分月总'!$E:$E,B27,'门店明细-分月总'!$A:$A,$C$1)</f>
        <v>82.5</v>
      </c>
      <c r="D27" s="85">
        <f>SUMIFS('门店明细-分月总'!$L:$L,'门店明细-分月总'!$E:$E,B27,'门店明细-分月总'!$A:$A,$D$1)</f>
        <v>95</v>
      </c>
      <c r="E27" s="85">
        <f>SUMIFS('门店明细-分月总'!$L:$L,'门店明细-分月总'!$E:$E,B27,'门店明细-分月总'!$A:$A,$E$1)</f>
        <v>77.5</v>
      </c>
      <c r="F27" s="85">
        <f>SUMIFS('门店明细-分月总'!$L:$L,'门店明细-分月总'!$E:$E,B27,'门店明细-分月总'!$A:$A,$F$1)</f>
        <v>74</v>
      </c>
      <c r="G27" s="85">
        <f>SUMIFS('门店明细-分月总'!$L:$L,'门店明细-分月总'!$E:$E,B27,'门店明细-分月总'!$A:$A,$G$1)</f>
        <v>80</v>
      </c>
      <c r="H27" s="85">
        <f>SUMIFS('门店明细-分月总'!$L:$L,'门店明细-分月总'!$E:$E,B27,'门店明细-分月总'!$A:$A,$H$1)</f>
        <v>80.5</v>
      </c>
      <c r="I27" s="85">
        <f>SUMIFS('门店明细-分月总'!$L:$L,'门店明细-分月总'!$E:$E,B27,'门店明细-分月总'!$A:$A,$I$1)</f>
        <v>87</v>
      </c>
      <c r="J27" s="85">
        <f>SUMIFS('门店明细-分月总'!$L:$L,'门店明细-分月总'!$E:$E,B27,'门店明细-分月总'!$A:$A,$J$1)</f>
        <v>92.5</v>
      </c>
      <c r="K27" s="85">
        <f>SUMIFS('门店明细-分月总'!$L:$L,'门店明细-分月总'!$E:$E,B27,'门店明细-分月总'!$A:$A,$K$1)</f>
        <v>73.900000000000006</v>
      </c>
      <c r="L27" s="85">
        <f>SUMIFS('门店明细-分月总'!$L:$L,'门店明细-分月总'!$E:$E,B27,'门店明细-分月总'!$A:$A,$L$1)</f>
        <v>75.45</v>
      </c>
      <c r="O27" s="85">
        <f>AVERAGE(C27:N27)</f>
        <v>81.835000000000008</v>
      </c>
    </row>
    <row r="28" spans="1:15">
      <c r="A28" s="84" t="s">
        <v>89</v>
      </c>
      <c r="B28" s="129" t="s">
        <v>90</v>
      </c>
      <c r="C28" s="85">
        <f>SUMIFS('门店明细-分月总'!$L:$L,'门店明细-分月总'!$E:$E,B28,'门店明细-分月总'!$A:$A,$C$1)</f>
        <v>90</v>
      </c>
      <c r="D28" s="85">
        <f>SUMIFS('门店明细-分月总'!$L:$L,'门店明细-分月总'!$E:$E,B28,'门店明细-分月总'!$A:$A,$D$1)</f>
        <v>92.5</v>
      </c>
      <c r="E28" s="85">
        <f>SUMIFS('门店明细-分月总'!$L:$L,'门店明细-分月总'!$E:$E,B28,'门店明细-分月总'!$A:$A,$E$1)</f>
        <v>90</v>
      </c>
      <c r="F28" s="85">
        <f>SUMIFS('门店明细-分月总'!$L:$L,'门店明细-分月总'!$E:$E,B28,'门店明细-分月总'!$A:$A,$F$1)</f>
        <v>77.400000000000006</v>
      </c>
      <c r="G28" s="85">
        <f>SUMIFS('门店明细-分月总'!$L:$L,'门店明细-分月总'!$E:$E,B28,'门店明细-分月总'!$A:$A,$G$1)</f>
        <v>85</v>
      </c>
      <c r="H28" s="85">
        <f>SUMIFS('门店明细-分月总'!$L:$L,'门店明细-分月总'!$E:$E,B28,'门店明细-分月总'!$A:$A,$H$1)</f>
        <v>74.849999999999994</v>
      </c>
      <c r="I28" s="85">
        <f>SUMIFS('门店明细-分月总'!$L:$L,'门店明细-分月总'!$E:$E,B28,'门店明细-分月总'!$A:$A,$I$1)</f>
        <v>84.55</v>
      </c>
      <c r="J28" s="85">
        <f>SUMIFS('门店明细-分月总'!$L:$L,'门店明细-分月总'!$E:$E,B28,'门店明细-分月总'!$A:$A,$J$1)</f>
        <v>82.5</v>
      </c>
      <c r="K28" s="85">
        <f>SUMIFS('门店明细-分月总'!$L:$L,'门店明细-分月总'!$E:$E,B28,'门店明细-分月总'!$A:$A,$K$1)</f>
        <v>72.5</v>
      </c>
      <c r="L28" s="85">
        <f>SUMIFS('门店明细-分月总'!$L:$L,'门店明细-分月总'!$E:$E,B28,'门店明细-分月总'!$A:$A,$L$1)</f>
        <v>67.5</v>
      </c>
      <c r="O28" s="85">
        <f>AVERAGE(C28:N28)</f>
        <v>81.679999999999993</v>
      </c>
    </row>
    <row r="29" spans="1:15">
      <c r="A29" s="84" t="s">
        <v>63</v>
      </c>
      <c r="B29" s="129" t="s">
        <v>64</v>
      </c>
      <c r="C29" s="85">
        <f>SUMIFS('门店明细-分月总'!$L:$L,'门店明细-分月总'!$E:$E,B29,'门店明细-分月总'!$A:$A,$C$1)</f>
        <v>86.6</v>
      </c>
      <c r="D29" s="85">
        <f>SUMIFS('门店明细-分月总'!$L:$L,'门店明细-分月总'!$E:$E,B29,'门店明细-分月总'!$A:$A,$D$1)</f>
        <v>86.6</v>
      </c>
      <c r="E29" s="85">
        <f>SUMIFS('门店明细-分月总'!$L:$L,'门店明细-分月总'!$E:$E,B29,'门店明细-分月总'!$A:$A,$E$1)</f>
        <v>79</v>
      </c>
      <c r="F29" s="85">
        <f>SUMIFS('门店明细-分月总'!$L:$L,'门店明细-分月总'!$E:$E,B29,'门店明细-分月总'!$A:$A,$F$1)</f>
        <v>74.8</v>
      </c>
      <c r="G29" s="85">
        <f>SUMIFS('门店明细-分月总'!$L:$L,'门店明细-分月总'!$E:$E,B29,'门店明细-分月总'!$A:$A,$G$1)</f>
        <v>75.099999999999994</v>
      </c>
      <c r="H29" s="85">
        <f>SUMIFS('门店明细-分月总'!$L:$L,'门店明细-分月总'!$E:$E,B29,'门店明细-分月总'!$A:$A,$H$1)</f>
        <v>84.05</v>
      </c>
      <c r="I29" s="85">
        <f>SUMIFS('门店明细-分月总'!$L:$L,'门店明细-分月总'!$E:$E,B29,'门店明细-分月总'!$A:$A,$I$1)</f>
        <v>86.85</v>
      </c>
      <c r="J29" s="85">
        <f>SUMIFS('门店明细-分月总'!$L:$L,'门店明细-分月总'!$E:$E,B29,'门店明细-分月总'!$A:$A,$J$1)</f>
        <v>87.5</v>
      </c>
      <c r="K29" s="85">
        <f>SUMIFS('门店明细-分月总'!$L:$L,'门店明细-分月总'!$E:$E,B29,'门店明细-分月总'!$A:$A,$K$1)</f>
        <v>73.599999999999994</v>
      </c>
      <c r="L29" s="85">
        <f>SUMIFS('门店明细-分月总'!$L:$L,'门店明细-分月总'!$E:$E,B29,'门店明细-分月总'!$A:$A,$L$1)</f>
        <v>80</v>
      </c>
      <c r="O29" s="85">
        <f>AVERAGE(C29:N29)</f>
        <v>81.41</v>
      </c>
    </row>
    <row r="30" spans="1:15">
      <c r="A30" s="84" t="s">
        <v>165</v>
      </c>
      <c r="B30" s="129" t="s">
        <v>166</v>
      </c>
      <c r="C30" s="85">
        <f>SUMIFS('门店明细-分月总'!$L:$L,'门店明细-分月总'!$E:$E,B30,'门店明细-分月总'!$A:$A,$C$1)</f>
        <v>91.35</v>
      </c>
      <c r="D30" s="85">
        <f>SUMIFS('门店明细-分月总'!$L:$L,'门店明细-分月总'!$E:$E,B30,'门店明细-分月总'!$A:$A,$D$1)</f>
        <v>71.349999999999994</v>
      </c>
      <c r="E30" s="85">
        <f>SUMIFS('门店明细-分月总'!$L:$L,'门店明细-分月总'!$E:$E,B30,'门店明细-分月总'!$A:$A,$E$1)</f>
        <v>86.35</v>
      </c>
      <c r="F30" s="85">
        <f>SUMIFS('门店明细-分月总'!$L:$L,'门店明细-分月总'!$E:$E,B30,'门店明细-分月总'!$A:$A,$F$1)</f>
        <v>68.25</v>
      </c>
      <c r="G30" s="85">
        <f>SUMIFS('门店明细-分月总'!$L:$L,'门店明细-分月总'!$E:$E,B30,'门店明细-分月总'!$A:$A,$G$1)</f>
        <v>78.400000000000006</v>
      </c>
      <c r="H30" s="85">
        <f>SUMIFS('门店明细-分月总'!$L:$L,'门店明细-分月总'!$E:$E,B30,'门店明细-分月总'!$A:$A,$H$1)</f>
        <v>86.65</v>
      </c>
      <c r="I30" s="85">
        <f>SUMIFS('门店明细-分月总'!$L:$L,'门店明细-分月总'!$E:$E,B30,'门店明细-分月总'!$A:$A,$I$1)</f>
        <v>90</v>
      </c>
      <c r="J30" s="85">
        <f>SUMIFS('门店明细-分月总'!$L:$L,'门店明细-分月总'!$E:$E,B30,'门店明细-分月总'!$A:$A,$J$1)</f>
        <v>92.5</v>
      </c>
      <c r="K30" s="85">
        <f>SUMIFS('门店明细-分月总'!$L:$L,'门店明细-分月总'!$E:$E,B30,'门店明细-分月总'!$A:$A,$K$1)</f>
        <v>73.650000000000006</v>
      </c>
      <c r="L30" s="85">
        <f>SUMIFS('门店明细-分月总'!$L:$L,'门店明细-分月总'!$E:$E,B30,'门店明细-分月总'!$A:$A,$L$1)</f>
        <v>74.75</v>
      </c>
      <c r="O30" s="85">
        <f>AVERAGE(C30:N30)</f>
        <v>81.324999999999989</v>
      </c>
    </row>
    <row r="31" spans="1:15">
      <c r="A31" s="84" t="s">
        <v>85</v>
      </c>
      <c r="B31" s="129" t="s">
        <v>86</v>
      </c>
      <c r="C31" s="85">
        <f>SUMIFS('门店明细-分月总'!$L:$L,'门店明细-分月总'!$E:$E,B31,'门店明细-分月总'!$A:$A,$C$1)</f>
        <v>82.5</v>
      </c>
      <c r="D31" s="85">
        <f>SUMIFS('门店明细-分月总'!$L:$L,'门店明细-分月总'!$E:$E,B31,'门店明细-分月总'!$A:$A,$D$1)</f>
        <v>92.5</v>
      </c>
      <c r="E31" s="85">
        <f>SUMIFS('门店明细-分月总'!$L:$L,'门店明细-分月总'!$E:$E,B31,'门店明细-分月总'!$A:$A,$E$1)</f>
        <v>67.5</v>
      </c>
      <c r="F31" s="85">
        <f>SUMIFS('门店明细-分月总'!$L:$L,'门店明细-分月总'!$E:$E,B31,'门店明细-分月总'!$A:$A,$F$1)</f>
        <v>72.5</v>
      </c>
      <c r="G31" s="85">
        <f>SUMIFS('门店明细-分月总'!$L:$L,'门店明细-分月总'!$E:$E,B31,'门店明细-分月总'!$A:$A,$G$1)</f>
        <v>73.5</v>
      </c>
      <c r="H31" s="85">
        <f>SUMIFS('门店明细-分月总'!$L:$L,'门店明细-分月总'!$E:$E,B31,'门店明细-分月总'!$A:$A,$H$1)</f>
        <v>92.5</v>
      </c>
      <c r="I31" s="85">
        <f>SUMIFS('门店明细-分月总'!$L:$L,'门店明细-分月总'!$E:$E,B31,'门店明细-分月总'!$A:$A,$I$1)</f>
        <v>95</v>
      </c>
      <c r="J31" s="85">
        <f>SUMIFS('门店明细-分月总'!$L:$L,'门店明细-分月总'!$E:$E,B31,'门店明细-分月总'!$A:$A,$J$1)</f>
        <v>92.5</v>
      </c>
      <c r="K31" s="85">
        <f>SUMIFS('门店明细-分月总'!$L:$L,'门店明细-分月总'!$E:$E,B31,'门店明细-分月总'!$A:$A,$K$1)</f>
        <v>61</v>
      </c>
      <c r="L31" s="85">
        <f>SUMIFS('门店明细-分月总'!$L:$L,'门店明细-分月总'!$E:$E,B31,'门店明细-分月总'!$A:$A,$L$1)</f>
        <v>82.5</v>
      </c>
      <c r="O31" s="85">
        <f>AVERAGE(C31:N31)</f>
        <v>81.2</v>
      </c>
    </row>
    <row r="32" spans="1:15">
      <c r="A32" s="84" t="s">
        <v>321</v>
      </c>
      <c r="B32" s="129" t="s">
        <v>322</v>
      </c>
      <c r="C32" s="85">
        <f>SUMIFS('门店明细-分月总'!$L:$L,'门店明细-分月总'!$E:$E,B32,'门店明细-分月总'!$A:$A,$C$1)</f>
        <v>95</v>
      </c>
      <c r="D32" s="85">
        <f>SUMIFS('门店明细-分月总'!$L:$L,'门店明细-分月总'!$E:$E,B32,'门店明细-分月总'!$A:$A,$D$1)</f>
        <v>87.5</v>
      </c>
      <c r="E32" s="85">
        <f>SUMIFS('门店明细-分月总'!$L:$L,'门店明细-分月总'!$E:$E,B32,'门店明细-分月总'!$A:$A,$E$1)</f>
        <v>89.5</v>
      </c>
      <c r="F32" s="85">
        <f>SUMIFS('门店明细-分月总'!$L:$L,'门店明细-分月总'!$E:$E,B32,'门店明细-分月总'!$A:$A,$F$1)</f>
        <v>82.5</v>
      </c>
      <c r="G32" s="85">
        <f>SUMIFS('门店明细-分月总'!$L:$L,'门店明细-分月总'!$E:$E,B32,'门店明细-分月总'!$A:$A,$G$1)</f>
        <v>83.5</v>
      </c>
      <c r="H32" s="85">
        <f>SUMIFS('门店明细-分月总'!$L:$L,'门店明细-分月总'!$E:$E,B32,'门店明细-分月总'!$A:$A,$H$1)</f>
        <v>92</v>
      </c>
      <c r="I32" s="85">
        <f>SUMIFS('门店明细-分月总'!$L:$L,'门店明细-分月总'!$E:$E,B32,'门店明细-分月总'!$A:$A,$I$1)</f>
        <v>89.5</v>
      </c>
      <c r="J32" s="85">
        <f>SUMIFS('门店明细-分月总'!$L:$L,'门店明细-分月总'!$E:$E,B32,'门店明细-分月总'!$A:$A,$J$1)</f>
        <v>86</v>
      </c>
      <c r="K32" s="85">
        <f>SUMIFS('门店明细-分月总'!$L:$L,'门店明细-分月总'!$E:$E,B32,'门店明细-分月总'!$A:$A,$K$1)</f>
        <v>22</v>
      </c>
      <c r="L32" s="85">
        <f>SUMIFS('门店明细-分月总'!$L:$L,'门店明细-分月总'!$E:$E,B32,'门店明细-分月总'!$A:$A,$L$1)</f>
        <v>82.05</v>
      </c>
      <c r="O32" s="85">
        <f>AVERAGE(C32:N32)</f>
        <v>80.954999999999998</v>
      </c>
    </row>
    <row r="33" spans="1:15">
      <c r="A33" s="84" t="s">
        <v>107</v>
      </c>
      <c r="B33" s="129" t="s">
        <v>108</v>
      </c>
      <c r="C33" s="85">
        <f>SUMIFS('门店明细-分月总'!$L:$L,'门店明细-分月总'!$E:$E,B33,'门店明细-分月总'!$A:$A,$C$1)</f>
        <v>87.5</v>
      </c>
      <c r="D33" s="85">
        <f>SUMIFS('门店明细-分月总'!$L:$L,'门店明细-分月总'!$E:$E,B33,'门店明细-分月总'!$A:$A,$D$1)</f>
        <v>82.5</v>
      </c>
      <c r="E33" s="85">
        <f>SUMIFS('门店明细-分月总'!$L:$L,'门店明细-分月总'!$E:$E,B33,'门店明细-分月总'!$A:$A,$E$1)</f>
        <v>77</v>
      </c>
      <c r="F33" s="85">
        <f>SUMIFS('门店明细-分月总'!$L:$L,'门店明细-分月总'!$E:$E,B33,'门店明细-分月总'!$A:$A,$F$1)</f>
        <v>70.05</v>
      </c>
      <c r="G33" s="85">
        <f>SUMIFS('门店明细-分月总'!$L:$L,'门店明细-分月总'!$E:$E,B33,'门店明细-分月总'!$A:$A,$G$1)</f>
        <v>90</v>
      </c>
      <c r="H33" s="85">
        <f>SUMIFS('门店明细-分月总'!$L:$L,'门店明细-分月总'!$E:$E,B33,'门店明细-分月总'!$A:$A,$H$1)</f>
        <v>82</v>
      </c>
      <c r="I33" s="85">
        <f>SUMIFS('门店明细-分月总'!$L:$L,'门店明细-分月总'!$E:$E,B33,'门店明细-分月总'!$A:$A,$I$1)</f>
        <v>87.5</v>
      </c>
      <c r="J33" s="85">
        <f>SUMIFS('门店明细-分月总'!$L:$L,'门店明细-分月总'!$E:$E,B33,'门店明细-分月总'!$A:$A,$J$1)</f>
        <v>79.8</v>
      </c>
      <c r="K33" s="85">
        <f>SUMIFS('门店明细-分月总'!$L:$L,'门店明细-分月总'!$E:$E,B33,'门店明细-分月总'!$A:$A,$K$1)</f>
        <v>76.150000000000006</v>
      </c>
      <c r="L33" s="85">
        <f>SUMIFS('门店明细-分月总'!$L:$L,'门店明细-分月总'!$E:$E,B33,'门店明细-分月总'!$A:$A,$L$1)</f>
        <v>77.05</v>
      </c>
      <c r="O33" s="85">
        <f>AVERAGE(C33:N33)</f>
        <v>80.954999999999984</v>
      </c>
    </row>
    <row r="34" spans="1:15">
      <c r="A34" s="84" t="s">
        <v>143</v>
      </c>
      <c r="B34" s="129" t="s">
        <v>144</v>
      </c>
      <c r="C34" s="85">
        <f>SUMIFS('门店明细-分月总'!$L:$L,'门店明细-分月总'!$E:$E,B34,'门店明细-分月总'!$A:$A,$C$1)</f>
        <v>72</v>
      </c>
      <c r="D34" s="85">
        <f>SUMIFS('门店明细-分月总'!$L:$L,'门店明细-分月总'!$E:$E,B34,'门店明细-分月总'!$A:$A,$D$1)</f>
        <v>79.5</v>
      </c>
      <c r="E34" s="85">
        <f>SUMIFS('门店明细-分月总'!$L:$L,'门店明细-分月总'!$E:$E,B34,'门店明细-分月总'!$A:$A,$E$1)</f>
        <v>77.5</v>
      </c>
      <c r="F34" s="85">
        <f>SUMIFS('门店明细-分月总'!$L:$L,'门店明细-分月总'!$E:$E,B34,'门店明细-分月总'!$A:$A,$F$1)</f>
        <v>80</v>
      </c>
      <c r="G34" s="85">
        <f>SUMIFS('门店明细-分月总'!$L:$L,'门店明细-分月总'!$E:$E,B34,'门店明细-分月总'!$A:$A,$G$1)</f>
        <v>85</v>
      </c>
      <c r="H34" s="85">
        <f>SUMIFS('门店明细-分月总'!$L:$L,'门店明细-分月总'!$E:$E,B34,'门店明细-分月总'!$A:$A,$H$1)</f>
        <v>84.5</v>
      </c>
      <c r="I34" s="85">
        <f>SUMIFS('门店明细-分月总'!$L:$L,'门店明细-分月总'!$E:$E,B34,'门店明细-分月总'!$A:$A,$I$1)</f>
        <v>88.2</v>
      </c>
      <c r="J34" s="85">
        <f>SUMIFS('门店明细-分月总'!$L:$L,'门店明细-分月总'!$E:$E,B34,'门店明细-分月总'!$A:$A,$J$1)</f>
        <v>87.5</v>
      </c>
      <c r="K34" s="85">
        <f>SUMIFS('门店明细-分月总'!$L:$L,'门店明细-分月总'!$E:$E,B34,'门店明细-分月总'!$A:$A,$K$1)</f>
        <v>77.5</v>
      </c>
      <c r="L34" s="85">
        <f>SUMIFS('门店明细-分月总'!$L:$L,'门店明细-分月总'!$E:$E,B34,'门店明细-分月总'!$A:$A,$L$1)</f>
        <v>77.5</v>
      </c>
      <c r="O34" s="85">
        <f>AVERAGE(C34:N34)</f>
        <v>80.92</v>
      </c>
    </row>
    <row r="35" spans="1:15">
      <c r="A35" s="84" t="s">
        <v>345</v>
      </c>
      <c r="B35" s="129" t="s">
        <v>346</v>
      </c>
      <c r="C35" s="85">
        <f>SUMIFS('门店明细-分月总'!$L:$L,'门店明细-分月总'!$E:$E,B35,'门店明细-分月总'!$A:$A,$C$1)</f>
        <v>90</v>
      </c>
      <c r="D35" s="85">
        <f>SUMIFS('门店明细-分月总'!$L:$L,'门店明细-分月总'!$E:$E,B35,'门店明细-分月总'!$A:$A,$D$1)</f>
        <v>92.5</v>
      </c>
      <c r="E35" s="85">
        <f>SUMIFS('门店明细-分月总'!$L:$L,'门店明细-分月总'!$E:$E,B35,'门店明细-分月总'!$A:$A,$E$1)</f>
        <v>80</v>
      </c>
      <c r="F35" s="85">
        <f>SUMIFS('门店明细-分月总'!$L:$L,'门店明细-分月总'!$E:$E,B35,'门店明细-分月总'!$A:$A,$F$1)</f>
        <v>73</v>
      </c>
      <c r="G35" s="85">
        <f>SUMIFS('门店明细-分月总'!$L:$L,'门店明细-分月总'!$E:$E,B35,'门店明细-分月总'!$A:$A,$G$1)</f>
        <v>77.5</v>
      </c>
      <c r="H35" s="85">
        <f>SUMIFS('门店明细-分月总'!$L:$L,'门店明细-分月总'!$E:$E,B35,'门店明细-分月总'!$A:$A,$H$1)</f>
        <v>85</v>
      </c>
      <c r="I35" s="85">
        <f>SUMIFS('门店明细-分月总'!$L:$L,'门店明细-分月总'!$E:$E,B35,'门店明细-分月总'!$A:$A,$I$1)</f>
        <v>87.5</v>
      </c>
      <c r="J35" s="85">
        <f>SUMIFS('门店明细-分月总'!$L:$L,'门店明细-分月总'!$E:$E,B35,'门店明细-分月总'!$A:$A,$J$1)</f>
        <v>87.5</v>
      </c>
      <c r="K35" s="85">
        <f>SUMIFS('门店明细-分月总'!$L:$L,'门店明细-分月总'!$E:$E,B35,'门店明细-分月总'!$A:$A,$K$1)</f>
        <v>66.5</v>
      </c>
      <c r="L35" s="85">
        <f>SUMIFS('门店明细-分月总'!$L:$L,'门店明细-分月总'!$E:$E,B35,'门店明细-分月总'!$A:$A,$L$1)</f>
        <v>64.45</v>
      </c>
      <c r="O35" s="85">
        <f>AVERAGE(C35:N35)</f>
        <v>80.39500000000001</v>
      </c>
    </row>
    <row r="36" spans="1:15">
      <c r="A36" s="84" t="s">
        <v>243</v>
      </c>
      <c r="B36" s="129" t="s">
        <v>244</v>
      </c>
      <c r="C36" s="85">
        <f>SUMIFS('门店明细-分月总'!$L:$L,'门店明细-分月总'!$E:$E,B36,'门店明细-分月总'!$A:$A,$C$1)</f>
        <v>80</v>
      </c>
      <c r="D36" s="85">
        <f>SUMIFS('门店明细-分月总'!$L:$L,'门店明细-分月总'!$E:$E,B36,'门店明细-分月总'!$A:$A,$D$1)</f>
        <v>77.5</v>
      </c>
      <c r="E36" s="85">
        <f>SUMIFS('门店明细-分月总'!$L:$L,'门店明细-分月总'!$E:$E,B36,'门店明细-分月总'!$A:$A,$E$1)</f>
        <v>82</v>
      </c>
      <c r="F36" s="85">
        <f>SUMIFS('门店明细-分月总'!$L:$L,'门店明细-分月总'!$E:$E,B36,'门店明细-分月总'!$A:$A,$F$1)</f>
        <v>74.349999999999994</v>
      </c>
      <c r="G36" s="85">
        <f>SUMIFS('门店明细-分月总'!$L:$L,'门店明细-分月总'!$E:$E,B36,'门店明细-分月总'!$A:$A,$G$1)</f>
        <v>87.5</v>
      </c>
      <c r="H36" s="85">
        <f>SUMIFS('门店明细-分月总'!$L:$L,'门店明细-分月总'!$E:$E,B36,'门店明细-分月总'!$A:$A,$H$1)</f>
        <v>84.5</v>
      </c>
      <c r="I36" s="85">
        <f>SUMIFS('门店明细-分月总'!$L:$L,'门店明细-分月总'!$E:$E,B36,'门店明细-分月总'!$A:$A,$I$1)</f>
        <v>79</v>
      </c>
      <c r="J36" s="85">
        <f>SUMIFS('门店明细-分月总'!$L:$L,'门店明细-分月总'!$E:$E,B36,'门店明细-分月总'!$A:$A,$J$1)</f>
        <v>84</v>
      </c>
      <c r="K36" s="85">
        <f>SUMIFS('门店明细-分月总'!$L:$L,'门店明细-分月总'!$E:$E,B36,'门店明细-分月总'!$A:$A,$K$1)</f>
        <v>72</v>
      </c>
      <c r="L36" s="85">
        <f>SUMIFS('门店明细-分月总'!$L:$L,'门店明细-分月总'!$E:$E,B36,'门店明细-分月总'!$A:$A,$L$1)</f>
        <v>80</v>
      </c>
      <c r="O36" s="85">
        <f>AVERAGE(C36:N36)</f>
        <v>80.085000000000008</v>
      </c>
    </row>
    <row r="37" spans="1:15">
      <c r="A37" s="84" t="s">
        <v>241</v>
      </c>
      <c r="B37" s="129" t="s">
        <v>242</v>
      </c>
      <c r="C37" s="85">
        <f>SUMIFS('门店明细-分月总'!$L:$L,'门店明细-分月总'!$E:$E,B37,'门店明细-分月总'!$A:$A,$C$1)</f>
        <v>70.25</v>
      </c>
      <c r="D37" s="85">
        <f>SUMIFS('门店明细-分月总'!$L:$L,'门店明细-分月总'!$E:$E,B37,'门店明细-分月总'!$A:$A,$D$1)</f>
        <v>82.75</v>
      </c>
      <c r="E37" s="85">
        <f>SUMIFS('门店明细-分月总'!$L:$L,'门店明细-分月总'!$E:$E,B37,'门店明细-分月总'!$A:$A,$E$1)</f>
        <v>76.150000000000006</v>
      </c>
      <c r="F37" s="85">
        <f>SUMIFS('门店明细-分月总'!$L:$L,'门店明细-分月总'!$E:$E,B37,'门店明细-分月总'!$A:$A,$F$1)</f>
        <v>77.05</v>
      </c>
      <c r="G37" s="85">
        <f>SUMIFS('门店明细-分月总'!$L:$L,'门店明细-分月总'!$E:$E,B37,'门店明细-分月总'!$A:$A,$G$1)</f>
        <v>87</v>
      </c>
      <c r="H37" s="85">
        <f>SUMIFS('门店明细-分月总'!$L:$L,'门店明细-分月总'!$E:$E,B37,'门店明细-分月总'!$A:$A,$H$1)</f>
        <v>84.5</v>
      </c>
      <c r="I37" s="85">
        <f>SUMIFS('门店明细-分月总'!$L:$L,'门店明细-分月总'!$E:$E,B37,'门店明细-分月总'!$A:$A,$I$1)</f>
        <v>89.5</v>
      </c>
      <c r="J37" s="85">
        <f>SUMIFS('门店明细-分月总'!$L:$L,'门店明细-分月总'!$E:$E,B37,'门店明细-分月总'!$A:$A,$J$1)</f>
        <v>84.5</v>
      </c>
      <c r="K37" s="85">
        <f>SUMIFS('门店明细-分月总'!$L:$L,'门店明细-分月总'!$E:$E,B37,'门店明细-分月总'!$A:$A,$K$1)</f>
        <v>67.5</v>
      </c>
      <c r="L37" s="85">
        <f>SUMIFS('门店明细-分月总'!$L:$L,'门店明细-分月总'!$E:$E,B37,'门店明细-分月总'!$A:$A,$L$1)</f>
        <v>79.5</v>
      </c>
      <c r="O37" s="85">
        <f>AVERAGE(C37:N37)</f>
        <v>79.87</v>
      </c>
    </row>
    <row r="38" spans="1:15">
      <c r="A38" s="84" t="s">
        <v>337</v>
      </c>
      <c r="B38" s="129" t="s">
        <v>338</v>
      </c>
      <c r="C38" s="85">
        <f>SUMIFS('门店明细-分月总'!$L:$L,'门店明细-分月总'!$E:$E,B38,'门店明细-分月总'!$A:$A,$C$1)</f>
        <v>74</v>
      </c>
      <c r="D38" s="85">
        <f>SUMIFS('门店明细-分月总'!$L:$L,'门店明细-分月总'!$E:$E,B38,'门店明细-分月总'!$A:$A,$D$1)</f>
        <v>79</v>
      </c>
      <c r="E38" s="85">
        <f>SUMIFS('门店明细-分月总'!$L:$L,'门店明细-分月总'!$E:$E,B38,'门店明细-分月总'!$A:$A,$E$1)</f>
        <v>74.8</v>
      </c>
      <c r="F38" s="85">
        <f>SUMIFS('门店明细-分月总'!$L:$L,'门店明细-分月总'!$E:$E,B38,'门店明细-分月总'!$A:$A,$F$1)</f>
        <v>78.900000000000006</v>
      </c>
      <c r="G38" s="85">
        <f>SUMIFS('门店明细-分月总'!$L:$L,'门店明细-分月总'!$E:$E,B38,'门店明细-分月总'!$A:$A,$G$1)</f>
        <v>77.849999999999994</v>
      </c>
      <c r="H38" s="85">
        <f>SUMIFS('门店明细-分月总'!$L:$L,'门店明细-分月总'!$E:$E,B38,'门店明细-分月总'!$A:$A,$H$1)</f>
        <v>92.5</v>
      </c>
      <c r="I38" s="85">
        <f>SUMIFS('门店明细-分月总'!$L:$L,'门店明细-分月总'!$E:$E,B38,'门店明细-分月总'!$A:$A,$I$1)</f>
        <v>84.5</v>
      </c>
      <c r="J38" s="85">
        <f>SUMIFS('门店明细-分月总'!$L:$L,'门店明细-分月总'!$E:$E,B38,'门店明细-分月总'!$A:$A,$J$1)</f>
        <v>90</v>
      </c>
      <c r="K38" s="85">
        <f>SUMIFS('门店明细-分月总'!$L:$L,'门店明细-分月总'!$E:$E,B38,'门店明细-分月总'!$A:$A,$K$1)</f>
        <v>74.349999999999994</v>
      </c>
      <c r="L38" s="85">
        <f>SUMIFS('门店明细-分月总'!$L:$L,'门店明细-分月总'!$E:$E,B38,'门店明细-分月总'!$A:$A,$L$1)</f>
        <v>72.5</v>
      </c>
      <c r="O38" s="85">
        <f>AVERAGE(C38:N38)</f>
        <v>79.84</v>
      </c>
    </row>
    <row r="39" spans="1:15">
      <c r="A39" s="84" t="s">
        <v>275</v>
      </c>
      <c r="B39" s="129" t="s">
        <v>276</v>
      </c>
      <c r="C39" s="85">
        <f>SUMIFS('门店明细-分月总'!$L:$L,'门店明细-分月总'!$E:$E,B39,'门店明细-分月总'!$A:$A,$C$1)</f>
        <v>90</v>
      </c>
      <c r="D39" s="85">
        <f>SUMIFS('门店明细-分月总'!$L:$L,'门店明细-分月总'!$E:$E,B39,'门店明细-分月总'!$A:$A,$D$1)</f>
        <v>87.5</v>
      </c>
      <c r="E39" s="85">
        <f>SUMIFS('门店明细-分月总'!$L:$L,'门店明细-分月总'!$E:$E,B39,'门店明细-分月总'!$A:$A,$E$1)</f>
        <v>95</v>
      </c>
      <c r="F39" s="85">
        <f>SUMIFS('门店明细-分月总'!$L:$L,'门店明细-分月总'!$E:$E,B39,'门店明细-分月总'!$A:$A,$F$1)</f>
        <v>89.8</v>
      </c>
      <c r="G39" s="85">
        <f>SUMIFS('门店明细-分月总'!$L:$L,'门店明细-分月总'!$E:$E,B39,'门店明细-分月总'!$A:$A,$G$1)</f>
        <v>89.1</v>
      </c>
      <c r="H39" s="85">
        <f>SUMIFS('门店明细-分月总'!$L:$L,'门店明细-分月总'!$E:$E,B39,'门店明细-分月总'!$A:$A,$H$1)</f>
        <v>88.5</v>
      </c>
      <c r="I39" s="85">
        <f>SUMIFS('门店明细-分月总'!$L:$L,'门店明细-分月总'!$E:$E,B39,'门店明细-分月总'!$A:$A,$I$1)</f>
        <v>17.5</v>
      </c>
      <c r="J39" s="85" t="s">
        <v>54</v>
      </c>
      <c r="K39" s="85" t="s">
        <v>54</v>
      </c>
      <c r="L39" s="85" t="s">
        <v>54</v>
      </c>
      <c r="O39" s="85">
        <f>AVERAGE(C39:N39)</f>
        <v>79.628571428571419</v>
      </c>
    </row>
    <row r="40" spans="1:15">
      <c r="A40" s="84" t="s">
        <v>327</v>
      </c>
      <c r="B40" s="129" t="s">
        <v>328</v>
      </c>
      <c r="C40" s="85">
        <f>SUMIFS('门店明细-分月总'!$L:$L,'门店明细-分月总'!$E:$E,B40,'门店明细-分月总'!$A:$A,$C$1)</f>
        <v>85</v>
      </c>
      <c r="D40" s="85">
        <f>SUMIFS('门店明细-分月总'!$L:$L,'门店明细-分月总'!$E:$E,B40,'门店明细-分月总'!$A:$A,$D$1)</f>
        <v>77.5</v>
      </c>
      <c r="E40" s="85">
        <f>SUMIFS('门店明细-分月总'!$L:$L,'门店明细-分月总'!$E:$E,B40,'门店明细-分月总'!$A:$A,$E$1)</f>
        <v>87.5</v>
      </c>
      <c r="F40" s="85">
        <f>SUMIFS('门店明细-分月总'!$L:$L,'门店明细-分月总'!$E:$E,B40,'门店明细-分月总'!$A:$A,$F$1)</f>
        <v>77.7</v>
      </c>
      <c r="G40" s="85">
        <f>SUMIFS('门店明细-分月总'!$L:$L,'门店明细-分月总'!$E:$E,B40,'门店明细-分月总'!$A:$A,$G$1)</f>
        <v>75.150000000000006</v>
      </c>
      <c r="H40" s="85">
        <f>SUMIFS('门店明细-分月总'!$L:$L,'门店明细-分月总'!$E:$E,B40,'门店明细-分月总'!$A:$A,$H$1)</f>
        <v>47.5</v>
      </c>
      <c r="I40" s="85">
        <f>SUMIFS('门店明细-分月总'!$L:$L,'门店明细-分月总'!$E:$E,B40,'门店明细-分月总'!$A:$A,$I$1)</f>
        <v>88.45</v>
      </c>
      <c r="J40" s="85">
        <f>SUMIFS('门店明细-分月总'!$L:$L,'门店明细-分月总'!$E:$E,B40,'门店明细-分月总'!$A:$A,$J$1)</f>
        <v>84.25</v>
      </c>
      <c r="K40" s="85">
        <f>SUMIFS('门店明细-分月总'!$L:$L,'门店明细-分月总'!$E:$E,B40,'门店明细-分月总'!$A:$A,$K$1)</f>
        <v>86.15</v>
      </c>
      <c r="L40" s="85">
        <f>SUMIFS('门店明细-分月总'!$L:$L,'门店明细-分月总'!$E:$E,B40,'门店明细-分月总'!$A:$A,$L$1)</f>
        <v>86.15</v>
      </c>
      <c r="O40" s="85">
        <f>AVERAGE(C40:N40)</f>
        <v>79.534999999999997</v>
      </c>
    </row>
    <row r="41" spans="1:15">
      <c r="A41" s="84" t="s">
        <v>59</v>
      </c>
      <c r="B41" s="129" t="s">
        <v>60</v>
      </c>
      <c r="C41" s="85">
        <f>SUMIFS('门店明细-分月总'!$L:$L,'门店明细-分月总'!$E:$E,B41,'门店明细-分月总'!$A:$A,$C$1)</f>
        <v>75.900000000000006</v>
      </c>
      <c r="D41" s="85">
        <f>SUMIFS('门店明细-分月总'!$L:$L,'门店明细-分月总'!$E:$E,B41,'门店明细-分月总'!$A:$A,$D$1)</f>
        <v>85.9</v>
      </c>
      <c r="E41" s="85">
        <f>SUMIFS('门店明细-分月总'!$L:$L,'门店明细-分月总'!$E:$E,B41,'门店明细-分月总'!$A:$A,$E$1)</f>
        <v>82.7</v>
      </c>
      <c r="F41" s="85">
        <f>SUMIFS('门店明细-分月总'!$L:$L,'门店明细-分月总'!$E:$E,B41,'门店明细-分月总'!$A:$A,$F$1)</f>
        <v>92.1</v>
      </c>
      <c r="G41" s="85">
        <f>SUMIFS('门店明细-分月总'!$L:$L,'门店明细-分月总'!$E:$E,B41,'门店明细-分月总'!$A:$A,$G$1)</f>
        <v>85.5</v>
      </c>
      <c r="H41" s="85">
        <f>SUMIFS('门店明细-分月总'!$L:$L,'门店明细-分月总'!$E:$E,B41,'门店明细-分月总'!$A:$A,$H$1)</f>
        <v>86.4</v>
      </c>
      <c r="I41" s="85">
        <f>SUMIFS('门店明细-分月总'!$L:$L,'门店明细-分月总'!$E:$E,B41,'门店明细-分月总'!$A:$A,$I$1)</f>
        <v>89.5</v>
      </c>
      <c r="J41" s="85">
        <f>SUMIFS('门店明细-分月总'!$L:$L,'门店明细-分月总'!$E:$E,B41,'门店明细-分月总'!$A:$A,$J$1)</f>
        <v>92.5</v>
      </c>
      <c r="K41" s="85">
        <f>SUMIFS('门店明细-分月总'!$L:$L,'门店明细-分月总'!$E:$E,B41,'门店明细-分月总'!$A:$A,$K$1)</f>
        <v>66.150000000000006</v>
      </c>
      <c r="L41" s="85">
        <f>SUMIFS('门店明细-分月总'!$L:$L,'门店明细-分月总'!$E:$E,B41,'门店明细-分月总'!$A:$A,$L$1)</f>
        <v>37</v>
      </c>
      <c r="O41" s="85">
        <f>AVERAGE(C41:N41)</f>
        <v>79.364999999999995</v>
      </c>
    </row>
    <row r="42" spans="1:15">
      <c r="A42" s="84" t="s">
        <v>213</v>
      </c>
      <c r="B42" s="129" t="s">
        <v>214</v>
      </c>
      <c r="C42" s="85">
        <f>SUMIFS('门店明细-分月总'!$L:$L,'门店明细-分月总'!$E:$E,B42,'门店明细-分月总'!$A:$A,$C$1)</f>
        <v>87.5</v>
      </c>
      <c r="D42" s="85">
        <f>SUMIFS('门店明细-分月总'!$L:$L,'门店明细-分月总'!$E:$E,B42,'门店明细-分月总'!$A:$A,$D$1)</f>
        <v>92.5</v>
      </c>
      <c r="E42" s="85">
        <f>SUMIFS('门店明细-分月总'!$L:$L,'门店明细-分月总'!$E:$E,B42,'门店明细-分月总'!$A:$A,$E$1)</f>
        <v>77.5</v>
      </c>
      <c r="F42" s="85">
        <f>SUMIFS('门店明细-分月总'!$L:$L,'门店明细-分月总'!$E:$E,B42,'门店明细-分月总'!$A:$A,$F$1)</f>
        <v>79.5</v>
      </c>
      <c r="G42" s="85">
        <f>SUMIFS('门店明细-分月总'!$L:$L,'门店明细-分月总'!$E:$E,B42,'门店明细-分月总'!$A:$A,$G$1)</f>
        <v>70.5</v>
      </c>
      <c r="H42" s="85">
        <f>SUMIFS('门店明细-分月总'!$L:$L,'门店明细-分月总'!$E:$E,B42,'门店明细-分月总'!$A:$A,$H$1)</f>
        <v>85.5</v>
      </c>
      <c r="I42" s="85">
        <f>SUMIFS('门店明细-分月总'!$L:$L,'门店明细-分月总'!$E:$E,B42,'门店明细-分月总'!$A:$A,$I$1)</f>
        <v>87.15</v>
      </c>
      <c r="J42" s="85">
        <f>SUMIFS('门店明细-分月总'!$L:$L,'门店明细-分月总'!$E:$E,B42,'门店明细-分月总'!$A:$A,$J$1)</f>
        <v>87</v>
      </c>
      <c r="K42" s="85">
        <f>SUMIFS('门店明细-分月总'!$L:$L,'门店明细-分月总'!$E:$E,B42,'门店明细-分月总'!$A:$A,$K$1)</f>
        <v>62</v>
      </c>
      <c r="L42" s="85">
        <f>SUMIFS('门店明细-分月总'!$L:$L,'门店明细-分月总'!$E:$E,B42,'门店明细-分月总'!$A:$A,$L$1)</f>
        <v>63</v>
      </c>
      <c r="O42" s="85">
        <f>AVERAGE(C42:N42)</f>
        <v>79.215000000000003</v>
      </c>
    </row>
    <row r="43" spans="1:15">
      <c r="A43" s="84" t="s">
        <v>109</v>
      </c>
      <c r="B43" s="129" t="s">
        <v>110</v>
      </c>
      <c r="C43" s="85">
        <f>SUMIFS('门店明细-分月总'!$L:$L,'门店明细-分月总'!$E:$E,B43,'门店明细-分月总'!$A:$A,$C$1)</f>
        <v>86.15</v>
      </c>
      <c r="D43" s="85">
        <f>SUMIFS('门店明细-分月总'!$L:$L,'门店明细-分月总'!$E:$E,B43,'门店明细-分月总'!$A:$A,$D$1)</f>
        <v>76.150000000000006</v>
      </c>
      <c r="E43" s="85">
        <f>SUMIFS('门店明细-分月总'!$L:$L,'门店明细-分月总'!$E:$E,B43,'门店明细-分月总'!$A:$A,$E$1)</f>
        <v>72.5</v>
      </c>
      <c r="F43" s="85">
        <f>SUMIFS('门店明细-分月总'!$L:$L,'门店明细-分月总'!$E:$E,B43,'门店明细-分月总'!$A:$A,$F$1)</f>
        <v>71.849999999999994</v>
      </c>
      <c r="G43" s="85">
        <f>SUMIFS('门店明细-分月总'!$L:$L,'门店明细-分月总'!$E:$E,B43,'门店明细-分月总'!$A:$A,$G$1)</f>
        <v>78.5</v>
      </c>
      <c r="H43" s="85">
        <f>SUMIFS('门店明细-分月总'!$L:$L,'门店明细-分月总'!$E:$E,B43,'门店明细-分月总'!$A:$A,$H$1)</f>
        <v>82.5</v>
      </c>
      <c r="I43" s="85">
        <f>SUMIFS('门店明细-分月总'!$L:$L,'门店明细-分月总'!$E:$E,B43,'门店明细-分月总'!$A:$A,$I$1)</f>
        <v>90.7</v>
      </c>
      <c r="J43" s="85">
        <f>SUMIFS('门店明细-分月总'!$L:$L,'门店明细-分月总'!$E:$E,B43,'门店明细-分月总'!$A:$A,$J$1)</f>
        <v>87</v>
      </c>
      <c r="K43" s="85">
        <f>SUMIFS('门店明细-分月总'!$L:$L,'门店明细-分月总'!$E:$E,B43,'门店明细-分月总'!$A:$A,$K$1)</f>
        <v>70.8</v>
      </c>
      <c r="L43" s="85">
        <f>SUMIFS('门店明细-分月总'!$L:$L,'门店明细-分月总'!$E:$E,B43,'门店明细-分月总'!$A:$A,$L$1)</f>
        <v>72</v>
      </c>
      <c r="O43" s="85">
        <f>AVERAGE(C43:N43)</f>
        <v>78.814999999999998</v>
      </c>
    </row>
    <row r="44" spans="1:15" ht="13.95" customHeight="1">
      <c r="A44" s="84" t="s">
        <v>42</v>
      </c>
      <c r="B44" s="129" t="s">
        <v>43</v>
      </c>
      <c r="C44" s="85">
        <f>SUMIFS('门店明细-分月总'!$L:$L,'门店明细-分月总'!$E:$E,B44,'门店明细-分月总'!$A:$A,$C$1)</f>
        <v>72.5</v>
      </c>
      <c r="D44" s="85">
        <f>SUMIFS('门店明细-分月总'!$L:$L,'门店明细-分月总'!$E:$E,B44,'门店明细-分月总'!$A:$A,$D$1)</f>
        <v>80</v>
      </c>
      <c r="E44" s="85">
        <f>SUMIFS('门店明细-分月总'!$L:$L,'门店明细-分月总'!$E:$E,B44,'门店明细-分月总'!$A:$A,$E$1)</f>
        <v>87.5</v>
      </c>
      <c r="F44" s="85">
        <f>SUMIFS('门店明细-分月总'!$L:$L,'门店明细-分月总'!$E:$E,B44,'门店明细-分月总'!$A:$A,$F$1)</f>
        <v>87.5</v>
      </c>
      <c r="G44" s="85">
        <f>SUMIFS('门店明细-分月总'!$L:$L,'门店明细-分月总'!$E:$E,B44,'门店明细-分月总'!$A:$A,$G$1)</f>
        <v>71</v>
      </c>
      <c r="H44" s="85">
        <f>SUMIFS('门店明细-分月总'!$L:$L,'门店明细-分月总'!$E:$E,B44,'门店明细-分月总'!$A:$A,$H$1)</f>
        <v>74.5</v>
      </c>
      <c r="I44" s="85">
        <f>SUMIFS('门店明细-分月总'!$L:$L,'门店明细-分月总'!$E:$E,B44,'门店明细-分月总'!$A:$A,$I$1)</f>
        <v>90</v>
      </c>
      <c r="J44" s="85">
        <f>SUMIFS('门店明细-分月总'!$L:$L,'门店明细-分月总'!$E:$E,B44,'门店明细-分月总'!$A:$A,$J$1)</f>
        <v>75.5</v>
      </c>
      <c r="K44" s="85">
        <f>SUMIFS('门店明细-分月总'!$L:$L,'门店明细-分月总'!$E:$E,B44,'门店明细-分月总'!$A:$A,$K$1)</f>
        <v>72.5</v>
      </c>
      <c r="L44" s="85">
        <f>SUMIFS('门店明细-分月总'!$L:$L,'门店明细-分月总'!$E:$E,B44,'门店明细-分月总'!$A:$A,$L$1)</f>
        <v>72</v>
      </c>
      <c r="O44" s="85">
        <f>AVERAGE(C44:N44)</f>
        <v>78.3</v>
      </c>
    </row>
    <row r="45" spans="1:15">
      <c r="A45" s="84" t="s">
        <v>163</v>
      </c>
      <c r="B45" s="129" t="s">
        <v>164</v>
      </c>
      <c r="C45" s="85">
        <f>SUMIFS('门店明细-分月总'!$L:$L,'门店明细-分月总'!$E:$E,B45,'门店明细-分月总'!$A:$A,$C$1)</f>
        <v>81.400000000000006</v>
      </c>
      <c r="D45" s="85">
        <f>SUMIFS('门店明细-分月总'!$L:$L,'门店明细-分月总'!$E:$E,B45,'门店明细-分月总'!$A:$A,$D$1)</f>
        <v>81.400000000000006</v>
      </c>
      <c r="E45" s="85">
        <f>SUMIFS('门店明细-分月总'!$L:$L,'门店明细-分月总'!$E:$E,B45,'门店明细-分月总'!$A:$A,$E$1)</f>
        <v>69.5</v>
      </c>
      <c r="F45" s="85">
        <f>SUMIFS('门店明细-分月总'!$L:$L,'门店明细-分月总'!$E:$E,B45,'门店明细-分月总'!$A:$A,$F$1)</f>
        <v>65.8</v>
      </c>
      <c r="G45" s="85">
        <f>SUMIFS('门店明细-分月总'!$L:$L,'门店明细-分月总'!$E:$E,B45,'门店明细-分月总'!$A:$A,$G$1)</f>
        <v>86</v>
      </c>
      <c r="H45" s="85">
        <f>SUMIFS('门店明细-分月总'!$L:$L,'门店明细-分月总'!$E:$E,B45,'门店明细-分月总'!$A:$A,$H$1)</f>
        <v>82</v>
      </c>
      <c r="I45" s="85">
        <f>SUMIFS('门店明细-分月总'!$L:$L,'门店明细-分月总'!$E:$E,B45,'门店明细-分月总'!$A:$A,$I$1)</f>
        <v>82</v>
      </c>
      <c r="J45" s="85">
        <f>SUMIFS('门店明细-分月总'!$L:$L,'门店明细-分月总'!$E:$E,B45,'门店明细-分月总'!$A:$A,$J$1)</f>
        <v>79</v>
      </c>
      <c r="K45" s="85">
        <f>SUMIFS('门店明细-分月总'!$L:$L,'门店明细-分月总'!$E:$E,B45,'门店明细-分月总'!$A:$A,$K$1)</f>
        <v>75</v>
      </c>
      <c r="L45" s="85">
        <f>SUMIFS('门店明细-分月总'!$L:$L,'门店明细-分月总'!$E:$E,B45,'门店明细-分月总'!$A:$A,$L$1)</f>
        <v>78.5</v>
      </c>
      <c r="O45" s="85">
        <f>AVERAGE(C45:N45)</f>
        <v>78.06</v>
      </c>
    </row>
    <row r="46" spans="1:15">
      <c r="A46" s="84" t="s">
        <v>57</v>
      </c>
      <c r="B46" s="129" t="s">
        <v>58</v>
      </c>
      <c r="C46" s="85">
        <f>SUMIFS('门店明细-分月总'!$L:$L,'门店明细-分月总'!$E:$E,B46,'门店明细-分月总'!$A:$A,$C$1)</f>
        <v>80</v>
      </c>
      <c r="D46" s="85">
        <f>SUMIFS('门店明细-分月总'!$L:$L,'门店明细-分月总'!$E:$E,B46,'门店明细-分月总'!$A:$A,$D$1)</f>
        <v>77.5</v>
      </c>
      <c r="E46" s="85">
        <f>SUMIFS('门店明细-分月总'!$L:$L,'门店明细-分月总'!$E:$E,B46,'门店明细-分月总'!$A:$A,$E$1)</f>
        <v>85</v>
      </c>
      <c r="F46" s="85">
        <f>SUMIFS('门店明细-分月总'!$L:$L,'门店明细-分月总'!$E:$E,B46,'门店明细-分月总'!$A:$A,$F$1)</f>
        <v>77</v>
      </c>
      <c r="G46" s="85">
        <f>SUMIFS('门店明细-分月总'!$L:$L,'门店明细-分月总'!$E:$E,B46,'门店明细-分月总'!$A:$A,$G$1)</f>
        <v>76</v>
      </c>
      <c r="H46" s="85">
        <f>SUMIFS('门店明细-分月总'!$L:$L,'门店明细-分月总'!$E:$E,B46,'门店明细-分月总'!$A:$A,$H$1)</f>
        <v>66.5</v>
      </c>
      <c r="I46" s="85">
        <f>SUMIFS('门店明细-分月总'!$L:$L,'门店明细-分月总'!$E:$E,B46,'门店明细-分月总'!$A:$A,$I$1)</f>
        <v>86</v>
      </c>
      <c r="J46" s="85">
        <f>SUMIFS('门店明细-分月总'!$L:$L,'门店明细-分月总'!$E:$E,B46,'门店明细-分月总'!$A:$A,$J$1)</f>
        <v>87.5</v>
      </c>
      <c r="K46" s="85">
        <f>SUMIFS('门店明细-分月总'!$L:$L,'门店明细-分月总'!$E:$E,B46,'门店明细-分月总'!$A:$A,$K$1)</f>
        <v>75</v>
      </c>
      <c r="L46" s="85">
        <f>SUMIFS('门店明细-分月总'!$L:$L,'门店明细-分月总'!$E:$E,B46,'门店明细-分月总'!$A:$A,$L$1)</f>
        <v>68</v>
      </c>
      <c r="O46" s="85">
        <f>AVERAGE(C46:N46)</f>
        <v>77.849999999999994</v>
      </c>
    </row>
    <row r="47" spans="1:15">
      <c r="A47" s="84" t="s">
        <v>227</v>
      </c>
      <c r="B47" s="129" t="s">
        <v>228</v>
      </c>
      <c r="C47" s="85">
        <f>SUMIFS('门店明细-分月总'!$L:$L,'门店明细-分月总'!$E:$E,B47,'门店明细-分月总'!$A:$A,$C$1)</f>
        <v>75</v>
      </c>
      <c r="D47" s="85">
        <f>SUMIFS('门店明细-分月总'!$L:$L,'门店明细-分月总'!$E:$E,B47,'门店明细-分月总'!$A:$A,$D$1)</f>
        <v>82.5</v>
      </c>
      <c r="E47" s="85">
        <f>SUMIFS('门店明细-分月总'!$L:$L,'门店明细-分月总'!$E:$E,B47,'门店明细-分月总'!$A:$A,$E$1)</f>
        <v>77.5</v>
      </c>
      <c r="F47" s="85">
        <f>SUMIFS('门店明细-分月总'!$L:$L,'门店明细-分月总'!$E:$E,B47,'门店明细-分月总'!$A:$A,$F$1)</f>
        <v>75</v>
      </c>
      <c r="G47" s="85">
        <f>SUMIFS('门店明细-分月总'!$L:$L,'门店明细-分月总'!$E:$E,B47,'门店明细-分月总'!$A:$A,$G$1)</f>
        <v>63.5</v>
      </c>
      <c r="H47" s="85">
        <f>SUMIFS('门店明细-分月总'!$L:$L,'门店明细-分月总'!$E:$E,B47,'门店明细-分月总'!$A:$A,$H$1)</f>
        <v>83.5</v>
      </c>
      <c r="I47" s="85">
        <f>SUMIFS('门店明细-分月总'!$L:$L,'门店明细-分月总'!$E:$E,B47,'门店明细-分月总'!$A:$A,$I$1)</f>
        <v>92.5</v>
      </c>
      <c r="J47" s="85">
        <f>SUMIFS('门店明细-分月总'!$L:$L,'门店明细-分月总'!$E:$E,B47,'门店明细-分月总'!$A:$A,$J$1)</f>
        <v>92.5</v>
      </c>
      <c r="K47" s="85">
        <f>SUMIFS('门店明细-分月总'!$L:$L,'门店明细-分月总'!$E:$E,B47,'门店明细-分月总'!$A:$A,$K$1)</f>
        <v>70</v>
      </c>
      <c r="L47" s="85">
        <f>SUMIFS('门店明细-分月总'!$L:$L,'门店明细-分月总'!$E:$E,B47,'门店明细-分月总'!$A:$A,$L$1)</f>
        <v>63.5</v>
      </c>
      <c r="O47" s="85">
        <f>AVERAGE(C47:N47)</f>
        <v>77.55</v>
      </c>
    </row>
    <row r="48" spans="1:15">
      <c r="A48" s="84" t="s">
        <v>398</v>
      </c>
      <c r="B48" s="129" t="s">
        <v>399</v>
      </c>
      <c r="J48" s="85">
        <f>SUMIFS('门店明细-分月总'!$L:$L,'门店明细-分月总'!$E:$E,B48,'门店明细-分月总'!$A:$A,$J$1)</f>
        <v>87.5</v>
      </c>
      <c r="K48" s="85">
        <f>SUMIFS('门店明细-分月总'!$L:$L,'门店明细-分月总'!$E:$E,B48,'门店明细-分月总'!$A:$A,$K$1)</f>
        <v>63.2</v>
      </c>
      <c r="L48" s="85">
        <f>SUMIFS('门店明细-分月总'!$L:$L,'门店明细-分月总'!$E:$E,B48,'门店明细-分月总'!$A:$A,$L$1)</f>
        <v>81.8</v>
      </c>
      <c r="O48" s="85">
        <f>AVERAGE(C48:N48)</f>
        <v>77.5</v>
      </c>
    </row>
    <row r="49" spans="1:15">
      <c r="A49" s="84" t="s">
        <v>355</v>
      </c>
      <c r="B49" s="129" t="s">
        <v>356</v>
      </c>
      <c r="C49" s="85">
        <f>SUMIFS('门店明细-分月总'!$L:$L,'门店明细-分月总'!$E:$E,B49,'门店明细-分月总'!$A:$A,$C$1)</f>
        <v>74.55</v>
      </c>
      <c r="D49" s="85">
        <f>SUMIFS('门店明细-分月总'!$L:$L,'门店明细-分月总'!$E:$E,B49,'门店明细-分月总'!$A:$A,$D$1)</f>
        <v>84.55</v>
      </c>
      <c r="E49" s="85">
        <f>SUMIFS('门店明细-分月总'!$L:$L,'门店明细-分月总'!$E:$E,B49,'门店明细-分月总'!$A:$A,$E$1)</f>
        <v>80</v>
      </c>
      <c r="F49" s="85">
        <f>SUMIFS('门店明细-分月总'!$L:$L,'门店明细-分月总'!$E:$E,B49,'门店明细-分月总'!$A:$A,$F$1)</f>
        <v>77</v>
      </c>
      <c r="G49" s="85">
        <f>SUMIFS('门店明细-分月总'!$L:$L,'门店明细-分月总'!$E:$E,B49,'门店明细-分月总'!$A:$A,$G$1)</f>
        <v>63</v>
      </c>
      <c r="H49" s="85">
        <f>SUMIFS('门店明细-分月总'!$L:$L,'门店明细-分月总'!$E:$E,B49,'门店明细-分月总'!$A:$A,$H$1)</f>
        <v>69.5</v>
      </c>
      <c r="I49" s="85">
        <f>SUMIFS('门店明细-分月总'!$L:$L,'门店明细-分月总'!$E:$E,B49,'门店明细-分月总'!$A:$A,$I$1)</f>
        <v>80</v>
      </c>
      <c r="J49" s="85">
        <f>SUMIFS('门店明细-分月总'!$L:$L,'门店明细-分月总'!$E:$E,B49,'门店明细-分月总'!$A:$A,$J$1)</f>
        <v>80</v>
      </c>
      <c r="K49" s="85">
        <f>SUMIFS('门店明细-分月总'!$L:$L,'门店明细-分月总'!$E:$E,B49,'门店明细-分月总'!$A:$A,$K$1)</f>
        <v>87</v>
      </c>
      <c r="L49" s="85">
        <f>SUMIFS('门店明细-分月总'!$L:$L,'门店明细-分月总'!$E:$E,B49,'门店明细-分月总'!$A:$A,$L$1)</f>
        <v>78.5</v>
      </c>
      <c r="O49" s="85">
        <f>AVERAGE(C49:N49)</f>
        <v>77.41</v>
      </c>
    </row>
    <row r="50" spans="1:15">
      <c r="A50" s="84" t="s">
        <v>91</v>
      </c>
      <c r="B50" s="129" t="s">
        <v>92</v>
      </c>
      <c r="C50" s="85">
        <f>SUMIFS('门店明细-分月总'!$L:$L,'门店明细-分月总'!$E:$E,B50,'门店明细-分月总'!$A:$A,$C$1)</f>
        <v>82.5</v>
      </c>
      <c r="D50" s="85">
        <f>SUMIFS('门店明细-分月总'!$L:$L,'门店明细-分月总'!$E:$E,B50,'门店明细-分月总'!$A:$A,$D$1)</f>
        <v>77.5</v>
      </c>
      <c r="E50" s="85">
        <f>SUMIFS('门店明细-分月总'!$L:$L,'门店明细-分月总'!$E:$E,B50,'门店明细-分月总'!$A:$A,$E$1)</f>
        <v>85</v>
      </c>
      <c r="F50" s="85">
        <f>SUMIFS('门店明细-分月总'!$L:$L,'门店明细-分月总'!$E:$E,B50,'门店明细-分月总'!$A:$A,$F$1)</f>
        <v>74.55</v>
      </c>
      <c r="G50" s="85">
        <f>SUMIFS('门店明细-分月总'!$L:$L,'门店明细-分月总'!$E:$E,B50,'门店明细-分月总'!$A:$A,$G$1)</f>
        <v>75</v>
      </c>
      <c r="H50" s="85">
        <f>SUMIFS('门店明细-分月总'!$L:$L,'门店明细-分月总'!$E:$E,B50,'门店明细-分月总'!$A:$A,$H$1)</f>
        <v>82.5</v>
      </c>
      <c r="I50" s="85">
        <f>SUMIFS('门店明细-分月总'!$L:$L,'门店明细-分月总'!$E:$E,B50,'门店明细-分月总'!$A:$A,$I$1)</f>
        <v>79.5</v>
      </c>
      <c r="J50" s="85">
        <f>SUMIFS('门店明细-分月总'!$L:$L,'门店明细-分月总'!$E:$E,B50,'门店明细-分月总'!$A:$A,$J$1)</f>
        <v>71</v>
      </c>
      <c r="K50" s="85">
        <f>SUMIFS('门店明细-分月总'!$L:$L,'门店明细-分月总'!$E:$E,B50,'门店明细-分月总'!$A:$A,$K$1)</f>
        <v>74.5</v>
      </c>
      <c r="L50" s="85">
        <f>SUMIFS('门店明细-分月总'!$L:$L,'门店明细-分月总'!$E:$E,B50,'门店明细-分月总'!$A:$A,$L$1)</f>
        <v>66.650000000000006</v>
      </c>
      <c r="O50" s="85">
        <f>AVERAGE(C50:N50)</f>
        <v>76.86999999999999</v>
      </c>
    </row>
    <row r="51" spans="1:15">
      <c r="A51" s="84" t="s">
        <v>249</v>
      </c>
      <c r="B51" s="129" t="s">
        <v>250</v>
      </c>
      <c r="C51" s="85">
        <f>SUMIFS('门店明细-分月总'!$L:$L,'门店明细-分月总'!$E:$E,B51,'门店明细-分月总'!$A:$A,$C$1)</f>
        <v>71</v>
      </c>
      <c r="D51" s="85">
        <f>SUMIFS('门店明细-分月总'!$L:$L,'门店明细-分月总'!$E:$E,B51,'门店明细-分月总'!$A:$A,$D$1)</f>
        <v>78.5</v>
      </c>
      <c r="E51" s="85">
        <f>SUMIFS('门店明细-分月总'!$L:$L,'门店明细-分月总'!$E:$E,B51,'门店明细-分月总'!$A:$A,$E$1)</f>
        <v>77.5</v>
      </c>
      <c r="F51" s="85">
        <f>SUMIFS('门店明细-分月总'!$L:$L,'门店明细-分月总'!$E:$E,B51,'门店明细-分月总'!$A:$A,$F$1)</f>
        <v>77.5</v>
      </c>
      <c r="G51" s="85">
        <f>SUMIFS('门店明细-分月总'!$L:$L,'门店明细-分月总'!$E:$E,B51,'门店明细-分月总'!$A:$A,$G$1)</f>
        <v>73.5</v>
      </c>
      <c r="H51" s="85">
        <f>SUMIFS('门店明细-分月总'!$L:$L,'门店明细-分月总'!$E:$E,B51,'门店明细-分月总'!$A:$A,$H$1)</f>
        <v>74.5</v>
      </c>
      <c r="I51" s="85">
        <f>SUMIFS('门店明细-分月总'!$L:$L,'门店明细-分月总'!$E:$E,B51,'门店明细-分月总'!$A:$A,$I$1)</f>
        <v>87.5</v>
      </c>
      <c r="J51" s="85">
        <f>SUMIFS('门店明细-分月总'!$L:$L,'门店明细-分月总'!$E:$E,B51,'门店明细-分月总'!$A:$A,$J$1)</f>
        <v>89.5</v>
      </c>
      <c r="K51" s="85">
        <f>SUMIFS('门店明细-分月总'!$L:$L,'门店明细-分月总'!$E:$E,B51,'门店明细-分月总'!$A:$A,$K$1)</f>
        <v>64.5</v>
      </c>
      <c r="L51" s="85">
        <f>SUMIFS('门店明细-分月总'!$L:$L,'门店明细-分月总'!$E:$E,B51,'门店明细-分月总'!$A:$A,$L$1)</f>
        <v>74.5</v>
      </c>
      <c r="O51" s="85">
        <f>AVERAGE(C51:N51)</f>
        <v>76.849999999999994</v>
      </c>
    </row>
    <row r="52" spans="1:15">
      <c r="A52" s="84" t="s">
        <v>221</v>
      </c>
      <c r="B52" s="129" t="s">
        <v>222</v>
      </c>
      <c r="C52" s="85">
        <f>SUMIFS('门店明细-分月总'!$L:$L,'门店明细-分月总'!$E:$E,B52,'门店明细-分月总'!$A:$A,$C$1)</f>
        <v>76.599999999999994</v>
      </c>
      <c r="D52" s="85">
        <f>SUMIFS('门店明细-分月总'!$L:$L,'门店明细-分月总'!$E:$E,B52,'门店明细-分月总'!$A:$A,$D$1)</f>
        <v>91.6</v>
      </c>
      <c r="E52" s="85">
        <f>SUMIFS('门店明细-分月总'!$L:$L,'门店明细-分月总'!$E:$E,B52,'门店明细-分月总'!$A:$A,$E$1)</f>
        <v>77.05</v>
      </c>
      <c r="F52" s="85">
        <f>SUMIFS('门店明细-分月总'!$L:$L,'门店明细-分月总'!$E:$E,B52,'门店明细-分月总'!$A:$A,$F$1)</f>
        <v>75</v>
      </c>
      <c r="G52" s="85">
        <f>SUMIFS('门店明细-分月总'!$L:$L,'门店明细-分月总'!$E:$E,B52,'门店明细-分月总'!$A:$A,$G$1)</f>
        <v>65.5</v>
      </c>
      <c r="H52" s="85">
        <f>SUMIFS('门店明细-分月总'!$L:$L,'门店明细-分月总'!$E:$E,B52,'门店明细-分月总'!$A:$A,$H$1)</f>
        <v>75</v>
      </c>
      <c r="I52" s="85">
        <f>SUMIFS('门店明细-分月总'!$L:$L,'门店明细-分月总'!$E:$E,B52,'门店明细-分月总'!$A:$A,$I$1)</f>
        <v>77</v>
      </c>
      <c r="J52" s="85">
        <f>SUMIFS('门店明细-分月总'!$L:$L,'门店明细-分月总'!$E:$E,B52,'门店明细-分月总'!$A:$A,$J$1)</f>
        <v>87</v>
      </c>
      <c r="K52" s="85">
        <f>SUMIFS('门店明细-分月总'!$L:$L,'门店明细-分月总'!$E:$E,B52,'门店明细-分月总'!$A:$A,$K$1)</f>
        <v>67.5</v>
      </c>
      <c r="L52" s="85">
        <f>SUMIFS('门店明细-分月总'!$L:$L,'门店明细-分月总'!$E:$E,B52,'门店明细-分月总'!$A:$A,$L$1)</f>
        <v>75</v>
      </c>
      <c r="O52" s="85">
        <f>AVERAGE(C52:N52)</f>
        <v>76.724999999999994</v>
      </c>
    </row>
    <row r="53" spans="1:15">
      <c r="A53" s="84" t="s">
        <v>175</v>
      </c>
      <c r="B53" s="129" t="s">
        <v>176</v>
      </c>
      <c r="C53" s="85">
        <f>SUMIFS('门店明细-分月总'!$L:$L,'门店明细-分月总'!$E:$E,B53,'门店明细-分月总'!$A:$A,$C$1)</f>
        <v>77</v>
      </c>
      <c r="D53" s="85">
        <f>SUMIFS('门店明细-分月总'!$L:$L,'门店明细-分月总'!$E:$E,B53,'门店明细-分月总'!$A:$A,$D$1)</f>
        <v>72</v>
      </c>
      <c r="E53" s="85">
        <f>SUMIFS('门店明细-分月总'!$L:$L,'门店明细-分月总'!$E:$E,B53,'门店明细-分月总'!$A:$A,$E$1)</f>
        <v>80</v>
      </c>
      <c r="F53" s="85">
        <f>SUMIFS('门店明细-分月总'!$L:$L,'门店明细-分月总'!$E:$E,B53,'门店明细-分月总'!$A:$A,$F$1)</f>
        <v>80.2</v>
      </c>
      <c r="G53" s="85">
        <f>SUMIFS('门店明细-分月总'!$L:$L,'门店明细-分月总'!$E:$E,B53,'门店明细-分月总'!$A:$A,$G$1)</f>
        <v>65.5</v>
      </c>
      <c r="H53" s="85">
        <f>SUMIFS('门店明细-分月总'!$L:$L,'门店明细-分月总'!$E:$E,B53,'门店明细-分月总'!$A:$A,$H$1)</f>
        <v>86.15</v>
      </c>
      <c r="I53" s="85">
        <f>SUMIFS('门店明细-分月总'!$L:$L,'门店明细-分月总'!$E:$E,B53,'门店明细-分月总'!$A:$A,$I$1)</f>
        <v>84.5</v>
      </c>
      <c r="J53" s="85">
        <f>SUMIFS('门店明细-分月总'!$L:$L,'门店明细-分月总'!$E:$E,B53,'门店明细-分月总'!$A:$A,$J$1)</f>
        <v>79.55</v>
      </c>
      <c r="K53" s="85">
        <f>SUMIFS('门店明细-分月总'!$L:$L,'门店明细-分月总'!$E:$E,B53,'门店明细-分月总'!$A:$A,$K$1)</f>
        <v>66.5</v>
      </c>
      <c r="L53" s="85">
        <f>SUMIFS('门店明细-分月总'!$L:$L,'门店明细-分月总'!$E:$E,B53,'门店明细-分月总'!$A:$A,$L$1)</f>
        <v>75.5</v>
      </c>
      <c r="O53" s="85">
        <f>AVERAGE(C53:N53)</f>
        <v>76.69</v>
      </c>
    </row>
    <row r="54" spans="1:15">
      <c r="A54" s="84" t="s">
        <v>315</v>
      </c>
      <c r="B54" s="129" t="s">
        <v>316</v>
      </c>
      <c r="C54" s="85">
        <f>SUMIFS('门店明细-分月总'!$L:$L,'门店明细-分月总'!$E:$E,B54,'门店明细-分月总'!$A:$A,$C$1)</f>
        <v>72.5</v>
      </c>
      <c r="D54" s="85">
        <f>SUMIFS('门店明细-分月总'!$L:$L,'门店明细-分月总'!$E:$E,B54,'门店明细-分月总'!$A:$A,$D$1)</f>
        <v>85</v>
      </c>
      <c r="E54" s="85">
        <f>SUMIFS('门店明细-分月总'!$L:$L,'门店明细-分月总'!$E:$E,B54,'门店明细-分月总'!$A:$A,$E$1)</f>
        <v>68</v>
      </c>
      <c r="F54" s="85">
        <f>SUMIFS('门店明细-分月总'!$L:$L,'门店明细-分月总'!$E:$E,B54,'门店明细-分月总'!$A:$A,$F$1)</f>
        <v>75</v>
      </c>
      <c r="G54" s="85">
        <f>SUMIFS('门店明细-分月总'!$L:$L,'门店明细-分月总'!$E:$E,B54,'门店明细-分月总'!$A:$A,$G$1)</f>
        <v>64.5</v>
      </c>
      <c r="H54" s="85">
        <f>SUMIFS('门店明细-分月总'!$L:$L,'门店明细-分月总'!$E:$E,B54,'门店明细-分月总'!$A:$A,$H$1)</f>
        <v>87.5</v>
      </c>
      <c r="I54" s="85">
        <f>SUMIFS('门店明细-分月总'!$L:$L,'门店明细-分月总'!$E:$E,B54,'门店明细-分月总'!$A:$A,$I$1)</f>
        <v>79.5</v>
      </c>
      <c r="J54" s="85">
        <f>SUMIFS('门店明细-分月总'!$L:$L,'门店明细-分月总'!$E:$E,B54,'门店明细-分月总'!$A:$A,$J$1)</f>
        <v>84.5</v>
      </c>
      <c r="K54" s="85">
        <f>SUMIFS('门店明细-分月总'!$L:$L,'门店明细-分月总'!$E:$E,B54,'门店明细-分月总'!$A:$A,$K$1)</f>
        <v>70</v>
      </c>
      <c r="L54" s="85">
        <f>SUMIFS('门店明细-分月总'!$L:$L,'门店明细-分月总'!$E:$E,B54,'门店明细-分月总'!$A:$A,$L$1)</f>
        <v>77.5</v>
      </c>
      <c r="O54" s="85">
        <f>AVERAGE(C54:N54)</f>
        <v>76.400000000000006</v>
      </c>
    </row>
    <row r="55" spans="1:15">
      <c r="A55" s="84" t="s">
        <v>149</v>
      </c>
      <c r="B55" s="129" t="s">
        <v>150</v>
      </c>
      <c r="C55" s="85">
        <f>SUMIFS('门店明细-分月总'!$L:$L,'门店明细-分月总'!$E:$E,B55,'门店明细-分月总'!$A:$A,$C$1)</f>
        <v>80.05</v>
      </c>
      <c r="D55" s="85">
        <f>SUMIFS('门店明细-分月总'!$L:$L,'门店明细-分月总'!$E:$E,B55,'门店明细-分月总'!$A:$A,$D$1)</f>
        <v>72.55</v>
      </c>
      <c r="E55" s="85">
        <f>SUMIFS('门店明细-分月总'!$L:$L,'门店明细-分月总'!$E:$E,B55,'门店明细-分月总'!$A:$A,$E$1)</f>
        <v>80</v>
      </c>
      <c r="F55" s="85">
        <f>SUMIFS('门店明细-分月总'!$L:$L,'门店明细-分月总'!$E:$E,B55,'门店明细-分月总'!$A:$A,$F$1)</f>
        <v>66.599999999999994</v>
      </c>
      <c r="G55" s="85">
        <f>SUMIFS('门店明细-分月总'!$L:$L,'门店明细-分月总'!$E:$E,B55,'门店明细-分月总'!$A:$A,$G$1)</f>
        <v>78.599999999999994</v>
      </c>
      <c r="H55" s="85">
        <f>SUMIFS('门店明细-分月总'!$L:$L,'门店明细-分月总'!$E:$E,B55,'门店明细-分月总'!$A:$A,$H$1)</f>
        <v>77.8</v>
      </c>
      <c r="I55" s="85">
        <f>SUMIFS('门店明细-分月总'!$L:$L,'门店明细-分月总'!$E:$E,B55,'门店明细-分月总'!$A:$A,$I$1)</f>
        <v>75</v>
      </c>
      <c r="J55" s="85">
        <f>SUMIFS('门店明细-分月总'!$L:$L,'门店明细-分月总'!$E:$E,B55,'门店明细-分月总'!$A:$A,$J$1)</f>
        <v>85.9</v>
      </c>
      <c r="K55" s="85">
        <f>SUMIFS('门店明细-分月总'!$L:$L,'门店明细-分月总'!$E:$E,B55,'门店明细-分月总'!$A:$A,$K$1)</f>
        <v>74.349999999999994</v>
      </c>
      <c r="L55" s="85">
        <f>SUMIFS('门店明细-分月总'!$L:$L,'门店明细-分月总'!$E:$E,B55,'门店明细-分月总'!$A:$A,$L$1)</f>
        <v>70.7</v>
      </c>
      <c r="O55" s="85">
        <f>AVERAGE(C55:N55)</f>
        <v>76.155000000000001</v>
      </c>
    </row>
    <row r="56" spans="1:15">
      <c r="A56" s="84" t="s">
        <v>325</v>
      </c>
      <c r="B56" s="129" t="s">
        <v>326</v>
      </c>
      <c r="C56" s="85">
        <f>SUMIFS('门店明细-分月总'!$L:$L,'门店明细-分月总'!$E:$E,B56,'门店明细-分月总'!$A:$A,$C$1)</f>
        <v>75</v>
      </c>
      <c r="D56" s="85">
        <f>SUMIFS('门店明细-分月总'!$L:$L,'门店明细-分月总'!$E:$E,B56,'门店明细-分月总'!$A:$A,$D$1)</f>
        <v>72.5</v>
      </c>
      <c r="E56" s="85">
        <f>SUMIFS('门店明细-分月总'!$L:$L,'门店明细-分月总'!$E:$E,B56,'门店明细-分月总'!$A:$A,$E$1)</f>
        <v>74.5</v>
      </c>
      <c r="F56" s="85">
        <f>SUMIFS('门店明细-分月总'!$L:$L,'门店明细-分月总'!$E:$E,B56,'门店明细-分月总'!$A:$A,$F$1)</f>
        <v>80</v>
      </c>
      <c r="G56" s="85">
        <f>SUMIFS('门店明细-分月总'!$L:$L,'门店明细-分月总'!$E:$E,B56,'门店明细-分月总'!$A:$A,$G$1)</f>
        <v>78</v>
      </c>
      <c r="H56" s="85">
        <f>SUMIFS('门店明细-分月总'!$L:$L,'门店明细-分月总'!$E:$E,B56,'门店明细-分月总'!$A:$A,$H$1)</f>
        <v>77.5</v>
      </c>
      <c r="I56" s="85">
        <f>SUMIFS('门店明细-分月总'!$L:$L,'门店明细-分月总'!$E:$E,B56,'门店明细-分月总'!$A:$A,$I$1)</f>
        <v>84.5</v>
      </c>
      <c r="J56" s="85">
        <f>SUMIFS('门店明细-分月总'!$L:$L,'门店明细-分月总'!$E:$E,B56,'门店明细-分月总'!$A:$A,$J$1)</f>
        <v>88.5</v>
      </c>
      <c r="K56" s="85">
        <f>SUMIFS('门店明细-分月总'!$L:$L,'门店明细-分月总'!$E:$E,B56,'门店明细-分月总'!$A:$A,$K$1)</f>
        <v>64.5</v>
      </c>
      <c r="L56" s="85">
        <f>SUMIFS('门店明细-分月总'!$L:$L,'门店明细-分月总'!$E:$E,B56,'门店明细-分月总'!$A:$A,$L$1)</f>
        <v>65.5</v>
      </c>
      <c r="O56" s="85">
        <f>AVERAGE(C56:N56)</f>
        <v>76.05</v>
      </c>
    </row>
    <row r="57" spans="1:15">
      <c r="A57" s="84" t="s">
        <v>239</v>
      </c>
      <c r="B57" s="129" t="s">
        <v>240</v>
      </c>
      <c r="C57" s="85">
        <f>SUMIFS('门店明细-分月总'!$L:$L,'门店明细-分月总'!$E:$E,B57,'门店明细-分月总'!$A:$A,$C$1)</f>
        <v>71.5</v>
      </c>
      <c r="D57" s="85">
        <f>SUMIFS('门店明细-分月总'!$L:$L,'门店明细-分月总'!$E:$E,B57,'门店明细-分月总'!$A:$A,$D$1)</f>
        <v>74</v>
      </c>
      <c r="E57" s="85">
        <f>SUMIFS('门店明细-分月总'!$L:$L,'门店明细-分月总'!$E:$E,B57,'门店明细-分月总'!$A:$A,$E$1)</f>
        <v>80</v>
      </c>
      <c r="F57" s="85">
        <f>SUMIFS('门店明细-分月总'!$L:$L,'门店明细-分月总'!$E:$E,B57,'门店明细-分月总'!$A:$A,$F$1)</f>
        <v>77.5</v>
      </c>
      <c r="G57" s="85">
        <f>SUMIFS('门店明细-分月总'!$L:$L,'门店明细-分月总'!$E:$E,B57,'门店明细-分月总'!$A:$A,$G$1)</f>
        <v>68</v>
      </c>
      <c r="H57" s="85">
        <f>SUMIFS('门店明细-分月总'!$L:$L,'门店明细-分月总'!$E:$E,B57,'门店明细-分月总'!$A:$A,$H$1)</f>
        <v>87</v>
      </c>
      <c r="I57" s="85">
        <f>SUMIFS('门店明细-分月总'!$L:$L,'门店明细-分月总'!$E:$E,B57,'门店明细-分月总'!$A:$A,$I$1)</f>
        <v>87.5</v>
      </c>
      <c r="J57" s="85">
        <f>SUMIFS('门店明细-分月总'!$L:$L,'门店明细-分月总'!$E:$E,B57,'门店明细-分月总'!$A:$A,$J$1)</f>
        <v>83</v>
      </c>
      <c r="K57" s="85">
        <f>SUMIFS('门店明细-分月总'!$L:$L,'门店明细-分月总'!$E:$E,B57,'门店明细-分月总'!$A:$A,$K$1)</f>
        <v>70.650000000000006</v>
      </c>
      <c r="L57" s="85">
        <f>SUMIFS('门店明细-分月总'!$L:$L,'门店明细-分月总'!$E:$E,B57,'门店明细-分月总'!$A:$A,$L$1)</f>
        <v>59.65</v>
      </c>
      <c r="O57" s="85">
        <f>AVERAGE(C57:N57)</f>
        <v>75.88</v>
      </c>
    </row>
    <row r="58" spans="1:15">
      <c r="A58" s="84" t="s">
        <v>191</v>
      </c>
      <c r="B58" s="129" t="s">
        <v>192</v>
      </c>
      <c r="C58" s="85">
        <f>SUMIFS('门店明细-分月总'!$L:$L,'门店明细-分月总'!$E:$E,B58,'门店明细-分月总'!$A:$A,$C$1)</f>
        <v>85.25</v>
      </c>
      <c r="D58" s="85">
        <f>SUMIFS('门店明细-分月总'!$L:$L,'门店明细-分月总'!$E:$E,B58,'门店明细-分月总'!$A:$A,$D$1)</f>
        <v>65.25</v>
      </c>
      <c r="E58" s="85">
        <f>SUMIFS('门店明细-分月总'!$L:$L,'门店明细-分月总'!$E:$E,B58,'门店明细-分月总'!$A:$A,$E$1)</f>
        <v>74.5</v>
      </c>
      <c r="F58" s="85">
        <f>SUMIFS('门店明细-分月总'!$L:$L,'门店明细-分月总'!$E:$E,B58,'门店明细-分月总'!$A:$A,$F$1)</f>
        <v>79.5</v>
      </c>
      <c r="G58" s="85">
        <f>SUMIFS('门店明细-分月总'!$L:$L,'门店明细-分月总'!$E:$E,B58,'门店明细-分月总'!$A:$A,$G$1)</f>
        <v>83.5</v>
      </c>
      <c r="H58" s="85">
        <f>SUMIFS('门店明细-分月总'!$L:$L,'门店明细-分月总'!$E:$E,B58,'门店明细-分月总'!$A:$A,$H$1)</f>
        <v>74.5</v>
      </c>
      <c r="I58" s="85">
        <f>SUMIFS('门店明细-分月总'!$L:$L,'门店明细-分月总'!$E:$E,B58,'门店明细-分月总'!$A:$A,$I$1)</f>
        <v>71</v>
      </c>
      <c r="J58" s="85">
        <f>SUMIFS('门店明细-分月总'!$L:$L,'门店明细-分月总'!$E:$E,B58,'门店明细-分月总'!$A:$A,$J$1)</f>
        <v>87</v>
      </c>
      <c r="K58" s="85">
        <f>SUMIFS('门店明细-分月总'!$L:$L,'门店明细-分月总'!$E:$E,B58,'门店明细-分月总'!$A:$A,$K$1)</f>
        <v>72.5</v>
      </c>
      <c r="L58" s="85">
        <f>SUMIFS('门店明细-分月总'!$L:$L,'门店明细-分月总'!$E:$E,B58,'门店明细-分月总'!$A:$A,$L$1)</f>
        <v>65.5</v>
      </c>
      <c r="O58" s="85">
        <f>AVERAGE(C58:N58)</f>
        <v>75.849999999999994</v>
      </c>
    </row>
    <row r="59" spans="1:15">
      <c r="A59" s="84" t="s">
        <v>159</v>
      </c>
      <c r="B59" s="129" t="s">
        <v>160</v>
      </c>
      <c r="C59" s="85">
        <f>SUMIFS('门店明细-分月总'!$L:$L,'门店明细-分月总'!$E:$E,B59,'门店明细-分月总'!$A:$A,$C$1)</f>
        <v>78.900000000000006</v>
      </c>
      <c r="D59" s="85">
        <f>SUMIFS('门店明细-分月总'!$L:$L,'门店明细-分月总'!$E:$E,B59,'门店明细-分月总'!$A:$A,$D$1)</f>
        <v>71.400000000000006</v>
      </c>
      <c r="E59" s="85">
        <f>SUMIFS('门店明细-分月总'!$L:$L,'门店明细-分月总'!$E:$E,B59,'门店明细-分月总'!$A:$A,$E$1)</f>
        <v>80</v>
      </c>
      <c r="F59" s="85">
        <f>SUMIFS('门店明细-分月总'!$L:$L,'门店明细-分月总'!$E:$E,B59,'门店明细-分月总'!$A:$A,$F$1)</f>
        <v>75.05</v>
      </c>
      <c r="G59" s="85">
        <f>SUMIFS('门店明细-分月总'!$L:$L,'门店明细-分月总'!$E:$E,B59,'门店明细-分月总'!$A:$A,$G$1)</f>
        <v>68</v>
      </c>
      <c r="H59" s="85">
        <f>SUMIFS('门店明细-分月总'!$L:$L,'门店明细-分月总'!$E:$E,B59,'门店明细-分月总'!$A:$A,$H$1)</f>
        <v>83.2</v>
      </c>
      <c r="I59" s="85">
        <f>SUMIFS('门店明细-分月总'!$L:$L,'门店明细-分月总'!$E:$E,B59,'门店明细-分月总'!$A:$A,$I$1)</f>
        <v>73.05</v>
      </c>
      <c r="J59" s="85">
        <f>SUMIFS('门店明细-分月总'!$L:$L,'门店明细-分月总'!$E:$E,B59,'门店明细-分月总'!$A:$A,$J$1)</f>
        <v>89.5</v>
      </c>
      <c r="K59" s="85">
        <f>SUMIFS('门店明细-分月总'!$L:$L,'门店明细-分月总'!$E:$E,B59,'门店明细-分月总'!$A:$A,$K$1)</f>
        <v>69.5</v>
      </c>
      <c r="L59" s="85">
        <f>SUMIFS('门店明细-分月总'!$L:$L,'门店明细-分月总'!$E:$E,B59,'门店明细-分月总'!$A:$A,$L$1)</f>
        <v>69.5</v>
      </c>
      <c r="O59" s="85">
        <f>AVERAGE(C59:N59)</f>
        <v>75.81</v>
      </c>
    </row>
    <row r="60" spans="1:15">
      <c r="A60" s="84" t="s">
        <v>219</v>
      </c>
      <c r="B60" s="129" t="s">
        <v>220</v>
      </c>
      <c r="C60" s="85">
        <f>SUMIFS('门店明细-分月总'!$L:$L,'门店明细-分月总'!$E:$E,B60,'门店明细-分月总'!$A:$A,$C$1)</f>
        <v>75</v>
      </c>
      <c r="D60" s="85">
        <f>SUMIFS('门店明细-分月总'!$L:$L,'门店明细-分月总'!$E:$E,B60,'门店明细-分月总'!$A:$A,$D$1)</f>
        <v>77.5</v>
      </c>
      <c r="E60" s="85">
        <f>SUMIFS('门店明细-分月总'!$L:$L,'门店明细-分月总'!$E:$E,B60,'门店明细-分月总'!$A:$A,$E$1)</f>
        <v>72</v>
      </c>
      <c r="F60" s="85">
        <f>SUMIFS('门店明细-分月总'!$L:$L,'门店明细-分月总'!$E:$E,B60,'门店明细-分月总'!$A:$A,$F$1)</f>
        <v>74.5</v>
      </c>
      <c r="G60" s="85">
        <f>SUMIFS('门店明细-分月总'!$L:$L,'门店明细-分月总'!$E:$E,B60,'门店明细-分月总'!$A:$A,$G$1)</f>
        <v>74.5</v>
      </c>
      <c r="H60" s="85">
        <f>SUMIFS('门店明细-分月总'!$L:$L,'门店明细-分月总'!$E:$E,B60,'门店明细-分月总'!$A:$A,$H$1)</f>
        <v>74.5</v>
      </c>
      <c r="I60" s="85">
        <f>SUMIFS('门店明细-分月总'!$L:$L,'门店明细-分月总'!$E:$E,B60,'门店明细-分月总'!$A:$A,$I$1)</f>
        <v>78</v>
      </c>
      <c r="J60" s="85">
        <f>SUMIFS('门店明细-分月总'!$L:$L,'门店明细-分月总'!$E:$E,B60,'门店明细-分月总'!$A:$A,$J$1)</f>
        <v>89.5</v>
      </c>
      <c r="K60" s="85">
        <f>SUMIFS('门店明细-分月总'!$L:$L,'门店明细-分月总'!$E:$E,B60,'门店明细-分月总'!$A:$A,$K$1)</f>
        <v>70</v>
      </c>
      <c r="L60" s="85">
        <f>SUMIFS('门店明细-分月总'!$L:$L,'门店明细-分月总'!$E:$E,B60,'门店明细-分月总'!$A:$A,$L$1)</f>
        <v>69.5</v>
      </c>
      <c r="O60" s="85">
        <f>AVERAGE(C60:N60)</f>
        <v>75.5</v>
      </c>
    </row>
    <row r="61" spans="1:15">
      <c r="A61" s="84" t="s">
        <v>376</v>
      </c>
      <c r="B61" s="129" t="s">
        <v>377</v>
      </c>
      <c r="G61" s="85">
        <f>SUMIFS('门店明细-分月总'!$L:$L,'门店明细-分月总'!$E:$E,B61,'门店明细-分月总'!$A:$A,$G$1)</f>
        <v>80</v>
      </c>
      <c r="H61" s="85">
        <f>SUMIFS('门店明细-分月总'!$L:$L,'门店明细-分月总'!$E:$E,B61,'门店明细-分月总'!$A:$A,$H$1)</f>
        <v>82.5</v>
      </c>
      <c r="I61" s="85">
        <f>SUMIFS('门店明细-分月总'!$L:$L,'门店明细-分月总'!$E:$E,B61,'门店明细-分月总'!$A:$A,$I$1)</f>
        <v>81.5</v>
      </c>
      <c r="J61" s="85">
        <f>SUMIFS('门店明细-分月总'!$L:$L,'门店明细-分月总'!$E:$E,B61,'门店明细-分月总'!$A:$A,$J$1)</f>
        <v>82.5</v>
      </c>
      <c r="K61" s="85">
        <f>SUMIFS('门店明细-分月总'!$L:$L,'门店明细-分月总'!$E:$E,B61,'门店明细-分月总'!$A:$A,$K$1)</f>
        <v>63.25</v>
      </c>
      <c r="L61" s="85">
        <f>SUMIFS('门店明细-分月总'!$L:$L,'门店明细-分月总'!$E:$E,B61,'门店明细-分月总'!$A:$A,$L$1)</f>
        <v>63.15</v>
      </c>
      <c r="O61" s="85">
        <f>AVERAGE(C61:N61)</f>
        <v>75.483333333333334</v>
      </c>
    </row>
    <row r="62" spans="1:15">
      <c r="A62" s="84" t="s">
        <v>289</v>
      </c>
      <c r="B62" s="129" t="s">
        <v>290</v>
      </c>
      <c r="C62" s="85">
        <f>SUMIFS('门店明细-分月总'!$L:$L,'门店明细-分月总'!$E:$E,B62,'门店明细-分月总'!$A:$A,$C$1)</f>
        <v>63.6</v>
      </c>
      <c r="D62" s="85">
        <f>SUMIFS('门店明细-分月总'!$L:$L,'门店明细-分月总'!$E:$E,B62,'门店明细-分月总'!$A:$A,$D$1)</f>
        <v>76.099999999999994</v>
      </c>
      <c r="E62" s="85">
        <f>SUMIFS('门店明细-分月总'!$L:$L,'门店明细-分月总'!$E:$E,B62,'门店明细-分月总'!$A:$A,$E$1)</f>
        <v>87</v>
      </c>
      <c r="F62" s="85">
        <f>SUMIFS('门店明细-分月总'!$L:$L,'门店明细-分月总'!$E:$E,B62,'门店明细-分月总'!$A:$A,$F$1)</f>
        <v>75</v>
      </c>
      <c r="G62" s="85" t="s">
        <v>54</v>
      </c>
      <c r="H62" s="85" t="s">
        <v>54</v>
      </c>
      <c r="I62" s="85" t="s">
        <v>54</v>
      </c>
      <c r="J62" s="85" t="s">
        <v>54</v>
      </c>
      <c r="K62" s="85" t="s">
        <v>54</v>
      </c>
      <c r="L62" s="85" t="s">
        <v>54</v>
      </c>
      <c r="O62" s="85">
        <f>AVERAGE(C62:N62)</f>
        <v>75.424999999999997</v>
      </c>
    </row>
    <row r="63" spans="1:15">
      <c r="A63" s="84" t="s">
        <v>303</v>
      </c>
      <c r="B63" s="129" t="s">
        <v>304</v>
      </c>
      <c r="C63" s="85">
        <f>SUMIFS('门店明细-分月总'!$L:$L,'门店明细-分月总'!$E:$E,B63,'门店明细-分月总'!$A:$A,$C$1)</f>
        <v>74.5</v>
      </c>
      <c r="D63" s="85">
        <f>SUMIFS('门店明细-分月总'!$L:$L,'门店明细-分月总'!$E:$E,B63,'门店明细-分月总'!$A:$A,$D$1)</f>
        <v>69.5</v>
      </c>
      <c r="E63" s="85">
        <f>SUMIFS('门店明细-分月总'!$L:$L,'门店明细-分月总'!$E:$E,B63,'门店明细-分月总'!$A:$A,$E$1)</f>
        <v>82</v>
      </c>
      <c r="F63" s="85">
        <f>SUMIFS('门店明细-分月总'!$L:$L,'门店明细-分月总'!$E:$E,B63,'门店明细-分月总'!$A:$A,$F$1)</f>
        <v>75.5</v>
      </c>
      <c r="G63" s="85">
        <f>SUMIFS('门店明细-分月总'!$L:$L,'门店明细-分月总'!$E:$E,B63,'门店明细-分月总'!$A:$A,$G$1)</f>
        <v>73.5</v>
      </c>
      <c r="H63" s="85">
        <f>SUMIFS('门店明细-分月总'!$L:$L,'门店明细-分月总'!$E:$E,B63,'门店明细-分月总'!$A:$A,$H$1)</f>
        <v>87</v>
      </c>
      <c r="I63" s="85">
        <f>SUMIFS('门店明细-分月总'!$L:$L,'门店明细-分月总'!$E:$E,B63,'门店明细-分月总'!$A:$A,$I$1)</f>
        <v>75</v>
      </c>
      <c r="J63" s="85">
        <f>SUMIFS('门店明细-分月总'!$L:$L,'门店明细-分月总'!$E:$E,B63,'门店明细-分月总'!$A:$A,$J$1)</f>
        <v>82</v>
      </c>
      <c r="K63" s="85">
        <f>SUMIFS('门店明细-分月总'!$L:$L,'门店明细-分月总'!$E:$E,B63,'门店明细-分月总'!$A:$A,$K$1)</f>
        <v>61.85</v>
      </c>
      <c r="L63" s="85">
        <f>SUMIFS('门店明细-分月总'!$L:$L,'门店明细-分月总'!$E:$E,B63,'门店明细-分月总'!$A:$A,$L$1)</f>
        <v>72.5</v>
      </c>
      <c r="O63" s="85">
        <f>AVERAGE(C63:N63)</f>
        <v>75.335000000000008</v>
      </c>
    </row>
    <row r="64" spans="1:15">
      <c r="A64" s="84" t="s">
        <v>253</v>
      </c>
      <c r="B64" s="129" t="s">
        <v>254</v>
      </c>
      <c r="C64" s="85">
        <f>SUMIFS('门店明细-分月总'!$L:$L,'门店明细-分月总'!$E:$E,B64,'门店明细-分月总'!$A:$A,$C$1)</f>
        <v>74.5</v>
      </c>
      <c r="D64" s="85">
        <f>SUMIFS('门店明细-分月总'!$L:$L,'门店明细-分月总'!$E:$E,B64,'门店明细-分月总'!$A:$A,$D$1)</f>
        <v>79.5</v>
      </c>
      <c r="E64" s="85">
        <f>SUMIFS('门店明细-分月总'!$L:$L,'门店明细-分月总'!$E:$E,B64,'门店明细-分月总'!$A:$A,$E$1)</f>
        <v>74.5</v>
      </c>
      <c r="F64" s="85">
        <f>SUMIFS('门店明细-分月总'!$L:$L,'门店明细-分月总'!$E:$E,B64,'门店明细-分月总'!$A:$A,$F$1)</f>
        <v>71.599999999999994</v>
      </c>
      <c r="G64" s="85">
        <f>SUMIFS('门店明细-分月总'!$L:$L,'门店明细-分月总'!$E:$E,B64,'门店明细-分月总'!$A:$A,$G$1)</f>
        <v>76</v>
      </c>
      <c r="H64" s="85">
        <f>SUMIFS('门店明细-分月总'!$L:$L,'门店明细-分月总'!$E:$E,B64,'门店明细-分月总'!$A:$A,$H$1)</f>
        <v>81.5</v>
      </c>
      <c r="I64" s="85">
        <f>SUMIFS('门店明细-分月总'!$L:$L,'门店明细-分月总'!$E:$E,B64,'门店明细-分月总'!$A:$A,$I$1)</f>
        <v>84.5</v>
      </c>
      <c r="J64" s="85">
        <f>SUMIFS('门店明细-分月总'!$L:$L,'门店明细-分月总'!$E:$E,B64,'门店明细-分月总'!$A:$A,$J$1)</f>
        <v>82.5</v>
      </c>
      <c r="K64" s="85">
        <f>SUMIFS('门店明细-分月总'!$L:$L,'门店明细-分月总'!$E:$E,B64,'门店明细-分月总'!$A:$A,$K$1)</f>
        <v>64.099999999999994</v>
      </c>
      <c r="L64" s="85">
        <f>SUMIFS('门店明细-分月总'!$L:$L,'门店明细-分月总'!$E:$E,B64,'门店明细-分月总'!$A:$A,$L$1)</f>
        <v>64.5</v>
      </c>
      <c r="O64" s="85">
        <f>AVERAGE(C64:N64)</f>
        <v>75.320000000000007</v>
      </c>
    </row>
    <row r="65" spans="1:15">
      <c r="A65" s="84" t="s">
        <v>251</v>
      </c>
      <c r="B65" s="129" t="s">
        <v>252</v>
      </c>
      <c r="C65" s="85">
        <f>SUMIFS('门店明细-分月总'!$L:$L,'门店明细-分月总'!$E:$E,B65,'门店明细-分月总'!$A:$A,$C$1)</f>
        <v>77.5</v>
      </c>
      <c r="D65" s="85">
        <f>SUMIFS('门店明细-分月总'!$L:$L,'门店明细-分月总'!$E:$E,B65,'门店明细-分月总'!$A:$A,$D$1)</f>
        <v>77.5</v>
      </c>
      <c r="E65" s="85">
        <f>SUMIFS('门店明细-分月总'!$L:$L,'门店明细-分月总'!$E:$E,B65,'门店明细-分月总'!$A:$A,$E$1)</f>
        <v>73.5</v>
      </c>
      <c r="F65" s="85">
        <f>SUMIFS('门店明细-分月总'!$L:$L,'门店明细-分月总'!$E:$E,B65,'门店明细-分月总'!$A:$A,$F$1)</f>
        <v>75</v>
      </c>
      <c r="G65" s="85">
        <f>SUMIFS('门店明细-分月总'!$L:$L,'门店明细-分月总'!$E:$E,B65,'门店明细-分月总'!$A:$A,$G$1)</f>
        <v>80</v>
      </c>
      <c r="H65" s="85">
        <f>SUMIFS('门店明细-分月总'!$L:$L,'门店明细-分月总'!$E:$E,B65,'门店明细-分月总'!$A:$A,$H$1)</f>
        <v>67.55</v>
      </c>
      <c r="I65" s="85" t="s">
        <v>54</v>
      </c>
      <c r="J65" s="85" t="s">
        <v>54</v>
      </c>
      <c r="K65" s="85" t="s">
        <v>54</v>
      </c>
      <c r="L65" s="85" t="s">
        <v>54</v>
      </c>
      <c r="O65" s="85">
        <f>AVERAGE(C65:N65)</f>
        <v>75.174999999999997</v>
      </c>
    </row>
    <row r="66" spans="1:15">
      <c r="A66" s="84" t="s">
        <v>287</v>
      </c>
      <c r="B66" s="129" t="s">
        <v>288</v>
      </c>
      <c r="C66" s="85">
        <f>SUMIFS('门店明细-分月总'!$L:$L,'门店明细-分月总'!$E:$E,B66,'门店明细-分月总'!$A:$A,$C$1)</f>
        <v>75.05</v>
      </c>
      <c r="D66" s="85">
        <f>SUMIFS('门店明细-分月总'!$L:$L,'门店明细-分月总'!$E:$E,B66,'门店明细-分月总'!$A:$A,$D$1)</f>
        <v>87.55</v>
      </c>
      <c r="E66" s="85">
        <f>SUMIFS('门店明细-分月总'!$L:$L,'门店明细-分月总'!$E:$E,B66,'门店明细-分月总'!$A:$A,$E$1)</f>
        <v>88.6</v>
      </c>
      <c r="F66" s="85">
        <f>SUMIFS('门店明细-分月总'!$L:$L,'门店明细-分月总'!$E:$E,B66,'门店明细-分月总'!$A:$A,$F$1)</f>
        <v>34.5</v>
      </c>
      <c r="G66" s="85">
        <f>SUMIFS('门店明细-分月总'!$L:$L,'门店明细-分月总'!$E:$E,B66,'门店明细-分月总'!$A:$A,$G$1)</f>
        <v>90.95</v>
      </c>
      <c r="H66" s="85">
        <f>SUMIFS('门店明细-分月总'!$L:$L,'门店明细-分月总'!$E:$E,B66,'门店明细-分月总'!$A:$A,$H$1)</f>
        <v>80.900000000000006</v>
      </c>
      <c r="I66" s="85">
        <f>SUMIFS('门店明细-分月总'!$L:$L,'门店明细-分月总'!$E:$E,B66,'门店明细-分月总'!$A:$A,$I$1)</f>
        <v>74.5</v>
      </c>
      <c r="J66" s="85">
        <f>SUMIFS('门店明细-分月总'!$L:$L,'门店明细-分月总'!$E:$E,B66,'门店明细-分月总'!$A:$A,$J$1)</f>
        <v>82.1</v>
      </c>
      <c r="K66" s="85">
        <f>SUMIFS('门店明细-分月总'!$L:$L,'门店明细-分月总'!$E:$E,B66,'门店明细-分月总'!$A:$A,$K$1)</f>
        <v>56.15</v>
      </c>
      <c r="L66" s="85">
        <f>SUMIFS('门店明细-分月总'!$L:$L,'门店明细-分月总'!$E:$E,B66,'门店明细-分月总'!$A:$A,$L$1)</f>
        <v>80</v>
      </c>
      <c r="O66" s="85">
        <f>AVERAGE(C66:N66)</f>
        <v>75.03</v>
      </c>
    </row>
    <row r="67" spans="1:15">
      <c r="A67" s="84" t="s">
        <v>129</v>
      </c>
      <c r="B67" s="129" t="s">
        <v>130</v>
      </c>
      <c r="C67" s="85">
        <f>SUMIFS('门店明细-分月总'!$L:$L,'门店明细-分月总'!$E:$E,B67,'门店明细-分月总'!$A:$A,$C$1)</f>
        <v>74.55</v>
      </c>
      <c r="D67" s="85">
        <f>SUMIFS('门店明细-分月总'!$L:$L,'门店明细-分月总'!$E:$E,B67,'门店明细-分月总'!$A:$A,$D$1)</f>
        <v>74.55</v>
      </c>
      <c r="E67" s="85">
        <f>SUMIFS('门店明细-分月总'!$L:$L,'门店明细-分月总'!$E:$E,B67,'门店明细-分月总'!$A:$A,$E$1)</f>
        <v>77</v>
      </c>
      <c r="F67" s="85">
        <f>SUMIFS('门店明细-分月总'!$L:$L,'门店明细-分月总'!$E:$E,B67,'门店明细-分月总'!$A:$A,$F$1)</f>
        <v>66.150000000000006</v>
      </c>
      <c r="G67" s="85">
        <f>SUMIFS('门店明细-分月总'!$L:$L,'门店明细-分月总'!$E:$E,B67,'门店明细-分月总'!$A:$A,$G$1)</f>
        <v>64.599999999999994</v>
      </c>
      <c r="H67" s="85">
        <f>SUMIFS('门店明细-分月总'!$L:$L,'门店明细-分月总'!$E:$E,B67,'门店明细-分月总'!$A:$A,$H$1)</f>
        <v>81.599999999999994</v>
      </c>
      <c r="I67" s="85">
        <f>SUMIFS('门店明细-分月总'!$L:$L,'门店明细-分月总'!$E:$E,B67,'门店明细-分月总'!$A:$A,$I$1)</f>
        <v>88</v>
      </c>
      <c r="J67" s="85">
        <f>SUMIFS('门店明细-分月总'!$L:$L,'门店明细-分月总'!$E:$E,B67,'门店明细-分月总'!$A:$A,$J$1)</f>
        <v>87</v>
      </c>
      <c r="K67" s="85">
        <f>SUMIFS('门店明细-分月总'!$L:$L,'门店明细-分月总'!$E:$E,B67,'门店明细-分月总'!$A:$A,$K$1)</f>
        <v>65.95</v>
      </c>
      <c r="L67" s="85">
        <f>SUMIFS('门店明细-分月总'!$L:$L,'门店明细-分月总'!$E:$E,B67,'门店明细-分月总'!$A:$A,$L$1)</f>
        <v>69.5</v>
      </c>
      <c r="O67" s="85">
        <f>AVERAGE(C67:N67)</f>
        <v>74.890000000000015</v>
      </c>
    </row>
    <row r="68" spans="1:15">
      <c r="A68" s="84" t="s">
        <v>409</v>
      </c>
      <c r="B68" s="129" t="s">
        <v>136</v>
      </c>
      <c r="K68" s="85">
        <f>SUMIFS('门店明细-分月总'!$L:$L,'门店明细-分月总'!$E:$E,B68,'门店明细-分月总'!$A:$A,$K$1)</f>
        <v>75.25</v>
      </c>
      <c r="L68" s="85">
        <f>SUMIFS('门店明细-分月总'!$L:$L,'门店明细-分月总'!$E:$E,B68,'门店明细-分月总'!$A:$A,$L$1)</f>
        <v>74.5</v>
      </c>
      <c r="O68" s="85">
        <f>AVERAGE(C68:N68)</f>
        <v>74.875</v>
      </c>
    </row>
    <row r="69" spans="1:15">
      <c r="A69" s="84" t="s">
        <v>173</v>
      </c>
      <c r="B69" s="129" t="s">
        <v>174</v>
      </c>
      <c r="C69" s="85">
        <v>75</v>
      </c>
      <c r="D69" s="85">
        <v>72.5</v>
      </c>
      <c r="E69" s="85">
        <v>82</v>
      </c>
      <c r="F69" s="85">
        <v>82.25</v>
      </c>
      <c r="G69" s="85">
        <v>70.650000000000006</v>
      </c>
      <c r="H69" s="85">
        <f>SUMIFS('门店明细-分月总'!$L:$L,'门店明细-分月总'!$E:$E,B69,'门店明细-分月总'!$A:$A,$H$1)</f>
        <v>59.95</v>
      </c>
      <c r="I69" s="85" t="s">
        <v>54</v>
      </c>
      <c r="J69" s="85">
        <f>SUMIFS('门店明细-分月总'!$L:$L,'门店明细-分月总'!$E:$E,B69,'门店明细-分月总'!$A:$A,$J$1)</f>
        <v>77.5</v>
      </c>
      <c r="K69" s="85">
        <f>SUMIFS('门店明细-分月总'!$L:$L,'门店明细-分月总'!$E:$E,B69,'门店明细-分月总'!$A:$A,$K$1)</f>
        <v>74.5</v>
      </c>
      <c r="L69" s="85">
        <f>SUMIFS('门店明细-分月总'!$L:$L,'门店明细-分月总'!$E:$E,B69,'门店明细-分月总'!$A:$A,$L$1)</f>
        <v>79.5</v>
      </c>
      <c r="O69" s="85">
        <f>AVERAGE(C69:N69)</f>
        <v>74.872222222222206</v>
      </c>
    </row>
    <row r="70" spans="1:15">
      <c r="A70" s="84" t="s">
        <v>77</v>
      </c>
      <c r="B70" s="129" t="s">
        <v>78</v>
      </c>
      <c r="C70" s="85">
        <f>SUMIFS('门店明细-分月总'!$L:$L,'门店明细-分月总'!$E:$E,B70,'门店明细-分月总'!$A:$A,$C$1)</f>
        <v>77.5</v>
      </c>
      <c r="D70" s="85">
        <f>SUMIFS('门店明细-分月总'!$L:$L,'门店明细-分月总'!$E:$E,B70,'门店明细-分月总'!$A:$A,$D$1)</f>
        <v>77.5</v>
      </c>
      <c r="E70" s="85">
        <f>SUMIFS('门店明细-分月总'!$L:$L,'门店明细-分月总'!$E:$E,B70,'门店明细-分月总'!$A:$A,$E$1)</f>
        <v>77</v>
      </c>
      <c r="F70" s="85">
        <f>SUMIFS('门店明细-分月总'!$L:$L,'门店明细-分月总'!$E:$E,B70,'门店明细-分月总'!$A:$A,$F$1)</f>
        <v>77</v>
      </c>
      <c r="G70" s="85">
        <f>SUMIFS('门店明细-分月总'!$L:$L,'门店明细-分月总'!$E:$E,B70,'门店明细-分月总'!$A:$A,$G$1)</f>
        <v>73.5</v>
      </c>
      <c r="H70" s="85">
        <f>SUMIFS('门店明细-分月总'!$L:$L,'门店明细-分月总'!$E:$E,B70,'门店明细-分月总'!$A:$A,$H$1)</f>
        <v>72</v>
      </c>
      <c r="I70" s="85">
        <f>SUMIFS('门店明细-分月总'!$L:$L,'门店明细-分月总'!$E:$E,B70,'门店明细-分月总'!$A:$A,$I$1)</f>
        <v>80.25</v>
      </c>
      <c r="J70" s="85">
        <f>SUMIFS('门店明细-分月总'!$L:$L,'门店明细-分月总'!$E:$E,B70,'门店明细-分月总'!$A:$A,$J$1)</f>
        <v>75.5</v>
      </c>
      <c r="K70" s="85">
        <f>SUMIFS('门店明细-分月总'!$L:$L,'门店明细-分月总'!$E:$E,B70,'门店明细-分月总'!$A:$A,$K$1)</f>
        <v>68.45</v>
      </c>
      <c r="L70" s="85">
        <f>SUMIFS('门店明细-分月总'!$L:$L,'门店明细-分月总'!$E:$E,B70,'门店明细-分月总'!$A:$A,$L$1)</f>
        <v>69.5</v>
      </c>
      <c r="O70" s="85">
        <f>AVERAGE(C70:N70)</f>
        <v>74.820000000000007</v>
      </c>
    </row>
    <row r="71" spans="1:15">
      <c r="A71" s="84" t="s">
        <v>382</v>
      </c>
      <c r="B71" s="129" t="s">
        <v>383</v>
      </c>
      <c r="H71" s="85">
        <f>SUMIFS('门店明细-分月总'!$L:$L,'门店明细-分月总'!$E:$E,B71,'门店明细-分月总'!$A:$A,$H$1)</f>
        <v>82.5</v>
      </c>
      <c r="I71" s="85">
        <f>SUMIFS('门店明细-分月总'!$L:$L,'门店明细-分月总'!$E:$E,B71,'门店明细-分月总'!$A:$A,$I$1)</f>
        <v>75.5</v>
      </c>
      <c r="J71" s="85">
        <f>SUMIFS('门店明细-分月总'!$L:$L,'门店明细-分月总'!$E:$E,B71,'门店明细-分月总'!$A:$A,$J$1)</f>
        <v>82</v>
      </c>
      <c r="K71" s="85">
        <f>SUMIFS('门店明细-分月总'!$L:$L,'门店明细-分月总'!$E:$E,B71,'门店明细-分月总'!$A:$A,$K$1)</f>
        <v>64.5</v>
      </c>
      <c r="L71" s="85">
        <f>SUMIFS('门店明细-分月总'!$L:$L,'门店明细-分月总'!$E:$E,B71,'门店明细-分月总'!$A:$A,$L$1)</f>
        <v>69.5</v>
      </c>
      <c r="O71" s="85">
        <f>AVERAGE(C71:N71)</f>
        <v>74.8</v>
      </c>
    </row>
    <row r="72" spans="1:15">
      <c r="A72" s="84" t="s">
        <v>323</v>
      </c>
      <c r="B72" s="129" t="s">
        <v>324</v>
      </c>
      <c r="C72" s="85">
        <f>SUMIFS('门店明细-分月总'!$L:$L,'门店明细-分月总'!$E:$E,B72,'门店明细-分月总'!$A:$A,$C$1)</f>
        <v>73.55</v>
      </c>
      <c r="D72" s="85">
        <f>SUMIFS('门店明细-分月总'!$L:$L,'门店明细-分月总'!$E:$E,B72,'门店明细-分月总'!$A:$A,$D$1)</f>
        <v>78.55</v>
      </c>
      <c r="E72" s="85">
        <f>SUMIFS('门店明细-分月总'!$L:$L,'门店明细-分月总'!$E:$E,B72,'门店明细-分月总'!$A:$A,$E$1)</f>
        <v>87</v>
      </c>
      <c r="F72" s="85">
        <f>SUMIFS('门店明细-分月总'!$L:$L,'门店明细-分月总'!$E:$E,B72,'门店明细-分月总'!$A:$A,$F$1)</f>
        <v>67</v>
      </c>
      <c r="G72" s="85">
        <f>SUMIFS('门店明细-分月总'!$L:$L,'门店明细-分月总'!$E:$E,B72,'门店明细-分月总'!$A:$A,$G$1)</f>
        <v>70.349999999999994</v>
      </c>
      <c r="H72" s="85">
        <f>SUMIFS('门店明细-分月总'!$L:$L,'门店明细-分月总'!$E:$E,B72,'门店明细-分月总'!$A:$A,$H$1)</f>
        <v>78.400000000000006</v>
      </c>
      <c r="I72" s="85">
        <f>SUMIFS('门店明细-分月总'!$L:$L,'门店明细-分月总'!$E:$E,B72,'门店明细-分月总'!$A:$A,$I$1)</f>
        <v>77.05</v>
      </c>
      <c r="J72" s="85">
        <f>SUMIFS('门店明细-分月总'!$L:$L,'门店明细-分月总'!$E:$E,B72,'门店明细-分月总'!$A:$A,$J$1)</f>
        <v>84.5</v>
      </c>
      <c r="K72" s="85">
        <f>SUMIFS('门店明细-分月总'!$L:$L,'门店明细-分月总'!$E:$E,B72,'门店明细-分月总'!$A:$A,$K$1)</f>
        <v>62.35</v>
      </c>
      <c r="L72" s="85">
        <f>SUMIFS('门店明细-分月总'!$L:$L,'门店明细-分月总'!$E:$E,B72,'门店明细-分月总'!$A:$A,$L$1)</f>
        <v>67.849999999999994</v>
      </c>
      <c r="O72" s="85">
        <f>AVERAGE(C72:N72)</f>
        <v>74.66</v>
      </c>
    </row>
    <row r="73" spans="1:15">
      <c r="A73" s="84" t="s">
        <v>141</v>
      </c>
      <c r="B73" s="129" t="s">
        <v>142</v>
      </c>
      <c r="C73" s="85">
        <f>SUMIFS('门店明细-分月总'!$L:$L,'门店明细-分月总'!$E:$E,B73,'门店明细-分月总'!$A:$A,$C$1)</f>
        <v>72</v>
      </c>
      <c r="D73" s="85">
        <f>SUMIFS('门店明细-分月总'!$L:$L,'门店明细-分月总'!$E:$E,B73,'门店明细-分月总'!$A:$A,$D$1)</f>
        <v>74.5</v>
      </c>
      <c r="E73" s="85">
        <f>SUMIFS('门店明细-分月总'!$L:$L,'门店明细-分月总'!$E:$E,B73,'门店明细-分月总'!$A:$A,$E$1)</f>
        <v>75</v>
      </c>
      <c r="F73" s="85">
        <f>SUMIFS('门店明细-分月总'!$L:$L,'门店明细-分月总'!$E:$E,B73,'门店明细-分月总'!$A:$A,$F$1)</f>
        <v>72.5</v>
      </c>
      <c r="G73" s="85">
        <f>SUMIFS('门店明细-分月总'!$L:$L,'门店明细-分月总'!$E:$E,B73,'门店明细-分月总'!$A:$A,$G$1)</f>
        <v>74.5</v>
      </c>
      <c r="H73" s="85">
        <f>SUMIFS('门店明细-分月总'!$L:$L,'门店明细-分月总'!$E:$E,B73,'门店明细-分月总'!$A:$A,$H$1)</f>
        <v>75</v>
      </c>
      <c r="I73" s="85">
        <f>SUMIFS('门店明细-分月总'!$L:$L,'门店明细-分月总'!$E:$E,B73,'门店明细-分月总'!$A:$A,$I$1)</f>
        <v>78</v>
      </c>
      <c r="J73" s="85">
        <f>SUMIFS('门店明细-分月总'!$L:$L,'门店明细-分月总'!$E:$E,B73,'门店明细-分月总'!$A:$A,$J$1)</f>
        <v>82.5</v>
      </c>
      <c r="K73" s="85">
        <f>SUMIFS('门店明细-分月总'!$L:$L,'门店明细-分月总'!$E:$E,B73,'门店明细-分月总'!$A:$A,$K$1)</f>
        <v>72.5</v>
      </c>
      <c r="L73" s="85">
        <f>SUMIFS('门店明细-分月总'!$L:$L,'门店明细-分月总'!$E:$E,B73,'门店明细-分月总'!$A:$A,$L$1)</f>
        <v>69</v>
      </c>
      <c r="O73" s="85">
        <f>AVERAGE(C73:N73)</f>
        <v>74.55</v>
      </c>
    </row>
    <row r="74" spans="1:15">
      <c r="A74" s="84" t="s">
        <v>388</v>
      </c>
      <c r="B74" s="129" t="s">
        <v>389</v>
      </c>
      <c r="H74" s="85">
        <f>SUMIFS('门店明细-分月总'!$L:$L,'门店明细-分月总'!$E:$E,B74,'门店明细-分月总'!$A:$A,$H$1)</f>
        <v>75</v>
      </c>
      <c r="I74" s="85">
        <f>SUMIFS('门店明细-分月总'!$L:$L,'门店明细-分月总'!$E:$E,B74,'门店明细-分月总'!$A:$A,$I$1)</f>
        <v>82.5</v>
      </c>
      <c r="J74" s="85">
        <f>SUMIFS('门店明细-分月总'!$L:$L,'门店明细-分月总'!$E:$E,B74,'门店明细-分月总'!$A:$A,$J$1)</f>
        <v>82</v>
      </c>
      <c r="K74" s="85">
        <f>SUMIFS('门店明细-分月总'!$L:$L,'门店明细-分月总'!$E:$E,B74,'门店明细-分月总'!$A:$A,$K$1)</f>
        <v>61.15</v>
      </c>
      <c r="L74" s="85">
        <f>SUMIFS('门店明细-分月总'!$L:$L,'门店明细-分月总'!$E:$E,B74,'门店明细-分月总'!$A:$A,$L$1)</f>
        <v>72</v>
      </c>
      <c r="O74" s="85">
        <f>AVERAGE(C74:N74)</f>
        <v>74.53</v>
      </c>
    </row>
    <row r="75" spans="1:15">
      <c r="A75" s="84" t="s">
        <v>317</v>
      </c>
      <c r="B75" s="129" t="s">
        <v>318</v>
      </c>
      <c r="C75" s="85">
        <f>SUMIFS('门店明细-分月总'!$L:$L,'门店明细-分月总'!$E:$E,B75,'门店明细-分月总'!$A:$A,$C$1)</f>
        <v>75.95</v>
      </c>
      <c r="D75" s="85">
        <f>SUMIFS('门店明细-分月总'!$L:$L,'门店明细-分月总'!$E:$E,B75,'门店明细-分月总'!$A:$A,$D$1)</f>
        <v>70.95</v>
      </c>
      <c r="E75" s="85">
        <f>SUMIFS('门店明细-分月总'!$L:$L,'门店明细-分月总'!$E:$E,B75,'门店明细-分月总'!$A:$A,$E$1)</f>
        <v>82.5</v>
      </c>
      <c r="F75" s="85">
        <f>SUMIFS('门店明细-分月总'!$L:$L,'门店明细-分月总'!$E:$E,B75,'门店明细-分月总'!$A:$A,$F$1)</f>
        <v>75</v>
      </c>
      <c r="G75" s="85">
        <f>SUMIFS('门店明细-分月总'!$L:$L,'门店明细-分月总'!$E:$E,B75,'门店明细-分月总'!$A:$A,$G$1)</f>
        <v>70</v>
      </c>
      <c r="H75" s="85">
        <f>SUMIFS('门店明细-分月总'!$L:$L,'门店明细-分月总'!$E:$E,B75,'门店明细-分月总'!$A:$A,$H$1)</f>
        <v>75</v>
      </c>
      <c r="I75" s="85">
        <f>SUMIFS('门店明细-分月总'!$L:$L,'门店明细-分月总'!$E:$E,B75,'门店明细-分月总'!$A:$A,$I$1)</f>
        <v>80.25</v>
      </c>
      <c r="J75" s="85">
        <f>SUMIFS('门店明细-分月总'!$L:$L,'门店明细-分月总'!$E:$E,B75,'门店明细-分月总'!$A:$A,$J$1)</f>
        <v>87.5</v>
      </c>
      <c r="K75" s="85">
        <f>SUMIFS('门店明细-分月总'!$L:$L,'门店明细-分月总'!$E:$E,B75,'门店明细-分月总'!$A:$A,$K$1)</f>
        <v>58.2</v>
      </c>
      <c r="L75" s="85">
        <f>SUMIFS('门店明细-分月总'!$L:$L,'门店明细-分月总'!$E:$E,B75,'门店明细-分月总'!$A:$A,$L$1)</f>
        <v>69.8</v>
      </c>
      <c r="O75" s="85">
        <f>AVERAGE(C75:N75)</f>
        <v>74.515000000000001</v>
      </c>
    </row>
    <row r="76" spans="1:15">
      <c r="A76" s="84" t="s">
        <v>161</v>
      </c>
      <c r="B76" s="129" t="s">
        <v>162</v>
      </c>
      <c r="C76" s="85">
        <f>SUMIFS('门店明细-分月总'!$L:$L,'门店明细-分月总'!$E:$E,B76,'门店明细-分月总'!$A:$A,$C$1)</f>
        <v>70.7</v>
      </c>
      <c r="D76" s="85">
        <f>SUMIFS('门店明细-分月总'!$L:$L,'门店明细-分月总'!$E:$E,B76,'门店明细-分月总'!$A:$A,$D$1)</f>
        <v>70.7</v>
      </c>
      <c r="E76" s="85">
        <f>SUMIFS('门店明细-分月总'!$L:$L,'门店明细-分月总'!$E:$E,B76,'门店明细-分月总'!$A:$A,$E$1)</f>
        <v>76</v>
      </c>
      <c r="F76" s="85">
        <f>SUMIFS('门店明细-分月总'!$L:$L,'门店明细-分月总'!$E:$E,B76,'门店明细-分月总'!$A:$A,$F$1)</f>
        <v>74.5</v>
      </c>
      <c r="G76" s="85">
        <f>SUMIFS('门店明细-分月总'!$L:$L,'门店明细-分月总'!$E:$E,B76,'门店明细-分月总'!$A:$A,$G$1)</f>
        <v>72.5</v>
      </c>
      <c r="H76" s="85">
        <f>SUMIFS('门店明细-分月总'!$L:$L,'门店明细-分月总'!$E:$E,B76,'门店明细-分月总'!$A:$A,$H$1)</f>
        <v>70.5</v>
      </c>
      <c r="I76" s="85">
        <f>SUMIFS('门店明细-分月总'!$L:$L,'门店明细-分月总'!$E:$E,B76,'门店明细-分月总'!$A:$A,$I$1)</f>
        <v>85.25</v>
      </c>
      <c r="J76" s="85">
        <f>SUMIFS('门店明细-分月总'!$L:$L,'门店明细-分月总'!$E:$E,B76,'门店明细-分月总'!$A:$A,$J$1)</f>
        <v>92.5</v>
      </c>
      <c r="K76" s="85">
        <f>SUMIFS('门店明细-分月总'!$L:$L,'门店明细-分月总'!$E:$E,B76,'门店明细-分月总'!$A:$A,$K$1)</f>
        <v>70</v>
      </c>
      <c r="L76" s="85">
        <f>SUMIFS('门店明细-分月总'!$L:$L,'门店明细-分月总'!$E:$E,B76,'门店明细-分月总'!$A:$A,$L$1)</f>
        <v>61.5</v>
      </c>
      <c r="O76" s="85">
        <f>AVERAGE(C76:N76)</f>
        <v>74.414999999999992</v>
      </c>
    </row>
    <row r="77" spans="1:15">
      <c r="A77" s="84" t="s">
        <v>93</v>
      </c>
      <c r="B77" s="129" t="s">
        <v>94</v>
      </c>
      <c r="C77" s="85">
        <f>SUMIFS('门店明细-分月总'!$L:$L,'门店明细-分月总'!$E:$E,B77,'门店明细-分月总'!$A:$A,$C$1)</f>
        <v>85</v>
      </c>
      <c r="D77" s="85">
        <f>SUMIFS('门店明细-分月总'!$L:$L,'门店明细-分月总'!$E:$E,B77,'门店明细-分月总'!$A:$A,$D$1)</f>
        <v>77.5</v>
      </c>
      <c r="E77" s="85">
        <f>SUMIFS('门店明细-分月总'!$L:$L,'门店明细-分月总'!$E:$E,B77,'门店明细-分月总'!$A:$A,$E$1)</f>
        <v>80</v>
      </c>
      <c r="F77" s="85">
        <f>SUMIFS('门店明细-分月总'!$L:$L,'门店明细-分月总'!$E:$E,B77,'门店明细-分月总'!$A:$A,$F$1)</f>
        <v>71.8</v>
      </c>
      <c r="G77" s="85">
        <f>SUMIFS('门店明细-分月总'!$L:$L,'门店明细-分月总'!$E:$E,B77,'门店明细-分月总'!$A:$A,$G$1)</f>
        <v>77.5</v>
      </c>
      <c r="H77" s="85">
        <f>SUMIFS('门店明细-分月总'!$L:$L,'门店明细-分月总'!$E:$E,B77,'门店明细-分月总'!$A:$A,$H$1)</f>
        <v>75.7</v>
      </c>
      <c r="I77" s="85">
        <f>SUMIFS('门店明细-分月总'!$L:$L,'门店明细-分月总'!$E:$E,B77,'门店明细-分月总'!$A:$A,$I$1)</f>
        <v>70.25</v>
      </c>
      <c r="J77" s="85">
        <f>SUMIFS('门店明细-分月总'!$L:$L,'门店明细-分月总'!$E:$E,B77,'门店明细-分月总'!$A:$A,$J$1)</f>
        <v>74.900000000000006</v>
      </c>
      <c r="K77" s="85">
        <f>SUMIFS('门店明细-分月总'!$L:$L,'门店明细-分月总'!$E:$E,B77,'门店明细-分月总'!$A:$A,$K$1)</f>
        <v>64.349999999999994</v>
      </c>
      <c r="L77" s="85">
        <f>SUMIFS('门店明细-分月总'!$L:$L,'门店明细-分月总'!$E:$E,B77,'门店明细-分月总'!$A:$A,$L$1)</f>
        <v>66.95</v>
      </c>
      <c r="O77" s="85">
        <f>AVERAGE(C77:N77)</f>
        <v>74.39500000000001</v>
      </c>
    </row>
    <row r="78" spans="1:15">
      <c r="A78" s="84" t="s">
        <v>103</v>
      </c>
      <c r="B78" s="129" t="s">
        <v>104</v>
      </c>
      <c r="C78" s="85">
        <f>SUMIFS('门店明细-分月总'!$L:$L,'门店明细-分月总'!$E:$E,B78,'门店明细-分月总'!$A:$A,$C$1)</f>
        <v>74.5</v>
      </c>
      <c r="D78" s="85">
        <f>SUMIFS('门店明细-分月总'!$L:$L,'门店明细-分月总'!$E:$E,B78,'门店明细-分月总'!$A:$A,$D$1)</f>
        <v>72</v>
      </c>
      <c r="E78" s="85">
        <f>SUMIFS('门店明细-分月总'!$L:$L,'门店明细-分月总'!$E:$E,B78,'门店明细-分月总'!$A:$A,$E$1)</f>
        <v>77.5</v>
      </c>
      <c r="F78" s="85">
        <f>SUMIFS('门店明细-分月总'!$L:$L,'门店明细-分月总'!$E:$E,B78,'门店明细-分月总'!$A:$A,$F$1)</f>
        <v>72</v>
      </c>
      <c r="G78" s="85">
        <f>SUMIFS('门店明细-分月总'!$L:$L,'门店明细-分月总'!$E:$E,B78,'门店明细-分月总'!$A:$A,$G$1)</f>
        <v>74.5</v>
      </c>
      <c r="H78" s="85">
        <f>SUMIFS('门店明细-分月总'!$L:$L,'门店明细-分月总'!$E:$E,B78,'门店明细-分月总'!$A:$A,$H$1)</f>
        <v>65.5</v>
      </c>
      <c r="I78" s="85">
        <f>SUMIFS('门店明细-分月总'!$L:$L,'门店明细-分月总'!$E:$E,B78,'门店明细-分月总'!$A:$A,$I$1)</f>
        <v>82.5</v>
      </c>
      <c r="J78" s="85">
        <f>SUMIFS('门店明细-分月总'!$L:$L,'门店明细-分月总'!$E:$E,B78,'门店明细-分月总'!$A:$A,$J$1)</f>
        <v>79.5</v>
      </c>
      <c r="K78" s="85">
        <f>SUMIFS('门店明细-分月总'!$L:$L,'门店明细-分月总'!$E:$E,B78,'门店明细-分月总'!$A:$A,$K$1)</f>
        <v>72.05</v>
      </c>
      <c r="L78" s="85">
        <f>SUMIFS('门店明细-分月总'!$L:$L,'门店明细-分月总'!$E:$E,B78,'门店明细-分月总'!$A:$A,$L$1)</f>
        <v>72.5</v>
      </c>
      <c r="O78" s="85">
        <f>AVERAGE(C78:N78)</f>
        <v>74.254999999999995</v>
      </c>
    </row>
    <row r="79" spans="1:15">
      <c r="A79" s="84" t="s">
        <v>137</v>
      </c>
      <c r="B79" s="129" t="s">
        <v>138</v>
      </c>
      <c r="C79" s="85">
        <f>SUMIFS('门店明细-分月总'!$L:$L,'门店明细-分月总'!$E:$E,B79,'门店明细-分月总'!$A:$A,$C$1)</f>
        <v>82.5</v>
      </c>
      <c r="D79" s="85">
        <f>SUMIFS('门店明细-分月总'!$L:$L,'门店明细-分月总'!$E:$E,B79,'门店明细-分月总'!$A:$A,$D$1)</f>
        <v>80</v>
      </c>
      <c r="E79" s="85">
        <f>SUMIFS('门店明细-分月总'!$L:$L,'门店明细-分月总'!$E:$E,B79,'门店明细-分月总'!$A:$A,$E$1)</f>
        <v>74.5</v>
      </c>
      <c r="F79" s="85">
        <f>SUMIFS('门店明细-分月总'!$L:$L,'门店明细-分月总'!$E:$E,B79,'门店明细-分月总'!$A:$A,$F$1)</f>
        <v>72</v>
      </c>
      <c r="G79" s="85">
        <f>SUMIFS('门店明细-分月总'!$L:$L,'门店明细-分月总'!$E:$E,B79,'门店明细-分月总'!$A:$A,$G$1)</f>
        <v>66</v>
      </c>
      <c r="H79" s="85">
        <f>SUMIFS('门店明细-分月总'!$L:$L,'门店明细-分月总'!$E:$E,B79,'门店明细-分月总'!$A:$A,$H$1)</f>
        <v>74.5</v>
      </c>
      <c r="I79" s="85">
        <f>SUMIFS('门店明细-分月总'!$L:$L,'门店明细-分月总'!$E:$E,B79,'门店明细-分月总'!$A:$A,$I$1)</f>
        <v>72.75</v>
      </c>
      <c r="J79" s="85">
        <f>SUMIFS('门店明细-分月总'!$L:$L,'门店明细-分月总'!$E:$E,B79,'门店明细-分月总'!$A:$A,$J$1)</f>
        <v>71.55</v>
      </c>
      <c r="K79" s="85">
        <f>SUMIFS('门店明细-分月总'!$L:$L,'门店明细-分月总'!$E:$E,B79,'门店明细-分月总'!$A:$A,$K$1)</f>
        <v>72.5</v>
      </c>
      <c r="L79" s="85">
        <f>SUMIFS('门店明细-分月总'!$L:$L,'门店明细-分月总'!$E:$E,B79,'门店明细-分月总'!$A:$A,$L$1)</f>
        <v>76</v>
      </c>
      <c r="O79" s="85">
        <f>AVERAGE(C79:N79)</f>
        <v>74.22999999999999</v>
      </c>
    </row>
    <row r="80" spans="1:15">
      <c r="A80" s="84" t="s">
        <v>203</v>
      </c>
      <c r="B80" s="129" t="s">
        <v>204</v>
      </c>
      <c r="C80" s="85">
        <f>SUMIFS('门店明细-分月总'!$L:$L,'门店明细-分月总'!$E:$E,B80,'门店明细-分月总'!$A:$A,$C$1)</f>
        <v>88.9</v>
      </c>
      <c r="D80" s="85">
        <f>SUMIFS('门店明细-分月总'!$L:$L,'门店明细-分月总'!$E:$E,B80,'门店明细-分月总'!$A:$A,$D$1)</f>
        <v>93.9</v>
      </c>
      <c r="E80" s="85">
        <f>SUMIFS('门店明细-分月总'!$L:$L,'门店明细-分月总'!$E:$E,B80,'门店明细-分月总'!$A:$A,$E$1)</f>
        <v>73.650000000000006</v>
      </c>
      <c r="F80" s="85">
        <f>SUMIFS('门店明细-分月总'!$L:$L,'门店明细-分月总'!$E:$E,B80,'门店明细-分月总'!$A:$A,$F$1)</f>
        <v>73.2</v>
      </c>
      <c r="G80" s="85">
        <f>SUMIFS('门店明细-分月总'!$L:$L,'门店明细-分月总'!$E:$E,B80,'门店明细-分月总'!$A:$A,$G$1)</f>
        <v>68.3</v>
      </c>
      <c r="H80" s="85">
        <f>SUMIFS('门店明细-分月总'!$L:$L,'门店明细-分月总'!$E:$E,B80,'门店明细-分月总'!$A:$A,$H$1)</f>
        <v>79.349999999999994</v>
      </c>
      <c r="I80" s="85">
        <f>SUMIFS('门店明细-分月总'!$L:$L,'门店明细-分月总'!$E:$E,B80,'门店明细-分月总'!$A:$A,$I$1)</f>
        <v>33</v>
      </c>
      <c r="J80" s="85">
        <f>SUMIFS('门店明细-分月总'!$L:$L,'门店明细-分月总'!$E:$E,B80,'门店明细-分月总'!$A:$A,$J$1)</f>
        <v>88.45</v>
      </c>
      <c r="K80" s="85">
        <f>SUMIFS('门店明细-分月总'!$L:$L,'门店明细-分月总'!$E:$E,B80,'门店明细-分月总'!$A:$A,$K$1)</f>
        <v>63.2</v>
      </c>
      <c r="L80" s="85">
        <f>SUMIFS('门店明细-分月总'!$L:$L,'门店明细-分月总'!$E:$E,B80,'门店明细-分月总'!$A:$A,$L$1)</f>
        <v>80</v>
      </c>
      <c r="O80" s="85">
        <f>AVERAGE(C80:N80)</f>
        <v>74.195000000000022</v>
      </c>
    </row>
    <row r="81" spans="1:15">
      <c r="A81" s="84" t="s">
        <v>390</v>
      </c>
      <c r="B81" s="129" t="s">
        <v>391</v>
      </c>
      <c r="I81" s="85">
        <f>SUMIFS('门店明细-分月总'!$L:$L,'门店明细-分月总'!$E:$E,B81,'门店明细-分月总'!$A:$A,$I$1)</f>
        <v>90</v>
      </c>
      <c r="J81" s="85">
        <f>SUMIFS('门店明细-分月总'!$L:$L,'门店明细-分月总'!$E:$E,B81,'门店明细-分月总'!$A:$A,$J$1)</f>
        <v>85</v>
      </c>
      <c r="K81" s="85">
        <f>SUMIFS('门店明细-分月总'!$L:$L,'门店明细-分月总'!$E:$E,B81,'门店明细-分月总'!$A:$A,$K$1)</f>
        <v>66.45</v>
      </c>
      <c r="L81" s="85">
        <f>SUMIFS('门店明细-分月总'!$L:$L,'门店明细-分月总'!$E:$E,B81,'门店明细-分月总'!$A:$A,$L$1)</f>
        <v>54.9</v>
      </c>
      <c r="O81" s="85">
        <f>AVERAGE(C81:N81)</f>
        <v>74.087499999999991</v>
      </c>
    </row>
    <row r="82" spans="1:15">
      <c r="A82" s="84" t="s">
        <v>231</v>
      </c>
      <c r="B82" s="129" t="s">
        <v>232</v>
      </c>
      <c r="C82" s="85">
        <f>SUMIFS('门店明细-分月总'!$L:$L,'门店明细-分月总'!$E:$E,B82,'门店明细-分月总'!$A:$A,$C$1)</f>
        <v>74.5</v>
      </c>
      <c r="D82" s="85">
        <f>SUMIFS('门店明细-分月总'!$L:$L,'门店明细-分月总'!$E:$E,B82,'门店明细-分月总'!$A:$A,$D$1)</f>
        <v>77</v>
      </c>
      <c r="E82" s="85">
        <f>SUMIFS('门店明细-分月总'!$L:$L,'门店明细-分月总'!$E:$E,B82,'门店明细-分月总'!$A:$A,$E$1)</f>
        <v>74</v>
      </c>
      <c r="F82" s="85">
        <f>SUMIFS('门店明细-分月总'!$L:$L,'门店明细-分月总'!$E:$E,B82,'门店明细-分月总'!$A:$A,$F$1)</f>
        <v>69.5</v>
      </c>
      <c r="G82" s="85" t="s">
        <v>54</v>
      </c>
      <c r="H82" s="85" t="s">
        <v>54</v>
      </c>
      <c r="I82" s="85" t="s">
        <v>54</v>
      </c>
      <c r="J82" s="85" t="s">
        <v>54</v>
      </c>
      <c r="K82" s="85" t="s">
        <v>54</v>
      </c>
      <c r="L82" s="85" t="s">
        <v>54</v>
      </c>
      <c r="O82" s="85">
        <f>AVERAGE(C82:N82)</f>
        <v>73.75</v>
      </c>
    </row>
    <row r="83" spans="1:15">
      <c r="A83" s="84" t="s">
        <v>157</v>
      </c>
      <c r="B83" s="129" t="s">
        <v>158</v>
      </c>
      <c r="C83" s="85">
        <f>SUMIFS('门店明细-分月总'!$L:$L,'门店明细-分月总'!$E:$E,B83,'门店明细-分月总'!$A:$A,$C$1)</f>
        <v>83.45</v>
      </c>
      <c r="D83" s="85">
        <f>SUMIFS('门店明细-分月总'!$L:$L,'门店明细-分月总'!$E:$E,B83,'门店明细-分月总'!$A:$A,$D$1)</f>
        <v>83.45</v>
      </c>
      <c r="E83" s="85">
        <f>SUMIFS('门店明细-分月总'!$L:$L,'门店明细-分月总'!$E:$E,B83,'门店明细-分月总'!$A:$A,$E$1)</f>
        <v>76.05</v>
      </c>
      <c r="F83" s="85">
        <f>SUMIFS('门店明细-分月总'!$L:$L,'门店明细-分月总'!$E:$E,B83,'门店明细-分月总'!$A:$A,$F$1)</f>
        <v>81.400000000000006</v>
      </c>
      <c r="G83" s="85">
        <f>SUMIFS('门店明细-分月总'!$L:$L,'门店明细-分月总'!$E:$E,B83,'门店明细-分月总'!$A:$A,$G$1)</f>
        <v>68.7</v>
      </c>
      <c r="H83" s="85">
        <f>SUMIFS('门店明细-分月总'!$L:$L,'门店明细-分月总'!$E:$E,B83,'门店明细-分月总'!$A:$A,$H$1)</f>
        <v>91.15</v>
      </c>
      <c r="I83" s="85">
        <f>SUMIFS('门店明细-分月总'!$L:$L,'门店明细-分月总'!$E:$E,B83,'门店明细-分月总'!$A:$A,$I$1)</f>
        <v>83.85</v>
      </c>
      <c r="J83" s="85">
        <f>SUMIFS('门店明细-分月总'!$L:$L,'门店明细-分月总'!$E:$E,B83,'门店明细-分月总'!$A:$A,$J$1)</f>
        <v>85.05</v>
      </c>
      <c r="K83" s="85">
        <f>SUMIFS('门店明细-分月总'!$L:$L,'门店明细-分月总'!$E:$E,B83,'门店明细-分月总'!$A:$A,$K$1)</f>
        <v>19</v>
      </c>
      <c r="L83" s="85">
        <f>SUMIFS('门店明细-分月总'!$L:$L,'门店明细-分月总'!$E:$E,B83,'门店明细-分月总'!$A:$A,$L$1)</f>
        <v>65.3</v>
      </c>
      <c r="O83" s="85">
        <f>AVERAGE(C83:N83)</f>
        <v>73.739999999999995</v>
      </c>
    </row>
    <row r="84" spans="1:15">
      <c r="A84" s="84" t="s">
        <v>73</v>
      </c>
      <c r="B84" s="129" t="s">
        <v>74</v>
      </c>
      <c r="C84" s="85">
        <f>SUMIFS('门店明细-分月总'!$L:$L,'门店明细-分月总'!$E:$E,B84,'门店明细-分月总'!$A:$A,$C$1)</f>
        <v>75.900000000000006</v>
      </c>
      <c r="D84" s="85">
        <f>SUMIFS('门店明细-分月总'!$L:$L,'门店明细-分月总'!$E:$E,B84,'门店明细-分月总'!$A:$A,$D$1)</f>
        <v>65.900000000000006</v>
      </c>
      <c r="E84" s="85">
        <f>SUMIFS('门店明细-分月总'!$L:$L,'门店明细-分月总'!$E:$E,B84,'门店明细-分月总'!$A:$A,$E$1)</f>
        <v>82.5</v>
      </c>
      <c r="F84" s="85">
        <f>SUMIFS('门店明细-分月总'!$L:$L,'门店明细-分月总'!$E:$E,B84,'门店明细-分月总'!$A:$A,$F$1)</f>
        <v>68.400000000000006</v>
      </c>
      <c r="G84" s="85">
        <f>SUMIFS('门店明细-分月总'!$L:$L,'门店明细-分月总'!$E:$E,B84,'门店明细-分月总'!$A:$A,$G$1)</f>
        <v>68.5</v>
      </c>
      <c r="H84" s="85">
        <f>SUMIFS('门店明细-分月总'!$L:$L,'门店明细-分月总'!$E:$E,B84,'门店明细-分月总'!$A:$A,$H$1)</f>
        <v>79.5</v>
      </c>
      <c r="I84" s="85">
        <f>SUMIFS('门店明细-分月总'!$L:$L,'门店明细-分月总'!$E:$E,B84,'门店明细-分月总'!$A:$A,$I$1)</f>
        <v>83.5</v>
      </c>
      <c r="J84" s="85">
        <f>SUMIFS('门店明细-分月总'!$L:$L,'门店明细-分月总'!$E:$E,B84,'门店明细-分月总'!$A:$A,$J$1)</f>
        <v>75.25</v>
      </c>
      <c r="K84" s="85">
        <f>SUMIFS('门店明细-分月总'!$L:$L,'门店明细-分月总'!$E:$E,B84,'门店明细-分月总'!$A:$A,$K$1)</f>
        <v>66.2</v>
      </c>
      <c r="L84" s="85">
        <f>SUMIFS('门店明细-分月总'!$L:$L,'门店明细-分月总'!$E:$E,B84,'门店明细-分月总'!$A:$A,$L$1)</f>
        <v>69.5</v>
      </c>
      <c r="O84" s="85">
        <f>AVERAGE(C84:N84)</f>
        <v>73.515000000000015</v>
      </c>
    </row>
    <row r="85" spans="1:15">
      <c r="A85" s="84" t="s">
        <v>369</v>
      </c>
      <c r="B85" s="129" t="s">
        <v>370</v>
      </c>
      <c r="D85" s="85">
        <f>SUMIFS('门店明细-分月总'!$L:$L,'门店明细-分月总'!$E:$E,B85,'门店明细-分月总'!$A:$A,$D$1)</f>
        <v>37.5</v>
      </c>
      <c r="E85" s="85">
        <f>SUMIFS('门店明细-分月总'!$L:$L,'门店明细-分月总'!$E:$E,B85,'门店明细-分月总'!$A:$A,$E$1)</f>
        <v>90</v>
      </c>
      <c r="F85" s="85">
        <f>SUMIFS('门店明细-分月总'!$L:$L,'门店明细-分月总'!$E:$E,B85,'门店明细-分月总'!$A:$A,$F$1)</f>
        <v>76.400000000000006</v>
      </c>
      <c r="G85" s="85">
        <f>SUMIFS('门店明细-分月总'!$L:$L,'门店明细-分月总'!$E:$E,B85,'门店明细-分月总'!$A:$A,$G$1)</f>
        <v>83.2</v>
      </c>
      <c r="H85" s="85">
        <f>SUMIFS('门店明细-分月总'!$L:$L,'门店明细-分月总'!$E:$E,B85,'门店明细-分月总'!$A:$A,$H$1)</f>
        <v>90</v>
      </c>
      <c r="I85" s="85">
        <f>SUMIFS('门店明细-分月总'!$L:$L,'门店明细-分月总'!$E:$E,B85,'门店明细-分月总'!$A:$A,$I$1)</f>
        <v>82</v>
      </c>
      <c r="J85" s="85">
        <f>SUMIFS('门店明细-分月总'!$L:$L,'门店明细-分月总'!$E:$E,B85,'门店明细-分月总'!$A:$A,$J$1)</f>
        <v>90</v>
      </c>
      <c r="K85" s="85">
        <f>SUMIFS('门店明细-分月总'!$L:$L,'门店明细-分月总'!$E:$E,B85,'门店明细-分月总'!$A:$A,$K$1)</f>
        <v>32.5</v>
      </c>
      <c r="L85" s="85">
        <f>SUMIFS('门店明细-分月总'!$L:$L,'门店明细-分月总'!$E:$E,B85,'门店明细-分月总'!$A:$A,$L$1)</f>
        <v>77.650000000000006</v>
      </c>
      <c r="O85" s="85">
        <f>AVERAGE(C85:N85)</f>
        <v>73.25</v>
      </c>
    </row>
    <row r="86" spans="1:15">
      <c r="A86" s="84" t="s">
        <v>305</v>
      </c>
      <c r="B86" s="129" t="s">
        <v>306</v>
      </c>
      <c r="C86" s="85">
        <f>SUMIFS('门店明细-分月总'!$L:$L,'门店明细-分月总'!$E:$E,B86,'门店明细-分月总'!$A:$A,$C$1)</f>
        <v>84</v>
      </c>
      <c r="D86" s="85">
        <f>SUMIFS('门店明细-分月总'!$L:$L,'门店明细-分月总'!$E:$E,B86,'门店明细-分月总'!$A:$A,$D$1)</f>
        <v>81.5</v>
      </c>
      <c r="E86" s="85">
        <f>SUMIFS('门店明细-分月总'!$L:$L,'门店明细-分月总'!$E:$E,B86,'门店明细-分月总'!$A:$A,$E$1)</f>
        <v>72.5</v>
      </c>
      <c r="F86" s="85">
        <f>SUMIFS('门店明细-分月总'!$L:$L,'门店明细-分月总'!$E:$E,B86,'门店明细-分月总'!$A:$A,$F$1)</f>
        <v>75</v>
      </c>
      <c r="G86" s="85">
        <f>SUMIFS('门店明细-分月总'!$L:$L,'门店明细-分月总'!$E:$E,B86,'门店明细-分月总'!$A:$A,$G$1)</f>
        <v>78.5</v>
      </c>
      <c r="H86" s="85">
        <f>SUMIFS('门店明细-分月总'!$L:$L,'门店明细-分月总'!$E:$E,B86,'门店明细-分月总'!$A:$A,$H$1)</f>
        <v>67.25</v>
      </c>
      <c r="I86" s="85">
        <f>SUMIFS('门店明细-分月总'!$L:$L,'门店明细-分月总'!$E:$E,B86,'门店明细-分月总'!$A:$A,$I$1)</f>
        <v>70.3</v>
      </c>
      <c r="J86" s="85">
        <f>SUMIFS('门店明细-分月总'!$L:$L,'门店明细-分月总'!$E:$E,B86,'门店明细-分月总'!$A:$A,$J$1)</f>
        <v>81.150000000000006</v>
      </c>
      <c r="K86" s="85">
        <f>SUMIFS('门店明细-分月总'!$L:$L,'门店明细-分月总'!$E:$E,B86,'门店明细-分月总'!$A:$A,$K$1)</f>
        <v>55.85</v>
      </c>
      <c r="L86" s="85">
        <f>SUMIFS('门店明细-分月总'!$L:$L,'门店明细-分月总'!$E:$E,B86,'门店明细-分月总'!$A:$A,$L$1)</f>
        <v>63.15</v>
      </c>
      <c r="O86" s="85">
        <f>AVERAGE(C86:N86)</f>
        <v>72.919999999999987</v>
      </c>
    </row>
    <row r="87" spans="1:15">
      <c r="A87" s="84" t="s">
        <v>189</v>
      </c>
      <c r="B87" s="129" t="s">
        <v>190</v>
      </c>
      <c r="C87" s="85">
        <f>SUMIFS('门店明细-分月总'!$L:$L,'门店明细-分月总'!$E:$E,B87,'门店明细-分月总'!$A:$A,$C$1)</f>
        <v>69.150000000000006</v>
      </c>
      <c r="D87" s="85">
        <f>SUMIFS('门店明细-分月总'!$L:$L,'门店明细-分月总'!$E:$E,B87,'门店明细-分月总'!$A:$A,$D$1)</f>
        <v>69.150000000000006</v>
      </c>
      <c r="E87" s="85">
        <f>SUMIFS('门店明细-分月总'!$L:$L,'门店明细-分月总'!$E:$E,B87,'门店明细-分月总'!$A:$A,$E$1)</f>
        <v>77</v>
      </c>
      <c r="F87" s="85">
        <f>SUMIFS('门店明细-分月总'!$L:$L,'门店明细-分月总'!$E:$E,B87,'门店明细-分月总'!$A:$A,$F$1)</f>
        <v>72.45</v>
      </c>
      <c r="G87" s="85">
        <f>SUMIFS('门店明细-分月总'!$L:$L,'门店明细-分月总'!$E:$E,B87,'门店明细-分月总'!$A:$A,$G$1)</f>
        <v>65.150000000000006</v>
      </c>
      <c r="H87" s="85">
        <f>SUMIFS('门店明细-分月总'!$L:$L,'门店明细-分月总'!$E:$E,B87,'门店明细-分月总'!$A:$A,$H$1)</f>
        <v>77.5</v>
      </c>
      <c r="I87" s="85">
        <f>SUMIFS('门店明细-分月总'!$L:$L,'门店明细-分月总'!$E:$E,B87,'门店明细-分月总'!$A:$A,$I$1)</f>
        <v>80.45</v>
      </c>
      <c r="J87" s="85">
        <f>SUMIFS('门店明细-分月总'!$L:$L,'门店明细-分月总'!$E:$E,B87,'门店明细-分月总'!$A:$A,$J$1)</f>
        <v>85.45</v>
      </c>
      <c r="K87" s="85">
        <f>SUMIFS('门店明细-分月总'!$L:$L,'门店明细-分月总'!$E:$E,B87,'门店明细-分月总'!$A:$A,$K$1)</f>
        <v>65.7</v>
      </c>
      <c r="L87" s="85">
        <f>SUMIFS('门店明细-分月总'!$L:$L,'门店明细-分月总'!$E:$E,B87,'门店明细-分月总'!$A:$A,$L$1)</f>
        <v>65.5</v>
      </c>
      <c r="O87" s="85">
        <f>AVERAGE(C87:N87)</f>
        <v>72.75</v>
      </c>
    </row>
    <row r="88" spans="1:15">
      <c r="A88" s="84" t="s">
        <v>115</v>
      </c>
      <c r="B88" s="129" t="s">
        <v>116</v>
      </c>
      <c r="C88" s="85">
        <f>SUMIFS('门店明细-分月总'!$L:$L,'门店明细-分月总'!$E:$E,B88,'门店明细-分月总'!$A:$A,$C$1)</f>
        <v>71.400000000000006</v>
      </c>
      <c r="D88" s="85">
        <f>SUMIFS('门店明细-分月总'!$L:$L,'门店明细-分月总'!$E:$E,B88,'门店明细-分月总'!$A:$A,$D$1)</f>
        <v>73.900000000000006</v>
      </c>
      <c r="E88" s="85">
        <f>SUMIFS('门店明细-分月总'!$L:$L,'门店明细-分月总'!$E:$E,B88,'门店明细-分月总'!$A:$A,$E$1)</f>
        <v>68.599999999999994</v>
      </c>
      <c r="F88" s="85">
        <f>SUMIFS('门店明细-分月总'!$L:$L,'门店明细-分月总'!$E:$E,B88,'门店明细-分月总'!$A:$A,$F$1)</f>
        <v>66.55</v>
      </c>
      <c r="G88" s="85">
        <f>SUMIFS('门店明细-分月总'!$L:$L,'门店明细-分月总'!$E:$E,B88,'门店明细-分月总'!$A:$A,$G$1)</f>
        <v>67.55</v>
      </c>
      <c r="H88" s="85">
        <f>SUMIFS('门店明细-分月总'!$L:$L,'门店明细-分月总'!$E:$E,B88,'门店明细-分月总'!$A:$A,$H$1)</f>
        <v>77.5</v>
      </c>
      <c r="I88" s="85">
        <f>SUMIFS('门店明细-分月总'!$L:$L,'门店明细-分月总'!$E:$E,B88,'门店明细-分月总'!$A:$A,$I$1)</f>
        <v>74.849999999999994</v>
      </c>
      <c r="J88" s="85">
        <f>SUMIFS('门店明细-分月总'!$L:$L,'门店明细-分月总'!$E:$E,B88,'门店明细-分月总'!$A:$A,$J$1)</f>
        <v>84.5</v>
      </c>
      <c r="K88" s="85">
        <f>SUMIFS('门店明细-分月总'!$L:$L,'门店明细-分月总'!$E:$E,B88,'门店明细-分月总'!$A:$A,$K$1)</f>
        <v>68.45</v>
      </c>
      <c r="L88" s="85">
        <f>SUMIFS('门店明细-分月总'!$L:$L,'门店明细-分月总'!$E:$E,B88,'门店明细-分月总'!$A:$A,$L$1)</f>
        <v>73</v>
      </c>
      <c r="O88" s="85">
        <f>AVERAGE(C88:N88)</f>
        <v>72.63000000000001</v>
      </c>
    </row>
    <row r="89" spans="1:15">
      <c r="A89" s="84" t="s">
        <v>153</v>
      </c>
      <c r="B89" s="129" t="s">
        <v>154</v>
      </c>
      <c r="C89" s="85">
        <f>SUMIFS('门店明细-分月总'!$L:$L,'门店明细-分月总'!$E:$E,B89,'门店明细-分月总'!$A:$A,$C$1)</f>
        <v>75.5</v>
      </c>
      <c r="D89" s="85">
        <f>SUMIFS('门店明细-分月总'!$L:$L,'门店明细-分月总'!$E:$E,B89,'门店明细-分月总'!$A:$A,$D$1)</f>
        <v>68</v>
      </c>
      <c r="E89" s="85">
        <f>SUMIFS('门店明细-分月总'!$L:$L,'门店明细-分月总'!$E:$E,B89,'门店明细-分月总'!$A:$A,$E$1)</f>
        <v>74.099999999999994</v>
      </c>
      <c r="F89" s="85">
        <f>SUMIFS('门店明细-分月总'!$L:$L,'门店明细-分月总'!$E:$E,B89,'门店明细-分月总'!$A:$A,$F$1)</f>
        <v>64.099999999999994</v>
      </c>
      <c r="G89" s="85">
        <f>SUMIFS('门店明细-分月总'!$L:$L,'门店明细-分月总'!$E:$E,B89,'门店明细-分月总'!$A:$A,$G$1)</f>
        <v>68.5</v>
      </c>
      <c r="H89" s="85">
        <f>SUMIFS('门店明细-分月总'!$L:$L,'门店明细-分月总'!$E:$E,B89,'门店明细-分月总'!$A:$A,$H$1)</f>
        <v>75</v>
      </c>
      <c r="I89" s="85">
        <f>SUMIFS('门店明细-分月总'!$L:$L,'门店明细-分月总'!$E:$E,B89,'门店明细-分月总'!$A:$A,$I$1)</f>
        <v>81.55</v>
      </c>
      <c r="J89" s="85">
        <f>SUMIFS('门店明细-分月总'!$L:$L,'门店明细-分月总'!$E:$E,B89,'门店明细-分月总'!$A:$A,$J$1)</f>
        <v>82</v>
      </c>
      <c r="K89" s="85">
        <f>SUMIFS('门店明细-分月总'!$L:$L,'门店明细-分月总'!$E:$E,B89,'门店明细-分月总'!$A:$A,$K$1)</f>
        <v>65.05</v>
      </c>
      <c r="L89" s="85">
        <f>SUMIFS('门店明细-分月总'!$L:$L,'门店明细-分月总'!$E:$E,B89,'门店明细-分月总'!$A:$A,$L$1)</f>
        <v>69.5</v>
      </c>
      <c r="O89" s="85">
        <f>AVERAGE(C89:N89)</f>
        <v>72.33</v>
      </c>
    </row>
    <row r="90" spans="1:15">
      <c r="A90" s="84" t="s">
        <v>209</v>
      </c>
      <c r="B90" s="129" t="s">
        <v>210</v>
      </c>
      <c r="C90" s="85">
        <f>SUMIFS('门店明细-分月总'!$L:$L,'门店明细-分月总'!$E:$E,B90,'门店明细-分月总'!$A:$A,$C$1)</f>
        <v>74.5</v>
      </c>
      <c r="D90" s="85">
        <f>SUMIFS('门店明细-分月总'!$L:$L,'门店明细-分月总'!$E:$E,B90,'门店明细-分月总'!$A:$A,$D$1)</f>
        <v>72</v>
      </c>
      <c r="E90" s="85">
        <f>SUMIFS('门店明细-分月总'!$L:$L,'门店明细-分月总'!$E:$E,B90,'门店明细-分月总'!$A:$A,$E$1)</f>
        <v>72.5</v>
      </c>
      <c r="F90" s="85">
        <f>SUMIFS('门店明细-分月总'!$L:$L,'门店明细-分月总'!$E:$E,B90,'门店明细-分月总'!$A:$A,$F$1)</f>
        <v>77.5</v>
      </c>
      <c r="G90" s="85">
        <f>SUMIFS('门店明细-分月总'!$L:$L,'门店明细-分月总'!$E:$E,B90,'门店明细-分月总'!$A:$A,$G$1)</f>
        <v>57.5</v>
      </c>
      <c r="H90" s="85">
        <f>SUMIFS('门店明细-分月总'!$L:$L,'门店明细-分月总'!$E:$E,B90,'门店明细-分月总'!$A:$A,$H$1)</f>
        <v>79.5</v>
      </c>
      <c r="I90" s="85">
        <f>SUMIFS('门店明细-分月总'!$L:$L,'门店明细-分月总'!$E:$E,B90,'门店明细-分月总'!$A:$A,$I$1)</f>
        <v>85</v>
      </c>
      <c r="J90" s="85">
        <f>SUMIFS('门店明细-分月总'!$L:$L,'门店明细-分月总'!$E:$E,B90,'门店明细-分月总'!$A:$A,$J$1)</f>
        <v>75.5</v>
      </c>
      <c r="K90" s="85">
        <f>SUMIFS('门店明细-分月总'!$L:$L,'门店明细-分月总'!$E:$E,B90,'门店明细-分月总'!$A:$A,$K$1)</f>
        <v>61.5</v>
      </c>
      <c r="L90" s="85">
        <f>SUMIFS('门店明细-分月总'!$L:$L,'门店明细-分月总'!$E:$E,B90,'门店明细-分月总'!$A:$A,$L$1)</f>
        <v>65</v>
      </c>
      <c r="O90" s="85">
        <f>AVERAGE(C90:N90)</f>
        <v>72.05</v>
      </c>
    </row>
    <row r="91" spans="1:15">
      <c r="A91" s="84" t="s">
        <v>197</v>
      </c>
      <c r="B91" s="129" t="s">
        <v>198</v>
      </c>
      <c r="C91" s="85">
        <f>SUMIFS('门店明细-分月总'!$L:$L,'门店明细-分月总'!$E:$E,B91,'门店明细-分月总'!$A:$A,$C$1)</f>
        <v>67.5</v>
      </c>
      <c r="D91" s="85">
        <f>SUMIFS('门店明细-分月总'!$L:$L,'门店明细-分月总'!$E:$E,B91,'门店明细-分月总'!$A:$A,$D$1)</f>
        <v>70</v>
      </c>
      <c r="E91" s="85">
        <f>SUMIFS('门店明细-分月总'!$L:$L,'门店明细-分月总'!$E:$E,B91,'门店明细-分月总'!$A:$A,$E$1)</f>
        <v>72.5</v>
      </c>
      <c r="F91" s="85">
        <f>SUMIFS('门店明细-分月总'!$L:$L,'门店明细-分月总'!$E:$E,B91,'门店明细-分月总'!$A:$A,$F$1)</f>
        <v>68.2</v>
      </c>
      <c r="G91" s="85">
        <f>SUMIFS('门店明细-分月总'!$L:$L,'门店明细-分月总'!$E:$E,B91,'门店明细-分月总'!$A:$A,$G$1)</f>
        <v>58.5</v>
      </c>
      <c r="H91" s="85">
        <f>SUMIFS('门店明细-分月总'!$L:$L,'门店明细-分月总'!$E:$E,B91,'门店明细-分月总'!$A:$A,$H$1)</f>
        <v>72.5</v>
      </c>
      <c r="I91" s="85">
        <f>SUMIFS('门店明细-分月总'!$L:$L,'门店明细-分月总'!$E:$E,B91,'门店明细-分月总'!$A:$A,$I$1)</f>
        <v>82.5</v>
      </c>
      <c r="J91" s="85">
        <f>SUMIFS('门店明细-分月总'!$L:$L,'门店明细-分月总'!$E:$E,B91,'门店明细-分月总'!$A:$A,$J$1)</f>
        <v>89.5</v>
      </c>
      <c r="K91" s="85">
        <f>SUMIFS('门店明细-分月总'!$L:$L,'门店明细-分月总'!$E:$E,B91,'门店明细-分月总'!$A:$A,$K$1)</f>
        <v>70</v>
      </c>
      <c r="L91" s="85">
        <f>SUMIFS('门店明细-分月总'!$L:$L,'门店明细-分月总'!$E:$E,B91,'门店明细-分月总'!$A:$A,$L$1)</f>
        <v>67.5</v>
      </c>
      <c r="O91" s="85">
        <f>AVERAGE(C91:N91)</f>
        <v>71.87</v>
      </c>
    </row>
    <row r="92" spans="1:15">
      <c r="A92" s="84" t="s">
        <v>291</v>
      </c>
      <c r="B92" s="129" t="s">
        <v>292</v>
      </c>
      <c r="C92" s="85">
        <f>SUMIFS('门店明细-分月总'!$L:$L,'门店明细-分月总'!$E:$E,B92,'门店明细-分月总'!$A:$A,$C$1)</f>
        <v>78.5</v>
      </c>
      <c r="D92" s="85">
        <f>SUMIFS('门店明细-分月总'!$L:$L,'门店明细-分月总'!$E:$E,B92,'门店明细-分月总'!$A:$A,$D$1)</f>
        <v>83.5</v>
      </c>
      <c r="E92" s="85">
        <f>SUMIFS('门店明细-分月总'!$L:$L,'门店明细-分月总'!$E:$E,B92,'门店明细-分月总'!$A:$A,$E$1)</f>
        <v>76.8</v>
      </c>
      <c r="F92" s="85">
        <f>SUMIFS('门店明细-分月总'!$L:$L,'门店明细-分月总'!$E:$E,B92,'门店明细-分月总'!$A:$A,$F$1)</f>
        <v>74.55</v>
      </c>
      <c r="G92" s="85">
        <f>SUMIFS('门店明细-分月总'!$L:$L,'门店明细-分月总'!$E:$E,B92,'门店明细-分月总'!$A:$A,$G$1)</f>
        <v>83</v>
      </c>
      <c r="H92" s="85">
        <f>SUMIFS('门店明细-分月总'!$L:$L,'门店明细-分月总'!$E:$E,B92,'门店明细-分月总'!$A:$A,$H$1)</f>
        <v>87.75</v>
      </c>
      <c r="I92" s="85">
        <f>SUMIFS('门店明细-分月总'!$L:$L,'门店明细-分月总'!$E:$E,B92,'门店明细-分月总'!$A:$A,$I$1)</f>
        <v>75.150000000000006</v>
      </c>
      <c r="J92" s="85">
        <f>SUMIFS('门店明细-分月总'!$L:$L,'门店明细-分月总'!$E:$E,B92,'门店明细-分月总'!$A:$A,$J$1)</f>
        <v>73.650000000000006</v>
      </c>
      <c r="K92" s="85">
        <f>SUMIFS('门店明细-分月总'!$L:$L,'门店明细-分月总'!$E:$E,B92,'门店明细-分月总'!$A:$A,$K$1)</f>
        <v>19.5</v>
      </c>
      <c r="L92" s="85">
        <f>SUMIFS('门店明细-分月总'!$L:$L,'门店明细-分月总'!$E:$E,B92,'门店明细-分月总'!$A:$A,$L$1)</f>
        <v>65.3</v>
      </c>
      <c r="O92" s="85">
        <f>AVERAGE(C92:N92)</f>
        <v>71.77</v>
      </c>
    </row>
    <row r="93" spans="1:15">
      <c r="A93" s="84" t="s">
        <v>169</v>
      </c>
      <c r="B93" s="129" t="s">
        <v>170</v>
      </c>
      <c r="C93" s="85">
        <f>SUMIFS('门店明细-分月总'!$L:$L,'门店明细-分月总'!$E:$E,B93,'门店明细-分月总'!$A:$A,$C$1)</f>
        <v>81</v>
      </c>
      <c r="D93" s="85">
        <f>SUMIFS('门店明细-分月总'!$L:$L,'门店明细-分月总'!$E:$E,B93,'门店明细-分月总'!$A:$A,$D$1)</f>
        <v>71</v>
      </c>
      <c r="E93" s="85">
        <f>SUMIFS('门店明细-分月总'!$L:$L,'门店明细-分月总'!$E:$E,B93,'门店明细-分月总'!$A:$A,$E$1)</f>
        <v>81.650000000000006</v>
      </c>
      <c r="F93" s="85">
        <f>SUMIFS('门店明细-分月总'!$L:$L,'门店明细-分月总'!$E:$E,B93,'门店明细-分月总'!$A:$A,$F$1)</f>
        <v>31.5</v>
      </c>
      <c r="G93" s="85">
        <f>SUMIFS('门店明细-分月总'!$L:$L,'门店明细-分月总'!$E:$E,B93,'门店明细-分月总'!$A:$A,$G$1)</f>
        <v>74.45</v>
      </c>
      <c r="H93" s="85">
        <f>SUMIFS('门店明细-分月总'!$L:$L,'门店明细-分月总'!$E:$E,B93,'门店明细-分月总'!$A:$A,$H$1)</f>
        <v>80.349999999999994</v>
      </c>
      <c r="I93" s="85">
        <f>SUMIFS('门店明细-分月总'!$L:$L,'门店明细-分月总'!$E:$E,B93,'门店明细-分月总'!$A:$A,$I$1)</f>
        <v>82.95</v>
      </c>
      <c r="J93" s="85">
        <f>SUMIFS('门店明细-分月总'!$L:$L,'门店明细-分月总'!$E:$E,B93,'门店明细-分月总'!$A:$A,$J$1)</f>
        <v>84.8</v>
      </c>
      <c r="K93" s="85">
        <f>SUMIFS('门店明细-分月总'!$L:$L,'门店明细-分月总'!$E:$E,B93,'门店明细-分月总'!$A:$A,$K$1)</f>
        <v>62.05</v>
      </c>
      <c r="L93" s="85">
        <f>SUMIFS('门店明细-分月总'!$L:$L,'门店明细-分月总'!$E:$E,B93,'门店明细-分月总'!$A:$A,$L$1)</f>
        <v>66.5</v>
      </c>
      <c r="O93" s="85">
        <f>AVERAGE(C93:N93)</f>
        <v>71.624999999999986</v>
      </c>
    </row>
    <row r="94" spans="1:15">
      <c r="A94" s="84" t="s">
        <v>99</v>
      </c>
      <c r="B94" s="129" t="s">
        <v>100</v>
      </c>
      <c r="C94" s="85">
        <f>SUMIFS('门店明细-分月总'!$L:$L,'门店明细-分月总'!$E:$E,B94,'门店明细-分月总'!$A:$A,$C$1)</f>
        <v>82.5</v>
      </c>
      <c r="D94" s="85">
        <f>SUMIFS('门店明细-分月总'!$L:$L,'门店明细-分月总'!$E:$E,B94,'门店明细-分月总'!$A:$A,$D$1)</f>
        <v>75</v>
      </c>
      <c r="E94" s="85">
        <f>SUMIFS('门店明细-分月总'!$L:$L,'门店明细-分月总'!$E:$E,B94,'门店明细-分月总'!$A:$A,$E$1)</f>
        <v>71.849999999999994</v>
      </c>
      <c r="F94" s="85">
        <f>SUMIFS('门店明细-分月总'!$L:$L,'门店明细-分月总'!$E:$E,B94,'门店明细-分月总'!$A:$A,$F$1)</f>
        <v>66.2</v>
      </c>
      <c r="G94" s="85">
        <f>SUMIFS('门店明细-分月总'!$L:$L,'门店明细-分月总'!$E:$E,B94,'门店明细-分月总'!$A:$A,$G$1)</f>
        <v>65.75</v>
      </c>
      <c r="H94" s="85">
        <f>SUMIFS('门店明细-分月总'!$L:$L,'门店明细-分月总'!$E:$E,B94,'门店明细-分月总'!$A:$A,$H$1)</f>
        <v>69.150000000000006</v>
      </c>
      <c r="I94" s="85">
        <f>SUMIFS('门店明细-分月总'!$L:$L,'门店明细-分月总'!$E:$E,B94,'门店明细-分月总'!$A:$A,$I$1)</f>
        <v>83</v>
      </c>
      <c r="J94" s="85">
        <f>SUMIFS('门店明细-分月总'!$L:$L,'门店明细-分月总'!$E:$E,B94,'门店明细-分月总'!$A:$A,$J$1)</f>
        <v>69.400000000000006</v>
      </c>
      <c r="K94" s="85">
        <f>SUMIFS('门店明细-分月总'!$L:$L,'门店明细-分月总'!$E:$E,B94,'门店明细-分月总'!$A:$A,$K$1)</f>
        <v>67.099999999999994</v>
      </c>
      <c r="L94" s="85">
        <f>SUMIFS('门店明细-分月总'!$L:$L,'门店明细-分月总'!$E:$E,B94,'门店明细-分月总'!$A:$A,$L$1)</f>
        <v>65.599999999999994</v>
      </c>
      <c r="O94" s="85">
        <f>AVERAGE(C94:N94)</f>
        <v>71.555000000000007</v>
      </c>
    </row>
    <row r="95" spans="1:15">
      <c r="A95" s="84" t="s">
        <v>95</v>
      </c>
      <c r="B95" s="129" t="s">
        <v>96</v>
      </c>
      <c r="C95" s="85">
        <f>SUMIFS('门店明细-分月总'!$L:$L,'门店明细-分月总'!$E:$E,B95,'门店明细-分月总'!$A:$A,$C$1)</f>
        <v>69.55</v>
      </c>
      <c r="D95" s="85">
        <f>SUMIFS('门店明细-分月总'!$L:$L,'门店明细-分月总'!$E:$E,B95,'门店明细-分月总'!$A:$A,$D$1)</f>
        <v>72.05</v>
      </c>
      <c r="E95" s="85">
        <f>SUMIFS('门店明细-分月总'!$L:$L,'门店明细-分月总'!$E:$E,B95,'门店明细-分月总'!$A:$A,$E$1)</f>
        <v>73.650000000000006</v>
      </c>
      <c r="F95" s="85">
        <f>SUMIFS('门店明细-分月总'!$L:$L,'门店明细-分月总'!$E:$E,B95,'门店明细-分月总'!$A:$A,$F$1)</f>
        <v>80</v>
      </c>
      <c r="G95" s="85">
        <f>SUMIFS('门店明细-分月总'!$L:$L,'门店明细-分月总'!$E:$E,B95,'门店明细-分月总'!$A:$A,$G$1)</f>
        <v>64</v>
      </c>
      <c r="H95" s="85">
        <f>SUMIFS('门店明细-分月总'!$L:$L,'门店明细-分月总'!$E:$E,B95,'门店明细-分月总'!$A:$A,$H$1)</f>
        <v>85</v>
      </c>
      <c r="I95" s="85">
        <f>SUMIFS('门店明细-分月总'!$L:$L,'门店明细-分月总'!$E:$E,B95,'门店明细-分月总'!$A:$A,$I$1)</f>
        <v>68.650000000000006</v>
      </c>
      <c r="J95" s="85">
        <f>SUMIFS('门店明细-分月总'!$L:$L,'门店明细-分月总'!$E:$E,B95,'门店明细-分月总'!$A:$A,$J$1)</f>
        <v>70.900000000000006</v>
      </c>
      <c r="K95" s="85">
        <f>SUMIFS('门店明细-分月总'!$L:$L,'门店明细-分月总'!$E:$E,B95,'门店明细-分月总'!$A:$A,$K$1)</f>
        <v>65.75</v>
      </c>
      <c r="L95" s="85">
        <f>SUMIFS('门店明细-分月总'!$L:$L,'门店明细-分月总'!$E:$E,B95,'门店明细-分月总'!$A:$A,$L$1)</f>
        <v>64.150000000000006</v>
      </c>
      <c r="O95" s="85">
        <f>AVERAGE(C95:N95)</f>
        <v>71.36999999999999</v>
      </c>
    </row>
    <row r="96" spans="1:15">
      <c r="A96" s="84" t="s">
        <v>407</v>
      </c>
      <c r="B96" s="129" t="s">
        <v>408</v>
      </c>
      <c r="K96" s="85">
        <f>SUMIFS('门店明细-分月总'!$L:$L,'门店明细-分月总'!$E:$E,B96,'门店明细-分月总'!$A:$A,$K$1)</f>
        <v>73.900000000000006</v>
      </c>
      <c r="L96" s="85">
        <f>SUMIFS('门店明细-分月总'!$L:$L,'门店明细-分月总'!$E:$E,B96,'门店明细-分月总'!$A:$A,$L$1)</f>
        <v>68.7</v>
      </c>
      <c r="O96" s="85">
        <f>AVERAGE(C96:N96)</f>
        <v>71.300000000000011</v>
      </c>
    </row>
    <row r="97" spans="1:15">
      <c r="A97" s="84" t="s">
        <v>279</v>
      </c>
      <c r="B97" s="129" t="s">
        <v>280</v>
      </c>
      <c r="C97" s="85">
        <f>SUMIFS('门店明细-分月总'!$L:$L,'门店明细-分月总'!$E:$E,B97,'门店明细-分月总'!$A:$A,$C$1)</f>
        <v>61.5</v>
      </c>
      <c r="D97" s="85">
        <f>SUMIFS('门店明细-分月总'!$L:$L,'门店明细-分月总'!$E:$E,B97,'门店明细-分月总'!$A:$A,$D$1)</f>
        <v>71.5</v>
      </c>
      <c r="E97" s="85">
        <f>SUMIFS('门店明细-分月总'!$L:$L,'门店明细-分月总'!$E:$E,B97,'门店明细-分月总'!$A:$A,$E$1)</f>
        <v>69.5</v>
      </c>
      <c r="F97" s="85">
        <f>SUMIFS('门店明细-分月总'!$L:$L,'门店明细-分月总'!$E:$E,B97,'门店明细-分月总'!$A:$A,$F$1)</f>
        <v>67</v>
      </c>
      <c r="G97" s="85">
        <f>SUMIFS('门店明细-分月总'!$L:$L,'门店明细-分月总'!$E:$E,B97,'门店明细-分月总'!$A:$A,$G$1)</f>
        <v>71</v>
      </c>
      <c r="H97" s="85">
        <f>SUMIFS('门店明细-分月总'!$L:$L,'门店明细-分月总'!$E:$E,B97,'门店明细-分月总'!$A:$A,$H$1)</f>
        <v>74</v>
      </c>
      <c r="I97" s="85">
        <f>SUMIFS('门店明细-分月总'!$L:$L,'门店明细-分月总'!$E:$E,B97,'门店明细-分月总'!$A:$A,$I$1)</f>
        <v>80.5</v>
      </c>
      <c r="J97" s="85">
        <f>SUMIFS('门店明细-分月总'!$L:$L,'门店明细-分月总'!$E:$E,B97,'门店明细-分月总'!$A:$A,$J$1)</f>
        <v>87</v>
      </c>
      <c r="K97" s="85">
        <f>SUMIFS('门店明细-分月总'!$L:$L,'门店明细-分月总'!$E:$E,B97,'门店明细-分月总'!$A:$A,$K$1)</f>
        <v>66.099999999999994</v>
      </c>
      <c r="L97" s="85">
        <f>SUMIFS('门店明细-分月总'!$L:$L,'门店明细-分月总'!$E:$E,B97,'门店明细-分月总'!$A:$A,$L$1)</f>
        <v>60.55</v>
      </c>
      <c r="O97" s="85">
        <f>AVERAGE(C97:N97)</f>
        <v>70.864999999999995</v>
      </c>
    </row>
    <row r="98" spans="1:15">
      <c r="A98" s="84" t="s">
        <v>247</v>
      </c>
      <c r="B98" s="129" t="s">
        <v>248</v>
      </c>
      <c r="C98" s="85">
        <f>SUMIFS('门店明细-分月总'!$L:$L,'门店明细-分月总'!$E:$E,B98,'门店明细-分月总'!$A:$A,$C$1)</f>
        <v>75</v>
      </c>
      <c r="D98" s="85">
        <f>SUMIFS('门店明细-分月总'!$L:$L,'门店明细-分月总'!$E:$E,B98,'门店明细-分月总'!$A:$A,$D$1)</f>
        <v>70</v>
      </c>
      <c r="E98" s="85">
        <f>SUMIFS('门店明细-分月总'!$L:$L,'门店明细-分月总'!$E:$E,B98,'门店明细-分月总'!$A:$A,$E$1)</f>
        <v>67.5</v>
      </c>
      <c r="F98" s="85" t="s">
        <v>54</v>
      </c>
      <c r="G98" s="85" t="s">
        <v>54</v>
      </c>
      <c r="H98" s="85" t="s">
        <v>54</v>
      </c>
      <c r="I98" s="85" t="s">
        <v>54</v>
      </c>
      <c r="J98" s="85" t="s">
        <v>54</v>
      </c>
      <c r="K98" s="85" t="s">
        <v>54</v>
      </c>
      <c r="L98" s="85" t="s">
        <v>54</v>
      </c>
      <c r="O98" s="85">
        <f>AVERAGE(C98:N98)</f>
        <v>70.833333333333329</v>
      </c>
    </row>
    <row r="99" spans="1:15">
      <c r="A99" s="84" t="s">
        <v>263</v>
      </c>
      <c r="B99" s="129" t="s">
        <v>264</v>
      </c>
      <c r="C99" s="85">
        <f>SUMIFS('门店明细-分月总'!$L:$L,'门店明细-分月总'!$E:$E,B99,'门店明细-分月总'!$A:$A,$C$1)</f>
        <v>84.5</v>
      </c>
      <c r="D99" s="85">
        <f>SUMIFS('门店明细-分月总'!$L:$L,'门店明细-分月总'!$E:$E,B99,'门店明细-分月总'!$A:$A,$D$1)</f>
        <v>89.5</v>
      </c>
      <c r="E99" s="85">
        <f>SUMIFS('门店明细-分月总'!$L:$L,'门店明细-分月总'!$E:$E,B99,'门店明细-分月总'!$A:$A,$E$1)</f>
        <v>72.5</v>
      </c>
      <c r="F99" s="85">
        <f>SUMIFS('门店明细-分月总'!$L:$L,'门店明细-分月总'!$E:$E,B99,'门店明细-分月总'!$A:$A,$F$1)</f>
        <v>35</v>
      </c>
      <c r="G99" s="85">
        <f>SUMIFS('门店明细-分月总'!$L:$L,'门店明细-分月总'!$E:$E,B99,'门店明细-分月总'!$A:$A,$G$1)</f>
        <v>78.5</v>
      </c>
      <c r="H99" s="85">
        <f>SUMIFS('门店明细-分月总'!$L:$L,'门店明细-分月总'!$E:$E,B99,'门店明细-分月总'!$A:$A,$H$1)</f>
        <v>92.5</v>
      </c>
      <c r="I99" s="85">
        <f>SUMIFS('门店明细-分月总'!$L:$L,'门店明细-分月总'!$E:$E,B99,'门店明细-分月总'!$A:$A,$I$1)</f>
        <v>79.900000000000006</v>
      </c>
      <c r="J99" s="85">
        <f>SUMIFS('门店明细-分月总'!$L:$L,'门店明细-分月总'!$E:$E,B99,'门店明细-分月总'!$A:$A,$J$1)</f>
        <v>73.95</v>
      </c>
      <c r="K99" s="85">
        <f>SUMIFS('门店明细-分月总'!$L:$L,'门店明细-分月总'!$E:$E,B99,'门店明细-分月总'!$A:$A,$K$1)</f>
        <v>17</v>
      </c>
      <c r="L99" s="85">
        <f>SUMIFS('门店明细-分月总'!$L:$L,'门店明细-分月总'!$E:$E,B99,'门店明细-分月总'!$A:$A,$L$1)</f>
        <v>83</v>
      </c>
      <c r="O99" s="85">
        <f>AVERAGE(C99:N99)</f>
        <v>70.635000000000005</v>
      </c>
    </row>
    <row r="100" spans="1:15">
      <c r="A100" s="84" t="s">
        <v>285</v>
      </c>
      <c r="B100" s="129" t="s">
        <v>286</v>
      </c>
      <c r="C100" s="85">
        <f>SUMIFS('门店明细-分月总'!$L:$L,'门店明细-分月总'!$E:$E,B100,'门店明细-分月总'!$A:$A,$C$1)</f>
        <v>66.599999999999994</v>
      </c>
      <c r="D100" s="85">
        <f>SUMIFS('门店明细-分月总'!$L:$L,'门店明细-分月总'!$E:$E,B100,'门店明细-分月总'!$A:$A,$D$1)</f>
        <v>64.099999999999994</v>
      </c>
      <c r="E100" s="85">
        <f>SUMIFS('门店明细-分月总'!$L:$L,'门店明细-分月总'!$E:$E,B100,'门店明细-分月总'!$A:$A,$E$1)</f>
        <v>69.5</v>
      </c>
      <c r="F100" s="85">
        <f>SUMIFS('门店明细-分月总'!$L:$L,'门店明细-分月总'!$E:$E,B100,'门店明细-分月总'!$A:$A,$F$1)</f>
        <v>72</v>
      </c>
      <c r="G100" s="85">
        <f>SUMIFS('门店明细-分月总'!$L:$L,'门店明细-分月总'!$E:$E,B100,'门店明细-分月总'!$A:$A,$G$1)</f>
        <v>67.5</v>
      </c>
      <c r="H100" s="85">
        <f>SUMIFS('门店明细-分月总'!$L:$L,'门店明细-分月总'!$E:$E,B100,'门店明细-分月总'!$A:$A,$H$1)</f>
        <v>69.5</v>
      </c>
      <c r="I100" s="85">
        <f>SUMIFS('门店明细-分月总'!$L:$L,'门店明细-分月总'!$E:$E,B100,'门店明细-分月总'!$A:$A,$I$1)</f>
        <v>78</v>
      </c>
      <c r="J100" s="85">
        <f>SUMIFS('门店明细-分月总'!$L:$L,'门店明细-分月总'!$E:$E,B100,'门店明细-分月总'!$A:$A,$J$1)</f>
        <v>87.5</v>
      </c>
      <c r="K100" s="85">
        <f>SUMIFS('门店明细-分月总'!$L:$L,'门店明细-分月总'!$E:$E,B100,'门店明细-分月总'!$A:$A,$K$1)</f>
        <v>70</v>
      </c>
      <c r="L100" s="85">
        <f>SUMIFS('门店明细-分月总'!$L:$L,'门店明细-分月总'!$E:$E,B100,'门店明细-分月总'!$A:$A,$L$1)</f>
        <v>60.5</v>
      </c>
      <c r="O100" s="85">
        <f>AVERAGE(C100:N100)</f>
        <v>70.52000000000001</v>
      </c>
    </row>
    <row r="101" spans="1:15">
      <c r="A101" s="84" t="s">
        <v>183</v>
      </c>
      <c r="B101" s="129" t="s">
        <v>184</v>
      </c>
      <c r="C101" s="85">
        <f>SUMIFS('门店明细-分月总'!$L:$L,'门店明细-分月总'!$E:$E,B101,'门店明细-分月总'!$A:$A,$C$1)</f>
        <v>64.599999999999994</v>
      </c>
      <c r="D101" s="85">
        <f>SUMIFS('门店明细-分月总'!$L:$L,'门店明细-分月总'!$E:$E,B101,'门店明细-分月总'!$A:$A,$D$1)</f>
        <v>67.099999999999994</v>
      </c>
      <c r="E101" s="85">
        <f>SUMIFS('门店明细-分月总'!$L:$L,'门店明细-分月总'!$E:$E,B101,'门店明细-分月总'!$A:$A,$E$1)</f>
        <v>70.900000000000006</v>
      </c>
      <c r="F101" s="85">
        <f>SUMIFS('门店明细-分月总'!$L:$L,'门店明细-分月总'!$E:$E,B101,'门店明细-分月总'!$A:$A,$F$1)</f>
        <v>70.25</v>
      </c>
      <c r="G101" s="85">
        <f>SUMIFS('门店明细-分月总'!$L:$L,'门店明细-分月总'!$E:$E,B101,'门店明细-分月总'!$A:$A,$G$1)</f>
        <v>66.2</v>
      </c>
      <c r="H101" s="85">
        <f>SUMIFS('门店明细-分月总'!$L:$L,'门店明细-分月总'!$E:$E,B101,'门店明细-分月总'!$A:$A,$H$1)</f>
        <v>78.75</v>
      </c>
      <c r="I101" s="85">
        <f>SUMIFS('门店明细-分月总'!$L:$L,'门店明细-分月总'!$E:$E,B101,'门店明细-分月总'!$A:$A,$I$1)</f>
        <v>80.45</v>
      </c>
      <c r="J101" s="85">
        <f>SUMIFS('门店明细-分月总'!$L:$L,'门店明细-分月总'!$E:$E,B101,'门店明细-分月总'!$A:$A,$J$1)</f>
        <v>74.45</v>
      </c>
      <c r="K101" s="85">
        <f>SUMIFS('门店明细-分月总'!$L:$L,'门店明细-分月总'!$E:$E,B101,'门店明细-分月总'!$A:$A,$K$1)</f>
        <v>67.099999999999994</v>
      </c>
      <c r="L101" s="85">
        <f>SUMIFS('门店明细-分月总'!$L:$L,'门店明细-分月总'!$E:$E,B101,'门店明细-分月总'!$A:$A,$L$1)</f>
        <v>63.65</v>
      </c>
      <c r="O101" s="85">
        <f>AVERAGE(C101:N101)</f>
        <v>70.344999999999999</v>
      </c>
    </row>
    <row r="102" spans="1:15">
      <c r="A102" s="84" t="s">
        <v>131</v>
      </c>
      <c r="B102" s="129" t="s">
        <v>132</v>
      </c>
      <c r="C102" s="85">
        <f>SUMIFS('门店明细-分月总'!$L:$L,'门店明细-分月总'!$E:$E,B102,'门店明细-分月总'!$A:$A,$C$1)</f>
        <v>70.75</v>
      </c>
      <c r="D102" s="85">
        <f>SUMIFS('门店明细-分月总'!$L:$L,'门店明细-分月总'!$E:$E,B102,'门店明细-分月总'!$A:$A,$D$1)</f>
        <v>65.75</v>
      </c>
      <c r="E102" s="85">
        <f>SUMIFS('门店明细-分月总'!$L:$L,'门店明细-分月总'!$E:$E,B102,'门店明细-分月总'!$A:$A,$E$1)</f>
        <v>71.2</v>
      </c>
      <c r="F102" s="85">
        <f>SUMIFS('门店明细-分月总'!$L:$L,'门店明细-分月总'!$E:$E,B102,'门店明细-分月总'!$A:$A,$F$1)</f>
        <v>75.25</v>
      </c>
      <c r="G102" s="85">
        <f>SUMIFS('门店明细-分月总'!$L:$L,'门店明细-分月总'!$E:$E,B102,'门店明细-分月总'!$A:$A,$G$1)</f>
        <v>59.15</v>
      </c>
      <c r="H102" s="85">
        <f>SUMIFS('门店明细-分月总'!$L:$L,'门店明细-分月总'!$E:$E,B102,'门店明细-分月总'!$A:$A,$H$1)</f>
        <v>82.5</v>
      </c>
      <c r="I102" s="85">
        <f>SUMIFS('门店明细-分月总'!$L:$L,'门店明细-分月总'!$E:$E,B102,'门店明细-分月总'!$A:$A,$I$1)</f>
        <v>73.45</v>
      </c>
      <c r="J102" s="85">
        <f>SUMIFS('门店明细-分月总'!$L:$L,'门店明细-分月总'!$E:$E,B102,'门店明细-分月总'!$A:$A,$J$1)</f>
        <v>87.5</v>
      </c>
      <c r="K102" s="85">
        <f>SUMIFS('门店明细-分月总'!$L:$L,'门店明细-分月总'!$E:$E,B102,'门店明细-分月总'!$A:$A,$K$1)</f>
        <v>58.5</v>
      </c>
      <c r="L102" s="85">
        <f>SUMIFS('门店明细-分月总'!$L:$L,'门店明细-分月总'!$E:$E,B102,'门店明细-分月总'!$A:$A,$L$1)</f>
        <v>58.5</v>
      </c>
      <c r="O102" s="85">
        <f>AVERAGE(C102:N102)</f>
        <v>70.254999999999995</v>
      </c>
    </row>
    <row r="103" spans="1:15">
      <c r="A103" s="84" t="s">
        <v>105</v>
      </c>
      <c r="B103" s="129" t="s">
        <v>106</v>
      </c>
      <c r="C103" s="85">
        <f>SUMIFS('门店明细-分月总'!$L:$L,'门店明细-分月总'!$E:$E,B103,'门店明细-分月总'!$A:$A,$C$1)</f>
        <v>67.5</v>
      </c>
      <c r="D103" s="85">
        <f>SUMIFS('门店明细-分月总'!$L:$L,'门店明细-分月总'!$E:$E,B103,'门店明细-分月总'!$A:$A,$D$1)</f>
        <v>67.5</v>
      </c>
      <c r="E103" s="85">
        <f>SUMIFS('门店明细-分月总'!$L:$L,'门店明细-分月总'!$E:$E,B103,'门店明细-分月总'!$A:$A,$E$1)</f>
        <v>72</v>
      </c>
      <c r="F103" s="85">
        <f>SUMIFS('门店明细-分月总'!$L:$L,'门店明细-分月总'!$E:$E,B103,'门店明细-分月总'!$A:$A,$F$1)</f>
        <v>69.349999999999994</v>
      </c>
      <c r="G103" s="85">
        <f>SUMIFS('门店明细-分月总'!$L:$L,'门店明细-分月总'!$E:$E,B103,'门店明细-分月总'!$A:$A,$G$1)</f>
        <v>66</v>
      </c>
      <c r="H103" s="85">
        <f>SUMIFS('门店明细-分月总'!$L:$L,'门店明细-分月总'!$E:$E,B103,'门店明细-分月总'!$A:$A,$H$1)</f>
        <v>68.5</v>
      </c>
      <c r="I103" s="85">
        <f>SUMIFS('门店明细-分月总'!$L:$L,'门店明细-分月总'!$E:$E,B103,'门店明细-分月总'!$A:$A,$I$1)</f>
        <v>82.3</v>
      </c>
      <c r="J103" s="85">
        <f>SUMIFS('门店明细-分月总'!$L:$L,'门店明细-分月总'!$E:$E,B103,'门店明细-分月总'!$A:$A,$J$1)</f>
        <v>80.650000000000006</v>
      </c>
      <c r="K103" s="85">
        <f>SUMIFS('门店明细-分月总'!$L:$L,'门店明细-分月总'!$E:$E,B103,'门店明细-分月总'!$A:$A,$K$1)</f>
        <v>61.65</v>
      </c>
      <c r="L103" s="85">
        <f>SUMIFS('门店明细-分月总'!$L:$L,'门店明细-分月总'!$E:$E,B103,'门店明细-分月总'!$A:$A,$L$1)</f>
        <v>67</v>
      </c>
      <c r="O103" s="85">
        <f>AVERAGE(C103:N103)</f>
        <v>70.245000000000005</v>
      </c>
    </row>
    <row r="104" spans="1:15">
      <c r="A104" s="84" t="s">
        <v>309</v>
      </c>
      <c r="B104" s="129" t="s">
        <v>310</v>
      </c>
      <c r="C104" s="85">
        <f>SUMIFS('门店明细-分月总'!$L:$L,'门店明细-分月总'!$E:$E,B104,'门店明细-分月总'!$A:$A,$C$1)</f>
        <v>80</v>
      </c>
      <c r="D104" s="85">
        <f>SUMIFS('门店明细-分月总'!$L:$L,'门店明细-分月总'!$E:$E,B104,'门店明细-分月总'!$A:$A,$D$1)</f>
        <v>72.5</v>
      </c>
      <c r="E104" s="85">
        <f>SUMIFS('门店明细-分月总'!$L:$L,'门店明细-分月总'!$E:$E,B104,'门店明细-分月总'!$A:$A,$E$1)</f>
        <v>74.5</v>
      </c>
      <c r="F104" s="85">
        <f>SUMIFS('门店明细-分月总'!$L:$L,'门店明细-分月总'!$E:$E,B104,'门店明细-分月总'!$A:$A,$F$1)</f>
        <v>72.5</v>
      </c>
      <c r="G104" s="85">
        <f>SUMIFS('门店明细-分月总'!$L:$L,'门店明细-分月总'!$E:$E,B104,'门店明细-分月总'!$A:$A,$G$1)</f>
        <v>64.5</v>
      </c>
      <c r="H104" s="85">
        <f>SUMIFS('门店明细-分月总'!$L:$L,'门店明细-分月总'!$E:$E,B104,'门店明细-分月总'!$A:$A,$H$1)</f>
        <v>59.4</v>
      </c>
      <c r="I104" s="85">
        <f>SUMIFS('门店明细-分月总'!$L:$L,'门店明细-分月总'!$E:$E,B104,'门店明细-分月总'!$A:$A,$I$1)</f>
        <v>66.2</v>
      </c>
      <c r="J104" s="85">
        <f>SUMIFS('门店明细-分月总'!$L:$L,'门店明细-分月总'!$E:$E,B104,'门店明细-分月总'!$A:$A,$J$1)</f>
        <v>78.900000000000006</v>
      </c>
      <c r="K104" s="85">
        <f>SUMIFS('门店明细-分月总'!$L:$L,'门店明细-分月总'!$E:$E,B104,'门店明细-分月总'!$A:$A,$K$1)</f>
        <v>62.8</v>
      </c>
      <c r="L104" s="85">
        <f>SUMIFS('门店明细-分月总'!$L:$L,'门店明细-分月总'!$E:$E,B104,'门店明细-分月总'!$A:$A,$L$1)</f>
        <v>71.150000000000006</v>
      </c>
      <c r="O104" s="85">
        <f>AVERAGE(C104:N104)</f>
        <v>70.24499999999999</v>
      </c>
    </row>
    <row r="105" spans="1:15">
      <c r="A105" s="84" t="s">
        <v>307</v>
      </c>
      <c r="B105" s="129" t="s">
        <v>308</v>
      </c>
      <c r="C105" s="85">
        <f>SUMIFS('门店明细-分月总'!$L:$L,'门店明细-分月总'!$E:$E,B105,'门店明细-分月总'!$A:$A,$C$1)</f>
        <v>68.400000000000006</v>
      </c>
      <c r="D105" s="85">
        <f>SUMIFS('门店明细-分月总'!$L:$L,'门店明细-分月总'!$E:$E,B105,'门店明细-分月总'!$A:$A,$D$1)</f>
        <v>65.900000000000006</v>
      </c>
      <c r="E105" s="85">
        <f>SUMIFS('门店明细-分月总'!$L:$L,'门店明细-分月总'!$E:$E,B105,'门店明细-分月总'!$A:$A,$E$1)</f>
        <v>70</v>
      </c>
      <c r="F105" s="85">
        <f>SUMIFS('门店明细-分月总'!$L:$L,'门店明细-分月总'!$E:$E,B105,'门店明细-分月总'!$A:$A,$F$1)</f>
        <v>66.8</v>
      </c>
      <c r="G105" s="85">
        <f>SUMIFS('门店明细-分月总'!$L:$L,'门店明细-分月总'!$E:$E,B105,'门店明细-分月总'!$A:$A,$G$1)</f>
        <v>69</v>
      </c>
      <c r="H105" s="85">
        <f>SUMIFS('门店明细-分月总'!$L:$L,'门店明细-分月总'!$E:$E,B105,'门店明细-分月总'!$A:$A,$H$1)</f>
        <v>75</v>
      </c>
      <c r="I105" s="85">
        <f>SUMIFS('门店明细-分月总'!$L:$L,'门店明细-分月总'!$E:$E,B105,'门店明细-分月总'!$A:$A,$I$1)</f>
        <v>72.5</v>
      </c>
      <c r="J105" s="85">
        <f>SUMIFS('门店明细-分月总'!$L:$L,'门店明细-分月总'!$E:$E,B105,'门店明细-分月总'!$A:$A,$J$1)</f>
        <v>72.5</v>
      </c>
      <c r="K105" s="85">
        <f>SUMIFS('门店明细-分月总'!$L:$L,'门店明细-分月总'!$E:$E,B105,'门店明细-分月总'!$A:$A,$K$1)</f>
        <v>72</v>
      </c>
      <c r="L105" s="85" t="s">
        <v>54</v>
      </c>
      <c r="O105" s="85">
        <f>AVERAGE(C105:N105)</f>
        <v>70.233333333333334</v>
      </c>
    </row>
    <row r="106" spans="1:15">
      <c r="A106" s="84" t="s">
        <v>353</v>
      </c>
      <c r="B106" s="129" t="s">
        <v>354</v>
      </c>
      <c r="C106" s="85">
        <f>SUMIFS('门店明细-分月总'!$L:$L,'门店明细-分月总'!$E:$E,B106,'门店明细-分月总'!$A:$A,$C$1)</f>
        <v>80</v>
      </c>
      <c r="D106" s="85">
        <f>SUMIFS('门店明细-分月总'!$L:$L,'门店明细-分月总'!$E:$E,B106,'门店明细-分月总'!$A:$A,$D$1)</f>
        <v>80</v>
      </c>
      <c r="E106" s="85">
        <f>SUMIFS('门店明细-分月总'!$L:$L,'门店明细-分月总'!$E:$E,B106,'门店明细-分月总'!$A:$A,$E$1)</f>
        <v>74.5</v>
      </c>
      <c r="F106" s="85">
        <f>SUMIFS('门店明细-分月总'!$L:$L,'门店明细-分月总'!$E:$E,B106,'门店明细-分月总'!$A:$A,$F$1)</f>
        <v>68.900000000000006</v>
      </c>
      <c r="G106" s="85">
        <f>SUMIFS('门店明细-分月总'!$L:$L,'门店明细-分月总'!$E:$E,B106,'门店明细-分月总'!$A:$A,$G$1)</f>
        <v>59.5</v>
      </c>
      <c r="H106" s="85">
        <f>SUMIFS('门店明细-分月总'!$L:$L,'门店明细-分月总'!$E:$E,B106,'门店明细-分月总'!$A:$A,$H$1)</f>
        <v>76.05</v>
      </c>
      <c r="I106" s="85">
        <f>SUMIFS('门店明细-分月总'!$L:$L,'门店明细-分月总'!$E:$E,B106,'门店明细-分月总'!$A:$A,$I$1)</f>
        <v>92.5</v>
      </c>
      <c r="J106" s="85">
        <f>SUMIFS('门店明细-分月总'!$L:$L,'门店明细-分月总'!$E:$E,B106,'门店明细-分月总'!$A:$A,$J$1)</f>
        <v>76.5</v>
      </c>
      <c r="K106" s="85">
        <f>SUMIFS('门店明细-分月总'!$L:$L,'门店明细-分月总'!$E:$E,B106,'门店明细-分月总'!$A:$A,$K$1)</f>
        <v>32.5</v>
      </c>
      <c r="L106" s="85">
        <f>SUMIFS('门店明细-分月总'!$L:$L,'门店明细-分月总'!$E:$E,B106,'门店明细-分月总'!$A:$A,$L$1)</f>
        <v>61.4</v>
      </c>
      <c r="O106" s="85">
        <f>AVERAGE(C106:N106)</f>
        <v>70.185000000000002</v>
      </c>
    </row>
    <row r="107" spans="1:15">
      <c r="A107" s="84" t="s">
        <v>48</v>
      </c>
      <c r="B107" s="129" t="s">
        <v>49</v>
      </c>
      <c r="C107" s="85">
        <f>SUMIFS('门店明细-分月总'!$L:$L,'门店明细-分月总'!$E:$E,B107,'门店明细-分月总'!$A:$A,$C$1)</f>
        <v>71.150000000000006</v>
      </c>
      <c r="D107" s="85">
        <f>SUMIFS('门店明细-分月总'!$L:$L,'门店明细-分月总'!$E:$E,B107,'门店明细-分月总'!$A:$A,$D$1)</f>
        <v>76.150000000000006</v>
      </c>
      <c r="E107" s="85">
        <f>SUMIFS('门店明细-分月总'!$L:$L,'门店明细-分月总'!$E:$E,B107,'门店明细-分月总'!$A:$A,$E$1)</f>
        <v>71.5</v>
      </c>
      <c r="F107" s="85">
        <f>SUMIFS('门店明细-分月总'!$L:$L,'门店明细-分月总'!$E:$E,B107,'门店明细-分月总'!$A:$A,$F$1)</f>
        <v>66.849999999999994</v>
      </c>
      <c r="G107" s="85">
        <f>SUMIFS('门店明细-分月总'!$L:$L,'门店明细-分月总'!$E:$E,B107,'门店明细-分月总'!$A:$A,$G$1)</f>
        <v>63</v>
      </c>
      <c r="H107" s="85">
        <f>SUMIFS('门店明细-分月总'!$L:$L,'门店明细-分月总'!$E:$E,B107,'门店明细-分月总'!$A:$A,$H$1)</f>
        <v>66.5</v>
      </c>
      <c r="I107" s="85">
        <f>SUMIFS('门店明细-分月总'!$L:$L,'门店明细-分月总'!$E:$E,B107,'门店明细-分月总'!$A:$A,$I$1)</f>
        <v>85.05</v>
      </c>
      <c r="J107" s="85">
        <f>SUMIFS('门店明细-分月总'!$L:$L,'门店明细-分月总'!$E:$E,B107,'门店明细-分月总'!$A:$A,$J$1)</f>
        <v>90</v>
      </c>
      <c r="K107" s="85">
        <f>SUMIFS('门店明细-分月总'!$L:$L,'门店明细-分月总'!$E:$E,B107,'门店明细-分月总'!$A:$A,$K$1)</f>
        <v>51.3</v>
      </c>
      <c r="L107" s="85">
        <f>SUMIFS('门店明细-分月总'!$L:$L,'门店明细-分月总'!$E:$E,B107,'门店明细-分月总'!$A:$A,$L$1)</f>
        <v>59</v>
      </c>
      <c r="O107" s="85">
        <f>AVERAGE(C107:N107)</f>
        <v>70.05</v>
      </c>
    </row>
    <row r="108" spans="1:15">
      <c r="A108" s="84" t="s">
        <v>65</v>
      </c>
      <c r="B108" s="129" t="s">
        <v>66</v>
      </c>
      <c r="C108" s="85">
        <f>SUMIFS('门店明细-分月总'!$L:$L,'门店明细-分月总'!$E:$E,B108,'门店明细-分月总'!$A:$A,$C$1)</f>
        <v>77.05</v>
      </c>
      <c r="D108" s="85">
        <f>SUMIFS('门店明细-分月总'!$L:$L,'门店明细-分月总'!$E:$E,B108,'门店明细-分月总'!$A:$A,$D$1)</f>
        <v>79.55</v>
      </c>
      <c r="E108" s="85">
        <f>SUMIFS('门店明细-分月总'!$L:$L,'门店明细-分月总'!$E:$E,B108,'门店明细-分月总'!$A:$A,$E$1)</f>
        <v>77.5</v>
      </c>
      <c r="F108" s="85">
        <f>SUMIFS('门店明细-分月总'!$L:$L,'门店明细-分月总'!$E:$E,B108,'门店明细-分月总'!$A:$A,$F$1)</f>
        <v>27.5</v>
      </c>
      <c r="G108" s="85">
        <f>SUMIFS('门店明细-分月总'!$L:$L,'门店明细-分月总'!$E:$E,B108,'门店明细-分月总'!$A:$A,$G$1)</f>
        <v>62.05</v>
      </c>
      <c r="H108" s="85">
        <f>SUMIFS('门店明细-分月总'!$L:$L,'门店明细-分月总'!$E:$E,B108,'门店明细-分月总'!$A:$A,$H$1)</f>
        <v>71.45</v>
      </c>
      <c r="I108" s="85">
        <f>SUMIFS('门店明细-分月总'!$L:$L,'门店明细-分月总'!$E:$E,B108,'门店明细-分月总'!$A:$A,$I$1)</f>
        <v>82.8</v>
      </c>
      <c r="J108" s="85">
        <f>SUMIFS('门店明细-分月总'!$L:$L,'门店明细-分月总'!$E:$E,B108,'门店明细-分月总'!$A:$A,$J$1)</f>
        <v>89.5</v>
      </c>
      <c r="K108" s="85">
        <f>SUMIFS('门店明细-分月总'!$L:$L,'门店明细-分月总'!$E:$E,B108,'门店明细-分月总'!$A:$A,$K$1)</f>
        <v>60.7</v>
      </c>
      <c r="L108" s="85">
        <f>SUMIFS('门店明细-分月总'!$L:$L,'门店明细-分月总'!$E:$E,B108,'门店明细-分月总'!$A:$A,$L$1)</f>
        <v>70.5</v>
      </c>
      <c r="O108" s="85">
        <f>AVERAGE(C108:N108)</f>
        <v>69.860000000000014</v>
      </c>
    </row>
    <row r="109" spans="1:15">
      <c r="A109" s="84" t="s">
        <v>205</v>
      </c>
      <c r="B109" s="129" t="s">
        <v>206</v>
      </c>
      <c r="C109" s="85">
        <f>SUMIFS('门店明细-分月总'!$L:$L,'门店明细-分月总'!$E:$E,B109,'门店明细-分月总'!$A:$A,$C$1)</f>
        <v>65.7</v>
      </c>
      <c r="D109" s="85">
        <f>SUMIFS('门店明细-分月总'!$L:$L,'门店明细-分月总'!$E:$E,B109,'门店明细-分月总'!$A:$A,$D$1)</f>
        <v>63.2</v>
      </c>
      <c r="E109" s="85">
        <f>SUMIFS('门店明细-分月总'!$L:$L,'门店明细-分月总'!$E:$E,B109,'门店明细-分月总'!$A:$A,$E$1)</f>
        <v>75</v>
      </c>
      <c r="F109" s="85">
        <f>SUMIFS('门店明细-分月总'!$L:$L,'门店明细-分月总'!$E:$E,B109,'门店明细-分月总'!$A:$A,$F$1)</f>
        <v>67.55</v>
      </c>
      <c r="G109" s="85">
        <f>SUMIFS('门店明细-分月总'!$L:$L,'门店明细-分月总'!$E:$E,B109,'门店明细-分月总'!$A:$A,$G$1)</f>
        <v>70</v>
      </c>
      <c r="H109" s="85">
        <f>SUMIFS('门店明细-分月总'!$L:$L,'门店明细-分月总'!$E:$E,B109,'门店明细-分月总'!$A:$A,$H$1)</f>
        <v>69.05</v>
      </c>
      <c r="I109" s="85">
        <f>SUMIFS('门店明细-分月总'!$L:$L,'门店明细-分月总'!$E:$E,B109,'门店明细-分月总'!$A:$A,$I$1)</f>
        <v>73.7</v>
      </c>
      <c r="J109" s="85">
        <f>SUMIFS('门店明细-分月总'!$L:$L,'门店明细-分月总'!$E:$E,B109,'门店明细-分月总'!$A:$A,$J$1)</f>
        <v>90</v>
      </c>
      <c r="K109" s="85">
        <f>SUMIFS('门店明细-分月总'!$L:$L,'门店明细-分月总'!$E:$E,B109,'门店明细-分月总'!$A:$A,$K$1)</f>
        <v>59.75</v>
      </c>
      <c r="L109" s="85">
        <f>SUMIFS('门店明细-分月总'!$L:$L,'门店明细-分月总'!$E:$E,B109,'门店明细-分月总'!$A:$A,$L$1)</f>
        <v>62.5</v>
      </c>
      <c r="O109" s="85">
        <f>AVERAGE(C109:N109)</f>
        <v>69.64500000000001</v>
      </c>
    </row>
    <row r="110" spans="1:15">
      <c r="A110" s="84" t="s">
        <v>255</v>
      </c>
      <c r="B110" s="129" t="s">
        <v>256</v>
      </c>
      <c r="C110" s="85">
        <f>SUMIFS('门店明细-分月总'!$L:$L,'门店明细-分月总'!$E:$E,B110,'门店明细-分月总'!$A:$A,$C$1)</f>
        <v>58</v>
      </c>
      <c r="D110" s="85">
        <f>SUMIFS('门店明细-分月总'!$L:$L,'门店明细-分月总'!$E:$E,B110,'门店明细-分月总'!$A:$A,$D$1)</f>
        <v>68</v>
      </c>
      <c r="E110" s="85">
        <f>SUMIFS('门店明细-分月总'!$L:$L,'门店明细-分月总'!$E:$E,B110,'门店明细-分月总'!$A:$A,$E$1)</f>
        <v>77.5</v>
      </c>
      <c r="F110" s="85">
        <f>SUMIFS('门店明细-分月总'!$L:$L,'门店明细-分月总'!$E:$E,B110,'门店明细-分月总'!$A:$A,$F$1)</f>
        <v>70.5</v>
      </c>
      <c r="G110" s="85">
        <f>SUMIFS('门店明细-分月总'!$L:$L,'门店明细-分月总'!$E:$E,B110,'门店明细-分月总'!$A:$A,$G$1)</f>
        <v>67</v>
      </c>
      <c r="H110" s="85">
        <f>SUMIFS('门店明细-分月总'!$L:$L,'门店明细-分月总'!$E:$E,B110,'门店明细-分月总'!$A:$A,$H$1)</f>
        <v>70</v>
      </c>
      <c r="I110" s="85">
        <f>SUMIFS('门店明细-分月总'!$L:$L,'门店明细-分月总'!$E:$E,B110,'门店明细-分月总'!$A:$A,$I$1)</f>
        <v>73.5</v>
      </c>
      <c r="J110" s="85">
        <f>SUMIFS('门店明细-分月总'!$L:$L,'门店明细-分月总'!$E:$E,B110,'门店明细-分月总'!$A:$A,$J$1)</f>
        <v>77</v>
      </c>
      <c r="K110" s="85">
        <f>SUMIFS('门店明细-分月总'!$L:$L,'门店明细-分月总'!$E:$E,B110,'门店明细-分月总'!$A:$A,$K$1)</f>
        <v>72.5</v>
      </c>
      <c r="L110" s="85">
        <f>SUMIFS('门店明细-分月总'!$L:$L,'门店明细-分月总'!$E:$E,B110,'门店明细-分月总'!$A:$A,$L$1)</f>
        <v>62</v>
      </c>
      <c r="O110" s="85">
        <f>AVERAGE(C110:N110)</f>
        <v>69.599999999999994</v>
      </c>
    </row>
    <row r="111" spans="1:15">
      <c r="A111" s="84" t="s">
        <v>69</v>
      </c>
      <c r="B111" s="129" t="s">
        <v>70</v>
      </c>
      <c r="C111" s="85">
        <f>SUMIFS('门店明细-分月总'!$L:$L,'门店明细-分月总'!$E:$E,B111,'门店明细-分月总'!$A:$A,$C$1)</f>
        <v>68.7</v>
      </c>
      <c r="D111" s="85">
        <f>SUMIFS('门店明细-分月总'!$L:$L,'门店明细-分月总'!$E:$E,B111,'门店明细-分月总'!$A:$A,$D$1)</f>
        <v>66.2</v>
      </c>
      <c r="E111" s="85">
        <f>SUMIFS('门店明细-分月总'!$L:$L,'门店明细-分月总'!$E:$E,B111,'门店明细-分月总'!$A:$A,$E$1)</f>
        <v>74.5</v>
      </c>
      <c r="F111" s="85">
        <f>SUMIFS('门店明细-分月总'!$L:$L,'门店明细-分月总'!$E:$E,B111,'门店明细-分月总'!$A:$A,$F$1)</f>
        <v>70.95</v>
      </c>
      <c r="G111" s="85">
        <f>SUMIFS('门店明细-分月总'!$L:$L,'门店明细-分月总'!$E:$E,B111,'门店明细-分月总'!$A:$A,$G$1)</f>
        <v>65.8</v>
      </c>
      <c r="H111" s="85">
        <f>SUMIFS('门店明细-分月总'!$L:$L,'门店明细-分月总'!$E:$E,B111,'门店明细-分月总'!$A:$A,$H$1)</f>
        <v>69.599999999999994</v>
      </c>
      <c r="I111" s="85">
        <f>SUMIFS('门店明细-分月总'!$L:$L,'门店明细-分月总'!$E:$E,B111,'门店明细-分月总'!$A:$A,$I$1)</f>
        <v>69.150000000000006</v>
      </c>
      <c r="J111" s="85">
        <f>SUMIFS('门店明细-分月总'!$L:$L,'门店明细-分月总'!$E:$E,B111,'门店明细-分月总'!$A:$A,$J$1)</f>
        <v>75.25</v>
      </c>
      <c r="K111" s="85">
        <f>SUMIFS('门店明细-分月总'!$L:$L,'门店明细-分月总'!$E:$E,B111,'门店明细-分月总'!$A:$A,$K$1)</f>
        <v>68.45</v>
      </c>
      <c r="L111" s="85">
        <f>SUMIFS('门店明细-分月总'!$L:$L,'门店明细-分月总'!$E:$E,B111,'门店明细-分月总'!$A:$A,$L$1)</f>
        <v>67.25</v>
      </c>
      <c r="O111" s="85">
        <f>AVERAGE(C111:N111)</f>
        <v>69.585000000000008</v>
      </c>
    </row>
    <row r="112" spans="1:15">
      <c r="A112" s="84" t="s">
        <v>52</v>
      </c>
      <c r="B112" s="129" t="s">
        <v>53</v>
      </c>
      <c r="C112" s="85">
        <f>SUMIFS('门店明细-分月总'!$L:$L,'门店明细-分月总'!$E:$E,B112,'门店明细-分月总'!$A:$A,$C$1)</f>
        <v>75</v>
      </c>
      <c r="D112" s="85">
        <f>SUMIFS('门店明细-分月总'!$L:$L,'门店明细-分月总'!$E:$E,B112,'门店明细-分月总'!$A:$A,$D$1)</f>
        <v>90</v>
      </c>
      <c r="E112" s="85">
        <f>SUMIFS('门店明细-分月总'!$L:$L,'门店明细-分月总'!$E:$E,B112,'门店明细-分月总'!$A:$A,$E$1)</f>
        <v>62</v>
      </c>
      <c r="F112" s="85">
        <f>SUMIFS('门店明细-分月总'!$L:$L,'门店明细-分月总'!$E:$E,B112,'门店明细-分月总'!$A:$A,$F$1)</f>
        <v>65</v>
      </c>
      <c r="G112" s="85">
        <f>SUMIFS('门店明细-分月总'!$L:$L,'门店明细-分月总'!$E:$E,B112,'门店明细-分月总'!$A:$A,$G$1)</f>
        <v>57</v>
      </c>
      <c r="H112" s="85">
        <f>SUMIFS('门店明细-分月总'!$L:$L,'门店明细-分月总'!$E:$E,B112,'门店明细-分月总'!$A:$A,$H$1)</f>
        <v>68.150000000000006</v>
      </c>
      <c r="I112" s="85" t="s">
        <v>54</v>
      </c>
      <c r="J112" s="85" t="s">
        <v>54</v>
      </c>
      <c r="K112" s="85" t="s">
        <v>54</v>
      </c>
      <c r="L112" s="85" t="s">
        <v>54</v>
      </c>
      <c r="O112" s="85">
        <f>AVERAGE(C112:N112)</f>
        <v>69.524999999999991</v>
      </c>
    </row>
    <row r="113" spans="1:15">
      <c r="A113" s="84" t="s">
        <v>61</v>
      </c>
      <c r="B113" s="129" t="s">
        <v>62</v>
      </c>
      <c r="C113" s="85">
        <f>SUMIFS('门店明细-分月总'!$L:$L,'门店明细-分月总'!$E:$E,B113,'门店明细-分月总'!$A:$A,$C$1)</f>
        <v>75</v>
      </c>
      <c r="D113" s="85">
        <f>SUMIFS('门店明细-分月总'!$L:$L,'门店明细-分月总'!$E:$E,B113,'门店明细-分月总'!$A:$A,$D$1)</f>
        <v>90</v>
      </c>
      <c r="E113" s="85">
        <f>SUMIFS('门店明细-分月总'!$L:$L,'门店明细-分月总'!$E:$E,B113,'门店明细-分月总'!$A:$A,$E$1)</f>
        <v>39.5</v>
      </c>
      <c r="F113" s="85">
        <f>SUMIFS('门店明细-分月总'!$L:$L,'门店明细-分月总'!$E:$E,B113,'门店明细-分月总'!$A:$A,$F$1)</f>
        <v>72.5</v>
      </c>
      <c r="G113" s="85" t="s">
        <v>54</v>
      </c>
      <c r="H113" s="85" t="s">
        <v>54</v>
      </c>
      <c r="I113" s="85" t="s">
        <v>54</v>
      </c>
      <c r="J113" s="85" t="s">
        <v>54</v>
      </c>
      <c r="K113" s="85" t="s">
        <v>54</v>
      </c>
      <c r="L113" s="85" t="s">
        <v>54</v>
      </c>
      <c r="O113" s="85">
        <f>AVERAGE(C113:N113)</f>
        <v>69.25</v>
      </c>
    </row>
    <row r="114" spans="1:15">
      <c r="A114" s="84" t="s">
        <v>297</v>
      </c>
      <c r="B114" s="129" t="s">
        <v>298</v>
      </c>
      <c r="C114" s="85">
        <f>SUMIFS('门店明细-分月总'!$L:$L,'门店明细-分月总'!$E:$E,B114,'门店明细-分月总'!$A:$A,$C$1)</f>
        <v>72</v>
      </c>
      <c r="D114" s="85">
        <f>SUMIFS('门店明细-分月总'!$L:$L,'门店明细-分月总'!$E:$E,B114,'门店明细-分月总'!$A:$A,$D$1)</f>
        <v>67</v>
      </c>
      <c r="E114" s="85">
        <f>SUMIFS('门店明细-分月总'!$L:$L,'门店明细-分月总'!$E:$E,B114,'门店明细-分月总'!$A:$A,$E$1)</f>
        <v>70</v>
      </c>
      <c r="F114" s="85">
        <f>SUMIFS('门店明细-分月总'!$L:$L,'门店明细-分月总'!$E:$E,B114,'门店明细-分月总'!$A:$A,$F$1)</f>
        <v>75.7</v>
      </c>
      <c r="G114" s="85">
        <f>SUMIFS('门店明细-分月总'!$L:$L,'门店明细-分月总'!$E:$E,B114,'门店明细-分月总'!$A:$A,$G$1)</f>
        <v>75</v>
      </c>
      <c r="H114" s="85">
        <f>SUMIFS('门店明细-分月总'!$L:$L,'门店明细-分月总'!$E:$E,B114,'门店明细-分月总'!$A:$A,$H$1)</f>
        <v>66.25</v>
      </c>
      <c r="I114" s="85">
        <f>SUMIFS('门店明细-分月总'!$L:$L,'门店明细-分月总'!$E:$E,B114,'门店明细-分月总'!$A:$A,$I$1)</f>
        <v>64.099999999999994</v>
      </c>
      <c r="J114" s="85">
        <f>SUMIFS('门店明细-分月总'!$L:$L,'门店明细-分月总'!$E:$E,B114,'门店明细-分月总'!$A:$A,$J$1)</f>
        <v>74.5</v>
      </c>
      <c r="K114" s="85">
        <f>SUMIFS('门店明细-分月总'!$L:$L,'门店明细-分月总'!$E:$E,B114,'门店明细-分月总'!$A:$A,$K$1)</f>
        <v>63.25</v>
      </c>
      <c r="L114" s="85">
        <f>SUMIFS('门店明细-分月总'!$L:$L,'门店明细-分月总'!$E:$E,B114,'门店明细-分月总'!$A:$A,$L$1)</f>
        <v>63.5</v>
      </c>
      <c r="O114" s="85">
        <f>AVERAGE(C114:N114)</f>
        <v>69.13</v>
      </c>
    </row>
    <row r="115" spans="1:15">
      <c r="A115" s="84" t="s">
        <v>331</v>
      </c>
      <c r="B115" s="129" t="s">
        <v>332</v>
      </c>
      <c r="C115" s="85">
        <f>SUMIFS('门店明细-分月总'!$L:$L,'门店明细-分月总'!$E:$E,B115,'门店明细-分月总'!$A:$A,$C$1)</f>
        <v>82.5</v>
      </c>
      <c r="D115" s="85">
        <f>SUMIFS('门店明细-分月总'!$L:$L,'门店明细-分月总'!$E:$E,B115,'门店明细-分月总'!$A:$A,$D$1)</f>
        <v>77.5</v>
      </c>
      <c r="E115" s="85">
        <f>SUMIFS('门店明细-分月总'!$L:$L,'门店明细-分月总'!$E:$E,B115,'门店明细-分月总'!$A:$A,$E$1)</f>
        <v>85</v>
      </c>
      <c r="F115" s="85">
        <f>SUMIFS('门店明细-分月总'!$L:$L,'门店明细-分月总'!$E:$E,B115,'门店明细-分月总'!$A:$A,$F$1)</f>
        <v>28.5</v>
      </c>
      <c r="G115" s="85">
        <f>SUMIFS('门店明细-分月总'!$L:$L,'门店明细-分月总'!$E:$E,B115,'门店明细-分月总'!$A:$A,$G$1)</f>
        <v>68.8</v>
      </c>
      <c r="H115" s="85">
        <f>SUMIFS('门店明细-分月总'!$L:$L,'门店明细-分月总'!$E:$E,B115,'门店明细-分月总'!$A:$A,$H$1)</f>
        <v>83.7</v>
      </c>
      <c r="I115" s="85">
        <f>SUMIFS('门店明细-分月总'!$L:$L,'门店明细-分月总'!$E:$E,B115,'门店明细-分月总'!$A:$A,$I$1)</f>
        <v>35.5</v>
      </c>
      <c r="J115" s="85">
        <f>SUMIFS('门店明细-分月总'!$L:$L,'门店明细-分月总'!$E:$E,B115,'门店明细-分月总'!$A:$A,$J$1)</f>
        <v>82.25</v>
      </c>
      <c r="K115" s="85">
        <f>SUMIFS('门店明细-分月总'!$L:$L,'门店明细-分月总'!$E:$E,B115,'门店明细-分月总'!$A:$A,$K$1)</f>
        <v>67.95</v>
      </c>
      <c r="L115" s="85">
        <f>SUMIFS('门店明细-分月总'!$L:$L,'门店明细-分月总'!$E:$E,B115,'门店明细-分月总'!$A:$A,$L$1)</f>
        <v>78.5</v>
      </c>
      <c r="O115" s="85">
        <f>AVERAGE(C115:N115)</f>
        <v>69.02000000000001</v>
      </c>
    </row>
    <row r="116" spans="1:15">
      <c r="A116" s="84" t="s">
        <v>217</v>
      </c>
      <c r="B116" s="129" t="s">
        <v>218</v>
      </c>
      <c r="C116" s="85">
        <f>SUMIFS('门店明细-分月总'!$L:$L,'门店明细-分月总'!$E:$E,B116,'门店明细-分月总'!$A:$A,$C$1)</f>
        <v>80.5</v>
      </c>
      <c r="D116" s="85">
        <f>SUMIFS('门店明细-分月总'!$L:$L,'门店明细-分月总'!$E:$E,B116,'门店明细-分月总'!$A:$A,$D$1)</f>
        <v>78</v>
      </c>
      <c r="E116" s="85">
        <f>SUMIFS('门店明细-分月总'!$L:$L,'门店明细-分月总'!$E:$E,B116,'门店明细-分月总'!$A:$A,$E$1)</f>
        <v>17.5</v>
      </c>
      <c r="F116" s="85">
        <f>SUMIFS('门店明细-分月总'!$L:$L,'门店明细-分月总'!$E:$E,B116,'门店明细-分月总'!$A:$A,$F$1)</f>
        <v>75</v>
      </c>
      <c r="G116" s="85">
        <f>SUMIFS('门店明细-分月总'!$L:$L,'门店明细-分月总'!$E:$E,B116,'门店明细-分月总'!$A:$A,$G$1)</f>
        <v>65.5</v>
      </c>
      <c r="H116" s="85">
        <f>SUMIFS('门店明细-分月总'!$L:$L,'门店明细-分月总'!$E:$E,B116,'门店明细-分月总'!$A:$A,$H$1)</f>
        <v>80</v>
      </c>
      <c r="I116" s="85">
        <f>SUMIFS('门店明细-分月总'!$L:$L,'门店明细-分月总'!$E:$E,B116,'门店明细-分月总'!$A:$A,$I$1)</f>
        <v>75</v>
      </c>
      <c r="J116" s="85">
        <f>SUMIFS('门店明细-分月总'!$L:$L,'门店明细-分月总'!$E:$E,B116,'门店明细-分月总'!$A:$A,$J$1)</f>
        <v>85</v>
      </c>
      <c r="K116" s="85">
        <f>SUMIFS('门店明细-分月总'!$L:$L,'门店明细-分月总'!$E:$E,B116,'门店明细-分月总'!$A:$A,$K$1)</f>
        <v>69.5</v>
      </c>
      <c r="L116" s="85">
        <f>SUMIFS('门店明细-分月总'!$L:$L,'门店明细-分月总'!$E:$E,B116,'门店明细-分月总'!$A:$A,$L$1)</f>
        <v>63.5</v>
      </c>
      <c r="O116" s="85">
        <f>AVERAGE(C116:N116)</f>
        <v>68.95</v>
      </c>
    </row>
    <row r="117" spans="1:15">
      <c r="A117" s="84" t="s">
        <v>343</v>
      </c>
      <c r="B117" s="129" t="s">
        <v>344</v>
      </c>
      <c r="C117" s="85">
        <f>SUMIFS('门店明细-分月总'!$L:$L,'门店明细-分月总'!$E:$E,B117,'门店明细-分月总'!$A:$A,$C$1)</f>
        <v>79</v>
      </c>
      <c r="D117" s="85">
        <f>SUMIFS('门店明细-分月总'!$L:$L,'门店明细-分月总'!$E:$E,B117,'门店明细-分月总'!$A:$A,$D$1)</f>
        <v>74</v>
      </c>
      <c r="E117" s="85">
        <f>SUMIFS('门店明细-分月总'!$L:$L,'门店明细-分月总'!$E:$E,B117,'门店明细-分月总'!$A:$A,$E$1)</f>
        <v>75</v>
      </c>
      <c r="F117" s="85">
        <f>SUMIFS('门店明细-分月总'!$L:$L,'门店明细-分月总'!$E:$E,B117,'门店明细-分月总'!$A:$A,$F$1)</f>
        <v>71.5</v>
      </c>
      <c r="G117" s="85">
        <f>SUMIFS('门店明细-分月总'!$L:$L,'门店明细-分月总'!$E:$E,B117,'门店明细-分月总'!$A:$A,$G$1)</f>
        <v>80</v>
      </c>
      <c r="H117" s="85">
        <f>SUMIFS('门店明细-分月总'!$L:$L,'门店明细-分月总'!$E:$E,B117,'门店明细-分月总'!$A:$A,$H$1)</f>
        <v>87.5</v>
      </c>
      <c r="I117" s="85">
        <f>SUMIFS('门店明细-分月总'!$L:$L,'门店明细-分月总'!$E:$E,B117,'门店明细-分月总'!$A:$A,$I$1)</f>
        <v>92.3</v>
      </c>
      <c r="J117" s="85">
        <f>SUMIFS('门店明细-分月总'!$L:$L,'门店明细-分月总'!$E:$E,B117,'门店明细-分月总'!$A:$A,$J$1)</f>
        <v>84.6</v>
      </c>
      <c r="K117" s="85">
        <f>SUMIFS('门店明细-分月总'!$L:$L,'门店明细-分月总'!$E:$E,B117,'门店明细-分月总'!$A:$A,$K$1)</f>
        <v>24.5</v>
      </c>
      <c r="L117" s="85">
        <f>SUMIFS('门店明细-分月总'!$L:$L,'门店明细-分月总'!$E:$E,B117,'门店明细-分月总'!$A:$A,$L$1)</f>
        <v>20.5</v>
      </c>
      <c r="O117" s="85">
        <f>AVERAGE(C117:N117)</f>
        <v>68.89</v>
      </c>
    </row>
    <row r="118" spans="1:15">
      <c r="A118" s="84" t="s">
        <v>295</v>
      </c>
      <c r="B118" s="129" t="s">
        <v>296</v>
      </c>
      <c r="C118" s="85">
        <f>SUMIFS('门店明细-分月总'!$L:$L,'门店明细-分月总'!$E:$E,B118,'门店明细-分月总'!$A:$A,$C$1)</f>
        <v>67.45</v>
      </c>
      <c r="D118" s="85">
        <f>SUMIFS('门店明细-分月总'!$L:$L,'门店明细-分月总'!$E:$E,B118,'门店明细-分月总'!$A:$A,$D$1)</f>
        <v>64.95</v>
      </c>
      <c r="E118" s="85">
        <f>SUMIFS('门店明细-分月总'!$L:$L,'门店明细-分月总'!$E:$E,B118,'门店明细-分月总'!$A:$A,$E$1)</f>
        <v>78.2</v>
      </c>
      <c r="F118" s="85">
        <f>SUMIFS('门店明细-分月总'!$L:$L,'门店明细-分月总'!$E:$E,B118,'门店明细-分月总'!$A:$A,$F$1)</f>
        <v>71.650000000000006</v>
      </c>
      <c r="G118" s="85">
        <f>SUMIFS('门店明细-分月总'!$L:$L,'门店明细-分月总'!$E:$E,B118,'门店明细-分月总'!$A:$A,$G$1)</f>
        <v>69.400000000000006</v>
      </c>
      <c r="H118" s="85">
        <f>SUMIFS('门店明细-分月总'!$L:$L,'门店明细-分月总'!$E:$E,B118,'门店明细-分月总'!$A:$A,$H$1)</f>
        <v>28.5</v>
      </c>
      <c r="I118" s="85">
        <f>SUMIFS('门店明细-分月总'!$L:$L,'门店明细-分月总'!$E:$E,B118,'门店明细-分月总'!$A:$A,$I$1)</f>
        <v>81.8</v>
      </c>
      <c r="J118" s="85">
        <f>SUMIFS('门店明细-分月总'!$L:$L,'门店明细-分月总'!$E:$E,B118,'门店明细-分月总'!$A:$A,$J$1)</f>
        <v>87.5</v>
      </c>
      <c r="K118" s="85">
        <f>SUMIFS('门店明细-分月总'!$L:$L,'门店明细-分月总'!$E:$E,B118,'门店明细-分月总'!$A:$A,$K$1)</f>
        <v>66.5</v>
      </c>
      <c r="L118" s="85">
        <f>SUMIFS('门店明细-分月总'!$L:$L,'门店明细-分月总'!$E:$E,B118,'门店明细-分月总'!$A:$A,$L$1)</f>
        <v>71</v>
      </c>
      <c r="O118" s="85">
        <f>AVERAGE(C118:N118)</f>
        <v>68.695000000000007</v>
      </c>
    </row>
    <row r="119" spans="1:15">
      <c r="A119" s="84" t="s">
        <v>400</v>
      </c>
      <c r="B119" s="129" t="s">
        <v>406</v>
      </c>
      <c r="K119" s="85">
        <f>SUMIFS('门店明细-分月总'!$L:$L,'门店明细-分月总'!$E:$E,B119,'门店明细-分月总'!$A:$A,$K$1)</f>
        <v>75</v>
      </c>
      <c r="L119" s="85">
        <f>SUMIFS('门店明细-分月总'!$L:$L,'门店明细-分月总'!$E:$E,B119,'门店明细-分月总'!$A:$A,$L$1)</f>
        <v>62</v>
      </c>
      <c r="O119" s="85">
        <f>AVERAGE(C119:N119)</f>
        <v>68.5</v>
      </c>
    </row>
    <row r="120" spans="1:15">
      <c r="A120" s="84" t="s">
        <v>135</v>
      </c>
      <c r="B120" s="129" t="s">
        <v>136</v>
      </c>
      <c r="C120" s="85">
        <v>74.5</v>
      </c>
      <c r="D120" s="85">
        <v>74.5</v>
      </c>
      <c r="E120" s="85">
        <v>80</v>
      </c>
      <c r="F120" s="85">
        <v>72.7</v>
      </c>
      <c r="G120" s="85">
        <v>72.5</v>
      </c>
      <c r="H120" s="85">
        <v>76.5</v>
      </c>
      <c r="I120" s="85">
        <v>63.7</v>
      </c>
      <c r="J120" s="85">
        <f>SUMIFS('门店明细-分月总'!$L:$L,'门店明细-分月总'!$E:$E,B120,'门店明细-分月总'!$A:$A,$J$1)</f>
        <v>20</v>
      </c>
      <c r="K120" s="85">
        <f>SUMIFS('门店明细-分月总'!$L:$L,'门店明细-分月总'!$E:$E,B120,'门店明细-分月总'!$A:$A,$K$1)</f>
        <v>75.25</v>
      </c>
      <c r="L120" s="85">
        <f>SUMIFS('门店明细-分月总'!$L:$L,'门店明细-分月总'!$E:$E,B120,'门店明细-分月总'!$A:$A,$L$1)</f>
        <v>74.5</v>
      </c>
      <c r="O120" s="85">
        <f>AVERAGE(C120:N120)</f>
        <v>68.414999999999992</v>
      </c>
    </row>
    <row r="121" spans="1:15">
      <c r="A121" s="84" t="s">
        <v>101</v>
      </c>
      <c r="B121" s="129" t="s">
        <v>102</v>
      </c>
      <c r="C121" s="85">
        <f>SUMIFS('门店明细-分月总'!$L:$L,'门店明细-分月总'!$E:$E,B121,'门店明细-分月总'!$A:$A,$C$1)</f>
        <v>80.25</v>
      </c>
      <c r="D121" s="85">
        <f>SUMIFS('门店明细-分月总'!$L:$L,'门店明细-分月总'!$E:$E,B121,'门店明细-分月总'!$A:$A,$D$1)</f>
        <v>75.25</v>
      </c>
      <c r="E121" s="85">
        <f>SUMIFS('门店明细-分月总'!$L:$L,'门店明细-分月总'!$E:$E,B121,'门店明细-分月总'!$A:$A,$E$1)</f>
        <v>72</v>
      </c>
      <c r="F121" s="85">
        <f>SUMIFS('门店明细-分月总'!$L:$L,'门店明细-分月总'!$E:$E,B121,'门店明细-分月总'!$A:$A,$F$1)</f>
        <v>80</v>
      </c>
      <c r="G121" s="85">
        <f>SUMIFS('门店明细-分月总'!$L:$L,'门店明细-分月总'!$E:$E,B121,'门店明细-分月总'!$A:$A,$G$1)</f>
        <v>63.1</v>
      </c>
      <c r="H121" s="85">
        <f>SUMIFS('门店明细-分月总'!$L:$L,'门店明细-分月总'!$E:$E,B121,'门店明细-分月总'!$A:$A,$H$1)</f>
        <v>39.5</v>
      </c>
      <c r="I121" s="85" t="s">
        <v>54</v>
      </c>
      <c r="J121" s="85" t="s">
        <v>54</v>
      </c>
      <c r="K121" s="85" t="s">
        <v>54</v>
      </c>
      <c r="L121" s="85" t="s">
        <v>54</v>
      </c>
      <c r="O121" s="85">
        <f>AVERAGE(C121:N121)</f>
        <v>68.350000000000009</v>
      </c>
    </row>
    <row r="122" spans="1:15">
      <c r="A122" s="84" t="s">
        <v>111</v>
      </c>
      <c r="B122" s="129" t="s">
        <v>112</v>
      </c>
      <c r="C122" s="85">
        <f>SUMIFS('门店明细-分月总'!$L:$L,'门店明细-分月总'!$E:$E,B122,'门店明细-分月总'!$A:$A,$C$1)</f>
        <v>74.099999999999994</v>
      </c>
      <c r="D122" s="85">
        <f>SUMIFS('门店明细-分月总'!$L:$L,'门店明细-分月总'!$E:$E,B122,'门店明细-分月总'!$A:$A,$D$1)</f>
        <v>71.599999999999994</v>
      </c>
      <c r="E122" s="85">
        <f>SUMIFS('门店明细-分月总'!$L:$L,'门店明细-分月总'!$E:$E,B122,'门店明细-分月总'!$A:$A,$E$1)</f>
        <v>72</v>
      </c>
      <c r="F122" s="85">
        <f>SUMIFS('门店明细-分月总'!$L:$L,'门店明细-分月总'!$E:$E,B122,'门店明细-分月总'!$A:$A,$F$1)</f>
        <v>68.45</v>
      </c>
      <c r="G122" s="85">
        <f>SUMIFS('门店明细-分月总'!$L:$L,'门店明细-分月总'!$E:$E,B122,'门店明细-分月总'!$A:$A,$G$1)</f>
        <v>67</v>
      </c>
      <c r="H122" s="85">
        <f>SUMIFS('门店明细-分月总'!$L:$L,'门店明细-分月总'!$E:$E,B122,'门店明细-分月总'!$A:$A,$H$1)</f>
        <v>63.5</v>
      </c>
      <c r="I122" s="85">
        <f>SUMIFS('门店明细-分月总'!$L:$L,'门店明细-分月总'!$E:$E,B122,'门店明细-分月总'!$A:$A,$I$1)</f>
        <v>75.95</v>
      </c>
      <c r="J122" s="85">
        <f>SUMIFS('门店明细-分月总'!$L:$L,'门店明细-分月总'!$E:$E,B122,'门店明细-分月总'!$A:$A,$J$1)</f>
        <v>74.75</v>
      </c>
      <c r="K122" s="85">
        <f>SUMIFS('门店明细-分月总'!$L:$L,'门店明细-分月总'!$E:$E,B122,'门店明细-分月总'!$A:$A,$K$1)</f>
        <v>54.35</v>
      </c>
      <c r="L122" s="85">
        <f>SUMIFS('门店明细-分月总'!$L:$L,'门店明细-分月总'!$E:$E,B122,'门店明细-分月总'!$A:$A,$L$1)</f>
        <v>59.9</v>
      </c>
      <c r="O122" s="85">
        <f>AVERAGE(C122:N122)</f>
        <v>68.16</v>
      </c>
    </row>
    <row r="123" spans="1:15">
      <c r="A123" s="84" t="s">
        <v>351</v>
      </c>
      <c r="B123" s="129" t="s">
        <v>352</v>
      </c>
      <c r="C123" s="85">
        <f>SUMIFS('门店明细-分月总'!$L:$L,'门店明细-分月总'!$E:$E,B123,'门店明细-分月总'!$A:$A,$C$1)</f>
        <v>22.5</v>
      </c>
      <c r="D123" s="85">
        <f>SUMIFS('门店明细-分月总'!$L:$L,'门店明细-分月总'!$E:$E,B123,'门店明细-分月总'!$A:$A,$D$1)</f>
        <v>27.5</v>
      </c>
      <c r="E123" s="85">
        <f>SUMIFS('门店明细-分月总'!$L:$L,'门店明细-分月总'!$E:$E,B123,'门店明细-分月总'!$A:$A,$E$1)</f>
        <v>32.5</v>
      </c>
      <c r="F123" s="85">
        <f>SUMIFS('门店明细-分月总'!$L:$L,'门店明细-分月总'!$E:$E,B123,'门店明细-分月总'!$A:$A,$F$1)</f>
        <v>84.5</v>
      </c>
      <c r="G123" s="85">
        <f>SUMIFS('门店明细-分月总'!$L:$L,'门店明细-分月总'!$E:$E,B123,'门店明细-分月总'!$A:$A,$G$1)</f>
        <v>87</v>
      </c>
      <c r="H123" s="85">
        <f>SUMIFS('门店明细-分月总'!$L:$L,'门店明细-分月总'!$E:$E,B123,'门店明细-分月总'!$A:$A,$H$1)</f>
        <v>87</v>
      </c>
      <c r="I123" s="85">
        <f>SUMIFS('门店明细-分月总'!$L:$L,'门店明细-分月总'!$E:$E,B123,'门店明细-分月总'!$A:$A,$I$1)</f>
        <v>92.5</v>
      </c>
      <c r="J123" s="85">
        <f>SUMIFS('门店明细-分月总'!$L:$L,'门店明细-分月总'!$E:$E,B123,'门店明细-分月总'!$A:$A,$J$1)</f>
        <v>90</v>
      </c>
      <c r="K123" s="85">
        <f>SUMIFS('门店明细-分月总'!$L:$L,'门店明细-分月总'!$E:$E,B123,'门店明细-分月总'!$A:$A,$K$1)</f>
        <v>79.5</v>
      </c>
      <c r="L123" s="85">
        <f>SUMIFS('门店明细-分月总'!$L:$L,'门店明细-分月总'!$E:$E,B123,'门店明细-分月总'!$A:$A,$L$1)</f>
        <v>76</v>
      </c>
      <c r="O123" s="85">
        <f>AVERAGE(C123:N123)</f>
        <v>67.900000000000006</v>
      </c>
    </row>
    <row r="124" spans="1:15">
      <c r="A124" s="84" t="s">
        <v>75</v>
      </c>
      <c r="B124" s="129" t="s">
        <v>76</v>
      </c>
      <c r="C124" s="85">
        <f>SUMIFS('门店明细-分月总'!$L:$L,'门店明细-分月总'!$E:$E,B124,'门店明细-分月总'!$A:$A,$C$1)</f>
        <v>69.5</v>
      </c>
      <c r="D124" s="85">
        <f>SUMIFS('门店明细-分月总'!$L:$L,'门店明细-分月总'!$E:$E,B124,'门店明细-分月总'!$A:$A,$D$1)</f>
        <v>72</v>
      </c>
      <c r="E124" s="85">
        <f>SUMIFS('门店明细-分月总'!$L:$L,'门店明细-分月总'!$E:$E,B124,'门店明细-分月总'!$A:$A,$E$1)</f>
        <v>73.900000000000006</v>
      </c>
      <c r="F124" s="85">
        <f>SUMIFS('门店明细-分月总'!$L:$L,'门店明细-分月总'!$E:$E,B124,'门店明细-分月总'!$A:$A,$F$1)</f>
        <v>27</v>
      </c>
      <c r="G124" s="85">
        <f>SUMIFS('门店明细-分月总'!$L:$L,'门店明细-分月总'!$E:$E,B124,'门店明细-分月总'!$A:$A,$G$1)</f>
        <v>69.150000000000006</v>
      </c>
      <c r="H124" s="85">
        <f>SUMIFS('门店明细-分月总'!$L:$L,'门店明细-分月总'!$E:$E,B124,'门店明细-分月总'!$A:$A,$H$1)</f>
        <v>73</v>
      </c>
      <c r="I124" s="85">
        <f>SUMIFS('门店明细-分月总'!$L:$L,'门店明细-分月总'!$E:$E,B124,'门店明细-分月总'!$A:$A,$I$1)</f>
        <v>89.1</v>
      </c>
      <c r="J124" s="85">
        <f>SUMIFS('门店明细-分月总'!$L:$L,'门店明细-分月总'!$E:$E,B124,'门店明细-分月总'!$A:$A,$J$1)</f>
        <v>74.5</v>
      </c>
      <c r="K124" s="85">
        <f>SUMIFS('门店明细-分月总'!$L:$L,'门店明细-分月总'!$E:$E,B124,'门店明细-分月总'!$A:$A,$K$1)</f>
        <v>64.849999999999994</v>
      </c>
      <c r="L124" s="85">
        <f>SUMIFS('门店明细-分月总'!$L:$L,'门店明细-分月总'!$E:$E,B124,'门店明细-分月总'!$A:$A,$L$1)</f>
        <v>64.900000000000006</v>
      </c>
      <c r="O124" s="85">
        <f>AVERAGE(C124:N124)</f>
        <v>67.789999999999992</v>
      </c>
    </row>
    <row r="125" spans="1:15">
      <c r="A125" s="84" t="s">
        <v>55</v>
      </c>
      <c r="B125" s="129" t="s">
        <v>56</v>
      </c>
      <c r="C125" s="85">
        <f>SUMIFS('门店明细-分月总'!$L:$L,'门店明细-分月总'!$E:$E,B125,'门店明细-分月总'!$A:$A,$C$1)</f>
        <v>71.599999999999994</v>
      </c>
      <c r="D125" s="85">
        <f>SUMIFS('门店明细-分月总'!$L:$L,'门店明细-分月总'!$E:$E,B125,'门店明细-分月总'!$A:$A,$D$1)</f>
        <v>74.099999999999994</v>
      </c>
      <c r="E125" s="85">
        <f>SUMIFS('门店明细-分月总'!$L:$L,'门店明细-分月总'!$E:$E,B125,'门店明细-分月总'!$A:$A,$E$1)</f>
        <v>69.5</v>
      </c>
      <c r="F125" s="85">
        <f>SUMIFS('门店明细-分月总'!$L:$L,'门店明细-分月总'!$E:$E,B125,'门店明细-分月总'!$A:$A,$F$1)</f>
        <v>70</v>
      </c>
      <c r="G125" s="85">
        <f>SUMIFS('门店明细-分月总'!$L:$L,'门店明细-分月总'!$E:$E,B125,'门店明细-分月总'!$A:$A,$G$1)</f>
        <v>59.5</v>
      </c>
      <c r="H125" s="85">
        <f>SUMIFS('门店明细-分月总'!$L:$L,'门店明细-分月总'!$E:$E,B125,'门店明细-分月总'!$A:$A,$H$1)</f>
        <v>63.5</v>
      </c>
      <c r="I125" s="85">
        <f>SUMIFS('门店明细-分月总'!$L:$L,'门店明细-分月总'!$E:$E,B125,'门店明细-分月总'!$A:$A,$I$1)</f>
        <v>69.5</v>
      </c>
      <c r="J125" s="85">
        <f>SUMIFS('门店明细-分月总'!$L:$L,'门店明细-分月总'!$E:$E,B125,'门店明细-分月总'!$A:$A,$J$1)</f>
        <v>68.5</v>
      </c>
      <c r="K125" s="85">
        <f>SUMIFS('门店明细-分月总'!$L:$L,'门店明细-分月总'!$E:$E,B125,'门店明细-分月总'!$A:$A,$K$1)</f>
        <v>65</v>
      </c>
      <c r="L125" s="85">
        <f>SUMIFS('门店明细-分月总'!$L:$L,'门店明细-分月总'!$E:$E,B125,'门店明细-分月总'!$A:$A,$L$1)</f>
        <v>66.5</v>
      </c>
      <c r="O125" s="85">
        <f>AVERAGE(C125:N125)</f>
        <v>67.77000000000001</v>
      </c>
    </row>
    <row r="126" spans="1:15">
      <c r="A126" s="84" t="s">
        <v>199</v>
      </c>
      <c r="B126" s="129" t="s">
        <v>200</v>
      </c>
      <c r="C126" s="85">
        <f>SUMIFS('门店明细-分月总'!$L:$L,'门店明细-分月总'!$E:$E,B126,'门店明细-分月总'!$A:$A,$C$1)</f>
        <v>61.85</v>
      </c>
      <c r="D126" s="85">
        <f>SUMIFS('门店明细-分月总'!$L:$L,'门店明细-分月总'!$E:$E,B126,'门店明细-分月总'!$A:$A,$D$1)</f>
        <v>69.349999999999994</v>
      </c>
      <c r="E126" s="85">
        <f>SUMIFS('门店明细-分月总'!$L:$L,'门店明细-分月总'!$E:$E,B126,'门店明细-分月总'!$A:$A,$E$1)</f>
        <v>63.3</v>
      </c>
      <c r="F126" s="85">
        <f>SUMIFS('门店明细-分月总'!$L:$L,'门店明细-分月总'!$E:$E,B126,'门店明细-分月总'!$A:$A,$F$1)</f>
        <v>72</v>
      </c>
      <c r="G126" s="85">
        <f>SUMIFS('门店明细-分月总'!$L:$L,'门店明细-分月总'!$E:$E,B126,'门店明细-分月总'!$A:$A,$G$1)</f>
        <v>68.5</v>
      </c>
      <c r="H126" s="85">
        <f>SUMIFS('门店明细-分月总'!$L:$L,'门店明细-分月总'!$E:$E,B126,'门店明细-分月总'!$A:$A,$H$1)</f>
        <v>70</v>
      </c>
      <c r="I126" s="85">
        <f>SUMIFS('门店明细-分月总'!$L:$L,'门店明细-分月总'!$E:$E,B126,'门店明细-分月总'!$A:$A,$I$1)</f>
        <v>67.3</v>
      </c>
      <c r="J126" s="85">
        <f>SUMIFS('门店明细-分月总'!$L:$L,'门店明细-分月总'!$E:$E,B126,'门店明细-分月总'!$A:$A,$J$1)</f>
        <v>77.5</v>
      </c>
      <c r="K126" s="85">
        <f>SUMIFS('门店明细-分月总'!$L:$L,'门店明细-分月总'!$E:$E,B126,'门店明细-分月总'!$A:$A,$K$1)</f>
        <v>61.15</v>
      </c>
      <c r="L126" s="85">
        <f>SUMIFS('门店明细-分月总'!$L:$L,'门店明细-分月总'!$E:$E,B126,'门店明细-分月总'!$A:$A,$L$1)</f>
        <v>65.55</v>
      </c>
      <c r="O126" s="85">
        <f>AVERAGE(C126:N126)</f>
        <v>67.649999999999991</v>
      </c>
    </row>
    <row r="127" spans="1:15">
      <c r="A127" s="84" t="s">
        <v>412</v>
      </c>
      <c r="B127" s="129" t="s">
        <v>413</v>
      </c>
      <c r="K127" s="85">
        <f>SUMIFS('门店明细-分月总'!$L:$L,'门店明细-分月总'!$E:$E,B127,'门店明细-分月总'!$A:$A,$K$1)</f>
        <v>60.05</v>
      </c>
      <c r="L127" s="85">
        <f>SUMIFS('门店明细-分月总'!$L:$L,'门店明细-分月总'!$E:$E,B127,'门店明细-分月总'!$A:$A,$L$1)</f>
        <v>75</v>
      </c>
      <c r="O127" s="85">
        <f>AVERAGE(C127:N127)</f>
        <v>67.525000000000006</v>
      </c>
    </row>
    <row r="128" spans="1:15">
      <c r="A128" s="84" t="s">
        <v>179</v>
      </c>
      <c r="B128" s="129" t="s">
        <v>180</v>
      </c>
      <c r="C128" s="85">
        <f>SUMIFS('门店明细-分月总'!$L:$L,'门店明细-分月总'!$E:$E,B128,'门店明细-分月总'!$A:$A,$C$1)</f>
        <v>72.8</v>
      </c>
      <c r="D128" s="85">
        <f>SUMIFS('门店明细-分月总'!$L:$L,'门店明细-分月总'!$E:$E,B128,'门店明细-分月总'!$A:$A,$D$1)</f>
        <v>85.3</v>
      </c>
      <c r="E128" s="85">
        <f>SUMIFS('门店明细-分月总'!$L:$L,'门店明细-分月总'!$E:$E,B128,'门店明细-分月总'!$A:$A,$E$1)</f>
        <v>32.5</v>
      </c>
      <c r="F128" s="85">
        <f>SUMIFS('门店明细-分月总'!$L:$L,'门店明细-分月总'!$E:$E,B128,'门店明细-分月总'!$A:$A,$F$1)</f>
        <v>30</v>
      </c>
      <c r="G128" s="85">
        <f>SUMIFS('门店明细-分月总'!$L:$L,'门店明细-分月总'!$E:$E,B128,'门店明细-分月总'!$A:$A,$G$1)</f>
        <v>68.900000000000006</v>
      </c>
      <c r="H128" s="85">
        <f>SUMIFS('门店明细-分月总'!$L:$L,'门店明细-分月总'!$E:$E,B128,'门店明细-分月总'!$A:$A,$H$1)</f>
        <v>68.05</v>
      </c>
      <c r="I128" s="85">
        <f>SUMIFS('门店明细-分月总'!$L:$L,'门店明细-分月总'!$E:$E,B128,'门店明细-分月总'!$A:$A,$I$1)</f>
        <v>79.849999999999994</v>
      </c>
      <c r="J128" s="85">
        <f>SUMIFS('门店明细-分月总'!$L:$L,'门店明细-分月总'!$E:$E,B128,'门店明细-分月总'!$A:$A,$J$1)</f>
        <v>92.5</v>
      </c>
      <c r="K128" s="85">
        <f>SUMIFS('门店明细-分月总'!$L:$L,'门店明细-分月总'!$E:$E,B128,'门店明细-分月总'!$A:$A,$K$1)</f>
        <v>69.8</v>
      </c>
      <c r="L128" s="85">
        <f>SUMIFS('门店明细-分月总'!$L:$L,'门店明细-分月总'!$E:$E,B128,'门店明细-分月总'!$A:$A,$L$1)</f>
        <v>75</v>
      </c>
      <c r="O128" s="85">
        <f>AVERAGE(C128:N128)</f>
        <v>67.47</v>
      </c>
    </row>
    <row r="129" spans="1:15">
      <c r="A129" s="84" t="s">
        <v>177</v>
      </c>
      <c r="B129" s="129" t="s">
        <v>178</v>
      </c>
      <c r="C129" s="85">
        <f>SUMIFS('门店明细-分月总'!$L:$L,'门店明细-分月总'!$E:$E,B129,'门店明细-分月总'!$A:$A,$C$1)</f>
        <v>69.8</v>
      </c>
      <c r="D129" s="85">
        <f>SUMIFS('门店明细-分月总'!$L:$L,'门店明细-分月总'!$E:$E,B129,'门店明细-分月总'!$A:$A,$D$1)</f>
        <v>82.3</v>
      </c>
      <c r="E129" s="85">
        <f>SUMIFS('门店明细-分月总'!$L:$L,'门店明细-分月总'!$E:$E,B129,'门店明细-分月总'!$A:$A,$E$1)</f>
        <v>70.05</v>
      </c>
      <c r="F129" s="85">
        <f>SUMIFS('门店明细-分月总'!$L:$L,'门店明细-分月总'!$E:$E,B129,'门店明细-分月总'!$A:$A,$F$1)</f>
        <v>30</v>
      </c>
      <c r="G129" s="85">
        <f>SUMIFS('门店明细-分月总'!$L:$L,'门店明细-分月总'!$E:$E,B129,'门店明细-分月总'!$A:$A,$G$1)</f>
        <v>58.7</v>
      </c>
      <c r="H129" s="85">
        <f>SUMIFS('门店明细-分月总'!$L:$L,'门店明细-分月总'!$E:$E,B129,'门店明细-分月总'!$A:$A,$H$1)</f>
        <v>65.599999999999994</v>
      </c>
      <c r="I129" s="85">
        <f>SUMIFS('门店明细-分月总'!$L:$L,'门店明细-分月总'!$E:$E,B129,'门店明细-分月总'!$A:$A,$I$1)</f>
        <v>81.849999999999994</v>
      </c>
      <c r="J129" s="85">
        <f>SUMIFS('门店明细-分月总'!$L:$L,'门店明细-分月总'!$E:$E,B129,'门店明细-分月总'!$A:$A,$J$1)</f>
        <v>80.150000000000006</v>
      </c>
      <c r="K129" s="85">
        <f>SUMIFS('门店明细-分月总'!$L:$L,'门店明细-分月总'!$E:$E,B129,'门店明细-分月总'!$A:$A,$K$1)</f>
        <v>60.3</v>
      </c>
      <c r="L129" s="85">
        <f>SUMIFS('门店明细-分月总'!$L:$L,'门店明细-分月总'!$E:$E,B129,'门店明细-分月总'!$A:$A,$L$1)</f>
        <v>72.5</v>
      </c>
      <c r="O129" s="85">
        <f>AVERAGE(C129:N129)</f>
        <v>67.124999999999986</v>
      </c>
    </row>
    <row r="130" spans="1:15">
      <c r="A130" s="84" t="s">
        <v>147</v>
      </c>
      <c r="B130" s="129" t="s">
        <v>148</v>
      </c>
      <c r="C130" s="85">
        <f>SUMIFS('门店明细-分月总'!$L:$L,'门店明细-分月总'!$E:$E,B130,'门店明细-分月总'!$A:$A,$C$1)</f>
        <v>77.5</v>
      </c>
      <c r="D130" s="85">
        <f>SUMIFS('门店明细-分月总'!$L:$L,'门店明细-分月总'!$E:$E,B130,'门店明细-分月总'!$A:$A,$D$1)</f>
        <v>80</v>
      </c>
      <c r="E130" s="85">
        <f>SUMIFS('门店明细-分月总'!$L:$L,'门店明细-分月总'!$E:$E,B130,'门店明细-分月总'!$A:$A,$E$1)</f>
        <v>73.2</v>
      </c>
      <c r="F130" s="85">
        <f>SUMIFS('门店明细-分月总'!$L:$L,'门店明细-分月总'!$E:$E,B130,'门店明细-分月总'!$A:$A,$F$1)</f>
        <v>74.8</v>
      </c>
      <c r="G130" s="85">
        <f>SUMIFS('门店明细-分月总'!$L:$L,'门店明细-分月总'!$E:$E,B130,'门店明细-分月总'!$A:$A,$G$1)</f>
        <v>77</v>
      </c>
      <c r="H130" s="85">
        <f>SUMIFS('门店明细-分月总'!$L:$L,'门店明细-分月总'!$E:$E,B130,'门店明细-分月总'!$A:$A,$H$1)</f>
        <v>81</v>
      </c>
      <c r="I130" s="85">
        <f>SUMIFS('门店明细-分月总'!$L:$L,'门店明细-分月总'!$E:$E,B130,'门店明细-分月总'!$A:$A,$I$1)</f>
        <v>79.8</v>
      </c>
      <c r="J130" s="85">
        <f>SUMIFS('门店明细-分月总'!$L:$L,'门店明细-分月总'!$E:$E,B130,'门店明细-分月总'!$A:$A,$J$1)</f>
        <v>82.15</v>
      </c>
      <c r="K130" s="85">
        <f>SUMIFS('门店明细-分月总'!$L:$L,'门店明细-分月总'!$E:$E,B130,'门店明细-分月总'!$A:$A,$K$1)</f>
        <v>22.5</v>
      </c>
      <c r="L130" s="85">
        <f>SUMIFS('门店明细-分月总'!$L:$L,'门店明细-分月总'!$E:$E,B130,'门店明细-分月总'!$A:$A,$L$1)</f>
        <v>22.5</v>
      </c>
      <c r="O130" s="85">
        <f>AVERAGE(C130:N130)</f>
        <v>67.044999999999987</v>
      </c>
    </row>
    <row r="131" spans="1:15">
      <c r="A131" s="84" t="s">
        <v>299</v>
      </c>
      <c r="B131" s="129" t="s">
        <v>300</v>
      </c>
      <c r="C131" s="85">
        <f>SUMIFS('门店明细-分月总'!$L:$L,'门店明细-分月总'!$E:$E,B131,'门店明细-分月总'!$A:$A,$C$1)</f>
        <v>74.5</v>
      </c>
      <c r="D131" s="85">
        <f>SUMIFS('门店明细-分月总'!$L:$L,'门店明细-分月总'!$E:$E,B131,'门店明细-分月总'!$A:$A,$D$1)</f>
        <v>72</v>
      </c>
      <c r="E131" s="85">
        <f>SUMIFS('门店明细-分月总'!$L:$L,'门店明细-分月总'!$E:$E,B131,'门店明细-分月总'!$A:$A,$E$1)</f>
        <v>75</v>
      </c>
      <c r="F131" s="85">
        <f>SUMIFS('门店明细-分月总'!$L:$L,'门店明细-分月总'!$E:$E,B131,'门店明细-分月总'!$A:$A,$F$1)</f>
        <v>64.849999999999994</v>
      </c>
      <c r="G131" s="85">
        <f>SUMIFS('门店明细-分月总'!$L:$L,'门店明细-分月总'!$E:$E,B131,'门店明细-分月总'!$A:$A,$G$1)</f>
        <v>59.65</v>
      </c>
      <c r="H131" s="85">
        <f>SUMIFS('门店明细-分月总'!$L:$L,'门店明细-分月总'!$E:$E,B131,'门店明细-分月总'!$A:$A,$H$1)</f>
        <v>78.900000000000006</v>
      </c>
      <c r="I131" s="85">
        <f>SUMIFS('门店明细-分月总'!$L:$L,'门店明细-分月总'!$E:$E,B131,'门店明细-分月总'!$A:$A,$I$1)</f>
        <v>75.849999999999994</v>
      </c>
      <c r="J131" s="85">
        <f>SUMIFS('门店明细-分月总'!$L:$L,'门店明细-分月总'!$E:$E,B131,'门店明细-分月总'!$A:$A,$J$1)</f>
        <v>81.099999999999994</v>
      </c>
      <c r="K131" s="85">
        <f>SUMIFS('门店明细-分月总'!$L:$L,'门店明细-分月总'!$E:$E,B131,'门店明细-分月总'!$A:$A,$K$1)</f>
        <v>27.5</v>
      </c>
      <c r="L131" s="85">
        <f>SUMIFS('门店明细-分月总'!$L:$L,'门店明细-分月总'!$E:$E,B131,'门店明细-分月总'!$A:$A,$L$1)</f>
        <v>60.95</v>
      </c>
      <c r="O131" s="85">
        <f>AVERAGE(C131:N131)</f>
        <v>67.03</v>
      </c>
    </row>
    <row r="132" spans="1:15">
      <c r="A132" s="84" t="s">
        <v>87</v>
      </c>
      <c r="B132" s="129" t="s">
        <v>88</v>
      </c>
      <c r="C132" s="85">
        <f>SUMIFS('门店明细-分月总'!$L:$L,'门店明细-分月总'!$E:$E,B132,'门店明细-分月总'!$A:$A,$C$1)</f>
        <v>69.599999999999994</v>
      </c>
      <c r="D132" s="85">
        <f>SUMIFS('门店明细-分月总'!$L:$L,'门店明细-分月总'!$E:$E,B132,'门店明细-分月总'!$A:$A,$D$1)</f>
        <v>79.599999999999994</v>
      </c>
      <c r="E132" s="85">
        <f>SUMIFS('门店明细-分月总'!$L:$L,'门店明细-分月总'!$E:$E,B132,'门店明细-分月总'!$A:$A,$E$1)</f>
        <v>81.650000000000006</v>
      </c>
      <c r="F132" s="85">
        <f>SUMIFS('门店明细-分月总'!$L:$L,'门店明细-分月总'!$E:$E,B132,'门店明细-分月总'!$A:$A,$F$1)</f>
        <v>86.45</v>
      </c>
      <c r="G132" s="85">
        <f>SUMIFS('门店明细-分月总'!$L:$L,'门店明细-分月总'!$E:$E,B132,'门店明细-分月总'!$A:$A,$G$1)</f>
        <v>89.8</v>
      </c>
      <c r="H132" s="85">
        <f>SUMIFS('门店明细-分月总'!$L:$L,'门店明细-分月总'!$E:$E,B132,'门店明细-分月总'!$A:$A,$H$1)</f>
        <v>87.7</v>
      </c>
      <c r="I132" s="85">
        <f>SUMIFS('门店明细-分月总'!$L:$L,'门店明细-分月总'!$E:$E,B132,'门店明细-分月总'!$A:$A,$I$1)</f>
        <v>29.5</v>
      </c>
      <c r="J132" s="85">
        <f>SUMIFS('门店明细-分月总'!$L:$L,'门店明细-分月总'!$E:$E,B132,'门店明细-分月总'!$A:$A,$J$1)</f>
        <v>76.400000000000006</v>
      </c>
      <c r="K132" s="85">
        <f>SUMIFS('门店明细-分月总'!$L:$L,'门店明细-分月总'!$E:$E,B132,'门店明细-分月总'!$A:$A,$K$1)</f>
        <v>32.5</v>
      </c>
      <c r="L132" s="85">
        <f>SUMIFS('门店明细-分月总'!$L:$L,'门店明细-分月总'!$E:$E,B132,'门店明细-分月总'!$A:$A,$L$1)</f>
        <v>37</v>
      </c>
      <c r="O132" s="85">
        <f>AVERAGE(C132:N132)</f>
        <v>67.02</v>
      </c>
    </row>
    <row r="133" spans="1:15">
      <c r="A133" s="84" t="s">
        <v>167</v>
      </c>
      <c r="B133" s="129" t="s">
        <v>168</v>
      </c>
      <c r="C133" s="85">
        <f>SUMIFS('门店明细-分月总'!$L:$L,'门店明细-分月总'!$E:$E,B133,'门店明细-分月总'!$A:$A,$C$1)</f>
        <v>73.45</v>
      </c>
      <c r="D133" s="85">
        <f>SUMIFS('门店明细-分月总'!$L:$L,'门店明细-分月总'!$E:$E,B133,'门店明细-分月总'!$A:$A,$D$1)</f>
        <v>68.45</v>
      </c>
      <c r="E133" s="85">
        <f>SUMIFS('门店明细-分月总'!$L:$L,'门店明细-分月总'!$E:$E,B133,'门店明细-分月总'!$A:$A,$E$1)</f>
        <v>64.599999999999994</v>
      </c>
      <c r="F133" s="85">
        <f>SUMIFS('门店明细-分月总'!$L:$L,'门店明细-分月总'!$E:$E,B133,'门店明细-分月总'!$A:$A,$F$1)</f>
        <v>66.8</v>
      </c>
      <c r="G133" s="85">
        <f>SUMIFS('门店明细-分月总'!$L:$L,'门店明细-分月总'!$E:$E,B133,'门店明细-分月总'!$A:$A,$G$1)</f>
        <v>58</v>
      </c>
      <c r="H133" s="85">
        <f>SUMIFS('门店明细-分月总'!$L:$L,'门店明细-分月总'!$E:$E,B133,'门店明细-分月总'!$A:$A,$H$1)</f>
        <v>67</v>
      </c>
      <c r="I133" s="85">
        <f>SUMIFS('门店明细-分月总'!$L:$L,'门店明细-分月总'!$E:$E,B133,'门店明细-分月总'!$A:$A,$I$1)</f>
        <v>78.5</v>
      </c>
      <c r="J133" s="85">
        <f>SUMIFS('门店明细-分月总'!$L:$L,'门店明细-分月总'!$E:$E,B133,'门店明细-分月总'!$A:$A,$J$1)</f>
        <v>67</v>
      </c>
      <c r="K133" s="85">
        <f>SUMIFS('门店明细-分月总'!$L:$L,'门店明细-分月总'!$E:$E,B133,'门店明细-分月总'!$A:$A,$K$1)</f>
        <v>55.45</v>
      </c>
      <c r="L133" s="85">
        <f>SUMIFS('门店明细-分月总'!$L:$L,'门店明细-分月总'!$E:$E,B133,'门店明细-分月总'!$A:$A,$L$1)</f>
        <v>69.099999999999994</v>
      </c>
      <c r="O133" s="85">
        <f>AVERAGE(C133:N133)</f>
        <v>66.835000000000008</v>
      </c>
    </row>
    <row r="134" spans="1:15">
      <c r="A134" s="84" t="s">
        <v>215</v>
      </c>
      <c r="B134" s="129" t="s">
        <v>216</v>
      </c>
      <c r="C134" s="85">
        <f>SUMIFS('门店明细-分月总'!$L:$L,'门店明细-分月总'!$E:$E,B134,'门店明细-分月总'!$A:$A,$C$1)</f>
        <v>71.599999999999994</v>
      </c>
      <c r="D134" s="85">
        <f>SUMIFS('门店明细-分月总'!$L:$L,'门店明细-分月总'!$E:$E,B134,'门店明细-分月总'!$A:$A,$D$1)</f>
        <v>66.599999999999994</v>
      </c>
      <c r="E134" s="85">
        <f>SUMIFS('门店明细-分月总'!$L:$L,'门店明细-分月总'!$E:$E,B134,'门店明细-分月总'!$A:$A,$E$1)</f>
        <v>71.45</v>
      </c>
      <c r="F134" s="85">
        <f>SUMIFS('门店明细-分月总'!$L:$L,'门店明细-分月总'!$E:$E,B134,'门店明细-分月总'!$A:$A,$F$1)</f>
        <v>71</v>
      </c>
      <c r="G134" s="85">
        <f>SUMIFS('门店明细-分月总'!$L:$L,'门店明细-分月总'!$E:$E,B134,'门店明细-分月总'!$A:$A,$G$1)</f>
        <v>55.1</v>
      </c>
      <c r="H134" s="85">
        <f>SUMIFS('门店明细-分月总'!$L:$L,'门店明细-分月总'!$E:$E,B134,'门店明细-分月总'!$A:$A,$H$1)</f>
        <v>56.85</v>
      </c>
      <c r="I134" s="85">
        <f>SUMIFS('门店明细-分月总'!$L:$L,'门店明细-分月总'!$E:$E,B134,'门店明细-分月总'!$A:$A,$I$1)</f>
        <v>81.599999999999994</v>
      </c>
      <c r="J134" s="85">
        <f>SUMIFS('门店明细-分月总'!$L:$L,'门店明细-分月总'!$E:$E,B134,'门店明细-分月总'!$A:$A,$J$1)</f>
        <v>67.2</v>
      </c>
      <c r="K134" s="85">
        <f>SUMIFS('门店明细-分月总'!$L:$L,'门店明细-分月总'!$E:$E,B134,'门店明细-分月总'!$A:$A,$K$1)</f>
        <v>62.3</v>
      </c>
      <c r="L134" s="85">
        <f>SUMIFS('门店明细-分月总'!$L:$L,'门店明细-分月总'!$E:$E,B134,'门店明细-分月总'!$A:$A,$L$1)</f>
        <v>63.6</v>
      </c>
      <c r="O134" s="85">
        <f>AVERAGE(C134:N134)</f>
        <v>66.73</v>
      </c>
    </row>
    <row r="135" spans="1:15">
      <c r="A135" s="84" t="s">
        <v>225</v>
      </c>
      <c r="B135" s="129" t="s">
        <v>226</v>
      </c>
      <c r="C135" s="85">
        <f>SUMIFS('门店明细-分月总'!$L:$L,'门店明细-分月总'!$E:$E,B135,'门店明细-分月总'!$A:$A,$C$1)</f>
        <v>65</v>
      </c>
      <c r="D135" s="85">
        <f>SUMIFS('门店明细-分月总'!$L:$L,'门店明细-分月总'!$E:$E,B135,'门店明细-分月总'!$A:$A,$D$1)</f>
        <v>67.5</v>
      </c>
      <c r="E135" s="85">
        <f>SUMIFS('门店明细-分月总'!$L:$L,'门店明细-分月总'!$E:$E,B135,'门店明细-分月总'!$A:$A,$E$1)</f>
        <v>65.5</v>
      </c>
      <c r="F135" s="85" t="s">
        <v>54</v>
      </c>
      <c r="G135" s="85" t="s">
        <v>54</v>
      </c>
      <c r="H135" s="85" t="s">
        <v>54</v>
      </c>
      <c r="I135" s="85" t="s">
        <v>54</v>
      </c>
      <c r="J135" s="85" t="s">
        <v>54</v>
      </c>
      <c r="K135" s="85" t="s">
        <v>54</v>
      </c>
      <c r="L135" s="85" t="s">
        <v>54</v>
      </c>
      <c r="O135" s="85">
        <f>AVERAGE(C135:N135)</f>
        <v>66</v>
      </c>
    </row>
    <row r="136" spans="1:15">
      <c r="A136" s="84" t="s">
        <v>380</v>
      </c>
      <c r="B136" s="129" t="s">
        <v>381</v>
      </c>
      <c r="H136" s="85">
        <f>SUMIFS('门店明细-分月总'!$L:$L,'门店明细-分月总'!$E:$E,B136,'门店明细-分月总'!$A:$A,$H$1)</f>
        <v>92.5</v>
      </c>
      <c r="I136" s="85">
        <f>SUMIFS('门店明细-分月总'!$L:$L,'门店明细-分月总'!$E:$E,B136,'门店明细-分月总'!$A:$A,$I$1)</f>
        <v>84.5</v>
      </c>
      <c r="J136" s="85">
        <f>SUMIFS('门店明细-分月总'!$L:$L,'门店明细-分月总'!$E:$E,B136,'门店明细-分月总'!$A:$A,$J$1)</f>
        <v>73.599999999999994</v>
      </c>
      <c r="K136" s="85">
        <f>SUMIFS('门店明细-分月总'!$L:$L,'门店明细-分月总'!$E:$E,B136,'门店明细-分月总'!$A:$A,$K$1)</f>
        <v>57.85</v>
      </c>
      <c r="L136" s="85">
        <f>SUMIFS('门店明细-分月总'!$L:$L,'门店明细-分月总'!$E:$E,B136,'门店明细-分月总'!$A:$A,$L$1)</f>
        <v>21.5</v>
      </c>
      <c r="O136" s="85">
        <f>AVERAGE(C136:N136)</f>
        <v>65.989999999999995</v>
      </c>
    </row>
    <row r="137" spans="1:15">
      <c r="A137" s="84" t="s">
        <v>123</v>
      </c>
      <c r="B137" s="129" t="s">
        <v>124</v>
      </c>
      <c r="C137" s="85">
        <f>SUMIFS('门店明细-分月总'!$L:$L,'门店明细-分月总'!$E:$E,B137,'门店明细-分月总'!$A:$A,$C$1)</f>
        <v>69.099999999999994</v>
      </c>
      <c r="D137" s="85">
        <f>SUMIFS('门店明细-分月总'!$L:$L,'门店明细-分月总'!$E:$E,B137,'门店明细-分月总'!$A:$A,$D$1)</f>
        <v>69.099999999999994</v>
      </c>
      <c r="E137" s="85">
        <f>SUMIFS('门店明细-分月总'!$L:$L,'门店明细-分月总'!$E:$E,B137,'门店明细-分月总'!$A:$A,$E$1)</f>
        <v>82.5</v>
      </c>
      <c r="F137" s="85">
        <f>SUMIFS('门店明细-分月总'!$L:$L,'门店明细-分月总'!$E:$E,B137,'门店明细-分月总'!$A:$A,$F$1)</f>
        <v>72.55</v>
      </c>
      <c r="G137" s="85">
        <f>SUMIFS('门店明细-分月总'!$L:$L,'门店明细-分月总'!$E:$E,B137,'门店明细-分月总'!$A:$A,$G$1)</f>
        <v>55.95</v>
      </c>
      <c r="H137" s="85">
        <f>SUMIFS('门店明细-分月总'!$L:$L,'门店明细-分月总'!$E:$E,B137,'门店明细-分月总'!$A:$A,$H$1)</f>
        <v>68.900000000000006</v>
      </c>
      <c r="I137" s="85">
        <f>SUMIFS('门店明细-分月总'!$L:$L,'门店明细-分月总'!$E:$E,B137,'门店明细-分月总'!$A:$A,$I$1)</f>
        <v>72.349999999999994</v>
      </c>
      <c r="J137" s="85">
        <f>SUMIFS('门店明细-分月总'!$L:$L,'门店明细-分月总'!$E:$E,B137,'门店明细-分月总'!$A:$A,$J$1)</f>
        <v>80.3</v>
      </c>
      <c r="K137" s="85">
        <f>SUMIFS('门店明细-分月总'!$L:$L,'门店明细-分月总'!$E:$E,B137,'门店明细-分月总'!$A:$A,$K$1)</f>
        <v>25</v>
      </c>
      <c r="L137" s="85">
        <f>SUMIFS('门店明细-分月总'!$L:$L,'门店明细-分月总'!$E:$E,B137,'门店明细-分月总'!$A:$A,$L$1)</f>
        <v>62.9</v>
      </c>
      <c r="O137" s="85">
        <f>AVERAGE(C137:N137)</f>
        <v>65.864999999999995</v>
      </c>
    </row>
    <row r="138" spans="1:15">
      <c r="A138" s="84" t="s">
        <v>245</v>
      </c>
      <c r="B138" s="129" t="s">
        <v>246</v>
      </c>
      <c r="C138" s="85">
        <f>SUMIFS('门店明细-分月总'!$L:$L,'门店明细-分月总'!$E:$E,B138,'门店明细-分月总'!$A:$A,$C$1)</f>
        <v>32.5</v>
      </c>
      <c r="D138" s="85">
        <f>SUMIFS('门店明细-分月总'!$L:$L,'门店明细-分月总'!$E:$E,B138,'门店明细-分月总'!$A:$A,$D$1)</f>
        <v>45</v>
      </c>
      <c r="E138" s="85">
        <f>SUMIFS('门店明细-分月总'!$L:$L,'门店明细-分月总'!$E:$E,B138,'门店明细-分月总'!$A:$A,$E$1)</f>
        <v>77</v>
      </c>
      <c r="F138" s="85">
        <f>SUMIFS('门店明细-分月总'!$L:$L,'门店明细-分月总'!$E:$E,B138,'门店明细-分月总'!$A:$A,$F$1)</f>
        <v>80.3</v>
      </c>
      <c r="G138" s="85">
        <f>SUMIFS('门店明细-分月总'!$L:$L,'门店明细-分月总'!$E:$E,B138,'门店明细-分月总'!$A:$A,$G$1)</f>
        <v>73</v>
      </c>
      <c r="H138" s="85">
        <f>SUMIFS('门店明细-分月总'!$L:$L,'门店明细-分月总'!$E:$E,B138,'门店明细-分月总'!$A:$A,$H$1)</f>
        <v>72.349999999999994</v>
      </c>
      <c r="I138" s="85">
        <f>SUMIFS('门店明细-分月总'!$L:$L,'门店明细-分月总'!$E:$E,B138,'门店明细-分月总'!$A:$A,$I$1)</f>
        <v>80.7</v>
      </c>
      <c r="J138" s="85">
        <f>SUMIFS('门店明细-分月总'!$L:$L,'门店明细-分月总'!$E:$E,B138,'门店明细-分月总'!$A:$A,$J$1)</f>
        <v>81.25</v>
      </c>
      <c r="K138" s="85">
        <f>SUMIFS('门店明细-分月总'!$L:$L,'门店明细-分月总'!$E:$E,B138,'门店明细-分月总'!$A:$A,$K$1)</f>
        <v>50.45</v>
      </c>
      <c r="L138" s="85">
        <f>SUMIFS('门店明细-分月总'!$L:$L,'门店明细-分月总'!$E:$E,B138,'门店明细-分月总'!$A:$A,$L$1)</f>
        <v>64.099999999999994</v>
      </c>
      <c r="O138" s="85">
        <f>AVERAGE(C138:N138)</f>
        <v>65.664999999999992</v>
      </c>
    </row>
    <row r="139" spans="1:15">
      <c r="A139" s="84" t="s">
        <v>207</v>
      </c>
      <c r="B139" s="129" t="s">
        <v>208</v>
      </c>
      <c r="C139" s="85">
        <f>SUMIFS('门店明细-分月总'!$L:$L,'门店明细-分月总'!$E:$E,B139,'门店明细-分月总'!$A:$A,$C$1)</f>
        <v>75.7</v>
      </c>
      <c r="D139" s="85">
        <f>SUMIFS('门店明细-分月总'!$L:$L,'门店明细-分月总'!$E:$E,B139,'门店明细-分月总'!$A:$A,$D$1)</f>
        <v>65.7</v>
      </c>
      <c r="E139" s="85">
        <f>SUMIFS('门店明细-分月总'!$L:$L,'门店明细-分月总'!$E:$E,B139,'门店明细-分月总'!$A:$A,$E$1)</f>
        <v>61</v>
      </c>
      <c r="F139" s="85">
        <f>SUMIFS('门店明细-分月总'!$L:$L,'门店明细-分月总'!$E:$E,B139,'门店明细-分月总'!$A:$A,$F$1)</f>
        <v>69.5</v>
      </c>
      <c r="G139" s="85">
        <f>SUMIFS('门店明细-分月总'!$L:$L,'门店明细-分月总'!$E:$E,B139,'门店明细-分月总'!$A:$A,$G$1)</f>
        <v>60.5</v>
      </c>
      <c r="H139" s="85">
        <f>SUMIFS('门店明细-分月总'!$L:$L,'门店明细-分月总'!$E:$E,B139,'门店明细-分月总'!$A:$A,$H$1)</f>
        <v>67.5</v>
      </c>
      <c r="I139" s="85">
        <f>SUMIFS('门店明细-分月总'!$L:$L,'门店明细-分月总'!$E:$E,B139,'门店明细-分月总'!$A:$A,$I$1)</f>
        <v>52.5</v>
      </c>
      <c r="J139" s="85">
        <f>SUMIFS('门店明细-分月总'!$L:$L,'门店明细-分月总'!$E:$E,B139,'门店明细-分月总'!$A:$A,$J$1)</f>
        <v>82.5</v>
      </c>
      <c r="K139" s="85">
        <f>SUMIFS('门店明细-分月总'!$L:$L,'门店明细-分月总'!$E:$E,B139,'门店明细-分月总'!$A:$A,$K$1)</f>
        <v>57.7</v>
      </c>
      <c r="L139" s="85">
        <f>SUMIFS('门店明细-分月总'!$L:$L,'门店明细-分月总'!$E:$E,B139,'门店明细-分月总'!$A:$A,$L$1)</f>
        <v>60.85</v>
      </c>
      <c r="O139" s="85">
        <f>AVERAGE(C139:N139)</f>
        <v>65.344999999999999</v>
      </c>
    </row>
    <row r="140" spans="1:15">
      <c r="A140" s="84" t="s">
        <v>271</v>
      </c>
      <c r="B140" s="129" t="s">
        <v>272</v>
      </c>
      <c r="C140" s="85">
        <f>SUMIFS('门店明细-分月总'!$L:$L,'门店明细-分月总'!$E:$E,B140,'门店明细-分月总'!$A:$A,$C$1)</f>
        <v>29.5</v>
      </c>
      <c r="D140" s="85">
        <f>SUMIFS('门店明细-分月总'!$L:$L,'门店明细-分月总'!$E:$E,B140,'门店明细-分月总'!$A:$A,$D$1)</f>
        <v>44.5</v>
      </c>
      <c r="E140" s="85">
        <f>SUMIFS('门店明细-分月总'!$L:$L,'门店明细-分月总'!$E:$E,B140,'门店明细-分月总'!$A:$A,$E$1)</f>
        <v>71.849999999999994</v>
      </c>
      <c r="F140" s="85">
        <f>SUMIFS('门店明细-分月总'!$L:$L,'门店明细-分月总'!$E:$E,B140,'门店明细-分月总'!$A:$A,$F$1)</f>
        <v>32.5</v>
      </c>
      <c r="G140" s="85">
        <f>SUMIFS('门店明细-分月总'!$L:$L,'门店明细-分月总'!$E:$E,B140,'门店明细-分月总'!$A:$A,$G$1)</f>
        <v>74.7</v>
      </c>
      <c r="H140" s="85">
        <f>SUMIFS('门店明细-分月总'!$L:$L,'门店明细-分月总'!$E:$E,B140,'门店明细-分月总'!$A:$A,$H$1)</f>
        <v>80.7</v>
      </c>
      <c r="I140" s="85">
        <f>SUMIFS('门店明细-分月总'!$L:$L,'门店明细-分月总'!$E:$E,B140,'门店明细-分月总'!$A:$A,$I$1)</f>
        <v>84.85</v>
      </c>
      <c r="J140" s="85">
        <f>SUMIFS('门店明细-分月总'!$L:$L,'门店明细-分月总'!$E:$E,B140,'门店明细-分月总'!$A:$A,$J$1)</f>
        <v>80.400000000000006</v>
      </c>
      <c r="K140" s="85">
        <f>SUMIFS('门店明细-分月总'!$L:$L,'门店明细-分月总'!$E:$E,B140,'门店明细-分月总'!$A:$A,$K$1)</f>
        <v>65.75</v>
      </c>
      <c r="L140" s="85">
        <f>SUMIFS('门店明细-分月总'!$L:$L,'门店明细-分月总'!$E:$E,B140,'门店明细-分月总'!$A:$A,$L$1)</f>
        <v>79.650000000000006</v>
      </c>
      <c r="O140" s="85">
        <f>AVERAGE(C140:N140)</f>
        <v>64.44</v>
      </c>
    </row>
    <row r="141" spans="1:15">
      <c r="A141" s="84" t="s">
        <v>171</v>
      </c>
      <c r="B141" s="129" t="s">
        <v>172</v>
      </c>
      <c r="C141" s="85">
        <f>SUMIFS('门店明细-分月总'!$L:$L,'门店明细-分月总'!$E:$E,B141,'门店明细-分月总'!$A:$A,$C$1)</f>
        <v>88.45</v>
      </c>
      <c r="D141" s="85">
        <f>SUMIFS('门店明细-分月总'!$L:$L,'门店明细-分月总'!$E:$E,B141,'门店明细-分月总'!$A:$A,$D$1)</f>
        <v>83.45</v>
      </c>
      <c r="E141" s="85">
        <f>SUMIFS('门店明细-分月总'!$L:$L,'门店明细-分月总'!$E:$E,B141,'门店明细-分月总'!$A:$A,$E$1)</f>
        <v>30</v>
      </c>
      <c r="F141" s="85">
        <f>SUMIFS('门店明细-分月总'!$L:$L,'门店明细-分月总'!$E:$E,B141,'门店明细-分月总'!$A:$A,$F$1)</f>
        <v>24.5</v>
      </c>
      <c r="G141" s="85">
        <f>SUMIFS('门店明细-分月总'!$L:$L,'门店明细-分月总'!$E:$E,B141,'门店明细-分月总'!$A:$A,$G$1)</f>
        <v>23</v>
      </c>
      <c r="H141" s="85">
        <f>SUMIFS('门店明细-分月总'!$L:$L,'门店明细-分月总'!$E:$E,B141,'门店明细-分月总'!$A:$A,$H$1)</f>
        <v>70.5</v>
      </c>
      <c r="I141" s="85">
        <f>SUMIFS('门店明细-分月总'!$L:$L,'门店明细-分月总'!$E:$E,B141,'门店明细-分月总'!$A:$A,$I$1)</f>
        <v>81</v>
      </c>
      <c r="J141" s="85">
        <f>SUMIFS('门店明细-分月总'!$L:$L,'门店明细-分月总'!$E:$E,B141,'门店明细-分月总'!$A:$A,$J$1)</f>
        <v>92.5</v>
      </c>
      <c r="K141" s="85">
        <f>SUMIFS('门店明细-分月总'!$L:$L,'门店明细-分月总'!$E:$E,B141,'门店明细-分月总'!$A:$A,$K$1)</f>
        <v>64.849999999999994</v>
      </c>
      <c r="L141" s="85">
        <f>SUMIFS('门店明细-分月总'!$L:$L,'门店明细-分月总'!$E:$E,B141,'门店明细-分月总'!$A:$A,$L$1)</f>
        <v>86</v>
      </c>
      <c r="O141" s="85">
        <f>AVERAGE(C141:N141)</f>
        <v>64.424999999999997</v>
      </c>
    </row>
    <row r="142" spans="1:15">
      <c r="A142" s="84" t="s">
        <v>193</v>
      </c>
      <c r="B142" s="129" t="s">
        <v>194</v>
      </c>
      <c r="C142" s="85">
        <f>SUMIFS('门店明细-分月总'!$L:$L,'门店明细-分月总'!$E:$E,B142,'门店明细-分月总'!$A:$A,$C$1)</f>
        <v>69.099999999999994</v>
      </c>
      <c r="D142" s="85">
        <f>SUMIFS('门店明细-分月总'!$L:$L,'门店明细-分月总'!$E:$E,B142,'门店明细-分月总'!$A:$A,$D$1)</f>
        <v>71.599999999999994</v>
      </c>
      <c r="E142" s="85">
        <f>SUMIFS('门店明细-分月总'!$L:$L,'门店明细-分月总'!$E:$E,B142,'门店明细-分月总'!$A:$A,$E$1)</f>
        <v>72.5</v>
      </c>
      <c r="F142" s="85">
        <f>SUMIFS('门店明细-分月总'!$L:$L,'门店明细-分月总'!$E:$E,B142,'门店明细-分月总'!$A:$A,$F$1)</f>
        <v>62.5</v>
      </c>
      <c r="G142" s="85">
        <f>SUMIFS('门店明细-分月总'!$L:$L,'门店明细-分月总'!$E:$E,B142,'门店明细-分月总'!$A:$A,$G$1)</f>
        <v>58.95</v>
      </c>
      <c r="H142" s="85">
        <f>SUMIFS('门店明细-分月总'!$L:$L,'门店明细-分月总'!$E:$E,B142,'门店明细-分月总'!$A:$A,$H$1)</f>
        <v>62.5</v>
      </c>
      <c r="I142" s="85">
        <f>SUMIFS('门店明细-分月总'!$L:$L,'门店明细-分月总'!$E:$E,B142,'门店明细-分月总'!$A:$A,$I$1)</f>
        <v>67.95</v>
      </c>
      <c r="J142" s="85">
        <f>SUMIFS('门店明细-分月总'!$L:$L,'门店明细-分月总'!$E:$E,B142,'门店明细-分月总'!$A:$A,$J$1)</f>
        <v>63.9</v>
      </c>
      <c r="K142" s="85">
        <f>SUMIFS('门店明细-分月总'!$L:$L,'门店明细-分月总'!$E:$E,B142,'门店明细-分月总'!$A:$A,$K$1)</f>
        <v>54.55</v>
      </c>
      <c r="L142" s="85">
        <f>SUMIFS('门店明细-分月总'!$L:$L,'门店明细-分月总'!$E:$E,B142,'门店明细-分月总'!$A:$A,$L$1)</f>
        <v>58.6</v>
      </c>
      <c r="O142" s="85">
        <f>AVERAGE(C142:N142)</f>
        <v>64.215000000000003</v>
      </c>
    </row>
    <row r="143" spans="1:15">
      <c r="A143" s="84" t="s">
        <v>83</v>
      </c>
      <c r="B143" s="129" t="s">
        <v>84</v>
      </c>
      <c r="C143" s="85">
        <f>SUMIFS('门店明细-分月总'!$L:$L,'门店明细-分月总'!$E:$E,B143,'门店明细-分月总'!$A:$A,$C$1)</f>
        <v>92.5</v>
      </c>
      <c r="D143" s="85">
        <f>SUMIFS('门店明细-分月总'!$L:$L,'门店明细-分月总'!$E:$E,B143,'门店明细-分月总'!$A:$A,$D$1)</f>
        <v>77.5</v>
      </c>
      <c r="E143" s="85">
        <f>SUMIFS('门店明细-分月总'!$L:$L,'门店明细-分月总'!$E:$E,B143,'门店明细-分月总'!$A:$A,$E$1)</f>
        <v>65.5</v>
      </c>
      <c r="F143" s="85">
        <f>SUMIFS('门店明细-分月总'!$L:$L,'门店明细-分月总'!$E:$E,B143,'门店明细-分月总'!$A:$A,$F$1)</f>
        <v>82.05</v>
      </c>
      <c r="G143" s="85">
        <f>SUMIFS('门店明细-分月总'!$L:$L,'门店明细-分月总'!$E:$E,B143,'门店明细-分月总'!$A:$A,$G$1)</f>
        <v>72.5</v>
      </c>
      <c r="H143" s="85">
        <f>SUMIFS('门店明细-分月总'!$L:$L,'门店明细-分月总'!$E:$E,B143,'门店明细-分月总'!$A:$A,$H$1)</f>
        <v>71.900000000000006</v>
      </c>
      <c r="I143" s="85">
        <f>SUMIFS('门店明细-分月总'!$L:$L,'门店明细-分月总'!$E:$E,B143,'门店明细-分月总'!$A:$A,$I$1)</f>
        <v>81.400000000000006</v>
      </c>
      <c r="J143" s="85">
        <f>SUMIFS('门店明细-分月总'!$L:$L,'门店明细-分月总'!$E:$E,B143,'门店明细-分月总'!$A:$A,$J$1)</f>
        <v>37.5</v>
      </c>
      <c r="K143" s="85">
        <f>SUMIFS('门店明细-分月总'!$L:$L,'门店明细-分月总'!$E:$E,B143,'门店明细-分月总'!$A:$A,$K$1)</f>
        <v>26</v>
      </c>
      <c r="L143" s="85">
        <f>SUMIFS('门店明细-分月总'!$L:$L,'门店明细-分月总'!$E:$E,B143,'门店明细-分月总'!$A:$A,$L$1)</f>
        <v>30</v>
      </c>
      <c r="O143" s="85">
        <f>AVERAGE(C143:N143)</f>
        <v>63.685000000000002</v>
      </c>
    </row>
    <row r="144" spans="1:15">
      <c r="A144" s="84" t="s">
        <v>267</v>
      </c>
      <c r="B144" s="129" t="s">
        <v>268</v>
      </c>
      <c r="C144" s="85">
        <f>SUMIFS('门店明细-分月总'!$L:$L,'门店明细-分月总'!$E:$E,B144,'门店明细-分月总'!$A:$A,$C$1)</f>
        <v>77</v>
      </c>
      <c r="D144" s="85">
        <f>SUMIFS('门店明细-分月总'!$L:$L,'门店明细-分月总'!$E:$E,B144,'门店明细-分月总'!$A:$A,$D$1)</f>
        <v>89.5</v>
      </c>
      <c r="E144" s="85">
        <f>SUMIFS('门店明细-分月总'!$L:$L,'门店明细-分月总'!$E:$E,B144,'门店明细-分月总'!$A:$A,$E$1)</f>
        <v>68.900000000000006</v>
      </c>
      <c r="F144" s="85">
        <f>SUMIFS('门店明细-分月总'!$L:$L,'门店明细-分月总'!$E:$E,B144,'门店明细-分月总'!$A:$A,$F$1)</f>
        <v>27.5</v>
      </c>
      <c r="G144" s="85">
        <f>SUMIFS('门店明细-分月总'!$L:$L,'门店明细-分月总'!$E:$E,B144,'门店明细-分月总'!$A:$A,$G$1)</f>
        <v>66.349999999999994</v>
      </c>
      <c r="H144" s="85">
        <f>SUMIFS('门店明细-分月总'!$L:$L,'门店明细-分月总'!$E:$E,B144,'门店明细-分月总'!$A:$A,$H$1)</f>
        <v>71.55</v>
      </c>
      <c r="I144" s="85">
        <f>SUMIFS('门店明细-分月总'!$L:$L,'门店明细-分月总'!$E:$E,B144,'门店明细-分月总'!$A:$A,$I$1)</f>
        <v>22.5</v>
      </c>
      <c r="J144" s="85">
        <f>SUMIFS('门店明细-分月总'!$L:$L,'门店明细-分月总'!$E:$E,B144,'门店明细-分月总'!$A:$A,$J$1)</f>
        <v>70.7</v>
      </c>
      <c r="K144" s="85">
        <f>SUMIFS('门店明细-分月总'!$L:$L,'门店明细-分月总'!$E:$E,B144,'门店明细-分月总'!$A:$A,$K$1)</f>
        <v>65.900000000000006</v>
      </c>
      <c r="L144" s="85">
        <f>SUMIFS('门店明细-分月总'!$L:$L,'门店明细-分月总'!$E:$E,B144,'门店明细-分月总'!$A:$A,$L$1)</f>
        <v>75</v>
      </c>
      <c r="O144" s="85">
        <f>AVERAGE(C144:N144)</f>
        <v>63.489999999999995</v>
      </c>
    </row>
    <row r="145" spans="1:15">
      <c r="A145" s="84" t="s">
        <v>81</v>
      </c>
      <c r="B145" s="129" t="s">
        <v>82</v>
      </c>
      <c r="C145" s="85">
        <f>SUMIFS('门店明细-分月总'!$L:$L,'门店明细-分月总'!$E:$E,B145,'门店明细-分月总'!$A:$A,$C$1)</f>
        <v>77</v>
      </c>
      <c r="D145" s="85">
        <f>SUMIFS('门店明细-分月总'!$L:$L,'门店明细-分月总'!$E:$E,B145,'门店明细-分月总'!$A:$A,$D$1)</f>
        <v>69.5</v>
      </c>
      <c r="E145" s="85">
        <f>SUMIFS('门店明细-分月总'!$L:$L,'门店明细-分月总'!$E:$E,B145,'门店明细-分月总'!$A:$A,$E$1)</f>
        <v>74.5</v>
      </c>
      <c r="F145" s="85">
        <f>SUMIFS('门店明细-分月总'!$L:$L,'门店明细-分月总'!$E:$E,B145,'门店明细-分月总'!$A:$A,$F$1)</f>
        <v>75</v>
      </c>
      <c r="G145" s="85">
        <f>SUMIFS('门店明细-分月总'!$L:$L,'门店明细-分月总'!$E:$E,B145,'门店明细-分月总'!$A:$A,$G$1)</f>
        <v>69.5</v>
      </c>
      <c r="H145" s="85">
        <f>SUMIFS('门店明细-分月总'!$L:$L,'门店明细-分月总'!$E:$E,B145,'门店明细-分月总'!$A:$A,$H$1)</f>
        <v>68.5</v>
      </c>
      <c r="I145" s="85">
        <f>SUMIFS('门店明细-分月总'!$L:$L,'门店明细-分月总'!$E:$E,B145,'门店明细-分月总'!$A:$A,$I$1)</f>
        <v>79.3</v>
      </c>
      <c r="J145" s="85">
        <f>SUMIFS('门店明细-分月总'!$L:$L,'门店明细-分月总'!$E:$E,B145,'门店明细-分月总'!$A:$A,$J$1)</f>
        <v>81.349999999999994</v>
      </c>
      <c r="K145" s="85">
        <f>SUMIFS('门店明细-分月总'!$L:$L,'门店明细-分月总'!$E:$E,B145,'门店明细-分月总'!$A:$A,$K$1)</f>
        <v>24.5</v>
      </c>
      <c r="L145" s="85">
        <f>SUMIFS('门店明细-分月总'!$L:$L,'门店明细-分月总'!$E:$E,B145,'门店明细-分月总'!$A:$A,$L$1)</f>
        <v>15.5</v>
      </c>
      <c r="O145" s="85">
        <f>AVERAGE(C145:N145)</f>
        <v>63.464999999999996</v>
      </c>
    </row>
    <row r="146" spans="1:15">
      <c r="A146" s="84" t="s">
        <v>384</v>
      </c>
      <c r="B146" s="129" t="s">
        <v>385</v>
      </c>
      <c r="H146" s="85">
        <f>SUMIFS('门店明细-分月总'!$L:$L,'门店明细-分月总'!$E:$E,B146,'门店明细-分月总'!$A:$A,$H$1)</f>
        <v>77.5</v>
      </c>
      <c r="I146" s="85">
        <f>SUMIFS('门店明细-分月总'!$L:$L,'门店明细-分月总'!$E:$E,B146,'门店明细-分月总'!$A:$A,$I$1)</f>
        <v>77.3</v>
      </c>
      <c r="J146" s="85">
        <f>SUMIFS('门店明细-分月总'!$L:$L,'门店明细-分月总'!$E:$E,B146,'门店明细-分月总'!$A:$A,$J$1)</f>
        <v>87.75</v>
      </c>
      <c r="K146" s="85">
        <f>SUMIFS('门店明细-分月总'!$L:$L,'门店明细-分月总'!$E:$E,B146,'门店明细-分月总'!$A:$A,$K$1)</f>
        <v>32.5</v>
      </c>
      <c r="L146" s="85">
        <f>SUMIFS('门店明细-分月总'!$L:$L,'门店明细-分月总'!$E:$E,B146,'门店明细-分月总'!$A:$A,$L$1)</f>
        <v>39.5</v>
      </c>
      <c r="O146" s="85">
        <f>AVERAGE(C146:N146)</f>
        <v>62.910000000000004</v>
      </c>
    </row>
    <row r="147" spans="1:15">
      <c r="A147" s="84" t="s">
        <v>181</v>
      </c>
      <c r="B147" s="129" t="s">
        <v>182</v>
      </c>
      <c r="C147" s="85">
        <f>SUMIFS('门店明细-分月总'!$L:$L,'门店明细-分月总'!$E:$E,B147,'门店明细-分月总'!$A:$A,$C$1)</f>
        <v>65.599999999999994</v>
      </c>
      <c r="D147" s="85">
        <f>SUMIFS('门店明细-分月总'!$L:$L,'门店明细-分月总'!$E:$E,B147,'门店明细-分月总'!$A:$A,$D$1)</f>
        <v>70.599999999999994</v>
      </c>
      <c r="E147" s="85">
        <f>SUMIFS('门店明细-分月总'!$L:$L,'门店明细-分月总'!$E:$E,B147,'门店明细-分月总'!$A:$A,$E$1)</f>
        <v>80</v>
      </c>
      <c r="F147" s="85">
        <f>SUMIFS('门店明细-分月总'!$L:$L,'门店明细-分月总'!$E:$E,B147,'门店明细-分月总'!$A:$A,$F$1)</f>
        <v>75.25</v>
      </c>
      <c r="G147" s="85">
        <f>SUMIFS('门店明细-分月总'!$L:$L,'门店明细-分月总'!$E:$E,B147,'门店明细-分月总'!$A:$A,$G$1)</f>
        <v>64.400000000000006</v>
      </c>
      <c r="H147" s="85">
        <f>SUMIFS('门店明细-分月总'!$L:$L,'门店明细-分月总'!$E:$E,B147,'门店明细-分月总'!$A:$A,$H$1)</f>
        <v>65.05</v>
      </c>
      <c r="I147" s="85">
        <f>SUMIFS('门店明细-分月总'!$L:$L,'门店明细-分月总'!$E:$E,B147,'门店明细-分月总'!$A:$A,$I$1)</f>
        <v>67.45</v>
      </c>
      <c r="J147" s="85">
        <f>SUMIFS('门店明细-分月总'!$L:$L,'门店明细-分月总'!$E:$E,B147,'门店明细-分月总'!$A:$A,$J$1)</f>
        <v>69.8</v>
      </c>
      <c r="K147" s="85">
        <f>SUMIFS('门店明细-分月总'!$L:$L,'门店明细-分月总'!$E:$E,B147,'门店明细-分月总'!$A:$A,$K$1)</f>
        <v>53.95</v>
      </c>
      <c r="L147" s="85">
        <f>SUMIFS('门店明细-分月总'!$L:$L,'门店明细-分月总'!$E:$E,B147,'门店明细-分月总'!$A:$A,$L$1)</f>
        <v>14.5</v>
      </c>
      <c r="O147" s="85">
        <f>AVERAGE(C147:N147)</f>
        <v>62.660000000000004</v>
      </c>
    </row>
    <row r="148" spans="1:15">
      <c r="A148" s="84" t="s">
        <v>201</v>
      </c>
      <c r="B148" s="129" t="s">
        <v>202</v>
      </c>
      <c r="C148" s="85">
        <f>SUMIFS('门店明细-分月总'!$L:$L,'门店明细-分月总'!$E:$E,B148,'门店明细-分月总'!$A:$A,$C$1)</f>
        <v>63.5</v>
      </c>
      <c r="D148" s="85">
        <f>SUMIFS('门店明细-分月总'!$L:$L,'门店明细-分月总'!$E:$E,B148,'门店明细-分月总'!$A:$A,$D$1)</f>
        <v>71</v>
      </c>
      <c r="E148" s="85">
        <f>SUMIFS('门店明细-分月总'!$L:$L,'门店明细-分月总'!$E:$E,B148,'门店明细-分月总'!$A:$A,$E$1)</f>
        <v>61.9</v>
      </c>
      <c r="F148" s="85">
        <f>SUMIFS('门店明细-分月总'!$L:$L,'门店明细-分月总'!$E:$E,B148,'门店明细-分月总'!$A:$A,$F$1)</f>
        <v>24.5</v>
      </c>
      <c r="G148" s="85">
        <f>SUMIFS('门店明细-分月总'!$L:$L,'门店明细-分月总'!$E:$E,B148,'门店明细-分月总'!$A:$A,$G$1)</f>
        <v>59.8</v>
      </c>
      <c r="H148" s="85">
        <f>SUMIFS('门店明细-分月总'!$L:$L,'门店明细-分月总'!$E:$E,B148,'门店明细-分月总'!$A:$A,$H$1)</f>
        <v>55.35</v>
      </c>
      <c r="I148" s="85">
        <f>SUMIFS('门店明细-分月总'!$L:$L,'门店明细-分月总'!$E:$E,B148,'门店明细-分月总'!$A:$A,$I$1)</f>
        <v>77.5</v>
      </c>
      <c r="J148" s="85">
        <f>SUMIFS('门店明细-分月总'!$L:$L,'门店明细-分月总'!$E:$E,B148,'门店明细-分月总'!$A:$A,$J$1)</f>
        <v>79.5</v>
      </c>
      <c r="K148" s="85">
        <f>SUMIFS('门店明细-分月总'!$L:$L,'门店明细-分月总'!$E:$E,B148,'门店明细-分月总'!$A:$A,$K$1)</f>
        <v>63</v>
      </c>
      <c r="L148" s="85">
        <f>SUMIFS('门店明细-分月总'!$L:$L,'门店明细-分月总'!$E:$E,B148,'门店明细-分月总'!$A:$A,$L$1)</f>
        <v>70</v>
      </c>
      <c r="O148" s="85">
        <f>AVERAGE(C148:N148)</f>
        <v>62.604999999999997</v>
      </c>
    </row>
    <row r="149" spans="1:15">
      <c r="A149" s="84" t="s">
        <v>151</v>
      </c>
      <c r="B149" s="129" t="s">
        <v>152</v>
      </c>
      <c r="C149" s="85">
        <f>SUMIFS('门店明细-分月总'!$L:$L,'门店明细-分月总'!$E:$E,B149,'门店明细-分月总'!$A:$A,$C$1)</f>
        <v>60.75</v>
      </c>
      <c r="D149" s="85">
        <f>SUMIFS('门店明细-分月总'!$L:$L,'门店明细-分月总'!$E:$E,B149,'门店明细-分月总'!$A:$A,$D$1)</f>
        <v>60.75</v>
      </c>
      <c r="E149" s="85">
        <f>SUMIFS('门店明细-分月总'!$L:$L,'门店明细-分月总'!$E:$E,B149,'门店明细-分月总'!$A:$A,$E$1)</f>
        <v>69.5</v>
      </c>
      <c r="F149" s="85">
        <f>SUMIFS('门店明细-分月总'!$L:$L,'门店明细-分月总'!$E:$E,B149,'门店明细-分月总'!$A:$A,$F$1)</f>
        <v>73.2</v>
      </c>
      <c r="G149" s="85">
        <f>SUMIFS('门店明细-分月总'!$L:$L,'门店明细-分月总'!$E:$E,B149,'门店明细-分月总'!$A:$A,$G$1)</f>
        <v>52.1</v>
      </c>
      <c r="H149" s="85">
        <f>SUMIFS('门店明细-分月总'!$L:$L,'门店明细-分月总'!$E:$E,B149,'门店明细-分月总'!$A:$A,$H$1)</f>
        <v>72.75</v>
      </c>
      <c r="I149" s="85">
        <f>SUMIFS('门店明细-分月总'!$L:$L,'门店明细-分月总'!$E:$E,B149,'门店明细-分月总'!$A:$A,$I$1)</f>
        <v>61.9</v>
      </c>
      <c r="J149" s="85">
        <f>SUMIFS('门店明细-分月总'!$L:$L,'门店明细-分月总'!$E:$E,B149,'门店明细-分月总'!$A:$A,$J$1)</f>
        <v>77.75</v>
      </c>
      <c r="K149" s="85">
        <f>SUMIFS('门店明细-分月总'!$L:$L,'门店明细-分月总'!$E:$E,B149,'门店明细-分月总'!$A:$A,$K$1)</f>
        <v>27.5</v>
      </c>
      <c r="L149" s="85">
        <f>SUMIFS('门店明细-分月总'!$L:$L,'门店明细-分月总'!$E:$E,B149,'门店明细-分月总'!$A:$A,$L$1)</f>
        <v>65.75</v>
      </c>
      <c r="O149" s="85">
        <f>AVERAGE(C149:N149)</f>
        <v>62.195000000000007</v>
      </c>
    </row>
    <row r="150" spans="1:15">
      <c r="A150" s="84" t="s">
        <v>127</v>
      </c>
      <c r="B150" s="129" t="s">
        <v>128</v>
      </c>
      <c r="C150" s="85">
        <f>SUMIFS('门店明细-分月总'!$L:$L,'门店明细-分月总'!$E:$E,B150,'门店明细-分月总'!$A:$A,$C$1)</f>
        <v>70.2</v>
      </c>
      <c r="D150" s="85">
        <f>SUMIFS('门店明细-分月总'!$L:$L,'门店明细-分月总'!$E:$E,B150,'门店明细-分月总'!$A:$A,$D$1)</f>
        <v>67.7</v>
      </c>
      <c r="E150" s="85">
        <f>SUMIFS('门店明细-分月总'!$L:$L,'门店明细-分月总'!$E:$E,B150,'门店明细-分月总'!$A:$A,$E$1)</f>
        <v>72</v>
      </c>
      <c r="F150" s="85">
        <f>SUMIFS('门店明细-分月总'!$L:$L,'门店明细-分月总'!$E:$E,B150,'门店明细-分月总'!$A:$A,$F$1)</f>
        <v>68.900000000000006</v>
      </c>
      <c r="G150" s="85">
        <f>SUMIFS('门店明细-分月总'!$L:$L,'门店明细-分月总'!$E:$E,B150,'门店明细-分月总'!$A:$A,$G$1)</f>
        <v>59</v>
      </c>
      <c r="H150" s="85">
        <f>SUMIFS('门店明细-分月总'!$L:$L,'门店明细-分月总'!$E:$E,B150,'门店明细-分月总'!$A:$A,$H$1)</f>
        <v>64.5</v>
      </c>
      <c r="I150" s="85">
        <f>SUMIFS('门店明细-分月总'!$L:$L,'门店明细-分月总'!$E:$E,B150,'门店明细-分月总'!$A:$A,$I$1)</f>
        <v>65.05</v>
      </c>
      <c r="J150" s="85">
        <f>SUMIFS('门店明细-分月总'!$L:$L,'门店明细-分月总'!$E:$E,B150,'门店明细-分月总'!$A:$A,$J$1)</f>
        <v>24.5</v>
      </c>
      <c r="K150" s="85" t="s">
        <v>54</v>
      </c>
      <c r="L150" s="85" t="s">
        <v>54</v>
      </c>
      <c r="O150" s="85">
        <f>AVERAGE(C150:N150)</f>
        <v>61.481250000000003</v>
      </c>
    </row>
    <row r="151" spans="1:15">
      <c r="A151" s="84" t="s">
        <v>46</v>
      </c>
      <c r="B151" s="129" t="s">
        <v>47</v>
      </c>
      <c r="C151" s="85">
        <f>SUMIFS('门店明细-分月总'!$L:$L,'门店明细-分月总'!$E:$E,B151,'门店明细-分月总'!$A:$A,$C$1)</f>
        <v>69.5</v>
      </c>
      <c r="D151" s="85">
        <f>SUMIFS('门店明细-分月总'!$L:$L,'门店明细-分月总'!$E:$E,B151,'门店明细-分月总'!$A:$A,$D$1)</f>
        <v>84.5</v>
      </c>
      <c r="E151" s="85">
        <f>SUMIFS('门店明细-分月总'!$L:$L,'门店明细-分月总'!$E:$E,B151,'门店明细-分月总'!$A:$A,$E$1)</f>
        <v>63.5</v>
      </c>
      <c r="F151" s="85">
        <f>SUMIFS('门店明细-分月总'!$L:$L,'门店明细-分月总'!$E:$E,B151,'门店明细-分月总'!$A:$A,$F$1)</f>
        <v>72.5</v>
      </c>
      <c r="G151" s="85">
        <f>SUMIFS('门店明细-分月总'!$L:$L,'门店明细-分月总'!$E:$E,B151,'门店明细-分月总'!$A:$A,$G$1)</f>
        <v>60.1</v>
      </c>
      <c r="H151" s="85">
        <f>SUMIFS('门店明细-分月总'!$L:$L,'门店明细-分月总'!$E:$E,B151,'门店明细-分月总'!$A:$A,$H$1)</f>
        <v>53.45</v>
      </c>
      <c r="I151" s="85">
        <f>SUMIFS('门店明细-分月总'!$L:$L,'门店明细-分月总'!$E:$E,B151,'门店明细-分月总'!$A:$A,$I$1)</f>
        <v>22.5</v>
      </c>
      <c r="J151" s="85">
        <f>SUMIFS('门店明细-分月总'!$L:$L,'门店明细-分月总'!$E:$E,B151,'门店明细-分月总'!$A:$A,$J$1)</f>
        <v>62.35</v>
      </c>
      <c r="K151" s="85">
        <f>SUMIFS('门店明细-分月总'!$L:$L,'门店明细-分月总'!$E:$E,B151,'门店明细-分月总'!$A:$A,$K$1)</f>
        <v>56.45</v>
      </c>
      <c r="L151" s="85">
        <f>SUMIFS('门店明细-分月总'!$L:$L,'门店明细-分月总'!$E:$E,B151,'门店明细-分月总'!$A:$A,$L$1)</f>
        <v>69.5</v>
      </c>
      <c r="O151" s="85">
        <f>AVERAGE(C151:N151)</f>
        <v>61.435000000000002</v>
      </c>
    </row>
    <row r="152" spans="1:15">
      <c r="A152" s="84" t="s">
        <v>301</v>
      </c>
      <c r="B152" s="129" t="s">
        <v>302</v>
      </c>
      <c r="C152" s="85">
        <f>SUMIFS('门店明细-分月总'!$L:$L,'门店明细-分月总'!$E:$E,B152,'门店明细-分月总'!$A:$A,$C$1)</f>
        <v>63.25</v>
      </c>
      <c r="D152" s="85">
        <f>SUMIFS('门店明细-分月总'!$L:$L,'门店明细-分月总'!$E:$E,B152,'门店明细-分月总'!$A:$A,$D$1)</f>
        <v>65.75</v>
      </c>
      <c r="E152" s="85">
        <f>SUMIFS('门店明细-分月总'!$L:$L,'门店明细-分月总'!$E:$E,B152,'门店明细-分月总'!$A:$A,$E$1)</f>
        <v>63.25</v>
      </c>
      <c r="F152" s="85">
        <f>SUMIFS('门店明细-分月总'!$L:$L,'门店明细-分月总'!$E:$E,B152,'门店明细-分月总'!$A:$A,$F$1)</f>
        <v>24</v>
      </c>
      <c r="G152" s="85">
        <f>SUMIFS('门店明细-分月总'!$L:$L,'门店明细-分月总'!$E:$E,B152,'门店明细-分月总'!$A:$A,$G$1)</f>
        <v>66.95</v>
      </c>
      <c r="H152" s="85">
        <f>SUMIFS('门店明细-分月总'!$L:$L,'门店明细-分月总'!$E:$E,B152,'门店明细-分月总'!$A:$A,$H$1)</f>
        <v>66.2</v>
      </c>
      <c r="I152" s="85">
        <f>SUMIFS('门店明细-分月总'!$L:$L,'门店明细-分月总'!$E:$E,B152,'门店明细-分月总'!$A:$A,$I$1)</f>
        <v>65.7</v>
      </c>
      <c r="J152" s="85">
        <f>SUMIFS('门店明细-分月总'!$L:$L,'门店明细-分月总'!$E:$E,B152,'门店明细-分月总'!$A:$A,$J$1)</f>
        <v>69.099999999999994</v>
      </c>
      <c r="K152" s="85">
        <f>SUMIFS('门店明细-分月总'!$L:$L,'门店明细-分月总'!$E:$E,B152,'门店明细-分月总'!$A:$A,$K$1)</f>
        <v>60.95</v>
      </c>
      <c r="L152" s="85">
        <f>SUMIFS('门店明细-分月总'!$L:$L,'门店明细-分月总'!$E:$E,B152,'门店明细-分月总'!$A:$A,$L$1)</f>
        <v>68.45</v>
      </c>
      <c r="O152" s="85">
        <f>AVERAGE(C152:N152)</f>
        <v>61.36</v>
      </c>
    </row>
    <row r="153" spans="1:15">
      <c r="A153" s="84" t="s">
        <v>195</v>
      </c>
      <c r="B153" s="129" t="s">
        <v>196</v>
      </c>
      <c r="C153" s="85">
        <f>SUMIFS('门店明细-分月总'!$L:$L,'门店明细-分月总'!$E:$E,B153,'门店明细-分月总'!$A:$A,$C$1)</f>
        <v>32.5</v>
      </c>
      <c r="D153" s="85">
        <f>SUMIFS('门店明细-分月总'!$L:$L,'门店明细-分月总'!$E:$E,B153,'门店明细-分月总'!$A:$A,$D$1)</f>
        <v>27.5</v>
      </c>
      <c r="E153" s="85">
        <f>SUMIFS('门店明细-分月总'!$L:$L,'门店明细-分月总'!$E:$E,B153,'门店明细-分月总'!$A:$A,$E$1)</f>
        <v>66.3</v>
      </c>
      <c r="F153" s="85">
        <f>SUMIFS('门店明细-分月总'!$L:$L,'门店明细-分月总'!$E:$E,B153,'门店明细-分月总'!$A:$A,$F$1)</f>
        <v>69.849999999999994</v>
      </c>
      <c r="G153" s="85">
        <f>SUMIFS('门店明细-分月总'!$L:$L,'门店明细-分月总'!$E:$E,B153,'门店明细-分月总'!$A:$A,$G$1)</f>
        <v>66</v>
      </c>
      <c r="H153" s="85">
        <f>SUMIFS('门店明细-分月总'!$L:$L,'门店明细-分月总'!$E:$E,B153,'门店明细-分月总'!$A:$A,$H$1)</f>
        <v>71.5</v>
      </c>
      <c r="I153" s="85">
        <f>SUMIFS('门店明细-分月总'!$L:$L,'门店明细-分月总'!$E:$E,B153,'门店明细-分月总'!$A:$A,$I$1)</f>
        <v>75</v>
      </c>
      <c r="J153" s="85">
        <f>SUMIFS('门店明细-分月总'!$L:$L,'门店明细-分月总'!$E:$E,B153,'门店明细-分月总'!$A:$A,$J$1)</f>
        <v>69.5</v>
      </c>
      <c r="K153" s="85">
        <f>SUMIFS('门店明细-分月总'!$L:$L,'门店明细-分月总'!$E:$E,B153,'门店明细-分月总'!$A:$A,$K$1)</f>
        <v>63.85</v>
      </c>
      <c r="L153" s="85">
        <f>SUMIFS('门店明细-分月总'!$L:$L,'门店明细-分月总'!$E:$E,B153,'门店明细-分月总'!$A:$A,$L$1)</f>
        <v>66.150000000000006</v>
      </c>
      <c r="O153" s="85">
        <f>AVERAGE(C153:N153)</f>
        <v>60.814999999999998</v>
      </c>
    </row>
    <row r="154" spans="1:15">
      <c r="A154" s="84" t="s">
        <v>139</v>
      </c>
      <c r="B154" s="129" t="s">
        <v>140</v>
      </c>
      <c r="C154" s="85">
        <f>SUMIFS('门店明细-分月总'!$L:$L,'门店明细-分月总'!$E:$E,B154,'门店明细-分月总'!$A:$A,$C$1)</f>
        <v>53.15</v>
      </c>
      <c r="D154" s="85">
        <f>SUMIFS('门店明细-分月总'!$L:$L,'门店明细-分月总'!$E:$E,B154,'门店明细-分月总'!$A:$A,$D$1)</f>
        <v>63.15</v>
      </c>
      <c r="E154" s="85">
        <f>SUMIFS('门店明细-分月总'!$L:$L,'门店明细-分月总'!$E:$E,B154,'门店明细-分月总'!$A:$A,$E$1)</f>
        <v>22.5</v>
      </c>
      <c r="F154" s="85">
        <f>SUMIFS('门店明细-分月总'!$L:$L,'门店明细-分月总'!$E:$E,B154,'门店明细-分月总'!$A:$A,$F$1)</f>
        <v>66</v>
      </c>
      <c r="G154" s="85">
        <f>SUMIFS('门店明细-分月总'!$L:$L,'门店明细-分月总'!$E:$E,B154,'门店明细-分月总'!$A:$A,$G$1)</f>
        <v>69.5</v>
      </c>
      <c r="H154" s="85">
        <f>SUMIFS('门店明细-分月总'!$L:$L,'门店明细-分月总'!$E:$E,B154,'门店明细-分月总'!$A:$A,$H$1)</f>
        <v>74.5</v>
      </c>
      <c r="I154" s="85">
        <f>SUMIFS('门店明细-分月总'!$L:$L,'门店明细-分月总'!$E:$E,B154,'门店明细-分月总'!$A:$A,$I$1)</f>
        <v>74.5</v>
      </c>
      <c r="J154" s="85">
        <f>SUMIFS('门店明细-分月总'!$L:$L,'门店明细-分月总'!$E:$E,B154,'门店明细-分月总'!$A:$A,$J$1)</f>
        <v>61</v>
      </c>
      <c r="K154" s="85" t="s">
        <v>54</v>
      </c>
      <c r="L154" s="85" t="s">
        <v>54</v>
      </c>
      <c r="O154" s="85">
        <f>AVERAGE(C154:N154)</f>
        <v>60.537500000000001</v>
      </c>
    </row>
    <row r="155" spans="1:15">
      <c r="A155" s="84" t="s">
        <v>396</v>
      </c>
      <c r="B155" s="129" t="s">
        <v>397</v>
      </c>
      <c r="I155" s="85">
        <f>SUMIFS('门店明细-分月总'!$L:$L,'门店明细-分月总'!$E:$E,B155,'门店明细-分月总'!$A:$A,$I$1)</f>
        <v>77.5</v>
      </c>
      <c r="J155" s="85">
        <f>SUMIFS('门店明细-分月总'!$L:$L,'门店明细-分月总'!$E:$E,B155,'门店明细-分月总'!$A:$A,$J$1)</f>
        <v>82.5</v>
      </c>
      <c r="K155" s="85">
        <f>SUMIFS('门店明细-分月总'!$L:$L,'门店明细-分月总'!$E:$E,B155,'门店明细-分月总'!$A:$A,$K$1)</f>
        <v>49</v>
      </c>
      <c r="L155" s="85">
        <f>SUMIFS('门店明细-分月总'!$L:$L,'门店明细-分月总'!$E:$E,B155,'门店明细-分月总'!$A:$A,$L$1)</f>
        <v>32</v>
      </c>
      <c r="O155" s="85">
        <f>AVERAGE(C155:N155)</f>
        <v>60.25</v>
      </c>
    </row>
    <row r="156" spans="1:15">
      <c r="A156" s="84" t="s">
        <v>398</v>
      </c>
      <c r="B156" s="129" t="s">
        <v>405</v>
      </c>
      <c r="K156" s="85">
        <f>SUMIFS('门店明细-分月总'!$L:$L,'门店明细-分月总'!$E:$E,B156,'门店明细-分月总'!$A:$A,$K$1)</f>
        <v>60.3</v>
      </c>
      <c r="L156" s="85">
        <f>SUMIFS('门店明细-分月总'!$L:$L,'门店明细-分月总'!$E:$E,B156,'门店明细-分月总'!$A:$A,$L$1)</f>
        <v>60.2</v>
      </c>
      <c r="O156" s="85">
        <f>AVERAGE(C156:N156)</f>
        <v>60.25</v>
      </c>
    </row>
    <row r="157" spans="1:15">
      <c r="A157" s="84" t="s">
        <v>121</v>
      </c>
      <c r="B157" s="129" t="s">
        <v>122</v>
      </c>
      <c r="C157" s="85">
        <v>74.599999999999994</v>
      </c>
      <c r="D157" s="85">
        <v>72.099999999999994</v>
      </c>
      <c r="E157" s="85">
        <v>22.5</v>
      </c>
      <c r="F157" s="85">
        <f>SUMIFS('门店明细-分月总'!$L:$L,'门店明细-分月总'!$E:$E,B157,'门店明细-分月总'!$A:$A,$F$1)</f>
        <v>27.5</v>
      </c>
      <c r="G157" s="85">
        <f>SUMIFS('门店明细-分月总'!$L:$L,'门店明细-分月总'!$E:$E,B157,'门店明细-分月总'!$A:$A,$G$1)</f>
        <v>27.5</v>
      </c>
      <c r="H157" s="85">
        <f>SUMIFS('门店明细-分月总'!$L:$L,'门店明细-分月总'!$E:$E,B157,'门店明细-分月总'!$A:$A,$H$1)</f>
        <v>80.7</v>
      </c>
      <c r="I157" s="85">
        <f>SUMIFS('门店明细-分月总'!$L:$L,'门店明细-分月总'!$E:$E,B157,'门店明细-分月总'!$A:$A,$I$1)</f>
        <v>84.5</v>
      </c>
      <c r="J157" s="85">
        <f>SUMIFS('门店明细-分月总'!$L:$L,'门店明细-分月总'!$E:$E,B157,'门店明细-分月总'!$A:$A,$J$1)</f>
        <v>90</v>
      </c>
      <c r="K157" s="85">
        <f>SUMIFS('门店明细-分月总'!$L:$L,'门店明细-分月总'!$E:$E,B157,'门店明细-分月总'!$A:$A,$K$1)</f>
        <v>55.5</v>
      </c>
      <c r="L157" s="85">
        <f>SUMIFS('门店明细-分月总'!$L:$L,'门店明细-分月总'!$E:$E,B157,'门店明细-分月总'!$A:$A,$L$1)</f>
        <v>65.25</v>
      </c>
      <c r="O157" s="85">
        <f>AVERAGE(C157:N157)</f>
        <v>60.015000000000001</v>
      </c>
    </row>
    <row r="158" spans="1:15">
      <c r="A158" s="84" t="s">
        <v>67</v>
      </c>
      <c r="B158" s="129" t="s">
        <v>68</v>
      </c>
      <c r="C158" s="85">
        <f>SUMIFS('门店明细-分月总'!$L:$L,'门店明细-分月总'!$E:$E,B158,'门店明细-分月总'!$A:$A,$C$1)</f>
        <v>73.849999999999994</v>
      </c>
      <c r="D158" s="85">
        <f>SUMIFS('门店明细-分月总'!$L:$L,'门店明细-分月总'!$E:$E,B158,'门店明细-分月总'!$A:$A,$D$1)</f>
        <v>61.35</v>
      </c>
      <c r="E158" s="85">
        <f>SUMIFS('门店明细-分月总'!$L:$L,'门店明细-分月总'!$E:$E,B158,'门店明细-分月总'!$A:$A,$E$1)</f>
        <v>69.75</v>
      </c>
      <c r="F158" s="85">
        <f>SUMIFS('门店明细-分月总'!$L:$L,'门店明细-分月总'!$E:$E,B158,'门店明细-分月总'!$A:$A,$F$1)</f>
        <v>27.5</v>
      </c>
      <c r="G158" s="85">
        <f>SUMIFS('门店明细-分月总'!$L:$L,'门店明细-分月总'!$E:$E,B158,'门店明细-分月总'!$A:$A,$G$1)</f>
        <v>70.05</v>
      </c>
      <c r="H158" s="85">
        <f>SUMIFS('门店明细-分月总'!$L:$L,'门店明细-分月总'!$E:$E,B158,'门店明细-分月总'!$A:$A,$H$1)</f>
        <v>23.5</v>
      </c>
      <c r="I158" s="85">
        <f>SUMIFS('门店明细-分月总'!$L:$L,'门店明细-分月总'!$E:$E,B158,'门店明细-分月总'!$A:$A,$I$1)</f>
        <v>63.4</v>
      </c>
      <c r="J158" s="85">
        <f>SUMIFS('门店明细-分月总'!$L:$L,'门店明细-分月总'!$E:$E,B158,'门店明细-分月总'!$A:$A,$J$1)</f>
        <v>87.5</v>
      </c>
      <c r="K158" s="85">
        <f>SUMIFS('门店明细-分月总'!$L:$L,'门店明细-分月总'!$E:$E,B158,'门店明细-分月总'!$A:$A,$K$1)</f>
        <v>58.7</v>
      </c>
      <c r="L158" s="85">
        <f>SUMIFS('门店明细-分月总'!$L:$L,'门店明细-分月总'!$E:$E,B158,'门店明细-分月总'!$A:$A,$L$1)</f>
        <v>64.5</v>
      </c>
      <c r="O158" s="85">
        <f>AVERAGE(C158:N158)</f>
        <v>60.010000000000005</v>
      </c>
    </row>
    <row r="159" spans="1:15">
      <c r="A159" s="84" t="s">
        <v>229</v>
      </c>
      <c r="B159" s="129" t="s">
        <v>230</v>
      </c>
      <c r="C159" s="85">
        <f>SUMIFS('门店明细-分月总'!$L:$L,'门店明细-分月总'!$E:$E,B159,'门店明细-分月总'!$A:$A,$C$1)</f>
        <v>63.65</v>
      </c>
      <c r="D159" s="85">
        <f>SUMIFS('门店明细-分月总'!$L:$L,'门店明细-分月总'!$E:$E,B159,'门店明细-分月总'!$A:$A,$D$1)</f>
        <v>68.650000000000006</v>
      </c>
      <c r="E159" s="85">
        <f>SUMIFS('门店明细-分月总'!$L:$L,'门店明细-分月总'!$E:$E,B159,'门店明细-分月总'!$A:$A,$E$1)</f>
        <v>64.5</v>
      </c>
      <c r="F159" s="85">
        <f>SUMIFS('门店明细-分月总'!$L:$L,'门店明细-分月总'!$E:$E,B159,'门店明细-分月总'!$A:$A,$F$1)</f>
        <v>66.400000000000006</v>
      </c>
      <c r="G159" s="85">
        <f>SUMIFS('门店明细-分月总'!$L:$L,'门店明细-分月总'!$E:$E,B159,'门店明细-分月总'!$A:$A,$G$1)</f>
        <v>62.1</v>
      </c>
      <c r="H159" s="85">
        <f>SUMIFS('门店明细-分月总'!$L:$L,'门店明细-分月总'!$E:$E,B159,'门店明细-分月总'!$A:$A,$H$1)</f>
        <v>72.5</v>
      </c>
      <c r="I159" s="85">
        <f>SUMIFS('门店明细-分月总'!$L:$L,'门店明细-分月总'!$E:$E,B159,'门店明细-分月总'!$A:$A,$I$1)</f>
        <v>74.45</v>
      </c>
      <c r="J159" s="85">
        <f>SUMIFS('门店明细-分月总'!$L:$L,'门店明细-分月总'!$E:$E,B159,'门店明细-分月总'!$A:$A,$J$1)</f>
        <v>84.5</v>
      </c>
      <c r="K159" s="85">
        <f>SUMIFS('门店明细-分月总'!$L:$L,'门店明细-分月总'!$E:$E,B159,'门店明细-分月总'!$A:$A,$K$1)</f>
        <v>27.5</v>
      </c>
      <c r="L159" s="85">
        <f>SUMIFS('门店明细-分月总'!$L:$L,'门店明细-分月总'!$E:$E,B159,'门店明细-分月总'!$A:$A,$L$1)</f>
        <v>14.5</v>
      </c>
      <c r="O159" s="85">
        <f>AVERAGE(C159:N159)</f>
        <v>59.875</v>
      </c>
    </row>
    <row r="160" spans="1:15">
      <c r="A160" s="84" t="s">
        <v>365</v>
      </c>
      <c r="B160" s="129" t="s">
        <v>366</v>
      </c>
      <c r="C160" s="85">
        <f>SUMIFS('门店明细-分月总'!$L:$L,'门店明细-分月总'!$E:$E,B160,'门店明细-分月总'!$A:$A,$C$1)</f>
        <v>56.65</v>
      </c>
      <c r="D160" s="85">
        <f>SUMIFS('门店明细-分月总'!$L:$L,'门店明细-分月总'!$E:$E,B160,'门店明细-分月总'!$A:$A,$D$1)</f>
        <v>45</v>
      </c>
      <c r="E160" s="85">
        <f>SUMIFS('门店明细-分月总'!$L:$L,'门店明细-分月总'!$E:$E,B160,'门店明细-分月总'!$A:$A,$E$1)</f>
        <v>45</v>
      </c>
      <c r="F160" s="85">
        <f>SUMIFS('门店明细-分月总'!$L:$L,'门店明细-分月总'!$E:$E,B160,'门店明细-分月总'!$A:$A,$F$1)</f>
        <v>42</v>
      </c>
      <c r="G160" s="85">
        <f>SUMIFS('门店明细-分月总'!$L:$L,'门店明细-分月总'!$E:$E,B160,'门店明细-分月总'!$A:$A,$G$1)</f>
        <v>44.5</v>
      </c>
      <c r="H160" s="85">
        <f>SUMIFS('门店明细-分月总'!$L:$L,'门店明细-分月总'!$E:$E,B160,'门店明细-分月总'!$A:$A,$H$1)</f>
        <v>86.65</v>
      </c>
      <c r="I160" s="85">
        <f>SUMIFS('门店明细-分月总'!$L:$L,'门店明细-分月总'!$E:$E,B160,'门店明细-分月总'!$A:$A,$I$1)</f>
        <v>87.55</v>
      </c>
      <c r="J160" s="85">
        <f>SUMIFS('门店明细-分月总'!$L:$L,'门店明细-分月总'!$E:$E,B160,'门店明细-分月总'!$A:$A,$J$1)</f>
        <v>80</v>
      </c>
      <c r="K160" s="85">
        <f>SUMIFS('门店明细-分月总'!$L:$L,'门店明细-分月总'!$E:$E,B160,'门店明细-分月总'!$A:$A,$K$1)</f>
        <v>68.3</v>
      </c>
      <c r="L160" s="85">
        <f>SUMIFS('门店明细-分月总'!$L:$L,'门店明细-分月总'!$E:$E,B160,'门店明细-分月总'!$A:$A,$L$1)</f>
        <v>34.5</v>
      </c>
      <c r="O160" s="85">
        <f>AVERAGE(C160:N160)</f>
        <v>59.015000000000001</v>
      </c>
    </row>
    <row r="161" spans="1:15">
      <c r="A161" s="84" t="s">
        <v>335</v>
      </c>
      <c r="B161" s="129" t="s">
        <v>336</v>
      </c>
      <c r="C161" s="85">
        <f>SUMIFS('门店明细-分月总'!$L:$L,'门店明细-分月总'!$E:$E,B161,'门店明细-分月总'!$A:$A,$C$1)</f>
        <v>71.8</v>
      </c>
      <c r="D161" s="85">
        <f>SUMIFS('门店明细-分月总'!$L:$L,'门店明细-分月总'!$E:$E,B161,'门店明细-分月总'!$A:$A,$D$1)</f>
        <v>71.8</v>
      </c>
      <c r="E161" s="85">
        <f>SUMIFS('门店明细-分月总'!$L:$L,'门店明细-分月总'!$E:$E,B161,'门店明细-分月总'!$A:$A,$E$1)</f>
        <v>70</v>
      </c>
      <c r="F161" s="85">
        <f>SUMIFS('门店明细-分月总'!$L:$L,'门店明细-分月总'!$E:$E,B161,'门店明细-分月总'!$A:$A,$F$1)</f>
        <v>75.7</v>
      </c>
      <c r="G161" s="85">
        <f>SUMIFS('门店明细-分月总'!$L:$L,'门店明细-分月总'!$E:$E,B161,'门店明细-分月总'!$A:$A,$G$1)</f>
        <v>61.55</v>
      </c>
      <c r="H161" s="85">
        <f>SUMIFS('门店明细-分月总'!$L:$L,'门店明细-分月总'!$E:$E,B161,'门店明细-分月总'!$A:$A,$H$1)</f>
        <v>71.849999999999994</v>
      </c>
      <c r="I161" s="85">
        <f>SUMIFS('门店明细-分月总'!$L:$L,'门店明细-分月总'!$E:$E,B161,'门店明细-分月总'!$A:$A,$I$1)</f>
        <v>33.5</v>
      </c>
      <c r="J161" s="85">
        <f>SUMIFS('门店明细-分月总'!$L:$L,'门店明细-分月总'!$E:$E,B161,'门店明细-分月总'!$A:$A,$J$1)</f>
        <v>42</v>
      </c>
      <c r="K161" s="85">
        <f>SUMIFS('门店明细-分月总'!$L:$L,'门店明细-分月总'!$E:$E,B161,'门店明细-分月总'!$A:$A,$K$1)</f>
        <v>67.05</v>
      </c>
      <c r="L161" s="85">
        <f>SUMIFS('门店明细-分月总'!$L:$L,'门店明细-分月总'!$E:$E,B161,'门店明细-分月总'!$A:$A,$L$1)</f>
        <v>20.5</v>
      </c>
      <c r="O161" s="85">
        <f>AVERAGE(C161:N161)</f>
        <v>58.575000000000003</v>
      </c>
    </row>
    <row r="162" spans="1:15">
      <c r="A162" s="84" t="s">
        <v>273</v>
      </c>
      <c r="B162" s="129" t="s">
        <v>274</v>
      </c>
      <c r="C162" s="85">
        <f>SUMIFS('门店明细-分月总'!$L:$L,'门店明细-分月总'!$E:$E,B162,'门店明细-分月总'!$A:$A,$C$1)</f>
        <v>75</v>
      </c>
      <c r="D162" s="85">
        <f>SUMIFS('门店明细-分月总'!$L:$L,'门店明细-分月总'!$E:$E,B162,'门店明细-分月总'!$A:$A,$D$1)</f>
        <v>92.5</v>
      </c>
      <c r="E162" s="85">
        <f>SUMIFS('门店明细-分月总'!$L:$L,'门店明细-分月总'!$E:$E,B162,'门店明细-分月总'!$A:$A,$E$1)</f>
        <v>68.650000000000006</v>
      </c>
      <c r="F162" s="85">
        <f>SUMIFS('门店明细-分月总'!$L:$L,'门店明细-分月总'!$E:$E,B162,'门店明细-分月总'!$A:$A,$F$1)</f>
        <v>60.8</v>
      </c>
      <c r="G162" s="85">
        <f>SUMIFS('门店明细-分月总'!$L:$L,'门店明细-分月总'!$E:$E,B162,'门店明细-分月总'!$A:$A,$G$1)</f>
        <v>65.95</v>
      </c>
      <c r="H162" s="85">
        <f>SUMIFS('门店明细-分月总'!$L:$L,'门店明细-分月总'!$E:$E,B162,'门店明细-分月总'!$A:$A,$H$1)</f>
        <v>61.4</v>
      </c>
      <c r="I162" s="85">
        <f>SUMIFS('门店明细-分月总'!$L:$L,'门店明细-分月总'!$E:$E,B162,'门店明细-分月总'!$A:$A,$I$1)</f>
        <v>38.5</v>
      </c>
      <c r="J162" s="85">
        <f>SUMIFS('门店明细-分月总'!$L:$L,'门店明细-分月总'!$E:$E,B162,'门店明细-分月总'!$A:$A,$J$1)</f>
        <v>34.5</v>
      </c>
      <c r="K162" s="85">
        <f>SUMIFS('门店明细-分月总'!$L:$L,'门店明细-分月总'!$E:$E,B162,'门店明细-分月总'!$A:$A,$K$1)</f>
        <v>21.5</v>
      </c>
      <c r="L162" s="85">
        <f>SUMIFS('门店明细-分月总'!$L:$L,'门店明细-分月总'!$E:$E,B162,'门店明细-分月总'!$A:$A,$L$1)</f>
        <v>64</v>
      </c>
      <c r="O162" s="85">
        <f>AVERAGE(C162:N162)</f>
        <v>58.279999999999994</v>
      </c>
    </row>
    <row r="163" spans="1:15">
      <c r="A163" s="84" t="s">
        <v>265</v>
      </c>
      <c r="B163" s="129" t="s">
        <v>266</v>
      </c>
      <c r="C163" s="85">
        <f>SUMIFS('门店明细-分月总'!$L:$L,'门店明细-分月总'!$E:$E,B163,'门店明细-分月总'!$A:$A,$C$1)</f>
        <v>24.5</v>
      </c>
      <c r="D163" s="85">
        <f>SUMIFS('门店明细-分月总'!$L:$L,'门店明细-分月总'!$E:$E,B163,'门店明细-分月总'!$A:$A,$D$1)</f>
        <v>19.5</v>
      </c>
      <c r="E163" s="85">
        <f>SUMIFS('门店明细-分月总'!$L:$L,'门店明细-分月总'!$E:$E,B163,'门店明细-分月总'!$A:$A,$E$1)</f>
        <v>79.099999999999994</v>
      </c>
      <c r="F163" s="85">
        <f>SUMIFS('门店明细-分月总'!$L:$L,'门店明细-分月总'!$E:$E,B163,'门店明细-分月总'!$A:$A,$F$1)</f>
        <v>42.5</v>
      </c>
      <c r="G163" s="85">
        <f>SUMIFS('门店明细-分月总'!$L:$L,'门店明细-分月总'!$E:$E,B163,'门店明细-分月总'!$A:$A,$G$1)</f>
        <v>78.25</v>
      </c>
      <c r="H163" s="85">
        <f>SUMIFS('门店明细-分月总'!$L:$L,'门店明细-分月总'!$E:$E,B163,'门店明细-分月总'!$A:$A,$H$1)</f>
        <v>83</v>
      </c>
      <c r="I163" s="85">
        <f>SUMIFS('门店明细-分月总'!$L:$L,'门店明细-分月总'!$E:$E,B163,'门店明细-分月总'!$A:$A,$I$1)</f>
        <v>81.650000000000006</v>
      </c>
      <c r="J163" s="85">
        <f>SUMIFS('门店明细-分月总'!$L:$L,'门店明细-分月总'!$E:$E,B163,'门店明细-分月总'!$A:$A,$J$1)</f>
        <v>74.849999999999994</v>
      </c>
      <c r="K163" s="85">
        <f>SUMIFS('门店明细-分月总'!$L:$L,'门店明细-分月总'!$E:$E,B163,'门店明细-分月总'!$A:$A,$K$1)</f>
        <v>30</v>
      </c>
      <c r="L163" s="85">
        <f>SUMIFS('门店明细-分月总'!$L:$L,'门店明细-分月总'!$E:$E,B163,'门店明细-分月总'!$A:$A,$L$1)</f>
        <v>67.05</v>
      </c>
      <c r="O163" s="85">
        <f>AVERAGE(C163:N163)</f>
        <v>58.04</v>
      </c>
    </row>
    <row r="164" spans="1:15">
      <c r="A164" s="84" t="s">
        <v>339</v>
      </c>
      <c r="B164" s="129" t="s">
        <v>340</v>
      </c>
      <c r="C164" s="85">
        <f>SUMIFS('门店明细-分月总'!$L:$L,'门店明细-分月总'!$E:$E,B164,'门店明细-分月总'!$A:$A,$C$1)</f>
        <v>21.5</v>
      </c>
      <c r="D164" s="85">
        <f>SUMIFS('门店明细-分月总'!$L:$L,'门店明细-分月总'!$E:$E,B164,'门店明细-分月总'!$A:$A,$D$1)</f>
        <v>24</v>
      </c>
      <c r="E164" s="85">
        <f>SUMIFS('门店明细-分月总'!$L:$L,'门店明细-分月总'!$E:$E,B164,'门店明细-分月总'!$A:$A,$E$1)</f>
        <v>60.9</v>
      </c>
      <c r="F164" s="85">
        <f>SUMIFS('门店明细-分月总'!$L:$L,'门店明细-分月总'!$E:$E,B164,'门店明细-分月总'!$A:$A,$F$1)</f>
        <v>74.099999999999994</v>
      </c>
      <c r="G164" s="85">
        <f>SUMIFS('门店明细-分月总'!$L:$L,'门店明细-分月总'!$E:$E,B164,'门店明细-分月总'!$A:$A,$G$1)</f>
        <v>77.5</v>
      </c>
      <c r="H164" s="85">
        <f>SUMIFS('门店明细-分月总'!$L:$L,'门店明细-分月总'!$E:$E,B164,'门店明细-分月总'!$A:$A,$H$1)</f>
        <v>77</v>
      </c>
      <c r="I164" s="85">
        <f>SUMIFS('门店明细-分月总'!$L:$L,'门店明细-分月总'!$E:$E,B164,'门店明细-分月总'!$A:$A,$I$1)</f>
        <v>73.75</v>
      </c>
      <c r="J164" s="85">
        <f>SUMIFS('门店明细-分月总'!$L:$L,'门店明细-分月总'!$E:$E,B164,'门店明细-分月总'!$A:$A,$J$1)</f>
        <v>82.35</v>
      </c>
      <c r="K164" s="85">
        <f>SUMIFS('门店明细-分月总'!$L:$L,'门店明细-分月总'!$E:$E,B164,'门店明细-分月总'!$A:$A,$K$1)</f>
        <v>65.5</v>
      </c>
      <c r="L164" s="85">
        <f>SUMIFS('门店明细-分月总'!$L:$L,'门店明细-分月总'!$E:$E,B164,'门店明细-分月总'!$A:$A,$L$1)</f>
        <v>17</v>
      </c>
      <c r="O164" s="85">
        <f>AVERAGE(C164:N164)</f>
        <v>57.36</v>
      </c>
    </row>
    <row r="165" spans="1:15">
      <c r="A165" s="84" t="s">
        <v>119</v>
      </c>
      <c r="B165" s="129" t="s">
        <v>120</v>
      </c>
      <c r="C165" s="85">
        <f>SUMIFS('门店明细-分月总'!$L:$L,'门店明细-分月总'!$E:$E,B165,'门店明细-分月总'!$A:$A,$C$1)</f>
        <v>62.3</v>
      </c>
      <c r="D165" s="85">
        <f>SUMIFS('门店明细-分月总'!$L:$L,'门店明细-分月总'!$E:$E,B165,'门店明细-分月总'!$A:$A,$D$1)</f>
        <v>84.8</v>
      </c>
      <c r="E165" s="85">
        <f>SUMIFS('门店明细-分月总'!$L:$L,'门店明细-分月总'!$E:$E,B165,'门店明细-分月总'!$A:$A,$E$1)</f>
        <v>27.5</v>
      </c>
      <c r="F165" s="85">
        <f>SUMIFS('门店明细-分月总'!$L:$L,'门店明细-分月总'!$E:$E,B165,'门店明细-分月总'!$A:$A,$F$1)</f>
        <v>27.5</v>
      </c>
      <c r="G165" s="85">
        <f>SUMIFS('门店明细-分月总'!$L:$L,'门店明细-分月总'!$E:$E,B165,'门店明细-分月总'!$A:$A,$G$1)</f>
        <v>60.05</v>
      </c>
      <c r="H165" s="85">
        <f>SUMIFS('门店明细-分月总'!$L:$L,'门店明细-分月总'!$E:$E,B165,'门店明细-分月总'!$A:$A,$H$1)</f>
        <v>67.849999999999994</v>
      </c>
      <c r="I165" s="85">
        <f>SUMIFS('门店明细-分月总'!$L:$L,'门店明细-分月总'!$E:$E,B165,'门店明细-分月总'!$A:$A,$I$1)</f>
        <v>79.8</v>
      </c>
      <c r="J165" s="85">
        <f>SUMIFS('门店明细-分月总'!$L:$L,'门店明细-分月总'!$E:$E,B165,'门店明细-分月总'!$A:$A,$J$1)</f>
        <v>81.5</v>
      </c>
      <c r="K165" s="85">
        <f>SUMIFS('门店明细-分月总'!$L:$L,'门店明细-分月总'!$E:$E,B165,'门店明细-分月总'!$A:$A,$K$1)</f>
        <v>18</v>
      </c>
      <c r="L165" s="85" t="s">
        <v>54</v>
      </c>
      <c r="O165" s="85">
        <f>AVERAGE(C165:N165)</f>
        <v>56.588888888888889</v>
      </c>
    </row>
    <row r="166" spans="1:15">
      <c r="A166" s="84" t="s">
        <v>133</v>
      </c>
      <c r="B166" s="129" t="s">
        <v>134</v>
      </c>
      <c r="C166" s="85">
        <f>SUMIFS('门店明细-分月总'!$L:$L,'门店明细-分月总'!$E:$E,B166,'门店明细-分月总'!$A:$A,$C$1)</f>
        <v>77.5</v>
      </c>
      <c r="D166" s="85">
        <f>SUMIFS('门店明细-分月总'!$L:$L,'门店明细-分月总'!$E:$E,B166,'门店明细-分月总'!$A:$A,$D$1)</f>
        <v>90</v>
      </c>
      <c r="E166" s="85">
        <f>SUMIFS('门店明细-分月总'!$L:$L,'门店明细-分月总'!$E:$E,B166,'门店明细-分月总'!$A:$A,$E$1)</f>
        <v>82</v>
      </c>
      <c r="F166" s="85">
        <f>SUMIFS('门店明细-分月总'!$L:$L,'门店明细-分月总'!$E:$E,B166,'门店明细-分月总'!$A:$A,$F$1)</f>
        <v>79.5</v>
      </c>
      <c r="G166" s="85">
        <f>SUMIFS('门店明细-分月总'!$L:$L,'门店明细-分月总'!$E:$E,B166,'门店明细-分月总'!$A:$A,$G$1)</f>
        <v>70.5</v>
      </c>
      <c r="H166" s="85">
        <f>SUMIFS('门店明细-分月总'!$L:$L,'门店明细-分月总'!$E:$E,B166,'门店明细-分月总'!$A:$A,$H$1)</f>
        <v>59.4</v>
      </c>
      <c r="I166" s="85">
        <f>SUMIFS('门店明细-分月总'!$L:$L,'门店明细-分月总'!$E:$E,B166,'门店明细-分月总'!$A:$A,$I$1)</f>
        <v>35</v>
      </c>
      <c r="J166" s="85">
        <f>SUMIFS('门店明细-分月总'!$L:$L,'门店明细-分月总'!$E:$E,B166,'门店明细-分月总'!$A:$A,$J$1)</f>
        <v>35</v>
      </c>
      <c r="K166" s="85">
        <f>SUMIFS('门店明细-分月总'!$L:$L,'门店明细-分月总'!$E:$E,B166,'门店明细-分月总'!$A:$A,$K$1)</f>
        <v>17.5</v>
      </c>
      <c r="L166" s="85">
        <f>SUMIFS('门店明细-分月总'!$L:$L,'门店明细-分月总'!$E:$E,B166,'门店明细-分月总'!$A:$A,$L$1)</f>
        <v>17</v>
      </c>
      <c r="O166" s="85">
        <f>AVERAGE(C166:N166)</f>
        <v>56.339999999999996</v>
      </c>
    </row>
    <row r="167" spans="1:15">
      <c r="A167" s="84" t="s">
        <v>187</v>
      </c>
      <c r="B167" s="129" t="s">
        <v>188</v>
      </c>
      <c r="C167" s="85">
        <f>SUMIFS('门店明细-分月总'!$L:$L,'门店明细-分月总'!$E:$E,B167,'门店明细-分月总'!$A:$A,$C$1)</f>
        <v>24.5</v>
      </c>
      <c r="D167" s="85">
        <f>SUMIFS('门店明细-分月总'!$L:$L,'门店明细-分月总'!$E:$E,B167,'门店明细-分月总'!$A:$A,$D$1)</f>
        <v>24.5</v>
      </c>
      <c r="E167" s="85">
        <f>SUMIFS('门店明细-分月总'!$L:$L,'门店明细-分月总'!$E:$E,B167,'门店明细-分月总'!$A:$A,$E$1)</f>
        <v>70.05</v>
      </c>
      <c r="F167" s="85">
        <f>SUMIFS('门店明细-分月总'!$L:$L,'门店明细-分月总'!$E:$E,B167,'门店明细-分月总'!$A:$A,$F$1)</f>
        <v>62.75</v>
      </c>
      <c r="G167" s="85">
        <f>SUMIFS('门店明细-分月总'!$L:$L,'门店明细-分月总'!$E:$E,B167,'门店明细-分月总'!$A:$A,$G$1)</f>
        <v>50.8</v>
      </c>
      <c r="H167" s="85">
        <f>SUMIFS('门店明细-分月总'!$L:$L,'门店明细-分月总'!$E:$E,B167,'门店明细-分月总'!$A:$A,$H$1)</f>
        <v>66.349999999999994</v>
      </c>
      <c r="I167" s="85">
        <f>SUMIFS('门店明细-分月总'!$L:$L,'门店明细-分月总'!$E:$E,B167,'门店明细-分月总'!$A:$A,$I$1)</f>
        <v>65.55</v>
      </c>
      <c r="J167" s="85">
        <f>SUMIFS('门店明细-分月总'!$L:$L,'门店明细-分月总'!$E:$E,B167,'门店明细-分月总'!$A:$A,$J$1)</f>
        <v>68.45</v>
      </c>
      <c r="K167" s="85">
        <f>SUMIFS('门店明细-分月总'!$L:$L,'门店明细-分月总'!$E:$E,B167,'门店明细-分月总'!$A:$A,$K$1)</f>
        <v>61.5</v>
      </c>
      <c r="L167" s="85">
        <f>SUMIFS('门店明细-分月总'!$L:$L,'门店明细-分月总'!$E:$E,B167,'门店明细-分月总'!$A:$A,$L$1)</f>
        <v>59</v>
      </c>
      <c r="O167" s="85">
        <f>AVERAGE(C167:N167)</f>
        <v>55.345000000000006</v>
      </c>
    </row>
    <row r="168" spans="1:15">
      <c r="A168" s="84" t="s">
        <v>261</v>
      </c>
      <c r="B168" s="129" t="s">
        <v>262</v>
      </c>
      <c r="C168" s="85">
        <f>SUMIFS('门店明细-分月总'!$L:$L,'门店明细-分月总'!$E:$E,B168,'门店明细-分月总'!$A:$A,$C$1)</f>
        <v>72.75</v>
      </c>
      <c r="D168" s="85">
        <f>SUMIFS('门店明细-分月总'!$L:$L,'门店明细-分月总'!$E:$E,B168,'门店明细-分月总'!$A:$A,$D$1)</f>
        <v>65.25</v>
      </c>
      <c r="E168" s="85">
        <f>SUMIFS('门店明细-分月总'!$L:$L,'门店明细-分月总'!$E:$E,B168,'门店明细-分月总'!$A:$A,$E$1)</f>
        <v>69.05</v>
      </c>
      <c r="F168" s="85">
        <f>SUMIFS('门店明细-分月总'!$L:$L,'门店明细-分月总'!$E:$E,B168,'门店明细-分月总'!$A:$A,$F$1)</f>
        <v>75.05</v>
      </c>
      <c r="G168" s="85">
        <f>SUMIFS('门店明细-分月总'!$L:$L,'门店明细-分月总'!$E:$E,B168,'门店明细-分月总'!$A:$A,$G$1)</f>
        <v>68.95</v>
      </c>
      <c r="H168" s="85">
        <f>SUMIFS('门店明细-分月总'!$L:$L,'门店明细-分月总'!$E:$E,B168,'门店明细-分月总'!$A:$A,$H$1)</f>
        <v>82.35</v>
      </c>
      <c r="I168" s="85">
        <f>SUMIFS('门店明细-分月总'!$L:$L,'门店明细-分月总'!$E:$E,B168,'门店明细-分月总'!$A:$A,$I$1)</f>
        <v>42</v>
      </c>
      <c r="J168" s="85">
        <f>SUMIFS('门店明细-分月总'!$L:$L,'门店明细-分月总'!$E:$E,B168,'门店明细-分月总'!$A:$A,$J$1)</f>
        <v>37.5</v>
      </c>
      <c r="K168" s="85">
        <f>SUMIFS('门店明细-分月总'!$L:$L,'门店明细-分月总'!$E:$E,B168,'门店明细-分月总'!$A:$A,$K$1)</f>
        <v>14.5</v>
      </c>
      <c r="L168" s="85">
        <f>SUMIFS('门店明细-分月总'!$L:$L,'门店明细-分月总'!$E:$E,B168,'门店明细-分月总'!$A:$A,$L$1)</f>
        <v>17.5</v>
      </c>
      <c r="O168" s="85">
        <f>AVERAGE(C168:N168)</f>
        <v>54.489999999999995</v>
      </c>
    </row>
    <row r="169" spans="1:15">
      <c r="A169" s="84" t="s">
        <v>372</v>
      </c>
      <c r="B169" s="129" t="s">
        <v>373</v>
      </c>
      <c r="G169" s="85">
        <f>SUMIFS('门店明细-分月总'!$L:$L,'门店明细-分月总'!$E:$E,B169,'门店明细-分月总'!$A:$A,$G$1)</f>
        <v>85</v>
      </c>
      <c r="H169" s="85">
        <f>SUMIFS('门店明细-分月总'!$L:$L,'门店明细-分月总'!$E:$E,B169,'门店明细-分月总'!$A:$A,$H$1)</f>
        <v>64.5</v>
      </c>
      <c r="I169" s="85">
        <f>SUMIFS('门店明细-分月总'!$L:$L,'门店明细-分月总'!$E:$E,B169,'门店明细-分月总'!$A:$A,$I$1)</f>
        <v>63.85</v>
      </c>
      <c r="J169" s="85">
        <f>SUMIFS('门店明细-分月总'!$L:$L,'门店明细-分月总'!$E:$E,B169,'门店明细-分月总'!$A:$A,$J$1)</f>
        <v>57.05</v>
      </c>
      <c r="K169" s="85">
        <f>SUMIFS('门店明细-分月总'!$L:$L,'门店明细-分月总'!$E:$E,B169,'门店明细-分月总'!$A:$A,$K$1)</f>
        <v>22</v>
      </c>
      <c r="L169" s="85">
        <f>SUMIFS('门店明细-分月总'!$L:$L,'门店明细-分月总'!$E:$E,B169,'门店明细-分月总'!$A:$A,$L$1)</f>
        <v>30</v>
      </c>
      <c r="O169" s="85">
        <f>AVERAGE(C169:N169)</f>
        <v>53.733333333333327</v>
      </c>
    </row>
    <row r="170" spans="1:15">
      <c r="A170" s="84" t="s">
        <v>341</v>
      </c>
      <c r="B170" s="129" t="s">
        <v>342</v>
      </c>
      <c r="C170" s="85">
        <f>SUMIFS('门店明细-分月总'!$L:$L,'门店明细-分月总'!$E:$E,B170,'门店明细-分月总'!$A:$A,$C$1)</f>
        <v>80</v>
      </c>
      <c r="D170" s="85">
        <f>SUMIFS('门店明细-分月总'!$L:$L,'门店明细-分月总'!$E:$E,B170,'门店明细-分月总'!$A:$A,$D$1)</f>
        <v>77.5</v>
      </c>
      <c r="E170" s="85">
        <f>SUMIFS('门店明细-分月总'!$L:$L,'门店明细-分月总'!$E:$E,B170,'门店明细-分月总'!$A:$A,$E$1)</f>
        <v>32.5</v>
      </c>
      <c r="F170" s="85">
        <f>SUMIFS('门店明细-分月总'!$L:$L,'门店明细-分月总'!$E:$E,B170,'门店明细-分月总'!$A:$A,$F$1)</f>
        <v>27.5</v>
      </c>
      <c r="G170" s="85">
        <f>SUMIFS('门店明细-分月总'!$L:$L,'门店明细-分月总'!$E:$E,B170,'门店明细-分月总'!$A:$A,$G$1)</f>
        <v>58.7</v>
      </c>
      <c r="H170" s="85">
        <f>SUMIFS('门店明细-分月总'!$L:$L,'门店明细-分月总'!$E:$E,B170,'门店明细-分月总'!$A:$A,$H$1)</f>
        <v>81</v>
      </c>
      <c r="I170" s="85">
        <f>SUMIFS('门店明细-分月总'!$L:$L,'门店明细-分月总'!$E:$E,B170,'门店明细-分月总'!$A:$A,$I$1)</f>
        <v>81.400000000000006</v>
      </c>
      <c r="J170" s="85">
        <f>SUMIFS('门店明细-分月总'!$L:$L,'门店明细-分月总'!$E:$E,B170,'门店明细-分月总'!$A:$A,$J$1)</f>
        <v>21</v>
      </c>
      <c r="K170" s="85">
        <f>SUMIFS('门店明细-分月总'!$L:$L,'门店明细-分月总'!$E:$E,B170,'门店明细-分月总'!$A:$A,$K$1)</f>
        <v>19.5</v>
      </c>
      <c r="L170" s="85">
        <f>SUMIFS('门店明细-分月总'!$L:$L,'门店明细-分月总'!$E:$E,B170,'门店明细-分月总'!$A:$A,$L$1)</f>
        <v>18</v>
      </c>
      <c r="O170" s="85">
        <f>AVERAGE(C170:N170)</f>
        <v>49.71</v>
      </c>
    </row>
    <row r="171" spans="1:15">
      <c r="A171" s="86" t="s">
        <v>319</v>
      </c>
      <c r="B171" s="86" t="s">
        <v>320</v>
      </c>
      <c r="C171" s="87">
        <f>SUMIFS('门店明细-分月总'!$L:$L,'门店明细-分月总'!$E:$E,B171,'门店明细-分月总'!$A:$A,$C$1)</f>
        <v>73.95</v>
      </c>
      <c r="D171" s="87">
        <f>SUMIFS('门店明细-分月总'!$L:$L,'门店明细-分月总'!$E:$E,B171,'门店明细-分月总'!$A:$A,$D$1)</f>
        <v>73.95</v>
      </c>
      <c r="E171" s="87">
        <f>SUMIFS('门店明细-分月总'!$L:$L,'门店明细-分月总'!$E:$E,B171,'门店明细-分月总'!$A:$A,$E$1)</f>
        <v>79.8</v>
      </c>
      <c r="F171" s="87">
        <f>SUMIFS('门店明细-分月总'!$L:$L,'门店明细-分月总'!$E:$E,B171,'门店明细-分月总'!$A:$A,$F$1)</f>
        <v>73.650000000000006</v>
      </c>
      <c r="G171" s="87">
        <f>SUMIFS('门店明细-分月总'!$L:$L,'门店明细-分月总'!$E:$E,B171,'门店明细-分月总'!$A:$A,$G$1)</f>
        <v>31</v>
      </c>
      <c r="H171" s="87">
        <f>SUMIFS('门店明细-分月总'!$L:$L,'门店明细-分月总'!$E:$E,B171,'门店明细-分月总'!$A:$A,$H$1)</f>
        <v>37.5</v>
      </c>
      <c r="I171" s="87">
        <f>SUMIFS('门店明细-分月总'!$L:$L,'门店明细-分月总'!$E:$E,B171,'门店明细-分月总'!$A:$A,$I$1)</f>
        <v>45</v>
      </c>
      <c r="J171" s="87">
        <f>SUMIFS('门店明细-分月总'!$L:$L,'门店明细-分月总'!$E:$E,B171,'门店明细-分月总'!$A:$A,$J$1)</f>
        <v>32.5</v>
      </c>
      <c r="K171" s="87">
        <f>SUMIFS('门店明细-分月总'!$L:$L,'门店明细-分月总'!$E:$E,B171,'门店明细-分月总'!$A:$A,$K$1)</f>
        <v>25</v>
      </c>
      <c r="L171" s="87">
        <f>SUMIFS('门店明细-分月总'!$L:$L,'门店明细-分月总'!$E:$E,B171,'门店明细-分月总'!$A:$A,$L$1)</f>
        <v>19.5</v>
      </c>
      <c r="M171" s="87"/>
      <c r="N171" s="87"/>
      <c r="O171" s="87">
        <f>AVERAGE(C171:N171)</f>
        <v>49.185000000000002</v>
      </c>
    </row>
    <row r="172" spans="1:15">
      <c r="A172" s="86" t="s">
        <v>259</v>
      </c>
      <c r="B172" s="86" t="s">
        <v>260</v>
      </c>
      <c r="C172" s="87">
        <f>SUMIFS('门店明细-分月总'!$L:$L,'门店明细-分月总'!$E:$E,B172,'门店明细-分月总'!$A:$A,$C$1)</f>
        <v>74.5</v>
      </c>
      <c r="D172" s="87">
        <f>SUMIFS('门店明细-分月总'!$L:$L,'门店明细-分月总'!$E:$E,B172,'门店明细-分月总'!$A:$A,$D$1)</f>
        <v>69.5</v>
      </c>
      <c r="E172" s="87">
        <f>SUMIFS('门店明细-分月总'!$L:$L,'门店明细-分月总'!$E:$E,B172,'门店明细-分月总'!$A:$A,$E$1)</f>
        <v>70.5</v>
      </c>
      <c r="F172" s="87">
        <f>SUMIFS('门店明细-分月总'!$L:$L,'门店明细-分月总'!$E:$E,B172,'门店明细-分月总'!$A:$A,$F$1)</f>
        <v>69.150000000000006</v>
      </c>
      <c r="G172" s="87">
        <f>SUMIFS('门店明细-分月总'!$L:$L,'门店明细-分月总'!$E:$E,B172,'门店明细-分月总'!$A:$A,$G$1)</f>
        <v>61.45</v>
      </c>
      <c r="H172" s="87">
        <f>SUMIFS('门店明细-分月总'!$L:$L,'门店明细-分月总'!$E:$E,B172,'门店明细-分月总'!$A:$A,$H$1)</f>
        <v>61.55</v>
      </c>
      <c r="I172" s="87">
        <f>SUMIFS('门店明细-分月总'!$L:$L,'门店明细-分月总'!$E:$E,B172,'门店明细-分月总'!$A:$A,$I$1)</f>
        <v>20.5</v>
      </c>
      <c r="J172" s="87">
        <f>SUMIFS('门店明细-分月总'!$L:$L,'门店明细-分月总'!$E:$E,B172,'门店明细-分月总'!$A:$A,$J$1)</f>
        <v>14.5</v>
      </c>
      <c r="K172" s="87">
        <f>SUMIFS('门店明细-分月总'!$L:$L,'门店明细-分月总'!$E:$E,B172,'门店明细-分月总'!$A:$A,$K$1)</f>
        <v>24.5</v>
      </c>
      <c r="L172" s="87">
        <f>SUMIFS('门店明细-分月总'!$L:$L,'门店明细-分月总'!$E:$E,B172,'门店明细-分月总'!$A:$A,$L$1)</f>
        <v>22.5</v>
      </c>
      <c r="M172" s="87"/>
      <c r="N172" s="87"/>
      <c r="O172" s="87">
        <f>AVERAGE(C172:N172)</f>
        <v>48.864999999999995</v>
      </c>
    </row>
    <row r="173" spans="1:15">
      <c r="A173" s="86" t="s">
        <v>347</v>
      </c>
      <c r="B173" s="86" t="s">
        <v>348</v>
      </c>
      <c r="C173" s="87">
        <f>SUMIFS('门店明细-分月总'!$L:$L,'门店明细-分月总'!$E:$E,B173,'门店明细-分月总'!$A:$A,$C$1)</f>
        <v>64.8</v>
      </c>
      <c r="D173" s="87">
        <f>SUMIFS('门店明细-分月总'!$L:$L,'门店明细-分月总'!$E:$E,B173,'门店明细-分月总'!$A:$A,$D$1)</f>
        <v>69.8</v>
      </c>
      <c r="E173" s="87">
        <f>SUMIFS('门店明细-分月总'!$L:$L,'门店明细-分月总'!$E:$E,B173,'门店明细-分月总'!$A:$A,$E$1)</f>
        <v>68.25</v>
      </c>
      <c r="F173" s="87">
        <f>SUMIFS('门店明细-分月总'!$L:$L,'门店明细-分月总'!$E:$E,B173,'门店明细-分月总'!$A:$A,$F$1)</f>
        <v>66</v>
      </c>
      <c r="G173" s="87">
        <f>SUMIFS('门店明细-分月总'!$L:$L,'门店明细-分月总'!$E:$E,B173,'门店明细-分月总'!$A:$A,$G$1)</f>
        <v>21.5</v>
      </c>
      <c r="H173" s="87">
        <f>SUMIFS('门店明细-分月总'!$L:$L,'门店明细-分月总'!$E:$E,B173,'门店明细-分月总'!$A:$A,$H$1)</f>
        <v>34.5</v>
      </c>
      <c r="I173" s="87">
        <f>SUMIFS('门店明细-分月总'!$L:$L,'门店明细-分月总'!$E:$E,B173,'门店明细-分月总'!$A:$A,$I$1)</f>
        <v>39</v>
      </c>
      <c r="J173" s="87">
        <f>SUMIFS('门店明细-分月总'!$L:$L,'门店明细-分月总'!$E:$E,B173,'门店明细-分月总'!$A:$A,$J$1)</f>
        <v>45</v>
      </c>
      <c r="K173" s="87">
        <f>SUMIFS('门店明细-分月总'!$L:$L,'门店明细-分月总'!$E:$E,B173,'门店明细-分月总'!$A:$A,$K$1)</f>
        <v>23</v>
      </c>
      <c r="L173" s="87">
        <f>SUMIFS('门店明细-分月总'!$L:$L,'门店明细-分月总'!$E:$E,B173,'门店明细-分月总'!$A:$A,$L$1)</f>
        <v>27.5</v>
      </c>
      <c r="M173" s="87"/>
      <c r="N173" s="87"/>
      <c r="O173" s="87">
        <f>AVERAGE(C173:N173)</f>
        <v>45.935000000000002</v>
      </c>
    </row>
    <row r="174" spans="1:15">
      <c r="A174" s="86" t="s">
        <v>329</v>
      </c>
      <c r="B174" s="86" t="s">
        <v>330</v>
      </c>
      <c r="C174" s="87">
        <f>SUMIFS('门店明细-分月总'!$L:$L,'门店明细-分月总'!$E:$E,B174,'门店明细-分月总'!$A:$A,$C$1)</f>
        <v>61.45</v>
      </c>
      <c r="D174" s="87">
        <f>SUMIFS('门店明细-分月总'!$L:$L,'门店明细-分月总'!$E:$E,B174,'门店明细-分月总'!$A:$A,$D$1)</f>
        <v>53.95</v>
      </c>
      <c r="E174" s="87">
        <f>SUMIFS('门店明细-分月总'!$L:$L,'门店明细-分月总'!$E:$E,B174,'门店明细-分月总'!$A:$A,$E$1)</f>
        <v>51.7</v>
      </c>
      <c r="F174" s="87">
        <f>SUMIFS('门店明细-分月总'!$L:$L,'门店明细-分月总'!$E:$E,B174,'门店明细-分月总'!$A:$A,$F$1)</f>
        <v>27.5</v>
      </c>
      <c r="G174" s="87">
        <f>SUMIFS('门店明细-分月总'!$L:$L,'门店明细-分月总'!$E:$E,B174,'门店明细-分月总'!$A:$A,$G$1)</f>
        <v>63.8</v>
      </c>
      <c r="H174" s="87">
        <f>SUMIFS('门店明细-分月总'!$L:$L,'门店明细-分月总'!$E:$E,B174,'门店明细-分月总'!$A:$A,$H$1)</f>
        <v>72.05</v>
      </c>
      <c r="I174" s="87">
        <f>SUMIFS('门店明细-分月总'!$L:$L,'门店明细-分月总'!$E:$E,B174,'门店明细-分月总'!$A:$A,$I$1)</f>
        <v>25</v>
      </c>
      <c r="J174" s="87">
        <f>SUMIFS('门店明细-分月总'!$L:$L,'门店明细-分月总'!$E:$E,B174,'门店明细-分月总'!$A:$A,$J$1)</f>
        <v>24.5</v>
      </c>
      <c r="K174" s="87">
        <f>SUMIFS('门店明细-分月总'!$L:$L,'门店明细-分月总'!$E:$E,B174,'门店明细-分月总'!$A:$A,$K$1)</f>
        <v>11.5</v>
      </c>
      <c r="L174" s="87">
        <f>SUMIFS('门店明细-分月总'!$L:$L,'门店明细-分月总'!$E:$E,B174,'门店明细-分月总'!$A:$A,$L$1)</f>
        <v>65</v>
      </c>
      <c r="M174" s="87"/>
      <c r="N174" s="87"/>
      <c r="O174" s="87">
        <f>AVERAGE(C174:N174)</f>
        <v>45.645000000000003</v>
      </c>
    </row>
    <row r="175" spans="1:15">
      <c r="A175" s="86" t="s">
        <v>257</v>
      </c>
      <c r="B175" s="86" t="s">
        <v>258</v>
      </c>
      <c r="C175" s="87">
        <f>SUMIFS('门店明细-分月总'!$L:$L,'门店明细-分月总'!$E:$E,B175,'门店明细-分月总'!$A:$A,$C$1)</f>
        <v>72</v>
      </c>
      <c r="D175" s="87">
        <f>SUMIFS('门店明细-分月总'!$L:$L,'门店明细-分月总'!$E:$E,B175,'门店明细-分月总'!$A:$A,$D$1)</f>
        <v>67</v>
      </c>
      <c r="E175" s="87">
        <f>SUMIFS('门店明细-分月总'!$L:$L,'门店明细-分月总'!$E:$E,B175,'门店明细-分月总'!$A:$A,$E$1)</f>
        <v>71</v>
      </c>
      <c r="F175" s="87">
        <f>SUMIFS('门店明细-分月总'!$L:$L,'门店明细-分月总'!$E:$E,B175,'门店明细-分月总'!$A:$A,$F$1)</f>
        <v>63.9</v>
      </c>
      <c r="G175" s="87">
        <f>SUMIFS('门店明细-分月总'!$L:$L,'门店明细-分月总'!$E:$E,B175,'门店明细-分月总'!$A:$A,$G$1)</f>
        <v>25</v>
      </c>
      <c r="H175" s="87">
        <f>SUMIFS('门店明细-分月总'!$L:$L,'门店明细-分月总'!$E:$E,B175,'门店明细-分月总'!$A:$A,$H$1)</f>
        <v>75.95</v>
      </c>
      <c r="I175" s="87">
        <f>SUMIFS('门店明细-分月总'!$L:$L,'门店明细-分月总'!$E:$E,B175,'门店明细-分月总'!$A:$A,$I$1)</f>
        <v>21.5</v>
      </c>
      <c r="J175" s="87">
        <f>SUMIFS('门店明细-分月总'!$L:$L,'门店明细-分月总'!$E:$E,B175,'门店明细-分月总'!$A:$A,$J$1)</f>
        <v>22</v>
      </c>
      <c r="K175" s="87">
        <f>SUMIFS('门店明细-分月总'!$L:$L,'门店明细-分月总'!$E:$E,B175,'门店明细-分月总'!$A:$A,$K$1)</f>
        <v>19.5</v>
      </c>
      <c r="L175" s="87">
        <f>SUMIFS('门店明细-分月总'!$L:$L,'门店明细-分月总'!$E:$E,B175,'门店明细-分月总'!$A:$A,$L$1)</f>
        <v>17</v>
      </c>
      <c r="M175" s="87"/>
      <c r="N175" s="87"/>
      <c r="O175" s="87">
        <f>AVERAGE(C175:N175)</f>
        <v>45.484999999999999</v>
      </c>
    </row>
    <row r="176" spans="1:15">
      <c r="A176" s="86" t="s">
        <v>367</v>
      </c>
      <c r="B176" s="86" t="s">
        <v>368</v>
      </c>
      <c r="C176" s="87">
        <f>SUMIFS('门店明细-分月总'!$L:$L,'门店明细-分月总'!$E:$E,B176,'门店明细-分月总'!$A:$A,$C$1)</f>
        <v>17.5</v>
      </c>
      <c r="D176" s="87">
        <f>SUMIFS('门店明细-分月总'!$L:$L,'门店明细-分月总'!$E:$E,B176,'门店明细-分月总'!$A:$A,$D$1)</f>
        <v>22.5</v>
      </c>
      <c r="E176" s="87">
        <f>SUMIFS('门店明细-分月总'!$L:$L,'门店明细-分月总'!$E:$E,B176,'门店明细-分月总'!$A:$A,$E$1)</f>
        <v>82.5</v>
      </c>
      <c r="F176" s="87">
        <f>SUMIFS('门店明细-分月总'!$L:$L,'门店明细-分月总'!$E:$E,B176,'门店明细-分月总'!$A:$A,$F$1)</f>
        <v>32.5</v>
      </c>
      <c r="G176" s="87">
        <f>SUMIFS('门店明细-分月总'!$L:$L,'门店明细-分月总'!$E:$E,B176,'门店明细-分月总'!$A:$A,$G$1)</f>
        <v>71.849999999999994</v>
      </c>
      <c r="H176" s="87">
        <f>SUMIFS('门店明细-分月总'!$L:$L,'门店明细-分月总'!$E:$E,B176,'门店明细-分月总'!$A:$A,$H$1)</f>
        <v>37.5</v>
      </c>
      <c r="I176" s="87">
        <f>SUMIFS('门店明细-分月总'!$L:$L,'门店明细-分月总'!$E:$E,B176,'门店明细-分月总'!$A:$A,$I$1)</f>
        <v>43.5</v>
      </c>
      <c r="J176" s="87">
        <f>SUMIFS('门店明细-分月总'!$L:$L,'门店明细-分月总'!$E:$E,B176,'门店明细-分月总'!$A:$A,$J$1)</f>
        <v>42</v>
      </c>
      <c r="K176" s="87">
        <f>SUMIFS('门店明细-分月总'!$L:$L,'门店明细-分月总'!$E:$E,B176,'门店明细-分月总'!$A:$A,$K$1)</f>
        <v>66.8</v>
      </c>
      <c r="L176" s="87">
        <f>SUMIFS('门店明细-分月总'!$L:$L,'门店明细-分月总'!$E:$E,B176,'门店明细-分月总'!$A:$A,$L$1)</f>
        <v>24.5</v>
      </c>
      <c r="M176" s="87"/>
      <c r="N176" s="87"/>
      <c r="O176" s="87">
        <f>AVERAGE(C176:N176)</f>
        <v>44.115000000000002</v>
      </c>
    </row>
    <row r="177" spans="1:15">
      <c r="A177" s="84" t="s">
        <v>177</v>
      </c>
      <c r="B177" s="129" t="s">
        <v>371</v>
      </c>
      <c r="F177" s="85">
        <f>SUMIFS('门店明细-分月总'!$L:$L,'门店明细-分月总'!$E:$E,B177,'门店明细-分月总'!$A:$A,$F$1)</f>
        <v>58.45</v>
      </c>
      <c r="G177" s="85">
        <f>SUMIFS('门店明细-分月总'!$L:$L,'门店明细-分月总'!$E:$E,B177,'门店明细-分月总'!$A:$A,$G$1)</f>
        <v>64.8</v>
      </c>
      <c r="H177" s="85">
        <f>SUMIFS('门店明细-分月总'!$L:$L,'门店明细-分月总'!$E:$E,B177,'门店明细-分月总'!$A:$A,$H$1)</f>
        <v>24.5</v>
      </c>
      <c r="I177" s="85">
        <f>SUMIFS('门店明细-分月总'!$L:$L,'门店明细-分月总'!$E:$E,B177,'门店明细-分月总'!$A:$A,$I$1)</f>
        <v>35</v>
      </c>
      <c r="J177" s="85">
        <f>SUMIFS('门店明细-分月总'!$L:$L,'门店明细-分月总'!$E:$E,B177,'门店明细-分月总'!$A:$A,$J$1)</f>
        <v>82.35</v>
      </c>
      <c r="K177" s="85">
        <f>SUMIFS('门店明细-分月总'!$L:$L,'门店明细-分月总'!$E:$E,B177,'门店明细-分月总'!$A:$A,$K$1)</f>
        <v>21.5</v>
      </c>
      <c r="L177" s="85">
        <f>SUMIFS('门店明细-分月总'!$L:$L,'门店明细-分月总'!$E:$E,B177,'门店明细-分月总'!$A:$A,$L$1)</f>
        <v>17</v>
      </c>
      <c r="O177" s="85">
        <f>AVERAGE(C177:N177)</f>
        <v>43.371428571428574</v>
      </c>
    </row>
    <row r="178" spans="1:15">
      <c r="A178" s="84" t="s">
        <v>392</v>
      </c>
      <c r="B178" s="129" t="s">
        <v>393</v>
      </c>
      <c r="I178" s="85">
        <f>SUMIFS('门店明细-分月总'!$L:$L,'门店明细-分月总'!$E:$E,B178,'门店明细-分月总'!$A:$A,$I$1)</f>
        <v>71.400000000000006</v>
      </c>
      <c r="J178" s="85">
        <f>SUMIFS('门店明细-分月总'!$L:$L,'门店明细-分月总'!$E:$E,B178,'门店明细-分月总'!$A:$A,$J$1)</f>
        <v>47.9</v>
      </c>
      <c r="K178" s="85">
        <f>SUMIFS('门店明细-分月总'!$L:$L,'门店明细-分月总'!$E:$E,B178,'门店明细-分月总'!$A:$A,$K$1)</f>
        <v>25</v>
      </c>
      <c r="L178" s="85">
        <f>SUMIFS('门店明细-分月总'!$L:$L,'门店明细-分月总'!$E:$E,B178,'门店明细-分月总'!$A:$A,$L$1)</f>
        <v>25</v>
      </c>
      <c r="O178" s="85">
        <f>AVERAGE(C178:N178)</f>
        <v>42.325000000000003</v>
      </c>
    </row>
    <row r="179" spans="1:15">
      <c r="A179" s="86" t="s">
        <v>349</v>
      </c>
      <c r="B179" s="86" t="s">
        <v>350</v>
      </c>
      <c r="C179" s="87">
        <f>SUMIFS('门店明细-分月总'!$L:$L,'门店明细-分月总'!$E:$E,B179,'门店明细-分月总'!$A:$A,$C$1)</f>
        <v>59.4</v>
      </c>
      <c r="D179" s="87">
        <f>SUMIFS('门店明细-分月总'!$L:$L,'门店明细-分月总'!$E:$E,B179,'门店明细-分月总'!$A:$A,$D$1)</f>
        <v>64.400000000000006</v>
      </c>
      <c r="E179" s="87">
        <f>SUMIFS('门店明细-分月总'!$L:$L,'门店明细-分月总'!$E:$E,B179,'门店明细-分月总'!$A:$A,$E$1)</f>
        <v>69.400000000000006</v>
      </c>
      <c r="F179" s="87">
        <f>SUMIFS('门店明细-分月总'!$L:$L,'门店明细-分月总'!$E:$E,B179,'门店明细-分月总'!$A:$A,$F$1)</f>
        <v>27</v>
      </c>
      <c r="G179" s="87">
        <f>SUMIFS('门店明细-分月总'!$L:$L,'门店明细-分月总'!$E:$E,B179,'门店明细-分月总'!$A:$A,$G$1)</f>
        <v>15.5</v>
      </c>
      <c r="H179" s="87">
        <f>SUMIFS('门店明细-分月总'!$L:$L,'门店明细-分月总'!$E:$E,B179,'门店明细-分月总'!$A:$A,$H$1)</f>
        <v>75.3</v>
      </c>
      <c r="I179" s="87">
        <f>SUMIFS('门店明细-分月总'!$L:$L,'门店明细-分月总'!$E:$E,B179,'门店明细-分月总'!$A:$A,$I$1)</f>
        <v>27</v>
      </c>
      <c r="J179" s="87">
        <f>SUMIFS('门店明细-分月总'!$L:$L,'门店明细-分月总'!$E:$E,B179,'门店明细-分月总'!$A:$A,$J$1)</f>
        <v>32</v>
      </c>
      <c r="K179" s="87">
        <f>SUMIFS('门店明细-分月总'!$L:$L,'门店明细-分月总'!$E:$E,B179,'门店明细-分月总'!$A:$A,$K$1)</f>
        <v>20</v>
      </c>
      <c r="L179" s="87">
        <f>SUMIFS('门店明细-分月总'!$L:$L,'门店明细-分月总'!$E:$E,B179,'门店明细-分月总'!$A:$A,$L$1)</f>
        <v>26</v>
      </c>
      <c r="M179" s="87"/>
      <c r="N179" s="87"/>
      <c r="O179" s="87">
        <f>AVERAGE(C179:N179)</f>
        <v>41.6</v>
      </c>
    </row>
    <row r="180" spans="1:15">
      <c r="A180" s="84" t="s">
        <v>400</v>
      </c>
      <c r="B180" s="129" t="s">
        <v>401</v>
      </c>
      <c r="J180" s="85">
        <f>SUMIFS('门店明细-分月总'!$L:$L,'门店明细-分月总'!$E:$E,B180,'门店明细-分月总'!$A:$A,$J$1)</f>
        <v>75.7</v>
      </c>
      <c r="K180" s="85">
        <f>SUMIFS('门店明细-分月总'!$L:$L,'门店明细-分月总'!$E:$E,B180,'门店明细-分月总'!$A:$A,$K$1)</f>
        <v>27.5</v>
      </c>
      <c r="L180" s="85">
        <f>SUMIFS('门店明细-分月总'!$L:$L,'门店明细-分月总'!$E:$E,B180,'门店明细-分月总'!$A:$A,$L$1)</f>
        <v>20</v>
      </c>
      <c r="O180" s="85">
        <f>AVERAGE(C180:N180)</f>
        <v>41.06666666666667</v>
      </c>
    </row>
    <row r="181" spans="1:15">
      <c r="A181" s="84" t="s">
        <v>394</v>
      </c>
      <c r="B181" s="129" t="s">
        <v>403</v>
      </c>
      <c r="I181" s="85">
        <f>SUMIFS('门店明细-分月总'!$L:$L,'门店明细-分月总'!$E:$E,B181,'门店明细-分月总'!$A:$A,$I$1)</f>
        <v>78.95</v>
      </c>
      <c r="J181" s="85">
        <f>SUMIFS('门店明细-分月总'!$L:$L,'门店明细-分月总'!$E:$E,B181,'门店明细-分月总'!$A:$A,$J$1)</f>
        <v>34.5</v>
      </c>
      <c r="K181" s="85">
        <f>SUMIFS('门店明细-分月总'!$L:$L,'门店明细-分月总'!$E:$E,B181,'门店明细-分月总'!$A:$A,$K$1)</f>
        <v>17.5</v>
      </c>
      <c r="L181" s="85">
        <f>SUMIFS('门店明细-分月总'!$L:$L,'门店明细-分月总'!$E:$E,B181,'门店明细-分月总'!$A:$A,$L$1)</f>
        <v>22</v>
      </c>
      <c r="O181" s="85">
        <f>AVERAGE(C181:N181)</f>
        <v>38.237499999999997</v>
      </c>
    </row>
    <row r="182" spans="1:15">
      <c r="A182" s="86" t="s">
        <v>361</v>
      </c>
      <c r="B182" s="86" t="s">
        <v>362</v>
      </c>
      <c r="C182" s="87">
        <f>SUMIFS('门店明细-分月总'!$L:$L,'门店明细-分月总'!$E:$E,B182,'门店明细-分月总'!$A:$A,$C$1)</f>
        <v>22.5</v>
      </c>
      <c r="D182" s="87">
        <f>SUMIFS('门店明细-分月总'!$L:$L,'门店明细-分月总'!$E:$E,B182,'门店明细-分月总'!$A:$A,$D$1)</f>
        <v>22.5</v>
      </c>
      <c r="E182" s="87">
        <f>SUMIFS('门店明细-分月总'!$L:$L,'门店明细-分月总'!$E:$E,B182,'门店明细-分月总'!$A:$A,$E$1)</f>
        <v>24.5</v>
      </c>
      <c r="F182" s="87">
        <f>SUMIFS('门店明细-分月总'!$L:$L,'门店明细-分月总'!$E:$E,B182,'门店明细-分月总'!$A:$A,$F$1)</f>
        <v>30</v>
      </c>
      <c r="G182" s="87">
        <f>SUMIFS('门店明细-分月总'!$L:$L,'门店明细-分月总'!$E:$E,B182,'门店明细-分月总'!$A:$A,$G$1)</f>
        <v>22</v>
      </c>
      <c r="H182" s="87">
        <f>SUMIFS('门店明细-分月总'!$L:$L,'门店明细-分月总'!$E:$E,B182,'门店明细-分月总'!$A:$A,$H$1)</f>
        <v>24.5</v>
      </c>
      <c r="I182" s="87">
        <f>SUMIFS('门店明细-分月总'!$L:$L,'门店明细-分月总'!$E:$E,B182,'门店明细-分月总'!$A:$A,$I$1)</f>
        <v>67.45</v>
      </c>
      <c r="J182" s="87">
        <f>SUMIFS('门店明细-分月总'!$L:$L,'门店明细-分月总'!$E:$E,B182,'门店明细-分月总'!$A:$A,$J$1)</f>
        <v>27</v>
      </c>
      <c r="K182" s="87">
        <f>SUMIFS('门店明细-分月总'!$L:$L,'门店明细-分月总'!$E:$E,B182,'门店明细-分月总'!$A:$A,$K$1)</f>
        <v>19.5</v>
      </c>
      <c r="L182" s="87">
        <f>SUMIFS('门店明细-分月总'!$L:$L,'门店明细-分月总'!$E:$E,B182,'门店明细-分月总'!$A:$A,$L$1)</f>
        <v>25</v>
      </c>
      <c r="M182" s="87"/>
      <c r="N182" s="87"/>
      <c r="O182" s="87">
        <f>AVERAGE(C182:N182)</f>
        <v>28.494999999999997</v>
      </c>
    </row>
    <row r="183" spans="1:15">
      <c r="A183" s="84" t="s">
        <v>97</v>
      </c>
      <c r="B183" s="129" t="s">
        <v>98</v>
      </c>
      <c r="C183" s="85">
        <f>SUMIFS('门店明细-分月总'!$L:$L,'门店明细-分月总'!$E:$E,B183,'门店明细-分月总'!$A:$A,$C$1)</f>
        <v>27.5</v>
      </c>
      <c r="D183" s="85">
        <f>SUMIFS('门店明细-分月总'!$L:$L,'门店明细-分月总'!$E:$E,B183,'门店明细-分月总'!$A:$A,$D$1)</f>
        <v>30</v>
      </c>
      <c r="E183" s="85">
        <f>SUMIFS('门店明细-分月总'!$L:$L,'门店明细-分月总'!$E:$E,B183,'门店明细-分月总'!$A:$A,$E$1)</f>
        <v>24.5</v>
      </c>
      <c r="F183" s="85" t="s">
        <v>54</v>
      </c>
      <c r="G183" s="85" t="s">
        <v>54</v>
      </c>
      <c r="H183" s="85" t="s">
        <v>54</v>
      </c>
      <c r="I183" s="85" t="s">
        <v>54</v>
      </c>
      <c r="J183" s="85" t="s">
        <v>54</v>
      </c>
      <c r="K183" s="85" t="s">
        <v>54</v>
      </c>
      <c r="L183" s="85" t="s">
        <v>54</v>
      </c>
      <c r="O183" s="85">
        <f>AVERAGE(C183:N183)</f>
        <v>27.333333333333332</v>
      </c>
    </row>
    <row r="184" spans="1:15">
      <c r="A184" s="84" t="s">
        <v>374</v>
      </c>
      <c r="B184" s="129" t="s">
        <v>375</v>
      </c>
      <c r="G184" s="85">
        <f>SUMIFS('门店明细-分月总'!$L:$L,'门店明细-分月总'!$E:$E,B184,'门店明细-分月总'!$A:$A,$G$1)</f>
        <v>17.5</v>
      </c>
      <c r="H184" s="85">
        <f>SUMIFS('门店明细-分月总'!$L:$L,'门店明细-分月总'!$E:$E,B184,'门店明细-分月总'!$A:$A,$H$1)</f>
        <v>34.5</v>
      </c>
      <c r="I184" s="85">
        <f>SUMIFS('门店明细-分月总'!$L:$L,'门店明细-分月总'!$E:$E,B184,'门店明细-分月总'!$A:$A,$I$1)</f>
        <v>32.5</v>
      </c>
      <c r="J184" s="85">
        <f>SUMIFS('门店明细-分月总'!$L:$L,'门店明细-分月总'!$E:$E,B184,'门店明细-分月总'!$A:$A,$J$1)</f>
        <v>32</v>
      </c>
      <c r="K184" s="85">
        <f>SUMIFS('门店明细-分月总'!$L:$L,'门店明细-分月总'!$E:$E,B184,'门店明细-分月总'!$A:$A,$K$1)</f>
        <v>25</v>
      </c>
      <c r="L184" s="85">
        <f>SUMIFS('门店明细-分月总'!$L:$L,'门店明细-分月总'!$E:$E,B184,'门店明细-分月总'!$A:$A,$L$1)</f>
        <v>20</v>
      </c>
      <c r="O184" s="85">
        <f>AVERAGE(C184:N184)</f>
        <v>26.916666666666668</v>
      </c>
    </row>
    <row r="185" spans="1:15" ht="13.95" customHeight="1">
      <c r="A185" s="86" t="s">
        <v>363</v>
      </c>
      <c r="B185" s="86" t="s">
        <v>364</v>
      </c>
      <c r="C185" s="87">
        <f>SUMIFS('门店明细-分月总'!$L:$L,'门店明细-分月总'!$E:$E,B185,'门店明细-分月总'!$A:$A,$C$1)</f>
        <v>25</v>
      </c>
      <c r="D185" s="87">
        <f>SUMIFS('门店明细-分月总'!$L:$L,'门店明细-分月总'!$E:$E,B185,'门店明细-分月总'!$A:$A,$D$1)</f>
        <v>25</v>
      </c>
      <c r="E185" s="87">
        <f>SUMIFS('门店明细-分月总'!$L:$L,'门店明细-分月总'!$E:$E,B185,'门店明细-分月总'!$A:$A,$E$1)</f>
        <v>27.5</v>
      </c>
      <c r="F185" s="87">
        <f>SUMIFS('门店明细-分月总'!$L:$L,'门店明细-分月总'!$E:$E,B185,'门店明细-分月总'!$A:$A,$F$1)</f>
        <v>32.5</v>
      </c>
      <c r="G185" s="87">
        <f>SUMIFS('门店明细-分月总'!$L:$L,'门店明细-分月总'!$E:$E,B185,'门店明细-分月总'!$A:$A,$G$1)</f>
        <v>30</v>
      </c>
      <c r="H185" s="87">
        <f>SUMIFS('门店明细-分月总'!$L:$L,'门店明细-分月总'!$E:$E,B185,'门店明细-分月总'!$A:$A,$H$1)</f>
        <v>37.5</v>
      </c>
      <c r="I185" s="87">
        <f>SUMIFS('门店明细-分月总'!$L:$L,'门店明细-分月总'!$E:$E,B185,'门店明细-分月总'!$A:$A,$I$1)</f>
        <v>18</v>
      </c>
      <c r="J185" s="87">
        <f>SUMIFS('门店明细-分月总'!$L:$L,'门店明细-分月总'!$E:$E,B185,'门店明细-分月总'!$A:$A,$J$1)</f>
        <v>37</v>
      </c>
      <c r="K185" s="87">
        <f>SUMIFS('门店明细-分月总'!$L:$L,'门店明细-分月总'!$E:$E,B185,'门店明细-分月总'!$A:$A,$K$1)</f>
        <v>16</v>
      </c>
      <c r="L185" s="87">
        <f>SUMIFS('门店明细-分月总'!$L:$L,'门店明细-分月总'!$E:$E,B185,'门店明细-分月总'!$A:$A,$L$1)</f>
        <v>20</v>
      </c>
      <c r="M185" s="87"/>
      <c r="N185" s="87"/>
      <c r="O185" s="87">
        <f>AVERAGE(C185:N185)</f>
        <v>26.85</v>
      </c>
    </row>
    <row r="186" spans="1:15">
      <c r="A186" s="86" t="s">
        <v>359</v>
      </c>
      <c r="B186" s="86" t="s">
        <v>360</v>
      </c>
      <c r="C186" s="87">
        <f>SUMIFS('门店明细-分月总'!$L:$L,'门店明细-分月总'!$E:$E,B186,'门店明细-分月总'!$A:$A,$C$1)</f>
        <v>27.5</v>
      </c>
      <c r="D186" s="87">
        <f>SUMIFS('门店明细-分月总'!$L:$L,'门店明细-分月总'!$E:$E,B186,'门店明细-分月总'!$A:$A,$D$1)</f>
        <v>22.5</v>
      </c>
      <c r="E186" s="87">
        <f>SUMIFS('门店明细-分月总'!$L:$L,'门店明细-分月总'!$E:$E,B186,'门店明细-分月总'!$A:$A,$E$1)</f>
        <v>30</v>
      </c>
      <c r="F186" s="87">
        <f>SUMIFS('门店明细-分月总'!$L:$L,'门店明细-分月总'!$E:$E,B186,'门店明细-分月总'!$A:$A,$F$1)</f>
        <v>22</v>
      </c>
      <c r="G186" s="87">
        <f>SUMIFS('门店明细-分月总'!$L:$L,'门店明细-分月总'!$E:$E,B186,'门店明细-分月总'!$A:$A,$G$1)</f>
        <v>19.5</v>
      </c>
      <c r="H186" s="87">
        <f>SUMIFS('门店明细-分月总'!$L:$L,'门店明细-分月总'!$E:$E,B186,'门店明细-分月总'!$A:$A,$H$1)</f>
        <v>27</v>
      </c>
      <c r="I186" s="87">
        <f>SUMIFS('门店明细-分月总'!$L:$L,'门店明细-分月总'!$E:$E,B186,'门店明细-分月总'!$A:$A,$I$1)</f>
        <v>32.5</v>
      </c>
      <c r="J186" s="87">
        <f>SUMIFS('门店明细-分月总'!$L:$L,'门店明细-分月总'!$E:$E,B186,'门店明细-分月总'!$A:$A,$J$1)</f>
        <v>22</v>
      </c>
      <c r="K186" s="87">
        <f>SUMIFS('门店明细-分月总'!$L:$L,'门店明细-分月总'!$E:$E,B186,'门店明细-分月总'!$A:$A,$K$1)</f>
        <v>24.5</v>
      </c>
      <c r="L186" s="87">
        <f>SUMIFS('门店明细-分月总'!$L:$L,'门店明细-分月总'!$E:$E,B186,'门店明细-分月总'!$A:$A,$L$1)</f>
        <v>17</v>
      </c>
      <c r="M186" s="87"/>
      <c r="N186" s="87"/>
      <c r="O186" s="87">
        <f>AVERAGE(C186:N186)</f>
        <v>24.45</v>
      </c>
    </row>
    <row r="187" spans="1:15">
      <c r="A187" s="84" t="s">
        <v>392</v>
      </c>
      <c r="B187" s="129" t="s">
        <v>402</v>
      </c>
      <c r="I187" s="85">
        <f>SUMIFS('门店明细-分月总'!$L:$L,'门店明细-分月总'!$E:$E,B187,'门店明细-分月总'!$A:$A,$I$1)</f>
        <v>37.5</v>
      </c>
      <c r="J187" s="85">
        <f>SUMIFS('门店明细-分月总'!$L:$L,'门店明细-分月总'!$E:$E,B187,'门店明细-分月总'!$A:$A,$J$1)</f>
        <v>22</v>
      </c>
      <c r="K187" s="85">
        <f>SUMIFS('门店明细-分月总'!$L:$L,'门店明细-分月总'!$E:$E,B187,'门店明细-分月总'!$A:$A,$K$1)</f>
        <v>20</v>
      </c>
      <c r="L187" s="85">
        <f>SUMIFS('门店明细-分月总'!$L:$L,'门店明细-分月总'!$E:$E,B187,'门店明细-分月总'!$A:$A,$L$1)</f>
        <v>17.5</v>
      </c>
      <c r="O187" s="85">
        <f>AVERAGE(C187:N187)</f>
        <v>24.25</v>
      </c>
    </row>
    <row r="188" spans="1:15">
      <c r="A188" s="84" t="s">
        <v>394</v>
      </c>
      <c r="B188" s="129" t="s">
        <v>395</v>
      </c>
      <c r="I188" s="85">
        <f>SUMIFS('门店明细-分月总'!$L:$L,'门店明细-分月总'!$E:$E,B188,'门店明细-分月总'!$A:$A,$I$1)</f>
        <v>47.5</v>
      </c>
      <c r="J188" s="85">
        <f>SUMIFS('门店明细-分月总'!$L:$L,'门店明细-分月总'!$E:$E,B188,'门店明细-分月总'!$A:$A,$J$1)</f>
        <v>24.5</v>
      </c>
      <c r="K188" s="85">
        <f>SUMIFS('门店明细-分月总'!$L:$L,'门店明细-分月总'!$E:$E,B188,'门店明细-分月总'!$A:$A,$K$1)</f>
        <v>14</v>
      </c>
      <c r="L188" s="85">
        <f>SUMIFS('门店明细-分月总'!$L:$L,'门店明细-分月总'!$E:$E,B188,'门店明细-分月总'!$A:$A,$L$1)</f>
        <v>8</v>
      </c>
      <c r="O188" s="85">
        <f>AVERAGE(C188:N188)</f>
        <v>23.5</v>
      </c>
    </row>
    <row r="189" spans="1:15">
      <c r="A189" s="84" t="s">
        <v>378</v>
      </c>
      <c r="B189" s="129" t="s">
        <v>379</v>
      </c>
      <c r="H189" s="85">
        <f>SUMIFS('门店明细-分月总'!$L:$L,'门店明细-分月总'!$E:$E,B189,'门店明细-分月总'!$A:$A,$H$1)</f>
        <v>27.5</v>
      </c>
      <c r="I189" s="85">
        <f>SUMIFS('门店明细-分月总'!$L:$L,'门店明细-分月总'!$E:$E,B189,'门店明细-分月总'!$A:$A,$I$1)</f>
        <v>14.5</v>
      </c>
      <c r="J189" s="85">
        <f>SUMIFS('门店明细-分月总'!$L:$L,'门店明细-分月总'!$E:$E,B189,'门店明细-分月总'!$A:$A,$J$1)</f>
        <v>17</v>
      </c>
      <c r="K189" s="85">
        <f>SUMIFS('门店明细-分月总'!$L:$L,'门店明细-分月总'!$E:$E,B189,'门店明细-分月总'!$A:$A,$K$1)</f>
        <v>15</v>
      </c>
      <c r="L189" s="85">
        <f>SUMIFS('门店明细-分月总'!$L:$L,'门店明细-分月总'!$E:$E,B189,'门店明细-分月总'!$A:$A,$L$1)</f>
        <v>23</v>
      </c>
      <c r="O189" s="85">
        <f>AVERAGE(C189:N189)</f>
        <v>19.399999999999999</v>
      </c>
    </row>
    <row r="190" spans="1:15">
      <c r="A190" s="86" t="s">
        <v>357</v>
      </c>
      <c r="B190" s="86" t="s">
        <v>358</v>
      </c>
      <c r="C190" s="87">
        <f>SUMIFS('门店明细-分月总'!$L:$L,'门店明细-分月总'!$E:$E,B190,'门店明细-分月总'!$A:$A,$C$1)</f>
        <v>17.5</v>
      </c>
      <c r="D190" s="87">
        <f>SUMIFS('门店明细-分月总'!$L:$L,'门店明细-分月总'!$E:$E,B190,'门店明细-分月总'!$A:$A,$D$1)</f>
        <v>17.5</v>
      </c>
      <c r="E190" s="87">
        <f>SUMIFS('门店明细-分月总'!$L:$L,'门店明细-分月总'!$E:$E,B190,'门店明细-分月总'!$A:$A,$E$1)</f>
        <v>19.5</v>
      </c>
      <c r="F190" s="87">
        <f>SUMIFS('门店明细-分月总'!$L:$L,'门店明细-分月总'!$E:$E,B190,'门店明细-分月总'!$A:$A,$F$1)</f>
        <v>24.5</v>
      </c>
      <c r="G190" s="87">
        <f>SUMIFS('门店明细-分月总'!$L:$L,'门店明细-分月总'!$E:$E,B190,'门店明细-分月总'!$A:$A,$G$1)</f>
        <v>15</v>
      </c>
      <c r="H190" s="87">
        <f>SUMIFS('门店明细-分月总'!$L:$L,'门店明细-分月总'!$E:$E,B190,'门店明细-分月总'!$A:$A,$H$1)</f>
        <v>9</v>
      </c>
      <c r="I190" s="87">
        <f>SUMIFS('门店明细-分月总'!$L:$L,'门店明细-分月总'!$E:$E,B190,'门店明细-分月总'!$A:$A,$I$1)</f>
        <v>16</v>
      </c>
      <c r="J190" s="87">
        <f>SUMIFS('门店明细-分月总'!$L:$L,'门店明细-分月总'!$E:$E,B190,'门店明细-分月总'!$A:$A,$J$1)</f>
        <v>21</v>
      </c>
      <c r="K190" s="87">
        <f>SUMIFS('门店明细-分月总'!$L:$L,'门店明细-分月总'!$E:$E,B190,'门店明细-分月总'!$A:$A,$K$1)</f>
        <v>22</v>
      </c>
      <c r="L190" s="87">
        <f>SUMIFS('门店明细-分月总'!$L:$L,'门店明细-分月总'!$E:$E,B190,'门店明细-分月总'!$A:$A,$L$1)</f>
        <v>19.5</v>
      </c>
      <c r="M190" s="87"/>
      <c r="N190" s="87"/>
      <c r="O190" s="87">
        <f>AVERAGE(C190:N190)</f>
        <v>18.149999999999999</v>
      </c>
    </row>
  </sheetData>
  <autoFilter ref="A1:O190" xr:uid="{00000000-0009-0000-0000-000001000000}">
    <sortState xmlns:xlrd2="http://schemas.microsoft.com/office/spreadsheetml/2017/richdata2" ref="A2:O190">
      <sortCondition descending="1" ref="O1:O190"/>
    </sortState>
  </autoFilter>
  <phoneticPr fontId="18" type="noConversion"/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tabColor theme="4" tint="0.79998168889431442"/>
  </sheetPr>
  <dimension ref="A1:R1655"/>
  <sheetViews>
    <sheetView zoomScale="68" zoomScaleNormal="68" workbookViewId="0">
      <pane xSplit="5" ySplit="1" topLeftCell="F2" activePane="bottomRight" state="frozen"/>
      <selection pane="topRight"/>
      <selection pane="bottomLeft"/>
      <selection pane="bottomRight" activeCell="F90" sqref="F90"/>
    </sheetView>
  </sheetViews>
  <sheetFormatPr defaultColWidth="8.77734375" defaultRowHeight="15"/>
  <cols>
    <col min="1" max="1" width="9.33203125" style="81"/>
    <col min="2" max="2" width="12" style="81" customWidth="1"/>
    <col min="3" max="4" width="8.77734375" style="81"/>
    <col min="5" max="5" width="24.33203125" style="81" customWidth="1"/>
    <col min="6" max="6" width="13.5546875" style="81" customWidth="1"/>
    <col min="7" max="7" width="14.109375" style="81" customWidth="1"/>
    <col min="8" max="8" width="15.88671875" style="81" customWidth="1"/>
    <col min="9" max="12" width="8.77734375" style="81"/>
    <col min="13" max="13" width="16.77734375" style="82"/>
    <col min="14" max="14" width="15.6640625" style="82"/>
    <col min="15" max="15" width="15.109375" style="82" customWidth="1"/>
    <col min="16" max="16" width="15.6640625" style="82" customWidth="1"/>
    <col min="17" max="18" width="15.109375" style="82" customWidth="1"/>
    <col min="19" max="16384" width="8.77734375" style="81"/>
  </cols>
  <sheetData>
    <row r="1" spans="1:18" s="80" customFormat="1" ht="30">
      <c r="A1" s="6" t="s">
        <v>414</v>
      </c>
      <c r="B1" s="6" t="s">
        <v>39</v>
      </c>
      <c r="C1" s="6" t="s">
        <v>15</v>
      </c>
      <c r="D1" s="6" t="s">
        <v>21</v>
      </c>
      <c r="E1" s="6" t="s">
        <v>40</v>
      </c>
      <c r="F1" s="10" t="s">
        <v>415</v>
      </c>
      <c r="G1" s="10" t="s">
        <v>416</v>
      </c>
      <c r="H1" s="10" t="s">
        <v>417</v>
      </c>
      <c r="I1" s="10" t="s">
        <v>418</v>
      </c>
      <c r="J1" s="10" t="s">
        <v>419</v>
      </c>
      <c r="K1" s="10" t="s">
        <v>420</v>
      </c>
      <c r="L1" s="20" t="s">
        <v>421</v>
      </c>
      <c r="M1" s="83" t="s">
        <v>422</v>
      </c>
      <c r="N1" s="83" t="s">
        <v>423</v>
      </c>
      <c r="O1" s="83" t="s">
        <v>424</v>
      </c>
      <c r="P1" s="83" t="s">
        <v>425</v>
      </c>
      <c r="Q1" s="83" t="s">
        <v>426</v>
      </c>
      <c r="R1" s="83" t="s">
        <v>427</v>
      </c>
    </row>
    <row r="2" spans="1:18" s="80" customFormat="1" hidden="1">
      <c r="A2" s="81">
        <v>202410</v>
      </c>
      <c r="B2" s="81" t="s">
        <v>42</v>
      </c>
      <c r="C2" s="81" t="s">
        <v>16</v>
      </c>
      <c r="D2" s="81" t="s">
        <v>34</v>
      </c>
      <c r="E2" s="81" t="s">
        <v>43</v>
      </c>
      <c r="F2" s="81">
        <f>'10月评分表'!F2</f>
        <v>45</v>
      </c>
      <c r="G2" s="81">
        <f>'10月评分表'!G2</f>
        <v>2.5</v>
      </c>
      <c r="H2" s="81">
        <f>'10月评分表'!H2</f>
        <v>10</v>
      </c>
      <c r="I2" s="81">
        <f>'10月评分表'!I2</f>
        <v>7</v>
      </c>
      <c r="J2" s="81">
        <f>'10月评分表'!J2</f>
        <v>2.5</v>
      </c>
      <c r="K2" s="81">
        <f>'10月评分表'!K2</f>
        <v>5</v>
      </c>
      <c r="L2" s="81">
        <f>'10月评分表'!L2</f>
        <v>72</v>
      </c>
      <c r="M2" s="82">
        <f>'10月评分表'!M2</f>
        <v>133217.5</v>
      </c>
      <c r="N2" s="82">
        <f>'10月评分表'!N2</f>
        <v>2777.7923633352698</v>
      </c>
      <c r="O2" s="82">
        <f>'10月评分表'!O2</f>
        <v>5.1216315614011097E-2</v>
      </c>
      <c r="P2" s="82">
        <f>'10月评分表'!P2</f>
        <v>1.3752376128334199E-2</v>
      </c>
      <c r="Q2" s="82">
        <f>'10月评分表'!Q2</f>
        <v>3.6875747242088002</v>
      </c>
      <c r="R2" s="82">
        <f>'10月评分表'!R2</f>
        <v>0.99017108124006403</v>
      </c>
    </row>
    <row r="3" spans="1:18" s="80" customFormat="1" hidden="1">
      <c r="A3" s="81">
        <v>202410</v>
      </c>
      <c r="B3" s="81" t="s">
        <v>44</v>
      </c>
      <c r="C3" s="81" t="s">
        <v>16</v>
      </c>
      <c r="D3" s="81" t="s">
        <v>34</v>
      </c>
      <c r="E3" s="81" t="s">
        <v>45</v>
      </c>
      <c r="F3" s="81">
        <f>'10月评分表'!F3</f>
        <v>42.75</v>
      </c>
      <c r="G3" s="81">
        <f>'10月评分表'!G3</f>
        <v>15</v>
      </c>
      <c r="H3" s="81">
        <f>'10月评分表'!H3</f>
        <v>7.5</v>
      </c>
      <c r="I3" s="81">
        <f>'10月评分表'!I3</f>
        <v>10</v>
      </c>
      <c r="J3" s="81">
        <f>'10月评分表'!J3</f>
        <v>2.5</v>
      </c>
      <c r="K3" s="81">
        <f>'10月评分表'!K3</f>
        <v>5</v>
      </c>
      <c r="L3" s="81">
        <f>'10月评分表'!L3</f>
        <v>82.75</v>
      </c>
      <c r="M3" s="82">
        <f>'10月评分表'!M3</f>
        <v>157428.37</v>
      </c>
      <c r="N3" s="82">
        <f>'10月评分表'!N3</f>
        <v>24655.626628885799</v>
      </c>
      <c r="O3" s="82">
        <f>'10月评分表'!O3</f>
        <v>8.0124982627625602E-2</v>
      </c>
      <c r="P3" s="82">
        <f>'10月评分表'!P3</f>
        <v>2.34597774621936E-2</v>
      </c>
      <c r="Q3" s="82">
        <f>'10月评分表'!Q3</f>
        <v>6.6303423124360199</v>
      </c>
      <c r="R3" s="82">
        <f>'10月评分表'!R3</f>
        <v>1.94129658499652</v>
      </c>
    </row>
    <row r="4" spans="1:18" s="80" customFormat="1" hidden="1">
      <c r="A4" s="81">
        <v>202410</v>
      </c>
      <c r="B4" s="81" t="s">
        <v>46</v>
      </c>
      <c r="C4" s="81" t="s">
        <v>16</v>
      </c>
      <c r="D4" s="81" t="s">
        <v>34</v>
      </c>
      <c r="E4" s="81" t="s">
        <v>47</v>
      </c>
      <c r="F4" s="81">
        <f>'10月评分表'!F4</f>
        <v>45</v>
      </c>
      <c r="G4" s="81">
        <f>'10月评分表'!G4</f>
        <v>0</v>
      </c>
      <c r="H4" s="81">
        <f>'10月评分表'!H4</f>
        <v>10</v>
      </c>
      <c r="I4" s="81">
        <f>'10月评分表'!I4</f>
        <v>7</v>
      </c>
      <c r="J4" s="81">
        <f>'10月评分表'!J4</f>
        <v>2.5</v>
      </c>
      <c r="K4" s="81">
        <f>'10月评分表'!K4</f>
        <v>5</v>
      </c>
      <c r="L4" s="81">
        <f>'10月评分表'!L4</f>
        <v>69.5</v>
      </c>
      <c r="M4" s="82">
        <f>'10月评分表'!M4</f>
        <v>64447.29</v>
      </c>
      <c r="N4" s="82">
        <f>'10月评分表'!N4</f>
        <v>0</v>
      </c>
      <c r="O4" s="82">
        <f>'10月评分表'!O4</f>
        <v>2.3544781178576699E-2</v>
      </c>
      <c r="P4" s="82">
        <f>'10月评分表'!P4</f>
        <v>6.1998491645132402E-3</v>
      </c>
      <c r="Q4" s="82">
        <f>'10月评分表'!Q4</f>
        <v>1.6363622919110801</v>
      </c>
      <c r="R4" s="82">
        <f>'10月评分表'!R4</f>
        <v>0.43088951693367</v>
      </c>
    </row>
    <row r="5" spans="1:18" s="80" customFormat="1" hidden="1">
      <c r="A5" s="81">
        <v>202410</v>
      </c>
      <c r="B5" s="81" t="s">
        <v>48</v>
      </c>
      <c r="C5" s="81" t="s">
        <v>17</v>
      </c>
      <c r="D5" s="81" t="s">
        <v>36</v>
      </c>
      <c r="E5" s="81" t="s">
        <v>49</v>
      </c>
      <c r="F5" s="81">
        <f>'10月评分表'!F5</f>
        <v>45</v>
      </c>
      <c r="G5" s="81">
        <f>'10月评分表'!G5</f>
        <v>2.5</v>
      </c>
      <c r="H5" s="81">
        <f>'10月评分表'!H5</f>
        <v>2.5</v>
      </c>
      <c r="I5" s="81">
        <f>'10月评分表'!I5</f>
        <v>4</v>
      </c>
      <c r="J5" s="81">
        <f>'10月评分表'!J5</f>
        <v>0</v>
      </c>
      <c r="K5" s="81">
        <f>'10月评分表'!K5</f>
        <v>5</v>
      </c>
      <c r="L5" s="81">
        <f>'10月评分表'!L5</f>
        <v>59</v>
      </c>
      <c r="M5" s="82">
        <f>'10月评分表'!M5</f>
        <v>190845.46</v>
      </c>
      <c r="N5" s="82">
        <f>'10月评分表'!N5</f>
        <v>2419.6568329764</v>
      </c>
      <c r="O5" s="82">
        <f>'10月评分表'!O5</f>
        <v>0.10351626396527</v>
      </c>
      <c r="P5" s="82">
        <f>'10月评分表'!P5</f>
        <v>1.7759994652633299E-2</v>
      </c>
      <c r="Q5" s="82">
        <f>'10月评分表'!Q5</f>
        <v>6.1074595739509299</v>
      </c>
      <c r="R5" s="82">
        <f>'10月评分表'!R5</f>
        <v>1.0478396845053599</v>
      </c>
    </row>
    <row r="6" spans="1:18" s="80" customFormat="1" hidden="1">
      <c r="A6" s="81">
        <v>202410</v>
      </c>
      <c r="B6" s="81" t="s">
        <v>50</v>
      </c>
      <c r="C6" s="81" t="s">
        <v>16</v>
      </c>
      <c r="D6" s="81" t="s">
        <v>22</v>
      </c>
      <c r="E6" s="81" t="s">
        <v>51</v>
      </c>
      <c r="F6" s="81">
        <f>'10月评分表'!F6</f>
        <v>42.3</v>
      </c>
      <c r="G6" s="81">
        <f>'10月评分表'!G6</f>
        <v>15</v>
      </c>
      <c r="H6" s="81">
        <f>'10月评分表'!H6</f>
        <v>10</v>
      </c>
      <c r="I6" s="81">
        <f>'10月评分表'!I6</f>
        <v>6</v>
      </c>
      <c r="J6" s="81">
        <f>'10月评分表'!J6</f>
        <v>0</v>
      </c>
      <c r="K6" s="81">
        <f>'10月评分表'!K6</f>
        <v>5</v>
      </c>
      <c r="L6" s="81">
        <f>'10月评分表'!L6</f>
        <v>78.3</v>
      </c>
      <c r="M6" s="82">
        <f>'10月评分表'!M6</f>
        <v>159218.17000000001</v>
      </c>
      <c r="N6" s="82">
        <f>'10月评分表'!N6</f>
        <v>24612.8801930384</v>
      </c>
      <c r="O6" s="82">
        <f>'10月评分表'!O6</f>
        <v>0.19496343761986401</v>
      </c>
      <c r="P6" s="82">
        <f>'10月评分表'!P6</f>
        <v>2.3617540521681898E-2</v>
      </c>
      <c r="Q6" s="82">
        <f>'10月评分表'!Q6</f>
        <v>15.2656371656354</v>
      </c>
      <c r="R6" s="82">
        <f>'10月评分表'!R6</f>
        <v>1.84925342284769</v>
      </c>
    </row>
    <row r="7" spans="1:18" s="80" customFormat="1" hidden="1">
      <c r="A7" s="81">
        <v>202410</v>
      </c>
      <c r="B7" s="81" t="s">
        <v>55</v>
      </c>
      <c r="C7" s="81" t="s">
        <v>16</v>
      </c>
      <c r="D7" s="81" t="s">
        <v>28</v>
      </c>
      <c r="E7" s="81" t="s">
        <v>56</v>
      </c>
      <c r="F7" s="81">
        <f>'10月评分表'!F7</f>
        <v>45</v>
      </c>
      <c r="G7" s="81">
        <f>'10月评分表'!G7</f>
        <v>0</v>
      </c>
      <c r="H7" s="81">
        <f>'10月评分表'!H7</f>
        <v>7.5</v>
      </c>
      <c r="I7" s="81">
        <f>'10月评分表'!I7</f>
        <v>3</v>
      </c>
      <c r="J7" s="81">
        <f>'10月评分表'!J7</f>
        <v>6</v>
      </c>
      <c r="K7" s="81">
        <f>'10月评分表'!K7</f>
        <v>5</v>
      </c>
      <c r="L7" s="81">
        <f>'10月评分表'!L7</f>
        <v>66.5</v>
      </c>
      <c r="M7" s="82">
        <f>'10月评分表'!M7</f>
        <v>68464.210000000006</v>
      </c>
      <c r="N7" s="82">
        <f>'10月评分表'!N7</f>
        <v>0</v>
      </c>
      <c r="O7" s="82">
        <f>'10月评分表'!O7</f>
        <v>8.2734314368023795E-2</v>
      </c>
      <c r="P7" s="82">
        <f>'10月评分表'!P7</f>
        <v>6.5862781067684796E-3</v>
      </c>
      <c r="Q7" s="82">
        <f>'10月评分表'!Q7</f>
        <v>5.5018319054735798</v>
      </c>
      <c r="R7" s="82">
        <f>'10月评分表'!R7</f>
        <v>0.43798749410010401</v>
      </c>
    </row>
    <row r="8" spans="1:18" s="80" customFormat="1" hidden="1">
      <c r="A8" s="81">
        <v>202410</v>
      </c>
      <c r="B8" s="81" t="s">
        <v>57</v>
      </c>
      <c r="C8" s="81" t="s">
        <v>16</v>
      </c>
      <c r="D8" s="81" t="s">
        <v>28</v>
      </c>
      <c r="E8" s="81" t="s">
        <v>58</v>
      </c>
      <c r="F8" s="81">
        <f>'10月评分表'!F8</f>
        <v>45</v>
      </c>
      <c r="G8" s="81">
        <f>'10月评分表'!G8</f>
        <v>2.5</v>
      </c>
      <c r="H8" s="81">
        <f>'10月评分表'!H8</f>
        <v>10</v>
      </c>
      <c r="I8" s="81">
        <f>'10月评分表'!I8</f>
        <v>3</v>
      </c>
      <c r="J8" s="81">
        <f>'10月评分表'!J8</f>
        <v>2.5</v>
      </c>
      <c r="K8" s="81">
        <f>'10月评分表'!K8</f>
        <v>5</v>
      </c>
      <c r="L8" s="81">
        <f>'10月评分表'!L8</f>
        <v>68</v>
      </c>
      <c r="M8" s="82">
        <f>'10月评分表'!M8</f>
        <v>167659.87</v>
      </c>
      <c r="N8" s="82">
        <f>'10月评分表'!N8</f>
        <v>1929.4254907182999</v>
      </c>
      <c r="O8" s="82">
        <f>'10月评分表'!O8</f>
        <v>0.22561558911420301</v>
      </c>
      <c r="P8" s="82">
        <f>'10月评分表'!P8</f>
        <v>1.6779630679399998E-2</v>
      </c>
      <c r="Q8" s="82">
        <f>'10月评分表'!Q8</f>
        <v>15.3418600597658</v>
      </c>
      <c r="R8" s="82">
        <f>'10月评分表'!R8</f>
        <v>1.1410148861992</v>
      </c>
    </row>
    <row r="9" spans="1:18" s="80" customFormat="1" hidden="1">
      <c r="A9" s="81">
        <v>202410</v>
      </c>
      <c r="B9" s="81" t="s">
        <v>59</v>
      </c>
      <c r="C9" s="81" t="s">
        <v>16</v>
      </c>
      <c r="D9" s="81" t="s">
        <v>22</v>
      </c>
      <c r="E9" s="81" t="s">
        <v>60</v>
      </c>
      <c r="F9" s="81">
        <f>'10月评分表'!F9</f>
        <v>0</v>
      </c>
      <c r="G9" s="81">
        <f>'10月评分表'!G9</f>
        <v>10</v>
      </c>
      <c r="H9" s="81">
        <f>'10月评分表'!H9</f>
        <v>10</v>
      </c>
      <c r="I9" s="81">
        <f>'10月评分表'!I9</f>
        <v>4</v>
      </c>
      <c r="J9" s="81">
        <f>'10月评分表'!J9</f>
        <v>8</v>
      </c>
      <c r="K9" s="81">
        <f>'10月评分表'!K9</f>
        <v>5</v>
      </c>
      <c r="L9" s="81">
        <f>'10月评分表'!L9</f>
        <v>37</v>
      </c>
      <c r="M9" s="82">
        <f>'10月评分表'!M9</f>
        <v>153390.32</v>
      </c>
      <c r="N9" s="82">
        <f>'10月评分表'!N9</f>
        <v>19658.573440583499</v>
      </c>
      <c r="O9" s="82">
        <f>'10月评分表'!O9</f>
        <v>0.176090114478132</v>
      </c>
      <c r="P9" s="82">
        <f>'10月评分表'!P9</f>
        <v>2.1386057662092301E-2</v>
      </c>
      <c r="Q9" s="82">
        <f>'10月评分表'!Q9</f>
        <v>6.5153342356908803</v>
      </c>
      <c r="R9" s="82">
        <f>'10月评分表'!R9</f>
        <v>0.791284133497416</v>
      </c>
    </row>
    <row r="10" spans="1:18" s="80" customFormat="1" hidden="1">
      <c r="A10" s="81">
        <v>202410</v>
      </c>
      <c r="B10" s="81" t="s">
        <v>63</v>
      </c>
      <c r="C10" s="81" t="s">
        <v>16</v>
      </c>
      <c r="D10" s="81" t="s">
        <v>23</v>
      </c>
      <c r="E10" s="81" t="s">
        <v>64</v>
      </c>
      <c r="F10" s="81">
        <f>'10月评分表'!F10</f>
        <v>45</v>
      </c>
      <c r="G10" s="81">
        <f>'10月评分表'!G10</f>
        <v>10</v>
      </c>
      <c r="H10" s="81">
        <f>'10月评分表'!H10</f>
        <v>7.5</v>
      </c>
      <c r="I10" s="81">
        <f>'10月评分表'!I10</f>
        <v>10</v>
      </c>
      <c r="J10" s="81">
        <f>'10月评分表'!J10</f>
        <v>2.5</v>
      </c>
      <c r="K10" s="81">
        <f>'10月评分表'!K10</f>
        <v>5</v>
      </c>
      <c r="L10" s="81">
        <f>'10月评分表'!L10</f>
        <v>80</v>
      </c>
      <c r="M10" s="82">
        <f>'10月评分表'!M10</f>
        <v>221939.95</v>
      </c>
      <c r="N10" s="82">
        <f>'10月评分表'!N10</f>
        <v>24624.9137985536</v>
      </c>
      <c r="O10" s="82">
        <f>'10月评分表'!O10</f>
        <v>0.135341735912092</v>
      </c>
      <c r="P10" s="82">
        <f>'10月评分表'!P10</f>
        <v>2.9655453430463701E-2</v>
      </c>
      <c r="Q10" s="82">
        <f>'10月评分表'!Q10</f>
        <v>10.827338872967401</v>
      </c>
      <c r="R10" s="82">
        <f>'10月评分表'!R10</f>
        <v>2.3724362744371001</v>
      </c>
    </row>
    <row r="11" spans="1:18" s="80" customFormat="1" hidden="1">
      <c r="A11" s="81">
        <v>202410</v>
      </c>
      <c r="B11" s="81" t="s">
        <v>65</v>
      </c>
      <c r="C11" s="81" t="s">
        <v>20</v>
      </c>
      <c r="D11" s="81" t="s">
        <v>38</v>
      </c>
      <c r="E11" s="81" t="s">
        <v>66</v>
      </c>
      <c r="F11" s="81">
        <f>'10月评分表'!F11</f>
        <v>45</v>
      </c>
      <c r="G11" s="81">
        <f>'10月评分表'!G11</f>
        <v>10</v>
      </c>
      <c r="H11" s="81">
        <f>'10月评分表'!H11</f>
        <v>7.5</v>
      </c>
      <c r="I11" s="81">
        <f>'10月评分表'!I11</f>
        <v>3</v>
      </c>
      <c r="J11" s="81">
        <f>'10月评分表'!J11</f>
        <v>0</v>
      </c>
      <c r="K11" s="81">
        <f>'10月评分表'!K11</f>
        <v>5</v>
      </c>
      <c r="L11" s="81">
        <f>'10月评分表'!L11</f>
        <v>70.5</v>
      </c>
      <c r="M11" s="82">
        <f>'10月评分表'!M11</f>
        <v>253614.16</v>
      </c>
      <c r="N11" s="82">
        <f>'10月评分表'!N11</f>
        <v>29533.254455333401</v>
      </c>
      <c r="O11" s="82">
        <f>'10月评分表'!O11</f>
        <v>0.21981040881566999</v>
      </c>
      <c r="P11" s="82">
        <f>'10月评分表'!P11</f>
        <v>5.4279468648976599E-2</v>
      </c>
      <c r="Q11" s="82">
        <f>'10月评分表'!Q11</f>
        <v>15.4966338215047</v>
      </c>
      <c r="R11" s="82">
        <f>'10月评分表'!R11</f>
        <v>3.82670253975285</v>
      </c>
    </row>
    <row r="12" spans="1:18" s="80" customFormat="1" hidden="1">
      <c r="A12" s="81">
        <v>202410</v>
      </c>
      <c r="B12" s="81" t="s">
        <v>67</v>
      </c>
      <c r="C12" s="81" t="s">
        <v>20</v>
      </c>
      <c r="D12" s="81" t="s">
        <v>27</v>
      </c>
      <c r="E12" s="81" t="s">
        <v>68</v>
      </c>
      <c r="F12" s="81">
        <f>'10月评分表'!F12</f>
        <v>45</v>
      </c>
      <c r="G12" s="81">
        <f>'10月评分表'!G12</f>
        <v>2.5</v>
      </c>
      <c r="H12" s="81">
        <f>'10月评分表'!H12</f>
        <v>2.5</v>
      </c>
      <c r="I12" s="81">
        <f>'10月评分表'!I12</f>
        <v>7</v>
      </c>
      <c r="J12" s="81">
        <f>'10月评分表'!J12</f>
        <v>2.5</v>
      </c>
      <c r="K12" s="81">
        <f>'10月评分表'!K12</f>
        <v>5</v>
      </c>
      <c r="L12" s="81">
        <f>'10月评分表'!L12</f>
        <v>64.5</v>
      </c>
      <c r="M12" s="82">
        <f>'10月评分表'!M12</f>
        <v>250610.26</v>
      </c>
      <c r="N12" s="82">
        <f>'10月评分表'!N12</f>
        <v>814.55642139568204</v>
      </c>
      <c r="O12" s="82">
        <f>'10月评分表'!O12</f>
        <v>6.4471080123042798E-2</v>
      </c>
      <c r="P12" s="82">
        <f>'10月评分表'!P12</f>
        <v>3.2097172566415103E-2</v>
      </c>
      <c r="Q12" s="82">
        <f>'10月评分表'!Q12</f>
        <v>4.1583846679362599</v>
      </c>
      <c r="R12" s="82">
        <f>'10月评分表'!R12</f>
        <v>2.0702676305337699</v>
      </c>
    </row>
    <row r="13" spans="1:18" s="80" customFormat="1" hidden="1">
      <c r="A13" s="81">
        <v>202410</v>
      </c>
      <c r="B13" s="81" t="s">
        <v>69</v>
      </c>
      <c r="C13" s="81" t="s">
        <v>16</v>
      </c>
      <c r="D13" s="81" t="s">
        <v>24</v>
      </c>
      <c r="E13" s="81" t="s">
        <v>70</v>
      </c>
      <c r="F13" s="81">
        <f>'10月评分表'!F13</f>
        <v>42.75</v>
      </c>
      <c r="G13" s="81">
        <f>'10月评分表'!G13</f>
        <v>0</v>
      </c>
      <c r="H13" s="81">
        <f>'10月评分表'!H13</f>
        <v>10</v>
      </c>
      <c r="I13" s="81">
        <f>'10月评分表'!I13</f>
        <v>7</v>
      </c>
      <c r="J13" s="81">
        <f>'10月评分表'!J13</f>
        <v>2.5</v>
      </c>
      <c r="K13" s="81">
        <f>'10月评分表'!K13</f>
        <v>5</v>
      </c>
      <c r="L13" s="81">
        <f>'10月评分表'!L13</f>
        <v>67.25</v>
      </c>
      <c r="M13" s="82">
        <f>'10月评分表'!M13</f>
        <v>207542.94</v>
      </c>
      <c r="N13" s="82">
        <f>'10月评分表'!N13</f>
        <v>0</v>
      </c>
      <c r="O13" s="82">
        <f>'10月评分表'!O13</f>
        <v>7.3292266776500095E-2</v>
      </c>
      <c r="P13" s="82">
        <f>'10月评分表'!P13</f>
        <v>1.9965694805159698E-2</v>
      </c>
      <c r="Q13" s="82">
        <f>'10月评分表'!Q13</f>
        <v>4.9289049407196304</v>
      </c>
      <c r="R13" s="82">
        <f>'10月评分表'!R13</f>
        <v>1.3426929756469901</v>
      </c>
    </row>
    <row r="14" spans="1:18" s="80" customFormat="1" hidden="1">
      <c r="A14" s="81">
        <v>202410</v>
      </c>
      <c r="B14" s="81" t="s">
        <v>71</v>
      </c>
      <c r="C14" s="81" t="s">
        <v>16</v>
      </c>
      <c r="D14" s="81" t="s">
        <v>24</v>
      </c>
      <c r="E14" s="81" t="s">
        <v>72</v>
      </c>
      <c r="F14" s="81">
        <f>'10月评分表'!F14</f>
        <v>45</v>
      </c>
      <c r="G14" s="81">
        <f>'10月评分表'!G14</f>
        <v>20</v>
      </c>
      <c r="H14" s="81">
        <f>'10月评分表'!H14</f>
        <v>10</v>
      </c>
      <c r="I14" s="81">
        <f>'10月评分表'!I14</f>
        <v>10</v>
      </c>
      <c r="J14" s="81">
        <f>'10月评分表'!J14</f>
        <v>2.5</v>
      </c>
      <c r="K14" s="81">
        <f>'10月评分表'!K14</f>
        <v>5</v>
      </c>
      <c r="L14" s="81">
        <f>'10月评分表'!L14</f>
        <v>92.5</v>
      </c>
      <c r="M14" s="82">
        <f>'10月评分表'!M14</f>
        <v>464818.36</v>
      </c>
      <c r="N14" s="82">
        <f>'10月评分表'!N14</f>
        <v>158067.963363908</v>
      </c>
      <c r="O14" s="82">
        <f>'10月评分表'!O14</f>
        <v>0.32460196993668899</v>
      </c>
      <c r="P14" s="82">
        <f>'10月评分表'!P14</f>
        <v>9.8024152083881197E-2</v>
      </c>
      <c r="Q14" s="82">
        <f>'10月评分表'!Q14</f>
        <v>30.0256822191437</v>
      </c>
      <c r="R14" s="82">
        <f>'10月评分表'!R14</f>
        <v>9.06723406775901</v>
      </c>
    </row>
    <row r="15" spans="1:18" s="80" customFormat="1" hidden="1">
      <c r="A15" s="81">
        <v>202410</v>
      </c>
      <c r="B15" s="81" t="s">
        <v>73</v>
      </c>
      <c r="C15" s="81" t="s">
        <v>16</v>
      </c>
      <c r="D15" s="81" t="s">
        <v>24</v>
      </c>
      <c r="E15" s="81" t="s">
        <v>74</v>
      </c>
      <c r="F15" s="81">
        <f>'10月评分表'!F15</f>
        <v>45</v>
      </c>
      <c r="G15" s="81">
        <f>'10月评分表'!G15</f>
        <v>0</v>
      </c>
      <c r="H15" s="81">
        <f>'10月评分表'!H15</f>
        <v>10</v>
      </c>
      <c r="I15" s="81">
        <f>'10月评分表'!I15</f>
        <v>7</v>
      </c>
      <c r="J15" s="81">
        <f>'10月评分表'!J15</f>
        <v>2.5</v>
      </c>
      <c r="K15" s="81">
        <f>'10月评分表'!K15</f>
        <v>5</v>
      </c>
      <c r="L15" s="81">
        <f>'10月评分表'!L15</f>
        <v>69.5</v>
      </c>
      <c r="M15" s="82">
        <f>'10月评分表'!M15</f>
        <v>143896.04</v>
      </c>
      <c r="N15" s="82">
        <f>'10月评分表'!N15</f>
        <v>0</v>
      </c>
      <c r="O15" s="82">
        <f>'10月评分表'!O15</f>
        <v>5.08158309396693E-2</v>
      </c>
      <c r="P15" s="82">
        <f>'10月评分表'!P15</f>
        <v>1.3842843405374601E-2</v>
      </c>
      <c r="Q15" s="82">
        <f>'10月评分表'!Q15</f>
        <v>3.5317002503070198</v>
      </c>
      <c r="R15" s="82">
        <f>'10月评分表'!R15</f>
        <v>0.96207761667353398</v>
      </c>
    </row>
    <row r="16" spans="1:18" s="80" customFormat="1" hidden="1">
      <c r="A16" s="81">
        <v>202410</v>
      </c>
      <c r="B16" s="81" t="s">
        <v>77</v>
      </c>
      <c r="C16" s="81" t="s">
        <v>16</v>
      </c>
      <c r="D16" s="81" t="s">
        <v>23</v>
      </c>
      <c r="E16" s="81" t="s">
        <v>78</v>
      </c>
      <c r="F16" s="81">
        <f>'10月评分表'!F16</f>
        <v>45</v>
      </c>
      <c r="G16" s="81">
        <f>'10月评分表'!G16</f>
        <v>2.5</v>
      </c>
      <c r="H16" s="81">
        <f>'10月评分表'!H16</f>
        <v>10</v>
      </c>
      <c r="I16" s="81">
        <f>'10月评分表'!I16</f>
        <v>7</v>
      </c>
      <c r="J16" s="81">
        <f>'10月评分表'!J16</f>
        <v>0</v>
      </c>
      <c r="K16" s="81">
        <f>'10月评分表'!K16</f>
        <v>5</v>
      </c>
      <c r="L16" s="81">
        <f>'10月评分表'!L16</f>
        <v>69.5</v>
      </c>
      <c r="M16" s="82">
        <f>'10月评分表'!M16</f>
        <v>151116.97</v>
      </c>
      <c r="N16" s="82">
        <f>'10月评分表'!N16</f>
        <v>737.47791299575294</v>
      </c>
      <c r="O16" s="82">
        <f>'10月评分表'!O16</f>
        <v>5.73372455920532E-2</v>
      </c>
      <c r="P16" s="82">
        <f>'10月评分表'!P16</f>
        <v>1.47862138123597E-2</v>
      </c>
      <c r="Q16" s="82">
        <f>'10月评分表'!Q16</f>
        <v>3.9849385686477001</v>
      </c>
      <c r="R16" s="82">
        <f>'10月评分表'!R16</f>
        <v>1.027641859959</v>
      </c>
    </row>
    <row r="17" spans="1:18" s="80" customFormat="1" hidden="1">
      <c r="A17" s="81">
        <v>202410</v>
      </c>
      <c r="B17" s="81" t="s">
        <v>79</v>
      </c>
      <c r="C17" s="81" t="s">
        <v>16</v>
      </c>
      <c r="D17" s="81" t="s">
        <v>24</v>
      </c>
      <c r="E17" s="81" t="s">
        <v>80</v>
      </c>
      <c r="F17" s="81">
        <f>'10月评分表'!F17</f>
        <v>45</v>
      </c>
      <c r="G17" s="81">
        <f>'10月评分表'!G17</f>
        <v>20</v>
      </c>
      <c r="H17" s="81">
        <f>'10月评分表'!H17</f>
        <v>10</v>
      </c>
      <c r="I17" s="81">
        <f>'10月评分表'!I17</f>
        <v>10</v>
      </c>
      <c r="J17" s="81">
        <f>'10月评分表'!J17</f>
        <v>2.5</v>
      </c>
      <c r="K17" s="81">
        <f>'10月评分表'!K17</f>
        <v>5</v>
      </c>
      <c r="L17" s="81">
        <f>'10月评分表'!L17</f>
        <v>92.5</v>
      </c>
      <c r="M17" s="82">
        <f>'10月评分表'!M17</f>
        <v>297075.28000000003</v>
      </c>
      <c r="N17" s="82">
        <f>'10月评分表'!N17</f>
        <v>70755.626309120795</v>
      </c>
      <c r="O17" s="82">
        <f>'10月评分表'!O17</f>
        <v>0.176733985987822</v>
      </c>
      <c r="P17" s="82">
        <f>'10月评分表'!P17</f>
        <v>5.2441096203400303E-2</v>
      </c>
      <c r="Q17" s="82">
        <f>'10月评分表'!Q17</f>
        <v>16.347893703873499</v>
      </c>
      <c r="R17" s="82">
        <f>'10月评分表'!R17</f>
        <v>4.8508013988145198</v>
      </c>
    </row>
    <row r="18" spans="1:18" s="80" customFormat="1" hidden="1">
      <c r="A18" s="81">
        <v>202410</v>
      </c>
      <c r="B18" s="81" t="s">
        <v>81</v>
      </c>
      <c r="C18" s="81" t="s">
        <v>20</v>
      </c>
      <c r="D18" s="81" t="s">
        <v>25</v>
      </c>
      <c r="E18" s="81" t="s">
        <v>82</v>
      </c>
      <c r="F18" s="81">
        <f>'10月评分表'!F18</f>
        <v>0</v>
      </c>
      <c r="G18" s="81">
        <f>'10月评分表'!G18</f>
        <v>0</v>
      </c>
      <c r="H18" s="81">
        <f>'10月评分表'!H18</f>
        <v>5</v>
      </c>
      <c r="I18" s="81">
        <f>'10月评分表'!I18</f>
        <v>3</v>
      </c>
      <c r="J18" s="81">
        <f>'10月评分表'!J18</f>
        <v>2.5</v>
      </c>
      <c r="K18" s="81">
        <f>'10月评分表'!K18</f>
        <v>5</v>
      </c>
      <c r="L18" s="81">
        <f>'10月评分表'!L18</f>
        <v>15.5</v>
      </c>
      <c r="M18" s="82">
        <f>'10月评分表'!M18</f>
        <v>116250.35</v>
      </c>
      <c r="N18" s="82">
        <f>'10月评分表'!N18</f>
        <v>0</v>
      </c>
      <c r="O18" s="82">
        <f>'10月评分表'!O18</f>
        <v>5.5223336207494297E-2</v>
      </c>
      <c r="P18" s="82">
        <f>'10月评分表'!P18</f>
        <v>1.4602000993335E-2</v>
      </c>
      <c r="Q18" s="82">
        <f>'10月评分表'!Q18</f>
        <v>0.85596171121616205</v>
      </c>
      <c r="R18" s="82">
        <f>'10月评分表'!R18</f>
        <v>0.22633101539669301</v>
      </c>
    </row>
    <row r="19" spans="1:18" s="80" customFormat="1" hidden="1">
      <c r="A19" s="81">
        <v>202410</v>
      </c>
      <c r="B19" s="81" t="s">
        <v>83</v>
      </c>
      <c r="C19" s="81" t="s">
        <v>20</v>
      </c>
      <c r="D19" s="81" t="s">
        <v>25</v>
      </c>
      <c r="E19" s="81" t="s">
        <v>84</v>
      </c>
      <c r="F19" s="81">
        <f>'10月评分表'!F19</f>
        <v>0</v>
      </c>
      <c r="G19" s="81">
        <f>'10月评分表'!G19</f>
        <v>2.5</v>
      </c>
      <c r="H19" s="81">
        <f>'10月评分表'!H19</f>
        <v>7.5</v>
      </c>
      <c r="I19" s="81">
        <f>'10月评分表'!I19</f>
        <v>7</v>
      </c>
      <c r="J19" s="81">
        <f>'10月评分表'!J19</f>
        <v>8</v>
      </c>
      <c r="K19" s="81">
        <f>'10月评分表'!K19</f>
        <v>5</v>
      </c>
      <c r="L19" s="81">
        <f>'10月评分表'!L19</f>
        <v>30</v>
      </c>
      <c r="M19" s="82">
        <f>'10月评分表'!M19</f>
        <v>127444.58</v>
      </c>
      <c r="N19" s="82">
        <f>'10月评分表'!N19</f>
        <v>2178.3400968524902</v>
      </c>
      <c r="O19" s="82">
        <f>'10月评分表'!O19</f>
        <v>0.12500685783055401</v>
      </c>
      <c r="P19" s="82">
        <f>'10月评分表'!P19</f>
        <v>1.7662016672705901E-2</v>
      </c>
      <c r="Q19" s="82">
        <f>'10月评分表'!Q19</f>
        <v>3.7502057349166198</v>
      </c>
      <c r="R19" s="82">
        <f>'10月评分表'!R19</f>
        <v>0.52986050018117803</v>
      </c>
    </row>
    <row r="20" spans="1:18" s="80" customFormat="1" hidden="1">
      <c r="A20" s="81">
        <v>202410</v>
      </c>
      <c r="B20" s="81" t="s">
        <v>85</v>
      </c>
      <c r="C20" s="81" t="s">
        <v>16</v>
      </c>
      <c r="D20" s="81" t="s">
        <v>24</v>
      </c>
      <c r="E20" s="81" t="s">
        <v>86</v>
      </c>
      <c r="F20" s="81">
        <f>'10月评分表'!F20</f>
        <v>45</v>
      </c>
      <c r="G20" s="81">
        <f>'10月评分表'!G20</f>
        <v>10</v>
      </c>
      <c r="H20" s="81">
        <f>'10月评分表'!H20</f>
        <v>10</v>
      </c>
      <c r="I20" s="81">
        <f>'10月评分表'!I20</f>
        <v>10</v>
      </c>
      <c r="J20" s="81">
        <f>'10月评分表'!J20</f>
        <v>2.5</v>
      </c>
      <c r="K20" s="81">
        <f>'10月评分表'!K20</f>
        <v>5</v>
      </c>
      <c r="L20" s="81">
        <f>'10月评分表'!L20</f>
        <v>82.5</v>
      </c>
      <c r="M20" s="82">
        <f>'10月评分表'!M20</f>
        <v>147774.44</v>
      </c>
      <c r="N20" s="82">
        <f>'10月评分表'!N20</f>
        <v>18248.181745140399</v>
      </c>
      <c r="O20" s="82">
        <f>'10月评分表'!O20</f>
        <v>7.0709187154988903E-2</v>
      </c>
      <c r="P20" s="82">
        <f>'10月评分表'!P20</f>
        <v>2.0370153123137801E-2</v>
      </c>
      <c r="Q20" s="82">
        <f>'10月评分表'!Q20</f>
        <v>5.8335079402865802</v>
      </c>
      <c r="R20" s="82">
        <f>'10月评分表'!R20</f>
        <v>1.6805376326588699</v>
      </c>
    </row>
    <row r="21" spans="1:18" s="80" customFormat="1" hidden="1">
      <c r="A21" s="81">
        <v>202410</v>
      </c>
      <c r="B21" s="81" t="s">
        <v>87</v>
      </c>
      <c r="C21" s="81" t="s">
        <v>20</v>
      </c>
      <c r="D21" s="81" t="s">
        <v>27</v>
      </c>
      <c r="E21" s="81" t="s">
        <v>88</v>
      </c>
      <c r="F21" s="81">
        <f>'10月评分表'!F21</f>
        <v>0</v>
      </c>
      <c r="G21" s="81">
        <f>'10月评分表'!G21</f>
        <v>15</v>
      </c>
      <c r="H21" s="81">
        <f>'10月评分表'!H21</f>
        <v>10</v>
      </c>
      <c r="I21" s="81">
        <f>'10月评分表'!I21</f>
        <v>7</v>
      </c>
      <c r="J21" s="81">
        <f>'10月评分表'!J21</f>
        <v>0</v>
      </c>
      <c r="K21" s="81">
        <f>'10月评分表'!K21</f>
        <v>5</v>
      </c>
      <c r="L21" s="81">
        <f>'10月评分表'!L21</f>
        <v>37</v>
      </c>
      <c r="M21" s="82">
        <f>'10月评分表'!M21</f>
        <v>201420.87</v>
      </c>
      <c r="N21" s="82">
        <f>'10月评分表'!N21</f>
        <v>37823.120293465203</v>
      </c>
      <c r="O21" s="82">
        <f>'10月评分表'!O21</f>
        <v>9.1122065387543999E-2</v>
      </c>
      <c r="P21" s="82">
        <f>'10月评分表'!P21</f>
        <v>5.4017731872919798E-2</v>
      </c>
      <c r="Q21" s="82">
        <f>'10月评分表'!Q21</f>
        <v>3.3715164193391298</v>
      </c>
      <c r="R21" s="82">
        <f>'10月评分表'!R21</f>
        <v>1.9986560792980299</v>
      </c>
    </row>
    <row r="22" spans="1:18" s="80" customFormat="1" hidden="1">
      <c r="A22" s="81">
        <v>202410</v>
      </c>
      <c r="B22" s="81" t="s">
        <v>89</v>
      </c>
      <c r="C22" s="81" t="s">
        <v>16</v>
      </c>
      <c r="D22" s="81" t="s">
        <v>24</v>
      </c>
      <c r="E22" s="81" t="s">
        <v>90</v>
      </c>
      <c r="F22" s="81">
        <f>'10月评分表'!F22</f>
        <v>45</v>
      </c>
      <c r="G22" s="81">
        <f>'10月评分表'!G22</f>
        <v>5</v>
      </c>
      <c r="H22" s="81">
        <f>'10月评分表'!H22</f>
        <v>0</v>
      </c>
      <c r="I22" s="81">
        <f>'10月评分表'!I22</f>
        <v>10</v>
      </c>
      <c r="J22" s="81">
        <f>'10月评分表'!J22</f>
        <v>2.5</v>
      </c>
      <c r="K22" s="81">
        <f>'10月评分表'!K22</f>
        <v>5</v>
      </c>
      <c r="L22" s="81">
        <f>'10月评分表'!L22</f>
        <v>67.5</v>
      </c>
      <c r="M22" s="82">
        <f>'10月评分表'!M22</f>
        <v>120853.9</v>
      </c>
      <c r="N22" s="82">
        <f>'10月评分表'!N22</f>
        <v>9828.2959589624006</v>
      </c>
      <c r="O22" s="82">
        <f>'10月评分表'!O22</f>
        <v>5.2655370605461202E-2</v>
      </c>
      <c r="P22" s="82">
        <f>'10月评分表'!P22</f>
        <v>1.49407790967672E-2</v>
      </c>
      <c r="Q22" s="82">
        <f>'10月评分表'!Q22</f>
        <v>3.5542375158686301</v>
      </c>
      <c r="R22" s="82">
        <f>'10月评分表'!R22</f>
        <v>1.00850258903178</v>
      </c>
    </row>
    <row r="23" spans="1:18" s="80" customFormat="1" hidden="1">
      <c r="A23" s="81">
        <v>202410</v>
      </c>
      <c r="B23" s="81" t="s">
        <v>91</v>
      </c>
      <c r="C23" s="81" t="s">
        <v>20</v>
      </c>
      <c r="D23" s="81" t="s">
        <v>38</v>
      </c>
      <c r="E23" s="81" t="s">
        <v>92</v>
      </c>
      <c r="F23" s="81">
        <f>'10月评分表'!F23</f>
        <v>39.15</v>
      </c>
      <c r="G23" s="81">
        <f>'10月评分表'!G23</f>
        <v>0</v>
      </c>
      <c r="H23" s="81">
        <f>'10月评分表'!H23</f>
        <v>10</v>
      </c>
      <c r="I23" s="81">
        <f>'10月评分表'!I23</f>
        <v>10</v>
      </c>
      <c r="J23" s="81">
        <f>'10月评分表'!J23</f>
        <v>2.5</v>
      </c>
      <c r="K23" s="81">
        <f>'10月评分表'!K23</f>
        <v>5</v>
      </c>
      <c r="L23" s="81">
        <f>'10月评分表'!L23</f>
        <v>66.650000000000006</v>
      </c>
      <c r="M23" s="82">
        <f>'10月评分表'!M23</f>
        <v>152588.91</v>
      </c>
      <c r="N23" s="82">
        <f>'10月评分表'!N23</f>
        <v>0</v>
      </c>
      <c r="O23" s="82">
        <f>'10月评分表'!O23</f>
        <v>7.96245688885064E-2</v>
      </c>
      <c r="P23" s="82">
        <f>'10月评分表'!P23</f>
        <v>1.9166423287258101E-2</v>
      </c>
      <c r="Q23" s="82">
        <f>'10月评分表'!Q23</f>
        <v>5.3069775164189501</v>
      </c>
      <c r="R23" s="82">
        <f>'10月评分表'!R23</f>
        <v>1.27744211209575</v>
      </c>
    </row>
    <row r="24" spans="1:18" s="80" customFormat="1" hidden="1">
      <c r="A24" s="81">
        <v>202410</v>
      </c>
      <c r="B24" s="81" t="s">
        <v>93</v>
      </c>
      <c r="C24" s="81" t="s">
        <v>16</v>
      </c>
      <c r="D24" s="81" t="s">
        <v>23</v>
      </c>
      <c r="E24" s="81" t="s">
        <v>94</v>
      </c>
      <c r="F24" s="81">
        <f>'10月评分表'!F24</f>
        <v>40.950000000000003</v>
      </c>
      <c r="G24" s="81">
        <f>'10月评分表'!G24</f>
        <v>2.5</v>
      </c>
      <c r="H24" s="81">
        <f>'10月评分表'!H24</f>
        <v>10</v>
      </c>
      <c r="I24" s="81">
        <f>'10月评分表'!I24</f>
        <v>6</v>
      </c>
      <c r="J24" s="81">
        <f>'10月评分表'!J24</f>
        <v>2.5</v>
      </c>
      <c r="K24" s="81">
        <f>'10月评分表'!K24</f>
        <v>5</v>
      </c>
      <c r="L24" s="81">
        <f>'10月评分表'!L24</f>
        <v>66.95</v>
      </c>
      <c r="M24" s="82">
        <f>'10月评分表'!M24</f>
        <v>157591.17000000001</v>
      </c>
      <c r="N24" s="82">
        <f>'10月评分表'!N24</f>
        <v>6673.2345337851903</v>
      </c>
      <c r="O24" s="82">
        <f>'10月评分表'!O24</f>
        <v>7.26174994229042E-2</v>
      </c>
      <c r="P24" s="82">
        <f>'10月评分表'!P24</f>
        <v>1.7410870093768301E-2</v>
      </c>
      <c r="Q24" s="82">
        <f>'10月评分表'!Q24</f>
        <v>4.8617415863634399</v>
      </c>
      <c r="R24" s="82">
        <f>'10月评分表'!R24</f>
        <v>1.16565775277779</v>
      </c>
    </row>
    <row r="25" spans="1:18" s="80" customFormat="1" hidden="1">
      <c r="A25" s="81">
        <v>202410</v>
      </c>
      <c r="B25" s="81" t="s">
        <v>95</v>
      </c>
      <c r="C25" s="81" t="s">
        <v>20</v>
      </c>
      <c r="D25" s="81" t="s">
        <v>25</v>
      </c>
      <c r="E25" s="81" t="s">
        <v>96</v>
      </c>
      <c r="F25" s="81">
        <f>'10月评分表'!F25</f>
        <v>39.15</v>
      </c>
      <c r="G25" s="81">
        <f>'10月评分表'!G25</f>
        <v>0</v>
      </c>
      <c r="H25" s="81">
        <f>'10月评分表'!H25</f>
        <v>7.5</v>
      </c>
      <c r="I25" s="81">
        <f>'10月评分表'!I25</f>
        <v>10</v>
      </c>
      <c r="J25" s="81">
        <f>'10月评分表'!J25</f>
        <v>2.5</v>
      </c>
      <c r="K25" s="81">
        <f>'10月评分表'!K25</f>
        <v>5</v>
      </c>
      <c r="L25" s="81">
        <f>'10月评分表'!L25</f>
        <v>64.150000000000006</v>
      </c>
      <c r="M25" s="82">
        <f>'10月评分表'!M25</f>
        <v>145515.1</v>
      </c>
      <c r="N25" s="82">
        <f>'10月评分表'!N25</f>
        <v>0</v>
      </c>
      <c r="O25" s="82">
        <f>'10月评分表'!O25</f>
        <v>6.9125205133293399E-2</v>
      </c>
      <c r="P25" s="82">
        <f>'10月评分表'!P25</f>
        <v>1.8277894515975598E-2</v>
      </c>
      <c r="Q25" s="82">
        <f>'10月评分表'!Q25</f>
        <v>4.4343819093007699</v>
      </c>
      <c r="R25" s="82">
        <f>'10月评分表'!R25</f>
        <v>1.17252693319984</v>
      </c>
    </row>
    <row r="26" spans="1:18" s="80" customFormat="1" hidden="1">
      <c r="A26" s="81">
        <v>202410</v>
      </c>
      <c r="B26" s="81" t="s">
        <v>99</v>
      </c>
      <c r="C26" s="81" t="s">
        <v>16</v>
      </c>
      <c r="D26" s="81" t="s">
        <v>23</v>
      </c>
      <c r="E26" s="81" t="s">
        <v>100</v>
      </c>
      <c r="F26" s="81">
        <f>'10月评分表'!F26</f>
        <v>39.6</v>
      </c>
      <c r="G26" s="81">
        <f>'10月评分表'!G26</f>
        <v>2.5</v>
      </c>
      <c r="H26" s="81">
        <f>'10月评分表'!H26</f>
        <v>10</v>
      </c>
      <c r="I26" s="81">
        <f>'10月评分表'!I26</f>
        <v>6</v>
      </c>
      <c r="J26" s="81">
        <f>'10月评分表'!J26</f>
        <v>2.5</v>
      </c>
      <c r="K26" s="81">
        <f>'10月评分表'!K26</f>
        <v>5</v>
      </c>
      <c r="L26" s="81">
        <f>'10月评分表'!L26</f>
        <v>65.599999999999994</v>
      </c>
      <c r="M26" s="82">
        <f>'10月评分表'!M26</f>
        <v>125486.6</v>
      </c>
      <c r="N26" s="82">
        <f>'10月评分表'!N26</f>
        <v>2480.09179474046</v>
      </c>
      <c r="O26" s="82">
        <f>'10月评分表'!O26</f>
        <v>5.1669113881005098E-2</v>
      </c>
      <c r="P26" s="82">
        <f>'10月评分表'!P26</f>
        <v>1.2908261531826301E-2</v>
      </c>
      <c r="Q26" s="82">
        <f>'10月评分表'!Q26</f>
        <v>3.3894938705939301</v>
      </c>
      <c r="R26" s="82">
        <f>'10月评分表'!R26</f>
        <v>0.84678195648780297</v>
      </c>
    </row>
    <row r="27" spans="1:18" s="80" customFormat="1" hidden="1">
      <c r="A27" s="81">
        <v>202410</v>
      </c>
      <c r="B27" s="81" t="s">
        <v>103</v>
      </c>
      <c r="C27" s="81" t="s">
        <v>20</v>
      </c>
      <c r="D27" s="81" t="s">
        <v>25</v>
      </c>
      <c r="E27" s="81" t="s">
        <v>104</v>
      </c>
      <c r="F27" s="81">
        <f>'10月评分表'!F27</f>
        <v>45</v>
      </c>
      <c r="G27" s="81">
        <f>'10月评分表'!G27</f>
        <v>0</v>
      </c>
      <c r="H27" s="81">
        <f>'10月评分表'!H27</f>
        <v>10</v>
      </c>
      <c r="I27" s="81">
        <f>'10月评分表'!I27</f>
        <v>10</v>
      </c>
      <c r="J27" s="81">
        <f>'10月评分表'!J27</f>
        <v>2.5</v>
      </c>
      <c r="K27" s="81">
        <f>'10月评分表'!K27</f>
        <v>5</v>
      </c>
      <c r="L27" s="81">
        <f>'10月评分表'!L27</f>
        <v>72.5</v>
      </c>
      <c r="M27" s="82">
        <f>'10月评分表'!M27</f>
        <v>147892.82999999999</v>
      </c>
      <c r="N27" s="82">
        <f>'10月评分表'!N27</f>
        <v>0</v>
      </c>
      <c r="O27" s="82">
        <f>'10月评分表'!O27</f>
        <v>7.02547172870258E-2</v>
      </c>
      <c r="P27" s="82">
        <f>'10月评分表'!P27</f>
        <v>1.8576556978685502E-2</v>
      </c>
      <c r="Q27" s="82">
        <f>'10月评分表'!Q27</f>
        <v>5.0934670033093701</v>
      </c>
      <c r="R27" s="82">
        <f>'10月评分表'!R27</f>
        <v>1.3468003809547</v>
      </c>
    </row>
    <row r="28" spans="1:18" s="80" customFormat="1" hidden="1">
      <c r="A28" s="81">
        <v>202410</v>
      </c>
      <c r="B28" s="81" t="s">
        <v>105</v>
      </c>
      <c r="C28" s="81" t="s">
        <v>20</v>
      </c>
      <c r="D28" s="81" t="s">
        <v>27</v>
      </c>
      <c r="E28" s="81" t="s">
        <v>106</v>
      </c>
      <c r="F28" s="81">
        <f>'10月评分表'!F28</f>
        <v>45</v>
      </c>
      <c r="G28" s="81">
        <f>'10月评分表'!G28</f>
        <v>0</v>
      </c>
      <c r="H28" s="81">
        <f>'10月评分表'!H28</f>
        <v>5</v>
      </c>
      <c r="I28" s="81">
        <f>'10月评分表'!I28</f>
        <v>6</v>
      </c>
      <c r="J28" s="81">
        <f>'10月评分表'!J28</f>
        <v>6</v>
      </c>
      <c r="K28" s="81">
        <f>'10月评分表'!K28</f>
        <v>5</v>
      </c>
      <c r="L28" s="81">
        <f>'10月评分表'!L28</f>
        <v>67</v>
      </c>
      <c r="M28" s="82">
        <f>'10月评分表'!M28</f>
        <v>327183.34000000003</v>
      </c>
      <c r="N28" s="82">
        <f>'10月评分表'!N28</f>
        <v>0</v>
      </c>
      <c r="O28" s="82">
        <f>'10月评分表'!O28</f>
        <v>8.3045412199182905E-2</v>
      </c>
      <c r="P28" s="82">
        <f>'10月评分表'!P28</f>
        <v>4.1096921047400502E-2</v>
      </c>
      <c r="Q28" s="82">
        <f>'10月评分表'!Q28</f>
        <v>5.5640426173452502</v>
      </c>
      <c r="R28" s="82">
        <f>'10月评分表'!R28</f>
        <v>2.7534937101758299</v>
      </c>
    </row>
    <row r="29" spans="1:18" s="80" customFormat="1" hidden="1">
      <c r="A29" s="81">
        <v>202410</v>
      </c>
      <c r="B29" s="81" t="s">
        <v>107</v>
      </c>
      <c r="C29" s="81" t="s">
        <v>20</v>
      </c>
      <c r="D29" s="81" t="s">
        <v>27</v>
      </c>
      <c r="E29" s="81" t="s">
        <v>108</v>
      </c>
      <c r="F29" s="81">
        <f>'10月评分表'!F29</f>
        <v>44.55</v>
      </c>
      <c r="G29" s="81">
        <f>'10月评分表'!G29</f>
        <v>5</v>
      </c>
      <c r="H29" s="81">
        <f>'10月评分表'!H29</f>
        <v>10</v>
      </c>
      <c r="I29" s="81">
        <f>'10月评分表'!I29</f>
        <v>10</v>
      </c>
      <c r="J29" s="81">
        <f>'10月评分表'!J29</f>
        <v>2.5</v>
      </c>
      <c r="K29" s="81">
        <f>'10月评分表'!K29</f>
        <v>5</v>
      </c>
      <c r="L29" s="81">
        <f>'10月评分表'!L29</f>
        <v>77.05</v>
      </c>
      <c r="M29" s="82">
        <f>'10月评分表'!M29</f>
        <v>150375.66</v>
      </c>
      <c r="N29" s="82">
        <f>'10月评分表'!N29</f>
        <v>13691.790231978301</v>
      </c>
      <c r="O29" s="82">
        <f>'10月评分表'!O29</f>
        <v>5.2647164193975103E-2</v>
      </c>
      <c r="P29" s="82">
        <f>'10月评分表'!P29</f>
        <v>2.9284060408993801E-2</v>
      </c>
      <c r="Q29" s="82">
        <f>'10月评分表'!Q29</f>
        <v>4.0564640011457804</v>
      </c>
      <c r="R29" s="82">
        <f>'10月评分表'!R29</f>
        <v>2.2563368545129698</v>
      </c>
    </row>
    <row r="30" spans="1:18" s="80" customFormat="1" hidden="1">
      <c r="A30" s="81">
        <v>202410</v>
      </c>
      <c r="B30" s="81" t="s">
        <v>109</v>
      </c>
      <c r="C30" s="81" t="s">
        <v>16</v>
      </c>
      <c r="D30" s="81" t="s">
        <v>24</v>
      </c>
      <c r="E30" s="81" t="s">
        <v>110</v>
      </c>
      <c r="F30" s="81">
        <f>'10月评分表'!F30</f>
        <v>45</v>
      </c>
      <c r="G30" s="81">
        <f>'10月评分表'!G30</f>
        <v>2.5</v>
      </c>
      <c r="H30" s="81">
        <f>'10月评分表'!H30</f>
        <v>10</v>
      </c>
      <c r="I30" s="81">
        <f>'10月评分表'!I30</f>
        <v>7</v>
      </c>
      <c r="J30" s="81">
        <f>'10月评分表'!J30</f>
        <v>2.5</v>
      </c>
      <c r="K30" s="81">
        <f>'10月评分表'!K30</f>
        <v>5</v>
      </c>
      <c r="L30" s="81">
        <f>'10月评分表'!L30</f>
        <v>72</v>
      </c>
      <c r="M30" s="82">
        <f>'10月评分表'!M30</f>
        <v>238523.34</v>
      </c>
      <c r="N30" s="82">
        <f>'10月评分表'!N30</f>
        <v>10689.2489798117</v>
      </c>
      <c r="O30" s="82">
        <f>'10月评分表'!O30</f>
        <v>9.5083423483855206E-2</v>
      </c>
      <c r="P30" s="82">
        <f>'10月评分表'!P30</f>
        <v>2.6550972241090098E-2</v>
      </c>
      <c r="Q30" s="82">
        <f>'10月评分表'!Q30</f>
        <v>6.8460064908375804</v>
      </c>
      <c r="R30" s="82">
        <f>'10月评分表'!R30</f>
        <v>1.91167000135849</v>
      </c>
    </row>
    <row r="31" spans="1:18" s="80" customFormat="1" hidden="1">
      <c r="A31" s="81">
        <v>202410</v>
      </c>
      <c r="B31" s="81" t="s">
        <v>111</v>
      </c>
      <c r="C31" s="81" t="s">
        <v>20</v>
      </c>
      <c r="D31" s="81" t="s">
        <v>27</v>
      </c>
      <c r="E31" s="81" t="s">
        <v>112</v>
      </c>
      <c r="F31" s="81">
        <f>'10月评分表'!F31</f>
        <v>41.4</v>
      </c>
      <c r="G31" s="81">
        <f>'10月评分表'!G31</f>
        <v>0</v>
      </c>
      <c r="H31" s="81">
        <f>'10月评分表'!H31</f>
        <v>7.5</v>
      </c>
      <c r="I31" s="81">
        <f>'10月评分表'!I31</f>
        <v>6</v>
      </c>
      <c r="J31" s="81">
        <f>'10月评分表'!J31</f>
        <v>0</v>
      </c>
      <c r="K31" s="81">
        <f>'10月评分表'!K31</f>
        <v>5</v>
      </c>
      <c r="L31" s="81">
        <f>'10月评分表'!L31</f>
        <v>59.9</v>
      </c>
      <c r="M31" s="82">
        <f>'10月评分表'!M31</f>
        <v>133386.37</v>
      </c>
      <c r="N31" s="82">
        <f>'10月评分表'!N31</f>
        <v>0</v>
      </c>
      <c r="O31" s="82">
        <f>'10月评分表'!O31</f>
        <v>3.3856021148273401E-2</v>
      </c>
      <c r="P31" s="82">
        <f>'10月评分表'!P31</f>
        <v>1.6754426177962901E-2</v>
      </c>
      <c r="Q31" s="82">
        <f>'10月评分表'!Q31</f>
        <v>2.0279756667815798</v>
      </c>
      <c r="R31" s="82">
        <f>'10月评分表'!R31</f>
        <v>1.0035901280599799</v>
      </c>
    </row>
    <row r="32" spans="1:18" s="80" customFormat="1" hidden="1">
      <c r="A32" s="81">
        <v>202410</v>
      </c>
      <c r="B32" s="81" t="s">
        <v>113</v>
      </c>
      <c r="C32" s="81" t="s">
        <v>20</v>
      </c>
      <c r="D32" s="81" t="s">
        <v>27</v>
      </c>
      <c r="E32" s="81" t="s">
        <v>114</v>
      </c>
      <c r="F32" s="81">
        <f>'10月评分表'!F32</f>
        <v>42.75</v>
      </c>
      <c r="G32" s="81">
        <f>'10月评分表'!G32</f>
        <v>15</v>
      </c>
      <c r="H32" s="81">
        <f>'10月评分表'!H32</f>
        <v>10</v>
      </c>
      <c r="I32" s="81">
        <f>'10月评分表'!I32</f>
        <v>10</v>
      </c>
      <c r="J32" s="81">
        <f>'10月评分表'!J32</f>
        <v>6</v>
      </c>
      <c r="K32" s="81">
        <f>'10月评分表'!K32</f>
        <v>5</v>
      </c>
      <c r="L32" s="81">
        <f>'10月评分表'!L32</f>
        <v>88.75</v>
      </c>
      <c r="M32" s="82">
        <f>'10月评分表'!M32</f>
        <v>282412.48</v>
      </c>
      <c r="N32" s="82">
        <f>'10月评分表'!N32</f>
        <v>56318.450861799698</v>
      </c>
      <c r="O32" s="82">
        <f>'10月评分表'!O32</f>
        <v>0.13123792304551499</v>
      </c>
      <c r="P32" s="82">
        <f>'10月评分表'!P32</f>
        <v>7.8233724252982806E-2</v>
      </c>
      <c r="Q32" s="82">
        <f>'10月评分表'!Q32</f>
        <v>11.647365670289499</v>
      </c>
      <c r="R32" s="82">
        <f>'10月评分表'!R32</f>
        <v>6.9432430274522199</v>
      </c>
    </row>
    <row r="33" spans="1:18" s="80" customFormat="1" hidden="1">
      <c r="A33" s="81">
        <v>202410</v>
      </c>
      <c r="B33" s="81" t="s">
        <v>115</v>
      </c>
      <c r="C33" s="81" t="s">
        <v>20</v>
      </c>
      <c r="D33" s="81" t="s">
        <v>25</v>
      </c>
      <c r="E33" s="81" t="s">
        <v>116</v>
      </c>
      <c r="F33" s="81">
        <f>'10月评分表'!F33</f>
        <v>45</v>
      </c>
      <c r="G33" s="81">
        <f>'10月评分表'!G33</f>
        <v>0</v>
      </c>
      <c r="H33" s="81">
        <f>'10月评分表'!H33</f>
        <v>10</v>
      </c>
      <c r="I33" s="81">
        <f>'10月评分表'!I33</f>
        <v>7</v>
      </c>
      <c r="J33" s="81">
        <f>'10月评分表'!J33</f>
        <v>6</v>
      </c>
      <c r="K33" s="81">
        <f>'10月评分表'!K33</f>
        <v>5</v>
      </c>
      <c r="L33" s="81">
        <f>'10月评分表'!L33</f>
        <v>73</v>
      </c>
      <c r="M33" s="82">
        <f>'10月评分表'!M33</f>
        <v>137038.39000000001</v>
      </c>
      <c r="N33" s="82">
        <f>'10月评分表'!N33</f>
        <v>0</v>
      </c>
      <c r="O33" s="82">
        <f>'10月评分表'!O33</f>
        <v>6.50984455900884E-2</v>
      </c>
      <c r="P33" s="82">
        <f>'10月评分表'!P33</f>
        <v>1.7213149955290701E-2</v>
      </c>
      <c r="Q33" s="82">
        <f>'10月评分表'!Q33</f>
        <v>4.7521865280764501</v>
      </c>
      <c r="R33" s="82">
        <f>'10月评分表'!R33</f>
        <v>1.2565599467362201</v>
      </c>
    </row>
    <row r="34" spans="1:18" s="80" customFormat="1" hidden="1">
      <c r="A34" s="81">
        <v>202410</v>
      </c>
      <c r="B34" s="81" t="s">
        <v>123</v>
      </c>
      <c r="C34" s="81" t="s">
        <v>16</v>
      </c>
      <c r="D34" s="81" t="s">
        <v>23</v>
      </c>
      <c r="E34" s="81" t="s">
        <v>124</v>
      </c>
      <c r="F34" s="81">
        <f>'10月评分表'!F34</f>
        <v>36.9</v>
      </c>
      <c r="G34" s="81">
        <f>'10月评分表'!G34</f>
        <v>2.5</v>
      </c>
      <c r="H34" s="81">
        <f>'10月评分表'!H34</f>
        <v>10</v>
      </c>
      <c r="I34" s="81">
        <f>'10月评分表'!I34</f>
        <v>6</v>
      </c>
      <c r="J34" s="81">
        <f>'10月评分表'!J34</f>
        <v>2.5</v>
      </c>
      <c r="K34" s="81">
        <f>'10月评分表'!K34</f>
        <v>5</v>
      </c>
      <c r="L34" s="81">
        <f>'10月评分表'!L34</f>
        <v>62.9</v>
      </c>
      <c r="M34" s="82">
        <f>'10月评分表'!M34</f>
        <v>196909.65</v>
      </c>
      <c r="N34" s="82">
        <f>'10月评分表'!N34</f>
        <v>3495.2265604865001</v>
      </c>
      <c r="O34" s="82">
        <f>'10月评分表'!O34</f>
        <v>8.0216458985267899E-2</v>
      </c>
      <c r="P34" s="82">
        <f>'10月评分表'!P34</f>
        <v>2.0121535556109599E-2</v>
      </c>
      <c r="Q34" s="82">
        <f>'10月评分表'!Q34</f>
        <v>5.0456152701733501</v>
      </c>
      <c r="R34" s="82">
        <f>'10月评分表'!R34</f>
        <v>1.2656445864793</v>
      </c>
    </row>
    <row r="35" spans="1:18" s="80" customFormat="1" hidden="1">
      <c r="A35" s="81">
        <v>202410</v>
      </c>
      <c r="B35" s="81" t="s">
        <v>129</v>
      </c>
      <c r="C35" s="81" t="s">
        <v>20</v>
      </c>
      <c r="D35" s="81" t="s">
        <v>27</v>
      </c>
      <c r="E35" s="81" t="s">
        <v>130</v>
      </c>
      <c r="F35" s="81">
        <f>'10月评分表'!F35</f>
        <v>45</v>
      </c>
      <c r="G35" s="81">
        <f>'10月评分表'!G35</f>
        <v>5</v>
      </c>
      <c r="H35" s="81">
        <f>'10月评分表'!H35</f>
        <v>7.5</v>
      </c>
      <c r="I35" s="81">
        <f>'10月评分表'!I35</f>
        <v>7</v>
      </c>
      <c r="J35" s="81">
        <f>'10月评分表'!J35</f>
        <v>0</v>
      </c>
      <c r="K35" s="81">
        <f>'10月评分表'!K35</f>
        <v>5</v>
      </c>
      <c r="L35" s="81">
        <f>'10月评分表'!L35</f>
        <v>69.5</v>
      </c>
      <c r="M35" s="82">
        <f>'10月评分表'!M35</f>
        <v>131599.56</v>
      </c>
      <c r="N35" s="82">
        <f>'10月评分表'!N35</f>
        <v>7416.4241545107898</v>
      </c>
      <c r="O35" s="82">
        <f>'10月评分表'!O35</f>
        <v>4.1245290946807803E-2</v>
      </c>
      <c r="P35" s="82">
        <f>'10月评分表'!P35</f>
        <v>2.2160988234796598E-2</v>
      </c>
      <c r="Q35" s="82">
        <f>'10月评分表'!Q35</f>
        <v>2.86654772080314</v>
      </c>
      <c r="R35" s="82">
        <f>'10月评分表'!R35</f>
        <v>1.5401886823183699</v>
      </c>
    </row>
    <row r="36" spans="1:18" s="80" customFormat="1" hidden="1">
      <c r="A36" s="81">
        <v>202410</v>
      </c>
      <c r="B36" s="81" t="s">
        <v>131</v>
      </c>
      <c r="C36" s="81" t="s">
        <v>20</v>
      </c>
      <c r="D36" s="81" t="s">
        <v>38</v>
      </c>
      <c r="E36" s="81" t="s">
        <v>132</v>
      </c>
      <c r="F36" s="81">
        <f>'10月评分表'!F36</f>
        <v>36</v>
      </c>
      <c r="G36" s="81">
        <f>'10月评分表'!G36</f>
        <v>0</v>
      </c>
      <c r="H36" s="81">
        <f>'10月评分表'!H36</f>
        <v>5</v>
      </c>
      <c r="I36" s="81">
        <f>'10月评分表'!I36</f>
        <v>10</v>
      </c>
      <c r="J36" s="81">
        <f>'10月评分表'!J36</f>
        <v>2.5</v>
      </c>
      <c r="K36" s="81">
        <f>'10月评分表'!K36</f>
        <v>5</v>
      </c>
      <c r="L36" s="81">
        <f>'10月评分表'!L36</f>
        <v>58.5</v>
      </c>
      <c r="M36" s="82">
        <f>'10月评分表'!M36</f>
        <v>89874.15</v>
      </c>
      <c r="N36" s="82">
        <f>'10月评分表'!N36</f>
        <v>0</v>
      </c>
      <c r="O36" s="82">
        <f>'10月评分表'!O36</f>
        <v>4.6898496410852898E-2</v>
      </c>
      <c r="P36" s="82">
        <f>'10月评分表'!P36</f>
        <v>1.1288933130740199E-2</v>
      </c>
      <c r="Q36" s="82">
        <f>'10月评分表'!Q36</f>
        <v>2.7435620400349001</v>
      </c>
      <c r="R36" s="82">
        <f>'10月评分表'!R36</f>
        <v>0.6604025881483</v>
      </c>
    </row>
    <row r="37" spans="1:18" s="80" customFormat="1" hidden="1">
      <c r="A37" s="81">
        <v>202410</v>
      </c>
      <c r="B37" s="81" t="s">
        <v>133</v>
      </c>
      <c r="C37" s="81" t="s">
        <v>17</v>
      </c>
      <c r="D37" s="81" t="s">
        <v>36</v>
      </c>
      <c r="E37" s="81" t="s">
        <v>134</v>
      </c>
      <c r="F37" s="81">
        <f>'10月评分表'!F37</f>
        <v>0</v>
      </c>
      <c r="G37" s="81">
        <f>'10月评分表'!G37</f>
        <v>0</v>
      </c>
      <c r="H37" s="81">
        <f>'10月评分表'!H37</f>
        <v>2.5</v>
      </c>
      <c r="I37" s="81">
        <f>'10月评分表'!I37</f>
        <v>7</v>
      </c>
      <c r="J37" s="81">
        <f>'10月评分表'!J37</f>
        <v>2.5</v>
      </c>
      <c r="K37" s="81">
        <f>'10月评分表'!K37</f>
        <v>5</v>
      </c>
      <c r="L37" s="81">
        <f>'10月评分表'!L37</f>
        <v>17</v>
      </c>
      <c r="M37" s="82">
        <f>'10月评分表'!M37</f>
        <v>72891.649999999994</v>
      </c>
      <c r="N37" s="82">
        <f>'10月评分表'!N37</f>
        <v>0</v>
      </c>
      <c r="O37" s="82">
        <f>'10月评分表'!O37</f>
        <v>3.5490478113937803E-2</v>
      </c>
      <c r="P37" s="82">
        <f>'10月评分表'!P37</f>
        <v>6.2714320058966698E-3</v>
      </c>
      <c r="Q37" s="82">
        <f>'10月评分表'!Q37</f>
        <v>0.60333812793694197</v>
      </c>
      <c r="R37" s="82">
        <f>'10月评分表'!R37</f>
        <v>0.10661434410024299</v>
      </c>
    </row>
    <row r="38" spans="1:18" s="80" customFormat="1" hidden="1">
      <c r="A38" s="81">
        <v>202410</v>
      </c>
      <c r="B38" s="81" t="s">
        <v>137</v>
      </c>
      <c r="C38" s="81" t="s">
        <v>20</v>
      </c>
      <c r="D38" s="81" t="s">
        <v>25</v>
      </c>
      <c r="E38" s="81" t="s">
        <v>138</v>
      </c>
      <c r="F38" s="81">
        <f>'10月评分表'!F38</f>
        <v>45</v>
      </c>
      <c r="G38" s="81">
        <f>'10月评分表'!G38</f>
        <v>0</v>
      </c>
      <c r="H38" s="81">
        <f>'10月评分表'!H38</f>
        <v>10</v>
      </c>
      <c r="I38" s="81">
        <f>'10月评分表'!I38</f>
        <v>10</v>
      </c>
      <c r="J38" s="81">
        <f>'10月评分表'!J38</f>
        <v>6</v>
      </c>
      <c r="K38" s="81">
        <f>'10月评分表'!K38</f>
        <v>5</v>
      </c>
      <c r="L38" s="81">
        <f>'10月评分表'!L38</f>
        <v>76</v>
      </c>
      <c r="M38" s="82">
        <f>'10月评分表'!M38</f>
        <v>153798.46</v>
      </c>
      <c r="N38" s="82">
        <f>'10月评分表'!N38</f>
        <v>0</v>
      </c>
      <c r="O38" s="82">
        <f>'10月评分表'!O38</f>
        <v>7.30601160751332E-2</v>
      </c>
      <c r="P38" s="82">
        <f>'10月评分表'!P38</f>
        <v>1.9318352724902701E-2</v>
      </c>
      <c r="Q38" s="82">
        <f>'10月评分表'!Q38</f>
        <v>5.5525688217101301</v>
      </c>
      <c r="R38" s="82">
        <f>'10月评分表'!R38</f>
        <v>1.4681948070926101</v>
      </c>
    </row>
    <row r="39" spans="1:18" s="80" customFormat="1" hidden="1">
      <c r="A39" s="81">
        <v>202410</v>
      </c>
      <c r="B39" s="81" t="s">
        <v>141</v>
      </c>
      <c r="C39" s="81" t="s">
        <v>16</v>
      </c>
      <c r="D39" s="81" t="s">
        <v>28</v>
      </c>
      <c r="E39" s="81" t="s">
        <v>142</v>
      </c>
      <c r="F39" s="81">
        <f>'10月评分表'!F39</f>
        <v>45</v>
      </c>
      <c r="G39" s="81">
        <f>'10月评分表'!G39</f>
        <v>0</v>
      </c>
      <c r="H39" s="81">
        <f>'10月评分表'!H39</f>
        <v>10</v>
      </c>
      <c r="I39" s="81">
        <f>'10月评分表'!I39</f>
        <v>4</v>
      </c>
      <c r="J39" s="81">
        <f>'10月评分表'!J39</f>
        <v>5</v>
      </c>
      <c r="K39" s="81">
        <f>'10月评分表'!K39</f>
        <v>5</v>
      </c>
      <c r="L39" s="81">
        <f>'10月评分表'!L39</f>
        <v>69</v>
      </c>
      <c r="M39" s="82">
        <f>'10月评分表'!M39</f>
        <v>59244.73</v>
      </c>
      <c r="N39" s="82">
        <f>'10月评分表'!N39</f>
        <v>0</v>
      </c>
      <c r="O39" s="82">
        <f>'10月评分表'!O39</f>
        <v>7.1593203463074906E-2</v>
      </c>
      <c r="P39" s="82">
        <f>'10月评分表'!P39</f>
        <v>5.6993612887727696E-3</v>
      </c>
      <c r="Q39" s="82">
        <f>'10月评分表'!Q39</f>
        <v>4.93993103895217</v>
      </c>
      <c r="R39" s="82">
        <f>'10月评分表'!R39</f>
        <v>0.39325592892532102</v>
      </c>
    </row>
    <row r="40" spans="1:18" s="80" customFormat="1" hidden="1">
      <c r="A40" s="81">
        <v>202410</v>
      </c>
      <c r="B40" s="81" t="s">
        <v>143</v>
      </c>
      <c r="C40" s="81" t="s">
        <v>16</v>
      </c>
      <c r="D40" s="81" t="s">
        <v>23</v>
      </c>
      <c r="E40" s="81" t="s">
        <v>144</v>
      </c>
      <c r="F40" s="81">
        <f>'10月评分表'!F40</f>
        <v>45</v>
      </c>
      <c r="G40" s="81">
        <f>'10月评分表'!G40</f>
        <v>5</v>
      </c>
      <c r="H40" s="81">
        <f>'10月评分表'!H40</f>
        <v>10</v>
      </c>
      <c r="I40" s="81">
        <f>'10月评分表'!I40</f>
        <v>10</v>
      </c>
      <c r="J40" s="81">
        <f>'10月评分表'!J40</f>
        <v>2.5</v>
      </c>
      <c r="K40" s="81">
        <f>'10月评分表'!K40</f>
        <v>5</v>
      </c>
      <c r="L40" s="81">
        <f>'10月评分表'!L40</f>
        <v>77.5</v>
      </c>
      <c r="M40" s="82">
        <f>'10月评分表'!M40</f>
        <v>177981.97</v>
      </c>
      <c r="N40" s="82">
        <f>'10月评分表'!N40</f>
        <v>11491.530417426</v>
      </c>
      <c r="O40" s="82">
        <f>'10月评分表'!O40</f>
        <v>9.0603402365306701E-2</v>
      </c>
      <c r="P40" s="82">
        <f>'10月评分表'!P40</f>
        <v>2.0997443513741599E-2</v>
      </c>
      <c r="Q40" s="82">
        <f>'10月评分表'!Q40</f>
        <v>7.0217636833112698</v>
      </c>
      <c r="R40" s="82">
        <f>'10月评分表'!R40</f>
        <v>1.6273018723149699</v>
      </c>
    </row>
    <row r="41" spans="1:18" s="80" customFormat="1" hidden="1">
      <c r="A41" s="81">
        <v>202410</v>
      </c>
      <c r="B41" s="81" t="s">
        <v>145</v>
      </c>
      <c r="C41" s="81" t="s">
        <v>20</v>
      </c>
      <c r="D41" s="81" t="s">
        <v>27</v>
      </c>
      <c r="E41" s="81" t="s">
        <v>146</v>
      </c>
      <c r="F41" s="81">
        <f>'10月评分表'!F41</f>
        <v>45</v>
      </c>
      <c r="G41" s="81">
        <f>'10月评分表'!G41</f>
        <v>15</v>
      </c>
      <c r="H41" s="81">
        <f>'10月评分表'!H41</f>
        <v>10</v>
      </c>
      <c r="I41" s="81">
        <f>'10月评分表'!I41</f>
        <v>3</v>
      </c>
      <c r="J41" s="81">
        <f>'10月评分表'!J41</f>
        <v>6</v>
      </c>
      <c r="K41" s="81">
        <f>'10月评分表'!K41</f>
        <v>5</v>
      </c>
      <c r="L41" s="81">
        <f>'10月评分表'!L41</f>
        <v>84</v>
      </c>
      <c r="M41" s="82">
        <f>'10月评分表'!M41</f>
        <v>235329.4</v>
      </c>
      <c r="N41" s="82">
        <f>'10月评分表'!N41</f>
        <v>37769.3432617945</v>
      </c>
      <c r="O41" s="82">
        <f>'10月评分表'!O41</f>
        <v>9.9671832510462896E-2</v>
      </c>
      <c r="P41" s="82">
        <f>'10月评分表'!P41</f>
        <v>5.8236091601730197E-2</v>
      </c>
      <c r="Q41" s="82">
        <f>'10月评分表'!Q41</f>
        <v>8.3724339308788807</v>
      </c>
      <c r="R41" s="82">
        <f>'10月评分表'!R41</f>
        <v>4.8918316945453402</v>
      </c>
    </row>
    <row r="42" spans="1:18" s="80" customFormat="1" hidden="1">
      <c r="A42" s="81">
        <v>202410</v>
      </c>
      <c r="B42" s="81" t="s">
        <v>147</v>
      </c>
      <c r="C42" s="81" t="s">
        <v>16</v>
      </c>
      <c r="D42" s="81" t="s">
        <v>22</v>
      </c>
      <c r="E42" s="81" t="s">
        <v>148</v>
      </c>
      <c r="F42" s="81">
        <f>'10月评分表'!F42</f>
        <v>0</v>
      </c>
      <c r="G42" s="81">
        <f>'10月评分表'!G42</f>
        <v>0</v>
      </c>
      <c r="H42" s="81">
        <f>'10月评分表'!H42</f>
        <v>5</v>
      </c>
      <c r="I42" s="81">
        <f>'10月评分表'!I42</f>
        <v>10</v>
      </c>
      <c r="J42" s="81">
        <f>'10月评分表'!J42</f>
        <v>2.5</v>
      </c>
      <c r="K42" s="81">
        <f>'10月评分表'!K42</f>
        <v>5</v>
      </c>
      <c r="L42" s="81">
        <f>'10月评分表'!L42</f>
        <v>22.5</v>
      </c>
      <c r="M42" s="82">
        <f>'10月评分表'!M42</f>
        <v>104213.05</v>
      </c>
      <c r="N42" s="82">
        <f>'10月评分表'!N42</f>
        <v>0</v>
      </c>
      <c r="O42" s="82">
        <f>'10月评分表'!O42</f>
        <v>8.0961442906950495E-2</v>
      </c>
      <c r="P42" s="82">
        <f>'10月评分表'!P42</f>
        <v>1.0025327534701299E-2</v>
      </c>
      <c r="Q42" s="82">
        <f>'10月评分表'!Q42</f>
        <v>1.82163246540639</v>
      </c>
      <c r="R42" s="82">
        <f>'10月评分表'!R42</f>
        <v>0.22556986953077801</v>
      </c>
    </row>
    <row r="43" spans="1:18" s="80" customFormat="1" hidden="1">
      <c r="A43" s="81">
        <v>202410</v>
      </c>
      <c r="B43" s="81" t="s">
        <v>149</v>
      </c>
      <c r="C43" s="81" t="s">
        <v>20</v>
      </c>
      <c r="D43" s="81" t="s">
        <v>25</v>
      </c>
      <c r="E43" s="81" t="s">
        <v>150</v>
      </c>
      <c r="F43" s="81">
        <f>'10月评分表'!F43</f>
        <v>43.2</v>
      </c>
      <c r="G43" s="81">
        <f>'10月评分表'!G43</f>
        <v>2.5</v>
      </c>
      <c r="H43" s="81">
        <f>'10月评分表'!H43</f>
        <v>7.5</v>
      </c>
      <c r="I43" s="81">
        <f>'10月评分表'!I43</f>
        <v>10</v>
      </c>
      <c r="J43" s="81">
        <f>'10月评分表'!J43</f>
        <v>2.5</v>
      </c>
      <c r="K43" s="81">
        <f>'10月评分表'!K43</f>
        <v>5</v>
      </c>
      <c r="L43" s="81">
        <f>'10月评分表'!L43</f>
        <v>70.7</v>
      </c>
      <c r="M43" s="82">
        <f>'10月评分表'!M43</f>
        <v>181238.65</v>
      </c>
      <c r="N43" s="82">
        <f>'10月评分表'!N43</f>
        <v>7958.8435950229996</v>
      </c>
      <c r="O43" s="82">
        <f>'10月评分表'!O43</f>
        <v>0.32162941287233199</v>
      </c>
      <c r="P43" s="82">
        <f>'10月评分表'!P43</f>
        <v>2.8807904409458102E-2</v>
      </c>
      <c r="Q43" s="82">
        <f>'10月评分表'!Q43</f>
        <v>22.739199490073901</v>
      </c>
      <c r="R43" s="82">
        <f>'10月评分表'!R43</f>
        <v>2.0367188417486899</v>
      </c>
    </row>
    <row r="44" spans="1:18" s="80" customFormat="1" hidden="1">
      <c r="A44" s="81">
        <v>202410</v>
      </c>
      <c r="B44" s="81" t="s">
        <v>151</v>
      </c>
      <c r="C44" s="81" t="s">
        <v>16</v>
      </c>
      <c r="D44" s="81" t="s">
        <v>28</v>
      </c>
      <c r="E44" s="81" t="s">
        <v>152</v>
      </c>
      <c r="F44" s="81">
        <f>'10月评分表'!F44</f>
        <v>38.25</v>
      </c>
      <c r="G44" s="81">
        <f>'10月评分表'!G44</f>
        <v>0</v>
      </c>
      <c r="H44" s="81">
        <f>'10月评分表'!H44</f>
        <v>10</v>
      </c>
      <c r="I44" s="81">
        <f>'10月评分表'!I44</f>
        <v>10</v>
      </c>
      <c r="J44" s="81">
        <f>'10月评分表'!J44</f>
        <v>2.5</v>
      </c>
      <c r="K44" s="81">
        <f>'10月评分表'!K44</f>
        <v>5</v>
      </c>
      <c r="L44" s="81">
        <f>'10月评分表'!L44</f>
        <v>65.75</v>
      </c>
      <c r="M44" s="82">
        <f>'10月评分表'!M44</f>
        <v>158049.28</v>
      </c>
      <c r="N44" s="82">
        <f>'10月评分表'!N44</f>
        <v>0</v>
      </c>
      <c r="O44" s="82">
        <f>'10月评分表'!O44</f>
        <v>0.19099174323577001</v>
      </c>
      <c r="P44" s="82">
        <f>'10月评分表'!P44</f>
        <v>1.52043894562505E-2</v>
      </c>
      <c r="Q44" s="82">
        <f>'10月评分表'!Q44</f>
        <v>12.5577071177519</v>
      </c>
      <c r="R44" s="82">
        <f>'10月评分表'!R44</f>
        <v>0.99968860674847104</v>
      </c>
    </row>
    <row r="45" spans="1:18" s="80" customFormat="1" hidden="1">
      <c r="A45" s="81">
        <v>202410</v>
      </c>
      <c r="B45" s="81" t="s">
        <v>153</v>
      </c>
      <c r="C45" s="81" t="s">
        <v>20</v>
      </c>
      <c r="D45" s="81" t="s">
        <v>25</v>
      </c>
      <c r="E45" s="81" t="s">
        <v>154</v>
      </c>
      <c r="F45" s="81">
        <f>'10月评分表'!F45</f>
        <v>45</v>
      </c>
      <c r="G45" s="81">
        <f>'10月评分表'!G45</f>
        <v>0</v>
      </c>
      <c r="H45" s="81">
        <f>'10月评分表'!H45</f>
        <v>7.5</v>
      </c>
      <c r="I45" s="81">
        <f>'10月评分表'!I45</f>
        <v>7</v>
      </c>
      <c r="J45" s="81">
        <f>'10月评分表'!J45</f>
        <v>5</v>
      </c>
      <c r="K45" s="81">
        <f>'10月评分表'!K45</f>
        <v>5</v>
      </c>
      <c r="L45" s="81">
        <f>'10月评分表'!L45</f>
        <v>69.5</v>
      </c>
      <c r="M45" s="82">
        <f>'10月评分表'!M45</f>
        <v>198842.44</v>
      </c>
      <c r="N45" s="82">
        <f>'10月评分表'!N45</f>
        <v>0</v>
      </c>
      <c r="O45" s="82">
        <f>'10月评分表'!O45</f>
        <v>9.4457719193434805E-2</v>
      </c>
      <c r="P45" s="82">
        <f>'10月评分表'!P45</f>
        <v>2.4976247438370399E-2</v>
      </c>
      <c r="Q45" s="82">
        <f>'10月评分表'!Q45</f>
        <v>6.5648114839437204</v>
      </c>
      <c r="R45" s="82">
        <f>'10月评分表'!R45</f>
        <v>1.73584919696674</v>
      </c>
    </row>
    <row r="46" spans="1:18" s="80" customFormat="1" hidden="1">
      <c r="A46" s="81">
        <v>202410</v>
      </c>
      <c r="B46" s="81" t="s">
        <v>155</v>
      </c>
      <c r="C46" s="81" t="s">
        <v>16</v>
      </c>
      <c r="D46" s="81" t="s">
        <v>34</v>
      </c>
      <c r="E46" s="81" t="s">
        <v>156</v>
      </c>
      <c r="F46" s="81">
        <f>'10月评分表'!F46</f>
        <v>45</v>
      </c>
      <c r="G46" s="81">
        <f>'10月评分表'!G46</f>
        <v>20</v>
      </c>
      <c r="H46" s="81">
        <f>'10月评分表'!H46</f>
        <v>10</v>
      </c>
      <c r="I46" s="81">
        <f>'10月评分表'!I46</f>
        <v>7</v>
      </c>
      <c r="J46" s="81">
        <f>'10月评分表'!J46</f>
        <v>8</v>
      </c>
      <c r="K46" s="81">
        <f>'10月评分表'!K46</f>
        <v>5</v>
      </c>
      <c r="L46" s="81">
        <f>'10月评分表'!L46</f>
        <v>95</v>
      </c>
      <c r="M46" s="82">
        <f>'10月评分表'!M46</f>
        <v>800783.34</v>
      </c>
      <c r="N46" s="82">
        <f>'10月评分表'!N46</f>
        <v>253157.738970059</v>
      </c>
      <c r="O46" s="82">
        <f>'10月评分表'!O46</f>
        <v>0.52471795214426897</v>
      </c>
      <c r="P46" s="82">
        <f>'10月评分表'!P46</f>
        <v>0.16241315079865401</v>
      </c>
      <c r="Q46" s="82">
        <f>'10月评分表'!Q46</f>
        <v>49.848205453705603</v>
      </c>
      <c r="R46" s="82">
        <f>'10月评分表'!R46</f>
        <v>15.4292493258721</v>
      </c>
    </row>
    <row r="47" spans="1:18" s="80" customFormat="1" hidden="1">
      <c r="A47" s="81">
        <v>202410</v>
      </c>
      <c r="B47" s="81" t="s">
        <v>157</v>
      </c>
      <c r="C47" s="81" t="s">
        <v>17</v>
      </c>
      <c r="D47" s="81" t="s">
        <v>32</v>
      </c>
      <c r="E47" s="81" t="s">
        <v>158</v>
      </c>
      <c r="F47" s="81">
        <f>'10月评分表'!F47</f>
        <v>37.799999999999997</v>
      </c>
      <c r="G47" s="81">
        <f>'10月评分表'!G47</f>
        <v>5</v>
      </c>
      <c r="H47" s="81">
        <f>'10月评分表'!H47</f>
        <v>5</v>
      </c>
      <c r="I47" s="81">
        <f>'10月评分表'!I47</f>
        <v>10</v>
      </c>
      <c r="J47" s="81">
        <f>'10月评分表'!J47</f>
        <v>2.5</v>
      </c>
      <c r="K47" s="81">
        <f>'10月评分表'!K47</f>
        <v>5</v>
      </c>
      <c r="L47" s="81">
        <f>'10月评分表'!L47</f>
        <v>65.3</v>
      </c>
      <c r="M47" s="82">
        <f>'10月评分表'!M47</f>
        <v>317721.46000000002</v>
      </c>
      <c r="N47" s="82">
        <f>'10月评分表'!N47</f>
        <v>16247.989135473599</v>
      </c>
      <c r="O47" s="82">
        <f>'10月评分表'!O47</f>
        <v>0.200452326249106</v>
      </c>
      <c r="P47" s="82">
        <f>'10月评分表'!P47</f>
        <v>3.6334698235387097E-2</v>
      </c>
      <c r="Q47" s="82">
        <f>'10月评分表'!Q47</f>
        <v>13.0895369040666</v>
      </c>
      <c r="R47" s="82">
        <f>'10月评分表'!R47</f>
        <v>2.3726557947707798</v>
      </c>
    </row>
    <row r="48" spans="1:18" s="80" customFormat="1" hidden="1">
      <c r="A48" s="81">
        <v>202410</v>
      </c>
      <c r="B48" s="81" t="s">
        <v>159</v>
      </c>
      <c r="C48" s="81" t="s">
        <v>17</v>
      </c>
      <c r="D48" s="81" t="s">
        <v>31</v>
      </c>
      <c r="E48" s="81" t="s">
        <v>160</v>
      </c>
      <c r="F48" s="81">
        <f>'10月评分表'!F48</f>
        <v>45</v>
      </c>
      <c r="G48" s="81">
        <f>'10月评分表'!G48</f>
        <v>5</v>
      </c>
      <c r="H48" s="81">
        <f>'10月评分表'!H48</f>
        <v>7.5</v>
      </c>
      <c r="I48" s="81">
        <f>'10月评分表'!I48</f>
        <v>7</v>
      </c>
      <c r="J48" s="81">
        <f>'10月评分表'!J48</f>
        <v>0</v>
      </c>
      <c r="K48" s="81">
        <f>'10月评分表'!K48</f>
        <v>5</v>
      </c>
      <c r="L48" s="81">
        <f>'10月评分表'!L48</f>
        <v>69.5</v>
      </c>
      <c r="M48" s="82">
        <f>'10月评分表'!M48</f>
        <v>189992.74</v>
      </c>
      <c r="N48" s="82">
        <f>'10月评分表'!N48</f>
        <v>10602.5420497333</v>
      </c>
      <c r="O48" s="82">
        <f>'10月评分表'!O48</f>
        <v>8.82151863254617E-2</v>
      </c>
      <c r="P48" s="82">
        <f>'10月评分表'!P48</f>
        <v>2.2218576851403701E-2</v>
      </c>
      <c r="Q48" s="82">
        <f>'10月评分表'!Q48</f>
        <v>6.1309554496195897</v>
      </c>
      <c r="R48" s="82">
        <f>'10月评分表'!R48</f>
        <v>1.54419109117256</v>
      </c>
    </row>
    <row r="49" spans="1:18" s="80" customFormat="1" hidden="1">
      <c r="A49" s="81">
        <v>202410</v>
      </c>
      <c r="B49" s="81" t="s">
        <v>161</v>
      </c>
      <c r="C49" s="81" t="s">
        <v>17</v>
      </c>
      <c r="D49" s="81" t="s">
        <v>31</v>
      </c>
      <c r="E49" s="81" t="s">
        <v>162</v>
      </c>
      <c r="F49" s="81">
        <f>'10月评分表'!F49</f>
        <v>45</v>
      </c>
      <c r="G49" s="81">
        <f>'10月评分表'!G49</f>
        <v>0</v>
      </c>
      <c r="H49" s="81">
        <f>'10月评分表'!H49</f>
        <v>7.5</v>
      </c>
      <c r="I49" s="81">
        <f>'10月评分表'!I49</f>
        <v>4</v>
      </c>
      <c r="J49" s="81">
        <f>'10月评分表'!J49</f>
        <v>0</v>
      </c>
      <c r="K49" s="81">
        <f>'10月评分表'!K49</f>
        <v>5</v>
      </c>
      <c r="L49" s="81">
        <f>'10月评分表'!L49</f>
        <v>61.5</v>
      </c>
      <c r="M49" s="82">
        <f>'10月评分表'!M49</f>
        <v>183519.94</v>
      </c>
      <c r="N49" s="82">
        <f>'10月评分表'!N49</f>
        <v>0</v>
      </c>
      <c r="O49" s="82">
        <f>'10月评分表'!O49</f>
        <v>6.6948892250417197E-2</v>
      </c>
      <c r="P49" s="82">
        <f>'10月评分表'!P49</f>
        <v>1.57896388054906E-2</v>
      </c>
      <c r="Q49" s="82">
        <f>'10月评分表'!Q49</f>
        <v>4.1173568734006603</v>
      </c>
      <c r="R49" s="82">
        <f>'10月评分表'!R49</f>
        <v>0.97106278653766998</v>
      </c>
    </row>
    <row r="50" spans="1:18" s="80" customFormat="1" hidden="1">
      <c r="A50" s="81">
        <v>202410</v>
      </c>
      <c r="B50" s="81" t="s">
        <v>163</v>
      </c>
      <c r="C50" s="81" t="s">
        <v>17</v>
      </c>
      <c r="D50" s="81" t="s">
        <v>31</v>
      </c>
      <c r="E50" s="81" t="s">
        <v>164</v>
      </c>
      <c r="F50" s="81">
        <f>'10月评分表'!F50</f>
        <v>45</v>
      </c>
      <c r="G50" s="81">
        <f>'10月评分表'!G50</f>
        <v>15</v>
      </c>
      <c r="H50" s="81">
        <f>'10月评分表'!H50</f>
        <v>5</v>
      </c>
      <c r="I50" s="81">
        <f>'10月评分表'!I50</f>
        <v>6</v>
      </c>
      <c r="J50" s="81">
        <f>'10月评分表'!J50</f>
        <v>2.5</v>
      </c>
      <c r="K50" s="81">
        <f>'10月评分表'!K50</f>
        <v>5</v>
      </c>
      <c r="L50" s="81">
        <f>'10月评分表'!L50</f>
        <v>78.5</v>
      </c>
      <c r="M50" s="82">
        <f>'10月评分表'!M50</f>
        <v>549715.04</v>
      </c>
      <c r="N50" s="82">
        <f>'10月评分表'!N50</f>
        <v>109513.31881554901</v>
      </c>
      <c r="O50" s="82">
        <f>'10月评分表'!O50</f>
        <v>0.39580751330754599</v>
      </c>
      <c r="P50" s="82">
        <f>'10月评分表'!P50</f>
        <v>0.107948275485423</v>
      </c>
      <c r="Q50" s="82">
        <f>'10月评分表'!Q50</f>
        <v>31.070889794642401</v>
      </c>
      <c r="R50" s="82">
        <f>'10月评分表'!R50</f>
        <v>8.4739396256056896</v>
      </c>
    </row>
    <row r="51" spans="1:18" s="80" customFormat="1" hidden="1">
      <c r="A51" s="81">
        <v>202410</v>
      </c>
      <c r="B51" s="81" t="s">
        <v>165</v>
      </c>
      <c r="C51" s="81" t="s">
        <v>17</v>
      </c>
      <c r="D51" s="81" t="s">
        <v>32</v>
      </c>
      <c r="E51" s="81" t="s">
        <v>166</v>
      </c>
      <c r="F51" s="81">
        <f>'10月评分表'!F51</f>
        <v>42.75</v>
      </c>
      <c r="G51" s="81">
        <f>'10月评分表'!G51</f>
        <v>5</v>
      </c>
      <c r="H51" s="81">
        <f>'10月评分表'!H51</f>
        <v>10</v>
      </c>
      <c r="I51" s="81">
        <f>'10月评分表'!I51</f>
        <v>7</v>
      </c>
      <c r="J51" s="81">
        <f>'10月评分表'!J51</f>
        <v>5</v>
      </c>
      <c r="K51" s="81">
        <f>'10月评分表'!K51</f>
        <v>5</v>
      </c>
      <c r="L51" s="81">
        <f>'10月评分表'!L51</f>
        <v>74.75</v>
      </c>
      <c r="M51" s="82">
        <f>'10月评分表'!M51</f>
        <v>196008.74</v>
      </c>
      <c r="N51" s="82">
        <f>'10月评分表'!N51</f>
        <v>13249.425264273301</v>
      </c>
      <c r="O51" s="82">
        <f>'10月评分表'!O51</f>
        <v>0.13486162163500401</v>
      </c>
      <c r="P51" s="82">
        <f>'10月评分表'!P51</f>
        <v>2.4202109941321801E-2</v>
      </c>
      <c r="Q51" s="82">
        <f>'10月评分表'!Q51</f>
        <v>10.0809062172165</v>
      </c>
      <c r="R51" s="82">
        <f>'10月评分表'!R51</f>
        <v>1.8091077181138</v>
      </c>
    </row>
    <row r="52" spans="1:18" s="80" customFormat="1" hidden="1">
      <c r="A52" s="81">
        <v>202410</v>
      </c>
      <c r="B52" s="81" t="s">
        <v>167</v>
      </c>
      <c r="C52" s="81" t="s">
        <v>17</v>
      </c>
      <c r="D52" s="81" t="s">
        <v>428</v>
      </c>
      <c r="E52" s="81" t="s">
        <v>168</v>
      </c>
      <c r="F52" s="81">
        <f>'10月评分表'!F52</f>
        <v>44.1</v>
      </c>
      <c r="G52" s="81">
        <f>'10月评分表'!G52</f>
        <v>0</v>
      </c>
      <c r="H52" s="81">
        <f>'10月评分表'!H52</f>
        <v>5</v>
      </c>
      <c r="I52" s="81">
        <f>'10月评分表'!I52</f>
        <v>7</v>
      </c>
      <c r="J52" s="81">
        <f>'10月评分表'!J52</f>
        <v>8</v>
      </c>
      <c r="K52" s="81">
        <f>'10月评分表'!K52</f>
        <v>5</v>
      </c>
      <c r="L52" s="81">
        <f>'10月评分表'!L52</f>
        <v>69.099999999999994</v>
      </c>
      <c r="M52" s="82">
        <f>'10月评分表'!M52</f>
        <v>246426.22</v>
      </c>
      <c r="N52" s="82">
        <f>'10月评分表'!N52</f>
        <v>0</v>
      </c>
      <c r="O52" s="82">
        <f>'10月评分表'!O52</f>
        <v>0.22934297304507001</v>
      </c>
      <c r="P52" s="82">
        <f>'10月评分表'!P52</f>
        <v>2.1201952256536E-2</v>
      </c>
      <c r="Q52" s="82">
        <f>'10月评分表'!Q52</f>
        <v>15.847599437414299</v>
      </c>
      <c r="R52" s="82">
        <f>'10月评分表'!R52</f>
        <v>1.46505490092664</v>
      </c>
    </row>
    <row r="53" spans="1:18" s="80" customFormat="1" hidden="1">
      <c r="A53" s="81">
        <v>202410</v>
      </c>
      <c r="B53" s="81" t="s">
        <v>169</v>
      </c>
      <c r="C53" s="81" t="s">
        <v>17</v>
      </c>
      <c r="D53" s="81" t="s">
        <v>32</v>
      </c>
      <c r="E53" s="81" t="s">
        <v>170</v>
      </c>
      <c r="F53" s="81">
        <f>'10月评分表'!F53</f>
        <v>45</v>
      </c>
      <c r="G53" s="81">
        <f>'10月评分表'!G53</f>
        <v>5</v>
      </c>
      <c r="H53" s="81">
        <f>'10月评分表'!H53</f>
        <v>7.5</v>
      </c>
      <c r="I53" s="81">
        <f>'10月评分表'!I53</f>
        <v>4</v>
      </c>
      <c r="J53" s="81">
        <f>'10月评分表'!J53</f>
        <v>0</v>
      </c>
      <c r="K53" s="81">
        <f>'10月评分表'!K53</f>
        <v>5</v>
      </c>
      <c r="L53" s="81">
        <f>'10月评分表'!L53</f>
        <v>66.5</v>
      </c>
      <c r="M53" s="82">
        <f>'10月评分表'!M53</f>
        <v>206387.16</v>
      </c>
      <c r="N53" s="82">
        <f>'10月评分表'!N53</f>
        <v>19128.411709992099</v>
      </c>
      <c r="O53" s="82">
        <f>'10月评分表'!O53</f>
        <v>0.15997667090846199</v>
      </c>
      <c r="P53" s="82">
        <f>'10月评分表'!P53</f>
        <v>2.83510197553862E-2</v>
      </c>
      <c r="Q53" s="82">
        <f>'10月评分表'!Q53</f>
        <v>10.638448615412701</v>
      </c>
      <c r="R53" s="82">
        <f>'10月评分表'!R53</f>
        <v>1.88534281373318</v>
      </c>
    </row>
    <row r="54" spans="1:18" s="80" customFormat="1" hidden="1">
      <c r="A54" s="81">
        <v>202410</v>
      </c>
      <c r="B54" s="81" t="s">
        <v>171</v>
      </c>
      <c r="C54" s="81" t="s">
        <v>17</v>
      </c>
      <c r="D54" s="81" t="s">
        <v>32</v>
      </c>
      <c r="E54" s="81" t="s">
        <v>172</v>
      </c>
      <c r="F54" s="81">
        <f>'10月评分表'!F54</f>
        <v>45</v>
      </c>
      <c r="G54" s="81">
        <f>'10月评分表'!G54</f>
        <v>10</v>
      </c>
      <c r="H54" s="81">
        <f>'10月评分表'!H54</f>
        <v>10</v>
      </c>
      <c r="I54" s="81">
        <f>'10月评分表'!I54</f>
        <v>10</v>
      </c>
      <c r="J54" s="81">
        <f>'10月评分表'!J54</f>
        <v>6</v>
      </c>
      <c r="K54" s="81">
        <f>'10月评分表'!K54</f>
        <v>5</v>
      </c>
      <c r="L54" s="81">
        <f>'10月评分表'!L54</f>
        <v>86</v>
      </c>
      <c r="M54" s="82">
        <f>'10月评分表'!M54</f>
        <v>202784.19</v>
      </c>
      <c r="N54" s="82">
        <f>'10月评分表'!N54</f>
        <v>28439.528806231101</v>
      </c>
      <c r="O54" s="82">
        <f>'10月评分表'!O54</f>
        <v>0.19066816168505199</v>
      </c>
      <c r="P54" s="82">
        <f>'10月评分表'!P54</f>
        <v>3.3197828244105401E-2</v>
      </c>
      <c r="Q54" s="82">
        <f>'10月评分表'!Q54</f>
        <v>16.397461904914401</v>
      </c>
      <c r="R54" s="82">
        <f>'10月评分表'!R54</f>
        <v>2.8550132289930601</v>
      </c>
    </row>
    <row r="55" spans="1:18" s="80" customFormat="1" hidden="1">
      <c r="A55" s="81">
        <v>202410</v>
      </c>
      <c r="B55" s="81" t="s">
        <v>175</v>
      </c>
      <c r="C55" s="81" t="s">
        <v>17</v>
      </c>
      <c r="D55" s="81" t="s">
        <v>32</v>
      </c>
      <c r="E55" s="81" t="s">
        <v>176</v>
      </c>
      <c r="F55" s="81">
        <f>'10月评分表'!F55</f>
        <v>45</v>
      </c>
      <c r="G55" s="81">
        <f>'10月评分表'!G55</f>
        <v>2.5</v>
      </c>
      <c r="H55" s="81">
        <f>'10月评分表'!H55</f>
        <v>10</v>
      </c>
      <c r="I55" s="81">
        <f>'10月评分表'!I55</f>
        <v>7</v>
      </c>
      <c r="J55" s="81">
        <f>'10月评分表'!J55</f>
        <v>6</v>
      </c>
      <c r="K55" s="81">
        <f>'10月评分表'!K55</f>
        <v>5</v>
      </c>
      <c r="L55" s="81">
        <f>'10月评分表'!L55</f>
        <v>75.5</v>
      </c>
      <c r="M55" s="82">
        <f>'10月评分表'!M55</f>
        <v>279748.93</v>
      </c>
      <c r="N55" s="82">
        <f>'10月评分表'!N55</f>
        <v>9348.8199106625998</v>
      </c>
      <c r="O55" s="82">
        <f>'10月评分表'!O55</f>
        <v>0.159285252131914</v>
      </c>
      <c r="P55" s="82">
        <f>'10月评分表'!P55</f>
        <v>2.9246643428837701E-2</v>
      </c>
      <c r="Q55" s="82">
        <f>'10月评分表'!Q55</f>
        <v>12.0260365359595</v>
      </c>
      <c r="R55" s="82">
        <f>'10月评分表'!R55</f>
        <v>2.2081215788772401</v>
      </c>
    </row>
    <row r="56" spans="1:18" s="80" customFormat="1" hidden="1">
      <c r="A56" s="81">
        <v>202410</v>
      </c>
      <c r="B56" s="81" t="s">
        <v>177</v>
      </c>
      <c r="C56" s="81" t="s">
        <v>17</v>
      </c>
      <c r="D56" s="81" t="s">
        <v>33</v>
      </c>
      <c r="E56" s="81" t="s">
        <v>178</v>
      </c>
      <c r="F56" s="81">
        <f>'10月评分表'!F56</f>
        <v>45</v>
      </c>
      <c r="G56" s="81">
        <f>'10月评分表'!G56</f>
        <v>2.5</v>
      </c>
      <c r="H56" s="81">
        <f>'10月评分表'!H56</f>
        <v>10</v>
      </c>
      <c r="I56" s="81">
        <f>'10月评分表'!I56</f>
        <v>10</v>
      </c>
      <c r="J56" s="81">
        <f>'10月评分表'!J56</f>
        <v>0</v>
      </c>
      <c r="K56" s="81">
        <f>'10月评分表'!K56</f>
        <v>5</v>
      </c>
      <c r="L56" s="81">
        <f>'10月评分表'!L56</f>
        <v>72.5</v>
      </c>
      <c r="M56" s="82">
        <f>'10月评分表'!M56</f>
        <v>165720.1</v>
      </c>
      <c r="N56" s="82">
        <f>'10月评分表'!N56</f>
        <v>1696.95937436176</v>
      </c>
      <c r="O56" s="82">
        <f>'10月评分表'!O56</f>
        <v>9.7315741192051899E-2</v>
      </c>
      <c r="P56" s="82">
        <f>'10月评分表'!P56</f>
        <v>1.51980123602706E-2</v>
      </c>
      <c r="Q56" s="82">
        <f>'10月评分表'!Q56</f>
        <v>7.0553912364237599</v>
      </c>
      <c r="R56" s="82">
        <f>'10月评分表'!R56</f>
        <v>1.1018558961196201</v>
      </c>
    </row>
    <row r="57" spans="1:18" s="80" customFormat="1" hidden="1">
      <c r="A57" s="81">
        <v>202410</v>
      </c>
      <c r="B57" s="81" t="s">
        <v>179</v>
      </c>
      <c r="C57" s="81" t="s">
        <v>17</v>
      </c>
      <c r="D57" s="81" t="s">
        <v>33</v>
      </c>
      <c r="E57" s="81" t="s">
        <v>180</v>
      </c>
      <c r="F57" s="81">
        <f>'10月评分表'!F57</f>
        <v>45</v>
      </c>
      <c r="G57" s="81">
        <f>'10月评分表'!G57</f>
        <v>5</v>
      </c>
      <c r="H57" s="81">
        <f>'10月评分表'!H57</f>
        <v>7.5</v>
      </c>
      <c r="I57" s="81">
        <f>'10月评分表'!I57</f>
        <v>10</v>
      </c>
      <c r="J57" s="81">
        <f>'10月评分表'!J57</f>
        <v>2.5</v>
      </c>
      <c r="K57" s="81">
        <f>'10月评分表'!K57</f>
        <v>5</v>
      </c>
      <c r="L57" s="81">
        <f>'10月评分表'!L57</f>
        <v>75</v>
      </c>
      <c r="M57" s="82">
        <f>'10月评分表'!M57</f>
        <v>150952.44</v>
      </c>
      <c r="N57" s="82">
        <f>'10月评分表'!N57</f>
        <v>8924.4328521514508</v>
      </c>
      <c r="O57" s="82">
        <f>'10月评分表'!O57</f>
        <v>0.13325401449835</v>
      </c>
      <c r="P57" s="82">
        <f>'10月评分表'!P57</f>
        <v>1.7930246594761699E-2</v>
      </c>
      <c r="Q57" s="82">
        <f>'10月评分表'!Q57</f>
        <v>9.9940510873762491</v>
      </c>
      <c r="R57" s="82">
        <f>'10月评分表'!R57</f>
        <v>1.3447684946071301</v>
      </c>
    </row>
    <row r="58" spans="1:18" s="80" customFormat="1" hidden="1">
      <c r="A58" s="81">
        <v>202410</v>
      </c>
      <c r="B58" s="81" t="s">
        <v>181</v>
      </c>
      <c r="C58" s="81" t="s">
        <v>17</v>
      </c>
      <c r="D58" s="81" t="s">
        <v>30</v>
      </c>
      <c r="E58" s="81" t="s">
        <v>182</v>
      </c>
      <c r="F58" s="81">
        <f>'10月评分表'!F58</f>
        <v>0</v>
      </c>
      <c r="G58" s="81">
        <f>'10月评分表'!G58</f>
        <v>0</v>
      </c>
      <c r="H58" s="81">
        <f>'10月评分表'!H58</f>
        <v>0</v>
      </c>
      <c r="I58" s="81">
        <f>'10月评分表'!I58</f>
        <v>7</v>
      </c>
      <c r="J58" s="81">
        <f>'10月评分表'!J58</f>
        <v>2.5</v>
      </c>
      <c r="K58" s="81">
        <f>'10月评分表'!K58</f>
        <v>5</v>
      </c>
      <c r="L58" s="81">
        <f>'10月评分表'!L58</f>
        <v>14.5</v>
      </c>
      <c r="M58" s="82">
        <f>'10月评分表'!M58</f>
        <v>97841.27</v>
      </c>
      <c r="N58" s="82">
        <f>'10月评分表'!N58</f>
        <v>0</v>
      </c>
      <c r="O58" s="82">
        <f>'10月评分表'!O58</f>
        <v>5.9514885249677303E-2</v>
      </c>
      <c r="P58" s="82">
        <f>'10月评分表'!P58</f>
        <v>8.4180406421802498E-3</v>
      </c>
      <c r="Q58" s="82">
        <f>'10月评分表'!Q58</f>
        <v>0.86296583612031996</v>
      </c>
      <c r="R58" s="82">
        <f>'10月评分表'!R58</f>
        <v>0.122061589311614</v>
      </c>
    </row>
    <row r="59" spans="1:18" s="80" customFormat="1" hidden="1">
      <c r="A59" s="81">
        <v>202410</v>
      </c>
      <c r="B59" s="81" t="s">
        <v>183</v>
      </c>
      <c r="C59" s="81" t="s">
        <v>17</v>
      </c>
      <c r="D59" s="81" t="s">
        <v>32</v>
      </c>
      <c r="E59" s="81" t="s">
        <v>184</v>
      </c>
      <c r="F59" s="81">
        <f>'10月评分表'!F59</f>
        <v>39.15</v>
      </c>
      <c r="G59" s="81">
        <f>'10月评分表'!G59</f>
        <v>0</v>
      </c>
      <c r="H59" s="81">
        <f>'10月评分表'!H59</f>
        <v>10</v>
      </c>
      <c r="I59" s="81">
        <f>'10月评分表'!I59</f>
        <v>7</v>
      </c>
      <c r="J59" s="81">
        <f>'10月评分表'!J59</f>
        <v>2.5</v>
      </c>
      <c r="K59" s="81">
        <f>'10月评分表'!K59</f>
        <v>5</v>
      </c>
      <c r="L59" s="81">
        <f>'10月评分表'!L59</f>
        <v>63.65</v>
      </c>
      <c r="M59" s="82">
        <f>'10月评分表'!M59</f>
        <v>121937.7</v>
      </c>
      <c r="N59" s="82">
        <f>'10月评分表'!N59</f>
        <v>0</v>
      </c>
      <c r="O59" s="82">
        <f>'10月评分表'!O59</f>
        <v>5.5282731251337501E-2</v>
      </c>
      <c r="P59" s="82">
        <f>'10月评分表'!P59</f>
        <v>1.04912427487295E-2</v>
      </c>
      <c r="Q59" s="82">
        <f>'10月评分表'!Q59</f>
        <v>3.51874584414763</v>
      </c>
      <c r="R59" s="82">
        <f>'10月评分表'!R59</f>
        <v>0.66776760095663101</v>
      </c>
    </row>
    <row r="60" spans="1:18" s="80" customFormat="1" hidden="1">
      <c r="A60" s="81">
        <v>202410</v>
      </c>
      <c r="B60" s="81" t="s">
        <v>187</v>
      </c>
      <c r="C60" s="81" t="s">
        <v>17</v>
      </c>
      <c r="D60" s="81" t="s">
        <v>31</v>
      </c>
      <c r="E60" s="81" t="s">
        <v>188</v>
      </c>
      <c r="F60" s="81">
        <f>'10月评分表'!F60</f>
        <v>45</v>
      </c>
      <c r="G60" s="81">
        <f>'10月评分表'!G60</f>
        <v>0</v>
      </c>
      <c r="H60" s="81">
        <f>'10月评分表'!H60</f>
        <v>5</v>
      </c>
      <c r="I60" s="81">
        <f>'10月评分表'!I60</f>
        <v>4</v>
      </c>
      <c r="J60" s="81">
        <f>'10月评分表'!J60</f>
        <v>0</v>
      </c>
      <c r="K60" s="81">
        <f>'10月评分表'!K60</f>
        <v>5</v>
      </c>
      <c r="L60" s="81">
        <f>'10月评分表'!L60</f>
        <v>59</v>
      </c>
      <c r="M60" s="82">
        <f>'10月评分表'!M60</f>
        <v>123088.18</v>
      </c>
      <c r="N60" s="82">
        <f>'10月评分表'!N60</f>
        <v>0</v>
      </c>
      <c r="O60" s="82">
        <f>'10月评分表'!O60</f>
        <v>4.4903116795482603E-2</v>
      </c>
      <c r="P60" s="82">
        <f>'10月评分表'!P60</f>
        <v>1.05902274348237E-2</v>
      </c>
      <c r="Q60" s="82">
        <f>'10月评分表'!Q60</f>
        <v>2.6492838909334702</v>
      </c>
      <c r="R60" s="82">
        <f>'10月评分表'!R60</f>
        <v>0.624823418654601</v>
      </c>
    </row>
    <row r="61" spans="1:18" s="80" customFormat="1" hidden="1">
      <c r="A61" s="81">
        <v>202410</v>
      </c>
      <c r="B61" s="81" t="s">
        <v>189</v>
      </c>
      <c r="C61" s="81" t="s">
        <v>17</v>
      </c>
      <c r="D61" s="81" t="s">
        <v>32</v>
      </c>
      <c r="E61" s="81" t="s">
        <v>190</v>
      </c>
      <c r="F61" s="81">
        <f>'10月评分表'!F61</f>
        <v>40.5</v>
      </c>
      <c r="G61" s="81">
        <f>'10月评分表'!G61</f>
        <v>0</v>
      </c>
      <c r="H61" s="81">
        <f>'10月评分表'!H61</f>
        <v>10</v>
      </c>
      <c r="I61" s="81">
        <f>'10月评分表'!I61</f>
        <v>10</v>
      </c>
      <c r="J61" s="81">
        <f>'10月评分表'!J61</f>
        <v>0</v>
      </c>
      <c r="K61" s="81">
        <f>'10月评分表'!K61</f>
        <v>5</v>
      </c>
      <c r="L61" s="81">
        <f>'10月评分表'!L61</f>
        <v>65.5</v>
      </c>
      <c r="M61" s="82">
        <f>'10月评分表'!M61</f>
        <v>107854.01</v>
      </c>
      <c r="N61" s="82">
        <f>'10月评分表'!N61</f>
        <v>0</v>
      </c>
      <c r="O61" s="82">
        <f>'10月评分表'!O61</f>
        <v>4.8897627634513899E-2</v>
      </c>
      <c r="P61" s="82">
        <f>'10月评分表'!P61</f>
        <v>9.2795140496654896E-3</v>
      </c>
      <c r="Q61" s="82">
        <f>'10月评分表'!Q61</f>
        <v>3.2027946100606601</v>
      </c>
      <c r="R61" s="82">
        <f>'10月评分表'!R61</f>
        <v>0.60780817025308997</v>
      </c>
    </row>
    <row r="62" spans="1:18" s="80" customFormat="1" hidden="1">
      <c r="A62" s="81">
        <v>202410</v>
      </c>
      <c r="B62" s="81" t="s">
        <v>191</v>
      </c>
      <c r="C62" s="81" t="s">
        <v>17</v>
      </c>
      <c r="D62" s="81" t="s">
        <v>428</v>
      </c>
      <c r="E62" s="81" t="s">
        <v>192</v>
      </c>
      <c r="F62" s="81">
        <f>'10月评分表'!F62</f>
        <v>45</v>
      </c>
      <c r="G62" s="81">
        <f>'10月评分表'!G62</f>
        <v>5</v>
      </c>
      <c r="H62" s="81">
        <f>'10月评分表'!H62</f>
        <v>7.5</v>
      </c>
      <c r="I62" s="81">
        <f>'10月评分表'!I62</f>
        <v>3</v>
      </c>
      <c r="J62" s="81">
        <f>'10月评分表'!J62</f>
        <v>0</v>
      </c>
      <c r="K62" s="81">
        <f>'10月评分表'!K62</f>
        <v>5</v>
      </c>
      <c r="L62" s="81">
        <f>'10月评分表'!L62</f>
        <v>65.5</v>
      </c>
      <c r="M62" s="82">
        <f>'10月评分表'!M62</f>
        <v>107908.14</v>
      </c>
      <c r="N62" s="82">
        <f>'10月评分表'!N62</f>
        <v>10412.9508751342</v>
      </c>
      <c r="O62" s="82">
        <f>'10月评分表'!O62</f>
        <v>0.34809195849965202</v>
      </c>
      <c r="P62" s="82">
        <f>'10月评分表'!P62</f>
        <v>1.50512025415039E-2</v>
      </c>
      <c r="Q62" s="82">
        <f>'10月评分表'!Q62</f>
        <v>22.800023281727199</v>
      </c>
      <c r="R62" s="82">
        <f>'10月评分表'!R62</f>
        <v>0.98585376646850298</v>
      </c>
    </row>
    <row r="63" spans="1:18" s="80" customFormat="1" hidden="1">
      <c r="A63" s="81">
        <v>202410</v>
      </c>
      <c r="B63" s="81" t="s">
        <v>193</v>
      </c>
      <c r="C63" s="81" t="s">
        <v>17</v>
      </c>
      <c r="D63" s="81" t="s">
        <v>31</v>
      </c>
      <c r="E63" s="81" t="s">
        <v>194</v>
      </c>
      <c r="F63" s="81">
        <f>'10月评分表'!F63</f>
        <v>44.1</v>
      </c>
      <c r="G63" s="81">
        <f>'10月评分表'!G63</f>
        <v>0</v>
      </c>
      <c r="H63" s="81">
        <f>'10月评分表'!H63</f>
        <v>2.5</v>
      </c>
      <c r="I63" s="81">
        <f>'10月评分表'!I63</f>
        <v>7</v>
      </c>
      <c r="J63" s="81">
        <f>'10月评分表'!J63</f>
        <v>0</v>
      </c>
      <c r="K63" s="81">
        <f>'10月评分表'!K63</f>
        <v>5</v>
      </c>
      <c r="L63" s="81">
        <f>'10月评分表'!L63</f>
        <v>58.6</v>
      </c>
      <c r="M63" s="82">
        <f>'10月评分表'!M63</f>
        <v>120966.76</v>
      </c>
      <c r="N63" s="82">
        <f>'10月评分表'!N63</f>
        <v>0</v>
      </c>
      <c r="O63" s="82">
        <f>'10月评分表'!O63</f>
        <v>4.4129213322116799E-2</v>
      </c>
      <c r="P63" s="82">
        <f>'10月评分表'!P63</f>
        <v>1.0407705276442801E-2</v>
      </c>
      <c r="Q63" s="82">
        <f>'10月评分表'!Q63</f>
        <v>2.5859719006760402</v>
      </c>
      <c r="R63" s="82">
        <f>'10月评分表'!R63</f>
        <v>0.60989152919954703</v>
      </c>
    </row>
    <row r="64" spans="1:18" s="80" customFormat="1" hidden="1">
      <c r="A64" s="81">
        <v>202410</v>
      </c>
      <c r="B64" s="81" t="s">
        <v>195</v>
      </c>
      <c r="C64" s="81" t="s">
        <v>17</v>
      </c>
      <c r="D64" s="81" t="s">
        <v>31</v>
      </c>
      <c r="E64" s="81" t="s">
        <v>196</v>
      </c>
      <c r="F64" s="81">
        <f>'10月评分表'!F64</f>
        <v>43.65</v>
      </c>
      <c r="G64" s="81">
        <f>'10月评分表'!G64</f>
        <v>0</v>
      </c>
      <c r="H64" s="81">
        <f>'10月评分表'!H64</f>
        <v>5</v>
      </c>
      <c r="I64" s="81">
        <f>'10月评分表'!I64</f>
        <v>10</v>
      </c>
      <c r="J64" s="81">
        <f>'10月评分表'!J64</f>
        <v>2.5</v>
      </c>
      <c r="K64" s="81">
        <f>'10月评分表'!K64</f>
        <v>5</v>
      </c>
      <c r="L64" s="81">
        <f>'10月评分表'!L64</f>
        <v>66.150000000000006</v>
      </c>
      <c r="M64" s="82">
        <f>'10月评分表'!M64</f>
        <v>117791.62</v>
      </c>
      <c r="N64" s="82">
        <f>'10月评分表'!N64</f>
        <v>0</v>
      </c>
      <c r="O64" s="82">
        <f>'10月评分表'!O64</f>
        <v>4.2970908095229798E-2</v>
      </c>
      <c r="P64" s="82">
        <f>'10月评分表'!P64</f>
        <v>1.0134523442594801E-2</v>
      </c>
      <c r="Q64" s="82">
        <f>'10月评分表'!Q64</f>
        <v>2.8425255704994501</v>
      </c>
      <c r="R64" s="82">
        <f>'10月评分表'!R64</f>
        <v>0.67039872572764903</v>
      </c>
    </row>
    <row r="65" spans="1:18" s="80" customFormat="1" hidden="1">
      <c r="A65" s="81">
        <v>202410</v>
      </c>
      <c r="B65" s="81" t="s">
        <v>197</v>
      </c>
      <c r="C65" s="81" t="s">
        <v>17</v>
      </c>
      <c r="D65" s="81" t="s">
        <v>33</v>
      </c>
      <c r="E65" s="81" t="s">
        <v>198</v>
      </c>
      <c r="F65" s="81">
        <f>'10月评分表'!F65</f>
        <v>45</v>
      </c>
      <c r="G65" s="81">
        <f>'10月评分表'!G65</f>
        <v>0</v>
      </c>
      <c r="H65" s="81">
        <f>'10月评分表'!H65</f>
        <v>7.5</v>
      </c>
      <c r="I65" s="81">
        <f>'10月评分表'!I65</f>
        <v>10</v>
      </c>
      <c r="J65" s="81">
        <f>'10月评分表'!J65</f>
        <v>0</v>
      </c>
      <c r="K65" s="81">
        <f>'10月评分表'!K65</f>
        <v>5</v>
      </c>
      <c r="L65" s="81">
        <f>'10月评分表'!L65</f>
        <v>67.5</v>
      </c>
      <c r="M65" s="82">
        <f>'10月评分表'!M65</f>
        <v>172571.06</v>
      </c>
      <c r="N65" s="82">
        <f>'10月评分表'!N65</f>
        <v>0</v>
      </c>
      <c r="O65" s="82">
        <f>'10月评分表'!O65</f>
        <v>9.0655175508269306E-2</v>
      </c>
      <c r="P65" s="82">
        <f>'10月评分表'!P65</f>
        <v>1.4847622038676799E-2</v>
      </c>
      <c r="Q65" s="82">
        <f>'10月评分表'!Q65</f>
        <v>6.1192243468081804</v>
      </c>
      <c r="R65" s="82">
        <f>'10月评分表'!R65</f>
        <v>1.00221448761068</v>
      </c>
    </row>
    <row r="66" spans="1:18" s="80" customFormat="1" hidden="1">
      <c r="A66" s="81">
        <v>202410</v>
      </c>
      <c r="B66" s="81" t="s">
        <v>199</v>
      </c>
      <c r="C66" s="81" t="s">
        <v>17</v>
      </c>
      <c r="D66" s="81" t="s">
        <v>33</v>
      </c>
      <c r="E66" s="81" t="s">
        <v>200</v>
      </c>
      <c r="F66" s="81">
        <f>'10月评分表'!F66</f>
        <v>44.55</v>
      </c>
      <c r="G66" s="81">
        <f>'10月评分表'!G66</f>
        <v>0</v>
      </c>
      <c r="H66" s="81">
        <f>'10月评分表'!H66</f>
        <v>7.5</v>
      </c>
      <c r="I66" s="81">
        <f>'10月评分表'!I66</f>
        <v>6</v>
      </c>
      <c r="J66" s="81">
        <f>'10月评分表'!J66</f>
        <v>2.5</v>
      </c>
      <c r="K66" s="81">
        <f>'10月评分表'!K66</f>
        <v>5</v>
      </c>
      <c r="L66" s="81">
        <f>'10月评分表'!L66</f>
        <v>65.55</v>
      </c>
      <c r="M66" s="82">
        <f>'10月评分表'!M66</f>
        <v>139269.76000000001</v>
      </c>
      <c r="N66" s="82">
        <f>'10月评分表'!N66</f>
        <v>0</v>
      </c>
      <c r="O66" s="82">
        <f>'10月评分表'!O66</f>
        <v>7.3161308366504502E-2</v>
      </c>
      <c r="P66" s="82">
        <f>'10月评分表'!P66</f>
        <v>1.1982453824512801E-2</v>
      </c>
      <c r="Q66" s="82">
        <f>'10月评分表'!Q66</f>
        <v>4.7957237634243697</v>
      </c>
      <c r="R66" s="82">
        <f>'10月评分表'!R66</f>
        <v>0.78544984819681396</v>
      </c>
    </row>
    <row r="67" spans="1:18" s="80" customFormat="1" hidden="1">
      <c r="A67" s="81">
        <v>202410</v>
      </c>
      <c r="B67" s="81" t="s">
        <v>201</v>
      </c>
      <c r="C67" s="81" t="s">
        <v>17</v>
      </c>
      <c r="D67" s="81" t="s">
        <v>33</v>
      </c>
      <c r="E67" s="81" t="s">
        <v>202</v>
      </c>
      <c r="F67" s="81">
        <f>'10月评分表'!F67</f>
        <v>45</v>
      </c>
      <c r="G67" s="81">
        <f>'10月评分表'!G67</f>
        <v>0</v>
      </c>
      <c r="H67" s="81">
        <f>'10月评分表'!H67</f>
        <v>7.5</v>
      </c>
      <c r="I67" s="81">
        <f>'10月评分表'!I67</f>
        <v>10</v>
      </c>
      <c r="J67" s="81">
        <f>'10月评分表'!J67</f>
        <v>2.5</v>
      </c>
      <c r="K67" s="81">
        <f>'10月评分表'!K67</f>
        <v>5</v>
      </c>
      <c r="L67" s="81">
        <f>'10月评分表'!L67</f>
        <v>70</v>
      </c>
      <c r="M67" s="82">
        <f>'10月评分表'!M67</f>
        <v>79139.210000000006</v>
      </c>
      <c r="N67" s="82">
        <f>'10月评分表'!N67</f>
        <v>0</v>
      </c>
      <c r="O67" s="82">
        <f>'10月评分表'!O67</f>
        <v>4.1573476874603298E-2</v>
      </c>
      <c r="P67" s="82">
        <f>'10月评分表'!P67</f>
        <v>6.8089578781023296E-3</v>
      </c>
      <c r="Q67" s="82">
        <f>'10月评分表'!Q67</f>
        <v>2.9101433812222299</v>
      </c>
      <c r="R67" s="82">
        <f>'10月评分表'!R67</f>
        <v>0.476627051467163</v>
      </c>
    </row>
    <row r="68" spans="1:18" s="80" customFormat="1" hidden="1">
      <c r="A68" s="81">
        <v>202410</v>
      </c>
      <c r="B68" s="81" t="s">
        <v>203</v>
      </c>
      <c r="C68" s="81" t="s">
        <v>17</v>
      </c>
      <c r="D68" s="81" t="s">
        <v>33</v>
      </c>
      <c r="E68" s="81" t="s">
        <v>204</v>
      </c>
      <c r="F68" s="81">
        <f>'10月评分表'!F68</f>
        <v>45</v>
      </c>
      <c r="G68" s="81">
        <f>'10月评分表'!G68</f>
        <v>10</v>
      </c>
      <c r="H68" s="81">
        <f>'10月评分表'!H68</f>
        <v>10</v>
      </c>
      <c r="I68" s="81">
        <f>'10月评分表'!I68</f>
        <v>10</v>
      </c>
      <c r="J68" s="81">
        <f>'10月评分表'!J68</f>
        <v>0</v>
      </c>
      <c r="K68" s="81">
        <f>'10月评分表'!K68</f>
        <v>5</v>
      </c>
      <c r="L68" s="81">
        <f>'10月评分表'!L68</f>
        <v>80</v>
      </c>
      <c r="M68" s="82">
        <f>'10月评分表'!M68</f>
        <v>198998.02</v>
      </c>
      <c r="N68" s="82">
        <f>'10月评分表'!N68</f>
        <v>25402.3066647124</v>
      </c>
      <c r="O68" s="82">
        <f>'10月评分表'!O68</f>
        <v>0.25811568509932997</v>
      </c>
      <c r="P68" s="82">
        <f>'10月评分表'!P68</f>
        <v>3.1189962254441699E-2</v>
      </c>
      <c r="Q68" s="82">
        <f>'10月评分表'!Q68</f>
        <v>20.649254807946399</v>
      </c>
      <c r="R68" s="82">
        <f>'10月评分表'!R68</f>
        <v>2.49519698035534</v>
      </c>
    </row>
    <row r="69" spans="1:18" s="80" customFormat="1" hidden="1">
      <c r="A69" s="81">
        <v>202410</v>
      </c>
      <c r="B69" s="81" t="s">
        <v>205</v>
      </c>
      <c r="C69" s="81" t="s">
        <v>17</v>
      </c>
      <c r="D69" s="81" t="s">
        <v>33</v>
      </c>
      <c r="E69" s="81" t="s">
        <v>206</v>
      </c>
      <c r="F69" s="81">
        <f>'10月评分表'!F69</f>
        <v>45</v>
      </c>
      <c r="G69" s="81">
        <f>'10月评分表'!G69</f>
        <v>0</v>
      </c>
      <c r="H69" s="81">
        <f>'10月评分表'!H69</f>
        <v>2.5</v>
      </c>
      <c r="I69" s="81">
        <f>'10月评分表'!I69</f>
        <v>10</v>
      </c>
      <c r="J69" s="81">
        <f>'10月评分表'!J69</f>
        <v>0</v>
      </c>
      <c r="K69" s="81">
        <f>'10月评分表'!K69</f>
        <v>5</v>
      </c>
      <c r="L69" s="81">
        <f>'10月评分表'!L69</f>
        <v>62.5</v>
      </c>
      <c r="M69" s="82">
        <f>'10月评分表'!M69</f>
        <v>95002.06</v>
      </c>
      <c r="N69" s="82">
        <f>'10月评分表'!N69</f>
        <v>0</v>
      </c>
      <c r="O69" s="82">
        <f>'10月评分表'!O69</f>
        <v>4.9906562681756299E-2</v>
      </c>
      <c r="P69" s="82">
        <f>'10月评分表'!P69</f>
        <v>8.1737614625284997E-3</v>
      </c>
      <c r="Q69" s="82">
        <f>'10月评分表'!Q69</f>
        <v>3.11916016760977</v>
      </c>
      <c r="R69" s="82">
        <f>'10月评分表'!R69</f>
        <v>0.51086009140803201</v>
      </c>
    </row>
    <row r="70" spans="1:18" s="80" customFormat="1" hidden="1">
      <c r="A70" s="81">
        <v>202410</v>
      </c>
      <c r="B70" s="81" t="s">
        <v>207</v>
      </c>
      <c r="C70" s="81" t="s">
        <v>17</v>
      </c>
      <c r="D70" s="81" t="s">
        <v>36</v>
      </c>
      <c r="E70" s="81" t="s">
        <v>208</v>
      </c>
      <c r="F70" s="81">
        <f>'10月评分表'!F70</f>
        <v>41.85</v>
      </c>
      <c r="G70" s="81">
        <f>'10月评分表'!G70</f>
        <v>0</v>
      </c>
      <c r="H70" s="81">
        <f>'10月评分表'!H70</f>
        <v>0</v>
      </c>
      <c r="I70" s="81">
        <f>'10月评分表'!I70</f>
        <v>6</v>
      </c>
      <c r="J70" s="81">
        <f>'10月评分表'!J70</f>
        <v>8</v>
      </c>
      <c r="K70" s="81">
        <f>'10月评分表'!K70</f>
        <v>5</v>
      </c>
      <c r="L70" s="81">
        <f>'10月评分表'!L70</f>
        <v>60.85</v>
      </c>
      <c r="M70" s="82">
        <f>'10月评分表'!M70</f>
        <v>83836.12</v>
      </c>
      <c r="N70" s="82">
        <f>'10月评分表'!N70</f>
        <v>0</v>
      </c>
      <c r="O70" s="82">
        <f>'10月评分表'!O70</f>
        <v>4.08192705476891E-2</v>
      </c>
      <c r="P70" s="82">
        <f>'10月评分表'!P70</f>
        <v>7.2130693463269696E-3</v>
      </c>
      <c r="Q70" s="82">
        <f>'10月评分表'!Q70</f>
        <v>2.4838526128268801</v>
      </c>
      <c r="R70" s="82">
        <f>'10月评分表'!R70</f>
        <v>0.43891526972399603</v>
      </c>
    </row>
    <row r="71" spans="1:18" s="80" customFormat="1" hidden="1">
      <c r="A71" s="81">
        <v>202410</v>
      </c>
      <c r="B71" s="81" t="s">
        <v>209</v>
      </c>
      <c r="C71" s="81" t="s">
        <v>17</v>
      </c>
      <c r="D71" s="81" t="s">
        <v>36</v>
      </c>
      <c r="E71" s="81" t="s">
        <v>210</v>
      </c>
      <c r="F71" s="81">
        <f>'10月评分表'!F71</f>
        <v>45</v>
      </c>
      <c r="G71" s="81">
        <f>'10月评分表'!G71</f>
        <v>0</v>
      </c>
      <c r="H71" s="81">
        <f>'10月评分表'!H71</f>
        <v>2.5</v>
      </c>
      <c r="I71" s="81">
        <f>'10月评分表'!I71</f>
        <v>10</v>
      </c>
      <c r="J71" s="81">
        <f>'10月评分表'!J71</f>
        <v>2.5</v>
      </c>
      <c r="K71" s="81">
        <f>'10月评分表'!K71</f>
        <v>5</v>
      </c>
      <c r="L71" s="81">
        <f>'10月评分表'!L71</f>
        <v>65</v>
      </c>
      <c r="M71" s="82">
        <f>'10月评分表'!M71</f>
        <v>159296.91</v>
      </c>
      <c r="N71" s="82">
        <f>'10月评分表'!N71</f>
        <v>0</v>
      </c>
      <c r="O71" s="82">
        <f>'10月评分表'!O71</f>
        <v>7.7560646493431196E-2</v>
      </c>
      <c r="P71" s="82">
        <f>'10月评分表'!P71</f>
        <v>1.37055443224902E-2</v>
      </c>
      <c r="Q71" s="82">
        <f>'10月评分表'!Q71</f>
        <v>5.0414420220730296</v>
      </c>
      <c r="R71" s="82">
        <f>'10月评分表'!R71</f>
        <v>0.89086038096186204</v>
      </c>
    </row>
    <row r="72" spans="1:18" s="80" customFormat="1" hidden="1">
      <c r="A72" s="81">
        <v>202410</v>
      </c>
      <c r="B72" s="81" t="s">
        <v>213</v>
      </c>
      <c r="C72" s="81" t="s">
        <v>17</v>
      </c>
      <c r="D72" s="81" t="s">
        <v>30</v>
      </c>
      <c r="E72" s="81" t="s">
        <v>214</v>
      </c>
      <c r="F72" s="81">
        <f>'10月评分表'!F72</f>
        <v>45</v>
      </c>
      <c r="G72" s="81">
        <f>'10月评分表'!G72</f>
        <v>5</v>
      </c>
      <c r="H72" s="81">
        <f>'10月评分表'!H72</f>
        <v>2.5</v>
      </c>
      <c r="I72" s="81">
        <f>'10月评分表'!I72</f>
        <v>3</v>
      </c>
      <c r="J72" s="81">
        <f>'10月评分表'!J72</f>
        <v>2.5</v>
      </c>
      <c r="K72" s="81">
        <f>'10月评分表'!K72</f>
        <v>5</v>
      </c>
      <c r="L72" s="81">
        <f>'10月评分表'!L72</f>
        <v>63</v>
      </c>
      <c r="M72" s="82">
        <f>'10月评分表'!M72</f>
        <v>129173.25</v>
      </c>
      <c r="N72" s="82">
        <f>'10月评分表'!N72</f>
        <v>10236.291262582399</v>
      </c>
      <c r="O72" s="82">
        <f>'10月评分表'!O72</f>
        <v>9.8225018048135507E-2</v>
      </c>
      <c r="P72" s="82">
        <f>'10月评分表'!P72</f>
        <v>1.67829644601162E-2</v>
      </c>
      <c r="Q72" s="82">
        <f>'10月评分表'!Q72</f>
        <v>6.1881761370325403</v>
      </c>
      <c r="R72" s="82">
        <f>'10月评分表'!R72</f>
        <v>1.05732676098732</v>
      </c>
    </row>
    <row r="73" spans="1:18" s="80" customFormat="1" hidden="1">
      <c r="A73" s="81">
        <v>202410</v>
      </c>
      <c r="B73" s="81" t="s">
        <v>215</v>
      </c>
      <c r="C73" s="81" t="s">
        <v>17</v>
      </c>
      <c r="D73" s="81" t="s">
        <v>30</v>
      </c>
      <c r="E73" s="81" t="s">
        <v>216</v>
      </c>
      <c r="F73" s="81">
        <f>'10月评分表'!F73</f>
        <v>44.1</v>
      </c>
      <c r="G73" s="81">
        <f>'10月评分表'!G73</f>
        <v>0</v>
      </c>
      <c r="H73" s="81">
        <f>'10月评分表'!H73</f>
        <v>5</v>
      </c>
      <c r="I73" s="81">
        <f>'10月评分表'!I73</f>
        <v>7</v>
      </c>
      <c r="J73" s="81">
        <f>'10月评分表'!J73</f>
        <v>2.5</v>
      </c>
      <c r="K73" s="81">
        <f>'10月评分表'!K73</f>
        <v>5</v>
      </c>
      <c r="L73" s="81">
        <f>'10月评分表'!L73</f>
        <v>63.6</v>
      </c>
      <c r="M73" s="82">
        <f>'10月评分表'!M73</f>
        <v>93769.58</v>
      </c>
      <c r="N73" s="82">
        <f>'10月评分表'!N73</f>
        <v>0</v>
      </c>
      <c r="O73" s="82">
        <f>'10月评分表'!O73</f>
        <v>5.7038157759097298E-2</v>
      </c>
      <c r="P73" s="82">
        <f>'10月评分表'!P73</f>
        <v>8.0677216826822908E-3</v>
      </c>
      <c r="Q73" s="82">
        <f>'10月评分表'!Q73</f>
        <v>3.6276268334785899</v>
      </c>
      <c r="R73" s="82">
        <f>'10月评分表'!R73</f>
        <v>0.51310709901859397</v>
      </c>
    </row>
    <row r="74" spans="1:18" s="80" customFormat="1" hidden="1">
      <c r="A74" s="81">
        <v>202410</v>
      </c>
      <c r="B74" s="81" t="s">
        <v>217</v>
      </c>
      <c r="C74" s="81" t="s">
        <v>17</v>
      </c>
      <c r="D74" s="81" t="s">
        <v>36</v>
      </c>
      <c r="E74" s="81" t="s">
        <v>218</v>
      </c>
      <c r="F74" s="81">
        <f>'10月评分表'!F74</f>
        <v>45</v>
      </c>
      <c r="G74" s="81">
        <f>'10月评分表'!G74</f>
        <v>5</v>
      </c>
      <c r="H74" s="81">
        <f>'10月评分表'!H74</f>
        <v>2.5</v>
      </c>
      <c r="I74" s="81">
        <f>'10月评分表'!I74</f>
        <v>6</v>
      </c>
      <c r="J74" s="81">
        <f>'10月评分表'!J74</f>
        <v>0</v>
      </c>
      <c r="K74" s="81">
        <f>'10月评分表'!K74</f>
        <v>5</v>
      </c>
      <c r="L74" s="81">
        <f>'10月评分表'!L74</f>
        <v>63.5</v>
      </c>
      <c r="M74" s="82">
        <f>'10月评分表'!M74</f>
        <v>92463.56</v>
      </c>
      <c r="N74" s="82">
        <f>'10月评分表'!N74</f>
        <v>5965.9037982876498</v>
      </c>
      <c r="O74" s="82">
        <f>'10月评分表'!O74</f>
        <v>7.1142520300767703E-2</v>
      </c>
      <c r="P74" s="82">
        <f>'10月评分表'!P74</f>
        <v>1.12594664783492E-2</v>
      </c>
      <c r="Q74" s="82">
        <f>'10月评分表'!Q74</f>
        <v>4.51755003909875</v>
      </c>
      <c r="R74" s="82">
        <f>'10月评分表'!R74</f>
        <v>0.71497612137517697</v>
      </c>
    </row>
    <row r="75" spans="1:18" s="80" customFormat="1" hidden="1">
      <c r="A75" s="81">
        <v>202410</v>
      </c>
      <c r="B75" s="81" t="s">
        <v>219</v>
      </c>
      <c r="C75" s="81" t="s">
        <v>17</v>
      </c>
      <c r="D75" s="81" t="s">
        <v>36</v>
      </c>
      <c r="E75" s="81" t="s">
        <v>220</v>
      </c>
      <c r="F75" s="81">
        <f>'10月评分表'!F75</f>
        <v>45</v>
      </c>
      <c r="G75" s="81">
        <f>'10月评分表'!G75</f>
        <v>2.5</v>
      </c>
      <c r="H75" s="81">
        <f>'10月评分表'!H75</f>
        <v>7.5</v>
      </c>
      <c r="I75" s="81">
        <f>'10月评分表'!I75</f>
        <v>7</v>
      </c>
      <c r="J75" s="81">
        <f>'10月评分表'!J75</f>
        <v>2.5</v>
      </c>
      <c r="K75" s="81">
        <f>'10月评分表'!K75</f>
        <v>5</v>
      </c>
      <c r="L75" s="81">
        <f>'10月评分表'!L75</f>
        <v>69.5</v>
      </c>
      <c r="M75" s="82">
        <f>'10月评分表'!M75</f>
        <v>144582.09</v>
      </c>
      <c r="N75" s="82">
        <f>'10月评分表'!N75</f>
        <v>2419.5214463701</v>
      </c>
      <c r="O75" s="82">
        <f>'10月评分表'!O75</f>
        <v>8.0990332237812906E-2</v>
      </c>
      <c r="P75" s="82">
        <f>'10月评分表'!P75</f>
        <v>1.3779524395138701E-2</v>
      </c>
      <c r="Q75" s="82">
        <f>'10月评分表'!Q75</f>
        <v>5.6288280905279997</v>
      </c>
      <c r="R75" s="82">
        <f>'10月评分表'!R75</f>
        <v>0.957676945462138</v>
      </c>
    </row>
    <row r="76" spans="1:18" s="80" customFormat="1" hidden="1">
      <c r="A76" s="81">
        <v>202410</v>
      </c>
      <c r="B76" s="81" t="s">
        <v>221</v>
      </c>
      <c r="C76" s="81" t="s">
        <v>17</v>
      </c>
      <c r="D76" s="81" t="s">
        <v>33</v>
      </c>
      <c r="E76" s="81" t="s">
        <v>222</v>
      </c>
      <c r="F76" s="81">
        <f>'10月评分表'!F76</f>
        <v>45</v>
      </c>
      <c r="G76" s="81">
        <f>'10月评分表'!G76</f>
        <v>5</v>
      </c>
      <c r="H76" s="81">
        <f>'10月评分表'!H76</f>
        <v>7.5</v>
      </c>
      <c r="I76" s="81">
        <f>'10月评分表'!I76</f>
        <v>10</v>
      </c>
      <c r="J76" s="81">
        <f>'10月评分表'!J76</f>
        <v>2.5</v>
      </c>
      <c r="K76" s="81">
        <f>'10月评分表'!K76</f>
        <v>5</v>
      </c>
      <c r="L76" s="81">
        <f>'10月评分表'!L76</f>
        <v>75</v>
      </c>
      <c r="M76" s="82">
        <f>'10月评分表'!M76</f>
        <v>122438.08</v>
      </c>
      <c r="N76" s="82">
        <f>'10月评分表'!N76</f>
        <v>8668.0917737936998</v>
      </c>
      <c r="O76" s="82">
        <f>'10月评分表'!O76</f>
        <v>0.11672503367813999</v>
      </c>
      <c r="P76" s="82">
        <f>'10月评分表'!P76</f>
        <v>1.53349657891554E-2</v>
      </c>
      <c r="Q76" s="82">
        <f>'10月评分表'!Q76</f>
        <v>8.7543775258604803</v>
      </c>
      <c r="R76" s="82">
        <f>'10月评分表'!R76</f>
        <v>1.15012243418666</v>
      </c>
    </row>
    <row r="77" spans="1:18" s="80" customFormat="1" hidden="1">
      <c r="A77" s="81">
        <v>202410</v>
      </c>
      <c r="B77" s="81" t="s">
        <v>227</v>
      </c>
      <c r="C77" s="81" t="s">
        <v>17</v>
      </c>
      <c r="D77" s="81" t="s">
        <v>33</v>
      </c>
      <c r="E77" s="81" t="s">
        <v>228</v>
      </c>
      <c r="F77" s="81">
        <f>'10月评分表'!F77</f>
        <v>45</v>
      </c>
      <c r="G77" s="81">
        <f>'10月评分表'!G77</f>
        <v>2.5</v>
      </c>
      <c r="H77" s="81">
        <f>'10月评分表'!H77</f>
        <v>2.5</v>
      </c>
      <c r="I77" s="81">
        <f>'10月评分表'!I77</f>
        <v>6</v>
      </c>
      <c r="J77" s="81">
        <f>'10月评分表'!J77</f>
        <v>2.5</v>
      </c>
      <c r="K77" s="81">
        <f>'10月评分表'!K77</f>
        <v>5</v>
      </c>
      <c r="L77" s="81">
        <f>'10月评分表'!L77</f>
        <v>63.5</v>
      </c>
      <c r="M77" s="82">
        <f>'10月评分表'!M77</f>
        <v>103004.12</v>
      </c>
      <c r="N77" s="82">
        <f>'10月评分表'!N77</f>
        <v>4929.2365940938998</v>
      </c>
      <c r="O77" s="82">
        <f>'10月评分表'!O77</f>
        <v>8.3911508773222496E-2</v>
      </c>
      <c r="P77" s="82">
        <f>'10月评分表'!P77</f>
        <v>1.15922122653084E-2</v>
      </c>
      <c r="Q77" s="82">
        <f>'10月评分表'!Q77</f>
        <v>5.3283808070996299</v>
      </c>
      <c r="R77" s="82">
        <f>'10月评分表'!R77</f>
        <v>0.736105478847081</v>
      </c>
    </row>
    <row r="78" spans="1:18" s="80" customFormat="1" hidden="1">
      <c r="A78" s="81">
        <v>202410</v>
      </c>
      <c r="B78" s="81" t="s">
        <v>229</v>
      </c>
      <c r="C78" s="81" t="s">
        <v>17</v>
      </c>
      <c r="D78" s="81" t="s">
        <v>36</v>
      </c>
      <c r="E78" s="81" t="s">
        <v>230</v>
      </c>
      <c r="F78" s="81">
        <f>'10月评分表'!F78</f>
        <v>0</v>
      </c>
      <c r="G78" s="81">
        <f>'10月评分表'!G78</f>
        <v>0</v>
      </c>
      <c r="H78" s="81">
        <f>'10月评分表'!H78</f>
        <v>0</v>
      </c>
      <c r="I78" s="81">
        <f>'10月评分表'!I78</f>
        <v>7</v>
      </c>
      <c r="J78" s="81">
        <f>'10月评分表'!J78</f>
        <v>2.5</v>
      </c>
      <c r="K78" s="81">
        <f>'10月评分表'!K78</f>
        <v>5</v>
      </c>
      <c r="L78" s="81">
        <f>'10月评分表'!L78</f>
        <v>14.5</v>
      </c>
      <c r="M78" s="82">
        <f>'10月评分表'!M78</f>
        <v>58842.33</v>
      </c>
      <c r="N78" s="82">
        <f>'10月评分表'!N78</f>
        <v>0</v>
      </c>
      <c r="O78" s="82">
        <f>'10月评分表'!O78</f>
        <v>2.8649954076195298E-2</v>
      </c>
      <c r="P78" s="82">
        <f>'10月评分表'!P78</f>
        <v>5.0626604235674997E-3</v>
      </c>
      <c r="Q78" s="82">
        <f>'10月评分表'!Q78</f>
        <v>0.41542433410483198</v>
      </c>
      <c r="R78" s="82">
        <f>'10月评分表'!R78</f>
        <v>7.3408576141728701E-2</v>
      </c>
    </row>
    <row r="79" spans="1:18" s="80" customFormat="1" hidden="1">
      <c r="A79" s="81">
        <v>202410</v>
      </c>
      <c r="B79" s="81" t="s">
        <v>233</v>
      </c>
      <c r="C79" s="81" t="s">
        <v>18</v>
      </c>
      <c r="D79" s="81" t="s">
        <v>26</v>
      </c>
      <c r="E79" s="81" t="s">
        <v>234</v>
      </c>
      <c r="F79" s="81">
        <f>'10月评分表'!F79</f>
        <v>45</v>
      </c>
      <c r="G79" s="81">
        <f>'10月评分表'!G79</f>
        <v>5</v>
      </c>
      <c r="H79" s="81">
        <f>'10月评分表'!H79</f>
        <v>2.5</v>
      </c>
      <c r="I79" s="81">
        <f>'10月评分表'!I79</f>
        <v>10</v>
      </c>
      <c r="J79" s="81">
        <f>'10月评分表'!J79</f>
        <v>5</v>
      </c>
      <c r="K79" s="81">
        <f>'10月评分表'!K79</f>
        <v>5</v>
      </c>
      <c r="L79" s="81">
        <f>'10月评分表'!L79</f>
        <v>72.5</v>
      </c>
      <c r="M79" s="82">
        <f>'10月评分表'!M79</f>
        <v>117796.06</v>
      </c>
      <c r="N79" s="82">
        <f>'10月评分表'!N79</f>
        <v>7805.6200422561697</v>
      </c>
      <c r="O79" s="82">
        <f>'10月评分表'!O79</f>
        <v>6.9894868208024499E-2</v>
      </c>
      <c r="P79" s="82">
        <f>'10月评分表'!P79</f>
        <v>1.66674577046588E-2</v>
      </c>
      <c r="Q79" s="82">
        <f>'10月评分表'!Q79</f>
        <v>5.0673779450817804</v>
      </c>
      <c r="R79" s="82">
        <f>'10月评分表'!R79</f>
        <v>1.20839068358777</v>
      </c>
    </row>
    <row r="80" spans="1:18" s="80" customFormat="1" hidden="1">
      <c r="A80" s="81">
        <v>202410</v>
      </c>
      <c r="B80" s="81" t="s">
        <v>235</v>
      </c>
      <c r="C80" s="81" t="s">
        <v>18</v>
      </c>
      <c r="D80" s="81" t="s">
        <v>26</v>
      </c>
      <c r="E80" s="81" t="s">
        <v>236</v>
      </c>
      <c r="F80" s="81">
        <f>'10月评分表'!F80</f>
        <v>45</v>
      </c>
      <c r="G80" s="81">
        <f>'10月评分表'!G80</f>
        <v>15</v>
      </c>
      <c r="H80" s="81">
        <f>'10月评分表'!H80</f>
        <v>5</v>
      </c>
      <c r="I80" s="81">
        <f>'10月评分表'!I80</f>
        <v>10</v>
      </c>
      <c r="J80" s="81">
        <f>'10月评分表'!J80</f>
        <v>2.5</v>
      </c>
      <c r="K80" s="81">
        <f>'10月评分表'!K80</f>
        <v>5</v>
      </c>
      <c r="L80" s="81">
        <f>'10月评分表'!L80</f>
        <v>82.5</v>
      </c>
      <c r="M80" s="82">
        <f>'10月评分表'!M80</f>
        <v>155180.71</v>
      </c>
      <c r="N80" s="82">
        <f>'10月评分表'!N80</f>
        <v>24930.245016443499</v>
      </c>
      <c r="O80" s="82">
        <f>'10月评分表'!O80</f>
        <v>0.133862883916049</v>
      </c>
      <c r="P80" s="82">
        <f>'10月评分表'!P80</f>
        <v>3.0443216683993201E-2</v>
      </c>
      <c r="Q80" s="82">
        <f>'10月评分表'!Q80</f>
        <v>11.043687923074</v>
      </c>
      <c r="R80" s="82">
        <f>'10月评分表'!R80</f>
        <v>2.5115653764294401</v>
      </c>
    </row>
    <row r="81" spans="1:18" s="80" customFormat="1" hidden="1">
      <c r="A81" s="81">
        <v>202410</v>
      </c>
      <c r="B81" s="81" t="s">
        <v>237</v>
      </c>
      <c r="C81" s="81" t="s">
        <v>18</v>
      </c>
      <c r="D81" s="81" t="s">
        <v>26</v>
      </c>
      <c r="E81" s="81" t="s">
        <v>238</v>
      </c>
      <c r="F81" s="81">
        <f>'10月评分表'!F81</f>
        <v>40.950000000000003</v>
      </c>
      <c r="G81" s="81">
        <f>'10月评分表'!G81</f>
        <v>10</v>
      </c>
      <c r="H81" s="81">
        <f>'10月评分表'!H81</f>
        <v>10</v>
      </c>
      <c r="I81" s="81">
        <f>'10月评分表'!I81</f>
        <v>7</v>
      </c>
      <c r="J81" s="81">
        <f>'10月评分表'!J81</f>
        <v>2.5</v>
      </c>
      <c r="K81" s="81">
        <f>'10月评分表'!K81</f>
        <v>5</v>
      </c>
      <c r="L81" s="81">
        <f>'10月评分表'!L81</f>
        <v>75.45</v>
      </c>
      <c r="M81" s="82">
        <f>'10月评分表'!M81</f>
        <v>122306.35</v>
      </c>
      <c r="N81" s="82">
        <f>'10月评分表'!N81</f>
        <v>15937.9229597172</v>
      </c>
      <c r="O81" s="82">
        <f>'10月评分表'!O81</f>
        <v>9.4918088235967299E-2</v>
      </c>
      <c r="P81" s="82">
        <f>'10月评分表'!P81</f>
        <v>2.18439865949666E-2</v>
      </c>
      <c r="Q81" s="82">
        <f>'10月评分表'!Q81</f>
        <v>7.1615697574037398</v>
      </c>
      <c r="R81" s="82">
        <f>'10月评分表'!R81</f>
        <v>1.64812878859023</v>
      </c>
    </row>
    <row r="82" spans="1:18" s="80" customFormat="1" hidden="1">
      <c r="A82" s="81">
        <v>202410</v>
      </c>
      <c r="B82" s="81" t="s">
        <v>239</v>
      </c>
      <c r="C82" s="81" t="s">
        <v>18</v>
      </c>
      <c r="D82" s="81" t="s">
        <v>26</v>
      </c>
      <c r="E82" s="81" t="s">
        <v>240</v>
      </c>
      <c r="F82" s="81">
        <f>'10月评分表'!F82</f>
        <v>39.15</v>
      </c>
      <c r="G82" s="81">
        <f>'10月评分表'!G82</f>
        <v>0</v>
      </c>
      <c r="H82" s="81">
        <f>'10月评分表'!H82</f>
        <v>10</v>
      </c>
      <c r="I82" s="81">
        <f>'10月评分表'!I82</f>
        <v>3</v>
      </c>
      <c r="J82" s="81">
        <f>'10月评分表'!J82</f>
        <v>2.5</v>
      </c>
      <c r="K82" s="81">
        <f>'10月评分表'!K82</f>
        <v>5</v>
      </c>
      <c r="L82" s="81">
        <f>'10月评分表'!L82</f>
        <v>59.65</v>
      </c>
      <c r="M82" s="82">
        <f>'10月评分表'!M82</f>
        <v>37264.25</v>
      </c>
      <c r="N82" s="82">
        <f>'10月评分表'!N82</f>
        <v>0</v>
      </c>
      <c r="O82" s="82">
        <f>'10月评分表'!O82</f>
        <v>1.50666480471945E-2</v>
      </c>
      <c r="P82" s="82">
        <f>'10月评分表'!P82</f>
        <v>3.8420861798828701E-3</v>
      </c>
      <c r="Q82" s="82">
        <f>'10月评分表'!Q82</f>
        <v>0.89872555601515103</v>
      </c>
      <c r="R82" s="82">
        <f>'10月评分表'!R82</f>
        <v>0.229180440630013</v>
      </c>
    </row>
    <row r="83" spans="1:18" s="80" customFormat="1" hidden="1">
      <c r="A83" s="81">
        <v>202410</v>
      </c>
      <c r="B83" s="81" t="s">
        <v>241</v>
      </c>
      <c r="C83" s="81" t="s">
        <v>18</v>
      </c>
      <c r="D83" s="81" t="s">
        <v>26</v>
      </c>
      <c r="E83" s="81" t="s">
        <v>242</v>
      </c>
      <c r="F83" s="81">
        <f>'10月评分表'!F83</f>
        <v>45</v>
      </c>
      <c r="G83" s="81">
        <f>'10月评分表'!G83</f>
        <v>15</v>
      </c>
      <c r="H83" s="81">
        <f>'10月评分表'!H83</f>
        <v>5</v>
      </c>
      <c r="I83" s="81">
        <f>'10月评分表'!I83</f>
        <v>7</v>
      </c>
      <c r="J83" s="81">
        <f>'10月评分表'!J83</f>
        <v>2.5</v>
      </c>
      <c r="K83" s="81">
        <f>'10月评分表'!K83</f>
        <v>5</v>
      </c>
      <c r="L83" s="81">
        <f>'10月评分表'!L83</f>
        <v>79.5</v>
      </c>
      <c r="M83" s="82">
        <f>'10月评分表'!M83</f>
        <v>142420.87</v>
      </c>
      <c r="N83" s="82">
        <f>'10月评分表'!N83</f>
        <v>22409.524537399098</v>
      </c>
      <c r="O83" s="82">
        <f>'10月评分表'!O83</f>
        <v>0.12151279063312</v>
      </c>
      <c r="P83" s="82">
        <f>'10月评分表'!P83</f>
        <v>2.7667233304067701E-2</v>
      </c>
      <c r="Q83" s="82">
        <f>'10月评分表'!Q83</f>
        <v>9.6602668553330808</v>
      </c>
      <c r="R83" s="82">
        <f>'10月评分表'!R83</f>
        <v>2.19954504767338</v>
      </c>
    </row>
    <row r="84" spans="1:18" s="80" customFormat="1" hidden="1">
      <c r="A84" s="81">
        <v>202410</v>
      </c>
      <c r="B84" s="81" t="s">
        <v>243</v>
      </c>
      <c r="C84" s="81" t="s">
        <v>18</v>
      </c>
      <c r="D84" s="81" t="s">
        <v>26</v>
      </c>
      <c r="E84" s="81" t="s">
        <v>244</v>
      </c>
      <c r="F84" s="81">
        <f>'10月评分表'!F84</f>
        <v>45</v>
      </c>
      <c r="G84" s="81">
        <f>'10月评分表'!G84</f>
        <v>10</v>
      </c>
      <c r="H84" s="81">
        <f>'10月评分表'!H84</f>
        <v>10</v>
      </c>
      <c r="I84" s="81">
        <f>'10月评分表'!I84</f>
        <v>10</v>
      </c>
      <c r="J84" s="81">
        <f>'10月评分表'!J84</f>
        <v>0</v>
      </c>
      <c r="K84" s="81">
        <f>'10月评分表'!K84</f>
        <v>5</v>
      </c>
      <c r="L84" s="81">
        <f>'10月评分表'!L84</f>
        <v>80</v>
      </c>
      <c r="M84" s="82">
        <f>'10月评分表'!M84</f>
        <v>116087.14</v>
      </c>
      <c r="N84" s="82">
        <f>'10月评分表'!N84</f>
        <v>14318.2283507338</v>
      </c>
      <c r="O84" s="82">
        <f>'10月评分表'!O84</f>
        <v>8.7782919912857499E-2</v>
      </c>
      <c r="P84" s="82">
        <f>'10月评分表'!P84</f>
        <v>2.0264382093201101E-2</v>
      </c>
      <c r="Q84" s="82">
        <f>'10月评分表'!Q84</f>
        <v>7.0226335930286004</v>
      </c>
      <c r="R84" s="82">
        <f>'10月评分表'!R84</f>
        <v>1.62115056745609</v>
      </c>
    </row>
    <row r="85" spans="1:18" s="80" customFormat="1" hidden="1">
      <c r="A85" s="81">
        <v>202410</v>
      </c>
      <c r="B85" s="81" t="s">
        <v>245</v>
      </c>
      <c r="C85" s="81" t="s">
        <v>18</v>
      </c>
      <c r="D85" s="81" t="s">
        <v>26</v>
      </c>
      <c r="E85" s="81" t="s">
        <v>246</v>
      </c>
      <c r="F85" s="81">
        <f>'10月评分表'!F85</f>
        <v>39.6</v>
      </c>
      <c r="G85" s="81">
        <f>'10月评分表'!G85</f>
        <v>5</v>
      </c>
      <c r="H85" s="81">
        <f>'10月评分表'!H85</f>
        <v>2.5</v>
      </c>
      <c r="I85" s="81">
        <f>'10月评分表'!I85</f>
        <v>7</v>
      </c>
      <c r="J85" s="81">
        <f>'10月评分表'!J85</f>
        <v>5</v>
      </c>
      <c r="K85" s="81">
        <f>'10月评分表'!K85</f>
        <v>5</v>
      </c>
      <c r="L85" s="81">
        <f>'10月评分表'!L85</f>
        <v>64.099999999999994</v>
      </c>
      <c r="M85" s="82">
        <f>'10月评分表'!M85</f>
        <v>123236.91</v>
      </c>
      <c r="N85" s="82">
        <f>'10月评分表'!N85</f>
        <v>9848.0494790619596</v>
      </c>
      <c r="O85" s="82">
        <f>'10月评分表'!O85</f>
        <v>7.7921297709651199E-2</v>
      </c>
      <c r="P85" s="82">
        <f>'10月评分表'!P85</f>
        <v>1.8411724403514702E-2</v>
      </c>
      <c r="Q85" s="82">
        <f>'10月评分表'!Q85</f>
        <v>4.9947551831886399</v>
      </c>
      <c r="R85" s="82">
        <f>'10月评分表'!R85</f>
        <v>1.18019153426529</v>
      </c>
    </row>
    <row r="86" spans="1:18" s="80" customFormat="1" hidden="1">
      <c r="A86" s="81">
        <v>202410</v>
      </c>
      <c r="B86" s="81" t="s">
        <v>249</v>
      </c>
      <c r="C86" s="81" t="s">
        <v>16</v>
      </c>
      <c r="D86" s="81" t="s">
        <v>34</v>
      </c>
      <c r="E86" s="81" t="s">
        <v>250</v>
      </c>
      <c r="F86" s="81">
        <f>'10月评分表'!F86</f>
        <v>45</v>
      </c>
      <c r="G86" s="81">
        <f>'10月评分表'!G86</f>
        <v>5</v>
      </c>
      <c r="H86" s="81">
        <f>'10月评分表'!H86</f>
        <v>10</v>
      </c>
      <c r="I86" s="81">
        <f>'10月评分表'!I86</f>
        <v>7</v>
      </c>
      <c r="J86" s="81">
        <f>'10月评分表'!J86</f>
        <v>2.5</v>
      </c>
      <c r="K86" s="81">
        <f>'10月评分表'!K86</f>
        <v>5</v>
      </c>
      <c r="L86" s="81">
        <f>'10月评分表'!L86</f>
        <v>74.5</v>
      </c>
      <c r="M86" s="82">
        <f>'10月评分表'!M86</f>
        <v>118489.39</v>
      </c>
      <c r="N86" s="82">
        <f>'10月评分表'!N86</f>
        <v>9167.3131935193596</v>
      </c>
      <c r="O86" s="82">
        <f>'10月评分表'!O86</f>
        <v>5.1695307270954803E-2</v>
      </c>
      <c r="P86" s="82">
        <f>'10月评分表'!P86</f>
        <v>1.44903958093003E-2</v>
      </c>
      <c r="Q86" s="82">
        <f>'10月评分表'!Q86</f>
        <v>3.8513003916861299</v>
      </c>
      <c r="R86" s="82">
        <f>'10月评分表'!R86</f>
        <v>1.0795344877928701</v>
      </c>
    </row>
    <row r="87" spans="1:18" s="80" customFormat="1" hidden="1">
      <c r="A87" s="81">
        <v>202410</v>
      </c>
      <c r="B87" s="81" t="s">
        <v>253</v>
      </c>
      <c r="C87" s="81" t="s">
        <v>16</v>
      </c>
      <c r="D87" s="81" t="s">
        <v>34</v>
      </c>
      <c r="E87" s="81" t="s">
        <v>254</v>
      </c>
      <c r="F87" s="81">
        <f>'10月评分表'!F87</f>
        <v>45</v>
      </c>
      <c r="G87" s="81">
        <f>'10月评分表'!G87</f>
        <v>0</v>
      </c>
      <c r="H87" s="81">
        <f>'10月评分表'!H87</f>
        <v>5</v>
      </c>
      <c r="I87" s="81">
        <f>'10月评分表'!I87</f>
        <v>7</v>
      </c>
      <c r="J87" s="81">
        <f>'10月评分表'!J87</f>
        <v>2.5</v>
      </c>
      <c r="K87" s="81">
        <f>'10月评分表'!K87</f>
        <v>5</v>
      </c>
      <c r="L87" s="81">
        <f>'10月评分表'!L87</f>
        <v>64.5</v>
      </c>
      <c r="M87" s="82">
        <f>'10月评分表'!M87</f>
        <v>122972.15</v>
      </c>
      <c r="N87" s="82">
        <f>'10月评分表'!N87</f>
        <v>0</v>
      </c>
      <c r="O87" s="82">
        <f>'10月评分表'!O87</f>
        <v>4.4925897781103202E-2</v>
      </c>
      <c r="P87" s="82">
        <f>'10月评分表'!P87</f>
        <v>1.1829958737379E-2</v>
      </c>
      <c r="Q87" s="82">
        <f>'10月评分表'!Q87</f>
        <v>2.8977204068811599</v>
      </c>
      <c r="R87" s="82">
        <f>'10月评分表'!R87</f>
        <v>0.76303233856094399</v>
      </c>
    </row>
    <row r="88" spans="1:18" s="80" customFormat="1" hidden="1">
      <c r="A88" s="81">
        <v>202410</v>
      </c>
      <c r="B88" s="81" t="s">
        <v>255</v>
      </c>
      <c r="C88" s="81" t="s">
        <v>16</v>
      </c>
      <c r="D88" s="81" t="s">
        <v>34</v>
      </c>
      <c r="E88" s="81" t="s">
        <v>256</v>
      </c>
      <c r="F88" s="81">
        <f>'10月评分表'!F88</f>
        <v>45</v>
      </c>
      <c r="G88" s="81">
        <f>'10月评分表'!G88</f>
        <v>0</v>
      </c>
      <c r="H88" s="81">
        <f>'10月评分表'!H88</f>
        <v>2.5</v>
      </c>
      <c r="I88" s="81">
        <f>'10月评分表'!I88</f>
        <v>7</v>
      </c>
      <c r="J88" s="81">
        <f>'10月评分表'!J88</f>
        <v>2.5</v>
      </c>
      <c r="K88" s="81">
        <f>'10月评分表'!K88</f>
        <v>5</v>
      </c>
      <c r="L88" s="81">
        <f>'10月评分表'!L88</f>
        <v>62</v>
      </c>
      <c r="M88" s="82">
        <f>'10月评分表'!M88</f>
        <v>98257.3</v>
      </c>
      <c r="N88" s="82">
        <f>'10月评分表'!N88</f>
        <v>0</v>
      </c>
      <c r="O88" s="82">
        <f>'10月评分表'!O88</f>
        <v>3.5896724714068899E-2</v>
      </c>
      <c r="P88" s="82">
        <f>'10月评分表'!P88</f>
        <v>9.4523825487825303E-3</v>
      </c>
      <c r="Q88" s="82">
        <f>'10月评分表'!Q88</f>
        <v>2.22559693227227</v>
      </c>
      <c r="R88" s="82">
        <f>'10月评分表'!R88</f>
        <v>0.58604771802451705</v>
      </c>
    </row>
    <row r="89" spans="1:18" s="80" customFormat="1">
      <c r="A89" s="81">
        <v>202410</v>
      </c>
      <c r="B89" s="81" t="s">
        <v>257</v>
      </c>
      <c r="C89" s="81" t="s">
        <v>18</v>
      </c>
      <c r="D89" s="81" t="s">
        <v>37</v>
      </c>
      <c r="E89" s="81" t="s">
        <v>258</v>
      </c>
      <c r="F89" s="81">
        <f>'10月评分表'!F89</f>
        <v>0</v>
      </c>
      <c r="G89" s="81">
        <f>'10月评分表'!G89</f>
        <v>0</v>
      </c>
      <c r="H89" s="81">
        <f>'10月评分表'!H89</f>
        <v>2.5</v>
      </c>
      <c r="I89" s="81">
        <f>'10月评分表'!I89</f>
        <v>7</v>
      </c>
      <c r="J89" s="81">
        <f>'10月评分表'!J89</f>
        <v>2.5</v>
      </c>
      <c r="K89" s="81">
        <f>'10月评分表'!K89</f>
        <v>5</v>
      </c>
      <c r="L89" s="81">
        <f>'10月评分表'!L89</f>
        <v>17</v>
      </c>
      <c r="M89" s="82">
        <f>'10月评分表'!M89</f>
        <v>108225.56</v>
      </c>
      <c r="N89" s="82">
        <f>'10月评分表'!N89</f>
        <v>0</v>
      </c>
      <c r="O89" s="82">
        <f>'10月评分表'!O89</f>
        <v>5.8950117591871402E-2</v>
      </c>
      <c r="P89" s="82">
        <f>'10月评分表'!P89</f>
        <v>1.1158467656965701E-2</v>
      </c>
      <c r="Q89" s="82">
        <f>'10月评分表'!Q89</f>
        <v>1.00215199906181</v>
      </c>
      <c r="R89" s="82">
        <f>'10月评分表'!R89</f>
        <v>0.189693950168417</v>
      </c>
    </row>
    <row r="90" spans="1:18" s="80" customFormat="1">
      <c r="A90" s="81">
        <v>202410</v>
      </c>
      <c r="B90" s="81" t="s">
        <v>259</v>
      </c>
      <c r="C90" s="81" t="s">
        <v>18</v>
      </c>
      <c r="D90" s="81" t="s">
        <v>37</v>
      </c>
      <c r="E90" s="81" t="s">
        <v>260</v>
      </c>
      <c r="F90" s="81">
        <f>'10月评分表'!F90</f>
        <v>0</v>
      </c>
      <c r="G90" s="81">
        <f>'10月评分表'!G90</f>
        <v>0</v>
      </c>
      <c r="H90" s="81">
        <f>'10月评分表'!H90</f>
        <v>5</v>
      </c>
      <c r="I90" s="81">
        <f>'10月评分表'!I90</f>
        <v>10</v>
      </c>
      <c r="J90" s="81">
        <f>'10月评分表'!J90</f>
        <v>2.5</v>
      </c>
      <c r="K90" s="81">
        <f>'10月评分表'!K90</f>
        <v>5</v>
      </c>
      <c r="L90" s="81">
        <f>'10月评分表'!L90</f>
        <v>22.5</v>
      </c>
      <c r="M90" s="82">
        <f>'10月评分表'!M90</f>
        <v>78137.039999999994</v>
      </c>
      <c r="N90" s="82">
        <f>'10月评分表'!N90</f>
        <v>0</v>
      </c>
      <c r="O90" s="82">
        <f>'10月评分表'!O90</f>
        <v>4.2560996647009797E-2</v>
      </c>
      <c r="P90" s="82">
        <f>'10月评分表'!P90</f>
        <v>8.0562265850233107E-3</v>
      </c>
      <c r="Q90" s="82">
        <f>'10月评分表'!Q90</f>
        <v>0.95762242455772095</v>
      </c>
      <c r="R90" s="82">
        <f>'10月评分表'!R90</f>
        <v>0.181265098163025</v>
      </c>
    </row>
    <row r="91" spans="1:18" s="80" customFormat="1">
      <c r="A91" s="81">
        <v>202410</v>
      </c>
      <c r="B91" s="81" t="s">
        <v>261</v>
      </c>
      <c r="C91" s="81" t="s">
        <v>18</v>
      </c>
      <c r="D91" s="81" t="s">
        <v>37</v>
      </c>
      <c r="E91" s="81" t="s">
        <v>262</v>
      </c>
      <c r="F91" s="81">
        <f>'10月评分表'!F91</f>
        <v>0</v>
      </c>
      <c r="G91" s="81">
        <f>'10月评分表'!G91</f>
        <v>0</v>
      </c>
      <c r="H91" s="81">
        <f>'10月评分表'!H91</f>
        <v>0</v>
      </c>
      <c r="I91" s="81">
        <f>'10月评分表'!I91</f>
        <v>10</v>
      </c>
      <c r="J91" s="81">
        <f>'10月评分表'!J91</f>
        <v>2.5</v>
      </c>
      <c r="K91" s="81">
        <f>'10月评分表'!K91</f>
        <v>5</v>
      </c>
      <c r="L91" s="81">
        <f>'10月评分表'!L91</f>
        <v>17.5</v>
      </c>
      <c r="M91" s="82">
        <f>'10月评分表'!M91</f>
        <v>103045.93</v>
      </c>
      <c r="N91" s="82">
        <f>'10月评分表'!N91</f>
        <v>0</v>
      </c>
      <c r="O91" s="82">
        <f>'10月评分表'!O91</f>
        <v>5.6128789639561603E-2</v>
      </c>
      <c r="P91" s="82">
        <f>'10月评分表'!P91</f>
        <v>1.0624428065670899E-2</v>
      </c>
      <c r="Q91" s="82">
        <f>'10月评分表'!Q91</f>
        <v>0.98225381869232797</v>
      </c>
      <c r="R91" s="82">
        <f>'10月评分表'!R91</f>
        <v>0.18592749114924101</v>
      </c>
    </row>
    <row r="92" spans="1:18" s="80" customFormat="1" hidden="1">
      <c r="A92" s="81">
        <v>202410</v>
      </c>
      <c r="B92" s="81" t="s">
        <v>263</v>
      </c>
      <c r="C92" s="81" t="s">
        <v>18</v>
      </c>
      <c r="D92" s="81" t="s">
        <v>35</v>
      </c>
      <c r="E92" s="81" t="s">
        <v>264</v>
      </c>
      <c r="F92" s="81">
        <f>'10月评分表'!F92</f>
        <v>40.5</v>
      </c>
      <c r="G92" s="81">
        <f>'10月评分表'!G92</f>
        <v>20</v>
      </c>
      <c r="H92" s="81">
        <f>'10月评分表'!H92</f>
        <v>7.5</v>
      </c>
      <c r="I92" s="81">
        <f>'10月评分表'!I92</f>
        <v>10</v>
      </c>
      <c r="J92" s="81">
        <f>'10月评分表'!J92</f>
        <v>0</v>
      </c>
      <c r="K92" s="81">
        <f>'10月评分表'!K92</f>
        <v>5</v>
      </c>
      <c r="L92" s="81">
        <f>'10月评分表'!L92</f>
        <v>83</v>
      </c>
      <c r="M92" s="82">
        <f>'10月评分表'!M92</f>
        <v>212236.7</v>
      </c>
      <c r="N92" s="82">
        <f>'10月评分表'!N92</f>
        <v>50744.208002869702</v>
      </c>
      <c r="O92" s="82">
        <f>'10月评分表'!O92</f>
        <v>0.14842877666929499</v>
      </c>
      <c r="P92" s="82">
        <f>'10月评分表'!P92</f>
        <v>5.1281388366580603E-2</v>
      </c>
      <c r="Q92" s="82">
        <f>'10月评分表'!Q92</f>
        <v>12.319588463551501</v>
      </c>
      <c r="R92" s="82">
        <f>'10月评分表'!R92</f>
        <v>4.2563552344261897</v>
      </c>
    </row>
    <row r="93" spans="1:18" s="80" customFormat="1">
      <c r="A93" s="81">
        <v>202410</v>
      </c>
      <c r="B93" s="81" t="s">
        <v>265</v>
      </c>
      <c r="C93" s="81" t="s">
        <v>18</v>
      </c>
      <c r="D93" s="81" t="s">
        <v>37</v>
      </c>
      <c r="E93" s="81" t="s">
        <v>266</v>
      </c>
      <c r="F93" s="81">
        <f>'10月评分表'!F93</f>
        <v>40.049999999999997</v>
      </c>
      <c r="G93" s="81">
        <f>'10月评分表'!G93</f>
        <v>2.5</v>
      </c>
      <c r="H93" s="81">
        <f>'10月评分表'!H93</f>
        <v>7.5</v>
      </c>
      <c r="I93" s="81">
        <f>'10月评分表'!I93</f>
        <v>7</v>
      </c>
      <c r="J93" s="81">
        <f>'10月评分表'!J93</f>
        <v>5</v>
      </c>
      <c r="K93" s="81">
        <f>'10月评分表'!K93</f>
        <v>5</v>
      </c>
      <c r="L93" s="81">
        <f>'10月评分表'!L93</f>
        <v>67.05</v>
      </c>
      <c r="M93" s="82">
        <f>'10月评分表'!M93</f>
        <v>96325.8</v>
      </c>
      <c r="N93" s="82">
        <f>'10月评分表'!N93</f>
        <v>1154.46183717646</v>
      </c>
      <c r="O93" s="82">
        <f>'10月评分表'!O93</f>
        <v>5.9116125113199101E-2</v>
      </c>
      <c r="P93" s="82">
        <f>'10月评分表'!P93</f>
        <v>1.0600401774637501E-2</v>
      </c>
      <c r="Q93" s="82">
        <f>'10月评分表'!Q93</f>
        <v>3.96373618884</v>
      </c>
      <c r="R93" s="82">
        <f>'10月评分表'!R93</f>
        <v>0.71075693898944203</v>
      </c>
    </row>
    <row r="94" spans="1:18" s="80" customFormat="1">
      <c r="A94" s="81">
        <v>202410</v>
      </c>
      <c r="B94" s="81" t="s">
        <v>267</v>
      </c>
      <c r="C94" s="81" t="s">
        <v>18</v>
      </c>
      <c r="D94" s="81" t="s">
        <v>37</v>
      </c>
      <c r="E94" s="81" t="s">
        <v>268</v>
      </c>
      <c r="F94" s="81">
        <f>'10月评分表'!F94</f>
        <v>45</v>
      </c>
      <c r="G94" s="81">
        <f>'10月评分表'!G94</f>
        <v>5</v>
      </c>
      <c r="H94" s="81">
        <f>'10月评分表'!H94</f>
        <v>10</v>
      </c>
      <c r="I94" s="81">
        <f>'10月评分表'!I94</f>
        <v>10</v>
      </c>
      <c r="J94" s="81">
        <f>'10月评分表'!J94</f>
        <v>0</v>
      </c>
      <c r="K94" s="81">
        <f>'10月评分表'!K94</f>
        <v>5</v>
      </c>
      <c r="L94" s="81">
        <f>'10月评分表'!L94</f>
        <v>75</v>
      </c>
      <c r="M94" s="82">
        <f>'10月评分表'!M94</f>
        <v>300944.28000000003</v>
      </c>
      <c r="N94" s="82">
        <f>'10月评分表'!N94</f>
        <v>22294.964769166199</v>
      </c>
      <c r="O94" s="82">
        <f>'10月评分表'!O94</f>
        <v>0.292305089633489</v>
      </c>
      <c r="P94" s="82">
        <f>'10月评分表'!P94</f>
        <v>4.3945230047066297E-2</v>
      </c>
      <c r="Q94" s="82">
        <f>'10月评分表'!Q94</f>
        <v>21.922881722511701</v>
      </c>
      <c r="R94" s="82">
        <f>'10月评分表'!R94</f>
        <v>3.2958922535299702</v>
      </c>
    </row>
    <row r="95" spans="1:18" s="80" customFormat="1" hidden="1">
      <c r="A95" s="81">
        <v>202410</v>
      </c>
      <c r="B95" s="81" t="s">
        <v>271</v>
      </c>
      <c r="C95" s="81" t="s">
        <v>18</v>
      </c>
      <c r="D95" s="81" t="s">
        <v>35</v>
      </c>
      <c r="E95" s="81" t="s">
        <v>272</v>
      </c>
      <c r="F95" s="81">
        <f>'10月评分表'!F95</f>
        <v>43.65</v>
      </c>
      <c r="G95" s="81">
        <f>'10月评分表'!G95</f>
        <v>15</v>
      </c>
      <c r="H95" s="81">
        <f>'10月评分表'!H95</f>
        <v>10</v>
      </c>
      <c r="I95" s="81">
        <f>'10月评分表'!I95</f>
        <v>6</v>
      </c>
      <c r="J95" s="81">
        <f>'10月评分表'!J95</f>
        <v>0</v>
      </c>
      <c r="K95" s="81">
        <f>'10月评分表'!K95</f>
        <v>5</v>
      </c>
      <c r="L95" s="81">
        <f>'10月评分表'!L95</f>
        <v>79.650000000000006</v>
      </c>
      <c r="M95" s="82">
        <f>'10月评分表'!M95</f>
        <v>138988.75</v>
      </c>
      <c r="N95" s="82">
        <f>'10月评分表'!N95</f>
        <v>21386.505347937898</v>
      </c>
      <c r="O95" s="82">
        <f>'10月评分表'!O95</f>
        <v>8.0454540479827197E-2</v>
      </c>
      <c r="P95" s="82">
        <f>'10月评分表'!P95</f>
        <v>2.6720676056397299E-2</v>
      </c>
      <c r="Q95" s="82">
        <f>'10月评分表'!Q95</f>
        <v>6.40820414921824</v>
      </c>
      <c r="R95" s="82">
        <f>'10月评分表'!R95</f>
        <v>2.1283018478920401</v>
      </c>
    </row>
    <row r="96" spans="1:18" s="80" customFormat="1" hidden="1">
      <c r="A96" s="81">
        <v>202410</v>
      </c>
      <c r="B96" s="81" t="s">
        <v>273</v>
      </c>
      <c r="C96" s="81" t="s">
        <v>18</v>
      </c>
      <c r="D96" s="81" t="s">
        <v>35</v>
      </c>
      <c r="E96" s="81" t="s">
        <v>274</v>
      </c>
      <c r="F96" s="81">
        <f>'10月评分表'!F96</f>
        <v>40.5</v>
      </c>
      <c r="G96" s="81">
        <f>'10月评分表'!G96</f>
        <v>2.5</v>
      </c>
      <c r="H96" s="81">
        <f>'10月评分表'!H96</f>
        <v>10</v>
      </c>
      <c r="I96" s="81">
        <f>'10月评分表'!I96</f>
        <v>6</v>
      </c>
      <c r="J96" s="81">
        <f>'10月评分表'!J96</f>
        <v>0</v>
      </c>
      <c r="K96" s="81">
        <f>'10月评分表'!K96</f>
        <v>5</v>
      </c>
      <c r="L96" s="81">
        <f>'10月评分表'!L96</f>
        <v>64</v>
      </c>
      <c r="M96" s="82">
        <f>'10月评分表'!M96</f>
        <v>217248.23</v>
      </c>
      <c r="N96" s="82">
        <f>'10月评分表'!N96</f>
        <v>5766.2017266493103</v>
      </c>
      <c r="O96" s="82">
        <f>'10月评分表'!O96</f>
        <v>8.6642122809194297E-2</v>
      </c>
      <c r="P96" s="82">
        <f>'10月评分表'!P96</f>
        <v>2.57398056012695E-2</v>
      </c>
      <c r="Q96" s="82">
        <f>'10月评分表'!Q96</f>
        <v>5.5450958597884297</v>
      </c>
      <c r="R96" s="82">
        <f>'10月评分表'!R96</f>
        <v>1.64734755848125</v>
      </c>
    </row>
    <row r="97" spans="1:18" s="80" customFormat="1" hidden="1">
      <c r="A97" s="81">
        <v>202410</v>
      </c>
      <c r="B97" s="81" t="s">
        <v>277</v>
      </c>
      <c r="C97" s="81" t="s">
        <v>18</v>
      </c>
      <c r="D97" s="81" t="s">
        <v>35</v>
      </c>
      <c r="E97" s="81" t="s">
        <v>278</v>
      </c>
      <c r="F97" s="81">
        <f>'10月评分表'!F97</f>
        <v>45</v>
      </c>
      <c r="G97" s="81">
        <f>'10月评分表'!G97</f>
        <v>15</v>
      </c>
      <c r="H97" s="81">
        <f>'10月评分表'!H97</f>
        <v>5</v>
      </c>
      <c r="I97" s="81">
        <f>'10月评分表'!I97</f>
        <v>7</v>
      </c>
      <c r="J97" s="81">
        <f>'10月评分表'!J97</f>
        <v>2.5</v>
      </c>
      <c r="K97" s="81">
        <f>'10月评分表'!K97</f>
        <v>5</v>
      </c>
      <c r="L97" s="81">
        <f>'10月评分表'!L97</f>
        <v>79.5</v>
      </c>
      <c r="M97" s="82">
        <f>'10月评分表'!M97</f>
        <v>232084.29</v>
      </c>
      <c r="N97" s="82">
        <f>'10月评分表'!N97</f>
        <v>46166.1630186619</v>
      </c>
      <c r="O97" s="82">
        <f>'10月评分表'!O97</f>
        <v>0.149126261633168</v>
      </c>
      <c r="P97" s="82">
        <f>'10月评分表'!P97</f>
        <v>5.0675431396964503E-2</v>
      </c>
      <c r="Q97" s="82">
        <f>'10月评分表'!Q97</f>
        <v>11.855537799836901</v>
      </c>
      <c r="R97" s="82">
        <f>'10月评分表'!R97</f>
        <v>4.0286967960586804</v>
      </c>
    </row>
    <row r="98" spans="1:18" s="80" customFormat="1" hidden="1">
      <c r="A98" s="81">
        <v>202410</v>
      </c>
      <c r="B98" s="81" t="s">
        <v>279</v>
      </c>
      <c r="C98" s="81" t="s">
        <v>18</v>
      </c>
      <c r="D98" s="81" t="s">
        <v>29</v>
      </c>
      <c r="E98" s="81" t="s">
        <v>280</v>
      </c>
      <c r="F98" s="81">
        <f>'10月评分表'!F98</f>
        <v>40.049999999999997</v>
      </c>
      <c r="G98" s="81">
        <f>'10月评分表'!G98</f>
        <v>2.5</v>
      </c>
      <c r="H98" s="81">
        <f>'10月评分表'!H98</f>
        <v>7.5</v>
      </c>
      <c r="I98" s="81">
        <f>'10月评分表'!I98</f>
        <v>3</v>
      </c>
      <c r="J98" s="81">
        <f>'10月评分表'!J98</f>
        <v>2.5</v>
      </c>
      <c r="K98" s="81">
        <f>'10月评分表'!K98</f>
        <v>5</v>
      </c>
      <c r="L98" s="81">
        <f>'10月评分表'!L98</f>
        <v>60.55</v>
      </c>
      <c r="M98" s="82">
        <f>'10月评分表'!M98</f>
        <v>143288.04</v>
      </c>
      <c r="N98" s="82">
        <f>'10月评分表'!N98</f>
        <v>1700.1775048116001</v>
      </c>
      <c r="O98" s="82">
        <f>'10月评分表'!O98</f>
        <v>5.8087750867485501E-2</v>
      </c>
      <c r="P98" s="82">
        <f>'10月评分表'!P98</f>
        <v>1.57585514818353E-2</v>
      </c>
      <c r="Q98" s="82">
        <f>'10月评分表'!Q98</f>
        <v>3.5172133150262499</v>
      </c>
      <c r="R98" s="82">
        <f>'10月评分表'!R98</f>
        <v>0.95418029222512801</v>
      </c>
    </row>
    <row r="99" spans="1:18" s="80" customFormat="1" hidden="1">
      <c r="A99" s="81">
        <v>202410</v>
      </c>
      <c r="B99" s="81" t="s">
        <v>281</v>
      </c>
      <c r="C99" s="81" t="s">
        <v>18</v>
      </c>
      <c r="D99" s="81" t="s">
        <v>29</v>
      </c>
      <c r="E99" s="81" t="s">
        <v>282</v>
      </c>
      <c r="F99" s="81">
        <f>'10月评分表'!F99</f>
        <v>36.9</v>
      </c>
      <c r="G99" s="81">
        <f>'10月评分表'!G99</f>
        <v>5</v>
      </c>
      <c r="H99" s="81">
        <f>'10月评分表'!H99</f>
        <v>0</v>
      </c>
      <c r="I99" s="81">
        <f>'10月评分表'!I99</f>
        <v>7</v>
      </c>
      <c r="J99" s="81">
        <f>'10月评分表'!J99</f>
        <v>2.5</v>
      </c>
      <c r="K99" s="81">
        <f>'10月评分表'!K99</f>
        <v>5</v>
      </c>
      <c r="L99" s="81">
        <f>'10月评分表'!L99</f>
        <v>56.4</v>
      </c>
      <c r="M99" s="82">
        <f>'10月评分表'!M99</f>
        <v>185640.05</v>
      </c>
      <c r="N99" s="82">
        <f>'10月评分表'!N99</f>
        <v>9937.6344636637605</v>
      </c>
      <c r="O99" s="82">
        <f>'10月评分表'!O99</f>
        <v>9.0894891759658203E-2</v>
      </c>
      <c r="P99" s="82">
        <f>'10月评分表'!P99</f>
        <v>2.4897627564355599E-2</v>
      </c>
      <c r="Q99" s="82">
        <f>'10月评分表'!Q99</f>
        <v>5.1264718952447197</v>
      </c>
      <c r="R99" s="82">
        <f>'10月评分表'!R99</f>
        <v>1.4042261946296599</v>
      </c>
    </row>
    <row r="100" spans="1:18" s="80" customFormat="1" hidden="1">
      <c r="A100" s="81">
        <v>202410</v>
      </c>
      <c r="B100" s="81" t="s">
        <v>283</v>
      </c>
      <c r="C100" s="81" t="s">
        <v>18</v>
      </c>
      <c r="D100" s="81" t="s">
        <v>29</v>
      </c>
      <c r="E100" s="81" t="s">
        <v>284</v>
      </c>
      <c r="F100" s="81">
        <f>'10月评分表'!F100</f>
        <v>45</v>
      </c>
      <c r="G100" s="81">
        <f>'10月评分表'!G100</f>
        <v>20</v>
      </c>
      <c r="H100" s="81">
        <f>'10月评分表'!H100</f>
        <v>10</v>
      </c>
      <c r="I100" s="81">
        <f>'10月评分表'!I100</f>
        <v>0</v>
      </c>
      <c r="J100" s="81">
        <f>'10月评分表'!J100</f>
        <v>2.5</v>
      </c>
      <c r="K100" s="81">
        <f>'10月评分表'!K100</f>
        <v>5</v>
      </c>
      <c r="L100" s="81">
        <f>'10月评分表'!L100</f>
        <v>82.5</v>
      </c>
      <c r="M100" s="82">
        <f>'10月评分表'!M100</f>
        <v>367775.22</v>
      </c>
      <c r="N100" s="82">
        <f>'10月评分表'!N100</f>
        <v>83626.788268597302</v>
      </c>
      <c r="O100" s="82">
        <f>'10月评分表'!O100</f>
        <v>0.309341820503585</v>
      </c>
      <c r="P100" s="82">
        <f>'10月评分表'!P100</f>
        <v>8.6368732029214995E-2</v>
      </c>
      <c r="Q100" s="82">
        <f>'10月评分表'!Q100</f>
        <v>25.520700191545799</v>
      </c>
      <c r="R100" s="82">
        <f>'10月评分表'!R100</f>
        <v>7.1254203924102404</v>
      </c>
    </row>
    <row r="101" spans="1:18" s="80" customFormat="1" hidden="1">
      <c r="A101" s="81">
        <v>202410</v>
      </c>
      <c r="B101" s="81" t="s">
        <v>285</v>
      </c>
      <c r="C101" s="81" t="s">
        <v>18</v>
      </c>
      <c r="D101" s="81" t="s">
        <v>29</v>
      </c>
      <c r="E101" s="81" t="s">
        <v>286</v>
      </c>
      <c r="F101" s="81">
        <f>'10月评分表'!F101</f>
        <v>45</v>
      </c>
      <c r="G101" s="81">
        <f>'10月评分表'!G101</f>
        <v>0</v>
      </c>
      <c r="H101" s="81">
        <f>'10月评分表'!H101</f>
        <v>5</v>
      </c>
      <c r="I101" s="81">
        <f>'10月评分表'!I101</f>
        <v>3</v>
      </c>
      <c r="J101" s="81">
        <f>'10月评分表'!J101</f>
        <v>2.5</v>
      </c>
      <c r="K101" s="81">
        <f>'10月评分表'!K101</f>
        <v>5</v>
      </c>
      <c r="L101" s="81">
        <f>'10月评分表'!L101</f>
        <v>60.5</v>
      </c>
      <c r="M101" s="82">
        <f>'10月评分表'!M101</f>
        <v>96440.49</v>
      </c>
      <c r="N101" s="82">
        <f>'10月评分表'!N101</f>
        <v>0</v>
      </c>
      <c r="O101" s="82">
        <f>'10月评分表'!O101</f>
        <v>3.6782659042224199E-2</v>
      </c>
      <c r="P101" s="82">
        <f>'10月评分表'!P101</f>
        <v>9.9433820299652392E-3</v>
      </c>
      <c r="Q101" s="82">
        <f>'10月评分表'!Q101</f>
        <v>2.2253508720545598</v>
      </c>
      <c r="R101" s="82">
        <f>'10月评分表'!R101</f>
        <v>0.60157461281289704</v>
      </c>
    </row>
    <row r="102" spans="1:18" s="80" customFormat="1" hidden="1">
      <c r="A102" s="81">
        <v>202410</v>
      </c>
      <c r="B102" s="81" t="s">
        <v>287</v>
      </c>
      <c r="C102" s="81" t="s">
        <v>18</v>
      </c>
      <c r="D102" s="81" t="s">
        <v>35</v>
      </c>
      <c r="E102" s="81" t="s">
        <v>288</v>
      </c>
      <c r="F102" s="81">
        <f>'10月评分表'!F102</f>
        <v>45</v>
      </c>
      <c r="G102" s="81">
        <f>'10月评分表'!G102</f>
        <v>15</v>
      </c>
      <c r="H102" s="81">
        <f>'10月评分表'!H102</f>
        <v>5</v>
      </c>
      <c r="I102" s="81">
        <f>'10月评分表'!I102</f>
        <v>10</v>
      </c>
      <c r="J102" s="81">
        <f>'10月评分表'!J102</f>
        <v>0</v>
      </c>
      <c r="K102" s="81">
        <f>'10月评分表'!K102</f>
        <v>5</v>
      </c>
      <c r="L102" s="81">
        <f>'10月评分表'!L102</f>
        <v>80</v>
      </c>
      <c r="M102" s="82">
        <f>'10月评分表'!M102</f>
        <v>290897.21000000002</v>
      </c>
      <c r="N102" s="82">
        <f>'10月评分表'!N102</f>
        <v>47923.5569606711</v>
      </c>
      <c r="O102" s="82">
        <f>'10月评分表'!O102</f>
        <v>0.17285948584526101</v>
      </c>
      <c r="P102" s="82">
        <f>'10月评分表'!P102</f>
        <v>5.7757424795388201E-2</v>
      </c>
      <c r="Q102" s="82">
        <f>'10月评分表'!Q102</f>
        <v>13.8287588676209</v>
      </c>
      <c r="R102" s="82">
        <f>'10月评分表'!R102</f>
        <v>4.6205939836310597</v>
      </c>
    </row>
    <row r="103" spans="1:18" s="80" customFormat="1" hidden="1">
      <c r="A103" s="81">
        <v>202410</v>
      </c>
      <c r="B103" s="81" t="s">
        <v>291</v>
      </c>
      <c r="C103" s="81" t="s">
        <v>17</v>
      </c>
      <c r="D103" s="81" t="s">
        <v>30</v>
      </c>
      <c r="E103" s="81" t="s">
        <v>292</v>
      </c>
      <c r="F103" s="81">
        <f>'10月评分表'!F103</f>
        <v>37.799999999999997</v>
      </c>
      <c r="G103" s="81">
        <f>'10月评分表'!G103</f>
        <v>10</v>
      </c>
      <c r="H103" s="81">
        <f>'10月评分表'!H103</f>
        <v>2.5</v>
      </c>
      <c r="I103" s="81">
        <f>'10月评分表'!I103</f>
        <v>10</v>
      </c>
      <c r="J103" s="81">
        <f>'10月评分表'!J103</f>
        <v>0</v>
      </c>
      <c r="K103" s="81">
        <f>'10月评分表'!K103</f>
        <v>5</v>
      </c>
      <c r="L103" s="81">
        <f>'10月评分表'!L103</f>
        <v>65.3</v>
      </c>
      <c r="M103" s="82">
        <f>'10月评分表'!M103</f>
        <v>206013.65</v>
      </c>
      <c r="N103" s="82">
        <f>'10月评分表'!N103</f>
        <v>29398.4144330499</v>
      </c>
      <c r="O103" s="82">
        <f>'10月评分表'!O103</f>
        <v>0.181752723086259</v>
      </c>
      <c r="P103" s="82">
        <f>'10月评分表'!P103</f>
        <v>3.4006745731517497E-2</v>
      </c>
      <c r="Q103" s="82">
        <f>'10月评分表'!Q103</f>
        <v>11.868452817532701</v>
      </c>
      <c r="R103" s="82">
        <f>'10月评分表'!R103</f>
        <v>2.2206404962680999</v>
      </c>
    </row>
    <row r="104" spans="1:18" s="80" customFormat="1" hidden="1">
      <c r="A104" s="81">
        <v>202410</v>
      </c>
      <c r="B104" s="81" t="s">
        <v>293</v>
      </c>
      <c r="C104" s="81" t="s">
        <v>16</v>
      </c>
      <c r="D104" s="81" t="s">
        <v>23</v>
      </c>
      <c r="E104" s="81" t="s">
        <v>294</v>
      </c>
      <c r="F104" s="81">
        <f>'10月评分表'!F104</f>
        <v>45</v>
      </c>
      <c r="G104" s="81">
        <f>'10月评分表'!G104</f>
        <v>15</v>
      </c>
      <c r="H104" s="81">
        <f>'10月评分表'!H104</f>
        <v>10</v>
      </c>
      <c r="I104" s="81">
        <f>'10月评分表'!I104</f>
        <v>10</v>
      </c>
      <c r="J104" s="81">
        <f>'10月评分表'!J104</f>
        <v>2.5</v>
      </c>
      <c r="K104" s="81">
        <f>'10月评分表'!K104</f>
        <v>5</v>
      </c>
      <c r="L104" s="81">
        <f>'10月评分表'!L104</f>
        <v>87.5</v>
      </c>
      <c r="M104" s="82">
        <f>'10月评分表'!M104</f>
        <v>192424.88</v>
      </c>
      <c r="N104" s="82">
        <f>'10月评分表'!N104</f>
        <v>31967.723511109401</v>
      </c>
      <c r="O104" s="82">
        <f>'10月评分表'!O104</f>
        <v>0.140404419566696</v>
      </c>
      <c r="P104" s="82">
        <f>'10月评分表'!P104</f>
        <v>2.9292460050230801E-2</v>
      </c>
      <c r="Q104" s="82">
        <f>'10月评分表'!Q104</f>
        <v>12.2853867120859</v>
      </c>
      <c r="R104" s="82">
        <f>'10月评分表'!R104</f>
        <v>2.5630902543951999</v>
      </c>
    </row>
    <row r="105" spans="1:18" s="80" customFormat="1" hidden="1">
      <c r="A105" s="81">
        <v>202410</v>
      </c>
      <c r="B105" s="81" t="s">
        <v>295</v>
      </c>
      <c r="C105" s="81" t="s">
        <v>16</v>
      </c>
      <c r="D105" s="81" t="s">
        <v>23</v>
      </c>
      <c r="E105" s="81" t="s">
        <v>296</v>
      </c>
      <c r="F105" s="81">
        <f>'10月评分表'!F105</f>
        <v>45</v>
      </c>
      <c r="G105" s="81">
        <f>'10月评分表'!G105</f>
        <v>2.5</v>
      </c>
      <c r="H105" s="81">
        <f>'10月评分表'!H105</f>
        <v>10</v>
      </c>
      <c r="I105" s="81">
        <f>'10月评分表'!I105</f>
        <v>6</v>
      </c>
      <c r="J105" s="81">
        <f>'10月评分表'!J105</f>
        <v>2.5</v>
      </c>
      <c r="K105" s="81">
        <f>'10月评分表'!K105</f>
        <v>5</v>
      </c>
      <c r="L105" s="81">
        <f>'10月评分表'!L105</f>
        <v>71</v>
      </c>
      <c r="M105" s="82">
        <f>'10月评分表'!M105</f>
        <v>175864.03</v>
      </c>
      <c r="N105" s="82">
        <f>'10月评分表'!N105</f>
        <v>2943.3815119098399</v>
      </c>
      <c r="O105" s="82">
        <f>'10月评分表'!O105</f>
        <v>7.1255742146928994E-2</v>
      </c>
      <c r="P105" s="82">
        <f>'10月评分表'!P105</f>
        <v>1.79108304657737E-2</v>
      </c>
      <c r="Q105" s="82">
        <f>'10月评分表'!Q105</f>
        <v>5.0591576924319597</v>
      </c>
      <c r="R105" s="82">
        <f>'10月评分表'!R105</f>
        <v>1.27166896306994</v>
      </c>
    </row>
    <row r="106" spans="1:18" s="80" customFormat="1" hidden="1">
      <c r="A106" s="81">
        <v>202410</v>
      </c>
      <c r="B106" s="81" t="s">
        <v>297</v>
      </c>
      <c r="C106" s="81" t="s">
        <v>20</v>
      </c>
      <c r="D106" s="81" t="s">
        <v>25</v>
      </c>
      <c r="E106" s="81" t="s">
        <v>298</v>
      </c>
      <c r="F106" s="81">
        <f>'10月评分表'!F106</f>
        <v>36</v>
      </c>
      <c r="G106" s="81">
        <f>'10月评分表'!G106</f>
        <v>0</v>
      </c>
      <c r="H106" s="81">
        <f>'10月评分表'!H106</f>
        <v>7.5</v>
      </c>
      <c r="I106" s="81">
        <f>'10月评分表'!I106</f>
        <v>10</v>
      </c>
      <c r="J106" s="81">
        <f>'10月评分表'!J106</f>
        <v>5</v>
      </c>
      <c r="K106" s="81">
        <f>'10月评分表'!K106</f>
        <v>5</v>
      </c>
      <c r="L106" s="81">
        <f>'10月评分表'!L106</f>
        <v>63.5</v>
      </c>
      <c r="M106" s="82">
        <f>'10月评分表'!M106</f>
        <v>127646.08</v>
      </c>
      <c r="N106" s="82">
        <f>'10月评分表'!N106</f>
        <v>0</v>
      </c>
      <c r="O106" s="82">
        <f>'10月评分表'!O106</f>
        <v>6.0636741234832599E-2</v>
      </c>
      <c r="P106" s="82">
        <f>'10月评分表'!P106</f>
        <v>1.60333984969105E-2</v>
      </c>
      <c r="Q106" s="82">
        <f>'10月评分表'!Q106</f>
        <v>3.8504330684118702</v>
      </c>
      <c r="R106" s="82">
        <f>'10月评分表'!R106</f>
        <v>1.0181208045538199</v>
      </c>
    </row>
    <row r="107" spans="1:18" s="80" customFormat="1" hidden="1">
      <c r="A107" s="81">
        <v>202410</v>
      </c>
      <c r="B107" s="81" t="s">
        <v>299</v>
      </c>
      <c r="C107" s="81" t="s">
        <v>18</v>
      </c>
      <c r="D107" s="81" t="s">
        <v>35</v>
      </c>
      <c r="E107" s="81" t="s">
        <v>300</v>
      </c>
      <c r="F107" s="81">
        <f>'10月评分表'!F107</f>
        <v>36.450000000000003</v>
      </c>
      <c r="G107" s="81">
        <f>'10月评分表'!G107</f>
        <v>0</v>
      </c>
      <c r="H107" s="81">
        <f>'10月评分表'!H107</f>
        <v>10</v>
      </c>
      <c r="I107" s="81">
        <f>'10月评分表'!I107</f>
        <v>7</v>
      </c>
      <c r="J107" s="81">
        <f>'10月评分表'!J107</f>
        <v>2.5</v>
      </c>
      <c r="K107" s="81">
        <f>'10月评分表'!K107</f>
        <v>5</v>
      </c>
      <c r="L107" s="81">
        <f>'10月评分表'!L107</f>
        <v>60.95</v>
      </c>
      <c r="M107" s="82">
        <f>'10月评分表'!M107</f>
        <v>150904.75</v>
      </c>
      <c r="N107" s="82">
        <f>'10月评分表'!N107</f>
        <v>0</v>
      </c>
      <c r="O107" s="82">
        <f>'10月评分表'!O107</f>
        <v>5.4519899038704502E-2</v>
      </c>
      <c r="P107" s="82">
        <f>'10月评分表'!P107</f>
        <v>1.5558854785851801E-2</v>
      </c>
      <c r="Q107" s="82">
        <f>'10月评分表'!Q107</f>
        <v>3.3229878464090401</v>
      </c>
      <c r="R107" s="82">
        <f>'10月评分表'!R107</f>
        <v>0.94831219919766996</v>
      </c>
    </row>
    <row r="108" spans="1:18" s="80" customFormat="1" hidden="1">
      <c r="A108" s="81">
        <v>202410</v>
      </c>
      <c r="B108" s="81" t="s">
        <v>301</v>
      </c>
      <c r="C108" s="81" t="s">
        <v>17</v>
      </c>
      <c r="D108" s="81" t="s">
        <v>32</v>
      </c>
      <c r="E108" s="81" t="s">
        <v>302</v>
      </c>
      <c r="F108" s="81">
        <f>'10月评分表'!F108</f>
        <v>40.950000000000003</v>
      </c>
      <c r="G108" s="81">
        <f>'10月评分表'!G108</f>
        <v>0</v>
      </c>
      <c r="H108" s="81">
        <f>'10月评分表'!H108</f>
        <v>10</v>
      </c>
      <c r="I108" s="81">
        <f>'10月评分表'!I108</f>
        <v>10</v>
      </c>
      <c r="J108" s="81">
        <f>'10月评分表'!J108</f>
        <v>2.5</v>
      </c>
      <c r="K108" s="81">
        <f>'10月评分表'!K108</f>
        <v>5</v>
      </c>
      <c r="L108" s="81">
        <f>'10月评分表'!L108</f>
        <v>68.45</v>
      </c>
      <c r="M108" s="82">
        <f>'10月评分表'!M108</f>
        <v>111555.15</v>
      </c>
      <c r="N108" s="82">
        <f>'10月评分表'!N108</f>
        <v>0</v>
      </c>
      <c r="O108" s="82">
        <f>'10月评分表'!O108</f>
        <v>5.05756085046105E-2</v>
      </c>
      <c r="P108" s="82">
        <f>'10月评分表'!P108</f>
        <v>9.5979517288002705E-3</v>
      </c>
      <c r="Q108" s="82">
        <f>'10月评分表'!Q108</f>
        <v>3.4619004021405901</v>
      </c>
      <c r="R108" s="82">
        <f>'10月评分表'!R108</f>
        <v>0.656979795836378</v>
      </c>
    </row>
    <row r="109" spans="1:18" s="80" customFormat="1" hidden="1">
      <c r="A109" s="81">
        <v>202410</v>
      </c>
      <c r="B109" s="81" t="s">
        <v>303</v>
      </c>
      <c r="C109" s="81" t="s">
        <v>17</v>
      </c>
      <c r="D109" s="81" t="s">
        <v>31</v>
      </c>
      <c r="E109" s="81" t="s">
        <v>304</v>
      </c>
      <c r="F109" s="81">
        <f>'10月评分表'!F109</f>
        <v>45</v>
      </c>
      <c r="G109" s="81">
        <f>'10月评分表'!G109</f>
        <v>2.5</v>
      </c>
      <c r="H109" s="81">
        <f>'10月评分表'!H109</f>
        <v>10</v>
      </c>
      <c r="I109" s="81">
        <f>'10月评分表'!I109</f>
        <v>10</v>
      </c>
      <c r="J109" s="81">
        <f>'10月评分表'!J109</f>
        <v>0</v>
      </c>
      <c r="K109" s="81">
        <f>'10月评分表'!K109</f>
        <v>5</v>
      </c>
      <c r="L109" s="81">
        <f>'10月评分表'!L109</f>
        <v>72.5</v>
      </c>
      <c r="M109" s="82">
        <f>'10月评分表'!M109</f>
        <v>160477.04</v>
      </c>
      <c r="N109" s="82">
        <f>'10月评分表'!N109</f>
        <v>170.82666109240401</v>
      </c>
      <c r="O109" s="82">
        <f>'10月评分表'!O109</f>
        <v>5.8847334099249499E-2</v>
      </c>
      <c r="P109" s="82">
        <f>'10月评分表'!P109</f>
        <v>1.39016893947489E-2</v>
      </c>
      <c r="Q109" s="82">
        <f>'10月评分表'!Q109</f>
        <v>4.2664317221955903</v>
      </c>
      <c r="R109" s="82">
        <f>'10月评分表'!R109</f>
        <v>1.0078724811192901</v>
      </c>
    </row>
    <row r="110" spans="1:18" s="80" customFormat="1" hidden="1">
      <c r="A110" s="81">
        <v>202410</v>
      </c>
      <c r="B110" s="81" t="s">
        <v>305</v>
      </c>
      <c r="C110" s="81" t="s">
        <v>17</v>
      </c>
      <c r="D110" s="81" t="s">
        <v>36</v>
      </c>
      <c r="E110" s="81" t="s">
        <v>306</v>
      </c>
      <c r="F110" s="81">
        <f>'10月评分表'!F110</f>
        <v>43.65</v>
      </c>
      <c r="G110" s="81">
        <f>'10月评分表'!G110</f>
        <v>5</v>
      </c>
      <c r="H110" s="81">
        <f>'10月评分表'!H110</f>
        <v>0</v>
      </c>
      <c r="I110" s="81">
        <f>'10月评分表'!I110</f>
        <v>7</v>
      </c>
      <c r="J110" s="81">
        <f>'10月评分表'!J110</f>
        <v>2.5</v>
      </c>
      <c r="K110" s="81">
        <f>'10月评分表'!K110</f>
        <v>5</v>
      </c>
      <c r="L110" s="81">
        <f>'10月评分表'!L110</f>
        <v>63.15</v>
      </c>
      <c r="M110" s="82">
        <f>'10月评分表'!M110</f>
        <v>188550.94</v>
      </c>
      <c r="N110" s="82">
        <f>'10月评分表'!N110</f>
        <v>11218.6568116126</v>
      </c>
      <c r="O110" s="82">
        <f>'10月评分表'!O110</f>
        <v>0.14092681772548399</v>
      </c>
      <c r="P110" s="82">
        <f>'10月评分表'!P110</f>
        <v>2.2435752071746098E-2</v>
      </c>
      <c r="Q110" s="82">
        <f>'10月评分表'!Q110</f>
        <v>8.8995285393642796</v>
      </c>
      <c r="R110" s="82">
        <f>'10月评分表'!R110</f>
        <v>1.41681774333077</v>
      </c>
    </row>
    <row r="111" spans="1:18" s="80" customFormat="1" hidden="1">
      <c r="A111" s="81">
        <v>202410</v>
      </c>
      <c r="B111" s="81" t="s">
        <v>309</v>
      </c>
      <c r="C111" s="81" t="s">
        <v>20</v>
      </c>
      <c r="D111" s="81" t="s">
        <v>38</v>
      </c>
      <c r="E111" s="81" t="s">
        <v>310</v>
      </c>
      <c r="F111" s="81">
        <f>'10月评分表'!F111</f>
        <v>43.65</v>
      </c>
      <c r="G111" s="81">
        <f>'10月评分表'!G111</f>
        <v>0</v>
      </c>
      <c r="H111" s="81">
        <f>'10月评分表'!H111</f>
        <v>10</v>
      </c>
      <c r="I111" s="81">
        <f>'10月评分表'!I111</f>
        <v>10</v>
      </c>
      <c r="J111" s="81">
        <f>'10月评分表'!J111</f>
        <v>2.5</v>
      </c>
      <c r="K111" s="81">
        <f>'10月评分表'!K111</f>
        <v>5</v>
      </c>
      <c r="L111" s="81">
        <f>'10月评分表'!L111</f>
        <v>71.150000000000006</v>
      </c>
      <c r="M111" s="82">
        <f>'10月评分表'!M111</f>
        <v>175087.66</v>
      </c>
      <c r="N111" s="82">
        <f>'10月评分表'!N111</f>
        <v>0</v>
      </c>
      <c r="O111" s="82">
        <f>'10月评分表'!O111</f>
        <v>9.1364958601495905E-2</v>
      </c>
      <c r="P111" s="82">
        <f>'10月评分表'!P111</f>
        <v>2.1992451508668201E-2</v>
      </c>
      <c r="Q111" s="82">
        <f>'10月评分表'!Q111</f>
        <v>6.5006168044964401</v>
      </c>
      <c r="R111" s="82">
        <f>'10月评分表'!R111</f>
        <v>1.5647629248417401</v>
      </c>
    </row>
    <row r="112" spans="1:18" s="80" customFormat="1" hidden="1">
      <c r="A112" s="81">
        <v>202410</v>
      </c>
      <c r="B112" s="81" t="s">
        <v>311</v>
      </c>
      <c r="C112" s="81" t="s">
        <v>16</v>
      </c>
      <c r="D112" s="81" t="s">
        <v>24</v>
      </c>
      <c r="E112" s="81" t="s">
        <v>312</v>
      </c>
      <c r="F112" s="81">
        <f>'10月评分表'!F112</f>
        <v>39.15</v>
      </c>
      <c r="G112" s="81">
        <f>'10月评分表'!G112</f>
        <v>2.5</v>
      </c>
      <c r="H112" s="81">
        <f>'10月评分表'!H112</f>
        <v>10</v>
      </c>
      <c r="I112" s="81">
        <f>'10月评分表'!I112</f>
        <v>10</v>
      </c>
      <c r="J112" s="81">
        <f>'10月评分表'!J112</f>
        <v>2.5</v>
      </c>
      <c r="K112" s="81">
        <f>'10月评分表'!K112</f>
        <v>5</v>
      </c>
      <c r="L112" s="81">
        <f>'10月评分表'!L112</f>
        <v>69.150000000000006</v>
      </c>
      <c r="M112" s="82">
        <f>'10月评分表'!M112</f>
        <v>154307.28</v>
      </c>
      <c r="N112" s="82">
        <f>'10月评分表'!N112</f>
        <v>1550.9166484684099</v>
      </c>
      <c r="O112" s="82">
        <f>'10月评分表'!O112</f>
        <v>5.6066819326652403E-2</v>
      </c>
      <c r="P112" s="82">
        <f>'10月评分表'!P112</f>
        <v>1.53674551500041E-2</v>
      </c>
      <c r="Q112" s="82">
        <f>'10月评分表'!Q112</f>
        <v>3.8770205564380098</v>
      </c>
      <c r="R112" s="82">
        <f>'10月评分表'!R112</f>
        <v>1.06265952362278</v>
      </c>
    </row>
    <row r="113" spans="1:18" s="80" customFormat="1" hidden="1">
      <c r="A113" s="81">
        <v>202410</v>
      </c>
      <c r="B113" s="81" t="s">
        <v>313</v>
      </c>
      <c r="C113" s="81" t="s">
        <v>16</v>
      </c>
      <c r="D113" s="81" t="s">
        <v>23</v>
      </c>
      <c r="E113" s="81" t="s">
        <v>314</v>
      </c>
      <c r="F113" s="81">
        <f>'10月评分表'!F113</f>
        <v>45</v>
      </c>
      <c r="G113" s="81">
        <f>'10月评分表'!G113</f>
        <v>10</v>
      </c>
      <c r="H113" s="81">
        <f>'10月评分表'!H113</f>
        <v>10</v>
      </c>
      <c r="I113" s="81">
        <f>'10月评分表'!I113</f>
        <v>10</v>
      </c>
      <c r="J113" s="81">
        <f>'10月评分表'!J113</f>
        <v>8</v>
      </c>
      <c r="K113" s="81">
        <f>'10月评分表'!K113</f>
        <v>5</v>
      </c>
      <c r="L113" s="81">
        <f>'10月评分表'!L113</f>
        <v>88</v>
      </c>
      <c r="M113" s="82">
        <f>'10月评分表'!M113</f>
        <v>199132.77</v>
      </c>
      <c r="N113" s="82">
        <f>'10月评分表'!N113</f>
        <v>23471.773277544398</v>
      </c>
      <c r="O113" s="82">
        <f>'10月评分表'!O113</f>
        <v>0.124425305606325</v>
      </c>
      <c r="P113" s="82">
        <f>'10月评分表'!P113</f>
        <v>2.70724985914764E-2</v>
      </c>
      <c r="Q113" s="82">
        <f>'10月评分表'!Q113</f>
        <v>10.9494268933566</v>
      </c>
      <c r="R113" s="82">
        <f>'10月评分表'!R113</f>
        <v>2.38237987604992</v>
      </c>
    </row>
    <row r="114" spans="1:18" s="80" customFormat="1" hidden="1">
      <c r="A114" s="81">
        <v>202410</v>
      </c>
      <c r="B114" s="81" t="s">
        <v>315</v>
      </c>
      <c r="C114" s="81" t="s">
        <v>18</v>
      </c>
      <c r="D114" s="81" t="s">
        <v>29</v>
      </c>
      <c r="E114" s="81" t="s">
        <v>316</v>
      </c>
      <c r="F114" s="81">
        <f>'10月评分表'!F114</f>
        <v>45</v>
      </c>
      <c r="G114" s="81">
        <f>'10月评分表'!G114</f>
        <v>5</v>
      </c>
      <c r="H114" s="81">
        <f>'10月评分表'!H114</f>
        <v>10</v>
      </c>
      <c r="I114" s="81">
        <f>'10月评分表'!I114</f>
        <v>10</v>
      </c>
      <c r="J114" s="81">
        <f>'10月评分表'!J114</f>
        <v>2.5</v>
      </c>
      <c r="K114" s="81">
        <f>'10月评分表'!K114</f>
        <v>5</v>
      </c>
      <c r="L114" s="81">
        <f>'10月评分表'!L114</f>
        <v>77.5</v>
      </c>
      <c r="M114" s="82">
        <f>'10月评分表'!M114</f>
        <v>174566.62</v>
      </c>
      <c r="N114" s="82">
        <f>'10月评分表'!N114</f>
        <v>14477.4326684436</v>
      </c>
      <c r="O114" s="82">
        <f>'10月评分表'!O114</f>
        <v>9.58497342957874E-2</v>
      </c>
      <c r="P114" s="82">
        <f>'10月评分表'!P114</f>
        <v>2.63860753541072E-2</v>
      </c>
      <c r="Q114" s="82">
        <f>'10月评分表'!Q114</f>
        <v>7.4283544079235204</v>
      </c>
      <c r="R114" s="82">
        <f>'10月评分表'!R114</f>
        <v>2.0449208399433099</v>
      </c>
    </row>
    <row r="115" spans="1:18" s="80" customFormat="1" hidden="1">
      <c r="A115" s="81">
        <v>202410</v>
      </c>
      <c r="B115" s="81" t="s">
        <v>317</v>
      </c>
      <c r="C115" s="81" t="s">
        <v>17</v>
      </c>
      <c r="D115" s="81" t="s">
        <v>33</v>
      </c>
      <c r="E115" s="81" t="s">
        <v>318</v>
      </c>
      <c r="F115" s="81">
        <f>'10月评分表'!F115</f>
        <v>42.3</v>
      </c>
      <c r="G115" s="81">
        <f>'10月评分表'!G115</f>
        <v>0</v>
      </c>
      <c r="H115" s="81">
        <f>'10月评分表'!H115</f>
        <v>10</v>
      </c>
      <c r="I115" s="81">
        <f>'10月评分表'!I115</f>
        <v>10</v>
      </c>
      <c r="J115" s="81">
        <f>'10月评分表'!J115</f>
        <v>2.5</v>
      </c>
      <c r="K115" s="81">
        <f>'10月评分表'!K115</f>
        <v>5</v>
      </c>
      <c r="L115" s="81">
        <f>'10月评分表'!L115</f>
        <v>69.8</v>
      </c>
      <c r="M115" s="82">
        <f>'10月评分表'!M115</f>
        <v>105424.13</v>
      </c>
      <c r="N115" s="82">
        <f>'10月评分表'!N115</f>
        <v>0</v>
      </c>
      <c r="O115" s="82">
        <f>'10月评分表'!O115</f>
        <v>5.5381493327772299E-2</v>
      </c>
      <c r="P115" s="82">
        <f>'10月评分表'!P115</f>
        <v>9.0704526934952297E-3</v>
      </c>
      <c r="Q115" s="82">
        <f>'10月评分表'!Q115</f>
        <v>3.86562823427851</v>
      </c>
      <c r="R115" s="82">
        <f>'10月评分表'!R115</f>
        <v>0.63311759800596701</v>
      </c>
    </row>
    <row r="116" spans="1:18" s="80" customFormat="1">
      <c r="A116" s="81">
        <v>202410</v>
      </c>
      <c r="B116" s="81" t="s">
        <v>319</v>
      </c>
      <c r="C116" s="81" t="s">
        <v>18</v>
      </c>
      <c r="D116" s="81" t="s">
        <v>37</v>
      </c>
      <c r="E116" s="81" t="s">
        <v>320</v>
      </c>
      <c r="F116" s="81">
        <f>'10月评分表'!F116</f>
        <v>0</v>
      </c>
      <c r="G116" s="81">
        <f>'10月评分表'!G116</f>
        <v>0</v>
      </c>
      <c r="H116" s="81">
        <f>'10月评分表'!H116</f>
        <v>5</v>
      </c>
      <c r="I116" s="81">
        <f>'10月评分表'!I116</f>
        <v>7</v>
      </c>
      <c r="J116" s="81">
        <f>'10月评分表'!J116</f>
        <v>2.5</v>
      </c>
      <c r="K116" s="81">
        <f>'10月评分表'!K116</f>
        <v>5</v>
      </c>
      <c r="L116" s="81">
        <f>'10月评分表'!L116</f>
        <v>19.5</v>
      </c>
      <c r="M116" s="82">
        <f>'10月评分表'!M116</f>
        <v>106194.32</v>
      </c>
      <c r="N116" s="82">
        <f>'10月评分表'!N116</f>
        <v>0</v>
      </c>
      <c r="O116" s="82">
        <f>'10月评分表'!O116</f>
        <v>5.7843707637907603E-2</v>
      </c>
      <c r="P116" s="82">
        <f>'10月评分表'!P116</f>
        <v>1.0949039072410099E-2</v>
      </c>
      <c r="Q116" s="82">
        <f>'10月评分表'!Q116</f>
        <v>1.1279522989391999</v>
      </c>
      <c r="R116" s="82">
        <f>'10月评分表'!R116</f>
        <v>0.21350626191199801</v>
      </c>
    </row>
    <row r="117" spans="1:18" s="80" customFormat="1" hidden="1">
      <c r="A117" s="81">
        <v>202410</v>
      </c>
      <c r="B117" s="81" t="s">
        <v>321</v>
      </c>
      <c r="C117" s="81" t="s">
        <v>16</v>
      </c>
      <c r="D117" s="81" t="s">
        <v>22</v>
      </c>
      <c r="E117" s="81" t="s">
        <v>322</v>
      </c>
      <c r="F117" s="81">
        <f>'10月评分表'!F117</f>
        <v>44.55</v>
      </c>
      <c r="G117" s="81">
        <f>'10月评分表'!G117</f>
        <v>10</v>
      </c>
      <c r="H117" s="81">
        <f>'10月评分表'!H117</f>
        <v>10</v>
      </c>
      <c r="I117" s="81">
        <f>'10月评分表'!I117</f>
        <v>10</v>
      </c>
      <c r="J117" s="81">
        <f>'10月评分表'!J117</f>
        <v>2.5</v>
      </c>
      <c r="K117" s="81">
        <f>'10月评分表'!K117</f>
        <v>5</v>
      </c>
      <c r="L117" s="81">
        <f>'10月评分表'!L117</f>
        <v>82.05</v>
      </c>
      <c r="M117" s="82">
        <f>'10月评分表'!M117</f>
        <v>193437.61</v>
      </c>
      <c r="N117" s="82">
        <f>'10月评分表'!N117</f>
        <v>28096.854533426402</v>
      </c>
      <c r="O117" s="82">
        <f>'10月评分表'!O117</f>
        <v>0.23163621535182299</v>
      </c>
      <c r="P117" s="82">
        <f>'10月评分表'!P117</f>
        <v>2.8084432909292301E-2</v>
      </c>
      <c r="Q117" s="82">
        <f>'10月评分表'!Q117</f>
        <v>19.005751469617099</v>
      </c>
      <c r="R117" s="82">
        <f>'10月评分表'!R117</f>
        <v>2.3043277202074299</v>
      </c>
    </row>
    <row r="118" spans="1:18" s="80" customFormat="1" hidden="1">
      <c r="A118" s="81">
        <v>202410</v>
      </c>
      <c r="B118" s="81" t="s">
        <v>323</v>
      </c>
      <c r="C118" s="81" t="s">
        <v>17</v>
      </c>
      <c r="D118" s="81" t="s">
        <v>30</v>
      </c>
      <c r="E118" s="81" t="s">
        <v>324</v>
      </c>
      <c r="F118" s="81">
        <f>'10月评分表'!F118</f>
        <v>41.85</v>
      </c>
      <c r="G118" s="81">
        <f>'10月评分表'!G118</f>
        <v>5</v>
      </c>
      <c r="H118" s="81">
        <f>'10月评分表'!H118</f>
        <v>7.5</v>
      </c>
      <c r="I118" s="81">
        <f>'10月评分表'!I118</f>
        <v>6</v>
      </c>
      <c r="J118" s="81">
        <f>'10月评分表'!J118</f>
        <v>2.5</v>
      </c>
      <c r="K118" s="81">
        <f>'10月评分表'!K118</f>
        <v>5</v>
      </c>
      <c r="L118" s="81">
        <f>'10月评分表'!L118</f>
        <v>67.849999999999994</v>
      </c>
      <c r="M118" s="82">
        <f>'10月评分表'!M118</f>
        <v>135207.6</v>
      </c>
      <c r="N118" s="82">
        <f>'10月评分表'!N118</f>
        <v>13447.6084448906</v>
      </c>
      <c r="O118" s="82">
        <f>'10月评分表'!O118</f>
        <v>0.108060642908966</v>
      </c>
      <c r="P118" s="82">
        <f>'10月评分表'!P118</f>
        <v>1.9080678253261402E-2</v>
      </c>
      <c r="Q118" s="82">
        <f>'10月评分表'!Q118</f>
        <v>7.3319146213733299</v>
      </c>
      <c r="R118" s="82">
        <f>'10月评分表'!R118</f>
        <v>1.2946240194837799</v>
      </c>
    </row>
    <row r="119" spans="1:18" s="80" customFormat="1" hidden="1">
      <c r="A119" s="81">
        <v>202410</v>
      </c>
      <c r="B119" s="81" t="s">
        <v>325</v>
      </c>
      <c r="C119" s="81" t="s">
        <v>18</v>
      </c>
      <c r="D119" s="81" t="s">
        <v>26</v>
      </c>
      <c r="E119" s="81" t="s">
        <v>326</v>
      </c>
      <c r="F119" s="81">
        <f>'10月评分表'!F119</f>
        <v>45</v>
      </c>
      <c r="G119" s="81">
        <f>'10月评分表'!G119</f>
        <v>0</v>
      </c>
      <c r="H119" s="81">
        <f>'10月评分表'!H119</f>
        <v>2.5</v>
      </c>
      <c r="I119" s="81">
        <f>'10月评分表'!I119</f>
        <v>7</v>
      </c>
      <c r="J119" s="81">
        <f>'10月评分表'!J119</f>
        <v>6</v>
      </c>
      <c r="K119" s="81">
        <f>'10月评分表'!K119</f>
        <v>5</v>
      </c>
      <c r="L119" s="81">
        <f>'10月评分表'!L119</f>
        <v>65.5</v>
      </c>
      <c r="M119" s="82">
        <f>'10月评分表'!M119</f>
        <v>117090.21</v>
      </c>
      <c r="N119" s="82">
        <f>'10月评分表'!N119</f>
        <v>0</v>
      </c>
      <c r="O119" s="82">
        <f>'10月评分表'!O119</f>
        <v>4.73418084046262E-2</v>
      </c>
      <c r="P119" s="82">
        <f>'10月评分表'!P119</f>
        <v>1.20724468529645E-2</v>
      </c>
      <c r="Q119" s="82">
        <f>'10月评分表'!Q119</f>
        <v>3.1008884505030201</v>
      </c>
      <c r="R119" s="82">
        <f>'10月评分表'!R119</f>
        <v>0.79074526886917595</v>
      </c>
    </row>
    <row r="120" spans="1:18" s="80" customFormat="1" hidden="1">
      <c r="A120" s="81">
        <v>202410</v>
      </c>
      <c r="B120" s="81" t="s">
        <v>327</v>
      </c>
      <c r="C120" s="81" t="s">
        <v>20</v>
      </c>
      <c r="D120" s="81" t="s">
        <v>38</v>
      </c>
      <c r="E120" s="81" t="s">
        <v>328</v>
      </c>
      <c r="F120" s="81">
        <f>'10月评分表'!F120</f>
        <v>43.65</v>
      </c>
      <c r="G120" s="81">
        <f>'10月评分表'!G120</f>
        <v>15</v>
      </c>
      <c r="H120" s="81">
        <f>'10月评分表'!H120</f>
        <v>10</v>
      </c>
      <c r="I120" s="81">
        <f>'10月评分表'!I120</f>
        <v>10</v>
      </c>
      <c r="J120" s="81">
        <f>'10月评分表'!J120</f>
        <v>2.5</v>
      </c>
      <c r="K120" s="81">
        <f>'10月评分表'!K120</f>
        <v>5</v>
      </c>
      <c r="L120" s="81">
        <f>'10月评分表'!L120</f>
        <v>86.15</v>
      </c>
      <c r="M120" s="82">
        <f>'10月评分表'!M120</f>
        <v>186287.81</v>
      </c>
      <c r="N120" s="82">
        <f>'10月评分表'!N120</f>
        <v>31079.243906369298</v>
      </c>
      <c r="O120" s="82">
        <f>'10月评分表'!O120</f>
        <v>0.18925664361643699</v>
      </c>
      <c r="P120" s="82">
        <f>'10月评分表'!P120</f>
        <v>4.6996534003767902E-2</v>
      </c>
      <c r="Q120" s="82">
        <f>'10月评分表'!Q120</f>
        <v>16.304459847556</v>
      </c>
      <c r="R120" s="82">
        <f>'10月评分表'!R120</f>
        <v>4.0487514044245998</v>
      </c>
    </row>
    <row r="121" spans="1:18" s="80" customFormat="1" hidden="1">
      <c r="A121" s="81">
        <v>202410</v>
      </c>
      <c r="B121" s="81" t="s">
        <v>329</v>
      </c>
      <c r="C121" s="81" t="s">
        <v>18</v>
      </c>
      <c r="D121" s="81" t="s">
        <v>35</v>
      </c>
      <c r="E121" s="81" t="s">
        <v>330</v>
      </c>
      <c r="F121" s="81">
        <f>'10月评分表'!F121</f>
        <v>40.5</v>
      </c>
      <c r="G121" s="81">
        <f>'10月评分表'!G121</f>
        <v>0</v>
      </c>
      <c r="H121" s="81">
        <f>'10月评分表'!H121</f>
        <v>10</v>
      </c>
      <c r="I121" s="81">
        <f>'10月评分表'!I121</f>
        <v>7</v>
      </c>
      <c r="J121" s="81">
        <f>'10月评分表'!J121</f>
        <v>2.5</v>
      </c>
      <c r="K121" s="81">
        <f>'10月评分表'!K121</f>
        <v>5</v>
      </c>
      <c r="L121" s="81">
        <f>'10月评分表'!L121</f>
        <v>65</v>
      </c>
      <c r="M121" s="82">
        <f>'10月评分表'!M121</f>
        <v>33849.370000000003</v>
      </c>
      <c r="N121" s="82">
        <f>'10月评分表'!N121</f>
        <v>0</v>
      </c>
      <c r="O121" s="82">
        <f>'10月评分表'!O121</f>
        <v>1.22293316474382E-2</v>
      </c>
      <c r="P121" s="82">
        <f>'10月评分表'!P121</f>
        <v>3.4899990386158802E-3</v>
      </c>
      <c r="Q121" s="82">
        <f>'10月评分表'!Q121</f>
        <v>0.79490655708348401</v>
      </c>
      <c r="R121" s="82">
        <f>'10月评分表'!R121</f>
        <v>0.22684993751003199</v>
      </c>
    </row>
    <row r="122" spans="1:18" s="80" customFormat="1" hidden="1">
      <c r="A122" s="81">
        <v>202410</v>
      </c>
      <c r="B122" s="81" t="s">
        <v>331</v>
      </c>
      <c r="C122" s="81" t="s">
        <v>17</v>
      </c>
      <c r="D122" s="81" t="s">
        <v>428</v>
      </c>
      <c r="E122" s="81" t="s">
        <v>332</v>
      </c>
      <c r="F122" s="81">
        <f>'10月评分表'!F122</f>
        <v>45</v>
      </c>
      <c r="G122" s="81">
        <f>'10月评分表'!G122</f>
        <v>2.5</v>
      </c>
      <c r="H122" s="81">
        <f>'10月评分表'!H122</f>
        <v>10</v>
      </c>
      <c r="I122" s="81">
        <f>'10月评分表'!I122</f>
        <v>10</v>
      </c>
      <c r="J122" s="81">
        <f>'10月评分表'!J122</f>
        <v>6</v>
      </c>
      <c r="K122" s="81">
        <f>'10月评分表'!K122</f>
        <v>5</v>
      </c>
      <c r="L122" s="81">
        <f>'10月评分表'!L122</f>
        <v>78.5</v>
      </c>
      <c r="M122" s="82">
        <f>'10月评分表'!M122</f>
        <v>147132.09</v>
      </c>
      <c r="N122" s="82">
        <f>'10月评分表'!N122</f>
        <v>2200.4273561873101</v>
      </c>
      <c r="O122" s="82">
        <f>'10月评分表'!O122</f>
        <v>0.189267867067199</v>
      </c>
      <c r="P122" s="82">
        <f>'10月评分表'!P122</f>
        <v>1.38775791618159E-2</v>
      </c>
      <c r="Q122" s="82">
        <f>'10月评分表'!Q122</f>
        <v>14.857527564775101</v>
      </c>
      <c r="R122" s="82">
        <f>'10月评分表'!R122</f>
        <v>1.08938996420255</v>
      </c>
    </row>
    <row r="123" spans="1:18" s="80" customFormat="1" hidden="1">
      <c r="A123" s="81">
        <v>202410</v>
      </c>
      <c r="B123" s="81" t="s">
        <v>333</v>
      </c>
      <c r="C123" s="81" t="s">
        <v>16</v>
      </c>
      <c r="D123" s="81" t="s">
        <v>24</v>
      </c>
      <c r="E123" s="81" t="s">
        <v>334</v>
      </c>
      <c r="F123" s="81">
        <f>'10月评分表'!F123</f>
        <v>44.55</v>
      </c>
      <c r="G123" s="81">
        <f>'10月评分表'!G123</f>
        <v>10</v>
      </c>
      <c r="H123" s="81">
        <f>'10月评分表'!H123</f>
        <v>10</v>
      </c>
      <c r="I123" s="81">
        <f>'10月评分表'!I123</f>
        <v>10</v>
      </c>
      <c r="J123" s="81">
        <f>'10月评分表'!J123</f>
        <v>5</v>
      </c>
      <c r="K123" s="81">
        <f>'10月评分表'!K123</f>
        <v>5</v>
      </c>
      <c r="L123" s="81">
        <f>'10月评分表'!L123</f>
        <v>84.55</v>
      </c>
      <c r="M123" s="82">
        <f>'10月评分表'!M123</f>
        <v>207410.15</v>
      </c>
      <c r="N123" s="82">
        <f>'10月评分表'!N123</f>
        <v>26397.1777326472</v>
      </c>
      <c r="O123" s="82">
        <f>'10月评分表'!O123</f>
        <v>0.100041145788362</v>
      </c>
      <c r="P123" s="82">
        <f>'10月评分表'!P123</f>
        <v>2.88553788975606E-2</v>
      </c>
      <c r="Q123" s="82">
        <f>'10月评分表'!Q123</f>
        <v>8.4584788764059908</v>
      </c>
      <c r="R123" s="82">
        <f>'10月评分表'!R123</f>
        <v>2.4397222857887502</v>
      </c>
    </row>
    <row r="124" spans="1:18" s="80" customFormat="1" hidden="1">
      <c r="A124" s="81">
        <v>202410</v>
      </c>
      <c r="B124" s="81" t="s">
        <v>335</v>
      </c>
      <c r="C124" s="81" t="s">
        <v>18</v>
      </c>
      <c r="D124" s="81" t="s">
        <v>29</v>
      </c>
      <c r="E124" s="81" t="s">
        <v>336</v>
      </c>
      <c r="F124" s="81">
        <f>'10月评分表'!F124</f>
        <v>0</v>
      </c>
      <c r="G124" s="81">
        <f>'10月评分表'!G124</f>
        <v>5</v>
      </c>
      <c r="H124" s="81">
        <f>'10月评分表'!H124</f>
        <v>7.5</v>
      </c>
      <c r="I124" s="81">
        <f>'10月评分表'!I124</f>
        <v>3</v>
      </c>
      <c r="J124" s="81">
        <f>'10月评分表'!J124</f>
        <v>0</v>
      </c>
      <c r="K124" s="81">
        <f>'10月评分表'!K124</f>
        <v>5</v>
      </c>
      <c r="L124" s="81">
        <f>'10月评分表'!L124</f>
        <v>20.5</v>
      </c>
      <c r="M124" s="82">
        <f>'10月评分表'!M124</f>
        <v>161345.19</v>
      </c>
      <c r="N124" s="82">
        <f>'10月评分表'!N124</f>
        <v>13977.546655196</v>
      </c>
      <c r="O124" s="82">
        <f>'10月评分表'!O124</f>
        <v>8.9796407711285595E-2</v>
      </c>
      <c r="P124" s="82">
        <f>'10月评分表'!P124</f>
        <v>2.47332834341214E-2</v>
      </c>
      <c r="Q124" s="82">
        <f>'10月评分表'!Q124</f>
        <v>1.84082635808136</v>
      </c>
      <c r="R124" s="82">
        <f>'10月评分表'!R124</f>
        <v>0.50703231039948804</v>
      </c>
    </row>
    <row r="125" spans="1:18" s="80" customFormat="1" hidden="1">
      <c r="A125" s="81">
        <v>202410</v>
      </c>
      <c r="B125" s="81" t="s">
        <v>337</v>
      </c>
      <c r="C125" s="81" t="s">
        <v>18</v>
      </c>
      <c r="D125" s="81" t="s">
        <v>35</v>
      </c>
      <c r="E125" s="81" t="s">
        <v>338</v>
      </c>
      <c r="F125" s="81">
        <f>'10月评分表'!F125</f>
        <v>45</v>
      </c>
      <c r="G125" s="81">
        <f>'10月评分表'!G125</f>
        <v>5</v>
      </c>
      <c r="H125" s="81">
        <f>'10月评分表'!H125</f>
        <v>5</v>
      </c>
      <c r="I125" s="81">
        <f>'10月评分表'!I125</f>
        <v>10</v>
      </c>
      <c r="J125" s="81">
        <f>'10月评分表'!J125</f>
        <v>2.5</v>
      </c>
      <c r="K125" s="81">
        <f>'10月评分表'!K125</f>
        <v>5</v>
      </c>
      <c r="L125" s="81">
        <f>'10月评分表'!L125</f>
        <v>72.5</v>
      </c>
      <c r="M125" s="82">
        <f>'10月评分表'!M125</f>
        <v>291052.26</v>
      </c>
      <c r="N125" s="82">
        <f>'10月评分表'!N125</f>
        <v>18482.4149404899</v>
      </c>
      <c r="O125" s="82">
        <f>'10月评分表'!O125</f>
        <v>0.13128680676743801</v>
      </c>
      <c r="P125" s="82">
        <f>'10月评分表'!P125</f>
        <v>4.07165003853249E-2</v>
      </c>
      <c r="Q125" s="82">
        <f>'10月评分表'!Q125</f>
        <v>9.5182934906392305</v>
      </c>
      <c r="R125" s="82">
        <f>'10月评分表'!R125</f>
        <v>2.9519462779360501</v>
      </c>
    </row>
    <row r="126" spans="1:18" s="80" customFormat="1" hidden="1">
      <c r="A126" s="81">
        <v>202410</v>
      </c>
      <c r="B126" s="81" t="s">
        <v>339</v>
      </c>
      <c r="C126" s="81" t="s">
        <v>18</v>
      </c>
      <c r="D126" s="81" t="s">
        <v>29</v>
      </c>
      <c r="E126" s="81" t="s">
        <v>340</v>
      </c>
      <c r="F126" s="81">
        <f>'10月评分表'!F126</f>
        <v>0</v>
      </c>
      <c r="G126" s="81">
        <f>'10月评分表'!G126</f>
        <v>0</v>
      </c>
      <c r="H126" s="81">
        <f>'10月评分表'!H126</f>
        <v>2.5</v>
      </c>
      <c r="I126" s="81">
        <f>'10月评分表'!I126</f>
        <v>7</v>
      </c>
      <c r="J126" s="81">
        <f>'10月评分表'!J126</f>
        <v>2.5</v>
      </c>
      <c r="K126" s="81">
        <f>'10月评分表'!K126</f>
        <v>5</v>
      </c>
      <c r="L126" s="81">
        <f>'10月评分表'!L126</f>
        <v>17</v>
      </c>
      <c r="M126" s="82">
        <f>'10月评分表'!M126</f>
        <v>150617.75</v>
      </c>
      <c r="N126" s="82">
        <f>'10月评分表'!N126</f>
        <v>0</v>
      </c>
      <c r="O126" s="82">
        <f>'10月评分表'!O126</f>
        <v>5.7446009906803201E-2</v>
      </c>
      <c r="P126" s="82">
        <f>'10月评分表'!P126</f>
        <v>1.5529263992165501E-2</v>
      </c>
      <c r="Q126" s="82">
        <f>'10月评分表'!Q126</f>
        <v>0.97658216841565504</v>
      </c>
      <c r="R126" s="82">
        <f>'10月评分表'!R126</f>
        <v>0.26399748786681398</v>
      </c>
    </row>
    <row r="127" spans="1:18" s="80" customFormat="1" hidden="1">
      <c r="A127" s="81">
        <v>202410</v>
      </c>
      <c r="B127" s="81" t="s">
        <v>341</v>
      </c>
      <c r="C127" s="81" t="s">
        <v>17</v>
      </c>
      <c r="D127" s="81" t="s">
        <v>428</v>
      </c>
      <c r="E127" s="81" t="s">
        <v>342</v>
      </c>
      <c r="F127" s="81">
        <f>'10月评分表'!F127</f>
        <v>0</v>
      </c>
      <c r="G127" s="81">
        <f>'10月评分表'!G127</f>
        <v>0</v>
      </c>
      <c r="H127" s="81">
        <f>'10月评分表'!H127</f>
        <v>7.5</v>
      </c>
      <c r="I127" s="81">
        <f>'10月评分表'!I127</f>
        <v>3</v>
      </c>
      <c r="J127" s="81">
        <f>'10月评分表'!J127</f>
        <v>2.5</v>
      </c>
      <c r="K127" s="81">
        <f>'10月评分表'!K127</f>
        <v>5</v>
      </c>
      <c r="L127" s="81">
        <f>'10月评分表'!L127</f>
        <v>18</v>
      </c>
      <c r="M127" s="82">
        <f>'10月评分表'!M127</f>
        <v>173857.09</v>
      </c>
      <c r="N127" s="82">
        <f>'10月评分表'!N127</f>
        <v>0</v>
      </c>
      <c r="O127" s="82">
        <f>'10月评分表'!O127</f>
        <v>0.16180462414090599</v>
      </c>
      <c r="P127" s="82">
        <f>'10月评分表'!P127</f>
        <v>1.49582691388939E-2</v>
      </c>
      <c r="Q127" s="82">
        <f>'10月评分表'!Q127</f>
        <v>2.9124832345363099</v>
      </c>
      <c r="R127" s="82">
        <f>'10月评分表'!R127</f>
        <v>0.26924884450009101</v>
      </c>
    </row>
    <row r="128" spans="1:18" s="80" customFormat="1" hidden="1">
      <c r="A128" s="81">
        <v>202410</v>
      </c>
      <c r="B128" s="81" t="s">
        <v>343</v>
      </c>
      <c r="C128" s="81" t="s">
        <v>18</v>
      </c>
      <c r="D128" s="81" t="s">
        <v>26</v>
      </c>
      <c r="E128" s="81" t="s">
        <v>344</v>
      </c>
      <c r="F128" s="81">
        <f>'10月评分表'!F128</f>
        <v>0</v>
      </c>
      <c r="G128" s="81">
        <f>'10月评分表'!G128</f>
        <v>0</v>
      </c>
      <c r="H128" s="81">
        <f>'10月评分表'!H128</f>
        <v>2.5</v>
      </c>
      <c r="I128" s="81">
        <f>'10月评分表'!I128</f>
        <v>7</v>
      </c>
      <c r="J128" s="81">
        <f>'10月评分表'!J128</f>
        <v>6</v>
      </c>
      <c r="K128" s="81">
        <f>'10月评分表'!K128</f>
        <v>5</v>
      </c>
      <c r="L128" s="81">
        <f>'10月评分表'!L128</f>
        <v>20.5</v>
      </c>
      <c r="M128" s="82">
        <f>'10月评分表'!M128</f>
        <v>122018.67</v>
      </c>
      <c r="N128" s="82">
        <f>'10月评分表'!N128</f>
        <v>0</v>
      </c>
      <c r="O128" s="82">
        <f>'10月评分表'!O128</f>
        <v>4.9334478919521203E-2</v>
      </c>
      <c r="P128" s="82">
        <f>'10月评分表'!P128</f>
        <v>1.25805898601123E-2</v>
      </c>
      <c r="Q128" s="82">
        <f>'10月评分表'!Q128</f>
        <v>1.0113568178501799</v>
      </c>
      <c r="R128" s="82">
        <f>'10月评分表'!R128</f>
        <v>0.25790209213230197</v>
      </c>
    </row>
    <row r="129" spans="1:18" s="80" customFormat="1" hidden="1">
      <c r="A129" s="81">
        <v>202410</v>
      </c>
      <c r="B129" s="81" t="s">
        <v>345</v>
      </c>
      <c r="C129" s="81" t="s">
        <v>18</v>
      </c>
      <c r="D129" s="81" t="s">
        <v>26</v>
      </c>
      <c r="E129" s="81" t="s">
        <v>346</v>
      </c>
      <c r="F129" s="81">
        <f>'10月评分表'!F129</f>
        <v>40.950000000000003</v>
      </c>
      <c r="G129" s="81">
        <f>'10月评分表'!G129</f>
        <v>5</v>
      </c>
      <c r="H129" s="81">
        <f>'10月评分表'!H129</f>
        <v>5</v>
      </c>
      <c r="I129" s="81">
        <f>'10月评分表'!I129</f>
        <v>6</v>
      </c>
      <c r="J129" s="81">
        <f>'10月评分表'!J129</f>
        <v>2.5</v>
      </c>
      <c r="K129" s="81">
        <f>'10月评分表'!K129</f>
        <v>5</v>
      </c>
      <c r="L129" s="81">
        <f>'10月评分表'!L129</f>
        <v>64.45</v>
      </c>
      <c r="M129" s="82">
        <f>'10月评分表'!M129</f>
        <v>165375.34</v>
      </c>
      <c r="N129" s="82">
        <f>'10月评分表'!N129</f>
        <v>8808.0289943592106</v>
      </c>
      <c r="O129" s="82">
        <f>'10月评分表'!O129</f>
        <v>9.1991726265411203E-2</v>
      </c>
      <c r="P129" s="82">
        <f>'10月评分表'!P129</f>
        <v>2.21538147117466E-2</v>
      </c>
      <c r="Q129" s="82">
        <f>'10月评分表'!Q129</f>
        <v>5.9288667578057499</v>
      </c>
      <c r="R129" s="82">
        <f>'10月评分表'!R129</f>
        <v>1.42781335817207</v>
      </c>
    </row>
    <row r="130" spans="1:18" s="80" customFormat="1" hidden="1">
      <c r="A130" s="81">
        <v>202410</v>
      </c>
      <c r="B130" s="81" t="s">
        <v>347</v>
      </c>
      <c r="C130" s="81" t="s">
        <v>16</v>
      </c>
      <c r="D130" s="81" t="s">
        <v>34</v>
      </c>
      <c r="E130" s="81" t="s">
        <v>348</v>
      </c>
      <c r="F130" s="81">
        <f>'10月评分表'!F130</f>
        <v>0</v>
      </c>
      <c r="G130" s="81">
        <f>'10月评分表'!G130</f>
        <v>5</v>
      </c>
      <c r="H130" s="81">
        <f>'10月评分表'!H130</f>
        <v>5</v>
      </c>
      <c r="I130" s="81">
        <f>'10月评分表'!I130</f>
        <v>10</v>
      </c>
      <c r="J130" s="81">
        <f>'10月评分表'!J130</f>
        <v>2.5</v>
      </c>
      <c r="K130" s="81">
        <f>'10月评分表'!K130</f>
        <v>5</v>
      </c>
      <c r="L130" s="81">
        <f>'10月评分表'!L130</f>
        <v>27.5</v>
      </c>
      <c r="M130" s="82">
        <f>'10月评分表'!M130</f>
        <v>150033.97</v>
      </c>
      <c r="N130" s="82">
        <f>'10月评分表'!N130</f>
        <v>8920.2887773189104</v>
      </c>
      <c r="O130" s="82">
        <f>'10月评分表'!O130</f>
        <v>6.2993072463556593E-2</v>
      </c>
      <c r="P130" s="82">
        <f>'10月评分表'!P130</f>
        <v>1.7441685048093899E-2</v>
      </c>
      <c r="Q130" s="82">
        <f>'10月评分表'!Q130</f>
        <v>1.73230949274781</v>
      </c>
      <c r="R130" s="82">
        <f>'10月评分表'!R130</f>
        <v>0.47964633882258301</v>
      </c>
    </row>
    <row r="131" spans="1:18" s="80" customFormat="1" hidden="1">
      <c r="A131" s="81">
        <v>202410</v>
      </c>
      <c r="B131" s="81" t="s">
        <v>349</v>
      </c>
      <c r="C131" s="81" t="s">
        <v>16</v>
      </c>
      <c r="D131" s="81" t="s">
        <v>22</v>
      </c>
      <c r="E131" s="81" t="s">
        <v>350</v>
      </c>
      <c r="F131" s="81">
        <f>'10月评分表'!F131</f>
        <v>0</v>
      </c>
      <c r="G131" s="81">
        <f>'10月评分表'!G131</f>
        <v>0</v>
      </c>
      <c r="H131" s="81">
        <f>'10月评分表'!H131</f>
        <v>5</v>
      </c>
      <c r="I131" s="81">
        <f>'10月评分表'!I131</f>
        <v>10</v>
      </c>
      <c r="J131" s="81">
        <f>'10月评分表'!J131</f>
        <v>6</v>
      </c>
      <c r="K131" s="81">
        <f>'10月评分表'!K131</f>
        <v>5</v>
      </c>
      <c r="L131" s="81">
        <f>'10月评分表'!L131</f>
        <v>26</v>
      </c>
      <c r="M131" s="82">
        <f>'10月评分表'!M131</f>
        <v>118296.86</v>
      </c>
      <c r="N131" s="82">
        <f>'10月评分表'!N131</f>
        <v>0</v>
      </c>
      <c r="O131" s="82">
        <f>'10月评分表'!O131</f>
        <v>9.1902928442853499E-2</v>
      </c>
      <c r="P131" s="82">
        <f>'10月评分表'!P131</f>
        <v>1.13801943981747E-2</v>
      </c>
      <c r="Q131" s="82">
        <f>'10月评分表'!Q131</f>
        <v>2.3894761395141901</v>
      </c>
      <c r="R131" s="82">
        <f>'10月评分表'!R131</f>
        <v>0.29588505435254198</v>
      </c>
    </row>
    <row r="132" spans="1:18" s="80" customFormat="1" hidden="1">
      <c r="A132" s="81">
        <v>202410</v>
      </c>
      <c r="B132" s="81" t="s">
        <v>351</v>
      </c>
      <c r="C132" s="81" t="s">
        <v>16</v>
      </c>
      <c r="D132" s="81" t="s">
        <v>23</v>
      </c>
      <c r="E132" s="81" t="s">
        <v>352</v>
      </c>
      <c r="F132" s="81">
        <f>'10月评分表'!F132</f>
        <v>45</v>
      </c>
      <c r="G132" s="81">
        <f>'10月评分表'!G132</f>
        <v>10</v>
      </c>
      <c r="H132" s="81">
        <f>'10月评分表'!H132</f>
        <v>7.5</v>
      </c>
      <c r="I132" s="81">
        <f>'10月评分表'!I132</f>
        <v>6</v>
      </c>
      <c r="J132" s="81">
        <f>'10月评分表'!J132</f>
        <v>2.5</v>
      </c>
      <c r="K132" s="81">
        <f>'10月评分表'!K132</f>
        <v>5</v>
      </c>
      <c r="L132" s="81">
        <f>'10月评分表'!L132</f>
        <v>76</v>
      </c>
      <c r="M132" s="82">
        <f>'10月评分表'!M132</f>
        <v>204305.59</v>
      </c>
      <c r="N132" s="82">
        <f>'10月评分表'!N132</f>
        <v>30236.674803792201</v>
      </c>
      <c r="O132" s="82">
        <f>'10月评分表'!O132</f>
        <v>0.14102647672176699</v>
      </c>
      <c r="P132" s="82">
        <f>'10月评分表'!P132</f>
        <v>2.9851591159902099E-2</v>
      </c>
      <c r="Q132" s="82">
        <f>'10月评分表'!Q132</f>
        <v>10.718012230854301</v>
      </c>
      <c r="R132" s="82">
        <f>'10月评分表'!R132</f>
        <v>2.2687209281525602</v>
      </c>
    </row>
    <row r="133" spans="1:18" s="80" customFormat="1" hidden="1">
      <c r="A133" s="81">
        <v>202410</v>
      </c>
      <c r="B133" s="81" t="s">
        <v>353</v>
      </c>
      <c r="C133" s="81" t="s">
        <v>20</v>
      </c>
      <c r="D133" s="81" t="s">
        <v>38</v>
      </c>
      <c r="E133" s="81" t="s">
        <v>354</v>
      </c>
      <c r="F133" s="81">
        <f>'10月评分表'!F133</f>
        <v>36.9</v>
      </c>
      <c r="G133" s="81">
        <f>'10月评分表'!G133</f>
        <v>2.5</v>
      </c>
      <c r="H133" s="81">
        <f>'10月评分表'!H133</f>
        <v>7.5</v>
      </c>
      <c r="I133" s="81">
        <f>'10月评分表'!I133</f>
        <v>7</v>
      </c>
      <c r="J133" s="81">
        <f>'10月评分表'!J133</f>
        <v>2.5</v>
      </c>
      <c r="K133" s="81">
        <f>'10月评分表'!K133</f>
        <v>5</v>
      </c>
      <c r="L133" s="81">
        <f>'10月评分表'!L133</f>
        <v>61.4</v>
      </c>
      <c r="M133" s="82">
        <f>'10月评分表'!M133</f>
        <v>155069</v>
      </c>
      <c r="N133" s="82">
        <f>'10月评分表'!N133</f>
        <v>6464.9122122159997</v>
      </c>
      <c r="O133" s="82">
        <f>'10月评分表'!O133</f>
        <v>0.100065824384758</v>
      </c>
      <c r="P133" s="82">
        <f>'10月评分表'!P133</f>
        <v>2.4386497397265901E-2</v>
      </c>
      <c r="Q133" s="82">
        <f>'10月评分表'!Q133</f>
        <v>6.1440416172241603</v>
      </c>
      <c r="R133" s="82">
        <f>'10月评分表'!R133</f>
        <v>1.49733094019213</v>
      </c>
    </row>
    <row r="134" spans="1:18" s="80" customFormat="1" hidden="1">
      <c r="A134" s="81">
        <v>202410</v>
      </c>
      <c r="B134" s="81" t="s">
        <v>355</v>
      </c>
      <c r="C134" s="81" t="s">
        <v>20</v>
      </c>
      <c r="D134" s="81" t="s">
        <v>27</v>
      </c>
      <c r="E134" s="81" t="s">
        <v>356</v>
      </c>
      <c r="F134" s="81">
        <f>'10月评分表'!F134</f>
        <v>45</v>
      </c>
      <c r="G134" s="81">
        <f>'10月评分表'!G134</f>
        <v>15</v>
      </c>
      <c r="H134" s="81">
        <f>'10月评分表'!H134</f>
        <v>7.5</v>
      </c>
      <c r="I134" s="81">
        <f>'10月评分表'!I134</f>
        <v>6</v>
      </c>
      <c r="J134" s="81">
        <f>'10月评分表'!J134</f>
        <v>0</v>
      </c>
      <c r="K134" s="81">
        <f>'10月评分表'!K134</f>
        <v>5</v>
      </c>
      <c r="L134" s="81">
        <f>'10月评分表'!L134</f>
        <v>78.5</v>
      </c>
      <c r="M134" s="82">
        <f>'10月评分表'!M134</f>
        <v>173292.33</v>
      </c>
      <c r="N134" s="82">
        <f>'10月评分表'!N134</f>
        <v>29731.3193367241</v>
      </c>
      <c r="O134" s="82">
        <f>'10月评分表'!O134</f>
        <v>7.5425501107978701E-2</v>
      </c>
      <c r="P134" s="82">
        <f>'10月评分表'!P134</f>
        <v>4.4340768449293202E-2</v>
      </c>
      <c r="Q134" s="82">
        <f>'10月评分表'!Q134</f>
        <v>5.92090183697632</v>
      </c>
      <c r="R134" s="82">
        <f>'10月评分表'!R134</f>
        <v>3.4807503232695098</v>
      </c>
    </row>
    <row r="135" spans="1:18" s="80" customFormat="1" hidden="1">
      <c r="A135" s="81">
        <v>202410</v>
      </c>
      <c r="B135" s="81" t="s">
        <v>357</v>
      </c>
      <c r="C135" s="81" t="s">
        <v>18</v>
      </c>
      <c r="D135" s="81" t="s">
        <v>29</v>
      </c>
      <c r="E135" s="81" t="s">
        <v>358</v>
      </c>
      <c r="F135" s="81">
        <f>'10月评分表'!F135</f>
        <v>0</v>
      </c>
      <c r="G135" s="81">
        <f>'10月评分表'!G135</f>
        <v>0</v>
      </c>
      <c r="H135" s="81">
        <f>'10月评分表'!H135</f>
        <v>7.5</v>
      </c>
      <c r="I135" s="81">
        <f>'10月评分表'!I135</f>
        <v>7</v>
      </c>
      <c r="J135" s="81">
        <f>'10月评分表'!J135</f>
        <v>0</v>
      </c>
      <c r="K135" s="81">
        <f>'10月评分表'!K135</f>
        <v>5</v>
      </c>
      <c r="L135" s="81">
        <f>'10月评分表'!L135</f>
        <v>19.5</v>
      </c>
      <c r="M135" s="82">
        <f>'10月评分表'!M135</f>
        <v>89672.28</v>
      </c>
      <c r="N135" s="82">
        <f>'10月评分表'!N135</f>
        <v>0</v>
      </c>
      <c r="O135" s="82">
        <f>'10月评分表'!O135</f>
        <v>3.4201245771136701E-2</v>
      </c>
      <c r="P135" s="82">
        <f>'10月评分表'!P135</f>
        <v>9.2455537869831593E-3</v>
      </c>
      <c r="Q135" s="82">
        <f>'10月评分表'!Q135</f>
        <v>0.66692429253716701</v>
      </c>
      <c r="R135" s="82">
        <f>'10月评分表'!R135</f>
        <v>0.18028829884617201</v>
      </c>
    </row>
    <row r="136" spans="1:18" s="80" customFormat="1">
      <c r="A136" s="81">
        <v>202410</v>
      </c>
      <c r="B136" s="81" t="s">
        <v>359</v>
      </c>
      <c r="C136" s="81" t="s">
        <v>18</v>
      </c>
      <c r="D136" s="81" t="s">
        <v>37</v>
      </c>
      <c r="E136" s="81" t="s">
        <v>360</v>
      </c>
      <c r="F136" s="81">
        <f>'10月评分表'!F136</f>
        <v>0</v>
      </c>
      <c r="G136" s="81">
        <f>'10月评分表'!G136</f>
        <v>0</v>
      </c>
      <c r="H136" s="81">
        <f>'10月评分表'!H136</f>
        <v>2.5</v>
      </c>
      <c r="I136" s="81">
        <f>'10月评分表'!I136</f>
        <v>7</v>
      </c>
      <c r="J136" s="81">
        <f>'10月评分表'!J136</f>
        <v>2.5</v>
      </c>
      <c r="K136" s="81">
        <f>'10月评分表'!K136</f>
        <v>5</v>
      </c>
      <c r="L136" s="81">
        <f>'10月评分表'!L136</f>
        <v>17</v>
      </c>
      <c r="M136" s="82">
        <f>'10月评分表'!M136</f>
        <v>77224.83</v>
      </c>
      <c r="N136" s="82">
        <f>'10月评分表'!N136</f>
        <v>0</v>
      </c>
      <c r="O136" s="82">
        <f>'10月评分表'!O136</f>
        <v>4.2064118767436098E-2</v>
      </c>
      <c r="P136" s="82">
        <f>'10月评分表'!P136</f>
        <v>7.9621742578155803E-3</v>
      </c>
      <c r="Q136" s="82">
        <f>'10月评分表'!Q136</f>
        <v>0.715090019046414</v>
      </c>
      <c r="R136" s="82">
        <f>'10月评分表'!R136</f>
        <v>0.13535696238286499</v>
      </c>
    </row>
    <row r="137" spans="1:18" s="80" customFormat="1" hidden="1">
      <c r="A137" s="81">
        <v>202410</v>
      </c>
      <c r="B137" s="81" t="s">
        <v>361</v>
      </c>
      <c r="C137" s="81" t="s">
        <v>18</v>
      </c>
      <c r="D137" s="81" t="s">
        <v>35</v>
      </c>
      <c r="E137" s="81" t="s">
        <v>362</v>
      </c>
      <c r="F137" s="81">
        <f>'10月评分表'!F137</f>
        <v>0</v>
      </c>
      <c r="G137" s="81">
        <f>'10月评分表'!G137</f>
        <v>0</v>
      </c>
      <c r="H137" s="81">
        <f>'10月评分表'!H137</f>
        <v>7.5</v>
      </c>
      <c r="I137" s="81">
        <f>'10月评分表'!I137</f>
        <v>10</v>
      </c>
      <c r="J137" s="81">
        <f>'10月评分表'!J137</f>
        <v>2.5</v>
      </c>
      <c r="K137" s="81">
        <f>'10月评分表'!K137</f>
        <v>5</v>
      </c>
      <c r="L137" s="81">
        <f>'10月评分表'!L137</f>
        <v>25</v>
      </c>
      <c r="M137" s="82">
        <f>'10月评分表'!M137</f>
        <v>116573.59</v>
      </c>
      <c r="N137" s="82">
        <f>'10月评分表'!N137</f>
        <v>0</v>
      </c>
      <c r="O137" s="82">
        <f>'10月评分表'!O137</f>
        <v>4.2116503008549001E-2</v>
      </c>
      <c r="P137" s="82">
        <f>'10月评分表'!P137</f>
        <v>1.20191813622529E-2</v>
      </c>
      <c r="Q137" s="82">
        <f>'10月评分表'!Q137</f>
        <v>1.0529125752137201</v>
      </c>
      <c r="R137" s="82">
        <f>'10月评分表'!R137</f>
        <v>0.300479534056322</v>
      </c>
    </row>
    <row r="138" spans="1:18" s="80" customFormat="1">
      <c r="A138" s="81">
        <v>202410</v>
      </c>
      <c r="B138" s="81" t="s">
        <v>363</v>
      </c>
      <c r="C138" s="81" t="s">
        <v>18</v>
      </c>
      <c r="D138" s="81" t="s">
        <v>37</v>
      </c>
      <c r="E138" s="81" t="s">
        <v>364</v>
      </c>
      <c r="F138" s="81">
        <f>'10月评分表'!F138</f>
        <v>0</v>
      </c>
      <c r="G138" s="81">
        <f>'10月评分表'!G138</f>
        <v>0</v>
      </c>
      <c r="H138" s="81">
        <f>'10月评分表'!H138</f>
        <v>2.5</v>
      </c>
      <c r="I138" s="81">
        <f>'10月评分表'!I138</f>
        <v>10</v>
      </c>
      <c r="J138" s="81">
        <f>'10月评分表'!J138</f>
        <v>2.5</v>
      </c>
      <c r="K138" s="81">
        <f>'10月评分表'!K138</f>
        <v>5</v>
      </c>
      <c r="L138" s="81">
        <f>'10月评分表'!L138</f>
        <v>20</v>
      </c>
      <c r="M138" s="82">
        <f>'10月评分表'!M138</f>
        <v>85883.21</v>
      </c>
      <c r="N138" s="82">
        <f>'10月评分表'!N138</f>
        <v>0</v>
      </c>
      <c r="O138" s="82">
        <f>'10月评分表'!O138</f>
        <v>4.6780310757157398E-2</v>
      </c>
      <c r="P138" s="82">
        <f>'10月评分表'!P138</f>
        <v>8.8548862307701991E-3</v>
      </c>
      <c r="Q138" s="82">
        <f>'10月评分表'!Q138</f>
        <v>0.93560621514314901</v>
      </c>
      <c r="R138" s="82">
        <f>'10月评分表'!R138</f>
        <v>0.17709772461540399</v>
      </c>
    </row>
    <row r="139" spans="1:18" s="80" customFormat="1">
      <c r="A139" s="81">
        <v>202410</v>
      </c>
      <c r="B139" s="81" t="s">
        <v>365</v>
      </c>
      <c r="C139" s="81" t="s">
        <v>18</v>
      </c>
      <c r="D139" s="81" t="s">
        <v>37</v>
      </c>
      <c r="E139" s="81" t="s">
        <v>366</v>
      </c>
      <c r="F139" s="81">
        <f>'10月评分表'!F139</f>
        <v>0</v>
      </c>
      <c r="G139" s="81">
        <f>'10月评分表'!G139</f>
        <v>10</v>
      </c>
      <c r="H139" s="81">
        <f>'10月评分表'!H139</f>
        <v>10</v>
      </c>
      <c r="I139" s="81">
        <f>'10月评分表'!I139</f>
        <v>7</v>
      </c>
      <c r="J139" s="81">
        <f>'10月评分表'!J139</f>
        <v>2.5</v>
      </c>
      <c r="K139" s="81">
        <f>'10月评分表'!K139</f>
        <v>5</v>
      </c>
      <c r="L139" s="81">
        <f>'10月评分表'!L139</f>
        <v>34.5</v>
      </c>
      <c r="M139" s="82">
        <f>'10月评分表'!M139</f>
        <v>218238.46</v>
      </c>
      <c r="N139" s="82">
        <f>'10月评分表'!N139</f>
        <v>28649.038026438</v>
      </c>
      <c r="O139" s="82">
        <f>'10月评分表'!O139</f>
        <v>0.28384432522188402</v>
      </c>
      <c r="P139" s="82">
        <f>'10月评分表'!P139</f>
        <v>3.9099217108113399E-2</v>
      </c>
      <c r="Q139" s="82">
        <f>'10月评分表'!Q139</f>
        <v>9.7926292201549803</v>
      </c>
      <c r="R139" s="82">
        <f>'10月评分表'!R139</f>
        <v>1.34892299022991</v>
      </c>
    </row>
    <row r="140" spans="1:18" s="80" customFormat="1" hidden="1">
      <c r="A140" s="81">
        <v>202410</v>
      </c>
      <c r="B140" s="81" t="s">
        <v>367</v>
      </c>
      <c r="C140" s="81" t="s">
        <v>18</v>
      </c>
      <c r="D140" s="81" t="s">
        <v>35</v>
      </c>
      <c r="E140" s="81" t="s">
        <v>368</v>
      </c>
      <c r="F140" s="81">
        <f>'10月评分表'!F140</f>
        <v>0</v>
      </c>
      <c r="G140" s="81">
        <f>'10月评分表'!G140</f>
        <v>5</v>
      </c>
      <c r="H140" s="81">
        <f>'10月评分表'!H140</f>
        <v>7.5</v>
      </c>
      <c r="I140" s="81">
        <f>'10月评分表'!I140</f>
        <v>7</v>
      </c>
      <c r="J140" s="81">
        <f>'10月评分表'!J140</f>
        <v>0</v>
      </c>
      <c r="K140" s="81">
        <f>'10月评分表'!K140</f>
        <v>5</v>
      </c>
      <c r="L140" s="81">
        <f>'10月评分表'!L140</f>
        <v>24.5</v>
      </c>
      <c r="M140" s="82">
        <f>'10月评分表'!M140</f>
        <v>158978.26999999999</v>
      </c>
      <c r="N140" s="82">
        <f>'10月评分表'!N140</f>
        <v>15300.2482563002</v>
      </c>
      <c r="O140" s="82">
        <f>'10月评分表'!O140</f>
        <v>7.9070746198706299E-2</v>
      </c>
      <c r="P140" s="82">
        <f>'10月评分表'!P140</f>
        <v>2.5255560447654798E-2</v>
      </c>
      <c r="Q140" s="82">
        <f>'10月评分表'!Q140</f>
        <v>1.9372332818683</v>
      </c>
      <c r="R140" s="82">
        <f>'10月评分表'!R140</f>
        <v>0.61876123096754299</v>
      </c>
    </row>
    <row r="141" spans="1:18" s="80" customFormat="1" hidden="1">
      <c r="A141" s="81">
        <v>202410</v>
      </c>
      <c r="B141" s="81" t="s">
        <v>75</v>
      </c>
      <c r="C141" s="81" t="s">
        <v>20</v>
      </c>
      <c r="D141" s="81" t="s">
        <v>25</v>
      </c>
      <c r="E141" s="81" t="s">
        <v>76</v>
      </c>
      <c r="F141" s="81">
        <f>'10月评分表'!F141</f>
        <v>41.4</v>
      </c>
      <c r="G141" s="81">
        <f>'10月评分表'!G141</f>
        <v>0</v>
      </c>
      <c r="H141" s="81">
        <f>'10月评分表'!H141</f>
        <v>10</v>
      </c>
      <c r="I141" s="81">
        <f>'10月评分表'!I141</f>
        <v>6</v>
      </c>
      <c r="J141" s="81">
        <f>'10月评分表'!J141</f>
        <v>2.5</v>
      </c>
      <c r="K141" s="81">
        <f>'10月评分表'!K141</f>
        <v>5</v>
      </c>
      <c r="L141" s="81">
        <f>'10月评分表'!L141</f>
        <v>64.900000000000006</v>
      </c>
      <c r="M141" s="82">
        <f>'10月评分表'!M141</f>
        <v>137899.38</v>
      </c>
      <c r="N141" s="82">
        <f>'10月评分表'!N141</f>
        <v>0</v>
      </c>
      <c r="O141" s="82">
        <f>'10月评分表'!O141</f>
        <v>6.5507448575810895E-2</v>
      </c>
      <c r="P141" s="82">
        <f>'10月评分表'!P141</f>
        <v>1.7321297387408199E-2</v>
      </c>
      <c r="Q141" s="82">
        <f>'10月评分表'!Q141</f>
        <v>4.2514334125701296</v>
      </c>
      <c r="R141" s="82">
        <f>'10月评分表'!R141</f>
        <v>1.12415220044279</v>
      </c>
    </row>
    <row r="142" spans="1:18" s="80" customFormat="1" hidden="1">
      <c r="A142" s="81">
        <v>202410</v>
      </c>
      <c r="B142" s="81" t="s">
        <v>369</v>
      </c>
      <c r="C142" s="81" t="s">
        <v>17</v>
      </c>
      <c r="D142" s="81" t="s">
        <v>30</v>
      </c>
      <c r="E142" s="81" t="s">
        <v>370</v>
      </c>
      <c r="F142" s="81">
        <f>'10月评分表'!F142</f>
        <v>43.65</v>
      </c>
      <c r="G142" s="81">
        <f>'10月评分表'!G142</f>
        <v>20</v>
      </c>
      <c r="H142" s="81">
        <f>'10月评分表'!H142</f>
        <v>2.5</v>
      </c>
      <c r="I142" s="81">
        <f>'10月评分表'!I142</f>
        <v>4</v>
      </c>
      <c r="J142" s="81">
        <f>'10月评分表'!J142</f>
        <v>2.5</v>
      </c>
      <c r="K142" s="81">
        <f>'10月评分表'!K142</f>
        <v>5</v>
      </c>
      <c r="L142" s="81">
        <f>'10月评分表'!L142</f>
        <v>77.650000000000006</v>
      </c>
      <c r="M142" s="82">
        <f>'10月评分表'!M142</f>
        <v>153335.71</v>
      </c>
      <c r="N142" s="82">
        <f>'10月评分表'!N142</f>
        <v>34904.419666699898</v>
      </c>
      <c r="O142" s="82">
        <f>'10月评分表'!O142</f>
        <v>0.160280153968241</v>
      </c>
      <c r="P142" s="82">
        <f>'10月评分表'!P142</f>
        <v>3.2523860411656003E-2</v>
      </c>
      <c r="Q142" s="82">
        <f>'10月评分表'!Q142</f>
        <v>12.445753955633901</v>
      </c>
      <c r="R142" s="82">
        <f>'10月评分表'!R142</f>
        <v>2.52547776096509</v>
      </c>
    </row>
    <row r="143" spans="1:18" s="80" customFormat="1" hidden="1">
      <c r="A143" s="81">
        <v>202410</v>
      </c>
      <c r="B143" s="81" t="s">
        <v>429</v>
      </c>
      <c r="C143" s="81" t="s">
        <v>18</v>
      </c>
      <c r="D143" s="81" t="s">
        <v>26</v>
      </c>
      <c r="E143" s="81" t="s">
        <v>371</v>
      </c>
      <c r="F143" s="81">
        <f>'10月评分表'!F143</f>
        <v>0</v>
      </c>
      <c r="G143" s="81">
        <f>'10月评分表'!G143</f>
        <v>2.5</v>
      </c>
      <c r="H143" s="81">
        <f>'10月评分表'!H143</f>
        <v>0</v>
      </c>
      <c r="I143" s="81">
        <f>'10月评分表'!I143</f>
        <v>7</v>
      </c>
      <c r="J143" s="81">
        <f>'10月评分表'!J143</f>
        <v>2.5</v>
      </c>
      <c r="K143" s="81">
        <f>'10月评分表'!K143</f>
        <v>5</v>
      </c>
      <c r="L143" s="81">
        <f>'10月评分表'!L143</f>
        <v>17</v>
      </c>
      <c r="M143" s="82">
        <f>'10月评分表'!M143</f>
        <v>122927.81</v>
      </c>
      <c r="N143" s="82">
        <f>'10月评分表'!N143</f>
        <v>1103.17607098756</v>
      </c>
      <c r="O143" s="82">
        <f>'10月评分表'!O143</f>
        <v>5.2849173776919202E-2</v>
      </c>
      <c r="P143" s="82">
        <f>'10月评分表'!P143</f>
        <v>1.3313457648395199E-2</v>
      </c>
      <c r="Q143" s="82">
        <f>'10月评分表'!Q143</f>
        <v>0.89843595420762601</v>
      </c>
      <c r="R143" s="82">
        <f>'10月评分表'!R143</f>
        <v>0.226328780022719</v>
      </c>
    </row>
    <row r="144" spans="1:18" s="80" customFormat="1" hidden="1">
      <c r="A144" s="81">
        <v>202410</v>
      </c>
      <c r="B144" s="81" t="s">
        <v>372</v>
      </c>
      <c r="C144" s="81" t="s">
        <v>17</v>
      </c>
      <c r="D144" s="81" t="s">
        <v>31</v>
      </c>
      <c r="E144" s="81" t="s">
        <v>373</v>
      </c>
      <c r="F144" s="81">
        <f>'10月评分表'!F144</f>
        <v>0</v>
      </c>
      <c r="G144" s="81">
        <f>'10月评分表'!G144</f>
        <v>0</v>
      </c>
      <c r="H144" s="81">
        <f>'10月评分表'!H144</f>
        <v>10</v>
      </c>
      <c r="I144" s="81">
        <f>'10月评分表'!I144</f>
        <v>7</v>
      </c>
      <c r="J144" s="81">
        <f>'10月评分表'!J144</f>
        <v>8</v>
      </c>
      <c r="K144" s="81">
        <f>'10月评分表'!K144</f>
        <v>5</v>
      </c>
      <c r="L144" s="81">
        <f>'10月评分表'!L144</f>
        <v>30</v>
      </c>
      <c r="M144" s="82">
        <f>'10月评分表'!M144</f>
        <v>109325.05</v>
      </c>
      <c r="N144" s="82">
        <f>'10月评分表'!N144</f>
        <v>0</v>
      </c>
      <c r="O144" s="82">
        <f>'10月评分表'!O144</f>
        <v>3.9882265614959701E-2</v>
      </c>
      <c r="P144" s="82">
        <f>'10月评分表'!P144</f>
        <v>9.4060789900661298E-3</v>
      </c>
      <c r="Q144" s="82">
        <f>'10月评分表'!Q144</f>
        <v>1.19646796844879</v>
      </c>
      <c r="R144" s="82">
        <f>'10月评分表'!R144</f>
        <v>0.28218236970198401</v>
      </c>
    </row>
    <row r="145" spans="1:18" s="80" customFormat="1">
      <c r="A145" s="81">
        <v>202410</v>
      </c>
      <c r="B145" s="81" t="s">
        <v>374</v>
      </c>
      <c r="C145" s="81" t="s">
        <v>18</v>
      </c>
      <c r="D145" s="81" t="s">
        <v>37</v>
      </c>
      <c r="E145" s="81" t="s">
        <v>375</v>
      </c>
      <c r="F145" s="81">
        <f>'10月评分表'!F145</f>
        <v>0</v>
      </c>
      <c r="G145" s="81">
        <f>'10月评分表'!G145</f>
        <v>0</v>
      </c>
      <c r="H145" s="81">
        <f>'10月评分表'!H145</f>
        <v>2.5</v>
      </c>
      <c r="I145" s="81">
        <f>'10月评分表'!I145</f>
        <v>10</v>
      </c>
      <c r="J145" s="81">
        <f>'10月评分表'!J145</f>
        <v>2.5</v>
      </c>
      <c r="K145" s="81">
        <f>'10月评分表'!K145</f>
        <v>5</v>
      </c>
      <c r="L145" s="81">
        <f>'10月评分表'!L145</f>
        <v>20</v>
      </c>
      <c r="M145" s="82">
        <f>'10月评分表'!M145</f>
        <v>110899.16</v>
      </c>
      <c r="N145" s="82">
        <f>'10月评分表'!N145</f>
        <v>0</v>
      </c>
      <c r="O145" s="82">
        <f>'10月评分表'!O145</f>
        <v>6.0406418990483997E-2</v>
      </c>
      <c r="P145" s="82">
        <f>'10月评分表'!P145</f>
        <v>1.14341260053971E-2</v>
      </c>
      <c r="Q145" s="82">
        <f>'10月评分表'!Q145</f>
        <v>1.20812837980968</v>
      </c>
      <c r="R145" s="82">
        <f>'10月评分表'!R145</f>
        <v>0.22868252010794199</v>
      </c>
    </row>
    <row r="146" spans="1:18" s="80" customFormat="1" hidden="1">
      <c r="A146" s="81">
        <v>202410</v>
      </c>
      <c r="B146" s="81" t="s">
        <v>430</v>
      </c>
      <c r="C146" s="81" t="s">
        <v>20</v>
      </c>
      <c r="D146" s="81" t="s">
        <v>38</v>
      </c>
      <c r="E146" s="81" t="s">
        <v>122</v>
      </c>
      <c r="F146" s="81">
        <f>'10月评分表'!F146</f>
        <v>38.25</v>
      </c>
      <c r="G146" s="81">
        <f>'10月评分表'!G146</f>
        <v>10</v>
      </c>
      <c r="H146" s="81">
        <f>'10月评分表'!H146</f>
        <v>5</v>
      </c>
      <c r="I146" s="81">
        <f>'10月评分表'!I146</f>
        <v>7</v>
      </c>
      <c r="J146" s="81">
        <f>'10月评分表'!J146</f>
        <v>0</v>
      </c>
      <c r="K146" s="81">
        <f>'10月评分表'!K146</f>
        <v>5</v>
      </c>
      <c r="L146" s="81">
        <f>'10月评分表'!L146</f>
        <v>65.25</v>
      </c>
      <c r="M146" s="82">
        <f>'10月评分表'!M146</f>
        <v>172742.2</v>
      </c>
      <c r="N146" s="82">
        <f>'10月评分表'!N146</f>
        <v>18455.268170383901</v>
      </c>
      <c r="O146" s="82">
        <f>'10月评分表'!O146</f>
        <v>0.14479987833733801</v>
      </c>
      <c r="P146" s="82">
        <f>'10月评分表'!P146</f>
        <v>3.5710204014498398E-2</v>
      </c>
      <c r="Q146" s="82">
        <f>'10月评分表'!Q146</f>
        <v>9.4481920615112909</v>
      </c>
      <c r="R146" s="82">
        <f>'10月评分表'!R146</f>
        <v>2.33009081194602</v>
      </c>
    </row>
    <row r="147" spans="1:18" s="80" customFormat="1" hidden="1">
      <c r="A147" s="81">
        <v>202410</v>
      </c>
      <c r="B147" s="81" t="s">
        <v>376</v>
      </c>
      <c r="C147" s="81" t="s">
        <v>20</v>
      </c>
      <c r="D147" s="81" t="s">
        <v>27</v>
      </c>
      <c r="E147" s="81" t="s">
        <v>377</v>
      </c>
      <c r="F147" s="81">
        <f>'10月评分表'!F147</f>
        <v>39.15</v>
      </c>
      <c r="G147" s="81">
        <f>'10月评分表'!G147</f>
        <v>10</v>
      </c>
      <c r="H147" s="81">
        <f>'10月评分表'!H147</f>
        <v>2.5</v>
      </c>
      <c r="I147" s="81">
        <f>'10月评分表'!I147</f>
        <v>4</v>
      </c>
      <c r="J147" s="81">
        <f>'10月评分表'!J147</f>
        <v>2.5</v>
      </c>
      <c r="K147" s="81">
        <f>'10月评分表'!K147</f>
        <v>5</v>
      </c>
      <c r="L147" s="81">
        <f>'10月评分表'!L147</f>
        <v>63.15</v>
      </c>
      <c r="M147" s="82">
        <f>'10月评分表'!M147</f>
        <v>147131.49</v>
      </c>
      <c r="N147" s="82">
        <f>'10月评分表'!N147</f>
        <v>17633.158846323</v>
      </c>
      <c r="O147" s="82">
        <f>'10月评分表'!O147</f>
        <v>5.59916905840196E-2</v>
      </c>
      <c r="P147" s="82">
        <f>'10月评分表'!P147</f>
        <v>3.1869092618500301E-2</v>
      </c>
      <c r="Q147" s="82">
        <f>'10月评分表'!Q147</f>
        <v>3.5358752603808301</v>
      </c>
      <c r="R147" s="82">
        <f>'10月评分表'!R147</f>
        <v>2.0125331988582902</v>
      </c>
    </row>
    <row r="148" spans="1:18" s="80" customFormat="1" hidden="1">
      <c r="A148" s="81">
        <v>202410</v>
      </c>
      <c r="B148" s="81" t="s">
        <v>378</v>
      </c>
      <c r="C148" s="81" t="s">
        <v>17</v>
      </c>
      <c r="D148" s="81" t="s">
        <v>428</v>
      </c>
      <c r="E148" s="81" t="s">
        <v>379</v>
      </c>
      <c r="F148" s="81">
        <f>'10月评分表'!F148</f>
        <v>0</v>
      </c>
      <c r="G148" s="81">
        <f>'10月评分表'!G148</f>
        <v>0</v>
      </c>
      <c r="H148" s="81">
        <f>'10月评分表'!H148</f>
        <v>0</v>
      </c>
      <c r="I148" s="81">
        <f>'10月评分表'!I148</f>
        <v>10</v>
      </c>
      <c r="J148" s="81">
        <f>'10月评分表'!J148</f>
        <v>8</v>
      </c>
      <c r="K148" s="81">
        <f>'10月评分表'!K148</f>
        <v>5</v>
      </c>
      <c r="L148" s="81">
        <f>'10月评分表'!L148</f>
        <v>23</v>
      </c>
      <c r="M148" s="82">
        <f>'10月评分表'!M148</f>
        <v>76817.899999999994</v>
      </c>
      <c r="N148" s="82">
        <f>'10月评分表'!N148</f>
        <v>0</v>
      </c>
      <c r="O148" s="82">
        <f>'10月评分表'!O148</f>
        <v>7.1492577247173103E-2</v>
      </c>
      <c r="P148" s="82">
        <f>'10月评分表'!P148</f>
        <v>6.6092376381350904E-3</v>
      </c>
      <c r="Q148" s="82">
        <f>'10月评分表'!Q148</f>
        <v>1.64432927668498</v>
      </c>
      <c r="R148" s="82">
        <f>'10月评分表'!R148</f>
        <v>0.15201246567710699</v>
      </c>
    </row>
    <row r="149" spans="1:18" s="80" customFormat="1" hidden="1">
      <c r="A149" s="81">
        <v>202410</v>
      </c>
      <c r="B149" s="81" t="s">
        <v>380</v>
      </c>
      <c r="C149" s="81" t="s">
        <v>17</v>
      </c>
      <c r="D149" s="81" t="s">
        <v>31</v>
      </c>
      <c r="E149" s="81" t="s">
        <v>381</v>
      </c>
      <c r="F149" s="81">
        <f>'10月评分表'!F149</f>
        <v>0</v>
      </c>
      <c r="G149" s="81">
        <f>'10月评分表'!G149</f>
        <v>5</v>
      </c>
      <c r="H149" s="81">
        <f>'10月评分表'!H149</f>
        <v>7.5</v>
      </c>
      <c r="I149" s="81">
        <f>'10月评分表'!I149</f>
        <v>4</v>
      </c>
      <c r="J149" s="81">
        <f>'10月评分表'!J149</f>
        <v>0</v>
      </c>
      <c r="K149" s="81">
        <f>'10月评分表'!K149</f>
        <v>5</v>
      </c>
      <c r="L149" s="81">
        <f>'10月评分表'!L149</f>
        <v>21.5</v>
      </c>
      <c r="M149" s="82">
        <f>'10月评分表'!M149</f>
        <v>126303.23</v>
      </c>
      <c r="N149" s="82">
        <f>'10月评分表'!N149</f>
        <v>11697.601488432399</v>
      </c>
      <c r="O149" s="82">
        <f>'10月评分表'!O149</f>
        <v>6.6933527808186399E-2</v>
      </c>
      <c r="P149" s="82">
        <f>'10月评分表'!P149</f>
        <v>1.7345355645485901E-2</v>
      </c>
      <c r="Q149" s="82">
        <f>'10月评分表'!Q149</f>
        <v>1.4390708478760099</v>
      </c>
      <c r="R149" s="82">
        <f>'10月评分表'!R149</f>
        <v>0.37292514637794699</v>
      </c>
    </row>
    <row r="150" spans="1:18" s="80" customFormat="1" hidden="1">
      <c r="A150" s="81">
        <v>202410</v>
      </c>
      <c r="B150" s="81" t="s">
        <v>382</v>
      </c>
      <c r="C150" s="81" t="s">
        <v>17</v>
      </c>
      <c r="D150" s="81" t="s">
        <v>36</v>
      </c>
      <c r="E150" s="81" t="s">
        <v>383</v>
      </c>
      <c r="F150" s="81">
        <f>'10月评分表'!F150</f>
        <v>45</v>
      </c>
      <c r="G150" s="81">
        <f>'10月评分表'!G150</f>
        <v>10</v>
      </c>
      <c r="H150" s="81">
        <f>'10月评分表'!H150</f>
        <v>0</v>
      </c>
      <c r="I150" s="81">
        <f>'10月评分表'!I150</f>
        <v>7</v>
      </c>
      <c r="J150" s="81">
        <f>'10月评分表'!J150</f>
        <v>2.5</v>
      </c>
      <c r="K150" s="81">
        <f>'10月评分表'!K150</f>
        <v>5</v>
      </c>
      <c r="L150" s="81">
        <f>'10月评分表'!L150</f>
        <v>69.5</v>
      </c>
      <c r="M150" s="82">
        <f>'10月评分表'!M150</f>
        <v>140712.82999999999</v>
      </c>
      <c r="N150" s="82">
        <f>'10月评分表'!N150</f>
        <v>15387.7545542468</v>
      </c>
      <c r="O150" s="82">
        <f>'10月评分表'!O150</f>
        <v>0.13588976762384</v>
      </c>
      <c r="P150" s="82">
        <f>'10月评分表'!P150</f>
        <v>2.0628851830303999E-2</v>
      </c>
      <c r="Q150" s="82">
        <f>'10月评分表'!Q150</f>
        <v>9.4443388498569103</v>
      </c>
      <c r="R150" s="82">
        <f>'10月评分表'!R150</f>
        <v>1.4337052022061301</v>
      </c>
    </row>
    <row r="151" spans="1:18" s="80" customFormat="1" hidden="1">
      <c r="A151" s="81">
        <v>202410</v>
      </c>
      <c r="B151" s="81" t="s">
        <v>384</v>
      </c>
      <c r="C151" s="81" t="s">
        <v>16</v>
      </c>
      <c r="D151" s="81" t="s">
        <v>28</v>
      </c>
      <c r="E151" s="81" t="s">
        <v>385</v>
      </c>
      <c r="F151" s="81">
        <f>'10月评分表'!F151</f>
        <v>0</v>
      </c>
      <c r="G151" s="81">
        <f>'10月评分表'!G151</f>
        <v>15</v>
      </c>
      <c r="H151" s="81">
        <f>'10月评分表'!H151</f>
        <v>10</v>
      </c>
      <c r="I151" s="81">
        <f>'10月评分表'!I151</f>
        <v>7</v>
      </c>
      <c r="J151" s="81">
        <f>'10月评分表'!J151</f>
        <v>2.5</v>
      </c>
      <c r="K151" s="81">
        <f>'10月评分表'!K151</f>
        <v>5</v>
      </c>
      <c r="L151" s="81">
        <f>'10月评分表'!L151</f>
        <v>39.5</v>
      </c>
      <c r="M151" s="82">
        <f>'10月评分表'!M151</f>
        <v>125845.15</v>
      </c>
      <c r="N151" s="82">
        <f>'10月评分表'!N151</f>
        <v>23225.941677024901</v>
      </c>
      <c r="O151" s="82">
        <f>'10月评分表'!O151</f>
        <v>0.42906514981892802</v>
      </c>
      <c r="P151" s="82">
        <f>'10月评分表'!P151</f>
        <v>1.9939300152265301E-2</v>
      </c>
      <c r="Q151" s="82">
        <f>'10月评分表'!Q151</f>
        <v>16.948073417847699</v>
      </c>
      <c r="R151" s="82">
        <f>'10月评分表'!R151</f>
        <v>0.78760235601448003</v>
      </c>
    </row>
    <row r="152" spans="1:18" s="80" customFormat="1" hidden="1">
      <c r="A152" s="81">
        <v>202410</v>
      </c>
      <c r="B152" s="81" t="s">
        <v>386</v>
      </c>
      <c r="C152" s="81" t="s">
        <v>20</v>
      </c>
      <c r="D152" s="81" t="s">
        <v>27</v>
      </c>
      <c r="E152" s="81" t="s">
        <v>387</v>
      </c>
      <c r="F152" s="81">
        <f>'10月评分表'!F152</f>
        <v>45</v>
      </c>
      <c r="G152" s="81">
        <f>'10月评分表'!G152</f>
        <v>10</v>
      </c>
      <c r="H152" s="81">
        <f>'10月评分表'!H152</f>
        <v>5</v>
      </c>
      <c r="I152" s="81">
        <f>'10月评分表'!I152</f>
        <v>6</v>
      </c>
      <c r="J152" s="81">
        <f>'10月评分表'!J152</f>
        <v>2.5</v>
      </c>
      <c r="K152" s="81">
        <f>'10月评分表'!K152</f>
        <v>5</v>
      </c>
      <c r="L152" s="81">
        <f>'10月评分表'!L152</f>
        <v>73.5</v>
      </c>
      <c r="M152" s="82">
        <f>'10月评分表'!M152</f>
        <v>214733.97</v>
      </c>
      <c r="N152" s="82">
        <f>'10月评分表'!N152</f>
        <v>31593.784436463498</v>
      </c>
      <c r="O152" s="82">
        <f>'10月评分表'!O152</f>
        <v>8.7913723585290801E-2</v>
      </c>
      <c r="P152" s="82">
        <f>'10月评分表'!P152</f>
        <v>5.0960276335509001E-2</v>
      </c>
      <c r="Q152" s="82">
        <f>'10月评分表'!Q152</f>
        <v>6.4616586835188796</v>
      </c>
      <c r="R152" s="82">
        <f>'10月评分表'!R152</f>
        <v>3.7455803106599102</v>
      </c>
    </row>
    <row r="153" spans="1:18" s="80" customFormat="1" hidden="1">
      <c r="A153" s="81">
        <v>202410</v>
      </c>
      <c r="B153" s="81" t="s">
        <v>388</v>
      </c>
      <c r="C153" s="81" t="s">
        <v>18</v>
      </c>
      <c r="D153" s="81" t="s">
        <v>29</v>
      </c>
      <c r="E153" s="81" t="s">
        <v>389</v>
      </c>
      <c r="F153" s="81">
        <f>'10月评分表'!F153</f>
        <v>45</v>
      </c>
      <c r="G153" s="81">
        <f>'10月评分表'!G153</f>
        <v>10</v>
      </c>
      <c r="H153" s="81">
        <f>'10月评分表'!H153</f>
        <v>5</v>
      </c>
      <c r="I153" s="81">
        <f>'10月评分表'!I153</f>
        <v>7</v>
      </c>
      <c r="J153" s="81">
        <f>'10月评分表'!J153</f>
        <v>0</v>
      </c>
      <c r="K153" s="81">
        <f>'10月评分表'!K153</f>
        <v>5</v>
      </c>
      <c r="L153" s="81">
        <f>'10月评分表'!L153</f>
        <v>72</v>
      </c>
      <c r="M153" s="82">
        <f>'10月评分表'!M153</f>
        <v>198762.44</v>
      </c>
      <c r="N153" s="82">
        <f>'10月评分表'!N153</f>
        <v>24667.6711986808</v>
      </c>
      <c r="O153" s="82">
        <f>'10月评分表'!O153</f>
        <v>0.12568006691629</v>
      </c>
      <c r="P153" s="82">
        <f>'10月评分表'!P153</f>
        <v>3.4784535334738402E-2</v>
      </c>
      <c r="Q153" s="82">
        <f>'10月评分表'!Q153</f>
        <v>9.0489648179728608</v>
      </c>
      <c r="R153" s="82">
        <f>'10月评分表'!R153</f>
        <v>2.5044865441011601</v>
      </c>
    </row>
    <row r="154" spans="1:18" s="80" customFormat="1" hidden="1">
      <c r="A154" s="81">
        <v>202410</v>
      </c>
      <c r="B154" s="81" t="s">
        <v>431</v>
      </c>
      <c r="C154" s="81" t="s">
        <v>16</v>
      </c>
      <c r="D154" s="81" t="s">
        <v>22</v>
      </c>
      <c r="E154" s="81" t="s">
        <v>432</v>
      </c>
      <c r="F154" s="81">
        <f>'10月评分表'!F154</f>
        <v>45</v>
      </c>
      <c r="G154" s="81">
        <f>'10月评分表'!G154</f>
        <v>15</v>
      </c>
      <c r="H154" s="81">
        <f>'10月评分表'!H154</f>
        <v>7.5</v>
      </c>
      <c r="I154" s="81">
        <f>'10月评分表'!I154</f>
        <v>10</v>
      </c>
      <c r="J154" s="81">
        <f>'10月评分表'!J154</f>
        <v>6</v>
      </c>
      <c r="K154" s="81">
        <f>'10月评分表'!K154</f>
        <v>5</v>
      </c>
      <c r="L154" s="81">
        <f>'10月评分表'!L154</f>
        <v>88.5</v>
      </c>
      <c r="M154" s="82">
        <f>'10月评分表'!M154</f>
        <v>172479.5</v>
      </c>
      <c r="N154" s="82">
        <f>'10月评分表'!N154</f>
        <v>31236.659908907601</v>
      </c>
      <c r="O154" s="82">
        <f>'10月评分表'!O154</f>
        <v>0.22444586120037699</v>
      </c>
      <c r="P154" s="82">
        <f>'10月评分表'!P154</f>
        <v>2.71271568596365E-2</v>
      </c>
      <c r="Q154" s="82">
        <f>'10月评分表'!Q154</f>
        <v>19.8634587162333</v>
      </c>
      <c r="R154" s="82">
        <f>'10月评分表'!R154</f>
        <v>2.4007533820778302</v>
      </c>
    </row>
    <row r="155" spans="1:18" s="80" customFormat="1" hidden="1">
      <c r="A155" s="81">
        <v>202410</v>
      </c>
      <c r="B155" s="81" t="s">
        <v>433</v>
      </c>
      <c r="C155" s="81" t="s">
        <v>17</v>
      </c>
      <c r="D155" s="81" t="s">
        <v>30</v>
      </c>
      <c r="E155" s="81" t="s">
        <v>404</v>
      </c>
      <c r="F155" s="81">
        <f>'10月评分表'!F155</f>
        <v>45</v>
      </c>
      <c r="G155" s="81">
        <f>'10月评分表'!G155</f>
        <v>20</v>
      </c>
      <c r="H155" s="81">
        <f>'10月评分表'!H155</f>
        <v>5</v>
      </c>
      <c r="I155" s="81">
        <f>'10月评分表'!I155</f>
        <v>10</v>
      </c>
      <c r="J155" s="81">
        <f>'10月评分表'!J155</f>
        <v>6</v>
      </c>
      <c r="K155" s="81">
        <f>'10月评分表'!K155</f>
        <v>5</v>
      </c>
      <c r="L155" s="81">
        <f>'10月评分表'!L155</f>
        <v>91</v>
      </c>
      <c r="M155" s="82">
        <f>'10月评分表'!M155</f>
        <v>335444.81</v>
      </c>
      <c r="N155" s="82">
        <f>'10月评分表'!N155</f>
        <v>68280.4597640594</v>
      </c>
      <c r="O155" s="82">
        <f>'10月评分表'!O155</f>
        <v>0.33512841897962398</v>
      </c>
      <c r="P155" s="82">
        <f>'10月评分表'!P155</f>
        <v>6.6676851571565193E-2</v>
      </c>
      <c r="Q155" s="82">
        <f>'10月评分表'!Q155</f>
        <v>30.4966861271458</v>
      </c>
      <c r="R155" s="82">
        <f>'10月评分表'!R155</f>
        <v>6.0675934930124296</v>
      </c>
    </row>
    <row r="156" spans="1:18" s="80" customFormat="1" hidden="1">
      <c r="A156" s="81">
        <v>202410</v>
      </c>
      <c r="B156" s="81" t="s">
        <v>434</v>
      </c>
      <c r="C156" s="81" t="s">
        <v>18</v>
      </c>
      <c r="D156" s="81" t="s">
        <v>26</v>
      </c>
      <c r="E156" s="81" t="s">
        <v>402</v>
      </c>
      <c r="F156" s="81">
        <f>'10月评分表'!F156</f>
        <v>0</v>
      </c>
      <c r="G156" s="81">
        <f>'10月评分表'!G156</f>
        <v>0</v>
      </c>
      <c r="H156" s="81">
        <f>'10月评分表'!H156</f>
        <v>0</v>
      </c>
      <c r="I156" s="81">
        <f>'10月评分表'!I156</f>
        <v>10</v>
      </c>
      <c r="J156" s="81">
        <f>'10月评分表'!J156</f>
        <v>2.5</v>
      </c>
      <c r="K156" s="81">
        <f>'10月评分表'!K156</f>
        <v>5</v>
      </c>
      <c r="L156" s="81">
        <f>'10月评分表'!L156</f>
        <v>17.5</v>
      </c>
      <c r="M156" s="82">
        <f>'10月评分表'!M156</f>
        <v>95348.5</v>
      </c>
      <c r="N156" s="82">
        <f>'10月评分表'!N156</f>
        <v>0</v>
      </c>
      <c r="O156" s="82">
        <f>'10月评分表'!O156</f>
        <v>3.8551219770367698E-2</v>
      </c>
      <c r="P156" s="82">
        <f>'10月评分表'!P156</f>
        <v>9.8307936996601796E-3</v>
      </c>
      <c r="Q156" s="82">
        <f>'10月评分表'!Q156</f>
        <v>0.67464634598143403</v>
      </c>
      <c r="R156" s="82">
        <f>'10月评分表'!R156</f>
        <v>0.17203888974405299</v>
      </c>
    </row>
    <row r="157" spans="1:18" s="80" customFormat="1" hidden="1">
      <c r="A157" s="81">
        <v>202410</v>
      </c>
      <c r="B157" s="81" t="s">
        <v>435</v>
      </c>
      <c r="C157" s="81" t="s">
        <v>18</v>
      </c>
      <c r="D157" s="81" t="s">
        <v>26</v>
      </c>
      <c r="E157" s="81" t="s">
        <v>403</v>
      </c>
      <c r="F157" s="81">
        <f>'10月评分表'!F157</f>
        <v>0</v>
      </c>
      <c r="G157" s="81">
        <f>'10月评分表'!G157</f>
        <v>0</v>
      </c>
      <c r="H157" s="81">
        <f>'10月评分表'!H157</f>
        <v>7.5</v>
      </c>
      <c r="I157" s="81">
        <f>'10月评分表'!I157</f>
        <v>7</v>
      </c>
      <c r="J157" s="81">
        <f>'10月评分表'!J157</f>
        <v>2.5</v>
      </c>
      <c r="K157" s="81">
        <f>'10月评分表'!K157</f>
        <v>5</v>
      </c>
      <c r="L157" s="81">
        <f>'10月评分表'!L157</f>
        <v>22</v>
      </c>
      <c r="M157" s="82">
        <f>'10月评分表'!M157</f>
        <v>89657.8</v>
      </c>
      <c r="N157" s="82">
        <f>'10月评分表'!N157</f>
        <v>0</v>
      </c>
      <c r="O157" s="82">
        <f>'10月评分表'!O157</f>
        <v>3.6250361064176902E-2</v>
      </c>
      <c r="P157" s="82">
        <f>'10月评分表'!P157</f>
        <v>9.2440608438034404E-3</v>
      </c>
      <c r="Q157" s="82">
        <f>'10月评分表'!Q157</f>
        <v>0.79750794341189102</v>
      </c>
      <c r="R157" s="82">
        <f>'10月评分表'!R157</f>
        <v>0.20336933856367601</v>
      </c>
    </row>
    <row r="158" spans="1:18" s="80" customFormat="1" hidden="1">
      <c r="A158" s="81">
        <v>202410</v>
      </c>
      <c r="B158" s="81" t="s">
        <v>390</v>
      </c>
      <c r="C158" s="81" t="s">
        <v>16</v>
      </c>
      <c r="D158" s="81" t="s">
        <v>34</v>
      </c>
      <c r="E158" s="81" t="s">
        <v>391</v>
      </c>
      <c r="F158" s="81">
        <f>'10月评分表'!F158</f>
        <v>36.9</v>
      </c>
      <c r="G158" s="81">
        <f>'10月评分表'!G158</f>
        <v>2.5</v>
      </c>
      <c r="H158" s="81">
        <f>'10月评分表'!H158</f>
        <v>5</v>
      </c>
      <c r="I158" s="81">
        <f>'10月评分表'!I158</f>
        <v>3</v>
      </c>
      <c r="J158" s="81">
        <f>'10月评分表'!J158</f>
        <v>2.5</v>
      </c>
      <c r="K158" s="81">
        <f>'10月评分表'!K158</f>
        <v>5</v>
      </c>
      <c r="L158" s="81">
        <f>'10月评分表'!L158</f>
        <v>54.9</v>
      </c>
      <c r="M158" s="82">
        <f>'10月评分表'!M158</f>
        <v>134733.87</v>
      </c>
      <c r="N158" s="82">
        <f>'10月评分表'!N158</f>
        <v>4866.7654723360602</v>
      </c>
      <c r="O158" s="82">
        <f>'10月评分表'!O158</f>
        <v>5.3686042033695799E-2</v>
      </c>
      <c r="P158" s="82">
        <f>'10月评分表'!P158</f>
        <v>1.4602758389128501E-2</v>
      </c>
      <c r="Q158" s="82">
        <f>'10月评分表'!Q158</f>
        <v>2.9473637076499002</v>
      </c>
      <c r="R158" s="82">
        <f>'10月评分表'!R158</f>
        <v>0.80169143556315203</v>
      </c>
    </row>
    <row r="159" spans="1:18" s="80" customFormat="1" hidden="1">
      <c r="A159" s="81">
        <v>202410</v>
      </c>
      <c r="B159" s="81" t="s">
        <v>392</v>
      </c>
      <c r="C159" s="81" t="s">
        <v>18</v>
      </c>
      <c r="D159" s="81" t="s">
        <v>29</v>
      </c>
      <c r="E159" s="81" t="s">
        <v>393</v>
      </c>
      <c r="F159" s="81">
        <f>'10月评分表'!F159</f>
        <v>0</v>
      </c>
      <c r="G159" s="81">
        <f>'10月评分表'!G159</f>
        <v>0</v>
      </c>
      <c r="H159" s="81">
        <f>'10月评分表'!H159</f>
        <v>10</v>
      </c>
      <c r="I159" s="81">
        <f>'10月评分表'!I159</f>
        <v>10</v>
      </c>
      <c r="J159" s="81">
        <f>'10月评分表'!J159</f>
        <v>0</v>
      </c>
      <c r="K159" s="81">
        <f>'10月评分表'!K159</f>
        <v>5</v>
      </c>
      <c r="L159" s="81">
        <f>'10月评分表'!L159</f>
        <v>25</v>
      </c>
      <c r="M159" s="82">
        <f>'10月评分表'!M159</f>
        <v>82491.38</v>
      </c>
      <c r="N159" s="82">
        <f>'10月评分表'!N159</f>
        <v>0</v>
      </c>
      <c r="O159" s="82">
        <f>'10月评分表'!O159</f>
        <v>3.1462431437900701E-2</v>
      </c>
      <c r="P159" s="82">
        <f>'10月评分表'!P159</f>
        <v>8.5051756323410894E-3</v>
      </c>
      <c r="Q159" s="82">
        <f>'10月评分表'!Q159</f>
        <v>0.78656078594751799</v>
      </c>
      <c r="R159" s="82">
        <f>'10月评分表'!R159</f>
        <v>0.212629390808527</v>
      </c>
    </row>
    <row r="160" spans="1:18" s="80" customFormat="1" hidden="1">
      <c r="A160" s="81">
        <v>202410</v>
      </c>
      <c r="B160" s="81" t="s">
        <v>394</v>
      </c>
      <c r="C160" s="81" t="s">
        <v>18</v>
      </c>
      <c r="D160" s="81" t="s">
        <v>29</v>
      </c>
      <c r="E160" s="81" t="s">
        <v>395</v>
      </c>
      <c r="F160" s="81">
        <f>'10月评分表'!F160</f>
        <v>0</v>
      </c>
      <c r="G160" s="81">
        <f>'10月评分表'!G160</f>
        <v>0</v>
      </c>
      <c r="H160" s="81">
        <f>'10月评分表'!H160</f>
        <v>0</v>
      </c>
      <c r="I160" s="81">
        <f>'10月评分表'!I160</f>
        <v>3</v>
      </c>
      <c r="J160" s="81">
        <f>'10月评分表'!J160</f>
        <v>0</v>
      </c>
      <c r="K160" s="81">
        <f>'10月评分表'!K160</f>
        <v>5</v>
      </c>
      <c r="L160" s="81">
        <f>'10月评分表'!L160</f>
        <v>8</v>
      </c>
      <c r="M160" s="82">
        <f>'10月评分表'!M160</f>
        <v>72096.62</v>
      </c>
      <c r="N160" s="82">
        <f>'10月评分表'!N160</f>
        <v>0</v>
      </c>
      <c r="O160" s="82">
        <f>'10月评分表'!O160</f>
        <v>2.7497842364309799E-2</v>
      </c>
      <c r="P160" s="82">
        <f>'10月评分表'!P160</f>
        <v>7.4334362644697498E-3</v>
      </c>
      <c r="Q160" s="82">
        <f>'10月评分表'!Q160</f>
        <v>0.219982738914479</v>
      </c>
      <c r="R160" s="82">
        <f>'10月评分表'!R160</f>
        <v>5.9467490115757998E-2</v>
      </c>
    </row>
    <row r="161" spans="1:18" s="80" customFormat="1" hidden="1">
      <c r="A161" s="81">
        <v>202410</v>
      </c>
      <c r="B161" s="81" t="s">
        <v>436</v>
      </c>
      <c r="C161" s="81" t="s">
        <v>17</v>
      </c>
      <c r="D161" s="81" t="s">
        <v>31</v>
      </c>
      <c r="E161" s="81" t="s">
        <v>174</v>
      </c>
      <c r="F161" s="81">
        <f>'10月评分表'!F161</f>
        <v>45</v>
      </c>
      <c r="G161" s="81">
        <f>'10月评分表'!G161</f>
        <v>15</v>
      </c>
      <c r="H161" s="81">
        <f>'10月评分表'!H161</f>
        <v>7.5</v>
      </c>
      <c r="I161" s="81">
        <f>'10月评分表'!I161</f>
        <v>7</v>
      </c>
      <c r="J161" s="81">
        <f>'10月评分表'!J161</f>
        <v>0</v>
      </c>
      <c r="K161" s="81">
        <f>'10月评分表'!K161</f>
        <v>5</v>
      </c>
      <c r="L161" s="81">
        <f>'10月评分表'!L161</f>
        <v>79.5</v>
      </c>
      <c r="M161" s="82">
        <f>'10月评分表'!M161</f>
        <v>237656.6</v>
      </c>
      <c r="N161" s="82">
        <f>'10月评分表'!N161</f>
        <v>36265.627467081802</v>
      </c>
      <c r="O161" s="82">
        <f>'10月评分表'!O161</f>
        <v>0.15136204238135001</v>
      </c>
      <c r="P161" s="82">
        <f>'10月评分表'!P161</f>
        <v>4.0532519472318E-2</v>
      </c>
      <c r="Q161" s="82">
        <f>'10月评分表'!Q161</f>
        <v>12.0332823693173</v>
      </c>
      <c r="R161" s="82">
        <f>'10月评分表'!R161</f>
        <v>3.2223352980492801</v>
      </c>
    </row>
    <row r="162" spans="1:18" s="80" customFormat="1" hidden="1">
      <c r="A162" s="81">
        <v>202410</v>
      </c>
      <c r="B162" s="81" t="s">
        <v>437</v>
      </c>
      <c r="C162" s="81" t="s">
        <v>16</v>
      </c>
      <c r="D162" s="81" t="s">
        <v>34</v>
      </c>
      <c r="E162" s="81" t="s">
        <v>399</v>
      </c>
      <c r="F162" s="81">
        <f>'10月评分表'!F162</f>
        <v>42.3</v>
      </c>
      <c r="G162" s="81">
        <f>'10月评分表'!G162</f>
        <v>15</v>
      </c>
      <c r="H162" s="81">
        <f>'10月评分表'!H162</f>
        <v>10</v>
      </c>
      <c r="I162" s="81">
        <f>'10月评分表'!I162</f>
        <v>7</v>
      </c>
      <c r="J162" s="81">
        <f>'10月评分表'!J162</f>
        <v>2.5</v>
      </c>
      <c r="K162" s="81">
        <f>'10月评分表'!K162</f>
        <v>5</v>
      </c>
      <c r="L162" s="81">
        <f>'10月评分表'!L162</f>
        <v>81.8</v>
      </c>
      <c r="M162" s="82">
        <f>'10月评分表'!M162</f>
        <v>135692.13</v>
      </c>
      <c r="N162" s="82">
        <f>'10月评分表'!N162</f>
        <v>23581.480396298099</v>
      </c>
      <c r="O162" s="82">
        <f>'10月评分表'!O162</f>
        <v>7.11989241721383E-2</v>
      </c>
      <c r="P162" s="82">
        <f>'10月评分表'!P162</f>
        <v>2.1006488236049999E-2</v>
      </c>
      <c r="Q162" s="82">
        <f>'10月评分表'!Q162</f>
        <v>5.8240719972809103</v>
      </c>
      <c r="R162" s="82">
        <f>'10月评分表'!R162</f>
        <v>1.7183307377088901</v>
      </c>
    </row>
    <row r="163" spans="1:18" s="80" customFormat="1" hidden="1">
      <c r="A163" s="81">
        <v>202410</v>
      </c>
      <c r="B163" s="81" t="s">
        <v>438</v>
      </c>
      <c r="C163" s="81" t="s">
        <v>16</v>
      </c>
      <c r="D163" s="81" t="s">
        <v>23</v>
      </c>
      <c r="E163" s="81" t="s">
        <v>401</v>
      </c>
      <c r="F163" s="81">
        <f>'10月评分表'!F163</f>
        <v>0</v>
      </c>
      <c r="G163" s="81">
        <f>'10月评分表'!G163</f>
        <v>0</v>
      </c>
      <c r="H163" s="81">
        <f>'10月评分表'!H163</f>
        <v>2.5</v>
      </c>
      <c r="I163" s="81">
        <f>'10月评分表'!I163</f>
        <v>10</v>
      </c>
      <c r="J163" s="81">
        <f>'10月评分表'!J163</f>
        <v>2.5</v>
      </c>
      <c r="K163" s="81">
        <f>'10月评分表'!K163</f>
        <v>5</v>
      </c>
      <c r="L163" s="81">
        <f>'10月评分表'!L163</f>
        <v>20</v>
      </c>
      <c r="M163" s="82">
        <f>'10月评分表'!M163</f>
        <v>95174.59</v>
      </c>
      <c r="N163" s="82">
        <f>'10月评分表'!N163</f>
        <v>0</v>
      </c>
      <c r="O163" s="82">
        <f>'10月评分表'!O163</f>
        <v>3.5102599799654202E-2</v>
      </c>
      <c r="P163" s="82">
        <f>'10月评分表'!P163</f>
        <v>9.1558248965067507E-3</v>
      </c>
      <c r="Q163" s="82">
        <f>'10月评分表'!Q163</f>
        <v>0.70205199599308299</v>
      </c>
      <c r="R163" s="82">
        <f>'10月评分表'!R163</f>
        <v>0.18311649793013501</v>
      </c>
    </row>
    <row r="164" spans="1:18" s="80" customFormat="1" hidden="1">
      <c r="A164" s="81">
        <v>202410</v>
      </c>
      <c r="B164" s="81" t="s">
        <v>396</v>
      </c>
      <c r="C164" s="81" t="s">
        <v>18</v>
      </c>
      <c r="D164" s="81" t="s">
        <v>35</v>
      </c>
      <c r="E164" s="81" t="s">
        <v>397</v>
      </c>
      <c r="F164" s="81">
        <f>'10月评分表'!F164</f>
        <v>0</v>
      </c>
      <c r="G164" s="81">
        <f>'10月评分表'!G164</f>
        <v>5</v>
      </c>
      <c r="H164" s="81">
        <f>'10月评分表'!H164</f>
        <v>10</v>
      </c>
      <c r="I164" s="81">
        <f>'10月评分表'!I164</f>
        <v>7</v>
      </c>
      <c r="J164" s="81">
        <f>'10月评分表'!J164</f>
        <v>5</v>
      </c>
      <c r="K164" s="81">
        <f>'10月评分表'!K164</f>
        <v>5</v>
      </c>
      <c r="L164" s="81">
        <f>'10月评分表'!L164</f>
        <v>32</v>
      </c>
      <c r="M164" s="82">
        <f>'10月评分表'!M164</f>
        <v>94705.3</v>
      </c>
      <c r="N164" s="82">
        <f>'10月评分表'!N164</f>
        <v>6400.2705102071404</v>
      </c>
      <c r="O164" s="82">
        <f>'10月评分表'!O164</f>
        <v>4.3265525902417799E-2</v>
      </c>
      <c r="P164" s="82">
        <f>'10月评分表'!P164</f>
        <v>1.3472514271970101E-2</v>
      </c>
      <c r="Q164" s="82">
        <f>'10月评分表'!Q164</f>
        <v>1.38449682887737</v>
      </c>
      <c r="R164" s="82">
        <f>'10月评分表'!R164</f>
        <v>0.431120456703042</v>
      </c>
    </row>
    <row r="165" spans="1:18" s="80" customFormat="1" hidden="1">
      <c r="A165" s="81">
        <v>202410</v>
      </c>
      <c r="B165" s="81" t="s">
        <v>398</v>
      </c>
      <c r="C165" s="81" t="s">
        <v>17</v>
      </c>
      <c r="D165" s="81" t="s">
        <v>36</v>
      </c>
      <c r="E165" s="81" t="s">
        <v>405</v>
      </c>
      <c r="F165" s="81">
        <f>'10月评分表'!F165</f>
        <v>38.700000000000003</v>
      </c>
      <c r="G165" s="81">
        <f>'10月评分表'!G165</f>
        <v>5</v>
      </c>
      <c r="H165" s="81">
        <f>'10月评分表'!H165</f>
        <v>5</v>
      </c>
      <c r="I165" s="81">
        <f>'10月评分表'!I165</f>
        <v>4</v>
      </c>
      <c r="J165" s="81">
        <f>'10月评分表'!J165</f>
        <v>2.5</v>
      </c>
      <c r="K165" s="81">
        <f>'10月评分表'!K165</f>
        <v>5</v>
      </c>
      <c r="L165" s="81">
        <f>'10月评分表'!L165</f>
        <v>60.2</v>
      </c>
      <c r="M165" s="82">
        <f>'10月评分表'!M165</f>
        <v>136316.10999999999</v>
      </c>
      <c r="N165" s="82">
        <f>'10月评分表'!N165</f>
        <v>8252.8190354046892</v>
      </c>
      <c r="O165" s="82">
        <f>'10月评分表'!O165</f>
        <v>0.102507647683868</v>
      </c>
      <c r="P165" s="82">
        <f>'10月评分表'!P165</f>
        <v>1.62990084039717E-2</v>
      </c>
      <c r="Q165" s="82">
        <f>'10月评分表'!Q165</f>
        <v>6.1709603905688599</v>
      </c>
      <c r="R165" s="82">
        <f>'10月评分表'!R165</f>
        <v>0.98120030591909702</v>
      </c>
    </row>
    <row r="166" spans="1:18" s="80" customFormat="1" hidden="1">
      <c r="A166" s="81">
        <v>202410</v>
      </c>
      <c r="B166" s="81" t="s">
        <v>400</v>
      </c>
      <c r="C166" s="81" t="s">
        <v>20</v>
      </c>
      <c r="D166" s="81" t="s">
        <v>27</v>
      </c>
      <c r="E166" s="81" t="s">
        <v>406</v>
      </c>
      <c r="F166" s="81">
        <f>'10月评分表'!F166</f>
        <v>45</v>
      </c>
      <c r="G166" s="81">
        <f>'10月评分表'!G166</f>
        <v>2.5</v>
      </c>
      <c r="H166" s="81">
        <f>'10月评分表'!H166</f>
        <v>2.5</v>
      </c>
      <c r="I166" s="81">
        <f>'10月评分表'!I166</f>
        <v>7</v>
      </c>
      <c r="J166" s="81">
        <f>'10月评分表'!J166</f>
        <v>0</v>
      </c>
      <c r="K166" s="81">
        <f>'10月评分表'!K166</f>
        <v>5</v>
      </c>
      <c r="L166" s="81">
        <f>'10月评分表'!L166</f>
        <v>62</v>
      </c>
      <c r="M166" s="82">
        <f>'10月评分表'!M166</f>
        <v>109896.19</v>
      </c>
      <c r="N166" s="82">
        <f>'10月评分表'!N166</f>
        <v>1222.55677329473</v>
      </c>
      <c r="O166" s="82">
        <f>'10月评分表'!O166</f>
        <v>2.9186604462034201E-2</v>
      </c>
      <c r="P166" s="82">
        <f>'10月评分表'!P166</f>
        <v>1.47321056147328E-2</v>
      </c>
      <c r="Q166" s="82">
        <f>'10月评分表'!Q166</f>
        <v>1.8095694766461199</v>
      </c>
      <c r="R166" s="82">
        <f>'10月评分表'!R166</f>
        <v>0.91339054811343301</v>
      </c>
    </row>
    <row r="167" spans="1:18" s="80" customFormat="1" hidden="1">
      <c r="A167" s="81">
        <v>202410</v>
      </c>
      <c r="B167" s="81" t="s">
        <v>407</v>
      </c>
      <c r="C167" s="81" t="s">
        <v>20</v>
      </c>
      <c r="D167" s="81" t="s">
        <v>27</v>
      </c>
      <c r="E167" s="81" t="s">
        <v>408</v>
      </c>
      <c r="F167" s="81">
        <f>'10月评分表'!F167</f>
        <v>38.700000000000003</v>
      </c>
      <c r="G167" s="81">
        <f>'10月评分表'!G167</f>
        <v>10</v>
      </c>
      <c r="H167" s="81">
        <f>'10月评分表'!H167</f>
        <v>2.5</v>
      </c>
      <c r="I167" s="81">
        <f>'10月评分表'!I167</f>
        <v>10</v>
      </c>
      <c r="J167" s="81">
        <f>'10月评分表'!J167</f>
        <v>2.5</v>
      </c>
      <c r="K167" s="81">
        <f>'10月评分表'!K167</f>
        <v>5</v>
      </c>
      <c r="L167" s="81">
        <f>'10月评分表'!L167</f>
        <v>68.7</v>
      </c>
      <c r="M167" s="82">
        <f>'10月评分表'!M167</f>
        <v>190962.28</v>
      </c>
      <c r="N167" s="82">
        <f>'10月评分表'!N167</f>
        <v>26885.714919519902</v>
      </c>
      <c r="O167" s="82">
        <f>'10月评分表'!O167</f>
        <v>7.69012745851885E-2</v>
      </c>
      <c r="P167" s="82">
        <f>'10月评分表'!P167</f>
        <v>4.4399703764231503E-2</v>
      </c>
      <c r="Q167" s="82">
        <f>'10月评分表'!Q167</f>
        <v>5.2831175640024499</v>
      </c>
      <c r="R167" s="82">
        <f>'10月评分表'!R167</f>
        <v>3.0502596486027098</v>
      </c>
    </row>
    <row r="168" spans="1:18" s="80" customFormat="1" hidden="1">
      <c r="A168" s="81">
        <v>202410</v>
      </c>
      <c r="B168" s="81" t="s">
        <v>409</v>
      </c>
      <c r="C168" s="81" t="s">
        <v>20</v>
      </c>
      <c r="D168" s="81" t="s">
        <v>38</v>
      </c>
      <c r="E168" s="81" t="s">
        <v>136</v>
      </c>
      <c r="F168" s="81">
        <f>'10月评分表'!F168</f>
        <v>45</v>
      </c>
      <c r="G168" s="81">
        <f>'10月评分表'!G168</f>
        <v>10</v>
      </c>
      <c r="H168" s="81">
        <f>'10月评分表'!H168</f>
        <v>7.5</v>
      </c>
      <c r="I168" s="81">
        <f>'10月评分表'!I168</f>
        <v>7</v>
      </c>
      <c r="J168" s="81">
        <f>'10月评分表'!J168</f>
        <v>0</v>
      </c>
      <c r="K168" s="81">
        <f>'10月评分表'!K168</f>
        <v>5</v>
      </c>
      <c r="L168" s="81">
        <f>'10月评分表'!L168</f>
        <v>74.5</v>
      </c>
      <c r="M168" s="82">
        <f>'10月评分表'!M168</f>
        <v>156184.34</v>
      </c>
      <c r="N168" s="82">
        <f>'10月评分表'!N168</f>
        <v>15760.7392717203</v>
      </c>
      <c r="O168" s="82">
        <f>'10月评分表'!O168</f>
        <v>0.128179220944942</v>
      </c>
      <c r="P168" s="82">
        <f>'10月评分表'!P168</f>
        <v>3.1584550330682103E-2</v>
      </c>
      <c r="Q168" s="82">
        <f>'10月评分表'!Q168</f>
        <v>9.5493519603982104</v>
      </c>
      <c r="R168" s="82">
        <f>'10月评分表'!R168</f>
        <v>2.3530489996358201</v>
      </c>
    </row>
    <row r="169" spans="1:18" s="80" customFormat="1" hidden="1">
      <c r="A169" s="81">
        <v>202410</v>
      </c>
      <c r="B169" s="81" t="s">
        <v>410</v>
      </c>
      <c r="C169" s="81" t="s">
        <v>20</v>
      </c>
      <c r="D169" s="81" t="s">
        <v>27</v>
      </c>
      <c r="E169" s="81" t="s">
        <v>411</v>
      </c>
      <c r="F169" s="81">
        <f>'10月评分表'!F169</f>
        <v>45</v>
      </c>
      <c r="G169" s="81">
        <f>'10月评分表'!G169</f>
        <v>10</v>
      </c>
      <c r="H169" s="81">
        <f>'10月评分表'!H169</f>
        <v>10</v>
      </c>
      <c r="I169" s="81">
        <f>'10月评分表'!I169</f>
        <v>10</v>
      </c>
      <c r="J169" s="81">
        <f>'10月评分表'!J169</f>
        <v>6</v>
      </c>
      <c r="K169" s="81">
        <f>'10月评分表'!K169</f>
        <v>5</v>
      </c>
      <c r="L169" s="81">
        <f>'10月评分表'!L169</f>
        <v>86</v>
      </c>
      <c r="M169" s="82">
        <f>'10月评分表'!M169</f>
        <v>209534.44</v>
      </c>
      <c r="N169" s="82">
        <f>'10月评分表'!N169</f>
        <v>22790.330546976398</v>
      </c>
      <c r="O169" s="82">
        <f>'10月评分表'!O169</f>
        <v>7.7284416120684304E-2</v>
      </c>
      <c r="P169" s="82">
        <f>'10月评分表'!P169</f>
        <v>4.3623055159631399E-2</v>
      </c>
      <c r="Q169" s="82">
        <f>'10月评分表'!Q169</f>
        <v>6.6464597863788502</v>
      </c>
      <c r="R169" s="82">
        <f>'10月评分表'!R169</f>
        <v>3.7515827437282998</v>
      </c>
    </row>
    <row r="170" spans="1:18" s="80" customFormat="1" hidden="1">
      <c r="A170" s="81">
        <v>202410</v>
      </c>
      <c r="B170" s="81" t="s">
        <v>412</v>
      </c>
      <c r="C170" s="81" t="s">
        <v>17</v>
      </c>
      <c r="D170" s="81" t="s">
        <v>36</v>
      </c>
      <c r="E170" s="81" t="s">
        <v>413</v>
      </c>
      <c r="F170" s="81">
        <f>'10月评分表'!F170</f>
        <v>45</v>
      </c>
      <c r="G170" s="81">
        <f>'10月评分表'!G170</f>
        <v>10</v>
      </c>
      <c r="H170" s="81">
        <f>'10月评分表'!H170</f>
        <v>2.5</v>
      </c>
      <c r="I170" s="81">
        <f>'10月评分表'!I170</f>
        <v>10</v>
      </c>
      <c r="J170" s="81">
        <f>'10月评分表'!J170</f>
        <v>2.5</v>
      </c>
      <c r="K170" s="81">
        <f>'10月评分表'!K170</f>
        <v>5</v>
      </c>
      <c r="L170" s="81">
        <f>'10月评分表'!L170</f>
        <v>75</v>
      </c>
      <c r="M170" s="82">
        <f>'10月评分表'!M170</f>
        <v>169347.76</v>
      </c>
      <c r="N170" s="82">
        <f>'10月评分表'!N170</f>
        <v>22849.956303427902</v>
      </c>
      <c r="O170" s="82">
        <f>'10月评分表'!O170</f>
        <v>0.182506301231704</v>
      </c>
      <c r="P170" s="82">
        <f>'10月评分表'!P170</f>
        <v>2.7225346487427599E-2</v>
      </c>
      <c r="Q170" s="82">
        <f>'10月评分表'!Q170</f>
        <v>13.6879725923778</v>
      </c>
      <c r="R170" s="82">
        <f>'10月评分表'!R170</f>
        <v>2.0419009865570699</v>
      </c>
    </row>
    <row r="171" spans="1:18" s="80" customFormat="1" hidden="1">
      <c r="A171" s="81">
        <v>202410</v>
      </c>
      <c r="B171" s="81" t="s">
        <v>439</v>
      </c>
      <c r="C171" s="81" t="s">
        <v>18</v>
      </c>
      <c r="D171" s="81" t="s">
        <v>26</v>
      </c>
      <c r="E171" s="81" t="s">
        <v>440</v>
      </c>
      <c r="F171" s="81">
        <f>'10月评分表'!F171</f>
        <v>36</v>
      </c>
      <c r="G171" s="81">
        <f>'10月评分表'!G171</f>
        <v>0</v>
      </c>
      <c r="H171" s="81">
        <f>'10月评分表'!H171</f>
        <v>10</v>
      </c>
      <c r="I171" s="81">
        <f>'10月评分表'!I171</f>
        <v>10</v>
      </c>
      <c r="J171" s="81">
        <f>'10月评分表'!J171</f>
        <v>2.5</v>
      </c>
      <c r="K171" s="81">
        <f>'10月评分表'!K171</f>
        <v>5</v>
      </c>
      <c r="L171" s="81">
        <f>'10月评分表'!L171</f>
        <v>63.5</v>
      </c>
      <c r="M171" s="82">
        <f>'10月评分表'!M171</f>
        <v>204595.17</v>
      </c>
      <c r="N171" s="82">
        <f>'10月评分表'!N171</f>
        <v>0</v>
      </c>
      <c r="O171" s="82">
        <f>'10月评分表'!O171</f>
        <v>8.2721735136113694E-2</v>
      </c>
      <c r="P171" s="82">
        <f>'10月评分表'!P171</f>
        <v>2.10945416888247E-2</v>
      </c>
      <c r="Q171" s="82">
        <f>'10月评分表'!Q171</f>
        <v>5.2528301811432199</v>
      </c>
      <c r="R171" s="82">
        <f>'10月评分表'!R171</f>
        <v>1.33950339724037</v>
      </c>
    </row>
    <row r="172" spans="1:18" s="80" customFormat="1" hidden="1">
      <c r="A172" s="81">
        <v>202410</v>
      </c>
      <c r="B172" s="81" t="s">
        <v>441</v>
      </c>
      <c r="C172" s="81" t="s">
        <v>18</v>
      </c>
      <c r="D172" s="81" t="s">
        <v>29</v>
      </c>
      <c r="E172" s="81" t="s">
        <v>442</v>
      </c>
      <c r="F172" s="81">
        <f>'10月评分表'!F172</f>
        <v>0</v>
      </c>
      <c r="G172" s="81">
        <f>'10月评分表'!G172</f>
        <v>0</v>
      </c>
      <c r="H172" s="81">
        <f>'10月评分表'!H172</f>
        <v>10</v>
      </c>
      <c r="I172" s="81">
        <f>'10月评分表'!I172</f>
        <v>10</v>
      </c>
      <c r="J172" s="81">
        <f>'10月评分表'!J172</f>
        <v>2.5</v>
      </c>
      <c r="K172" s="81">
        <f>'10月评分表'!K172</f>
        <v>5</v>
      </c>
      <c r="L172" s="81">
        <f>'10月评分表'!L172</f>
        <v>27.5</v>
      </c>
      <c r="M172" s="82">
        <f>'10月评分表'!M172</f>
        <v>112634.61</v>
      </c>
      <c r="N172" s="82">
        <f>'10月评分表'!N172</f>
        <v>0</v>
      </c>
      <c r="O172" s="82">
        <f>'10月评分表'!O172</f>
        <v>4.29591394235335E-2</v>
      </c>
      <c r="P172" s="82">
        <f>'10月评分表'!P172</f>
        <v>1.1613057513769801E-2</v>
      </c>
      <c r="Q172" s="82">
        <f>'10月评分表'!Q172</f>
        <v>1.1813763341471699</v>
      </c>
      <c r="R172" s="82">
        <f>'10月评分表'!R172</f>
        <v>0.31935908162866999</v>
      </c>
    </row>
    <row r="173" spans="1:18" hidden="1">
      <c r="A173" s="81">
        <v>202409</v>
      </c>
      <c r="B173" s="81" t="s">
        <v>42</v>
      </c>
      <c r="C173" s="81" t="s">
        <v>16</v>
      </c>
      <c r="D173" s="81" t="s">
        <v>34</v>
      </c>
      <c r="E173" s="81" t="s">
        <v>43</v>
      </c>
      <c r="F173" s="81">
        <f>'9月评分表'!F2</f>
        <v>45</v>
      </c>
      <c r="G173" s="81">
        <f>'9月评分表'!G2</f>
        <v>0</v>
      </c>
      <c r="H173" s="81">
        <f>'9月评分表'!H2</f>
        <v>10</v>
      </c>
      <c r="I173" s="81">
        <f>'9月评分表'!I2</f>
        <v>10</v>
      </c>
      <c r="J173" s="81">
        <f>'9月评分表'!J2</f>
        <v>2.5</v>
      </c>
      <c r="K173" s="81">
        <f>'9月评分表'!K2</f>
        <v>5</v>
      </c>
      <c r="L173" s="81">
        <f>'9月评分表'!L2</f>
        <v>72.5</v>
      </c>
      <c r="M173" s="82">
        <f>'9月评分表'!M2</f>
        <v>129547.87</v>
      </c>
      <c r="N173" s="82">
        <f>'9月评分表'!N2</f>
        <v>0</v>
      </c>
      <c r="O173" s="82">
        <f>'9月评分表'!O2</f>
        <v>5.3796735039465401E-2</v>
      </c>
      <c r="P173" s="82">
        <f>'9月评分表'!P2</f>
        <v>1.3598070065267601E-2</v>
      </c>
      <c r="Q173" s="82">
        <f>'9月评分表'!Q2</f>
        <v>3.9002632903612402</v>
      </c>
      <c r="R173" s="82">
        <f>'9月评分表'!R2</f>
        <v>0.98586007973190104</v>
      </c>
    </row>
    <row r="174" spans="1:18" hidden="1">
      <c r="A174" s="81">
        <v>202409</v>
      </c>
      <c r="B174" s="81" t="s">
        <v>44</v>
      </c>
      <c r="C174" s="81" t="s">
        <v>16</v>
      </c>
      <c r="D174" s="81" t="s">
        <v>34</v>
      </c>
      <c r="E174" s="81" t="s">
        <v>45</v>
      </c>
      <c r="F174" s="81">
        <f>'9月评分表'!F3</f>
        <v>44.1</v>
      </c>
      <c r="G174" s="81">
        <f>'9月评分表'!G3</f>
        <v>10</v>
      </c>
      <c r="H174" s="81">
        <f>'9月评分表'!H3</f>
        <v>10</v>
      </c>
      <c r="I174" s="81">
        <f>'9月评分表'!I3</f>
        <v>7</v>
      </c>
      <c r="J174" s="81">
        <f>'9月评分表'!J3</f>
        <v>0</v>
      </c>
      <c r="K174" s="81">
        <f>'9月评分表'!K3</f>
        <v>5</v>
      </c>
      <c r="L174" s="81">
        <f>'9月评分表'!L3</f>
        <v>76.099999999999994</v>
      </c>
      <c r="M174" s="82">
        <f>'9月评分表'!M3</f>
        <v>140389.18</v>
      </c>
      <c r="N174" s="82">
        <f>'9月评分表'!N3</f>
        <v>15224.9270195061</v>
      </c>
      <c r="O174" s="82">
        <f>'9月评分表'!O3</f>
        <v>8.0485703081846993E-2</v>
      </c>
      <c r="P174" s="82">
        <f>'9月评分表'!P3</f>
        <v>2.3120597644911499E-2</v>
      </c>
      <c r="Q174" s="82">
        <f>'9月评分表'!Q3</f>
        <v>6.1249620045285598</v>
      </c>
      <c r="R174" s="82">
        <f>'9月评分表'!R3</f>
        <v>1.75947748077777</v>
      </c>
    </row>
    <row r="175" spans="1:18" hidden="1">
      <c r="A175" s="81">
        <v>202409</v>
      </c>
      <c r="B175" s="81" t="s">
        <v>46</v>
      </c>
      <c r="C175" s="81" t="s">
        <v>16</v>
      </c>
      <c r="D175" s="81" t="s">
        <v>34</v>
      </c>
      <c r="E175" s="81" t="s">
        <v>47</v>
      </c>
      <c r="F175" s="81">
        <f>'9月评分表'!F4</f>
        <v>36.450000000000003</v>
      </c>
      <c r="G175" s="81">
        <f>'9月评分表'!G4</f>
        <v>0</v>
      </c>
      <c r="H175" s="81">
        <f>'9月评分表'!H4</f>
        <v>5</v>
      </c>
      <c r="I175" s="81">
        <f>'9月评分表'!I4</f>
        <v>10</v>
      </c>
      <c r="J175" s="81">
        <f>'9月评分表'!J4</f>
        <v>0</v>
      </c>
      <c r="K175" s="81">
        <f>'9月评分表'!K4</f>
        <v>5</v>
      </c>
      <c r="L175" s="81">
        <f>'9月评分表'!L4</f>
        <v>56.45</v>
      </c>
      <c r="M175" s="82">
        <f>'9月评分表'!M4</f>
        <v>50573.72</v>
      </c>
      <c r="N175" s="82">
        <f>'9月评分表'!N4</f>
        <v>0</v>
      </c>
      <c r="O175" s="82">
        <f>'9月评分表'!O4</f>
        <v>2.1001510984318902E-2</v>
      </c>
      <c r="P175" s="82">
        <f>'9月评分表'!P4</f>
        <v>5.3085009272728703E-3</v>
      </c>
      <c r="Q175" s="82">
        <f>'9月评分表'!Q4</f>
        <v>1.1855352950647999</v>
      </c>
      <c r="R175" s="82">
        <f>'9月评分表'!R4</f>
        <v>0.29966487734455299</v>
      </c>
    </row>
    <row r="176" spans="1:18" hidden="1">
      <c r="A176" s="81">
        <v>202409</v>
      </c>
      <c r="B176" s="81" t="s">
        <v>48</v>
      </c>
      <c r="C176" s="81" t="s">
        <v>17</v>
      </c>
      <c r="D176" s="81" t="s">
        <v>36</v>
      </c>
      <c r="E176" s="81" t="s">
        <v>49</v>
      </c>
      <c r="F176" s="81">
        <f>'9月评分表'!F5</f>
        <v>42.3</v>
      </c>
      <c r="G176" s="81">
        <f>'9月评分表'!G5</f>
        <v>0</v>
      </c>
      <c r="H176" s="81">
        <f>'9月评分表'!H5</f>
        <v>0</v>
      </c>
      <c r="I176" s="81">
        <f>'9月评分表'!I5</f>
        <v>4</v>
      </c>
      <c r="J176" s="81">
        <f>'9月评分表'!J5</f>
        <v>0</v>
      </c>
      <c r="K176" s="81">
        <f>'9月评分表'!K5</f>
        <v>5</v>
      </c>
      <c r="L176" s="81">
        <f>'9月评分表'!L5</f>
        <v>51.3</v>
      </c>
      <c r="M176" s="82">
        <f>'9月评分表'!M5</f>
        <v>177107.15</v>
      </c>
      <c r="N176" s="82">
        <f>'9月评分表'!N5</f>
        <v>0</v>
      </c>
      <c r="O176" s="82">
        <f>'9月评分表'!O5</f>
        <v>9.2381558631191699E-2</v>
      </c>
      <c r="P176" s="82">
        <f>'9月评分表'!P5</f>
        <v>1.6013973950047999E-2</v>
      </c>
      <c r="Q176" s="82">
        <f>'9月评分表'!Q5</f>
        <v>4.73917395778013</v>
      </c>
      <c r="R176" s="82">
        <f>'9月评分表'!R5</f>
        <v>0.82151686363746201</v>
      </c>
    </row>
    <row r="177" spans="1:18" hidden="1">
      <c r="A177" s="81">
        <v>202409</v>
      </c>
      <c r="B177" s="81" t="s">
        <v>50</v>
      </c>
      <c r="C177" s="81" t="s">
        <v>16</v>
      </c>
      <c r="D177" s="81" t="s">
        <v>22</v>
      </c>
      <c r="E177" s="81" t="s">
        <v>51</v>
      </c>
      <c r="F177" s="81">
        <f>'9月评分表'!F6</f>
        <v>45</v>
      </c>
      <c r="G177" s="81">
        <f>'9月评分表'!G6</f>
        <v>15</v>
      </c>
      <c r="H177" s="81">
        <f>'9月评分表'!H6</f>
        <v>10</v>
      </c>
      <c r="I177" s="81">
        <f>'9月评分表'!I6</f>
        <v>7</v>
      </c>
      <c r="J177" s="81">
        <f>'9月评分表'!J6</f>
        <v>2.5</v>
      </c>
      <c r="K177" s="81">
        <f>'9月评分表'!K6</f>
        <v>5</v>
      </c>
      <c r="L177" s="81">
        <f>'9月评分表'!L6</f>
        <v>84.5</v>
      </c>
      <c r="M177" s="82">
        <f>'9月评分表'!M6</f>
        <v>162533.34</v>
      </c>
      <c r="N177" s="82">
        <f>'9月评分表'!N6</f>
        <v>25271.657667720399</v>
      </c>
      <c r="O177" s="82">
        <f>'9月评分表'!O6</f>
        <v>0.28564887600043598</v>
      </c>
      <c r="P177" s="82">
        <f>'9月评分表'!P6</f>
        <v>3.0977836386707799E-2</v>
      </c>
      <c r="Q177" s="82">
        <f>'9月评分表'!Q6</f>
        <v>24.137330022036799</v>
      </c>
      <c r="R177" s="82">
        <f>'9月评分表'!R6</f>
        <v>2.6176271746768101</v>
      </c>
    </row>
    <row r="178" spans="1:18" hidden="1">
      <c r="A178" s="81">
        <v>202409</v>
      </c>
      <c r="B178" s="81" t="s">
        <v>55</v>
      </c>
      <c r="C178" s="81" t="s">
        <v>16</v>
      </c>
      <c r="D178" s="81" t="s">
        <v>23</v>
      </c>
      <c r="E178" s="81" t="s">
        <v>56</v>
      </c>
      <c r="F178" s="81">
        <f>'9月评分表'!F7</f>
        <v>45</v>
      </c>
      <c r="G178" s="81">
        <f>'9月评分表'!G7</f>
        <v>0</v>
      </c>
      <c r="H178" s="81">
        <f>'9月评分表'!H7</f>
        <v>0</v>
      </c>
      <c r="I178" s="81">
        <f>'9月评分表'!I7</f>
        <v>10</v>
      </c>
      <c r="J178" s="81">
        <f>'9月评分表'!J7</f>
        <v>5</v>
      </c>
      <c r="K178" s="81">
        <f>'9月评分表'!K7</f>
        <v>5</v>
      </c>
      <c r="L178" s="81">
        <f>'9月评分表'!L7</f>
        <v>65</v>
      </c>
      <c r="M178" s="82">
        <f>'9月评分表'!M7</f>
        <v>58777.67</v>
      </c>
      <c r="N178" s="82">
        <f>'9月评分表'!N7</f>
        <v>0</v>
      </c>
      <c r="O178" s="82">
        <f>'9月评分表'!O7</f>
        <v>2.19526230638931E-2</v>
      </c>
      <c r="P178" s="82">
        <f>'9月评分表'!P7</f>
        <v>6.1696334716516603E-3</v>
      </c>
      <c r="Q178" s="82">
        <f>'9月评分表'!Q7</f>
        <v>1.42692049915305</v>
      </c>
      <c r="R178" s="82">
        <f>'9月评分表'!R7</f>
        <v>0.40102617565735799</v>
      </c>
    </row>
    <row r="179" spans="1:18" hidden="1">
      <c r="A179" s="81">
        <v>202409</v>
      </c>
      <c r="B179" s="81" t="s">
        <v>57</v>
      </c>
      <c r="C179" s="81" t="s">
        <v>16</v>
      </c>
      <c r="D179" s="81" t="s">
        <v>28</v>
      </c>
      <c r="E179" s="81" t="s">
        <v>58</v>
      </c>
      <c r="F179" s="81">
        <f>'9月评分表'!F8</f>
        <v>45</v>
      </c>
      <c r="G179" s="81">
        <f>'9月评分表'!G8</f>
        <v>2.5</v>
      </c>
      <c r="H179" s="81">
        <f>'9月评分表'!H8</f>
        <v>10</v>
      </c>
      <c r="I179" s="81">
        <f>'9月评分表'!I8</f>
        <v>10</v>
      </c>
      <c r="J179" s="81">
        <f>'9月评分表'!J8</f>
        <v>2.5</v>
      </c>
      <c r="K179" s="81">
        <f>'9月评分表'!K8</f>
        <v>5</v>
      </c>
      <c r="L179" s="81">
        <f>'9月评分表'!L8</f>
        <v>75</v>
      </c>
      <c r="M179" s="82">
        <f>'9月评分表'!M8</f>
        <v>166286.38</v>
      </c>
      <c r="N179" s="82">
        <f>'9月评分表'!N8</f>
        <v>4502.7695704221996</v>
      </c>
      <c r="O179" s="82">
        <f>'9月评分表'!O8</f>
        <v>0.30282788902105501</v>
      </c>
      <c r="P179" s="82">
        <f>'9月评分表'!P8</f>
        <v>1.9934082921613E-2</v>
      </c>
      <c r="Q179" s="82">
        <f>'9月评分表'!Q8</f>
        <v>22.712091676579099</v>
      </c>
      <c r="R179" s="82">
        <f>'9月评分表'!R8</f>
        <v>1.49505621912097</v>
      </c>
    </row>
    <row r="180" spans="1:18" hidden="1">
      <c r="A180" s="81">
        <v>202409</v>
      </c>
      <c r="B180" s="81" t="s">
        <v>59</v>
      </c>
      <c r="C180" s="81" t="s">
        <v>16</v>
      </c>
      <c r="D180" s="81" t="s">
        <v>22</v>
      </c>
      <c r="E180" s="81" t="s">
        <v>60</v>
      </c>
      <c r="F180" s="81">
        <f>'9月评分表'!F9</f>
        <v>39.15</v>
      </c>
      <c r="G180" s="81">
        <f>'9月评分表'!G9</f>
        <v>2.5</v>
      </c>
      <c r="H180" s="81">
        <f>'9月评分表'!H9</f>
        <v>10</v>
      </c>
      <c r="I180" s="81">
        <f>'9月评分表'!I9</f>
        <v>7</v>
      </c>
      <c r="J180" s="81">
        <f>'9月评分表'!J9</f>
        <v>2.5</v>
      </c>
      <c r="K180" s="81">
        <f>'9月评分表'!K9</f>
        <v>5</v>
      </c>
      <c r="L180" s="81">
        <f>'9月评分表'!L9</f>
        <v>66.150000000000006</v>
      </c>
      <c r="M180" s="82">
        <f>'9月评分表'!M9</f>
        <v>123574.74</v>
      </c>
      <c r="N180" s="82">
        <f>'9月评分表'!N9</f>
        <v>266.46339966300002</v>
      </c>
      <c r="O180" s="82">
        <f>'9月评分表'!O9</f>
        <v>0.10674896646776499</v>
      </c>
      <c r="P180" s="82">
        <f>'9月评分表'!P9</f>
        <v>1.3117841701845399E-2</v>
      </c>
      <c r="Q180" s="82">
        <f>'9月评分表'!Q9</f>
        <v>7.06144413184263</v>
      </c>
      <c r="R180" s="82">
        <f>'9月评分表'!R9</f>
        <v>0.86774522857707603</v>
      </c>
    </row>
    <row r="181" spans="1:18" hidden="1">
      <c r="A181" s="81">
        <v>202409</v>
      </c>
      <c r="B181" s="81" t="s">
        <v>63</v>
      </c>
      <c r="C181" s="81" t="s">
        <v>16</v>
      </c>
      <c r="D181" s="81" t="s">
        <v>23</v>
      </c>
      <c r="E181" s="81" t="s">
        <v>64</v>
      </c>
      <c r="F181" s="81">
        <f>'9月评分表'!F10</f>
        <v>44.1</v>
      </c>
      <c r="G181" s="81">
        <f>'9月评分表'!G10</f>
        <v>5</v>
      </c>
      <c r="H181" s="81">
        <f>'9月评分表'!H10</f>
        <v>10</v>
      </c>
      <c r="I181" s="81">
        <f>'9月评分表'!I10</f>
        <v>7</v>
      </c>
      <c r="J181" s="81">
        <f>'9月评分表'!J10</f>
        <v>2.5</v>
      </c>
      <c r="K181" s="81">
        <f>'9月评分表'!K10</f>
        <v>5</v>
      </c>
      <c r="L181" s="81">
        <f>'9月评分表'!L10</f>
        <v>73.599999999999994</v>
      </c>
      <c r="M181" s="82">
        <f>'9月评分表'!M10</f>
        <v>208517.6</v>
      </c>
      <c r="N181" s="82">
        <f>'9月评分表'!N10</f>
        <v>13738.4771461285</v>
      </c>
      <c r="O181" s="82">
        <f>'9月评分表'!O10</f>
        <v>0.11985807154354899</v>
      </c>
      <c r="P181" s="82">
        <f>'9月评分表'!P10</f>
        <v>2.9453131165603399E-2</v>
      </c>
      <c r="Q181" s="82">
        <f>'9月评分表'!Q10</f>
        <v>8.8215540656052198</v>
      </c>
      <c r="R181" s="82">
        <f>'9月评分表'!R10</f>
        <v>2.1677504537884098</v>
      </c>
    </row>
    <row r="182" spans="1:18" hidden="1">
      <c r="A182" s="81">
        <v>202409</v>
      </c>
      <c r="B182" s="81" t="s">
        <v>65</v>
      </c>
      <c r="C182" s="81" t="s">
        <v>20</v>
      </c>
      <c r="D182" s="81" t="s">
        <v>38</v>
      </c>
      <c r="E182" s="81" t="s">
        <v>66</v>
      </c>
      <c r="F182" s="81">
        <f>'9月评分表'!F11</f>
        <v>38.700000000000003</v>
      </c>
      <c r="G182" s="81">
        <f>'9月评分表'!G11</f>
        <v>0</v>
      </c>
      <c r="H182" s="81">
        <f>'9月评分表'!H11</f>
        <v>7.5</v>
      </c>
      <c r="I182" s="81">
        <f>'9月评分表'!I11</f>
        <v>7</v>
      </c>
      <c r="J182" s="81">
        <f>'9月评分表'!J11</f>
        <v>2.5</v>
      </c>
      <c r="K182" s="81">
        <f>'9月评分表'!K11</f>
        <v>5</v>
      </c>
      <c r="L182" s="81">
        <f>'9月评分表'!L11</f>
        <v>60.7</v>
      </c>
      <c r="M182" s="82">
        <f>'9月评分表'!M11</f>
        <v>186729.4</v>
      </c>
      <c r="N182" s="82">
        <f>'9月评分表'!N11</f>
        <v>0</v>
      </c>
      <c r="O182" s="82">
        <f>'9月评分表'!O11</f>
        <v>9.8620151681209606E-2</v>
      </c>
      <c r="P182" s="82">
        <f>'9月评分表'!P11</f>
        <v>2.4192169063862599E-2</v>
      </c>
      <c r="Q182" s="82">
        <f>'9月评分表'!Q11</f>
        <v>5.9862432070494203</v>
      </c>
      <c r="R182" s="82">
        <f>'9月评分表'!R11</f>
        <v>1.4684646621764601</v>
      </c>
    </row>
    <row r="183" spans="1:18" hidden="1">
      <c r="A183" s="81">
        <v>202409</v>
      </c>
      <c r="B183" s="81" t="s">
        <v>67</v>
      </c>
      <c r="C183" s="81" t="s">
        <v>20</v>
      </c>
      <c r="D183" s="81" t="s">
        <v>27</v>
      </c>
      <c r="E183" s="81" t="s">
        <v>68</v>
      </c>
      <c r="F183" s="81">
        <f>'9月评分表'!F12</f>
        <v>38.700000000000003</v>
      </c>
      <c r="G183" s="81">
        <f>'9月评分表'!G12</f>
        <v>0</v>
      </c>
      <c r="H183" s="81">
        <f>'9月评分表'!H12</f>
        <v>2.5</v>
      </c>
      <c r="I183" s="81">
        <f>'9月评分表'!I12</f>
        <v>10</v>
      </c>
      <c r="J183" s="81">
        <f>'9月评分表'!J12</f>
        <v>2.5</v>
      </c>
      <c r="K183" s="81">
        <f>'9月评分表'!K12</f>
        <v>5</v>
      </c>
      <c r="L183" s="81">
        <f>'9月评分表'!L12</f>
        <v>58.7</v>
      </c>
      <c r="M183" s="82">
        <f>'9月评分表'!M12</f>
        <v>224612.88</v>
      </c>
      <c r="N183" s="82">
        <f>'9月评分表'!N12</f>
        <v>0</v>
      </c>
      <c r="O183" s="82">
        <f>'9月评分表'!O12</f>
        <v>6.0797858738835101E-2</v>
      </c>
      <c r="P183" s="82">
        <f>'9月评分表'!P12</f>
        <v>2.9100252916150701E-2</v>
      </c>
      <c r="Q183" s="82">
        <f>'9月评分表'!Q12</f>
        <v>3.5688343079696199</v>
      </c>
      <c r="R183" s="82">
        <f>'9月评分表'!R12</f>
        <v>1.70818484617805</v>
      </c>
    </row>
    <row r="184" spans="1:18" hidden="1">
      <c r="A184" s="81">
        <v>202409</v>
      </c>
      <c r="B184" s="81" t="s">
        <v>69</v>
      </c>
      <c r="C184" s="81" t="s">
        <v>16</v>
      </c>
      <c r="D184" s="81" t="s">
        <v>24</v>
      </c>
      <c r="E184" s="81" t="s">
        <v>70</v>
      </c>
      <c r="F184" s="81">
        <f>'9月评分表'!F13</f>
        <v>40.950000000000003</v>
      </c>
      <c r="G184" s="81">
        <f>'9月评分表'!G13</f>
        <v>0</v>
      </c>
      <c r="H184" s="81">
        <f>'9月评分表'!H13</f>
        <v>10</v>
      </c>
      <c r="I184" s="81">
        <f>'9月评分表'!I13</f>
        <v>10</v>
      </c>
      <c r="J184" s="81">
        <f>'9月评分表'!J13</f>
        <v>2.5</v>
      </c>
      <c r="K184" s="81">
        <f>'9月评分表'!K13</f>
        <v>5</v>
      </c>
      <c r="L184" s="81">
        <f>'9月评分表'!L13</f>
        <v>68.45</v>
      </c>
      <c r="M184" s="82">
        <f>'9月评分表'!M13</f>
        <v>204968.18</v>
      </c>
      <c r="N184" s="82">
        <f>'9月评分表'!N13</f>
        <v>0</v>
      </c>
      <c r="O184" s="82">
        <f>'9月评分表'!O13</f>
        <v>8.2791963999673895E-2</v>
      </c>
      <c r="P184" s="82">
        <f>'9月评分表'!P13</f>
        <v>2.1514608250914401E-2</v>
      </c>
      <c r="Q184" s="82">
        <f>'9月评分表'!Q13</f>
        <v>5.6671099357776802</v>
      </c>
      <c r="R184" s="82">
        <f>'9月评分表'!R13</f>
        <v>1.47267493477509</v>
      </c>
    </row>
    <row r="185" spans="1:18" hidden="1">
      <c r="A185" s="81">
        <v>202409</v>
      </c>
      <c r="B185" s="81" t="s">
        <v>71</v>
      </c>
      <c r="C185" s="81" t="s">
        <v>16</v>
      </c>
      <c r="D185" s="81" t="s">
        <v>24</v>
      </c>
      <c r="E185" s="81" t="s">
        <v>72</v>
      </c>
      <c r="F185" s="81">
        <f>'9月评分表'!F14</f>
        <v>45</v>
      </c>
      <c r="G185" s="81">
        <f>'9月评分表'!G14</f>
        <v>20</v>
      </c>
      <c r="H185" s="81">
        <f>'9月评分表'!H14</f>
        <v>10</v>
      </c>
      <c r="I185" s="81">
        <f>'9月评分表'!I14</f>
        <v>10</v>
      </c>
      <c r="J185" s="81">
        <f>'9月评分表'!J14</f>
        <v>0</v>
      </c>
      <c r="K185" s="81">
        <f>'9月评分表'!K14</f>
        <v>5</v>
      </c>
      <c r="L185" s="81">
        <f>'9月评分表'!L14</f>
        <v>90</v>
      </c>
      <c r="M185" s="82">
        <f>'9月评分表'!M14</f>
        <v>325557.19</v>
      </c>
      <c r="N185" s="82">
        <f>'9月评分表'!N14</f>
        <v>77996.379725389299</v>
      </c>
      <c r="O185" s="82">
        <f>'9月评分表'!O14</f>
        <v>0.26548273568425801</v>
      </c>
      <c r="P185" s="82">
        <f>'9月评分表'!P14</f>
        <v>7.7125914794884398E-2</v>
      </c>
      <c r="Q185" s="82">
        <f>'9月评分表'!Q14</f>
        <v>23.8934462115832</v>
      </c>
      <c r="R185" s="82">
        <f>'9月评分表'!R14</f>
        <v>6.9413323315396003</v>
      </c>
    </row>
    <row r="186" spans="1:18" hidden="1">
      <c r="A186" s="81">
        <v>202409</v>
      </c>
      <c r="B186" s="81" t="s">
        <v>73</v>
      </c>
      <c r="C186" s="81" t="s">
        <v>16</v>
      </c>
      <c r="D186" s="81" t="s">
        <v>24</v>
      </c>
      <c r="E186" s="81" t="s">
        <v>74</v>
      </c>
      <c r="F186" s="81">
        <f>'9月评分表'!F15</f>
        <v>38.700000000000003</v>
      </c>
      <c r="G186" s="81">
        <f>'9月评分表'!G15</f>
        <v>0</v>
      </c>
      <c r="H186" s="81">
        <f>'9月评分表'!H15</f>
        <v>10</v>
      </c>
      <c r="I186" s="81">
        <f>'9月评分表'!I15</f>
        <v>10</v>
      </c>
      <c r="J186" s="81">
        <f>'9月评分表'!J15</f>
        <v>2.5</v>
      </c>
      <c r="K186" s="81">
        <f>'9月评分表'!K15</f>
        <v>5</v>
      </c>
      <c r="L186" s="81">
        <f>'9月评分表'!L15</f>
        <v>66.2</v>
      </c>
      <c r="M186" s="82">
        <f>'9月评分表'!M15</f>
        <v>138200.07</v>
      </c>
      <c r="N186" s="82">
        <f>'9月评分表'!N15</f>
        <v>0</v>
      </c>
      <c r="O186" s="82">
        <f>'9月评分表'!O15</f>
        <v>5.5822592658979597E-2</v>
      </c>
      <c r="P186" s="82">
        <f>'9月评分表'!P15</f>
        <v>1.45062534404069E-2</v>
      </c>
      <c r="Q186" s="82">
        <f>'9月评分表'!Q15</f>
        <v>3.6954556340244502</v>
      </c>
      <c r="R186" s="82">
        <f>'9月评分表'!R15</f>
        <v>0.96031397775493699</v>
      </c>
    </row>
    <row r="187" spans="1:18" hidden="1">
      <c r="A187" s="81">
        <v>202409</v>
      </c>
      <c r="B187" s="81" t="s">
        <v>77</v>
      </c>
      <c r="C187" s="81" t="s">
        <v>16</v>
      </c>
      <c r="D187" s="81" t="s">
        <v>23</v>
      </c>
      <c r="E187" s="81" t="s">
        <v>78</v>
      </c>
      <c r="F187" s="81">
        <f>'9月评分表'!F16</f>
        <v>40.950000000000003</v>
      </c>
      <c r="G187" s="81">
        <f>'9月评分表'!G16</f>
        <v>0</v>
      </c>
      <c r="H187" s="81">
        <f>'9月评分表'!H16</f>
        <v>10</v>
      </c>
      <c r="I187" s="81">
        <f>'9月评分表'!I16</f>
        <v>10</v>
      </c>
      <c r="J187" s="81">
        <f>'9月评分表'!J16</f>
        <v>2.5</v>
      </c>
      <c r="K187" s="81">
        <f>'9月评分表'!K16</f>
        <v>5</v>
      </c>
      <c r="L187" s="81">
        <f>'9月评分表'!L16</f>
        <v>68.45</v>
      </c>
      <c r="M187" s="82">
        <f>'9月评分表'!M16</f>
        <v>142997.35999999999</v>
      </c>
      <c r="N187" s="82">
        <f>'9月评分表'!N16</f>
        <v>0</v>
      </c>
      <c r="O187" s="82">
        <f>'9月评分表'!O16</f>
        <v>5.3407478438866798E-2</v>
      </c>
      <c r="P187" s="82">
        <f>'9月评分表'!P16</f>
        <v>1.5009803869629801E-2</v>
      </c>
      <c r="Q187" s="82">
        <f>'9月评分表'!Q16</f>
        <v>3.6557418991404398</v>
      </c>
      <c r="R187" s="82">
        <f>'9月评分表'!R16</f>
        <v>1.0274210748761601</v>
      </c>
    </row>
    <row r="188" spans="1:18" hidden="1">
      <c r="A188" s="81">
        <v>202409</v>
      </c>
      <c r="B188" s="81" t="s">
        <v>79</v>
      </c>
      <c r="C188" s="81" t="s">
        <v>16</v>
      </c>
      <c r="D188" s="81" t="s">
        <v>24</v>
      </c>
      <c r="E188" s="81" t="s">
        <v>80</v>
      </c>
      <c r="F188" s="81">
        <f>'9月评分表'!F17</f>
        <v>39.6</v>
      </c>
      <c r="G188" s="81">
        <f>'9月评分表'!G17</f>
        <v>15</v>
      </c>
      <c r="H188" s="81">
        <f>'9月评分表'!H17</f>
        <v>10</v>
      </c>
      <c r="I188" s="81">
        <f>'9月评分表'!I17</f>
        <v>10</v>
      </c>
      <c r="J188" s="81">
        <f>'9月评分表'!J17</f>
        <v>0</v>
      </c>
      <c r="K188" s="81">
        <f>'9月评分表'!K17</f>
        <v>5</v>
      </c>
      <c r="L188" s="81">
        <f>'9月评分表'!L17</f>
        <v>79.599999999999994</v>
      </c>
      <c r="M188" s="82">
        <f>'9月评分表'!M17</f>
        <v>256361.34</v>
      </c>
      <c r="N188" s="82">
        <f>'9月评分表'!N17</f>
        <v>49364.870491564798</v>
      </c>
      <c r="O188" s="82">
        <f>'9月评分表'!O17</f>
        <v>0.18834969147559</v>
      </c>
      <c r="P188" s="82">
        <f>'9月评分表'!P17</f>
        <v>5.4094990732101902E-2</v>
      </c>
      <c r="Q188" s="82">
        <f>'9月评分表'!Q17</f>
        <v>14.992635441456899</v>
      </c>
      <c r="R188" s="82">
        <f>'9月评分表'!R17</f>
        <v>4.3059612622753098</v>
      </c>
    </row>
    <row r="189" spans="1:18" hidden="1">
      <c r="A189" s="81">
        <v>202409</v>
      </c>
      <c r="B189" s="81" t="s">
        <v>81</v>
      </c>
      <c r="C189" s="81" t="s">
        <v>20</v>
      </c>
      <c r="D189" s="81" t="s">
        <v>25</v>
      </c>
      <c r="E189" s="81" t="s">
        <v>82</v>
      </c>
      <c r="F189" s="81">
        <f>'9月评分表'!F18</f>
        <v>0</v>
      </c>
      <c r="G189" s="81">
        <f>'9月评分表'!G18</f>
        <v>0</v>
      </c>
      <c r="H189" s="81">
        <f>'9月评分表'!H18</f>
        <v>10</v>
      </c>
      <c r="I189" s="81">
        <f>'9月评分表'!I18</f>
        <v>7</v>
      </c>
      <c r="J189" s="81">
        <f>'9月评分表'!J18</f>
        <v>2.5</v>
      </c>
      <c r="K189" s="81">
        <f>'9月评分表'!K18</f>
        <v>5</v>
      </c>
      <c r="L189" s="81">
        <f>'9月评分表'!L18</f>
        <v>24.5</v>
      </c>
      <c r="M189" s="82">
        <f>'9月评分表'!M18</f>
        <v>128631.17</v>
      </c>
      <c r="N189" s="82">
        <f>'9月评分表'!N18</f>
        <v>0</v>
      </c>
      <c r="O189" s="82">
        <f>'9月评分表'!O18</f>
        <v>6.0369038858029099E-2</v>
      </c>
      <c r="P189" s="82">
        <f>'9月评分表'!P18</f>
        <v>1.6665115463994701E-2</v>
      </c>
      <c r="Q189" s="82">
        <f>'9月评分表'!Q18</f>
        <v>1.4790414520217099</v>
      </c>
      <c r="R189" s="82">
        <f>'9月评分表'!R18</f>
        <v>0.40829532886787001</v>
      </c>
    </row>
    <row r="190" spans="1:18" hidden="1">
      <c r="A190" s="81">
        <v>202409</v>
      </c>
      <c r="B190" s="81" t="s">
        <v>83</v>
      </c>
      <c r="C190" s="81" t="s">
        <v>20</v>
      </c>
      <c r="D190" s="81" t="s">
        <v>25</v>
      </c>
      <c r="E190" s="81" t="s">
        <v>84</v>
      </c>
      <c r="F190" s="81">
        <f>'9月评分表'!F19</f>
        <v>0</v>
      </c>
      <c r="G190" s="81">
        <f>'9月评分表'!G19</f>
        <v>5</v>
      </c>
      <c r="H190" s="81">
        <f>'9月评分表'!H19</f>
        <v>7.5</v>
      </c>
      <c r="I190" s="81">
        <f>'9月评分表'!I19</f>
        <v>6</v>
      </c>
      <c r="J190" s="81">
        <f>'9月评分表'!J19</f>
        <v>2.5</v>
      </c>
      <c r="K190" s="81">
        <f>'9月评分表'!K19</f>
        <v>5</v>
      </c>
      <c r="L190" s="81">
        <f>'9月评分表'!L19</f>
        <v>26</v>
      </c>
      <c r="M190" s="82">
        <f>'9月评分表'!M19</f>
        <v>131195.88</v>
      </c>
      <c r="N190" s="82">
        <f>'9月评分表'!N19</f>
        <v>8121.2302237530103</v>
      </c>
      <c r="O190" s="82">
        <f>'9月评分表'!O19</f>
        <v>0.172615075740119</v>
      </c>
      <c r="P190" s="82">
        <f>'9月评分表'!P19</f>
        <v>2.4141159890408801E-2</v>
      </c>
      <c r="Q190" s="82">
        <f>'9月评分表'!Q19</f>
        <v>4.4879919692430903</v>
      </c>
      <c r="R190" s="82">
        <f>'9月评分表'!R19</f>
        <v>0.62767015715063001</v>
      </c>
    </row>
    <row r="191" spans="1:18" hidden="1">
      <c r="A191" s="81">
        <v>202409</v>
      </c>
      <c r="B191" s="81" t="s">
        <v>85</v>
      </c>
      <c r="C191" s="81" t="s">
        <v>16</v>
      </c>
      <c r="D191" s="81" t="s">
        <v>24</v>
      </c>
      <c r="E191" s="81" t="s">
        <v>86</v>
      </c>
      <c r="F191" s="81">
        <f>'9月评分表'!F20</f>
        <v>36</v>
      </c>
      <c r="G191" s="81">
        <f>'9月评分表'!G20</f>
        <v>0</v>
      </c>
      <c r="H191" s="81">
        <f>'9月评分表'!H20</f>
        <v>5</v>
      </c>
      <c r="I191" s="81">
        <f>'9月评分表'!I20</f>
        <v>10</v>
      </c>
      <c r="J191" s="81">
        <f>'9月评分表'!J20</f>
        <v>5</v>
      </c>
      <c r="K191" s="81">
        <f>'9月评分表'!K20</f>
        <v>5</v>
      </c>
      <c r="L191" s="81">
        <f>'9月评分表'!L20</f>
        <v>61</v>
      </c>
      <c r="M191" s="82">
        <f>'9月评分表'!M20</f>
        <v>107335.96</v>
      </c>
      <c r="N191" s="82">
        <f>'9月评分表'!N20</f>
        <v>0</v>
      </c>
      <c r="O191" s="82">
        <f>'9月评分表'!O20</f>
        <v>4.3355778131954098E-2</v>
      </c>
      <c r="P191" s="82">
        <f>'9月评分表'!P20</f>
        <v>1.12665835771963E-2</v>
      </c>
      <c r="Q191" s="82">
        <f>'9月评分表'!Q20</f>
        <v>2.6447024660491998</v>
      </c>
      <c r="R191" s="82">
        <f>'9月评分表'!R20</f>
        <v>0.68726159820897403</v>
      </c>
    </row>
    <row r="192" spans="1:18" hidden="1">
      <c r="A192" s="81">
        <v>202409</v>
      </c>
      <c r="B192" s="81" t="s">
        <v>87</v>
      </c>
      <c r="C192" s="81" t="s">
        <v>20</v>
      </c>
      <c r="D192" s="81" t="s">
        <v>27</v>
      </c>
      <c r="E192" s="81" t="s">
        <v>88</v>
      </c>
      <c r="F192" s="81">
        <f>'9月评分表'!F21</f>
        <v>0</v>
      </c>
      <c r="G192" s="81">
        <f>'9月评分表'!G21</f>
        <v>5</v>
      </c>
      <c r="H192" s="81">
        <f>'9月评分表'!H21</f>
        <v>10</v>
      </c>
      <c r="I192" s="81">
        <f>'9月评分表'!I21</f>
        <v>10</v>
      </c>
      <c r="J192" s="81">
        <f>'9月评分表'!J21</f>
        <v>2.5</v>
      </c>
      <c r="K192" s="81">
        <f>'9月评分表'!K21</f>
        <v>5</v>
      </c>
      <c r="L192" s="81">
        <f>'9月评分表'!L21</f>
        <v>32.5</v>
      </c>
      <c r="M192" s="82">
        <f>'9月评分表'!M21</f>
        <v>145629.97</v>
      </c>
      <c r="N192" s="82">
        <f>'9月评分表'!N21</f>
        <v>8907.3591133023492</v>
      </c>
      <c r="O192" s="82">
        <f>'9月评分表'!O21</f>
        <v>4.9756291768414902E-2</v>
      </c>
      <c r="P192" s="82">
        <f>'9月评分表'!P21</f>
        <v>2.6702713789187999E-2</v>
      </c>
      <c r="Q192" s="82">
        <f>'9月评分表'!Q21</f>
        <v>1.61707948247348</v>
      </c>
      <c r="R192" s="82">
        <f>'9月评分表'!R21</f>
        <v>0.86783819814861096</v>
      </c>
    </row>
    <row r="193" spans="1:18" hidden="1">
      <c r="A193" s="81">
        <v>202409</v>
      </c>
      <c r="B193" s="81" t="s">
        <v>89</v>
      </c>
      <c r="C193" s="81" t="s">
        <v>16</v>
      </c>
      <c r="D193" s="81" t="s">
        <v>24</v>
      </c>
      <c r="E193" s="81" t="s">
        <v>90</v>
      </c>
      <c r="F193" s="81">
        <f>'9月评分表'!F22</f>
        <v>45</v>
      </c>
      <c r="G193" s="81">
        <f>'9月评分表'!G22</f>
        <v>10</v>
      </c>
      <c r="H193" s="81">
        <f>'9月评分表'!H22</f>
        <v>0</v>
      </c>
      <c r="I193" s="81">
        <f>'9月评分表'!I22</f>
        <v>10</v>
      </c>
      <c r="J193" s="81">
        <f>'9月评分表'!J22</f>
        <v>2.5</v>
      </c>
      <c r="K193" s="81">
        <f>'9月评分表'!K22</f>
        <v>5</v>
      </c>
      <c r="L193" s="81">
        <f>'9月评分表'!L22</f>
        <v>72.5</v>
      </c>
      <c r="M193" s="82">
        <f>'9月评分表'!M22</f>
        <v>140637.82</v>
      </c>
      <c r="N193" s="82">
        <f>'9月评分表'!N22</f>
        <v>20078.654667440002</v>
      </c>
      <c r="O193" s="82">
        <f>'9月评分表'!O22</f>
        <v>9.1298263299717394E-2</v>
      </c>
      <c r="P193" s="82">
        <f>'9月评分表'!P22</f>
        <v>2.5819706480418401E-2</v>
      </c>
      <c r="Q193" s="82">
        <f>'9月评分表'!Q22</f>
        <v>6.6191240892295102</v>
      </c>
      <c r="R193" s="82">
        <f>'9月评分表'!R22</f>
        <v>1.87192871983033</v>
      </c>
    </row>
    <row r="194" spans="1:18" hidden="1">
      <c r="A194" s="81">
        <v>202409</v>
      </c>
      <c r="B194" s="81" t="s">
        <v>91</v>
      </c>
      <c r="C194" s="81" t="s">
        <v>20</v>
      </c>
      <c r="D194" s="81" t="s">
        <v>38</v>
      </c>
      <c r="E194" s="81" t="s">
        <v>92</v>
      </c>
      <c r="F194" s="81">
        <f>'9月评分表'!F23</f>
        <v>45</v>
      </c>
      <c r="G194" s="81">
        <f>'9月评分表'!G23</f>
        <v>2.5</v>
      </c>
      <c r="H194" s="81">
        <f>'9月评分表'!H23</f>
        <v>10</v>
      </c>
      <c r="I194" s="81">
        <f>'9月评分表'!I23</f>
        <v>7</v>
      </c>
      <c r="J194" s="81">
        <f>'9月评分表'!J23</f>
        <v>5</v>
      </c>
      <c r="K194" s="81">
        <f>'9月评分表'!K23</f>
        <v>5</v>
      </c>
      <c r="L194" s="81">
        <f>'9月评分表'!L23</f>
        <v>74.5</v>
      </c>
      <c r="M194" s="82">
        <f>'9月评分表'!M23</f>
        <v>189549.44</v>
      </c>
      <c r="N194" s="82">
        <f>'9月评分表'!N23</f>
        <v>398.264702990724</v>
      </c>
      <c r="O194" s="82">
        <f>'9月评分表'!O23</f>
        <v>0.10208087684540799</v>
      </c>
      <c r="P194" s="82">
        <f>'9月评分表'!P23</f>
        <v>2.49078559913282E-2</v>
      </c>
      <c r="Q194" s="82">
        <f>'9月评分表'!Q23</f>
        <v>7.6050253249828801</v>
      </c>
      <c r="R194" s="82">
        <f>'9月评分表'!R23</f>
        <v>1.8556352713539499</v>
      </c>
    </row>
    <row r="195" spans="1:18" hidden="1">
      <c r="A195" s="81">
        <v>202409</v>
      </c>
      <c r="B195" s="81" t="s">
        <v>93</v>
      </c>
      <c r="C195" s="81" t="s">
        <v>16</v>
      </c>
      <c r="D195" s="81" t="s">
        <v>23</v>
      </c>
      <c r="E195" s="81" t="s">
        <v>94</v>
      </c>
      <c r="F195" s="81">
        <f>'9月评分表'!F24</f>
        <v>37.35</v>
      </c>
      <c r="G195" s="81">
        <f>'9月评分表'!G24</f>
        <v>2.5</v>
      </c>
      <c r="H195" s="81">
        <f>'9月评分表'!H24</f>
        <v>10</v>
      </c>
      <c r="I195" s="81">
        <f>'9月评分表'!I24</f>
        <v>7</v>
      </c>
      <c r="J195" s="81">
        <f>'9月评分表'!J24</f>
        <v>2.5</v>
      </c>
      <c r="K195" s="81">
        <f>'9月评分表'!K24</f>
        <v>5</v>
      </c>
      <c r="L195" s="81">
        <f>'9月评分表'!L24</f>
        <v>64.349999999999994</v>
      </c>
      <c r="M195" s="82">
        <f>'9月评分表'!M24</f>
        <v>141250.56</v>
      </c>
      <c r="N195" s="82">
        <f>'9月评分表'!N24</f>
        <v>2163.5377965732901</v>
      </c>
      <c r="O195" s="82">
        <f>'9月评分表'!O24</f>
        <v>5.9366046580406402E-2</v>
      </c>
      <c r="P195" s="82">
        <f>'9月评分表'!P24</f>
        <v>1.60179380244218E-2</v>
      </c>
      <c r="Q195" s="82">
        <f>'9月评分表'!Q24</f>
        <v>3.8202050974491502</v>
      </c>
      <c r="R195" s="82">
        <f>'9月评分表'!R24</f>
        <v>1.0307543118715401</v>
      </c>
    </row>
    <row r="196" spans="1:18" hidden="1">
      <c r="A196" s="81">
        <v>202409</v>
      </c>
      <c r="B196" s="81" t="s">
        <v>95</v>
      </c>
      <c r="C196" s="81" t="s">
        <v>20</v>
      </c>
      <c r="D196" s="81" t="s">
        <v>25</v>
      </c>
      <c r="E196" s="81" t="s">
        <v>96</v>
      </c>
      <c r="F196" s="81">
        <f>'9月评分表'!F25</f>
        <v>38.25</v>
      </c>
      <c r="G196" s="81">
        <f>'9月评分表'!G25</f>
        <v>0</v>
      </c>
      <c r="H196" s="81">
        <f>'9月评分表'!H25</f>
        <v>7.5</v>
      </c>
      <c r="I196" s="81">
        <f>'9月评分表'!I25</f>
        <v>10</v>
      </c>
      <c r="J196" s="81">
        <f>'9月评分表'!J25</f>
        <v>5</v>
      </c>
      <c r="K196" s="81">
        <f>'9月评分表'!K25</f>
        <v>5</v>
      </c>
      <c r="L196" s="81">
        <f>'9月评分表'!L25</f>
        <v>65.75</v>
      </c>
      <c r="M196" s="82">
        <f>'9月评分表'!M25</f>
        <v>154039.14000000001</v>
      </c>
      <c r="N196" s="82">
        <f>'9月评分表'!N25</f>
        <v>0</v>
      </c>
      <c r="O196" s="82">
        <f>'9月评分表'!O25</f>
        <v>7.2293479320116497E-2</v>
      </c>
      <c r="P196" s="82">
        <f>'9月评分表'!P25</f>
        <v>1.9956905111525002E-2</v>
      </c>
      <c r="Q196" s="82">
        <f>'9月评分表'!Q25</f>
        <v>4.75329626529766</v>
      </c>
      <c r="R196" s="82">
        <f>'9月评分表'!R25</f>
        <v>1.31216651108277</v>
      </c>
    </row>
    <row r="197" spans="1:18" hidden="1">
      <c r="A197" s="81">
        <v>202409</v>
      </c>
      <c r="B197" s="81" t="s">
        <v>99</v>
      </c>
      <c r="C197" s="81" t="s">
        <v>16</v>
      </c>
      <c r="D197" s="81" t="s">
        <v>23</v>
      </c>
      <c r="E197" s="81" t="s">
        <v>100</v>
      </c>
      <c r="F197" s="81">
        <f>'9月评分表'!F26</f>
        <v>39.6</v>
      </c>
      <c r="G197" s="81">
        <f>'9月评分表'!G26</f>
        <v>0</v>
      </c>
      <c r="H197" s="81">
        <f>'9月评分表'!H26</f>
        <v>7.5</v>
      </c>
      <c r="I197" s="81">
        <f>'9月评分表'!I26</f>
        <v>10</v>
      </c>
      <c r="J197" s="81">
        <f>'9月评分表'!J26</f>
        <v>5</v>
      </c>
      <c r="K197" s="81">
        <f>'9月评分表'!K26</f>
        <v>5</v>
      </c>
      <c r="L197" s="81">
        <f>'9月评分表'!L26</f>
        <v>67.099999999999994</v>
      </c>
      <c r="M197" s="82">
        <f>'9月评分表'!M26</f>
        <v>113680.82</v>
      </c>
      <c r="N197" s="82">
        <f>'9月评分表'!N26</f>
        <v>0</v>
      </c>
      <c r="O197" s="82">
        <f>'9月评分表'!O26</f>
        <v>4.2458168060324403E-2</v>
      </c>
      <c r="P197" s="82">
        <f>'9月评分表'!P26</f>
        <v>1.1932575621946301E-2</v>
      </c>
      <c r="Q197" s="82">
        <f>'9月评分表'!Q26</f>
        <v>2.8489430768477599</v>
      </c>
      <c r="R197" s="82">
        <f>'9月评分表'!R26</f>
        <v>0.80067582423259998</v>
      </c>
    </row>
    <row r="198" spans="1:18" hidden="1">
      <c r="A198" s="81">
        <v>202409</v>
      </c>
      <c r="B198" s="81" t="s">
        <v>103</v>
      </c>
      <c r="C198" s="81" t="s">
        <v>20</v>
      </c>
      <c r="D198" s="81" t="s">
        <v>25</v>
      </c>
      <c r="E198" s="81" t="s">
        <v>104</v>
      </c>
      <c r="F198" s="81">
        <f>'9月评分表'!F27</f>
        <v>44.55</v>
      </c>
      <c r="G198" s="81">
        <f>'9月评分表'!G27</f>
        <v>0</v>
      </c>
      <c r="H198" s="81">
        <f>'9月评分表'!H27</f>
        <v>10</v>
      </c>
      <c r="I198" s="81">
        <f>'9月评分表'!I27</f>
        <v>10</v>
      </c>
      <c r="J198" s="81">
        <f>'9月评分表'!J27</f>
        <v>2.5</v>
      </c>
      <c r="K198" s="81">
        <f>'9月评分表'!K27</f>
        <v>5</v>
      </c>
      <c r="L198" s="81">
        <f>'9月评分表'!L27</f>
        <v>72.05</v>
      </c>
      <c r="M198" s="82">
        <f>'9月评分表'!M27</f>
        <v>144243.66</v>
      </c>
      <c r="N198" s="82">
        <f>'9月评分表'!N27</f>
        <v>0</v>
      </c>
      <c r="O198" s="82">
        <f>'9月评分表'!O27</f>
        <v>6.7696275448356297E-2</v>
      </c>
      <c r="P198" s="82">
        <f>'9月评分表'!P27</f>
        <v>1.8687828532144998E-2</v>
      </c>
      <c r="Q198" s="82">
        <f>'9月评分表'!Q27</f>
        <v>4.8775166460540698</v>
      </c>
      <c r="R198" s="82">
        <f>'9月评分表'!R27</f>
        <v>1.34645804574105</v>
      </c>
    </row>
    <row r="199" spans="1:18" hidden="1">
      <c r="A199" s="81">
        <v>202409</v>
      </c>
      <c r="B199" s="81" t="s">
        <v>105</v>
      </c>
      <c r="C199" s="81" t="s">
        <v>20</v>
      </c>
      <c r="D199" s="81" t="s">
        <v>27</v>
      </c>
      <c r="E199" s="81" t="s">
        <v>106</v>
      </c>
      <c r="F199" s="81">
        <f>'9月评分表'!F28</f>
        <v>39.15</v>
      </c>
      <c r="G199" s="81">
        <f>'9月评分表'!G28</f>
        <v>0</v>
      </c>
      <c r="H199" s="81">
        <f>'9月评分表'!H28</f>
        <v>5</v>
      </c>
      <c r="I199" s="81">
        <f>'9月评分表'!I28</f>
        <v>10</v>
      </c>
      <c r="J199" s="81">
        <f>'9月评分表'!J28</f>
        <v>2.5</v>
      </c>
      <c r="K199" s="81">
        <f>'9月评分表'!K28</f>
        <v>5</v>
      </c>
      <c r="L199" s="81">
        <f>'9月评分表'!L28</f>
        <v>61.65</v>
      </c>
      <c r="M199" s="82">
        <f>'9月评分表'!M28</f>
        <v>290981.28000000003</v>
      </c>
      <c r="N199" s="82">
        <f>'9月评分表'!N28</f>
        <v>0</v>
      </c>
      <c r="O199" s="82">
        <f>'9月评分表'!O28</f>
        <v>7.8762352172704497E-2</v>
      </c>
      <c r="P199" s="82">
        <f>'9月评分表'!P28</f>
        <v>3.7698767950730502E-2</v>
      </c>
      <c r="Q199" s="82">
        <f>'9月评分表'!Q28</f>
        <v>4.8556990114472303</v>
      </c>
      <c r="R199" s="82">
        <f>'9月评分表'!R28</f>
        <v>2.32412904416254</v>
      </c>
    </row>
    <row r="200" spans="1:18" hidden="1">
      <c r="A200" s="81">
        <v>202409</v>
      </c>
      <c r="B200" s="81" t="s">
        <v>107</v>
      </c>
      <c r="C200" s="81" t="s">
        <v>20</v>
      </c>
      <c r="D200" s="81" t="s">
        <v>27</v>
      </c>
      <c r="E200" s="81" t="s">
        <v>108</v>
      </c>
      <c r="F200" s="81">
        <f>'9月评分表'!F29</f>
        <v>43.65</v>
      </c>
      <c r="G200" s="81">
        <f>'9月评分表'!G29</f>
        <v>5</v>
      </c>
      <c r="H200" s="81">
        <f>'9月评分表'!H29</f>
        <v>10</v>
      </c>
      <c r="I200" s="81">
        <f>'9月评分表'!I29</f>
        <v>10</v>
      </c>
      <c r="J200" s="81">
        <f>'9月评分表'!J29</f>
        <v>2.5</v>
      </c>
      <c r="K200" s="81">
        <f>'9月评分表'!K29</f>
        <v>5</v>
      </c>
      <c r="L200" s="81">
        <f>'9月评分表'!L29</f>
        <v>76.150000000000006</v>
      </c>
      <c r="M200" s="82">
        <f>'9月评分表'!M29</f>
        <v>143507.56</v>
      </c>
      <c r="N200" s="82">
        <f>'9月评分表'!N29</f>
        <v>12778.389868218301</v>
      </c>
      <c r="O200" s="82">
        <f>'9月评分表'!O29</f>
        <v>5.3674311347480998E-2</v>
      </c>
      <c r="P200" s="82">
        <f>'9月评分表'!P29</f>
        <v>2.9832857440066401E-2</v>
      </c>
      <c r="Q200" s="82">
        <f>'9月评分表'!Q29</f>
        <v>4.0872988091106803</v>
      </c>
      <c r="R200" s="82">
        <f>'9月评分表'!R29</f>
        <v>2.2717720940610602</v>
      </c>
    </row>
    <row r="201" spans="1:18" hidden="1">
      <c r="A201" s="81">
        <v>202409</v>
      </c>
      <c r="B201" s="81" t="s">
        <v>109</v>
      </c>
      <c r="C201" s="81" t="s">
        <v>16</v>
      </c>
      <c r="D201" s="81" t="s">
        <v>24</v>
      </c>
      <c r="E201" s="81" t="s">
        <v>110</v>
      </c>
      <c r="F201" s="81">
        <f>'9月评分表'!F30</f>
        <v>42.3</v>
      </c>
      <c r="G201" s="81">
        <f>'9月评分表'!G30</f>
        <v>2.5</v>
      </c>
      <c r="H201" s="81">
        <f>'9月评分表'!H30</f>
        <v>10</v>
      </c>
      <c r="I201" s="81">
        <f>'9月评分表'!I30</f>
        <v>6</v>
      </c>
      <c r="J201" s="81">
        <f>'9月评分表'!J30</f>
        <v>5</v>
      </c>
      <c r="K201" s="81">
        <f>'9月评分表'!K30</f>
        <v>5</v>
      </c>
      <c r="L201" s="81">
        <f>'9月评分表'!L30</f>
        <v>70.8</v>
      </c>
      <c r="M201" s="82">
        <f>'9月评分表'!M30</f>
        <v>219910.49</v>
      </c>
      <c r="N201" s="82">
        <f>'9月评分表'!N30</f>
        <v>264.97576223973698</v>
      </c>
      <c r="O201" s="82">
        <f>'9月评分表'!O30</f>
        <v>8.9282724431350699E-2</v>
      </c>
      <c r="P201" s="82">
        <f>'9月评分表'!P30</f>
        <v>2.32289623614645E-2</v>
      </c>
      <c r="Q201" s="82">
        <f>'9月评分表'!Q30</f>
        <v>6.3212168897396301</v>
      </c>
      <c r="R201" s="82">
        <f>'9月评分表'!R30</f>
        <v>1.64461053519169</v>
      </c>
    </row>
    <row r="202" spans="1:18" hidden="1">
      <c r="A202" s="81">
        <v>202409</v>
      </c>
      <c r="B202" s="81" t="s">
        <v>111</v>
      </c>
      <c r="C202" s="81" t="s">
        <v>20</v>
      </c>
      <c r="D202" s="81" t="s">
        <v>27</v>
      </c>
      <c r="E202" s="81" t="s">
        <v>112</v>
      </c>
      <c r="F202" s="81">
        <f>'9月评分表'!F31</f>
        <v>37.35</v>
      </c>
      <c r="G202" s="81">
        <f>'9月评分表'!G31</f>
        <v>0</v>
      </c>
      <c r="H202" s="81">
        <f>'9月评分表'!H31</f>
        <v>5</v>
      </c>
      <c r="I202" s="81">
        <f>'9月评分表'!I31</f>
        <v>7</v>
      </c>
      <c r="J202" s="81">
        <f>'9月评分表'!J31</f>
        <v>0</v>
      </c>
      <c r="K202" s="81">
        <f>'9月评分表'!K31</f>
        <v>5</v>
      </c>
      <c r="L202" s="81">
        <f>'9月评分表'!L31</f>
        <v>54.35</v>
      </c>
      <c r="M202" s="82">
        <f>'9月评分表'!M31</f>
        <v>132509.62</v>
      </c>
      <c r="N202" s="82">
        <f>'9月评分表'!N31</f>
        <v>0</v>
      </c>
      <c r="O202" s="82">
        <f>'9月评分表'!O31</f>
        <v>3.5867494145022799E-2</v>
      </c>
      <c r="P202" s="82">
        <f>'9月评分表'!P31</f>
        <v>1.7167597226940098E-2</v>
      </c>
      <c r="Q202" s="82">
        <f>'9月评分表'!Q31</f>
        <v>1.94939830678199</v>
      </c>
      <c r="R202" s="82">
        <f>'9月评分表'!R31</f>
        <v>0.93305890928419399</v>
      </c>
    </row>
    <row r="203" spans="1:18" hidden="1">
      <c r="A203" s="81">
        <v>202409</v>
      </c>
      <c r="B203" s="81" t="s">
        <v>113</v>
      </c>
      <c r="C203" s="81" t="s">
        <v>20</v>
      </c>
      <c r="D203" s="81" t="s">
        <v>27</v>
      </c>
      <c r="E203" s="81" t="s">
        <v>114</v>
      </c>
      <c r="F203" s="81">
        <f>'9月评分表'!F32</f>
        <v>39.6</v>
      </c>
      <c r="G203" s="81">
        <f>'9月评分表'!G32</f>
        <v>15</v>
      </c>
      <c r="H203" s="81">
        <f>'9月评分表'!H32</f>
        <v>10</v>
      </c>
      <c r="I203" s="81">
        <f>'9月评分表'!I32</f>
        <v>10</v>
      </c>
      <c r="J203" s="81">
        <f>'9月评分表'!J32</f>
        <v>2.5</v>
      </c>
      <c r="K203" s="81">
        <f>'9月评分表'!K32</f>
        <v>5</v>
      </c>
      <c r="L203" s="81">
        <f>'9月评分表'!L32</f>
        <v>82.1</v>
      </c>
      <c r="M203" s="82">
        <f>'9月评分表'!M32</f>
        <v>270139.40999999997</v>
      </c>
      <c r="N203" s="82">
        <f>'9月评分表'!N32</f>
        <v>51439.093096776203</v>
      </c>
      <c r="O203" s="82">
        <f>'9月评分表'!O32</f>
        <v>0.13281835348302701</v>
      </c>
      <c r="P203" s="82">
        <f>'9月评分表'!P32</f>
        <v>8.0246487259731505E-2</v>
      </c>
      <c r="Q203" s="82">
        <f>'9月评分表'!Q32</f>
        <v>10.9043868209565</v>
      </c>
      <c r="R203" s="82">
        <f>'9月评分表'!R32</f>
        <v>6.5882366040239599</v>
      </c>
    </row>
    <row r="204" spans="1:18" hidden="1">
      <c r="A204" s="81">
        <v>202409</v>
      </c>
      <c r="B204" s="81" t="s">
        <v>115</v>
      </c>
      <c r="C204" s="81" t="s">
        <v>20</v>
      </c>
      <c r="D204" s="81" t="s">
        <v>25</v>
      </c>
      <c r="E204" s="81" t="s">
        <v>116</v>
      </c>
      <c r="F204" s="81">
        <f>'9月评分表'!F33</f>
        <v>40.950000000000003</v>
      </c>
      <c r="G204" s="81">
        <f>'9月评分表'!G33</f>
        <v>0</v>
      </c>
      <c r="H204" s="81">
        <f>'9月评分表'!H33</f>
        <v>10</v>
      </c>
      <c r="I204" s="81">
        <f>'9月评分表'!I33</f>
        <v>10</v>
      </c>
      <c r="J204" s="81">
        <f>'9月评分表'!J33</f>
        <v>2.5</v>
      </c>
      <c r="K204" s="81">
        <f>'9月评分表'!K33</f>
        <v>5</v>
      </c>
      <c r="L204" s="81">
        <f>'9月评分表'!L33</f>
        <v>68.45</v>
      </c>
      <c r="M204" s="82">
        <f>'9月评分表'!M33</f>
        <v>136574.59</v>
      </c>
      <c r="N204" s="82">
        <f>'9月评分表'!N33</f>
        <v>0</v>
      </c>
      <c r="O204" s="82">
        <f>'9月评分表'!O33</f>
        <v>6.4097035972924696E-2</v>
      </c>
      <c r="P204" s="82">
        <f>'9月评分表'!P33</f>
        <v>1.76942440296371E-2</v>
      </c>
      <c r="Q204" s="82">
        <f>'9月评分表'!Q33</f>
        <v>4.3874421123467</v>
      </c>
      <c r="R204" s="82">
        <f>'9月评分表'!R33</f>
        <v>1.2111710038286601</v>
      </c>
    </row>
    <row r="205" spans="1:18" hidden="1">
      <c r="A205" s="81">
        <v>202409</v>
      </c>
      <c r="B205" s="81" t="s">
        <v>119</v>
      </c>
      <c r="C205" s="81" t="s">
        <v>16</v>
      </c>
      <c r="D205" s="81" t="s">
        <v>28</v>
      </c>
      <c r="E205" s="81" t="s">
        <v>120</v>
      </c>
      <c r="F205" s="81">
        <f>'9月评分表'!F34</f>
        <v>0</v>
      </c>
      <c r="G205" s="81">
        <f>'9月评分表'!G34</f>
        <v>0</v>
      </c>
      <c r="H205" s="81">
        <f>'9月评分表'!H34</f>
        <v>7.5</v>
      </c>
      <c r="I205" s="81">
        <f>'9月评分表'!I34</f>
        <v>3</v>
      </c>
      <c r="J205" s="81">
        <f>'9月评分表'!J34</f>
        <v>2.5</v>
      </c>
      <c r="K205" s="81">
        <f>'9月评分表'!K34</f>
        <v>5</v>
      </c>
      <c r="L205" s="81">
        <f>'9月评分表'!L34</f>
        <v>18</v>
      </c>
      <c r="M205" s="82">
        <f>'9月评分表'!M34</f>
        <v>49686.5</v>
      </c>
      <c r="N205" s="82">
        <f>'9月评分表'!N34</f>
        <v>0</v>
      </c>
      <c r="O205" s="82">
        <f>'9月评分表'!O34</f>
        <v>6.2819398764283593E-2</v>
      </c>
      <c r="P205" s="82">
        <f>'9月评分表'!P34</f>
        <v>5.21537334653143E-3</v>
      </c>
      <c r="Q205" s="82">
        <f>'9月评分表'!Q34</f>
        <v>1.1307491777570999</v>
      </c>
      <c r="R205" s="82">
        <f>'9月评分表'!R34</f>
        <v>9.38767202375657E-2</v>
      </c>
    </row>
    <row r="206" spans="1:18" hidden="1">
      <c r="A206" s="81">
        <v>202409</v>
      </c>
      <c r="B206" s="81" t="s">
        <v>123</v>
      </c>
      <c r="C206" s="81" t="s">
        <v>16</v>
      </c>
      <c r="D206" s="81" t="s">
        <v>23</v>
      </c>
      <c r="E206" s="81" t="s">
        <v>124</v>
      </c>
      <c r="F206" s="81">
        <f>'9月评分表'!F35</f>
        <v>0</v>
      </c>
      <c r="G206" s="81">
        <f>'9月评分表'!G35</f>
        <v>0</v>
      </c>
      <c r="H206" s="81">
        <f>'9月评分表'!H35</f>
        <v>7.5</v>
      </c>
      <c r="I206" s="81">
        <f>'9月评分表'!I35</f>
        <v>10</v>
      </c>
      <c r="J206" s="81">
        <f>'9月评分表'!J35</f>
        <v>2.5</v>
      </c>
      <c r="K206" s="81">
        <f>'9月评分表'!K35</f>
        <v>5</v>
      </c>
      <c r="L206" s="81">
        <f>'9月评分表'!L35</f>
        <v>25</v>
      </c>
      <c r="M206" s="82">
        <f>'9月评分表'!M35</f>
        <v>183318.05</v>
      </c>
      <c r="N206" s="82">
        <f>'9月评分表'!N35</f>
        <v>0</v>
      </c>
      <c r="O206" s="82">
        <f>'9月评分表'!O35</f>
        <v>6.8466682201896001E-2</v>
      </c>
      <c r="P206" s="82">
        <f>'9月评分表'!P35</f>
        <v>1.9242089338313499E-2</v>
      </c>
      <c r="Q206" s="82">
        <f>'9月评分表'!Q35</f>
        <v>1.7116670550474</v>
      </c>
      <c r="R206" s="82">
        <f>'9月评分表'!R35</f>
        <v>0.48105223345783898</v>
      </c>
    </row>
    <row r="207" spans="1:18" hidden="1">
      <c r="A207" s="81">
        <v>202409</v>
      </c>
      <c r="B207" s="81" t="s">
        <v>129</v>
      </c>
      <c r="C207" s="81" t="s">
        <v>20</v>
      </c>
      <c r="D207" s="81" t="s">
        <v>27</v>
      </c>
      <c r="E207" s="81" t="s">
        <v>130</v>
      </c>
      <c r="F207" s="81">
        <f>'9月评分表'!F36</f>
        <v>40.950000000000003</v>
      </c>
      <c r="G207" s="81">
        <f>'9月评分表'!G36</f>
        <v>0</v>
      </c>
      <c r="H207" s="81">
        <f>'9月评分表'!H36</f>
        <v>10</v>
      </c>
      <c r="I207" s="81">
        <f>'9月评分表'!I36</f>
        <v>10</v>
      </c>
      <c r="J207" s="81">
        <f>'9月评分表'!J36</f>
        <v>0</v>
      </c>
      <c r="K207" s="81">
        <f>'9月评分表'!K36</f>
        <v>5</v>
      </c>
      <c r="L207" s="81">
        <f>'9月评分表'!L36</f>
        <v>65.95</v>
      </c>
      <c r="M207" s="82">
        <f>'9月评分表'!M36</f>
        <v>118165.48</v>
      </c>
      <c r="N207" s="82">
        <f>'9月评分表'!N36</f>
        <v>0</v>
      </c>
      <c r="O207" s="82">
        <f>'9月评分表'!O36</f>
        <v>3.1984845040260598E-2</v>
      </c>
      <c r="P207" s="82">
        <f>'9月评分表'!P36</f>
        <v>1.5309208242903801E-2</v>
      </c>
      <c r="Q207" s="82">
        <f>'9月评分表'!Q36</f>
        <v>2.1094005304051802</v>
      </c>
      <c r="R207" s="82">
        <f>'9月评分表'!R36</f>
        <v>1.0096422836195</v>
      </c>
    </row>
    <row r="208" spans="1:18" hidden="1">
      <c r="A208" s="81">
        <v>202409</v>
      </c>
      <c r="B208" s="81" t="s">
        <v>131</v>
      </c>
      <c r="C208" s="81" t="s">
        <v>20</v>
      </c>
      <c r="D208" s="81" t="s">
        <v>38</v>
      </c>
      <c r="E208" s="81" t="s">
        <v>132</v>
      </c>
      <c r="F208" s="81">
        <f>'9月评分表'!F37</f>
        <v>36</v>
      </c>
      <c r="G208" s="81">
        <f>'9月评分表'!G37</f>
        <v>0</v>
      </c>
      <c r="H208" s="81">
        <f>'9月评分表'!H37</f>
        <v>2.5</v>
      </c>
      <c r="I208" s="81">
        <f>'9月评分表'!I37</f>
        <v>10</v>
      </c>
      <c r="J208" s="81">
        <f>'9月评分表'!J37</f>
        <v>5</v>
      </c>
      <c r="K208" s="81">
        <f>'9月评分表'!K37</f>
        <v>5</v>
      </c>
      <c r="L208" s="81">
        <f>'9月评分表'!L37</f>
        <v>58.5</v>
      </c>
      <c r="M208" s="82">
        <f>'9月评分表'!M37</f>
        <v>81940.479999999996</v>
      </c>
      <c r="N208" s="82">
        <f>'9月评分表'!N37</f>
        <v>0</v>
      </c>
      <c r="O208" s="82">
        <f>'9月评分表'!O37</f>
        <v>4.3276434061433902E-2</v>
      </c>
      <c r="P208" s="82">
        <f>'9月评分表'!P37</f>
        <v>1.06159926896035E-2</v>
      </c>
      <c r="Q208" s="82">
        <f>'9月评分表'!Q37</f>
        <v>2.5316713925938799</v>
      </c>
      <c r="R208" s="82">
        <f>'9月评分表'!R37</f>
        <v>0.62103557234180595</v>
      </c>
    </row>
    <row r="209" spans="1:18" hidden="1">
      <c r="A209" s="81">
        <v>202409</v>
      </c>
      <c r="B209" s="81" t="s">
        <v>133</v>
      </c>
      <c r="C209" s="81" t="s">
        <v>17</v>
      </c>
      <c r="D209" s="81" t="s">
        <v>36</v>
      </c>
      <c r="E209" s="81" t="s">
        <v>134</v>
      </c>
      <c r="F209" s="81">
        <f>'9月评分表'!F38</f>
        <v>0</v>
      </c>
      <c r="G209" s="81">
        <f>'9月评分表'!G38</f>
        <v>0</v>
      </c>
      <c r="H209" s="81">
        <f>'9月评分表'!H38</f>
        <v>0</v>
      </c>
      <c r="I209" s="81">
        <f>'9月评分表'!I38</f>
        <v>10</v>
      </c>
      <c r="J209" s="81">
        <f>'9月评分表'!J38</f>
        <v>2.5</v>
      </c>
      <c r="K209" s="81">
        <f>'9月评分表'!K38</f>
        <v>5</v>
      </c>
      <c r="L209" s="81">
        <f>'9月评分表'!L38</f>
        <v>17.5</v>
      </c>
      <c r="M209" s="82">
        <f>'9月评分表'!M38</f>
        <v>77410.27</v>
      </c>
      <c r="N209" s="82">
        <f>'9月评分表'!N38</f>
        <v>0</v>
      </c>
      <c r="O209" s="82">
        <f>'9月评分表'!O38</f>
        <v>4.0378276069946303E-2</v>
      </c>
      <c r="P209" s="82">
        <f>'9月评分表'!P38</f>
        <v>6.9994127693104504E-3</v>
      </c>
      <c r="Q209" s="82">
        <f>'9月评分表'!Q38</f>
        <v>0.70661983122405903</v>
      </c>
      <c r="R209" s="82">
        <f>'9月评分表'!R38</f>
        <v>0.12248972346293301</v>
      </c>
    </row>
    <row r="210" spans="1:18" hidden="1">
      <c r="A210" s="81">
        <v>202409</v>
      </c>
      <c r="B210" s="81" t="s">
        <v>137</v>
      </c>
      <c r="C210" s="81" t="s">
        <v>20</v>
      </c>
      <c r="D210" s="81" t="s">
        <v>25</v>
      </c>
      <c r="E210" s="81" t="s">
        <v>138</v>
      </c>
      <c r="F210" s="81">
        <f>'9月评分表'!F39</f>
        <v>45</v>
      </c>
      <c r="G210" s="81">
        <f>'9月评分表'!G39</f>
        <v>0</v>
      </c>
      <c r="H210" s="81">
        <f>'9月评分表'!H39</f>
        <v>10</v>
      </c>
      <c r="I210" s="81">
        <f>'9月评分表'!I39</f>
        <v>10</v>
      </c>
      <c r="J210" s="81">
        <f>'9月评分表'!J39</f>
        <v>2.5</v>
      </c>
      <c r="K210" s="81">
        <f>'9月评分表'!K39</f>
        <v>5</v>
      </c>
      <c r="L210" s="81">
        <f>'9月评分表'!L39</f>
        <v>72.5</v>
      </c>
      <c r="M210" s="82">
        <f>'9月评分表'!M39</f>
        <v>144164.34</v>
      </c>
      <c r="N210" s="82">
        <f>'9月评分表'!N39</f>
        <v>0</v>
      </c>
      <c r="O210" s="82">
        <f>'9月评分表'!O39</f>
        <v>6.7659049073425404E-2</v>
      </c>
      <c r="P210" s="82">
        <f>'9月评分表'!P39</f>
        <v>1.8677552041939698E-2</v>
      </c>
      <c r="Q210" s="82">
        <f>'9月评分表'!Q39</f>
        <v>4.9052810578233403</v>
      </c>
      <c r="R210" s="82">
        <f>'9月评分表'!R39</f>
        <v>1.35412252304062</v>
      </c>
    </row>
    <row r="211" spans="1:18" hidden="1">
      <c r="A211" s="81">
        <v>202409</v>
      </c>
      <c r="B211" s="81" t="s">
        <v>141</v>
      </c>
      <c r="C211" s="81" t="s">
        <v>16</v>
      </c>
      <c r="D211" s="81" t="s">
        <v>28</v>
      </c>
      <c r="E211" s="81" t="s">
        <v>142</v>
      </c>
      <c r="F211" s="81">
        <f>'9月评分表'!F40</f>
        <v>45</v>
      </c>
      <c r="G211" s="81">
        <f>'9月评分表'!G40</f>
        <v>0</v>
      </c>
      <c r="H211" s="81">
        <f>'9月评分表'!H40</f>
        <v>10</v>
      </c>
      <c r="I211" s="81">
        <f>'9月评分表'!I40</f>
        <v>10</v>
      </c>
      <c r="J211" s="81">
        <f>'9月评分表'!J40</f>
        <v>2.5</v>
      </c>
      <c r="K211" s="81">
        <f>'9月评分表'!K40</f>
        <v>5</v>
      </c>
      <c r="L211" s="81">
        <f>'9月评分表'!L40</f>
        <v>72.5</v>
      </c>
      <c r="M211" s="82">
        <f>'9月评分表'!M40</f>
        <v>56018.15</v>
      </c>
      <c r="N211" s="82">
        <f>'9月评分表'!N40</f>
        <v>0</v>
      </c>
      <c r="O211" s="82">
        <f>'9月评分表'!O40</f>
        <v>7.0824600301640298E-2</v>
      </c>
      <c r="P211" s="82">
        <f>'9月评分表'!P40</f>
        <v>5.8799787956889601E-3</v>
      </c>
      <c r="Q211" s="82">
        <f>'9月评分表'!Q40</f>
        <v>5.1347835218689202</v>
      </c>
      <c r="R211" s="82">
        <f>'9月评分表'!R40</f>
        <v>0.42629846268744997</v>
      </c>
    </row>
    <row r="212" spans="1:18" hidden="1">
      <c r="A212" s="81">
        <v>202409</v>
      </c>
      <c r="B212" s="81" t="s">
        <v>143</v>
      </c>
      <c r="C212" s="81" t="s">
        <v>16</v>
      </c>
      <c r="D212" s="81" t="s">
        <v>23</v>
      </c>
      <c r="E212" s="81" t="s">
        <v>144</v>
      </c>
      <c r="F212" s="81">
        <f>'9月评分表'!F41</f>
        <v>45</v>
      </c>
      <c r="G212" s="81">
        <f>'9月评分表'!G41</f>
        <v>5</v>
      </c>
      <c r="H212" s="81">
        <f>'9月评分表'!H41</f>
        <v>10</v>
      </c>
      <c r="I212" s="81">
        <f>'9月评分表'!I41</f>
        <v>10</v>
      </c>
      <c r="J212" s="81">
        <f>'9月评分表'!J41</f>
        <v>2.5</v>
      </c>
      <c r="K212" s="81">
        <f>'9月评分表'!K41</f>
        <v>5</v>
      </c>
      <c r="L212" s="81">
        <f>'9月评分表'!L41</f>
        <v>77.5</v>
      </c>
      <c r="M212" s="82">
        <f>'9月评分表'!M41</f>
        <v>177152.83</v>
      </c>
      <c r="N212" s="82">
        <f>'9月评分表'!N41</f>
        <v>17291.893602231499</v>
      </c>
      <c r="O212" s="82">
        <f>'9月评分表'!O41</f>
        <v>0.11900170575633499</v>
      </c>
      <c r="P212" s="82">
        <f>'9月评分表'!P41</f>
        <v>2.8117821329927899E-2</v>
      </c>
      <c r="Q212" s="82">
        <f>'9月评分表'!Q41</f>
        <v>9.2226321961159705</v>
      </c>
      <c r="R212" s="82">
        <f>'9月评分表'!R41</f>
        <v>2.17913115306941</v>
      </c>
    </row>
    <row r="213" spans="1:18" hidden="1">
      <c r="A213" s="81">
        <v>202409</v>
      </c>
      <c r="B213" s="81" t="s">
        <v>145</v>
      </c>
      <c r="C213" s="81" t="s">
        <v>20</v>
      </c>
      <c r="D213" s="81" t="s">
        <v>27</v>
      </c>
      <c r="E213" s="81" t="s">
        <v>146</v>
      </c>
      <c r="F213" s="81">
        <f>'9月评分表'!F42</f>
        <v>44.55</v>
      </c>
      <c r="G213" s="81">
        <f>'9月评分表'!G42</f>
        <v>10</v>
      </c>
      <c r="H213" s="81">
        <f>'9月评分表'!H42</f>
        <v>7.5</v>
      </c>
      <c r="I213" s="81">
        <f>'9月评分表'!I42</f>
        <v>10</v>
      </c>
      <c r="J213" s="81">
        <f>'9月评分表'!J42</f>
        <v>0</v>
      </c>
      <c r="K213" s="81">
        <f>'9月评分表'!K42</f>
        <v>5</v>
      </c>
      <c r="L213" s="81">
        <f>'9月评分表'!L42</f>
        <v>77.05</v>
      </c>
      <c r="M213" s="82">
        <f>'9月评分表'!M42</f>
        <v>204452.5</v>
      </c>
      <c r="N213" s="82">
        <f>'9月评分表'!N42</f>
        <v>26931.9554055269</v>
      </c>
      <c r="O213" s="82">
        <f>'9月评分表'!O42</f>
        <v>8.6596658372526697E-2</v>
      </c>
      <c r="P213" s="82">
        <f>'9月评分表'!P42</f>
        <v>5.0178780319701403E-2</v>
      </c>
      <c r="Q213" s="82">
        <f>'9月评分表'!Q42</f>
        <v>6.6722725276031802</v>
      </c>
      <c r="R213" s="82">
        <f>'9月评分表'!R42</f>
        <v>3.8662750236329901</v>
      </c>
    </row>
    <row r="214" spans="1:18" hidden="1">
      <c r="A214" s="81">
        <v>202409</v>
      </c>
      <c r="B214" s="81" t="s">
        <v>147</v>
      </c>
      <c r="C214" s="81" t="s">
        <v>16</v>
      </c>
      <c r="D214" s="81" t="s">
        <v>22</v>
      </c>
      <c r="E214" s="81" t="s">
        <v>148</v>
      </c>
      <c r="F214" s="81">
        <f>'9月评分表'!F43</f>
        <v>0</v>
      </c>
      <c r="G214" s="81">
        <f>'9月评分表'!G43</f>
        <v>0</v>
      </c>
      <c r="H214" s="81">
        <f>'9月评分表'!H43</f>
        <v>2.5</v>
      </c>
      <c r="I214" s="81">
        <f>'9月评分表'!I43</f>
        <v>10</v>
      </c>
      <c r="J214" s="81">
        <f>'9月评分表'!J43</f>
        <v>5</v>
      </c>
      <c r="K214" s="81">
        <f>'9月评分表'!K43</f>
        <v>5</v>
      </c>
      <c r="L214" s="81">
        <f>'9月评分表'!L43</f>
        <v>22.5</v>
      </c>
      <c r="M214" s="82">
        <f>'9月评分表'!M43</f>
        <v>98547.02</v>
      </c>
      <c r="N214" s="82">
        <f>'9月评分表'!N43</f>
        <v>0</v>
      </c>
      <c r="O214" s="82">
        <f>'9月评分表'!O43</f>
        <v>8.3890515268121996E-2</v>
      </c>
      <c r="P214" s="82">
        <f>'9月评分表'!P43</f>
        <v>1.0344047205742E-2</v>
      </c>
      <c r="Q214" s="82">
        <f>'9月评分表'!Q43</f>
        <v>1.8875365935327399</v>
      </c>
      <c r="R214" s="82">
        <f>'9月评分表'!R43</f>
        <v>0.23274106212919499</v>
      </c>
    </row>
    <row r="215" spans="1:18" hidden="1">
      <c r="A215" s="81">
        <v>202409</v>
      </c>
      <c r="B215" s="81" t="s">
        <v>149</v>
      </c>
      <c r="C215" s="81" t="s">
        <v>20</v>
      </c>
      <c r="D215" s="81" t="s">
        <v>25</v>
      </c>
      <c r="E215" s="81" t="s">
        <v>150</v>
      </c>
      <c r="F215" s="81">
        <f>'9月评分表'!F44</f>
        <v>41.85</v>
      </c>
      <c r="G215" s="81">
        <f>'9月评分表'!G44</f>
        <v>2.5</v>
      </c>
      <c r="H215" s="81">
        <f>'9月评分表'!H44</f>
        <v>10</v>
      </c>
      <c r="I215" s="81">
        <f>'9月评分表'!I44</f>
        <v>10</v>
      </c>
      <c r="J215" s="81">
        <f>'9月评分表'!J44</f>
        <v>5</v>
      </c>
      <c r="K215" s="81">
        <f>'9月评分表'!K44</f>
        <v>5</v>
      </c>
      <c r="L215" s="81">
        <f>'9月评分表'!L44</f>
        <v>74.349999999999994</v>
      </c>
      <c r="M215" s="82">
        <f>'9月评分表'!M44</f>
        <v>175239.02</v>
      </c>
      <c r="N215" s="82">
        <f>'9月评分表'!N44</f>
        <v>7929.7600897521997</v>
      </c>
      <c r="O215" s="82">
        <f>'9月评分表'!O44</f>
        <v>0.19066736388900499</v>
      </c>
      <c r="P215" s="82">
        <f>'9月评分表'!P44</f>
        <v>2.9678848075872101E-2</v>
      </c>
      <c r="Q215" s="82">
        <f>'9月评分表'!Q44</f>
        <v>14.1761185051475</v>
      </c>
      <c r="R215" s="82">
        <f>'9月评分表'!R44</f>
        <v>2.2066223544410901</v>
      </c>
    </row>
    <row r="216" spans="1:18" hidden="1">
      <c r="A216" s="81">
        <v>202409</v>
      </c>
      <c r="B216" s="81" t="s">
        <v>151</v>
      </c>
      <c r="C216" s="81" t="s">
        <v>16</v>
      </c>
      <c r="D216" s="81" t="s">
        <v>28</v>
      </c>
      <c r="E216" s="81" t="s">
        <v>152</v>
      </c>
      <c r="F216" s="81">
        <f>'9月评分表'!F45</f>
        <v>0</v>
      </c>
      <c r="G216" s="81">
        <f>'9月评分表'!G45</f>
        <v>0</v>
      </c>
      <c r="H216" s="81">
        <f>'9月评分表'!H45</f>
        <v>10</v>
      </c>
      <c r="I216" s="81">
        <f>'9月评分表'!I45</f>
        <v>10</v>
      </c>
      <c r="J216" s="81">
        <f>'9月评分表'!J45</f>
        <v>2.5</v>
      </c>
      <c r="K216" s="81">
        <f>'9月评分表'!K45</f>
        <v>5</v>
      </c>
      <c r="L216" s="81">
        <f>'9月评分表'!L45</f>
        <v>27.5</v>
      </c>
      <c r="M216" s="82">
        <f>'9月评分表'!M45</f>
        <v>163317.85</v>
      </c>
      <c r="N216" s="82">
        <f>'9月评分表'!N45</f>
        <v>0</v>
      </c>
      <c r="O216" s="82">
        <f>'9月评分表'!O45</f>
        <v>0.20648524537802901</v>
      </c>
      <c r="P216" s="82">
        <f>'9月评分表'!P45</f>
        <v>1.7142756320183899E-2</v>
      </c>
      <c r="Q216" s="82">
        <f>'9月评分表'!Q45</f>
        <v>5.6783442478957999</v>
      </c>
      <c r="R216" s="82">
        <f>'9月评分表'!R45</f>
        <v>0.47142579880505803</v>
      </c>
    </row>
    <row r="217" spans="1:18" hidden="1">
      <c r="A217" s="81">
        <v>202409</v>
      </c>
      <c r="B217" s="81" t="s">
        <v>153</v>
      </c>
      <c r="C217" s="81" t="s">
        <v>20</v>
      </c>
      <c r="D217" s="81" t="s">
        <v>25</v>
      </c>
      <c r="E217" s="81" t="s">
        <v>154</v>
      </c>
      <c r="F217" s="81">
        <f>'9月评分表'!F46</f>
        <v>40.049999999999997</v>
      </c>
      <c r="G217" s="81">
        <f>'9月评分表'!G46</f>
        <v>0</v>
      </c>
      <c r="H217" s="81">
        <f>'9月评分表'!H46</f>
        <v>7.5</v>
      </c>
      <c r="I217" s="81">
        <f>'9月评分表'!I46</f>
        <v>10</v>
      </c>
      <c r="J217" s="81">
        <f>'9月评分表'!J46</f>
        <v>2.5</v>
      </c>
      <c r="K217" s="81">
        <f>'9月评分表'!K46</f>
        <v>5</v>
      </c>
      <c r="L217" s="81">
        <f>'9月评分表'!L46</f>
        <v>65.05</v>
      </c>
      <c r="M217" s="82">
        <f>'9月评分表'!M46</f>
        <v>201426.71</v>
      </c>
      <c r="N217" s="82">
        <f>'9月评分表'!N46</f>
        <v>0</v>
      </c>
      <c r="O217" s="82">
        <f>'9月评分表'!O46</f>
        <v>9.4533361416482206E-2</v>
      </c>
      <c r="P217" s="82">
        <f>'9月评分表'!P46</f>
        <v>2.60963138225562E-2</v>
      </c>
      <c r="Q217" s="82">
        <f>'9月评分表'!Q46</f>
        <v>6.1493951601421699</v>
      </c>
      <c r="R217" s="82">
        <f>'9月评分表'!R46</f>
        <v>1.6975652141572799</v>
      </c>
    </row>
    <row r="218" spans="1:18" hidden="1">
      <c r="A218" s="81">
        <v>202409</v>
      </c>
      <c r="B218" s="81" t="s">
        <v>155</v>
      </c>
      <c r="C218" s="81" t="s">
        <v>16</v>
      </c>
      <c r="D218" s="81" t="s">
        <v>34</v>
      </c>
      <c r="E218" s="81" t="s">
        <v>156</v>
      </c>
      <c r="F218" s="81">
        <f>'9月评分表'!F47</f>
        <v>45</v>
      </c>
      <c r="G218" s="81">
        <f>'9月评分表'!G47</f>
        <v>20</v>
      </c>
      <c r="H218" s="81">
        <f>'9月评分表'!H47</f>
        <v>10</v>
      </c>
      <c r="I218" s="81">
        <f>'9月评分表'!I47</f>
        <v>10</v>
      </c>
      <c r="J218" s="81">
        <f>'9月评分表'!J47</f>
        <v>0</v>
      </c>
      <c r="K218" s="81">
        <f>'9月评分表'!K47</f>
        <v>5</v>
      </c>
      <c r="L218" s="81">
        <f>'9月评分表'!L47</f>
        <v>90</v>
      </c>
      <c r="M218" s="82">
        <f>'9月评分表'!M47</f>
        <v>667212.81000000006</v>
      </c>
      <c r="N218" s="82">
        <f>'9月评分表'!N47</f>
        <v>167236.42713256899</v>
      </c>
      <c r="O218" s="82">
        <f>'9月评分表'!O47</f>
        <v>0.52078026051133197</v>
      </c>
      <c r="P218" s="82">
        <f>'9月评分表'!P47</f>
        <v>0.16213364325271401</v>
      </c>
      <c r="Q218" s="82">
        <f>'9月评分表'!Q47</f>
        <v>46.8702234460198</v>
      </c>
      <c r="R218" s="82">
        <f>'9月评分表'!R47</f>
        <v>14.5920278927443</v>
      </c>
    </row>
    <row r="219" spans="1:18" hidden="1">
      <c r="A219" s="81">
        <v>202409</v>
      </c>
      <c r="B219" s="81" t="s">
        <v>157</v>
      </c>
      <c r="C219" s="81" t="s">
        <v>17</v>
      </c>
      <c r="D219" s="81" t="s">
        <v>32</v>
      </c>
      <c r="E219" s="81" t="s">
        <v>158</v>
      </c>
      <c r="F219" s="81">
        <f>'9月评分表'!F48</f>
        <v>0</v>
      </c>
      <c r="G219" s="81">
        <f>'9月评分表'!G48</f>
        <v>2.5</v>
      </c>
      <c r="H219" s="81">
        <f>'9月评分表'!H48</f>
        <v>5</v>
      </c>
      <c r="I219" s="81">
        <f>'9月评分表'!I48</f>
        <v>4</v>
      </c>
      <c r="J219" s="81">
        <f>'9月评分表'!J48</f>
        <v>2.5</v>
      </c>
      <c r="K219" s="81">
        <f>'9月评分表'!K48</f>
        <v>5</v>
      </c>
      <c r="L219" s="81">
        <f>'9月评分表'!L48</f>
        <v>19</v>
      </c>
      <c r="M219" s="82">
        <f>'9月评分表'!M48</f>
        <v>309158.33</v>
      </c>
      <c r="N219" s="82">
        <f>'9月评分表'!N48</f>
        <v>9038.4052648347697</v>
      </c>
      <c r="O219" s="82">
        <f>'9月评分表'!O48</f>
        <v>0.180444253159766</v>
      </c>
      <c r="P219" s="82">
        <f>'9月评分表'!P48</f>
        <v>3.8083299865924201E-2</v>
      </c>
      <c r="Q219" s="82">
        <f>'9月评分表'!Q48</f>
        <v>3.4284408100355601</v>
      </c>
      <c r="R219" s="82">
        <f>'9月评分表'!R48</f>
        <v>0.72358269745255999</v>
      </c>
    </row>
    <row r="220" spans="1:18" hidden="1">
      <c r="A220" s="81">
        <v>202409</v>
      </c>
      <c r="B220" s="81" t="s">
        <v>159</v>
      </c>
      <c r="C220" s="81" t="s">
        <v>17</v>
      </c>
      <c r="D220" s="81" t="s">
        <v>31</v>
      </c>
      <c r="E220" s="81" t="s">
        <v>160</v>
      </c>
      <c r="F220" s="81">
        <f>'9月评分表'!F49</f>
        <v>45</v>
      </c>
      <c r="G220" s="81">
        <f>'9月评分表'!G49</f>
        <v>2.5</v>
      </c>
      <c r="H220" s="81">
        <f>'9月评分表'!H49</f>
        <v>10</v>
      </c>
      <c r="I220" s="81">
        <f>'9月评分表'!I49</f>
        <v>7</v>
      </c>
      <c r="J220" s="81">
        <f>'9月评分表'!J49</f>
        <v>0</v>
      </c>
      <c r="K220" s="81">
        <f>'9月评分表'!K49</f>
        <v>5</v>
      </c>
      <c r="L220" s="81">
        <f>'9月评分表'!L49</f>
        <v>69.5</v>
      </c>
      <c r="M220" s="82">
        <f>'9月评分表'!M49</f>
        <v>184694.94</v>
      </c>
      <c r="N220" s="82">
        <f>'9月评分表'!N49</f>
        <v>4283.9812189992199</v>
      </c>
      <c r="O220" s="82">
        <f>'9月评分表'!O49</f>
        <v>8.7021776137440401E-2</v>
      </c>
      <c r="P220" s="82">
        <f>'9月评分表'!P49</f>
        <v>2.1501097484165101E-2</v>
      </c>
      <c r="Q220" s="82">
        <f>'9月评分表'!Q49</f>
        <v>6.0480134415521096</v>
      </c>
      <c r="R220" s="82">
        <f>'9月评分表'!R49</f>
        <v>1.4943262751494699</v>
      </c>
    </row>
    <row r="221" spans="1:18" hidden="1">
      <c r="A221" s="81">
        <v>202409</v>
      </c>
      <c r="B221" s="81" t="s">
        <v>161</v>
      </c>
      <c r="C221" s="81" t="s">
        <v>17</v>
      </c>
      <c r="D221" s="81" t="s">
        <v>31</v>
      </c>
      <c r="E221" s="81" t="s">
        <v>162</v>
      </c>
      <c r="F221" s="81">
        <f>'9月评分表'!F50</f>
        <v>45</v>
      </c>
      <c r="G221" s="81">
        <f>'9月评分表'!G50</f>
        <v>0</v>
      </c>
      <c r="H221" s="81">
        <f>'9月评分表'!H50</f>
        <v>10</v>
      </c>
      <c r="I221" s="81">
        <f>'9月评分表'!I50</f>
        <v>10</v>
      </c>
      <c r="J221" s="81">
        <f>'9月评分表'!J50</f>
        <v>0</v>
      </c>
      <c r="K221" s="81">
        <f>'9月评分表'!K50</f>
        <v>5</v>
      </c>
      <c r="L221" s="81">
        <f>'9月评分表'!L50</f>
        <v>70</v>
      </c>
      <c r="M221" s="82">
        <f>'9月评分表'!M50</f>
        <v>184743.24</v>
      </c>
      <c r="N221" s="82">
        <f>'9月评分表'!N50</f>
        <v>0</v>
      </c>
      <c r="O221" s="82">
        <f>'9月评分表'!O50</f>
        <v>6.9290582868313993E-2</v>
      </c>
      <c r="P221" s="82">
        <f>'9月评分表'!P50</f>
        <v>1.6704426855762001E-2</v>
      </c>
      <c r="Q221" s="82">
        <f>'9月评分表'!Q50</f>
        <v>4.8503408007819804</v>
      </c>
      <c r="R221" s="82">
        <f>'9月评分表'!R50</f>
        <v>1.1693098799033399</v>
      </c>
    </row>
    <row r="222" spans="1:18" hidden="1">
      <c r="A222" s="81">
        <v>202409</v>
      </c>
      <c r="B222" s="81" t="s">
        <v>163</v>
      </c>
      <c r="C222" s="81" t="s">
        <v>17</v>
      </c>
      <c r="D222" s="81" t="s">
        <v>31</v>
      </c>
      <c r="E222" s="81" t="s">
        <v>164</v>
      </c>
      <c r="F222" s="81">
        <f>'9月评分表'!F51</f>
        <v>45</v>
      </c>
      <c r="G222" s="81">
        <f>'9月评分表'!G51</f>
        <v>5</v>
      </c>
      <c r="H222" s="81">
        <f>'9月评分表'!H51</f>
        <v>5</v>
      </c>
      <c r="I222" s="81">
        <f>'9月评分表'!I51</f>
        <v>10</v>
      </c>
      <c r="J222" s="81">
        <f>'9月评分表'!J51</f>
        <v>5</v>
      </c>
      <c r="K222" s="81">
        <f>'9月评分表'!K51</f>
        <v>5</v>
      </c>
      <c r="L222" s="81">
        <f>'9月评分表'!L51</f>
        <v>75</v>
      </c>
      <c r="M222" s="82">
        <f>'9月评分表'!M51</f>
        <v>484142.04</v>
      </c>
      <c r="N222" s="82">
        <f>'9月评分表'!N51</f>
        <v>32566.237345120298</v>
      </c>
      <c r="O222" s="82">
        <f>'9月评分表'!O51</f>
        <v>0.316512176530586</v>
      </c>
      <c r="P222" s="82">
        <f>'9月评分表'!P51</f>
        <v>8.0272805406138306E-2</v>
      </c>
      <c r="Q222" s="82">
        <f>'9月评分表'!Q51</f>
        <v>23.7384132397939</v>
      </c>
      <c r="R222" s="82">
        <f>'9月评分表'!R51</f>
        <v>6.0204604054603701</v>
      </c>
    </row>
    <row r="223" spans="1:18" hidden="1">
      <c r="A223" s="81">
        <v>202409</v>
      </c>
      <c r="B223" s="81" t="s">
        <v>165</v>
      </c>
      <c r="C223" s="81" t="s">
        <v>17</v>
      </c>
      <c r="D223" s="81" t="s">
        <v>32</v>
      </c>
      <c r="E223" s="81" t="s">
        <v>166</v>
      </c>
      <c r="F223" s="81">
        <f>'9月评分表'!F52</f>
        <v>39.15</v>
      </c>
      <c r="G223" s="81">
        <f>'9月评分表'!G52</f>
        <v>10</v>
      </c>
      <c r="H223" s="81">
        <f>'9月评分表'!H52</f>
        <v>10</v>
      </c>
      <c r="I223" s="81">
        <f>'9月评分表'!I52</f>
        <v>7</v>
      </c>
      <c r="J223" s="81">
        <f>'9月评分表'!J52</f>
        <v>2.5</v>
      </c>
      <c r="K223" s="81">
        <f>'9月评分表'!K52</f>
        <v>5</v>
      </c>
      <c r="L223" s="81">
        <f>'9月评分表'!L52</f>
        <v>73.650000000000006</v>
      </c>
      <c r="M223" s="82">
        <f>'9月评分表'!M52</f>
        <v>198565.39</v>
      </c>
      <c r="N223" s="82">
        <f>'9月评分表'!N52</f>
        <v>20286.7508971637</v>
      </c>
      <c r="O223" s="82">
        <f>'9月评分表'!O52</f>
        <v>0.183678584135508</v>
      </c>
      <c r="P223" s="82">
        <f>'9月评分表'!P52</f>
        <v>4.0689489119858799E-2</v>
      </c>
      <c r="Q223" s="82">
        <f>'9月评分表'!Q52</f>
        <v>13.5279277215802</v>
      </c>
      <c r="R223" s="82">
        <f>'9月评分表'!R52</f>
        <v>2.9967808736775998</v>
      </c>
    </row>
    <row r="224" spans="1:18" hidden="1">
      <c r="A224" s="81">
        <v>202409</v>
      </c>
      <c r="B224" s="81" t="s">
        <v>167</v>
      </c>
      <c r="C224" s="81" t="s">
        <v>17</v>
      </c>
      <c r="D224" s="81" t="s">
        <v>428</v>
      </c>
      <c r="E224" s="81" t="s">
        <v>168</v>
      </c>
      <c r="F224" s="81">
        <f>'9月评分表'!F53</f>
        <v>40.950000000000003</v>
      </c>
      <c r="G224" s="81">
        <f>'9月评分表'!G53</f>
        <v>0</v>
      </c>
      <c r="H224" s="81">
        <f>'9月评分表'!H53</f>
        <v>2.5</v>
      </c>
      <c r="I224" s="81">
        <f>'9月评分表'!I53</f>
        <v>7</v>
      </c>
      <c r="J224" s="81">
        <f>'9月评分表'!J53</f>
        <v>0</v>
      </c>
      <c r="K224" s="81">
        <f>'9月评分表'!K53</f>
        <v>5</v>
      </c>
      <c r="L224" s="81">
        <f>'9月评分表'!L53</f>
        <v>55.45</v>
      </c>
      <c r="M224" s="82">
        <f>'9月评分表'!M53</f>
        <v>251039.45</v>
      </c>
      <c r="N224" s="82">
        <f>'9月评分表'!N53</f>
        <v>0</v>
      </c>
      <c r="O224" s="82">
        <f>'9月评分表'!O53</f>
        <v>0.233055236604606</v>
      </c>
      <c r="P224" s="82">
        <f>'9月评分表'!P53</f>
        <v>2.2698909743250801E-2</v>
      </c>
      <c r="Q224" s="82">
        <f>'9月评分表'!Q53</f>
        <v>12.922912869725399</v>
      </c>
      <c r="R224" s="82">
        <f>'9月评分表'!R53</f>
        <v>1.25865454526326</v>
      </c>
    </row>
    <row r="225" spans="1:18" hidden="1">
      <c r="A225" s="81">
        <v>202409</v>
      </c>
      <c r="B225" s="81" t="s">
        <v>169</v>
      </c>
      <c r="C225" s="81" t="s">
        <v>17</v>
      </c>
      <c r="D225" s="81" t="s">
        <v>32</v>
      </c>
      <c r="E225" s="81" t="s">
        <v>170</v>
      </c>
      <c r="F225" s="81">
        <f>'9月评分表'!F54</f>
        <v>40.049999999999997</v>
      </c>
      <c r="G225" s="81">
        <f>'9月评分表'!G54</f>
        <v>5</v>
      </c>
      <c r="H225" s="81">
        <f>'9月评分表'!H54</f>
        <v>5</v>
      </c>
      <c r="I225" s="81">
        <f>'9月评分表'!I54</f>
        <v>7</v>
      </c>
      <c r="J225" s="81">
        <f>'9月评分表'!J54</f>
        <v>0</v>
      </c>
      <c r="K225" s="81">
        <f>'9月评分表'!K54</f>
        <v>5</v>
      </c>
      <c r="L225" s="81">
        <f>'9月评分表'!L54</f>
        <v>62.05</v>
      </c>
      <c r="M225" s="82">
        <f>'9月评分表'!M54</f>
        <v>195464.77</v>
      </c>
      <c r="N225" s="82">
        <f>'9月评分表'!N54</f>
        <v>12027.1644140235</v>
      </c>
      <c r="O225" s="82">
        <f>'9月评分表'!O54</f>
        <v>0.14363287894482599</v>
      </c>
      <c r="P225" s="82">
        <f>'9月评分表'!P54</f>
        <v>3.11526517190172E-2</v>
      </c>
      <c r="Q225" s="82">
        <f>'9月评分表'!Q54</f>
        <v>8.9124201385264694</v>
      </c>
      <c r="R225" s="82">
        <f>'9月评分表'!R54</f>
        <v>1.9330220391650199</v>
      </c>
    </row>
    <row r="226" spans="1:18" hidden="1">
      <c r="A226" s="81">
        <v>202409</v>
      </c>
      <c r="B226" s="81" t="s">
        <v>171</v>
      </c>
      <c r="C226" s="81" t="s">
        <v>17</v>
      </c>
      <c r="D226" s="81" t="s">
        <v>32</v>
      </c>
      <c r="E226" s="81" t="s">
        <v>172</v>
      </c>
      <c r="F226" s="81">
        <f>'9月评分表'!F55</f>
        <v>37.35</v>
      </c>
      <c r="G226" s="81">
        <f>'9月评分表'!G55</f>
        <v>2.5</v>
      </c>
      <c r="H226" s="81">
        <f>'9月评分表'!H55</f>
        <v>10</v>
      </c>
      <c r="I226" s="81">
        <f>'9月评分表'!I55</f>
        <v>10</v>
      </c>
      <c r="J226" s="81">
        <f>'9月评分表'!J55</f>
        <v>0</v>
      </c>
      <c r="K226" s="81">
        <f>'9月评分表'!K55</f>
        <v>5</v>
      </c>
      <c r="L226" s="81">
        <f>'9月评分表'!L55</f>
        <v>64.849999999999994</v>
      </c>
      <c r="M226" s="82">
        <f>'9月评分表'!M55</f>
        <v>178078.23</v>
      </c>
      <c r="N226" s="82">
        <f>'9月评分表'!N55</f>
        <v>8660.2009873773495</v>
      </c>
      <c r="O226" s="82">
        <f>'9月评分表'!O55</f>
        <v>0.12010460210384399</v>
      </c>
      <c r="P226" s="82">
        <f>'9月评分表'!P55</f>
        <v>2.5807225818426701E-2</v>
      </c>
      <c r="Q226" s="82">
        <f>'9月评分表'!Q55</f>
        <v>7.7887834464342598</v>
      </c>
      <c r="R226" s="82">
        <f>'9月评分表'!R55</f>
        <v>1.67359859432497</v>
      </c>
    </row>
    <row r="227" spans="1:18" hidden="1">
      <c r="A227" s="81">
        <v>202409</v>
      </c>
      <c r="B227" s="81" t="s">
        <v>175</v>
      </c>
      <c r="C227" s="81" t="s">
        <v>17</v>
      </c>
      <c r="D227" s="81" t="s">
        <v>32</v>
      </c>
      <c r="E227" s="81" t="s">
        <v>176</v>
      </c>
      <c r="F227" s="81">
        <f>'9月评分表'!F56</f>
        <v>45</v>
      </c>
      <c r="G227" s="81">
        <f>'9月评分表'!G56</f>
        <v>2.5</v>
      </c>
      <c r="H227" s="81">
        <f>'9月评分表'!H56</f>
        <v>10</v>
      </c>
      <c r="I227" s="81">
        <f>'9月评分表'!I56</f>
        <v>4</v>
      </c>
      <c r="J227" s="81">
        <f>'9月评分表'!J56</f>
        <v>0</v>
      </c>
      <c r="K227" s="81">
        <f>'9月评分表'!K56</f>
        <v>5</v>
      </c>
      <c r="L227" s="81">
        <f>'9月评分表'!L56</f>
        <v>66.5</v>
      </c>
      <c r="M227" s="82">
        <f>'9月评分表'!M56</f>
        <v>278064.7</v>
      </c>
      <c r="N227" s="82">
        <f>'9月评分表'!N56</f>
        <v>7858.9063421780902</v>
      </c>
      <c r="O227" s="82">
        <f>'9月评分表'!O56</f>
        <v>0.16103012224617599</v>
      </c>
      <c r="P227" s="82">
        <f>'9月评分表'!P56</f>
        <v>3.3949964442207999E-2</v>
      </c>
      <c r="Q227" s="82">
        <f>'9月评分表'!Q56</f>
        <v>10.708503129370699</v>
      </c>
      <c r="R227" s="82">
        <f>'9月评分表'!R56</f>
        <v>2.2576726354068302</v>
      </c>
    </row>
    <row r="228" spans="1:18" hidden="1">
      <c r="A228" s="81">
        <v>202409</v>
      </c>
      <c r="B228" s="81" t="s">
        <v>177</v>
      </c>
      <c r="C228" s="81" t="s">
        <v>17</v>
      </c>
      <c r="D228" s="81" t="s">
        <v>33</v>
      </c>
      <c r="E228" s="81" t="s">
        <v>178</v>
      </c>
      <c r="F228" s="81">
        <f>'9月评分表'!F57</f>
        <v>37.799999999999997</v>
      </c>
      <c r="G228" s="81">
        <f>'9月评分表'!G57</f>
        <v>0</v>
      </c>
      <c r="H228" s="81">
        <f>'9月评分表'!H57</f>
        <v>5</v>
      </c>
      <c r="I228" s="81">
        <f>'9月评分表'!I57</f>
        <v>10</v>
      </c>
      <c r="J228" s="81">
        <f>'9月评分表'!J57</f>
        <v>2.5</v>
      </c>
      <c r="K228" s="81">
        <f>'9月评分表'!K57</f>
        <v>5</v>
      </c>
      <c r="L228" s="81">
        <f>'9月评分表'!L57</f>
        <v>60.3</v>
      </c>
      <c r="M228" s="82">
        <f>'9月评分表'!M57</f>
        <v>139769.21</v>
      </c>
      <c r="N228" s="82">
        <f>'9月评分表'!N57</f>
        <v>0</v>
      </c>
      <c r="O228" s="82">
        <f>'9月评分表'!O57</f>
        <v>8.3313416081059299E-2</v>
      </c>
      <c r="P228" s="82">
        <f>'9月评分表'!P57</f>
        <v>1.26378889161662E-2</v>
      </c>
      <c r="Q228" s="82">
        <f>'9月评分表'!Q57</f>
        <v>5.0237989896878803</v>
      </c>
      <c r="R228" s="82">
        <f>'9月评分表'!R57</f>
        <v>0.76206470164482298</v>
      </c>
    </row>
    <row r="229" spans="1:18" hidden="1">
      <c r="A229" s="81">
        <v>202409</v>
      </c>
      <c r="B229" s="81" t="s">
        <v>179</v>
      </c>
      <c r="C229" s="81" t="s">
        <v>17</v>
      </c>
      <c r="D229" s="81" t="s">
        <v>33</v>
      </c>
      <c r="E229" s="81" t="s">
        <v>180</v>
      </c>
      <c r="F229" s="81">
        <f>'9月评分表'!F58</f>
        <v>42.3</v>
      </c>
      <c r="G229" s="81">
        <f>'9月评分表'!G58</f>
        <v>0</v>
      </c>
      <c r="H229" s="81">
        <f>'9月评分表'!H58</f>
        <v>10</v>
      </c>
      <c r="I229" s="81">
        <f>'9月评分表'!I58</f>
        <v>10</v>
      </c>
      <c r="J229" s="81">
        <f>'9月评分表'!J58</f>
        <v>2.5</v>
      </c>
      <c r="K229" s="81">
        <f>'9月评分表'!K58</f>
        <v>5</v>
      </c>
      <c r="L229" s="81">
        <f>'9月评分表'!L58</f>
        <v>69.8</v>
      </c>
      <c r="M229" s="82">
        <f>'9月评分表'!M58</f>
        <v>122609.71</v>
      </c>
      <c r="N229" s="82">
        <f>'9月评分表'!N58</f>
        <v>0</v>
      </c>
      <c r="O229" s="82">
        <f>'9月评分表'!O58</f>
        <v>7.3085007669486099E-2</v>
      </c>
      <c r="P229" s="82">
        <f>'9月评分表'!P58</f>
        <v>1.1086332211674901E-2</v>
      </c>
      <c r="Q229" s="82">
        <f>'9月评分表'!Q58</f>
        <v>5.1013335353301299</v>
      </c>
      <c r="R229" s="82">
        <f>'9月评分表'!R58</f>
        <v>0.77382598837490801</v>
      </c>
    </row>
    <row r="230" spans="1:18" hidden="1">
      <c r="A230" s="81">
        <v>202409</v>
      </c>
      <c r="B230" s="81" t="s">
        <v>181</v>
      </c>
      <c r="C230" s="81" t="s">
        <v>17</v>
      </c>
      <c r="D230" s="81" t="s">
        <v>30</v>
      </c>
      <c r="E230" s="81" t="s">
        <v>182</v>
      </c>
      <c r="F230" s="81">
        <f>'9月评分表'!F59</f>
        <v>36.450000000000003</v>
      </c>
      <c r="G230" s="81">
        <f>'9月评分表'!G59</f>
        <v>0</v>
      </c>
      <c r="H230" s="81">
        <f>'9月评分表'!H59</f>
        <v>0</v>
      </c>
      <c r="I230" s="81">
        <f>'9月评分表'!I59</f>
        <v>10</v>
      </c>
      <c r="J230" s="81">
        <f>'9月评分表'!J59</f>
        <v>2.5</v>
      </c>
      <c r="K230" s="81">
        <f>'9月评分表'!K59</f>
        <v>5</v>
      </c>
      <c r="L230" s="81">
        <f>'9月评分表'!L59</f>
        <v>53.95</v>
      </c>
      <c r="M230" s="82">
        <f>'9月评分表'!M59</f>
        <v>102135.39</v>
      </c>
      <c r="N230" s="82">
        <f>'9月评分表'!N59</f>
        <v>0</v>
      </c>
      <c r="O230" s="82">
        <f>'9月评分表'!O59</f>
        <v>6.8853507690222998E-2</v>
      </c>
      <c r="P230" s="82">
        <f>'9月评分表'!P59</f>
        <v>9.2350505038220794E-3</v>
      </c>
      <c r="Q230" s="82">
        <f>'9月评分表'!Q59</f>
        <v>3.71464673988753</v>
      </c>
      <c r="R230" s="82">
        <f>'9月评分表'!R59</f>
        <v>0.49823097468120098</v>
      </c>
    </row>
    <row r="231" spans="1:18" hidden="1">
      <c r="A231" s="81">
        <v>202409</v>
      </c>
      <c r="B231" s="81" t="s">
        <v>183</v>
      </c>
      <c r="C231" s="81" t="s">
        <v>17</v>
      </c>
      <c r="D231" s="81" t="s">
        <v>32</v>
      </c>
      <c r="E231" s="81" t="s">
        <v>184</v>
      </c>
      <c r="F231" s="81">
        <f>'9月评分表'!F60</f>
        <v>39.6</v>
      </c>
      <c r="G231" s="81">
        <f>'9月评分表'!G60</f>
        <v>0</v>
      </c>
      <c r="H231" s="81">
        <f>'9月评分表'!H60</f>
        <v>10</v>
      </c>
      <c r="I231" s="81">
        <f>'9月评分表'!I60</f>
        <v>10</v>
      </c>
      <c r="J231" s="81">
        <f>'9月评分表'!J60</f>
        <v>2.5</v>
      </c>
      <c r="K231" s="81">
        <f>'9月评分表'!K60</f>
        <v>5</v>
      </c>
      <c r="L231" s="81">
        <f>'9月评分表'!L60</f>
        <v>67.099999999999994</v>
      </c>
      <c r="M231" s="82">
        <f>'9月评分表'!M60</f>
        <v>141663.85999999999</v>
      </c>
      <c r="N231" s="82">
        <f>'9月评分表'!N60</f>
        <v>0</v>
      </c>
      <c r="O231" s="82">
        <f>'9月评分表'!O60</f>
        <v>6.3298458532207197E-2</v>
      </c>
      <c r="P231" s="82">
        <f>'9月评分表'!P60</f>
        <v>1.28092025855718E-2</v>
      </c>
      <c r="Q231" s="82">
        <f>'9月评分表'!Q60</f>
        <v>4.2473265675110996</v>
      </c>
      <c r="R231" s="82">
        <f>'9月评分表'!R60</f>
        <v>0.85949749349186499</v>
      </c>
    </row>
    <row r="232" spans="1:18" hidden="1">
      <c r="A232" s="81">
        <v>202409</v>
      </c>
      <c r="B232" s="81" t="s">
        <v>187</v>
      </c>
      <c r="C232" s="81" t="s">
        <v>17</v>
      </c>
      <c r="D232" s="81" t="s">
        <v>31</v>
      </c>
      <c r="E232" s="81" t="s">
        <v>188</v>
      </c>
      <c r="F232" s="81">
        <f>'9月评分表'!F61</f>
        <v>45</v>
      </c>
      <c r="G232" s="81">
        <f>'9月评分表'!G61</f>
        <v>0</v>
      </c>
      <c r="H232" s="81">
        <f>'9月评分表'!H61</f>
        <v>7.5</v>
      </c>
      <c r="I232" s="81">
        <f>'9月评分表'!I61</f>
        <v>4</v>
      </c>
      <c r="J232" s="81">
        <f>'9月评分表'!J61</f>
        <v>0</v>
      </c>
      <c r="K232" s="81">
        <f>'9月评分表'!K61</f>
        <v>5</v>
      </c>
      <c r="L232" s="81">
        <f>'9月评分表'!L61</f>
        <v>61.5</v>
      </c>
      <c r="M232" s="82">
        <f>'9月评分表'!M61</f>
        <v>121627.96</v>
      </c>
      <c r="N232" s="82">
        <f>'9月评分表'!N61</f>
        <v>0</v>
      </c>
      <c r="O232" s="82">
        <f>'9月评分表'!O61</f>
        <v>4.56182983555121E-2</v>
      </c>
      <c r="P232" s="82">
        <f>'9月评分表'!P61</f>
        <v>1.09975626790758E-2</v>
      </c>
      <c r="Q232" s="82">
        <f>'9月评分表'!Q61</f>
        <v>2.80552534886399</v>
      </c>
      <c r="R232" s="82">
        <f>'9月评分表'!R61</f>
        <v>0.67635010476316204</v>
      </c>
    </row>
    <row r="233" spans="1:18" hidden="1">
      <c r="A233" s="81">
        <v>202409</v>
      </c>
      <c r="B233" s="81" t="s">
        <v>189</v>
      </c>
      <c r="C233" s="81" t="s">
        <v>17</v>
      </c>
      <c r="D233" s="81" t="s">
        <v>32</v>
      </c>
      <c r="E233" s="81" t="s">
        <v>190</v>
      </c>
      <c r="F233" s="81">
        <f>'9月评分表'!F62</f>
        <v>38.700000000000003</v>
      </c>
      <c r="G233" s="81">
        <f>'9月评分表'!G62</f>
        <v>2.5</v>
      </c>
      <c r="H233" s="81">
        <f>'9月评分表'!H62</f>
        <v>10</v>
      </c>
      <c r="I233" s="81">
        <f>'9月评分表'!I62</f>
        <v>7</v>
      </c>
      <c r="J233" s="81">
        <f>'9月评分表'!J62</f>
        <v>2.5</v>
      </c>
      <c r="K233" s="81">
        <f>'9月评分表'!K62</f>
        <v>5</v>
      </c>
      <c r="L233" s="81">
        <f>'9月评分表'!L62</f>
        <v>65.7</v>
      </c>
      <c r="M233" s="82">
        <f>'9月评分表'!M62</f>
        <v>146854.07999999999</v>
      </c>
      <c r="N233" s="82">
        <f>'9月评分表'!N62</f>
        <v>6222.1546610810301</v>
      </c>
      <c r="O233" s="82">
        <f>'9月评分表'!O62</f>
        <v>9.4741324823587797E-2</v>
      </c>
      <c r="P233" s="82">
        <f>'9月评分表'!P62</f>
        <v>2.0251640573550701E-2</v>
      </c>
      <c r="Q233" s="82">
        <f>'9月评分表'!Q62</f>
        <v>6.2245050409097198</v>
      </c>
      <c r="R233" s="82">
        <f>'9月评分表'!R62</f>
        <v>1.33053278568228</v>
      </c>
    </row>
    <row r="234" spans="1:18" hidden="1">
      <c r="A234" s="81">
        <v>202409</v>
      </c>
      <c r="B234" s="81" t="s">
        <v>191</v>
      </c>
      <c r="C234" s="81" t="s">
        <v>17</v>
      </c>
      <c r="D234" s="81" t="s">
        <v>428</v>
      </c>
      <c r="E234" s="81" t="s">
        <v>192</v>
      </c>
      <c r="F234" s="81">
        <f>'9月评分表'!F63</f>
        <v>45</v>
      </c>
      <c r="G234" s="81">
        <f>'9月评分表'!G63</f>
        <v>2.5</v>
      </c>
      <c r="H234" s="81">
        <f>'9月评分表'!H63</f>
        <v>10</v>
      </c>
      <c r="I234" s="81">
        <f>'9月评分表'!I63</f>
        <v>10</v>
      </c>
      <c r="J234" s="81">
        <f>'9月评分表'!J63</f>
        <v>0</v>
      </c>
      <c r="K234" s="81">
        <f>'9月评分表'!K63</f>
        <v>5</v>
      </c>
      <c r="L234" s="81">
        <f>'9月评分表'!L63</f>
        <v>72.5</v>
      </c>
      <c r="M234" s="82">
        <f>'9月评分表'!M63</f>
        <v>113771.07</v>
      </c>
      <c r="N234" s="82">
        <f>'9月评分表'!N63</f>
        <v>2732.3735132679599</v>
      </c>
      <c r="O234" s="82">
        <f>'9月评分表'!O63</f>
        <v>0.17136448727325901</v>
      </c>
      <c r="P234" s="82">
        <f>'9月评分表'!P63</f>
        <v>1.33493034394669E-2</v>
      </c>
      <c r="Q234" s="82">
        <f>'9月评分表'!Q63</f>
        <v>12.4239253273113</v>
      </c>
      <c r="R234" s="82">
        <f>'9月评分表'!R63</f>
        <v>0.96782449936134796</v>
      </c>
    </row>
    <row r="235" spans="1:18" hidden="1">
      <c r="A235" s="81">
        <v>202409</v>
      </c>
      <c r="B235" s="81" t="s">
        <v>193</v>
      </c>
      <c r="C235" s="81" t="s">
        <v>17</v>
      </c>
      <c r="D235" s="81" t="s">
        <v>31</v>
      </c>
      <c r="E235" s="81" t="s">
        <v>194</v>
      </c>
      <c r="F235" s="81">
        <f>'9月评分表'!F64</f>
        <v>40.049999999999997</v>
      </c>
      <c r="G235" s="81">
        <f>'9月评分表'!G64</f>
        <v>0</v>
      </c>
      <c r="H235" s="81">
        <f>'9月评分表'!H64</f>
        <v>2.5</v>
      </c>
      <c r="I235" s="81">
        <f>'9月评分表'!I64</f>
        <v>7</v>
      </c>
      <c r="J235" s="81">
        <f>'9月评分表'!J64</f>
        <v>0</v>
      </c>
      <c r="K235" s="81">
        <f>'9月评分表'!K64</f>
        <v>5</v>
      </c>
      <c r="L235" s="81">
        <f>'9月评分表'!L64</f>
        <v>54.55</v>
      </c>
      <c r="M235" s="82">
        <f>'9月评分表'!M64</f>
        <v>126492.74</v>
      </c>
      <c r="N235" s="82">
        <f>'9月评分表'!N64</f>
        <v>0</v>
      </c>
      <c r="O235" s="82">
        <f>'9月评分表'!O64</f>
        <v>4.7442903367993797E-2</v>
      </c>
      <c r="P235" s="82">
        <f>'9月评分表'!P64</f>
        <v>1.14374345882151E-2</v>
      </c>
      <c r="Q235" s="82">
        <f>'9月评分表'!Q64</f>
        <v>2.5880103787240598</v>
      </c>
      <c r="R235" s="82">
        <f>'9月评分表'!R64</f>
        <v>0.62391205678713202</v>
      </c>
    </row>
    <row r="236" spans="1:18" hidden="1">
      <c r="A236" s="81">
        <v>202409</v>
      </c>
      <c r="B236" s="81" t="s">
        <v>195</v>
      </c>
      <c r="C236" s="81" t="s">
        <v>17</v>
      </c>
      <c r="D236" s="81" t="s">
        <v>31</v>
      </c>
      <c r="E236" s="81" t="s">
        <v>196</v>
      </c>
      <c r="F236" s="81">
        <f>'9月评分表'!F65</f>
        <v>41.85</v>
      </c>
      <c r="G236" s="81">
        <f>'9月评分表'!G65</f>
        <v>0</v>
      </c>
      <c r="H236" s="81">
        <f>'9月评分表'!H65</f>
        <v>5</v>
      </c>
      <c r="I236" s="81">
        <f>'9月评分表'!I65</f>
        <v>7</v>
      </c>
      <c r="J236" s="81">
        <f>'9月评分表'!J65</f>
        <v>5</v>
      </c>
      <c r="K236" s="81">
        <f>'9月评分表'!K65</f>
        <v>5</v>
      </c>
      <c r="L236" s="81">
        <f>'9月评分表'!L65</f>
        <v>63.85</v>
      </c>
      <c r="M236" s="82">
        <f>'9月评分表'!M65</f>
        <v>131080.76999999999</v>
      </c>
      <c r="N236" s="82">
        <f>'9月评分表'!N65</f>
        <v>0</v>
      </c>
      <c r="O236" s="82">
        <f>'9月评分表'!O65</f>
        <v>4.9163709352111597E-2</v>
      </c>
      <c r="P236" s="82">
        <f>'9月评分表'!P65</f>
        <v>1.18522828475995E-2</v>
      </c>
      <c r="Q236" s="82">
        <f>'9月评分表'!Q65</f>
        <v>3.1391028421323299</v>
      </c>
      <c r="R236" s="82">
        <f>'9月评分表'!R65</f>
        <v>0.75676825981922802</v>
      </c>
    </row>
    <row r="237" spans="1:18" hidden="1">
      <c r="A237" s="81">
        <v>202409</v>
      </c>
      <c r="B237" s="81" t="s">
        <v>197</v>
      </c>
      <c r="C237" s="81" t="s">
        <v>17</v>
      </c>
      <c r="D237" s="81" t="s">
        <v>33</v>
      </c>
      <c r="E237" s="81" t="s">
        <v>198</v>
      </c>
      <c r="F237" s="81">
        <f>'9月评分表'!F66</f>
        <v>45</v>
      </c>
      <c r="G237" s="81">
        <f>'9月评分表'!G66</f>
        <v>0</v>
      </c>
      <c r="H237" s="81">
        <f>'9月评分表'!H66</f>
        <v>7.5</v>
      </c>
      <c r="I237" s="81">
        <f>'9月评分表'!I66</f>
        <v>10</v>
      </c>
      <c r="J237" s="81">
        <f>'9月评分表'!J66</f>
        <v>2.5</v>
      </c>
      <c r="K237" s="81">
        <f>'9月评分表'!K66</f>
        <v>5</v>
      </c>
      <c r="L237" s="81">
        <f>'9月评分表'!L66</f>
        <v>70</v>
      </c>
      <c r="M237" s="82">
        <f>'9月评分表'!M66</f>
        <v>156031.69</v>
      </c>
      <c r="N237" s="82">
        <f>'9月评分表'!N66</f>
        <v>0</v>
      </c>
      <c r="O237" s="82">
        <f>'9月评分表'!O66</f>
        <v>9.3007130188407505E-2</v>
      </c>
      <c r="P237" s="82">
        <f>'9月评分表'!P66</f>
        <v>1.4108337348559701E-2</v>
      </c>
      <c r="Q237" s="82">
        <f>'9月评分表'!Q66</f>
        <v>6.5104991131885201</v>
      </c>
      <c r="R237" s="82">
        <f>'9月评分表'!R66</f>
        <v>0.98758361439917797</v>
      </c>
    </row>
    <row r="238" spans="1:18" hidden="1">
      <c r="A238" s="81">
        <v>202409</v>
      </c>
      <c r="B238" s="81" t="s">
        <v>199</v>
      </c>
      <c r="C238" s="81" t="s">
        <v>17</v>
      </c>
      <c r="D238" s="81" t="s">
        <v>33</v>
      </c>
      <c r="E238" s="81" t="s">
        <v>200</v>
      </c>
      <c r="F238" s="81">
        <f>'9月评分表'!F67</f>
        <v>39.15</v>
      </c>
      <c r="G238" s="81">
        <f>'9月评分表'!G67</f>
        <v>0</v>
      </c>
      <c r="H238" s="81">
        <f>'9月评分表'!H67</f>
        <v>7.5</v>
      </c>
      <c r="I238" s="81">
        <f>'9月评分表'!I67</f>
        <v>7</v>
      </c>
      <c r="J238" s="81">
        <f>'9月评分表'!J67</f>
        <v>2.5</v>
      </c>
      <c r="K238" s="81">
        <f>'9月评分表'!K67</f>
        <v>5</v>
      </c>
      <c r="L238" s="81">
        <f>'9月评分表'!L67</f>
        <v>61.15</v>
      </c>
      <c r="M238" s="82">
        <f>'9月评分表'!M67</f>
        <v>119448.38</v>
      </c>
      <c r="N238" s="82">
        <f>'9月评分表'!N67</f>
        <v>0</v>
      </c>
      <c r="O238" s="82">
        <f>'9月评分表'!O67</f>
        <v>7.1200606937311006E-2</v>
      </c>
      <c r="P238" s="82">
        <f>'9月评分表'!P67</f>
        <v>1.0800485726835E-2</v>
      </c>
      <c r="Q238" s="82">
        <f>'9月评分表'!Q67</f>
        <v>4.3539171142165696</v>
      </c>
      <c r="R238" s="82">
        <f>'9月评分表'!R67</f>
        <v>0.660449702195963</v>
      </c>
    </row>
    <row r="239" spans="1:18" hidden="1">
      <c r="A239" s="81">
        <v>202409</v>
      </c>
      <c r="B239" s="81" t="s">
        <v>201</v>
      </c>
      <c r="C239" s="81" t="s">
        <v>17</v>
      </c>
      <c r="D239" s="81" t="s">
        <v>33</v>
      </c>
      <c r="E239" s="81" t="s">
        <v>202</v>
      </c>
      <c r="F239" s="81">
        <f>'9月评分表'!F68</f>
        <v>40.5</v>
      </c>
      <c r="G239" s="81">
        <f>'9月评分表'!G68</f>
        <v>0</v>
      </c>
      <c r="H239" s="81">
        <f>'9月评分表'!H68</f>
        <v>5</v>
      </c>
      <c r="I239" s="81">
        <f>'9月评分表'!I68</f>
        <v>10</v>
      </c>
      <c r="J239" s="81">
        <f>'9月评分表'!J68</f>
        <v>2.5</v>
      </c>
      <c r="K239" s="81">
        <f>'9月评分表'!K68</f>
        <v>5</v>
      </c>
      <c r="L239" s="81">
        <f>'9月评分表'!L68</f>
        <v>63</v>
      </c>
      <c r="M239" s="82">
        <f>'9月评分表'!M68</f>
        <v>85495.06</v>
      </c>
      <c r="N239" s="82">
        <f>'9月评分表'!N68</f>
        <v>0</v>
      </c>
      <c r="O239" s="82">
        <f>'9月评分表'!O68</f>
        <v>5.0961764087062697E-2</v>
      </c>
      <c r="P239" s="82">
        <f>'9月评分表'!P68</f>
        <v>7.7304369908148297E-3</v>
      </c>
      <c r="Q239" s="82">
        <f>'9月评分表'!Q68</f>
        <v>3.2105911374849501</v>
      </c>
      <c r="R239" s="82">
        <f>'9月评分表'!R68</f>
        <v>0.487017530421334</v>
      </c>
    </row>
    <row r="240" spans="1:18" hidden="1">
      <c r="A240" s="81">
        <v>202409</v>
      </c>
      <c r="B240" s="81" t="s">
        <v>203</v>
      </c>
      <c r="C240" s="81" t="s">
        <v>17</v>
      </c>
      <c r="D240" s="81" t="s">
        <v>33</v>
      </c>
      <c r="E240" s="81" t="s">
        <v>204</v>
      </c>
      <c r="F240" s="81">
        <f>'9月评分表'!F69</f>
        <v>38.700000000000003</v>
      </c>
      <c r="G240" s="81">
        <f>'9月评分表'!G69</f>
        <v>2.5</v>
      </c>
      <c r="H240" s="81">
        <f>'9月评分表'!H69</f>
        <v>7.5</v>
      </c>
      <c r="I240" s="81">
        <f>'9月评分表'!I69</f>
        <v>7</v>
      </c>
      <c r="J240" s="81">
        <f>'9月评分表'!J69</f>
        <v>2.5</v>
      </c>
      <c r="K240" s="81">
        <f>'9月评分表'!K69</f>
        <v>5</v>
      </c>
      <c r="L240" s="81">
        <f>'9月评分表'!L69</f>
        <v>63.2</v>
      </c>
      <c r="M240" s="82">
        <f>'9月评分表'!M69</f>
        <v>161507.74</v>
      </c>
      <c r="N240" s="82">
        <f>'9月评分表'!N69</f>
        <v>4847.39828356214</v>
      </c>
      <c r="O240" s="82">
        <f>'9月评分表'!O69</f>
        <v>0.3395115908079</v>
      </c>
      <c r="P240" s="82">
        <f>'9月评分表'!P69</f>
        <v>2.0035936895636899E-2</v>
      </c>
      <c r="Q240" s="82">
        <f>'9月评分表'!Q69</f>
        <v>21.457132539059302</v>
      </c>
      <c r="R240" s="82">
        <f>'9月评分表'!R69</f>
        <v>1.2662712118042501</v>
      </c>
    </row>
    <row r="241" spans="1:18" hidden="1">
      <c r="A241" s="81">
        <v>202409</v>
      </c>
      <c r="B241" s="81" t="s">
        <v>205</v>
      </c>
      <c r="C241" s="81" t="s">
        <v>17</v>
      </c>
      <c r="D241" s="81" t="s">
        <v>33</v>
      </c>
      <c r="E241" s="81" t="s">
        <v>206</v>
      </c>
      <c r="F241" s="81">
        <f>'9月评分表'!F70</f>
        <v>42.75</v>
      </c>
      <c r="G241" s="81">
        <f>'9月评分表'!G70</f>
        <v>0</v>
      </c>
      <c r="H241" s="81">
        <f>'9月评分表'!H70</f>
        <v>2.5</v>
      </c>
      <c r="I241" s="81">
        <f>'9月评分表'!I70</f>
        <v>7</v>
      </c>
      <c r="J241" s="81">
        <f>'9月评分表'!J70</f>
        <v>2.5</v>
      </c>
      <c r="K241" s="81">
        <f>'9月评分表'!K70</f>
        <v>5</v>
      </c>
      <c r="L241" s="81">
        <f>'9月评分表'!L70</f>
        <v>59.75</v>
      </c>
      <c r="M241" s="82">
        <f>'9月评分表'!M70</f>
        <v>96250.22</v>
      </c>
      <c r="N241" s="82">
        <f>'9月评分表'!N70</f>
        <v>0</v>
      </c>
      <c r="O241" s="82">
        <f>'9月评分表'!O70</f>
        <v>5.7372683345305403E-2</v>
      </c>
      <c r="P241" s="82">
        <f>'9月评分表'!P70</f>
        <v>8.7029152451856898E-3</v>
      </c>
      <c r="Q241" s="82">
        <f>'9月评分表'!Q70</f>
        <v>3.4280178298820001</v>
      </c>
      <c r="R241" s="82">
        <f>'9月评分表'!R70</f>
        <v>0.51999918589984495</v>
      </c>
    </row>
    <row r="242" spans="1:18" hidden="1">
      <c r="A242" s="81">
        <v>202409</v>
      </c>
      <c r="B242" s="81" t="s">
        <v>207</v>
      </c>
      <c r="C242" s="81" t="s">
        <v>17</v>
      </c>
      <c r="D242" s="81" t="s">
        <v>36</v>
      </c>
      <c r="E242" s="81" t="s">
        <v>208</v>
      </c>
      <c r="F242" s="81">
        <f>'9月评分表'!F71</f>
        <v>43.2</v>
      </c>
      <c r="G242" s="81">
        <f>'9月评分表'!G71</f>
        <v>0</v>
      </c>
      <c r="H242" s="81">
        <f>'9月评分表'!H71</f>
        <v>0</v>
      </c>
      <c r="I242" s="81">
        <f>'9月评分表'!I71</f>
        <v>7</v>
      </c>
      <c r="J242" s="81">
        <f>'9月评分表'!J71</f>
        <v>2.5</v>
      </c>
      <c r="K242" s="81">
        <f>'9月评分表'!K71</f>
        <v>5</v>
      </c>
      <c r="L242" s="81">
        <f>'9月评分表'!L71</f>
        <v>57.7</v>
      </c>
      <c r="M242" s="82">
        <f>'9月评分表'!M71</f>
        <v>74517.789999999994</v>
      </c>
      <c r="N242" s="82">
        <f>'9月评分表'!N71</f>
        <v>0</v>
      </c>
      <c r="O242" s="82">
        <f>'9月评分表'!O71</f>
        <v>3.8869518175589403E-2</v>
      </c>
      <c r="P242" s="82">
        <f>'9月评分表'!P71</f>
        <v>6.7378756186588003E-3</v>
      </c>
      <c r="Q242" s="82">
        <f>'9月评分表'!Q71</f>
        <v>2.2427711987315102</v>
      </c>
      <c r="R242" s="82">
        <f>'9月评分表'!R71</f>
        <v>0.38877542319661301</v>
      </c>
    </row>
    <row r="243" spans="1:18" hidden="1">
      <c r="A243" s="81">
        <v>202409</v>
      </c>
      <c r="B243" s="81" t="s">
        <v>209</v>
      </c>
      <c r="C243" s="81" t="s">
        <v>17</v>
      </c>
      <c r="D243" s="81" t="s">
        <v>36</v>
      </c>
      <c r="E243" s="81" t="s">
        <v>210</v>
      </c>
      <c r="F243" s="81">
        <f>'9月评分表'!F72</f>
        <v>45</v>
      </c>
      <c r="G243" s="81">
        <f>'9月评分表'!G72</f>
        <v>2.5</v>
      </c>
      <c r="H243" s="81">
        <f>'9月评分表'!H72</f>
        <v>2.5</v>
      </c>
      <c r="I243" s="81">
        <f>'9月评分表'!I72</f>
        <v>4</v>
      </c>
      <c r="J243" s="81">
        <f>'9月评分表'!J72</f>
        <v>2.5</v>
      </c>
      <c r="K243" s="81">
        <f>'9月评分表'!K72</f>
        <v>5</v>
      </c>
      <c r="L243" s="81">
        <f>'9月评分表'!L72</f>
        <v>61.5</v>
      </c>
      <c r="M243" s="82">
        <f>'9月评分表'!M72</f>
        <v>170254.27</v>
      </c>
      <c r="N243" s="82">
        <f>'9月评分表'!N72</f>
        <v>996.911321690102</v>
      </c>
      <c r="O243" s="82">
        <f>'9月评分表'!O72</f>
        <v>9.9551173824511105E-2</v>
      </c>
      <c r="P243" s="82">
        <f>'9月评分表'!P72</f>
        <v>1.6511572549670499E-2</v>
      </c>
      <c r="Q243" s="82">
        <f>'9月评分表'!Q72</f>
        <v>6.1223971902074297</v>
      </c>
      <c r="R243" s="82">
        <f>'9月评分表'!R72</f>
        <v>1.01546171180473</v>
      </c>
    </row>
    <row r="244" spans="1:18" hidden="1">
      <c r="A244" s="81">
        <v>202409</v>
      </c>
      <c r="B244" s="81" t="s">
        <v>213</v>
      </c>
      <c r="C244" s="81" t="s">
        <v>17</v>
      </c>
      <c r="D244" s="81" t="s">
        <v>30</v>
      </c>
      <c r="E244" s="81" t="s">
        <v>214</v>
      </c>
      <c r="F244" s="81">
        <f>'9月评分表'!F73</f>
        <v>45</v>
      </c>
      <c r="G244" s="81">
        <f>'9月评分表'!G73</f>
        <v>2.5</v>
      </c>
      <c r="H244" s="81">
        <f>'9月评分表'!H73</f>
        <v>0</v>
      </c>
      <c r="I244" s="81">
        <f>'9月评分表'!I73</f>
        <v>7</v>
      </c>
      <c r="J244" s="81">
        <f>'9月评分表'!J73</f>
        <v>2.5</v>
      </c>
      <c r="K244" s="81">
        <f>'9月评分表'!K73</f>
        <v>5</v>
      </c>
      <c r="L244" s="81">
        <f>'9月评分表'!L73</f>
        <v>62</v>
      </c>
      <c r="M244" s="82">
        <f>'9月评分表'!M73</f>
        <v>123217.18</v>
      </c>
      <c r="N244" s="82">
        <f>'9月评分表'!N73</f>
        <v>1738.9550270851801</v>
      </c>
      <c r="O244" s="82">
        <f>'9月评分表'!O73</f>
        <v>8.9209819278448399E-2</v>
      </c>
      <c r="P244" s="82">
        <f>'9月评分表'!P73</f>
        <v>1.30900983022385E-2</v>
      </c>
      <c r="Q244" s="82">
        <f>'9月评分表'!Q73</f>
        <v>5.5310087952637996</v>
      </c>
      <c r="R244" s="82">
        <f>'9月评分表'!R73</f>
        <v>0.81158609473878396</v>
      </c>
    </row>
    <row r="245" spans="1:18" hidden="1">
      <c r="A245" s="81">
        <v>202409</v>
      </c>
      <c r="B245" s="81" t="s">
        <v>215</v>
      </c>
      <c r="C245" s="81" t="s">
        <v>17</v>
      </c>
      <c r="D245" s="81" t="s">
        <v>30</v>
      </c>
      <c r="E245" s="81" t="s">
        <v>216</v>
      </c>
      <c r="F245" s="81">
        <f>'9月评分表'!F74</f>
        <v>37.799999999999997</v>
      </c>
      <c r="G245" s="81">
        <f>'9月评分表'!G74</f>
        <v>0</v>
      </c>
      <c r="H245" s="81">
        <f>'9月评分表'!H74</f>
        <v>10</v>
      </c>
      <c r="I245" s="81">
        <f>'9月评分表'!I74</f>
        <v>7</v>
      </c>
      <c r="J245" s="81">
        <f>'9月评分表'!J74</f>
        <v>2.5</v>
      </c>
      <c r="K245" s="81">
        <f>'9月评分表'!K74</f>
        <v>5</v>
      </c>
      <c r="L245" s="81">
        <f>'9月评分表'!L74</f>
        <v>62.3</v>
      </c>
      <c r="M245" s="82">
        <f>'9月评分表'!M74</f>
        <v>89636.99</v>
      </c>
      <c r="N245" s="82">
        <f>'9月评分表'!N74</f>
        <v>0</v>
      </c>
      <c r="O245" s="82">
        <f>'9月评分表'!O74</f>
        <v>6.0427841713762899E-2</v>
      </c>
      <c r="P245" s="82">
        <f>'9月评分表'!P74</f>
        <v>8.1049490256080107E-3</v>
      </c>
      <c r="Q245" s="82">
        <f>'9月评分表'!Q74</f>
        <v>3.7646545387674299</v>
      </c>
      <c r="R245" s="82">
        <f>'9月评分表'!R74</f>
        <v>0.50493832429537899</v>
      </c>
    </row>
    <row r="246" spans="1:18" hidden="1">
      <c r="A246" s="81">
        <v>202409</v>
      </c>
      <c r="B246" s="81" t="s">
        <v>217</v>
      </c>
      <c r="C246" s="81" t="s">
        <v>17</v>
      </c>
      <c r="D246" s="81" t="s">
        <v>36</v>
      </c>
      <c r="E246" s="81" t="s">
        <v>218</v>
      </c>
      <c r="F246" s="81">
        <f>'9月评分表'!F75</f>
        <v>45</v>
      </c>
      <c r="G246" s="81">
        <f>'9月评分表'!G75</f>
        <v>0</v>
      </c>
      <c r="H246" s="81">
        <f>'9月评分表'!H75</f>
        <v>10</v>
      </c>
      <c r="I246" s="81">
        <f>'9月评分表'!I75</f>
        <v>7</v>
      </c>
      <c r="J246" s="81">
        <f>'9月评分表'!J75</f>
        <v>2.5</v>
      </c>
      <c r="K246" s="81">
        <f>'9月评分表'!K75</f>
        <v>5</v>
      </c>
      <c r="L246" s="81">
        <f>'9月评分表'!L75</f>
        <v>69.5</v>
      </c>
      <c r="M246" s="82">
        <f>'9月评分表'!M75</f>
        <v>79248.88</v>
      </c>
      <c r="N246" s="82">
        <f>'9月评分表'!N75</f>
        <v>0</v>
      </c>
      <c r="O246" s="82">
        <f>'9月评分表'!O75</f>
        <v>4.1337320679465897E-2</v>
      </c>
      <c r="P246" s="82">
        <f>'9月评分表'!P75</f>
        <v>7.1656593191775702E-3</v>
      </c>
      <c r="Q246" s="82">
        <f>'9月评分表'!Q75</f>
        <v>2.87294378722288</v>
      </c>
      <c r="R246" s="82">
        <f>'9月评分表'!R75</f>
        <v>0.49801332268284099</v>
      </c>
    </row>
    <row r="247" spans="1:18" hidden="1">
      <c r="A247" s="81">
        <v>202409</v>
      </c>
      <c r="B247" s="81" t="s">
        <v>219</v>
      </c>
      <c r="C247" s="81" t="s">
        <v>17</v>
      </c>
      <c r="D247" s="81" t="s">
        <v>36</v>
      </c>
      <c r="E247" s="81" t="s">
        <v>220</v>
      </c>
      <c r="F247" s="81">
        <f>'9月评分表'!F76</f>
        <v>45</v>
      </c>
      <c r="G247" s="81">
        <f>'9月评分表'!G76</f>
        <v>0</v>
      </c>
      <c r="H247" s="81">
        <f>'9月评分表'!H76</f>
        <v>7.5</v>
      </c>
      <c r="I247" s="81">
        <f>'9月评分表'!I76</f>
        <v>10</v>
      </c>
      <c r="J247" s="81">
        <f>'9月评分表'!J76</f>
        <v>2.5</v>
      </c>
      <c r="K247" s="81">
        <f>'9月评分表'!K76</f>
        <v>5</v>
      </c>
      <c r="L247" s="81">
        <f>'9月评分表'!L76</f>
        <v>70</v>
      </c>
      <c r="M247" s="82">
        <f>'9月评分表'!M76</f>
        <v>132565.26999999999</v>
      </c>
      <c r="N247" s="82">
        <f>'9月评分表'!N76</f>
        <v>0</v>
      </c>
      <c r="O247" s="82">
        <f>'9月评分表'!O76</f>
        <v>6.9147893029529103E-2</v>
      </c>
      <c r="P247" s="82">
        <f>'9月评分表'!P76</f>
        <v>1.19865108803404E-2</v>
      </c>
      <c r="Q247" s="82">
        <f>'9月评分表'!Q76</f>
        <v>4.8403525120670396</v>
      </c>
      <c r="R247" s="82">
        <f>'9月评分表'!R76</f>
        <v>0.839055761623828</v>
      </c>
    </row>
    <row r="248" spans="1:18" hidden="1">
      <c r="A248" s="81">
        <v>202409</v>
      </c>
      <c r="B248" s="81" t="s">
        <v>221</v>
      </c>
      <c r="C248" s="81" t="s">
        <v>17</v>
      </c>
      <c r="D248" s="81" t="s">
        <v>33</v>
      </c>
      <c r="E248" s="81" t="s">
        <v>222</v>
      </c>
      <c r="F248" s="81">
        <f>'9月评分表'!F77</f>
        <v>45</v>
      </c>
      <c r="G248" s="81">
        <f>'9月评分表'!G77</f>
        <v>0</v>
      </c>
      <c r="H248" s="81">
        <f>'9月评分表'!H77</f>
        <v>5</v>
      </c>
      <c r="I248" s="81">
        <f>'9月评分表'!I77</f>
        <v>10</v>
      </c>
      <c r="J248" s="81">
        <f>'9月评分表'!J77</f>
        <v>2.5</v>
      </c>
      <c r="K248" s="81">
        <f>'9月评分表'!K77</f>
        <v>5</v>
      </c>
      <c r="L248" s="81">
        <f>'9月评分表'!L77</f>
        <v>67.5</v>
      </c>
      <c r="M248" s="82">
        <f>'9月评分表'!M77</f>
        <v>99523.18</v>
      </c>
      <c r="N248" s="82">
        <f>'9月评分表'!N77</f>
        <v>0</v>
      </c>
      <c r="O248" s="82">
        <f>'9月评分表'!O77</f>
        <v>5.9323624316472597E-2</v>
      </c>
      <c r="P248" s="82">
        <f>'9月评分表'!P77</f>
        <v>8.9988552802410093E-3</v>
      </c>
      <c r="Q248" s="82">
        <f>'9月评分表'!Q77</f>
        <v>4.0043446413619002</v>
      </c>
      <c r="R248" s="82">
        <f>'9月评分表'!R77</f>
        <v>0.60742273141626801</v>
      </c>
    </row>
    <row r="249" spans="1:18" hidden="1">
      <c r="A249" s="81">
        <v>202409</v>
      </c>
      <c r="B249" s="81" t="s">
        <v>227</v>
      </c>
      <c r="C249" s="81" t="s">
        <v>17</v>
      </c>
      <c r="D249" s="81" t="s">
        <v>33</v>
      </c>
      <c r="E249" s="81" t="s">
        <v>228</v>
      </c>
      <c r="F249" s="81">
        <f>'9月评分表'!F78</f>
        <v>45</v>
      </c>
      <c r="G249" s="81">
        <f>'9月评分表'!G78</f>
        <v>2.5</v>
      </c>
      <c r="H249" s="81">
        <f>'9月评分表'!H78</f>
        <v>5</v>
      </c>
      <c r="I249" s="81">
        <f>'9月评分表'!I78</f>
        <v>10</v>
      </c>
      <c r="J249" s="81">
        <f>'9月评分表'!J78</f>
        <v>2.5</v>
      </c>
      <c r="K249" s="81">
        <f>'9月评分表'!K78</f>
        <v>5</v>
      </c>
      <c r="L249" s="81">
        <f>'9月评分表'!L78</f>
        <v>70</v>
      </c>
      <c r="M249" s="82">
        <f>'9月评分表'!M78</f>
        <v>98533.67</v>
      </c>
      <c r="N249" s="82">
        <f>'9月评分表'!N78</f>
        <v>1131.1318132813999</v>
      </c>
      <c r="O249" s="82">
        <f>'9月评分表'!O78</f>
        <v>0.11549349357109399</v>
      </c>
      <c r="P249" s="82">
        <f>'9月评分表'!P78</f>
        <v>1.0177038272143399E-2</v>
      </c>
      <c r="Q249" s="82">
        <f>'9月评分表'!Q78</f>
        <v>8.0845445499765898</v>
      </c>
      <c r="R249" s="82">
        <f>'9月评分表'!R78</f>
        <v>0.712392679050038</v>
      </c>
    </row>
    <row r="250" spans="1:18" hidden="1">
      <c r="A250" s="81">
        <v>202409</v>
      </c>
      <c r="B250" s="81" t="s">
        <v>229</v>
      </c>
      <c r="C250" s="81" t="s">
        <v>17</v>
      </c>
      <c r="D250" s="81" t="s">
        <v>36</v>
      </c>
      <c r="E250" s="81" t="s">
        <v>230</v>
      </c>
      <c r="F250" s="81">
        <f>'9月评分表'!F79</f>
        <v>0</v>
      </c>
      <c r="G250" s="81">
        <f>'9月评分表'!G79</f>
        <v>0</v>
      </c>
      <c r="H250" s="81">
        <f>'9月评分表'!H79</f>
        <v>10</v>
      </c>
      <c r="I250" s="81">
        <f>'9月评分表'!I79</f>
        <v>10</v>
      </c>
      <c r="J250" s="81">
        <f>'9月评分表'!J79</f>
        <v>2.5</v>
      </c>
      <c r="K250" s="81">
        <f>'9月评分表'!K79</f>
        <v>5</v>
      </c>
      <c r="L250" s="81">
        <f>'9月评分表'!L79</f>
        <v>27.5</v>
      </c>
      <c r="M250" s="82">
        <f>'9月评分表'!M79</f>
        <v>62958.98</v>
      </c>
      <c r="N250" s="82">
        <f>'9月评分表'!N79</f>
        <v>0</v>
      </c>
      <c r="O250" s="82">
        <f>'9月评分表'!O79</f>
        <v>3.28402817290551E-2</v>
      </c>
      <c r="P250" s="82">
        <f>'9月评分表'!P79</f>
        <v>5.6927315788300598E-3</v>
      </c>
      <c r="Q250" s="82">
        <f>'9月评分表'!Q79</f>
        <v>0.90310774754901602</v>
      </c>
      <c r="R250" s="82">
        <f>'9月评分表'!R79</f>
        <v>0.15655011841782701</v>
      </c>
    </row>
    <row r="251" spans="1:18" hidden="1">
      <c r="A251" s="81">
        <v>202409</v>
      </c>
      <c r="B251" s="81" t="s">
        <v>233</v>
      </c>
      <c r="C251" s="81" t="s">
        <v>18</v>
      </c>
      <c r="D251" s="81" t="s">
        <v>26</v>
      </c>
      <c r="E251" s="81" t="s">
        <v>234</v>
      </c>
      <c r="F251" s="81">
        <f>'9月评分表'!F80</f>
        <v>45</v>
      </c>
      <c r="G251" s="81">
        <f>'9月评分表'!G80</f>
        <v>5</v>
      </c>
      <c r="H251" s="81">
        <f>'9月评分表'!H80</f>
        <v>10</v>
      </c>
      <c r="I251" s="81">
        <f>'9月评分表'!I80</f>
        <v>10</v>
      </c>
      <c r="J251" s="81">
        <f>'9月评分表'!J80</f>
        <v>2.5</v>
      </c>
      <c r="K251" s="81">
        <f>'9月评分表'!K80</f>
        <v>5</v>
      </c>
      <c r="L251" s="81">
        <f>'9月评分表'!L80</f>
        <v>77.5</v>
      </c>
      <c r="M251" s="82">
        <f>'9月评分表'!M80</f>
        <v>146344.95000000001</v>
      </c>
      <c r="N251" s="82">
        <f>'9月评分表'!N80</f>
        <v>13680.811757720599</v>
      </c>
      <c r="O251" s="82">
        <f>'9月评分表'!O80</f>
        <v>0.108390858493411</v>
      </c>
      <c r="P251" s="82">
        <f>'9月评分表'!P80</f>
        <v>3.01276680133503E-2</v>
      </c>
      <c r="Q251" s="82">
        <f>'9月评分表'!Q80</f>
        <v>8.4002915332393595</v>
      </c>
      <c r="R251" s="82">
        <f>'9月评分表'!R80</f>
        <v>2.3348942710346501</v>
      </c>
    </row>
    <row r="252" spans="1:18" hidden="1">
      <c r="A252" s="81">
        <v>202409</v>
      </c>
      <c r="B252" s="81" t="s">
        <v>235</v>
      </c>
      <c r="C252" s="81" t="s">
        <v>18</v>
      </c>
      <c r="D252" s="81" t="s">
        <v>26</v>
      </c>
      <c r="E252" s="81" t="s">
        <v>236</v>
      </c>
      <c r="F252" s="81">
        <f>'9月评分表'!F81</f>
        <v>45</v>
      </c>
      <c r="G252" s="81">
        <f>'9月评分表'!G81</f>
        <v>10</v>
      </c>
      <c r="H252" s="81">
        <f>'9月评分表'!H81</f>
        <v>7.5</v>
      </c>
      <c r="I252" s="81">
        <f>'9月评分表'!I81</f>
        <v>7</v>
      </c>
      <c r="J252" s="81">
        <f>'9月评分表'!J81</f>
        <v>2.5</v>
      </c>
      <c r="K252" s="81">
        <f>'9月评分表'!K81</f>
        <v>5</v>
      </c>
      <c r="L252" s="81">
        <f>'9月评分表'!L81</f>
        <v>77</v>
      </c>
      <c r="M252" s="82">
        <f>'9月评分表'!M81</f>
        <v>164308.65</v>
      </c>
      <c r="N252" s="82">
        <f>'9月评分表'!N81</f>
        <v>21820.2280858429</v>
      </c>
      <c r="O252" s="82">
        <f>'9月评分表'!O81</f>
        <v>0.14388486226835601</v>
      </c>
      <c r="P252" s="82">
        <f>'9月评分表'!P81</f>
        <v>4.02065286652055E-2</v>
      </c>
      <c r="Q252" s="82">
        <f>'9月评分表'!Q81</f>
        <v>11.0791343946634</v>
      </c>
      <c r="R252" s="82">
        <f>'9月评分表'!R81</f>
        <v>3.0959027072208198</v>
      </c>
    </row>
    <row r="253" spans="1:18" hidden="1">
      <c r="A253" s="81">
        <v>202409</v>
      </c>
      <c r="B253" s="81" t="s">
        <v>237</v>
      </c>
      <c r="C253" s="81" t="s">
        <v>18</v>
      </c>
      <c r="D253" s="81" t="s">
        <v>26</v>
      </c>
      <c r="E253" s="81" t="s">
        <v>238</v>
      </c>
      <c r="F253" s="81">
        <f>'9月评分表'!F82</f>
        <v>41.4</v>
      </c>
      <c r="G253" s="81">
        <f>'9月评分表'!G82</f>
        <v>5</v>
      </c>
      <c r="H253" s="81">
        <f>'9月评分表'!H82</f>
        <v>10</v>
      </c>
      <c r="I253" s="81">
        <f>'9月评分表'!I82</f>
        <v>10</v>
      </c>
      <c r="J253" s="81">
        <f>'9月评分表'!J82</f>
        <v>2.5</v>
      </c>
      <c r="K253" s="81">
        <f>'9月评分表'!K82</f>
        <v>5</v>
      </c>
      <c r="L253" s="81">
        <f>'9月评分表'!L82</f>
        <v>73.900000000000006</v>
      </c>
      <c r="M253" s="82">
        <f>'9月评分表'!M82</f>
        <v>116129.86</v>
      </c>
      <c r="N253" s="82">
        <f>'9月评分表'!N82</f>
        <v>7858.1459565496298</v>
      </c>
      <c r="O253" s="82">
        <f>'9月评分表'!O82</f>
        <v>7.5714247369044294E-2</v>
      </c>
      <c r="P253" s="82">
        <f>'9月评分表'!P82</f>
        <v>2.0946148814815199E-2</v>
      </c>
      <c r="Q253" s="82">
        <f>'9月评分表'!Q82</f>
        <v>5.5952828805723804</v>
      </c>
      <c r="R253" s="82">
        <f>'9月评分表'!R82</f>
        <v>1.5479203974148401</v>
      </c>
    </row>
    <row r="254" spans="1:18" hidden="1">
      <c r="A254" s="81">
        <v>202409</v>
      </c>
      <c r="B254" s="81" t="s">
        <v>239</v>
      </c>
      <c r="C254" s="81" t="s">
        <v>18</v>
      </c>
      <c r="D254" s="81" t="s">
        <v>26</v>
      </c>
      <c r="E254" s="81" t="s">
        <v>240</v>
      </c>
      <c r="F254" s="81">
        <f>'9月评分表'!F83</f>
        <v>43.65</v>
      </c>
      <c r="G254" s="81">
        <f>'9月评分表'!G83</f>
        <v>5</v>
      </c>
      <c r="H254" s="81">
        <f>'9月评分表'!H83</f>
        <v>7.5</v>
      </c>
      <c r="I254" s="81">
        <f>'9月评分表'!I83</f>
        <v>7</v>
      </c>
      <c r="J254" s="81">
        <f>'9月评分表'!J83</f>
        <v>2.5</v>
      </c>
      <c r="K254" s="81">
        <f>'9月评分表'!K83</f>
        <v>5</v>
      </c>
      <c r="L254" s="81">
        <f>'9月评分表'!L83</f>
        <v>70.650000000000006</v>
      </c>
      <c r="M254" s="82">
        <f>'9月评分表'!M83</f>
        <v>115735.63</v>
      </c>
      <c r="N254" s="82">
        <f>'9月评分表'!N83</f>
        <v>8916.1945784650306</v>
      </c>
      <c r="O254" s="82">
        <f>'9月评分表'!O83</f>
        <v>7.9183021718396501E-2</v>
      </c>
      <c r="P254" s="82">
        <f>'9月评分表'!P83</f>
        <v>2.1946436464487001E-2</v>
      </c>
      <c r="Q254" s="82">
        <f>'9月评分表'!Q83</f>
        <v>5.5942804844047096</v>
      </c>
      <c r="R254" s="82">
        <f>'9月评分表'!R83</f>
        <v>1.55051573621601</v>
      </c>
    </row>
    <row r="255" spans="1:18" hidden="1">
      <c r="A255" s="81">
        <v>202409</v>
      </c>
      <c r="B255" s="81" t="s">
        <v>241</v>
      </c>
      <c r="C255" s="81" t="s">
        <v>18</v>
      </c>
      <c r="D255" s="81" t="s">
        <v>26</v>
      </c>
      <c r="E255" s="81" t="s">
        <v>242</v>
      </c>
      <c r="F255" s="81">
        <f>'9月评分表'!F84</f>
        <v>45</v>
      </c>
      <c r="G255" s="81">
        <f>'9月评分表'!G84</f>
        <v>0</v>
      </c>
      <c r="H255" s="81">
        <f>'9月评分表'!H84</f>
        <v>5</v>
      </c>
      <c r="I255" s="81">
        <f>'9月评分表'!I84</f>
        <v>10</v>
      </c>
      <c r="J255" s="81">
        <f>'9月评分表'!J84</f>
        <v>2.5</v>
      </c>
      <c r="K255" s="81">
        <f>'9月评分表'!K84</f>
        <v>5</v>
      </c>
      <c r="L255" s="81">
        <f>'9月评分表'!L84</f>
        <v>67.5</v>
      </c>
      <c r="M255" s="82">
        <f>'9月评分表'!M84</f>
        <v>111420.09</v>
      </c>
      <c r="N255" s="82">
        <f>'9月评分表'!N84</f>
        <v>0</v>
      </c>
      <c r="O255" s="82">
        <f>'9月评分表'!O84</f>
        <v>4.6747134438755902E-2</v>
      </c>
      <c r="P255" s="82">
        <f>'9月评分表'!P84</f>
        <v>1.26498607448421E-2</v>
      </c>
      <c r="Q255" s="82">
        <f>'9月评分表'!Q84</f>
        <v>3.1554315746160202</v>
      </c>
      <c r="R255" s="82">
        <f>'9月评分表'!R84</f>
        <v>0.853865600276839</v>
      </c>
    </row>
    <row r="256" spans="1:18" hidden="1">
      <c r="A256" s="81">
        <v>202409</v>
      </c>
      <c r="B256" s="81" t="s">
        <v>243</v>
      </c>
      <c r="C256" s="81" t="s">
        <v>18</v>
      </c>
      <c r="D256" s="81" t="s">
        <v>26</v>
      </c>
      <c r="E256" s="81" t="s">
        <v>244</v>
      </c>
      <c r="F256" s="81">
        <f>'9月评分表'!F85</f>
        <v>45</v>
      </c>
      <c r="G256" s="81">
        <f>'9月评分表'!G85</f>
        <v>5</v>
      </c>
      <c r="H256" s="81">
        <f>'9月评分表'!H85</f>
        <v>10</v>
      </c>
      <c r="I256" s="81">
        <f>'9月评分表'!I85</f>
        <v>7</v>
      </c>
      <c r="J256" s="81">
        <f>'9月评分表'!J85</f>
        <v>0</v>
      </c>
      <c r="K256" s="81">
        <f>'9月评分表'!K85</f>
        <v>5</v>
      </c>
      <c r="L256" s="81">
        <f>'9月评分表'!L85</f>
        <v>72</v>
      </c>
      <c r="M256" s="82">
        <f>'9月评分表'!M85</f>
        <v>122632.63</v>
      </c>
      <c r="N256" s="82">
        <f>'9月评分表'!N85</f>
        <v>7163.0154126588304</v>
      </c>
      <c r="O256" s="82">
        <f>'9月评分表'!O85</f>
        <v>7.6054904752616004E-2</v>
      </c>
      <c r="P256" s="82">
        <f>'9月评分表'!P85</f>
        <v>2.0997840249346401E-2</v>
      </c>
      <c r="Q256" s="82">
        <f>'9月评分表'!Q85</f>
        <v>5.4759531421883496</v>
      </c>
      <c r="R256" s="82">
        <f>'9月评分表'!R85</f>
        <v>1.51184449795294</v>
      </c>
    </row>
    <row r="257" spans="1:18" hidden="1">
      <c r="A257" s="81">
        <v>202409</v>
      </c>
      <c r="B257" s="81" t="s">
        <v>245</v>
      </c>
      <c r="C257" s="81" t="s">
        <v>18</v>
      </c>
      <c r="D257" s="81" t="s">
        <v>26</v>
      </c>
      <c r="E257" s="81" t="s">
        <v>246</v>
      </c>
      <c r="F257" s="81">
        <f>'9月评分表'!F86</f>
        <v>36.450000000000003</v>
      </c>
      <c r="G257" s="81">
        <f>'9月评分表'!G86</f>
        <v>0</v>
      </c>
      <c r="H257" s="81">
        <f>'9月评分表'!H86</f>
        <v>2.5</v>
      </c>
      <c r="I257" s="81">
        <f>'9月评分表'!I86</f>
        <v>4</v>
      </c>
      <c r="J257" s="81">
        <f>'9月评分表'!J86</f>
        <v>2.5</v>
      </c>
      <c r="K257" s="81">
        <f>'9月评分表'!K86</f>
        <v>5</v>
      </c>
      <c r="L257" s="81">
        <f>'9月评分表'!L86</f>
        <v>50.45</v>
      </c>
      <c r="M257" s="82">
        <f>'9月评分表'!M86</f>
        <v>108093.73</v>
      </c>
      <c r="N257" s="82">
        <f>'9月评分表'!N86</f>
        <v>0</v>
      </c>
      <c r="O257" s="82">
        <f>'9月评分表'!O86</f>
        <v>4.5351535152202603E-2</v>
      </c>
      <c r="P257" s="82">
        <f>'9月评分表'!P86</f>
        <v>1.2272209005490401E-2</v>
      </c>
      <c r="Q257" s="82">
        <f>'9月评分表'!Q86</f>
        <v>2.2879849484286199</v>
      </c>
      <c r="R257" s="82">
        <f>'9月评分表'!R86</f>
        <v>0.61913294432699295</v>
      </c>
    </row>
    <row r="258" spans="1:18" hidden="1">
      <c r="A258" s="81">
        <v>202409</v>
      </c>
      <c r="B258" s="81" t="s">
        <v>249</v>
      </c>
      <c r="C258" s="81" t="s">
        <v>16</v>
      </c>
      <c r="D258" s="81" t="s">
        <v>34</v>
      </c>
      <c r="E258" s="81" t="s">
        <v>250</v>
      </c>
      <c r="F258" s="81">
        <f>'9月评分表'!F87</f>
        <v>45</v>
      </c>
      <c r="G258" s="81">
        <f>'9月评分表'!G87</f>
        <v>0</v>
      </c>
      <c r="H258" s="81">
        <f>'9月评分表'!H87</f>
        <v>5</v>
      </c>
      <c r="I258" s="81">
        <f>'9月评分表'!I87</f>
        <v>7</v>
      </c>
      <c r="J258" s="81">
        <f>'9月评分表'!J87</f>
        <v>2.5</v>
      </c>
      <c r="K258" s="81">
        <f>'9月评分表'!K87</f>
        <v>5</v>
      </c>
      <c r="L258" s="81">
        <f>'9月评分表'!L87</f>
        <v>64.5</v>
      </c>
      <c r="M258" s="82">
        <f>'9月评分表'!M87</f>
        <v>96341.55</v>
      </c>
      <c r="N258" s="82">
        <f>'9月评分表'!N87</f>
        <v>0</v>
      </c>
      <c r="O258" s="82">
        <f>'9月评分表'!O87</f>
        <v>4.0007302618263102E-2</v>
      </c>
      <c r="P258" s="82">
        <f>'9月评分表'!P87</f>
        <v>1.0112548721152101E-2</v>
      </c>
      <c r="Q258" s="82">
        <f>'9月评分表'!Q87</f>
        <v>2.58047101887797</v>
      </c>
      <c r="R258" s="82">
        <f>'9月评分表'!R87</f>
        <v>0.65225939251431198</v>
      </c>
    </row>
    <row r="259" spans="1:18" hidden="1">
      <c r="A259" s="81">
        <v>202409</v>
      </c>
      <c r="B259" s="81" t="s">
        <v>253</v>
      </c>
      <c r="C259" s="81" t="s">
        <v>16</v>
      </c>
      <c r="D259" s="81" t="s">
        <v>34</v>
      </c>
      <c r="E259" s="81" t="s">
        <v>254</v>
      </c>
      <c r="F259" s="81">
        <f>'9月评分表'!F88</f>
        <v>44.1</v>
      </c>
      <c r="G259" s="81">
        <f>'9月评分表'!G88</f>
        <v>0</v>
      </c>
      <c r="H259" s="81">
        <f>'9月评分表'!H88</f>
        <v>2.5</v>
      </c>
      <c r="I259" s="81">
        <f>'9月评分表'!I88</f>
        <v>10</v>
      </c>
      <c r="J259" s="81">
        <f>'9月评分表'!J88</f>
        <v>2.5</v>
      </c>
      <c r="K259" s="81">
        <f>'9月评分表'!K88</f>
        <v>5</v>
      </c>
      <c r="L259" s="81">
        <f>'9月评分表'!L88</f>
        <v>64.099999999999994</v>
      </c>
      <c r="M259" s="82">
        <f>'9月评分表'!M88</f>
        <v>115542.77</v>
      </c>
      <c r="N259" s="82">
        <f>'9月评分表'!N88</f>
        <v>0</v>
      </c>
      <c r="O259" s="82">
        <f>'9月评分表'!O88</f>
        <v>4.7980902992970101E-2</v>
      </c>
      <c r="P259" s="82">
        <f>'9月评分表'!P88</f>
        <v>1.21280163231947E-2</v>
      </c>
      <c r="Q259" s="82">
        <f>'9月评分表'!Q88</f>
        <v>3.0755758818493799</v>
      </c>
      <c r="R259" s="82">
        <f>'9月评分表'!R88</f>
        <v>0.77740584631677701</v>
      </c>
    </row>
    <row r="260" spans="1:18" hidden="1">
      <c r="A260" s="81">
        <v>202409</v>
      </c>
      <c r="B260" s="81" t="s">
        <v>255</v>
      </c>
      <c r="C260" s="81" t="s">
        <v>16</v>
      </c>
      <c r="D260" s="81" t="s">
        <v>34</v>
      </c>
      <c r="E260" s="81" t="s">
        <v>256</v>
      </c>
      <c r="F260" s="81">
        <f>'9月评分表'!F89</f>
        <v>45</v>
      </c>
      <c r="G260" s="81">
        <f>'9月评分表'!G89</f>
        <v>0</v>
      </c>
      <c r="H260" s="81">
        <f>'9月评分表'!H89</f>
        <v>10</v>
      </c>
      <c r="I260" s="81">
        <f>'9月评分表'!I89</f>
        <v>10</v>
      </c>
      <c r="J260" s="81">
        <f>'9月评分表'!J89</f>
        <v>2.5</v>
      </c>
      <c r="K260" s="81">
        <f>'9月评分表'!K89</f>
        <v>5</v>
      </c>
      <c r="L260" s="81">
        <f>'9月评分表'!L89</f>
        <v>72.5</v>
      </c>
      <c r="M260" s="82">
        <f>'9月评分表'!M89</f>
        <v>88747.839999999997</v>
      </c>
      <c r="N260" s="82">
        <f>'9月评分表'!N89</f>
        <v>0</v>
      </c>
      <c r="O260" s="82">
        <f>'9月评分表'!O89</f>
        <v>3.68538983605433E-2</v>
      </c>
      <c r="P260" s="82">
        <f>'9月评分表'!P89</f>
        <v>9.3154703852804197E-3</v>
      </c>
      <c r="Q260" s="82">
        <f>'9月评分表'!Q89</f>
        <v>2.6719076311393901</v>
      </c>
      <c r="R260" s="82">
        <f>'9月评分表'!R89</f>
        <v>0.67537160293283105</v>
      </c>
    </row>
    <row r="261" spans="1:18">
      <c r="A261" s="81">
        <v>202409</v>
      </c>
      <c r="B261" s="81" t="s">
        <v>257</v>
      </c>
      <c r="C261" s="81" t="s">
        <v>18</v>
      </c>
      <c r="D261" s="81" t="s">
        <v>37</v>
      </c>
      <c r="E261" s="81" t="s">
        <v>258</v>
      </c>
      <c r="F261" s="81">
        <f>'9月评分表'!F90</f>
        <v>0</v>
      </c>
      <c r="G261" s="81">
        <f>'9月评分表'!G90</f>
        <v>0</v>
      </c>
      <c r="H261" s="81">
        <f>'9月评分表'!H90</f>
        <v>5</v>
      </c>
      <c r="I261" s="81">
        <f>'9月评分表'!I90</f>
        <v>7</v>
      </c>
      <c r="J261" s="81">
        <f>'9月评分表'!J90</f>
        <v>2.5</v>
      </c>
      <c r="K261" s="81">
        <f>'9月评分表'!K90</f>
        <v>5</v>
      </c>
      <c r="L261" s="81">
        <f>'9月评分表'!L90</f>
        <v>19.5</v>
      </c>
      <c r="M261" s="82">
        <f>'9月评分表'!M90</f>
        <v>87718.42</v>
      </c>
      <c r="N261" s="82">
        <f>'9月评分表'!N90</f>
        <v>0</v>
      </c>
      <c r="O261" s="82">
        <f>'9月评分表'!O90</f>
        <v>5.2813388412750302E-2</v>
      </c>
      <c r="P261" s="82">
        <f>'9月评分表'!P90</f>
        <v>9.9589382647022502E-3</v>
      </c>
      <c r="Q261" s="82">
        <f>'9月评分表'!Q90</f>
        <v>1.02986107404863</v>
      </c>
      <c r="R261" s="82">
        <f>'9月评分表'!R90</f>
        <v>0.19419929616169401</v>
      </c>
    </row>
    <row r="262" spans="1:18">
      <c r="A262" s="81">
        <v>202409</v>
      </c>
      <c r="B262" s="81" t="s">
        <v>259</v>
      </c>
      <c r="C262" s="81" t="s">
        <v>18</v>
      </c>
      <c r="D262" s="81" t="s">
        <v>37</v>
      </c>
      <c r="E262" s="81" t="s">
        <v>260</v>
      </c>
      <c r="F262" s="81">
        <f>'9月评分表'!F91</f>
        <v>0</v>
      </c>
      <c r="G262" s="81">
        <f>'9月评分表'!G91</f>
        <v>0</v>
      </c>
      <c r="H262" s="81">
        <f>'9月评分表'!H91</f>
        <v>10</v>
      </c>
      <c r="I262" s="81">
        <f>'9月评分表'!I91</f>
        <v>7</v>
      </c>
      <c r="J262" s="81">
        <f>'9月评分表'!J91</f>
        <v>2.5</v>
      </c>
      <c r="K262" s="81">
        <f>'9月评分表'!K91</f>
        <v>5</v>
      </c>
      <c r="L262" s="81">
        <f>'9月评分表'!L91</f>
        <v>24.5</v>
      </c>
      <c r="M262" s="82">
        <f>'9月评分表'!M91</f>
        <v>75536.87</v>
      </c>
      <c r="N262" s="82">
        <f>'9月评分表'!N91</f>
        <v>0</v>
      </c>
      <c r="O262" s="82">
        <f>'9月评分表'!O91</f>
        <v>4.5479137161766298E-2</v>
      </c>
      <c r="P262" s="82">
        <f>'9月评分表'!P91</f>
        <v>8.5759299476533997E-3</v>
      </c>
      <c r="Q262" s="82">
        <f>'9月评分表'!Q91</f>
        <v>1.11423886046327</v>
      </c>
      <c r="R262" s="82">
        <f>'9月评分表'!R91</f>
        <v>0.21011028371750801</v>
      </c>
    </row>
    <row r="263" spans="1:18">
      <c r="A263" s="81">
        <v>202409</v>
      </c>
      <c r="B263" s="81" t="s">
        <v>261</v>
      </c>
      <c r="C263" s="81" t="s">
        <v>18</v>
      </c>
      <c r="D263" s="81" t="s">
        <v>37</v>
      </c>
      <c r="E263" s="81" t="s">
        <v>262</v>
      </c>
      <c r="F263" s="81">
        <f>'9月评分表'!F92</f>
        <v>0</v>
      </c>
      <c r="G263" s="81">
        <f>'9月评分表'!G92</f>
        <v>0</v>
      </c>
      <c r="H263" s="81">
        <f>'9月评分表'!H92</f>
        <v>0</v>
      </c>
      <c r="I263" s="81">
        <f>'9月评分表'!I92</f>
        <v>7</v>
      </c>
      <c r="J263" s="81">
        <f>'9月评分表'!J92</f>
        <v>2.5</v>
      </c>
      <c r="K263" s="81">
        <f>'9月评分表'!K92</f>
        <v>5</v>
      </c>
      <c r="L263" s="81">
        <f>'9月评分表'!L92</f>
        <v>14.5</v>
      </c>
      <c r="M263" s="82">
        <f>'9月评分表'!M92</f>
        <v>119481.26</v>
      </c>
      <c r="N263" s="82">
        <f>'9月评分表'!N92</f>
        <v>0</v>
      </c>
      <c r="O263" s="82">
        <f>'9月评分表'!O92</f>
        <v>7.1937116428052394E-2</v>
      </c>
      <c r="P263" s="82">
        <f>'9月评分表'!P92</f>
        <v>1.35650698237478E-2</v>
      </c>
      <c r="Q263" s="82">
        <f>'9月评分表'!Q92</f>
        <v>1.04308818820676</v>
      </c>
      <c r="R263" s="82">
        <f>'9月评分表'!R92</f>
        <v>0.19669351244434399</v>
      </c>
    </row>
    <row r="264" spans="1:18" hidden="1">
      <c r="A264" s="81">
        <v>202409</v>
      </c>
      <c r="B264" s="81" t="s">
        <v>263</v>
      </c>
      <c r="C264" s="81" t="s">
        <v>18</v>
      </c>
      <c r="D264" s="81" t="s">
        <v>35</v>
      </c>
      <c r="E264" s="81" t="s">
        <v>264</v>
      </c>
      <c r="F264" s="81">
        <f>'9月评分表'!F93</f>
        <v>0</v>
      </c>
      <c r="G264" s="81">
        <f>'9月评分表'!G93</f>
        <v>2.5</v>
      </c>
      <c r="H264" s="81">
        <f>'9月评分表'!H93</f>
        <v>2.5</v>
      </c>
      <c r="I264" s="81">
        <f>'9月评分表'!I93</f>
        <v>7</v>
      </c>
      <c r="J264" s="81">
        <f>'9月评分表'!J93</f>
        <v>0</v>
      </c>
      <c r="K264" s="81">
        <f>'9月评分表'!K93</f>
        <v>5</v>
      </c>
      <c r="L264" s="81">
        <f>'9月评分表'!L93</f>
        <v>17</v>
      </c>
      <c r="M264" s="82">
        <f>'9月评分表'!M93</f>
        <v>144693.20000000001</v>
      </c>
      <c r="N264" s="82">
        <f>'9月评分表'!N93</f>
        <v>554.52841080984194</v>
      </c>
      <c r="O264" s="82">
        <f>'9月评分表'!O93</f>
        <v>6.4003118742972306E-2</v>
      </c>
      <c r="P264" s="82">
        <f>'9月评分表'!P93</f>
        <v>1.6975171394393401E-2</v>
      </c>
      <c r="Q264" s="82">
        <f>'9月评分表'!Q93</f>
        <v>1.0880530186305299</v>
      </c>
      <c r="R264" s="82">
        <f>'9月评分表'!R93</f>
        <v>0.28857791370468699</v>
      </c>
    </row>
    <row r="265" spans="1:18">
      <c r="A265" s="81">
        <v>202409</v>
      </c>
      <c r="B265" s="81" t="s">
        <v>265</v>
      </c>
      <c r="C265" s="81" t="s">
        <v>18</v>
      </c>
      <c r="D265" s="81" t="s">
        <v>37</v>
      </c>
      <c r="E265" s="81" t="s">
        <v>266</v>
      </c>
      <c r="F265" s="81">
        <f>'9月评分表'!F94</f>
        <v>0</v>
      </c>
      <c r="G265" s="81">
        <f>'9月评分表'!G94</f>
        <v>0</v>
      </c>
      <c r="H265" s="81">
        <f>'9月评分表'!H94</f>
        <v>10</v>
      </c>
      <c r="I265" s="81">
        <f>'9月评分表'!I94</f>
        <v>10</v>
      </c>
      <c r="J265" s="81">
        <f>'9月评分表'!J94</f>
        <v>5</v>
      </c>
      <c r="K265" s="81">
        <f>'9月评分表'!K94</f>
        <v>5</v>
      </c>
      <c r="L265" s="81">
        <f>'9月评分表'!L94</f>
        <v>30</v>
      </c>
      <c r="M265" s="82">
        <f>'9月评分表'!M94</f>
        <v>86213.6</v>
      </c>
      <c r="N265" s="82">
        <f>'9月评分表'!N94</f>
        <v>0</v>
      </c>
      <c r="O265" s="82">
        <f>'9月评分表'!O94</f>
        <v>5.1907368409753497E-2</v>
      </c>
      <c r="P265" s="82">
        <f>'9月评分表'!P94</f>
        <v>9.7880914861181306E-3</v>
      </c>
      <c r="Q265" s="82">
        <f>'9月评分表'!Q94</f>
        <v>1.5572210522926</v>
      </c>
      <c r="R265" s="82">
        <f>'9月评分表'!R94</f>
        <v>0.293642744583544</v>
      </c>
    </row>
    <row r="266" spans="1:18">
      <c r="A266" s="81">
        <v>202409</v>
      </c>
      <c r="B266" s="81" t="s">
        <v>267</v>
      </c>
      <c r="C266" s="81" t="s">
        <v>18</v>
      </c>
      <c r="D266" s="81" t="s">
        <v>37</v>
      </c>
      <c r="E266" s="81" t="s">
        <v>268</v>
      </c>
      <c r="F266" s="81">
        <f>'9月评分表'!F95</f>
        <v>41.4</v>
      </c>
      <c r="G266" s="81">
        <f>'9月评分表'!G95</f>
        <v>0</v>
      </c>
      <c r="H266" s="81">
        <f>'9月评分表'!H95</f>
        <v>10</v>
      </c>
      <c r="I266" s="81">
        <f>'9月评分表'!I95</f>
        <v>7</v>
      </c>
      <c r="J266" s="81">
        <f>'9月评分表'!J95</f>
        <v>2.5</v>
      </c>
      <c r="K266" s="81">
        <f>'9月评分表'!K95</f>
        <v>5</v>
      </c>
      <c r="L266" s="81">
        <f>'9月评分表'!L95</f>
        <v>65.900000000000006</v>
      </c>
      <c r="M266" s="82">
        <f>'9月评分表'!M95</f>
        <v>199902.19</v>
      </c>
      <c r="N266" s="82">
        <f>'9月评分表'!N95</f>
        <v>0</v>
      </c>
      <c r="O266" s="82">
        <f>'9月评分表'!O95</f>
        <v>0.12035684187003599</v>
      </c>
      <c r="P266" s="82">
        <f>'9月评分表'!P95</f>
        <v>2.26955019161173E-2</v>
      </c>
      <c r="Q266" s="82">
        <f>'9月评分表'!Q95</f>
        <v>7.9315158792353699</v>
      </c>
      <c r="R266" s="82">
        <f>'9月评分表'!R95</f>
        <v>1.49563357627213</v>
      </c>
    </row>
    <row r="267" spans="1:18" hidden="1">
      <c r="A267" s="81">
        <v>202409</v>
      </c>
      <c r="B267" s="81" t="s">
        <v>271</v>
      </c>
      <c r="C267" s="81" t="s">
        <v>18</v>
      </c>
      <c r="D267" s="81" t="s">
        <v>35</v>
      </c>
      <c r="E267" s="81" t="s">
        <v>272</v>
      </c>
      <c r="F267" s="81">
        <f>'9月评分表'!F96</f>
        <v>38.25</v>
      </c>
      <c r="G267" s="81">
        <f>'9月评分表'!G96</f>
        <v>0</v>
      </c>
      <c r="H267" s="81">
        <f>'9月评分表'!H96</f>
        <v>10</v>
      </c>
      <c r="I267" s="81">
        <f>'9月评分表'!I96</f>
        <v>10</v>
      </c>
      <c r="J267" s="81">
        <f>'9月评分表'!J96</f>
        <v>2.5</v>
      </c>
      <c r="K267" s="81">
        <f>'9月评分表'!K96</f>
        <v>5</v>
      </c>
      <c r="L267" s="81">
        <f>'9月评分表'!L96</f>
        <v>65.75</v>
      </c>
      <c r="M267" s="82">
        <f>'9月评分表'!M96</f>
        <v>84427.6</v>
      </c>
      <c r="N267" s="82">
        <f>'9月评分表'!N96</f>
        <v>0</v>
      </c>
      <c r="O267" s="82">
        <f>'9月评分表'!O96</f>
        <v>3.6065458522963903E-2</v>
      </c>
      <c r="P267" s="82">
        <f>'9月评分表'!P96</f>
        <v>9.5853214893402705E-3</v>
      </c>
      <c r="Q267" s="82">
        <f>'9月评分表'!Q96</f>
        <v>2.3713038978848799</v>
      </c>
      <c r="R267" s="82">
        <f>'9月评分表'!R96</f>
        <v>0.63023488792412297</v>
      </c>
    </row>
    <row r="268" spans="1:18" hidden="1">
      <c r="A268" s="81">
        <v>202409</v>
      </c>
      <c r="B268" s="81" t="s">
        <v>273</v>
      </c>
      <c r="C268" s="81" t="s">
        <v>18</v>
      </c>
      <c r="D268" s="81" t="s">
        <v>35</v>
      </c>
      <c r="E268" s="81" t="s">
        <v>274</v>
      </c>
      <c r="F268" s="81">
        <f>'9月评分表'!F97</f>
        <v>0</v>
      </c>
      <c r="G268" s="81">
        <f>'9月评分表'!G97</f>
        <v>0</v>
      </c>
      <c r="H268" s="81">
        <f>'9月评分表'!H97</f>
        <v>10</v>
      </c>
      <c r="I268" s="81">
        <f>'9月评分表'!I97</f>
        <v>4</v>
      </c>
      <c r="J268" s="81">
        <f>'9月评分表'!J97</f>
        <v>2.5</v>
      </c>
      <c r="K268" s="81">
        <f>'9月评分表'!K97</f>
        <v>5</v>
      </c>
      <c r="L268" s="81">
        <f>'9月评分表'!L97</f>
        <v>21.5</v>
      </c>
      <c r="M268" s="82">
        <f>'9月评分表'!M97</f>
        <v>155798.85</v>
      </c>
      <c r="N268" s="82">
        <f>'9月评分表'!N97</f>
        <v>0</v>
      </c>
      <c r="O268" s="82">
        <f>'9月评分表'!O97</f>
        <v>6.6553555503182399E-2</v>
      </c>
      <c r="P268" s="82">
        <f>'9月评分表'!P97</f>
        <v>1.76883159644417E-2</v>
      </c>
      <c r="Q268" s="82">
        <f>'9月评分表'!Q97</f>
        <v>1.43090144331842</v>
      </c>
      <c r="R268" s="82">
        <f>'9月评分表'!R97</f>
        <v>0.38029879323549798</v>
      </c>
    </row>
    <row r="269" spans="1:18" hidden="1">
      <c r="A269" s="81">
        <v>202409</v>
      </c>
      <c r="B269" s="81" t="s">
        <v>277</v>
      </c>
      <c r="C269" s="81" t="s">
        <v>18</v>
      </c>
      <c r="D269" s="81" t="s">
        <v>35</v>
      </c>
      <c r="E269" s="81" t="s">
        <v>278</v>
      </c>
      <c r="F269" s="81">
        <f>'9月评分表'!F98</f>
        <v>45</v>
      </c>
      <c r="G269" s="81">
        <f>'9月评分表'!G98</f>
        <v>15</v>
      </c>
      <c r="H269" s="81">
        <f>'9月评分表'!H98</f>
        <v>10</v>
      </c>
      <c r="I269" s="81">
        <f>'9月评分表'!I98</f>
        <v>7</v>
      </c>
      <c r="J269" s="81">
        <f>'9月评分表'!J98</f>
        <v>0</v>
      </c>
      <c r="K269" s="81">
        <f>'9月评分表'!K98</f>
        <v>5</v>
      </c>
      <c r="L269" s="81">
        <f>'9月评分表'!L98</f>
        <v>82</v>
      </c>
      <c r="M269" s="82">
        <f>'9月评分表'!M98</f>
        <v>221551.31</v>
      </c>
      <c r="N269" s="82">
        <f>'9月评分表'!N98</f>
        <v>39254.1796328903</v>
      </c>
      <c r="O269" s="82">
        <f>'9月评分表'!O98</f>
        <v>0.24992515804729701</v>
      </c>
      <c r="P269" s="82">
        <f>'9月评分表'!P98</f>
        <v>6.3925159189065994E-2</v>
      </c>
      <c r="Q269" s="82">
        <f>'9月评分表'!Q98</f>
        <v>20.493862959878399</v>
      </c>
      <c r="R269" s="82">
        <f>'9月评分表'!R98</f>
        <v>5.2418630535034101</v>
      </c>
    </row>
    <row r="270" spans="1:18" hidden="1">
      <c r="A270" s="81">
        <v>202409</v>
      </c>
      <c r="B270" s="81" t="s">
        <v>279</v>
      </c>
      <c r="C270" s="81" t="s">
        <v>18</v>
      </c>
      <c r="D270" s="81" t="s">
        <v>29</v>
      </c>
      <c r="E270" s="81" t="s">
        <v>280</v>
      </c>
      <c r="F270" s="81">
        <f>'9月评分表'!F99</f>
        <v>44.1</v>
      </c>
      <c r="G270" s="81">
        <f>'9月评分表'!G99</f>
        <v>0</v>
      </c>
      <c r="H270" s="81">
        <f>'9月评分表'!H99</f>
        <v>7.5</v>
      </c>
      <c r="I270" s="81">
        <f>'9月评分表'!I99</f>
        <v>7</v>
      </c>
      <c r="J270" s="81">
        <f>'9月评分表'!J99</f>
        <v>2.5</v>
      </c>
      <c r="K270" s="81">
        <f>'9月评分表'!K99</f>
        <v>5</v>
      </c>
      <c r="L270" s="81">
        <f>'9月评分表'!L99</f>
        <v>66.099999999999994</v>
      </c>
      <c r="M270" s="82">
        <f>'9月评分表'!M99</f>
        <v>140645.88</v>
      </c>
      <c r="N270" s="82">
        <f>'9月评分表'!N99</f>
        <v>0</v>
      </c>
      <c r="O270" s="82">
        <f>'9月评分表'!O99</f>
        <v>5.80538757753601E-2</v>
      </c>
      <c r="P270" s="82">
        <f>'9月评分表'!P99</f>
        <v>1.5967953322742499E-2</v>
      </c>
      <c r="Q270" s="82">
        <f>'9月评分表'!Q99</f>
        <v>3.8373611887512999</v>
      </c>
      <c r="R270" s="82">
        <f>'9月评分表'!R99</f>
        <v>1.05548171463328</v>
      </c>
    </row>
    <row r="271" spans="1:18" hidden="1">
      <c r="A271" s="81">
        <v>202409</v>
      </c>
      <c r="B271" s="81" t="s">
        <v>281</v>
      </c>
      <c r="C271" s="81" t="s">
        <v>18</v>
      </c>
      <c r="D271" s="81" t="s">
        <v>29</v>
      </c>
      <c r="E271" s="81" t="s">
        <v>282</v>
      </c>
      <c r="F271" s="81">
        <f>'9月评分表'!F100</f>
        <v>45</v>
      </c>
      <c r="G271" s="81">
        <f>'9月评分表'!G100</f>
        <v>10</v>
      </c>
      <c r="H271" s="81">
        <f>'9月评分表'!H100</f>
        <v>10</v>
      </c>
      <c r="I271" s="81">
        <f>'9月评分表'!I100</f>
        <v>7</v>
      </c>
      <c r="J271" s="81">
        <f>'9月评分表'!J100</f>
        <v>2.5</v>
      </c>
      <c r="K271" s="81">
        <f>'9月评分表'!K100</f>
        <v>5</v>
      </c>
      <c r="L271" s="81">
        <f>'9月评分表'!L100</f>
        <v>79.5</v>
      </c>
      <c r="M271" s="82">
        <f>'9月评分表'!M100</f>
        <v>228777.61</v>
      </c>
      <c r="N271" s="82">
        <f>'9月评分表'!N100</f>
        <v>29942.9258504502</v>
      </c>
      <c r="O271" s="82">
        <f>'9月评分表'!O100</f>
        <v>0.17747831700075301</v>
      </c>
      <c r="P271" s="82">
        <f>'9月评分表'!P100</f>
        <v>5.5548759429722497E-2</v>
      </c>
      <c r="Q271" s="82">
        <f>'9月评分表'!Q100</f>
        <v>14.1095262015599</v>
      </c>
      <c r="R271" s="82">
        <f>'9月评分表'!R100</f>
        <v>4.41612637466294</v>
      </c>
    </row>
    <row r="272" spans="1:18" hidden="1">
      <c r="A272" s="81">
        <v>202409</v>
      </c>
      <c r="B272" s="81" t="s">
        <v>283</v>
      </c>
      <c r="C272" s="81" t="s">
        <v>18</v>
      </c>
      <c r="D272" s="81" t="s">
        <v>29</v>
      </c>
      <c r="E272" s="81" t="s">
        <v>284</v>
      </c>
      <c r="F272" s="81">
        <f>'9月评分表'!F101</f>
        <v>45</v>
      </c>
      <c r="G272" s="81">
        <f>'9月评分表'!G101</f>
        <v>15</v>
      </c>
      <c r="H272" s="81">
        <f>'9月评分表'!H101</f>
        <v>10</v>
      </c>
      <c r="I272" s="81">
        <f>'9月评分表'!I101</f>
        <v>10</v>
      </c>
      <c r="J272" s="81">
        <f>'9月评分表'!J101</f>
        <v>0</v>
      </c>
      <c r="K272" s="81">
        <f>'9月评分表'!K101</f>
        <v>5</v>
      </c>
      <c r="L272" s="81">
        <f>'9月评分表'!L101</f>
        <v>85</v>
      </c>
      <c r="M272" s="82">
        <f>'9月评分表'!M101</f>
        <v>331406.86</v>
      </c>
      <c r="N272" s="82">
        <f>'9月评分表'!N101</f>
        <v>61039.6767505553</v>
      </c>
      <c r="O272" s="82">
        <f>'9月评分表'!O101</f>
        <v>0.30608697663323498</v>
      </c>
      <c r="P272" s="82">
        <f>'9月评分表'!P101</f>
        <v>9.79151581165177E-2</v>
      </c>
      <c r="Q272" s="82">
        <f>'9月评分表'!Q101</f>
        <v>26.017393013825</v>
      </c>
      <c r="R272" s="82">
        <f>'9月评分表'!R101</f>
        <v>8.3227884399040093</v>
      </c>
    </row>
    <row r="273" spans="1:18" hidden="1">
      <c r="A273" s="81">
        <v>202409</v>
      </c>
      <c r="B273" s="81" t="s">
        <v>285</v>
      </c>
      <c r="C273" s="81" t="s">
        <v>18</v>
      </c>
      <c r="D273" s="81" t="s">
        <v>29</v>
      </c>
      <c r="E273" s="81" t="s">
        <v>286</v>
      </c>
      <c r="F273" s="81">
        <f>'9月评分表'!F102</f>
        <v>45</v>
      </c>
      <c r="G273" s="81">
        <f>'9月评分表'!G102</f>
        <v>0</v>
      </c>
      <c r="H273" s="81">
        <f>'9月评分表'!H102</f>
        <v>7.5</v>
      </c>
      <c r="I273" s="81">
        <f>'9月评分表'!I102</f>
        <v>10</v>
      </c>
      <c r="J273" s="81">
        <f>'9月评分表'!J102</f>
        <v>2.5</v>
      </c>
      <c r="K273" s="81">
        <f>'9月评分表'!K102</f>
        <v>5</v>
      </c>
      <c r="L273" s="81">
        <f>'9月评分表'!L102</f>
        <v>70</v>
      </c>
      <c r="M273" s="82">
        <f>'9月评分表'!M102</f>
        <v>96945.13</v>
      </c>
      <c r="N273" s="82">
        <f>'9月评分表'!N102</f>
        <v>0</v>
      </c>
      <c r="O273" s="82">
        <f>'9月评分表'!O102</f>
        <v>4.0015680047265703E-2</v>
      </c>
      <c r="P273" s="82">
        <f>'9月评分表'!P102</f>
        <v>1.10064746347863E-2</v>
      </c>
      <c r="Q273" s="82">
        <f>'9月评分表'!Q102</f>
        <v>2.8010976033085999</v>
      </c>
      <c r="R273" s="82">
        <f>'9月评分表'!R102</f>
        <v>0.77045322443504305</v>
      </c>
    </row>
    <row r="274" spans="1:18" hidden="1">
      <c r="A274" s="81">
        <v>202409</v>
      </c>
      <c r="B274" s="81" t="s">
        <v>287</v>
      </c>
      <c r="C274" s="81" t="s">
        <v>18</v>
      </c>
      <c r="D274" s="81" t="s">
        <v>35</v>
      </c>
      <c r="E274" s="81" t="s">
        <v>288</v>
      </c>
      <c r="F274" s="81">
        <f>'9月评分表'!F103</f>
        <v>39.15</v>
      </c>
      <c r="G274" s="81">
        <f>'9月评分表'!G103</f>
        <v>0</v>
      </c>
      <c r="H274" s="81">
        <f>'9月评分表'!H103</f>
        <v>2.5</v>
      </c>
      <c r="I274" s="81">
        <f>'9月评分表'!I103</f>
        <v>7</v>
      </c>
      <c r="J274" s="81">
        <f>'9月评分表'!J103</f>
        <v>2.5</v>
      </c>
      <c r="K274" s="81">
        <f>'9月评分表'!K103</f>
        <v>5</v>
      </c>
      <c r="L274" s="81">
        <f>'9月评分表'!L103</f>
        <v>56.15</v>
      </c>
      <c r="M274" s="82">
        <f>'9月评分表'!M103</f>
        <v>198213.71</v>
      </c>
      <c r="N274" s="82">
        <f>'9月评分表'!N103</f>
        <v>0</v>
      </c>
      <c r="O274" s="82">
        <f>'9月评分表'!O103</f>
        <v>8.4672172804720294E-2</v>
      </c>
      <c r="P274" s="82">
        <f>'9月评分表'!P103</f>
        <v>2.2503803660708799E-2</v>
      </c>
      <c r="Q274" s="82">
        <f>'9月评分表'!Q103</f>
        <v>4.7543425029850397</v>
      </c>
      <c r="R274" s="82">
        <f>'9月评分表'!R103</f>
        <v>1.2635885755488001</v>
      </c>
    </row>
    <row r="275" spans="1:18" hidden="1">
      <c r="A275" s="81">
        <v>202409</v>
      </c>
      <c r="B275" s="81" t="s">
        <v>291</v>
      </c>
      <c r="C275" s="81" t="s">
        <v>17</v>
      </c>
      <c r="D275" s="81" t="s">
        <v>30</v>
      </c>
      <c r="E275" s="81" t="s">
        <v>292</v>
      </c>
      <c r="F275" s="81">
        <f>'9月评分表'!F104</f>
        <v>0</v>
      </c>
      <c r="G275" s="81">
        <f>'9月评分表'!G104</f>
        <v>5</v>
      </c>
      <c r="H275" s="81">
        <f>'9月评分表'!H104</f>
        <v>0</v>
      </c>
      <c r="I275" s="81">
        <f>'9月评分表'!I104</f>
        <v>7</v>
      </c>
      <c r="J275" s="81">
        <f>'9月评分表'!J104</f>
        <v>2.5</v>
      </c>
      <c r="K275" s="81">
        <f>'9月评分表'!K104</f>
        <v>5</v>
      </c>
      <c r="L275" s="81">
        <f>'9月评分表'!L104</f>
        <v>19.5</v>
      </c>
      <c r="M275" s="82">
        <f>'9月评分表'!M104</f>
        <v>190958.73</v>
      </c>
      <c r="N275" s="82">
        <f>'9月评分表'!N104</f>
        <v>15490.099877142</v>
      </c>
      <c r="O275" s="82">
        <f>'9月评分表'!O104</f>
        <v>0.18346394318089199</v>
      </c>
      <c r="P275" s="82">
        <f>'9月评分表'!P104</f>
        <v>3.4626112695936399E-2</v>
      </c>
      <c r="Q275" s="82">
        <f>'9月评分表'!Q104</f>
        <v>3.5775468920273901</v>
      </c>
      <c r="R275" s="82">
        <f>'9月评分表'!R104</f>
        <v>0.67520919757076003</v>
      </c>
    </row>
    <row r="276" spans="1:18" hidden="1">
      <c r="A276" s="81">
        <v>202409</v>
      </c>
      <c r="B276" s="81" t="s">
        <v>293</v>
      </c>
      <c r="C276" s="81" t="s">
        <v>16</v>
      </c>
      <c r="D276" s="81" t="s">
        <v>23</v>
      </c>
      <c r="E276" s="81" t="s">
        <v>294</v>
      </c>
      <c r="F276" s="81">
        <f>'9月评分表'!F105</f>
        <v>45</v>
      </c>
      <c r="G276" s="81">
        <f>'9月评分表'!G105</f>
        <v>10</v>
      </c>
      <c r="H276" s="81">
        <f>'9月评分表'!H105</f>
        <v>10</v>
      </c>
      <c r="I276" s="81">
        <f>'9月评分表'!I105</f>
        <v>0</v>
      </c>
      <c r="J276" s="81">
        <f>'9月评分表'!J105</f>
        <v>0</v>
      </c>
      <c r="K276" s="81">
        <f>'9月评分表'!K105</f>
        <v>5</v>
      </c>
      <c r="L276" s="81">
        <f>'9月评分表'!L105</f>
        <v>70</v>
      </c>
      <c r="M276" s="82">
        <f>'9月评分表'!M105</f>
        <v>174356.45</v>
      </c>
      <c r="N276" s="82">
        <f>'9月评分表'!N105</f>
        <v>20610.619641802001</v>
      </c>
      <c r="O276" s="82">
        <f>'9月评分表'!O105</f>
        <v>0.12809809966933999</v>
      </c>
      <c r="P276" s="82">
        <f>'9月评分表'!P105</f>
        <v>2.9651962699092999E-2</v>
      </c>
      <c r="Q276" s="82">
        <f>'9月评分表'!Q105</f>
        <v>8.9668669768538205</v>
      </c>
      <c r="R276" s="82">
        <f>'9月评分表'!R105</f>
        <v>2.0756373889365101</v>
      </c>
    </row>
    <row r="277" spans="1:18" hidden="1">
      <c r="A277" s="81">
        <v>202409</v>
      </c>
      <c r="B277" s="81" t="s">
        <v>295</v>
      </c>
      <c r="C277" s="81" t="s">
        <v>16</v>
      </c>
      <c r="D277" s="81" t="s">
        <v>23</v>
      </c>
      <c r="E277" s="81" t="s">
        <v>296</v>
      </c>
      <c r="F277" s="81">
        <f>'9月评分表'!F106</f>
        <v>45</v>
      </c>
      <c r="G277" s="81">
        <f>'9月评分表'!G106</f>
        <v>0</v>
      </c>
      <c r="H277" s="81">
        <f>'9月评分表'!H106</f>
        <v>10</v>
      </c>
      <c r="I277" s="81">
        <f>'9月评分表'!I106</f>
        <v>4</v>
      </c>
      <c r="J277" s="81">
        <f>'9月评分表'!J106</f>
        <v>2.5</v>
      </c>
      <c r="K277" s="81">
        <f>'9月评分表'!K106</f>
        <v>5</v>
      </c>
      <c r="L277" s="81">
        <f>'9月评分表'!L106</f>
        <v>66.5</v>
      </c>
      <c r="M277" s="82">
        <f>'9月评分表'!M106</f>
        <v>173278.05</v>
      </c>
      <c r="N277" s="82">
        <f>'9月评分表'!N106</f>
        <v>0</v>
      </c>
      <c r="O277" s="82">
        <f>'9月评分表'!O106</f>
        <v>6.47168851180462E-2</v>
      </c>
      <c r="P277" s="82">
        <f>'9月评分表'!P106</f>
        <v>1.8188234701758801E-2</v>
      </c>
      <c r="Q277" s="82">
        <f>'9月评分表'!Q106</f>
        <v>4.30367286035007</v>
      </c>
      <c r="R277" s="82">
        <f>'9月评分表'!R106</f>
        <v>1.20951760766696</v>
      </c>
    </row>
    <row r="278" spans="1:18" hidden="1">
      <c r="A278" s="81">
        <v>202409</v>
      </c>
      <c r="B278" s="81" t="s">
        <v>297</v>
      </c>
      <c r="C278" s="81" t="s">
        <v>20</v>
      </c>
      <c r="D278" s="81" t="s">
        <v>25</v>
      </c>
      <c r="E278" s="81" t="s">
        <v>298</v>
      </c>
      <c r="F278" s="81">
        <f>'9月评分表'!F107</f>
        <v>38.25</v>
      </c>
      <c r="G278" s="81">
        <f>'9月评分表'!G107</f>
        <v>0</v>
      </c>
      <c r="H278" s="81">
        <f>'9月评分表'!H107</f>
        <v>7.5</v>
      </c>
      <c r="I278" s="81">
        <f>'9月评分表'!I107</f>
        <v>10</v>
      </c>
      <c r="J278" s="81">
        <f>'9月评分表'!J107</f>
        <v>2.5</v>
      </c>
      <c r="K278" s="81">
        <f>'9月评分表'!K107</f>
        <v>5</v>
      </c>
      <c r="L278" s="81">
        <f>'9月评分表'!L107</f>
        <v>63.25</v>
      </c>
      <c r="M278" s="82">
        <f>'9月评分表'!M107</f>
        <v>129605</v>
      </c>
      <c r="N278" s="82">
        <f>'9月评分表'!N107</f>
        <v>0</v>
      </c>
      <c r="O278" s="82">
        <f>'9月评分表'!O107</f>
        <v>6.0826075679750603E-2</v>
      </c>
      <c r="P278" s="82">
        <f>'9月评分表'!P107</f>
        <v>1.6791282312918598E-2</v>
      </c>
      <c r="Q278" s="82">
        <f>'9月评分表'!Q107</f>
        <v>3.8472492867442201</v>
      </c>
      <c r="R278" s="82">
        <f>'9月评分表'!R107</f>
        <v>1.0620486062921</v>
      </c>
    </row>
    <row r="279" spans="1:18" hidden="1">
      <c r="A279" s="81">
        <v>202409</v>
      </c>
      <c r="B279" s="81" t="s">
        <v>299</v>
      </c>
      <c r="C279" s="81" t="s">
        <v>18</v>
      </c>
      <c r="D279" s="81" t="s">
        <v>35</v>
      </c>
      <c r="E279" s="81" t="s">
        <v>300</v>
      </c>
      <c r="F279" s="81">
        <f>'9月评分表'!F108</f>
        <v>0</v>
      </c>
      <c r="G279" s="81">
        <f>'9月评分表'!G108</f>
        <v>0</v>
      </c>
      <c r="H279" s="81">
        <f>'9月评分表'!H108</f>
        <v>10</v>
      </c>
      <c r="I279" s="81">
        <f>'9月评分表'!I108</f>
        <v>10</v>
      </c>
      <c r="J279" s="81">
        <f>'9月评分表'!J108</f>
        <v>2.5</v>
      </c>
      <c r="K279" s="81">
        <f>'9月评分表'!K108</f>
        <v>5</v>
      </c>
      <c r="L279" s="81">
        <f>'9月评分表'!L108</f>
        <v>27.5</v>
      </c>
      <c r="M279" s="82">
        <f>'9月评分表'!M108</f>
        <v>147061.6</v>
      </c>
      <c r="N279" s="82">
        <f>'9月评分表'!N108</f>
        <v>0</v>
      </c>
      <c r="O279" s="82">
        <f>'9月评分表'!O108</f>
        <v>6.2821210541584904E-2</v>
      </c>
      <c r="P279" s="82">
        <f>'9月评分表'!P108</f>
        <v>1.6696349472646001E-2</v>
      </c>
      <c r="Q279" s="82">
        <f>'9月评分表'!Q108</f>
        <v>1.7275832898935899</v>
      </c>
      <c r="R279" s="82">
        <f>'9月评分表'!R108</f>
        <v>0.45914961049776398</v>
      </c>
    </row>
    <row r="280" spans="1:18" hidden="1">
      <c r="A280" s="81">
        <v>202409</v>
      </c>
      <c r="B280" s="81" t="s">
        <v>301</v>
      </c>
      <c r="C280" s="81" t="s">
        <v>17</v>
      </c>
      <c r="D280" s="81" t="s">
        <v>32</v>
      </c>
      <c r="E280" s="81" t="s">
        <v>302</v>
      </c>
      <c r="F280" s="81">
        <f>'9月评分表'!F109</f>
        <v>36.450000000000003</v>
      </c>
      <c r="G280" s="81">
        <f>'9月评分表'!G109</f>
        <v>0</v>
      </c>
      <c r="H280" s="81">
        <f>'9月评分表'!H109</f>
        <v>10</v>
      </c>
      <c r="I280" s="81">
        <f>'9月评分表'!I109</f>
        <v>7</v>
      </c>
      <c r="J280" s="81">
        <f>'9月评分表'!J109</f>
        <v>2.5</v>
      </c>
      <c r="K280" s="81">
        <f>'9月评分表'!K109</f>
        <v>5</v>
      </c>
      <c r="L280" s="81">
        <f>'9月评分表'!L109</f>
        <v>60.95</v>
      </c>
      <c r="M280" s="82">
        <f>'9月评分表'!M109</f>
        <v>118771.76</v>
      </c>
      <c r="N280" s="82">
        <f>'9月评分表'!N109</f>
        <v>0</v>
      </c>
      <c r="O280" s="82">
        <f>'9月评分表'!O109</f>
        <v>5.3069776054085097E-2</v>
      </c>
      <c r="P280" s="82">
        <f>'9月评分表'!P109</f>
        <v>1.07393059548491E-2</v>
      </c>
      <c r="Q280" s="82">
        <f>'9月评分表'!Q109</f>
        <v>3.2346028504964899</v>
      </c>
      <c r="R280" s="82">
        <f>'9月评分表'!R109</f>
        <v>0.65456069794805205</v>
      </c>
    </row>
    <row r="281" spans="1:18" hidden="1">
      <c r="A281" s="81">
        <v>202409</v>
      </c>
      <c r="B281" s="81" t="s">
        <v>303</v>
      </c>
      <c r="C281" s="81" t="s">
        <v>17</v>
      </c>
      <c r="D281" s="81" t="s">
        <v>31</v>
      </c>
      <c r="E281" s="81" t="s">
        <v>304</v>
      </c>
      <c r="F281" s="81">
        <f>'9月评分表'!F110</f>
        <v>37.35</v>
      </c>
      <c r="G281" s="81">
        <f>'9月评分表'!G110</f>
        <v>2.5</v>
      </c>
      <c r="H281" s="81">
        <f>'9月评分表'!H110</f>
        <v>10</v>
      </c>
      <c r="I281" s="81">
        <f>'9月评分表'!I110</f>
        <v>7</v>
      </c>
      <c r="J281" s="81">
        <f>'9月评分表'!J110</f>
        <v>0</v>
      </c>
      <c r="K281" s="81">
        <f>'9月评分表'!K110</f>
        <v>5</v>
      </c>
      <c r="L281" s="81">
        <f>'9月评分表'!L110</f>
        <v>61.85</v>
      </c>
      <c r="M281" s="82">
        <f>'9月评分表'!M110</f>
        <v>161105.47</v>
      </c>
      <c r="N281" s="82">
        <f>'9月评分表'!N110</f>
        <v>4145.5797167568999</v>
      </c>
      <c r="O281" s="82">
        <f>'9月评分表'!O110</f>
        <v>7.7600787053432999E-2</v>
      </c>
      <c r="P281" s="82">
        <f>'9月评分表'!P110</f>
        <v>1.9213038950658099E-2</v>
      </c>
      <c r="Q281" s="82">
        <f>'9月评分表'!Q110</f>
        <v>4.7996086792548303</v>
      </c>
      <c r="R281" s="82">
        <f>'9月评分表'!R110</f>
        <v>1.1883264590982101</v>
      </c>
    </row>
    <row r="282" spans="1:18" hidden="1">
      <c r="A282" s="81">
        <v>202409</v>
      </c>
      <c r="B282" s="81" t="s">
        <v>305</v>
      </c>
      <c r="C282" s="81" t="s">
        <v>17</v>
      </c>
      <c r="D282" s="81" t="s">
        <v>36</v>
      </c>
      <c r="E282" s="81" t="s">
        <v>306</v>
      </c>
      <c r="F282" s="81">
        <f>'9月评分表'!F111</f>
        <v>41.85</v>
      </c>
      <c r="G282" s="81">
        <f>'9月评分表'!G111</f>
        <v>2.5</v>
      </c>
      <c r="H282" s="81">
        <f>'9月评分表'!H111</f>
        <v>0</v>
      </c>
      <c r="I282" s="81">
        <f>'9月评分表'!I111</f>
        <v>4</v>
      </c>
      <c r="J282" s="81">
        <f>'9月评分表'!J111</f>
        <v>2.5</v>
      </c>
      <c r="K282" s="81">
        <f>'9月评分表'!K111</f>
        <v>5</v>
      </c>
      <c r="L282" s="81">
        <f>'9月评分表'!L111</f>
        <v>55.85</v>
      </c>
      <c r="M282" s="82">
        <f>'9月评分表'!M111</f>
        <v>178198.87</v>
      </c>
      <c r="N282" s="82">
        <f>'9月评分表'!N111</f>
        <v>5212.1577088640897</v>
      </c>
      <c r="O282" s="82">
        <f>'9月评分表'!O111</f>
        <v>0.14912484171280299</v>
      </c>
      <c r="P282" s="82">
        <f>'9月评分表'!P111</f>
        <v>2.1953927926582999E-2</v>
      </c>
      <c r="Q282" s="82">
        <f>'9月评分表'!Q111</f>
        <v>8.3286224096600403</v>
      </c>
      <c r="R282" s="82">
        <f>'9月评分表'!R111</f>
        <v>1.2261268746996601</v>
      </c>
    </row>
    <row r="283" spans="1:18" hidden="1">
      <c r="A283" s="81">
        <v>202409</v>
      </c>
      <c r="B283" s="81" t="s">
        <v>307</v>
      </c>
      <c r="C283" s="81" t="s">
        <v>20</v>
      </c>
      <c r="D283" s="81" t="s">
        <v>38</v>
      </c>
      <c r="E283" s="81" t="s">
        <v>308</v>
      </c>
      <c r="F283" s="81">
        <f>'9月评分表'!F112</f>
        <v>45</v>
      </c>
      <c r="G283" s="81">
        <f>'9月评分表'!G112</f>
        <v>2.5</v>
      </c>
      <c r="H283" s="81">
        <f>'9月评分表'!H112</f>
        <v>10</v>
      </c>
      <c r="I283" s="81">
        <f>'9月评分表'!I112</f>
        <v>7</v>
      </c>
      <c r="J283" s="81">
        <f>'9月评分表'!J112</f>
        <v>2.5</v>
      </c>
      <c r="K283" s="81">
        <f>'9月评分表'!K112</f>
        <v>5</v>
      </c>
      <c r="L283" s="81">
        <f>'9月评分表'!L112</f>
        <v>72</v>
      </c>
      <c r="M283" s="82">
        <f>'9月评分表'!M112</f>
        <v>58744.67</v>
      </c>
      <c r="N283" s="82">
        <f>'9月评分表'!N112</f>
        <v>1010.99760988103</v>
      </c>
      <c r="O283" s="82">
        <f>'9月评分表'!O112</f>
        <v>3.6029938097003403E-2</v>
      </c>
      <c r="P283" s="82">
        <f>'9月评分表'!P112</f>
        <v>8.5001196465601097E-3</v>
      </c>
      <c r="Q283" s="82">
        <f>'9月评分表'!Q112</f>
        <v>2.59415554298424</v>
      </c>
      <c r="R283" s="82">
        <f>'9月评分表'!R112</f>
        <v>0.61200861455232802</v>
      </c>
    </row>
    <row r="284" spans="1:18" hidden="1">
      <c r="A284" s="81">
        <v>202409</v>
      </c>
      <c r="B284" s="81" t="s">
        <v>309</v>
      </c>
      <c r="C284" s="81" t="s">
        <v>20</v>
      </c>
      <c r="D284" s="81" t="s">
        <v>38</v>
      </c>
      <c r="E284" s="81" t="s">
        <v>310</v>
      </c>
      <c r="F284" s="81">
        <f>'9月评分表'!F113</f>
        <v>37.799999999999997</v>
      </c>
      <c r="G284" s="81">
        <f>'9月评分表'!G113</f>
        <v>0</v>
      </c>
      <c r="H284" s="81">
        <f>'9月评分表'!H113</f>
        <v>7.5</v>
      </c>
      <c r="I284" s="81">
        <f>'9月评分表'!I113</f>
        <v>10</v>
      </c>
      <c r="J284" s="81">
        <f>'9月评分表'!J113</f>
        <v>2.5</v>
      </c>
      <c r="K284" s="81">
        <f>'9月评分表'!K113</f>
        <v>5</v>
      </c>
      <c r="L284" s="81">
        <f>'9月评分表'!L113</f>
        <v>62.8</v>
      </c>
      <c r="M284" s="82">
        <f>'9月评分表'!M113</f>
        <v>160069.81</v>
      </c>
      <c r="N284" s="82">
        <f>'9月评分表'!N113</f>
        <v>0</v>
      </c>
      <c r="O284" s="82">
        <f>'9月评分表'!O113</f>
        <v>8.4540029271139905E-2</v>
      </c>
      <c r="P284" s="82">
        <f>'9月评分表'!P113</f>
        <v>2.0738222826937599E-2</v>
      </c>
      <c r="Q284" s="82">
        <f>'9月评分表'!Q113</f>
        <v>5.3091138382275904</v>
      </c>
      <c r="R284" s="82">
        <f>'9月评分表'!R113</f>
        <v>1.3023603935316801</v>
      </c>
    </row>
    <row r="285" spans="1:18" hidden="1">
      <c r="A285" s="81">
        <v>202409</v>
      </c>
      <c r="B285" s="81" t="s">
        <v>311</v>
      </c>
      <c r="C285" s="81" t="s">
        <v>16</v>
      </c>
      <c r="D285" s="81" t="s">
        <v>24</v>
      </c>
      <c r="E285" s="81" t="s">
        <v>312</v>
      </c>
      <c r="F285" s="81">
        <f>'9月评分表'!F114</f>
        <v>38.700000000000003</v>
      </c>
      <c r="G285" s="81">
        <f>'9月评分表'!G114</f>
        <v>2.5</v>
      </c>
      <c r="H285" s="81">
        <f>'9月评分表'!H114</f>
        <v>10</v>
      </c>
      <c r="I285" s="81">
        <f>'9月评分表'!I114</f>
        <v>10</v>
      </c>
      <c r="J285" s="81">
        <f>'9月评分表'!J114</f>
        <v>2.5</v>
      </c>
      <c r="K285" s="81">
        <f>'9月评分表'!K114</f>
        <v>5</v>
      </c>
      <c r="L285" s="81">
        <f>'9月评分表'!L114</f>
        <v>68.7</v>
      </c>
      <c r="M285" s="82">
        <f>'9月评分表'!M114</f>
        <v>164633.92000000001</v>
      </c>
      <c r="N285" s="82">
        <f>'9月评分表'!N114</f>
        <v>7013.2612060586098</v>
      </c>
      <c r="O285" s="82">
        <f>'9月评分表'!O114</f>
        <v>7.8547250968480198E-2</v>
      </c>
      <c r="P285" s="82">
        <f>'9月评分表'!P114</f>
        <v>2.1143191468919801E-2</v>
      </c>
      <c r="Q285" s="82">
        <f>'9月评分表'!Q114</f>
        <v>5.39619614153459</v>
      </c>
      <c r="R285" s="82">
        <f>'9月评分表'!R114</f>
        <v>1.45253725391479</v>
      </c>
    </row>
    <row r="286" spans="1:18" hidden="1">
      <c r="A286" s="81">
        <v>202409</v>
      </c>
      <c r="B286" s="81" t="s">
        <v>313</v>
      </c>
      <c r="C286" s="81" t="s">
        <v>16</v>
      </c>
      <c r="D286" s="81" t="s">
        <v>23</v>
      </c>
      <c r="E286" s="81" t="s">
        <v>314</v>
      </c>
      <c r="F286" s="81">
        <f>'9月评分表'!F115</f>
        <v>40.049999999999997</v>
      </c>
      <c r="G286" s="81">
        <f>'9月评分表'!G115</f>
        <v>5</v>
      </c>
      <c r="H286" s="81">
        <f>'9月评分表'!H115</f>
        <v>10</v>
      </c>
      <c r="I286" s="81">
        <f>'9月评分表'!I115</f>
        <v>10</v>
      </c>
      <c r="J286" s="81">
        <f>'9月评分表'!J115</f>
        <v>2.5</v>
      </c>
      <c r="K286" s="81">
        <f>'9月评分表'!K115</f>
        <v>5</v>
      </c>
      <c r="L286" s="81">
        <f>'9月评分表'!L115</f>
        <v>72.55</v>
      </c>
      <c r="M286" s="82">
        <f>'9月评分表'!M115</f>
        <v>186973.29</v>
      </c>
      <c r="N286" s="82">
        <f>'9月评分表'!N115</f>
        <v>14764.0965945393</v>
      </c>
      <c r="O286" s="82">
        <f>'9月评分表'!O115</f>
        <v>0.114945492975551</v>
      </c>
      <c r="P286" s="82">
        <f>'9月评分表'!P115</f>
        <v>2.77565415228615E-2</v>
      </c>
      <c r="Q286" s="82">
        <f>'9月评分表'!Q115</f>
        <v>8.3392955153761896</v>
      </c>
      <c r="R286" s="82">
        <f>'9月评分表'!R115</f>
        <v>2.0137370874835998</v>
      </c>
    </row>
    <row r="287" spans="1:18" hidden="1">
      <c r="A287" s="81">
        <v>202409</v>
      </c>
      <c r="B287" s="81" t="s">
        <v>315</v>
      </c>
      <c r="C287" s="81" t="s">
        <v>18</v>
      </c>
      <c r="D287" s="81" t="s">
        <v>29</v>
      </c>
      <c r="E287" s="81" t="s">
        <v>316</v>
      </c>
      <c r="F287" s="81">
        <f>'9月评分表'!F116</f>
        <v>45</v>
      </c>
      <c r="G287" s="81">
        <f>'9月评分表'!G116</f>
        <v>2.5</v>
      </c>
      <c r="H287" s="81">
        <f>'9月评分表'!H116</f>
        <v>5</v>
      </c>
      <c r="I287" s="81">
        <f>'9月评分表'!I116</f>
        <v>10</v>
      </c>
      <c r="J287" s="81">
        <f>'9月评分表'!J116</f>
        <v>2.5</v>
      </c>
      <c r="K287" s="81">
        <f>'9月评分表'!K116</f>
        <v>5</v>
      </c>
      <c r="L287" s="81">
        <f>'9月评分表'!L116</f>
        <v>70</v>
      </c>
      <c r="M287" s="82">
        <f>'9月评分表'!M116</f>
        <v>164928.79</v>
      </c>
      <c r="N287" s="82">
        <f>'9月评分表'!N116</f>
        <v>2616.4168729973899</v>
      </c>
      <c r="O287" s="82">
        <f>'9月评分表'!O116</f>
        <v>7.5333668180289401E-2</v>
      </c>
      <c r="P287" s="82">
        <f>'9月评分表'!P116</f>
        <v>2.1309128269226998E-2</v>
      </c>
      <c r="Q287" s="82">
        <f>'9月评分表'!Q116</f>
        <v>5.2733567726202599</v>
      </c>
      <c r="R287" s="82">
        <f>'9月评分表'!R116</f>
        <v>1.4916389788458899</v>
      </c>
    </row>
    <row r="288" spans="1:18" hidden="1">
      <c r="A288" s="81">
        <v>202409</v>
      </c>
      <c r="B288" s="81" t="s">
        <v>317</v>
      </c>
      <c r="C288" s="81" t="s">
        <v>17</v>
      </c>
      <c r="D288" s="81" t="s">
        <v>33</v>
      </c>
      <c r="E288" s="81" t="s">
        <v>318</v>
      </c>
      <c r="F288" s="81">
        <f>'9月评分表'!F117</f>
        <v>38.700000000000003</v>
      </c>
      <c r="G288" s="81">
        <f>'9月评分表'!G117</f>
        <v>0</v>
      </c>
      <c r="H288" s="81">
        <f>'9月评分表'!H117</f>
        <v>5</v>
      </c>
      <c r="I288" s="81">
        <f>'9月评分表'!I117</f>
        <v>7</v>
      </c>
      <c r="J288" s="81">
        <f>'9月评分表'!J117</f>
        <v>2.5</v>
      </c>
      <c r="K288" s="81">
        <f>'9月评分表'!K117</f>
        <v>5</v>
      </c>
      <c r="L288" s="81">
        <f>'9月评分表'!L117</f>
        <v>58.2</v>
      </c>
      <c r="M288" s="82">
        <f>'9月评分表'!M117</f>
        <v>95173.18</v>
      </c>
      <c r="N288" s="82">
        <f>'9月评分表'!N117</f>
        <v>0</v>
      </c>
      <c r="O288" s="82">
        <f>'9月评分表'!O117</f>
        <v>5.6730682995901303E-2</v>
      </c>
      <c r="P288" s="82">
        <f>'9月评分表'!P117</f>
        <v>8.6055296201380197E-3</v>
      </c>
      <c r="Q288" s="82">
        <f>'9月评分表'!Q117</f>
        <v>3.3017257503614501</v>
      </c>
      <c r="R288" s="82">
        <f>'9月评分表'!R117</f>
        <v>0.50084182389203302</v>
      </c>
    </row>
    <row r="289" spans="1:18">
      <c r="A289" s="81">
        <v>202409</v>
      </c>
      <c r="B289" s="81" t="s">
        <v>319</v>
      </c>
      <c r="C289" s="81" t="s">
        <v>18</v>
      </c>
      <c r="D289" s="81" t="s">
        <v>37</v>
      </c>
      <c r="E289" s="81" t="s">
        <v>320</v>
      </c>
      <c r="F289" s="81">
        <f>'9月评分表'!F118</f>
        <v>0</v>
      </c>
      <c r="G289" s="81">
        <f>'9月评分表'!G118</f>
        <v>0</v>
      </c>
      <c r="H289" s="81">
        <f>'9月评分表'!H118</f>
        <v>5</v>
      </c>
      <c r="I289" s="81">
        <f>'9月评分表'!I118</f>
        <v>10</v>
      </c>
      <c r="J289" s="81">
        <f>'9月评分表'!J118</f>
        <v>5</v>
      </c>
      <c r="K289" s="81">
        <f>'9月评分表'!K118</f>
        <v>5</v>
      </c>
      <c r="L289" s="81">
        <f>'9月评分表'!L118</f>
        <v>25</v>
      </c>
      <c r="M289" s="82">
        <f>'9月评分表'!M118</f>
        <v>103864.63</v>
      </c>
      <c r="N289" s="82">
        <f>'9月评分表'!N118</f>
        <v>0</v>
      </c>
      <c r="O289" s="82">
        <f>'9月评分表'!O118</f>
        <v>6.2534676827701599E-2</v>
      </c>
      <c r="P289" s="82">
        <f>'9月评分表'!P118</f>
        <v>1.1792066456009401E-2</v>
      </c>
      <c r="Q289" s="82">
        <f>'9月评分表'!Q118</f>
        <v>1.56336692069254</v>
      </c>
      <c r="R289" s="82">
        <f>'9月评分表'!R118</f>
        <v>0.29480166140023401</v>
      </c>
    </row>
    <row r="290" spans="1:18" hidden="1">
      <c r="A290" s="81">
        <v>202409</v>
      </c>
      <c r="B290" s="81" t="s">
        <v>321</v>
      </c>
      <c r="C290" s="81" t="s">
        <v>16</v>
      </c>
      <c r="D290" s="81" t="s">
        <v>22</v>
      </c>
      <c r="E290" s="81" t="s">
        <v>322</v>
      </c>
      <c r="F290" s="81">
        <f>'9月评分表'!F119</f>
        <v>0</v>
      </c>
      <c r="G290" s="81">
        <f>'9月评分表'!G119</f>
        <v>2.5</v>
      </c>
      <c r="H290" s="81">
        <f>'9月评分表'!H119</f>
        <v>7.5</v>
      </c>
      <c r="I290" s="81">
        <f>'9月评分表'!I119</f>
        <v>7</v>
      </c>
      <c r="J290" s="81">
        <f>'9月评分表'!J119</f>
        <v>0</v>
      </c>
      <c r="K290" s="81">
        <f>'9月评分表'!K119</f>
        <v>5</v>
      </c>
      <c r="L290" s="81">
        <f>'9月评分表'!L119</f>
        <v>22</v>
      </c>
      <c r="M290" s="82">
        <f>'9月评分表'!M119</f>
        <v>161475.75</v>
      </c>
      <c r="N290" s="82">
        <f>'9月评分表'!N119</f>
        <v>4647.2431073416001</v>
      </c>
      <c r="O290" s="82">
        <f>'9月评分表'!O119</f>
        <v>0.164545204766603</v>
      </c>
      <c r="P290" s="82">
        <f>'9月评分表'!P119</f>
        <v>1.9508695684604199E-2</v>
      </c>
      <c r="Q290" s="82">
        <f>'9月评分表'!Q119</f>
        <v>3.6199945048652702</v>
      </c>
      <c r="R290" s="82">
        <f>'9月评分表'!R119</f>
        <v>0.42919130506129199</v>
      </c>
    </row>
    <row r="291" spans="1:18" hidden="1">
      <c r="A291" s="81">
        <v>202409</v>
      </c>
      <c r="B291" s="81" t="s">
        <v>323</v>
      </c>
      <c r="C291" s="81" t="s">
        <v>17</v>
      </c>
      <c r="D291" s="81" t="s">
        <v>30</v>
      </c>
      <c r="E291" s="81" t="s">
        <v>324</v>
      </c>
      <c r="F291" s="81">
        <f>'9月评分表'!F120</f>
        <v>37.35</v>
      </c>
      <c r="G291" s="81">
        <f>'9月评分表'!G120</f>
        <v>5</v>
      </c>
      <c r="H291" s="81">
        <f>'9月评分表'!H120</f>
        <v>2.5</v>
      </c>
      <c r="I291" s="81">
        <f>'9月评分表'!I120</f>
        <v>10</v>
      </c>
      <c r="J291" s="81">
        <f>'9月评分表'!J120</f>
        <v>2.5</v>
      </c>
      <c r="K291" s="81">
        <f>'9月评分表'!K120</f>
        <v>5</v>
      </c>
      <c r="L291" s="81">
        <f>'9月评分表'!L120</f>
        <v>62.35</v>
      </c>
      <c r="M291" s="82">
        <f>'9月评分表'!M120</f>
        <v>120057.19</v>
      </c>
      <c r="N291" s="82">
        <f>'9月评分表'!N120</f>
        <v>7861.4904784813298</v>
      </c>
      <c r="O291" s="82">
        <f>'9月评分表'!O120</f>
        <v>0.10871227480802199</v>
      </c>
      <c r="P291" s="82">
        <f>'9月评分表'!P120</f>
        <v>1.9665870087424701E-2</v>
      </c>
      <c r="Q291" s="82">
        <f>'9月评分表'!Q120</f>
        <v>6.7782103342801898</v>
      </c>
      <c r="R291" s="82">
        <f>'9月评分表'!R120</f>
        <v>1.2261669999509299</v>
      </c>
    </row>
    <row r="292" spans="1:18" hidden="1">
      <c r="A292" s="81">
        <v>202409</v>
      </c>
      <c r="B292" s="81" t="s">
        <v>325</v>
      </c>
      <c r="C292" s="81" t="s">
        <v>18</v>
      </c>
      <c r="D292" s="81" t="s">
        <v>26</v>
      </c>
      <c r="E292" s="81" t="s">
        <v>326</v>
      </c>
      <c r="F292" s="81">
        <f>'9月评分表'!F121</f>
        <v>45</v>
      </c>
      <c r="G292" s="81">
        <f>'9月评分表'!G121</f>
        <v>0</v>
      </c>
      <c r="H292" s="81">
        <f>'9月评分表'!H121</f>
        <v>5</v>
      </c>
      <c r="I292" s="81">
        <f>'9月评分表'!I121</f>
        <v>7</v>
      </c>
      <c r="J292" s="81">
        <f>'9月评分表'!J121</f>
        <v>2.5</v>
      </c>
      <c r="K292" s="81">
        <f>'9月评分表'!K121</f>
        <v>5</v>
      </c>
      <c r="L292" s="81">
        <f>'9月评分表'!L121</f>
        <v>64.5</v>
      </c>
      <c r="M292" s="82">
        <f>'9月评分表'!M121</f>
        <v>129159.12</v>
      </c>
      <c r="N292" s="82">
        <f>'9月评分表'!N121</f>
        <v>0</v>
      </c>
      <c r="O292" s="82">
        <f>'9月评分表'!O121</f>
        <v>5.4189677522531197E-2</v>
      </c>
      <c r="P292" s="82">
        <f>'9月评分表'!P121</f>
        <v>1.46638266216294E-2</v>
      </c>
      <c r="Q292" s="82">
        <f>'9月评分表'!Q121</f>
        <v>3.4952342002032601</v>
      </c>
      <c r="R292" s="82">
        <f>'9月评分表'!R121</f>
        <v>0.94581681709509702</v>
      </c>
    </row>
    <row r="293" spans="1:18" hidden="1">
      <c r="A293" s="81">
        <v>202409</v>
      </c>
      <c r="B293" s="81" t="s">
        <v>327</v>
      </c>
      <c r="C293" s="81" t="s">
        <v>20</v>
      </c>
      <c r="D293" s="81" t="s">
        <v>38</v>
      </c>
      <c r="E293" s="81" t="s">
        <v>328</v>
      </c>
      <c r="F293" s="81">
        <f>'9月评分表'!F122</f>
        <v>43.65</v>
      </c>
      <c r="G293" s="81">
        <f>'9月评分表'!G122</f>
        <v>15</v>
      </c>
      <c r="H293" s="81">
        <f>'9月评分表'!H122</f>
        <v>10</v>
      </c>
      <c r="I293" s="81">
        <f>'9月评分表'!I122</f>
        <v>10</v>
      </c>
      <c r="J293" s="81">
        <f>'9月评分表'!J122</f>
        <v>2.5</v>
      </c>
      <c r="K293" s="81">
        <f>'9月评分表'!K122</f>
        <v>5</v>
      </c>
      <c r="L293" s="81">
        <f>'9月评分表'!L122</f>
        <v>86.15</v>
      </c>
      <c r="M293" s="82">
        <f>'9月评分表'!M122</f>
        <v>183863.84</v>
      </c>
      <c r="N293" s="82">
        <f>'9月评分表'!N122</f>
        <v>31482.997978687301</v>
      </c>
      <c r="O293" s="82">
        <f>'9月评分表'!O122</f>
        <v>0.25294167770126702</v>
      </c>
      <c r="P293" s="82">
        <f>'9月评分表'!P122</f>
        <v>5.1514651575353197E-2</v>
      </c>
      <c r="Q293" s="82">
        <f>'9月评分表'!Q122</f>
        <v>21.790925533964199</v>
      </c>
      <c r="R293" s="82">
        <f>'9月评分表'!R122</f>
        <v>4.4379872332166803</v>
      </c>
    </row>
    <row r="294" spans="1:18" hidden="1">
      <c r="A294" s="81">
        <v>202409</v>
      </c>
      <c r="B294" s="81" t="s">
        <v>329</v>
      </c>
      <c r="C294" s="81" t="s">
        <v>18</v>
      </c>
      <c r="D294" s="81" t="s">
        <v>35</v>
      </c>
      <c r="E294" s="81" t="s">
        <v>330</v>
      </c>
      <c r="F294" s="81">
        <f>'9月评分表'!F123</f>
        <v>0</v>
      </c>
      <c r="G294" s="81">
        <f>'9月评分表'!G123</f>
        <v>0</v>
      </c>
      <c r="H294" s="81">
        <f>'9月评分表'!H123</f>
        <v>0</v>
      </c>
      <c r="I294" s="81">
        <f>'9月评分表'!I123</f>
        <v>4</v>
      </c>
      <c r="J294" s="81">
        <f>'9月评分表'!J123</f>
        <v>2.5</v>
      </c>
      <c r="K294" s="81">
        <f>'9月评分表'!K123</f>
        <v>5</v>
      </c>
      <c r="L294" s="81">
        <f>'9月评分表'!L123</f>
        <v>11.5</v>
      </c>
      <c r="M294" s="82">
        <f>'9月评分表'!M123</f>
        <v>19519.23</v>
      </c>
      <c r="N294" s="82">
        <f>'9月评分表'!N123</f>
        <v>0</v>
      </c>
      <c r="O294" s="82">
        <f>'9月评分表'!O123</f>
        <v>8.3381498463203207E-3</v>
      </c>
      <c r="P294" s="82">
        <f>'9月评分表'!P123</f>
        <v>2.2160773819743201E-3</v>
      </c>
      <c r="Q294" s="82">
        <f>'9月评分表'!Q123</f>
        <v>9.5888723232683701E-2</v>
      </c>
      <c r="R294" s="82">
        <f>'9月评分表'!R123</f>
        <v>2.5484889892704699E-2</v>
      </c>
    </row>
    <row r="295" spans="1:18" hidden="1">
      <c r="A295" s="81">
        <v>202409</v>
      </c>
      <c r="B295" s="81" t="s">
        <v>331</v>
      </c>
      <c r="C295" s="81" t="s">
        <v>17</v>
      </c>
      <c r="D295" s="81" t="s">
        <v>428</v>
      </c>
      <c r="E295" s="81" t="s">
        <v>332</v>
      </c>
      <c r="F295" s="81">
        <f>'9月评分表'!F124</f>
        <v>40.950000000000003</v>
      </c>
      <c r="G295" s="81">
        <f>'9月评分表'!G124</f>
        <v>5</v>
      </c>
      <c r="H295" s="81">
        <f>'9月评分表'!H124</f>
        <v>10</v>
      </c>
      <c r="I295" s="81">
        <f>'9月评分表'!I124</f>
        <v>7</v>
      </c>
      <c r="J295" s="81">
        <f>'9月评分表'!J124</f>
        <v>0</v>
      </c>
      <c r="K295" s="81">
        <f>'9月评分表'!K124</f>
        <v>5</v>
      </c>
      <c r="L295" s="81">
        <f>'9月评分表'!L124</f>
        <v>67.95</v>
      </c>
      <c r="M295" s="82">
        <f>'9月评分表'!M124</f>
        <v>148477.4</v>
      </c>
      <c r="N295" s="82">
        <f>'9月评分表'!N124</f>
        <v>9735.8938971758198</v>
      </c>
      <c r="O295" s="82">
        <f>'9月评分表'!O124</f>
        <v>0.37209676642629302</v>
      </c>
      <c r="P295" s="82">
        <f>'9月评分表'!P124</f>
        <v>2.4336251946632598E-2</v>
      </c>
      <c r="Q295" s="82">
        <f>'9月评分表'!Q124</f>
        <v>25.283975278666599</v>
      </c>
      <c r="R295" s="82">
        <f>'9月评分表'!R124</f>
        <v>1.65364831977368</v>
      </c>
    </row>
    <row r="296" spans="1:18" hidden="1">
      <c r="A296" s="81">
        <v>202409</v>
      </c>
      <c r="B296" s="81" t="s">
        <v>333</v>
      </c>
      <c r="C296" s="81" t="s">
        <v>16</v>
      </c>
      <c r="D296" s="81" t="s">
        <v>24</v>
      </c>
      <c r="E296" s="81" t="s">
        <v>334</v>
      </c>
      <c r="F296" s="81">
        <f>'9月评分表'!F125</f>
        <v>45</v>
      </c>
      <c r="G296" s="81">
        <f>'9月评分表'!G125</f>
        <v>10</v>
      </c>
      <c r="H296" s="81">
        <f>'9月评分表'!H125</f>
        <v>10</v>
      </c>
      <c r="I296" s="81">
        <f>'9月评分表'!I125</f>
        <v>10</v>
      </c>
      <c r="J296" s="81">
        <f>'9月评分表'!J125</f>
        <v>0</v>
      </c>
      <c r="K296" s="81">
        <f>'9月评分表'!K125</f>
        <v>5</v>
      </c>
      <c r="L296" s="81">
        <f>'9月评分表'!L125</f>
        <v>80</v>
      </c>
      <c r="M296" s="82">
        <f>'9月评分表'!M125</f>
        <v>175386</v>
      </c>
      <c r="N296" s="82">
        <f>'9月评分表'!N125</f>
        <v>19924.4132223948</v>
      </c>
      <c r="O296" s="82">
        <f>'9月评分表'!O125</f>
        <v>0.105068999349996</v>
      </c>
      <c r="P296" s="82">
        <f>'9月评分表'!P125</f>
        <v>2.9382127340616002E-2</v>
      </c>
      <c r="Q296" s="82">
        <f>'9月评分表'!Q125</f>
        <v>8.4055199479997</v>
      </c>
      <c r="R296" s="82">
        <f>'9月评分表'!R125</f>
        <v>2.3505701872492799</v>
      </c>
    </row>
    <row r="297" spans="1:18" hidden="1">
      <c r="A297" s="81">
        <v>202409</v>
      </c>
      <c r="B297" s="81" t="s">
        <v>335</v>
      </c>
      <c r="C297" s="81" t="s">
        <v>18</v>
      </c>
      <c r="D297" s="81" t="s">
        <v>29</v>
      </c>
      <c r="E297" s="81" t="s">
        <v>336</v>
      </c>
      <c r="F297" s="81">
        <f>'9月评分表'!F126</f>
        <v>40.049999999999997</v>
      </c>
      <c r="G297" s="81">
        <f>'9月评分表'!G126</f>
        <v>5</v>
      </c>
      <c r="H297" s="81">
        <f>'9月评分表'!H126</f>
        <v>10</v>
      </c>
      <c r="I297" s="81">
        <f>'9月评分表'!I126</f>
        <v>7</v>
      </c>
      <c r="J297" s="81">
        <f>'9月评分表'!J126</f>
        <v>0</v>
      </c>
      <c r="K297" s="81">
        <f>'9月评分表'!K126</f>
        <v>5</v>
      </c>
      <c r="L297" s="81">
        <f>'9月评分表'!L126</f>
        <v>67.05</v>
      </c>
      <c r="M297" s="82">
        <f>'9月评分表'!M126</f>
        <v>159350.95000000001</v>
      </c>
      <c r="N297" s="82">
        <f>'9月评分表'!N126</f>
        <v>11929.561073084</v>
      </c>
      <c r="O297" s="82">
        <f>'9月评分表'!O126</f>
        <v>9.8861307804789494E-2</v>
      </c>
      <c r="P297" s="82">
        <f>'9月评分表'!P126</f>
        <v>2.9874549877439101E-2</v>
      </c>
      <c r="Q297" s="82">
        <f>'9月评分表'!Q126</f>
        <v>6.62865068831114</v>
      </c>
      <c r="R297" s="82">
        <f>'9月评分表'!R126</f>
        <v>2.0030885692822902</v>
      </c>
    </row>
    <row r="298" spans="1:18" hidden="1">
      <c r="A298" s="81">
        <v>202409</v>
      </c>
      <c r="B298" s="81" t="s">
        <v>337</v>
      </c>
      <c r="C298" s="81" t="s">
        <v>18</v>
      </c>
      <c r="D298" s="81" t="s">
        <v>35</v>
      </c>
      <c r="E298" s="81" t="s">
        <v>338</v>
      </c>
      <c r="F298" s="81">
        <f>'9月评分表'!F127</f>
        <v>41.85</v>
      </c>
      <c r="G298" s="81">
        <f>'9月评分表'!G127</f>
        <v>5</v>
      </c>
      <c r="H298" s="81">
        <f>'9月评分表'!H127</f>
        <v>10</v>
      </c>
      <c r="I298" s="81">
        <f>'9月评分表'!I127</f>
        <v>10</v>
      </c>
      <c r="J298" s="81">
        <f>'9月评分表'!J127</f>
        <v>2.5</v>
      </c>
      <c r="K298" s="81">
        <f>'9月评分表'!K127</f>
        <v>5</v>
      </c>
      <c r="L298" s="81">
        <f>'9月评分表'!L127</f>
        <v>74.349999999999994</v>
      </c>
      <c r="M298" s="82">
        <f>'9月评分表'!M127</f>
        <v>286767.77</v>
      </c>
      <c r="N298" s="82">
        <f>'9月评分表'!N127</f>
        <v>19071.8048862047</v>
      </c>
      <c r="O298" s="82">
        <f>'9月评分表'!O127</f>
        <v>0.19794559114746599</v>
      </c>
      <c r="P298" s="82">
        <f>'9月评分表'!P127</f>
        <v>5.1395037399678101E-2</v>
      </c>
      <c r="Q298" s="82">
        <f>'9月评分表'!Q127</f>
        <v>14.717254701814101</v>
      </c>
      <c r="R298" s="82">
        <f>'9月评分表'!R127</f>
        <v>3.8212210306660701</v>
      </c>
    </row>
    <row r="299" spans="1:18" hidden="1">
      <c r="A299" s="81">
        <v>202409</v>
      </c>
      <c r="B299" s="81" t="s">
        <v>339</v>
      </c>
      <c r="C299" s="81" t="s">
        <v>18</v>
      </c>
      <c r="D299" s="81" t="s">
        <v>29</v>
      </c>
      <c r="E299" s="81" t="s">
        <v>340</v>
      </c>
      <c r="F299" s="81">
        <f>'9月评分表'!F128</f>
        <v>40.5</v>
      </c>
      <c r="G299" s="81">
        <f>'9月评分表'!G128</f>
        <v>0</v>
      </c>
      <c r="H299" s="81">
        <f>'9月评分表'!H128</f>
        <v>7.5</v>
      </c>
      <c r="I299" s="81">
        <f>'9月评分表'!I128</f>
        <v>10</v>
      </c>
      <c r="J299" s="81">
        <f>'9月评分表'!J128</f>
        <v>2.5</v>
      </c>
      <c r="K299" s="81">
        <f>'9月评分表'!K128</f>
        <v>5</v>
      </c>
      <c r="L299" s="81">
        <f>'9月评分表'!L128</f>
        <v>65.5</v>
      </c>
      <c r="M299" s="82">
        <f>'9月评分表'!M128</f>
        <v>151550.96</v>
      </c>
      <c r="N299" s="82">
        <f>'9月评分表'!N128</f>
        <v>0</v>
      </c>
      <c r="O299" s="82">
        <f>'9月评分表'!O128</f>
        <v>6.2555125009538595E-2</v>
      </c>
      <c r="P299" s="82">
        <f>'9月评分表'!P128</f>
        <v>1.72060401292723E-2</v>
      </c>
      <c r="Q299" s="82">
        <f>'9月评分表'!Q128</f>
        <v>4.0973606881247804</v>
      </c>
      <c r="R299" s="82">
        <f>'9月评分表'!R128</f>
        <v>1.1269956284673299</v>
      </c>
    </row>
    <row r="300" spans="1:18" hidden="1">
      <c r="A300" s="81">
        <v>202409</v>
      </c>
      <c r="B300" s="81" t="s">
        <v>341</v>
      </c>
      <c r="C300" s="81" t="s">
        <v>17</v>
      </c>
      <c r="D300" s="81" t="s">
        <v>428</v>
      </c>
      <c r="E300" s="81" t="s">
        <v>342</v>
      </c>
      <c r="F300" s="81">
        <f>'9月评分表'!F129</f>
        <v>0</v>
      </c>
      <c r="G300" s="81">
        <f>'9月评分表'!G129</f>
        <v>0</v>
      </c>
      <c r="H300" s="81">
        <f>'9月评分表'!H129</f>
        <v>2.5</v>
      </c>
      <c r="I300" s="81">
        <f>'9月评分表'!I129</f>
        <v>7</v>
      </c>
      <c r="J300" s="81">
        <f>'9月评分表'!J129</f>
        <v>5</v>
      </c>
      <c r="K300" s="81">
        <f>'9月评分表'!K129</f>
        <v>5</v>
      </c>
      <c r="L300" s="81">
        <f>'9月评分表'!L129</f>
        <v>19.5</v>
      </c>
      <c r="M300" s="82">
        <f>'9月评分表'!M129</f>
        <v>169543.09</v>
      </c>
      <c r="N300" s="82">
        <f>'9月评分表'!N129</f>
        <v>0</v>
      </c>
      <c r="O300" s="82">
        <f>'9月评分表'!O129</f>
        <v>0.15739719376626299</v>
      </c>
      <c r="P300" s="82">
        <f>'9月评分表'!P129</f>
        <v>1.5330033974747199E-2</v>
      </c>
      <c r="Q300" s="82">
        <f>'9月评分表'!Q129</f>
        <v>3.06924527844212</v>
      </c>
      <c r="R300" s="82">
        <f>'9月评分表'!R129</f>
        <v>0.29893566250756998</v>
      </c>
    </row>
    <row r="301" spans="1:18" hidden="1">
      <c r="A301" s="81">
        <v>202409</v>
      </c>
      <c r="B301" s="81" t="s">
        <v>343</v>
      </c>
      <c r="C301" s="81" t="s">
        <v>18</v>
      </c>
      <c r="D301" s="81" t="s">
        <v>26</v>
      </c>
      <c r="E301" s="81" t="s">
        <v>344</v>
      </c>
      <c r="F301" s="81">
        <f>'9月评分表'!F130</f>
        <v>0</v>
      </c>
      <c r="G301" s="81">
        <f>'9月评分表'!G130</f>
        <v>2.5</v>
      </c>
      <c r="H301" s="81">
        <f>'9月评分表'!H130</f>
        <v>7.5</v>
      </c>
      <c r="I301" s="81">
        <f>'9月评分表'!I130</f>
        <v>7</v>
      </c>
      <c r="J301" s="81">
        <f>'9月评分表'!J130</f>
        <v>2.5</v>
      </c>
      <c r="K301" s="81">
        <f>'9月评分表'!K130</f>
        <v>5</v>
      </c>
      <c r="L301" s="81">
        <f>'9月评分表'!L130</f>
        <v>24.5</v>
      </c>
      <c r="M301" s="82">
        <f>'9月评分表'!M130</f>
        <v>138086.43</v>
      </c>
      <c r="N301" s="82">
        <f>'9月评分表'!N130</f>
        <v>5036.8139427321003</v>
      </c>
      <c r="O301" s="82">
        <f>'9月评分表'!O130</f>
        <v>7.5235603533960194E-2</v>
      </c>
      <c r="P301" s="82">
        <f>'9月评分表'!P130</f>
        <v>2.06522854282358E-2</v>
      </c>
      <c r="Q301" s="82">
        <f>'9月评分表'!Q130</f>
        <v>1.8432722865820299</v>
      </c>
      <c r="R301" s="82">
        <f>'9月评分表'!R130</f>
        <v>0.50598099299177801</v>
      </c>
    </row>
    <row r="302" spans="1:18" hidden="1">
      <c r="A302" s="81">
        <v>202409</v>
      </c>
      <c r="B302" s="81" t="s">
        <v>345</v>
      </c>
      <c r="C302" s="81" t="s">
        <v>18</v>
      </c>
      <c r="D302" s="81" t="s">
        <v>26</v>
      </c>
      <c r="E302" s="81" t="s">
        <v>346</v>
      </c>
      <c r="F302" s="81">
        <f>'9月评分表'!F131</f>
        <v>45</v>
      </c>
      <c r="G302" s="81">
        <f>'9月评分表'!G131</f>
        <v>5</v>
      </c>
      <c r="H302" s="81">
        <f>'9月评分表'!H131</f>
        <v>7.5</v>
      </c>
      <c r="I302" s="81">
        <f>'9月评分表'!I131</f>
        <v>4</v>
      </c>
      <c r="J302" s="81">
        <f>'9月评分表'!J131</f>
        <v>0</v>
      </c>
      <c r="K302" s="81">
        <f>'9月评分表'!K131</f>
        <v>5</v>
      </c>
      <c r="L302" s="81">
        <f>'9月评分表'!L131</f>
        <v>66.5</v>
      </c>
      <c r="M302" s="82">
        <f>'9月评分表'!M131</f>
        <v>188456.93</v>
      </c>
      <c r="N302" s="82">
        <f>'9月评分表'!N131</f>
        <v>15813.803673263499</v>
      </c>
      <c r="O302" s="82">
        <f>'9月评分表'!O131</f>
        <v>0.133385638234642</v>
      </c>
      <c r="P302" s="82">
        <f>'9月评分表'!P131</f>
        <v>3.7015547424425997E-2</v>
      </c>
      <c r="Q302" s="82">
        <f>'9月评分表'!Q131</f>
        <v>8.8701449426036696</v>
      </c>
      <c r="R302" s="82">
        <f>'9月评分表'!R131</f>
        <v>2.4615339037243298</v>
      </c>
    </row>
    <row r="303" spans="1:18" hidden="1">
      <c r="A303" s="81">
        <v>202409</v>
      </c>
      <c r="B303" s="81" t="s">
        <v>347</v>
      </c>
      <c r="C303" s="81" t="s">
        <v>16</v>
      </c>
      <c r="D303" s="81" t="s">
        <v>34</v>
      </c>
      <c r="E303" s="81" t="s">
        <v>348</v>
      </c>
      <c r="F303" s="81">
        <f>'9月评分表'!F132</f>
        <v>0</v>
      </c>
      <c r="G303" s="81">
        <f>'9月评分表'!G132</f>
        <v>2.5</v>
      </c>
      <c r="H303" s="81">
        <f>'9月评分表'!H132</f>
        <v>7.5</v>
      </c>
      <c r="I303" s="81">
        <f>'9月评分表'!I132</f>
        <v>3</v>
      </c>
      <c r="J303" s="81">
        <f>'9月评分表'!J132</f>
        <v>5</v>
      </c>
      <c r="K303" s="81">
        <f>'9月评分表'!K132</f>
        <v>5</v>
      </c>
      <c r="L303" s="81">
        <f>'9月评分表'!L132</f>
        <v>23</v>
      </c>
      <c r="M303" s="82">
        <f>'9月评分表'!M132</f>
        <v>137223.17000000001</v>
      </c>
      <c r="N303" s="82">
        <f>'9月评分表'!N132</f>
        <v>3654.2038946335201</v>
      </c>
      <c r="O303" s="82">
        <f>'9月评分表'!O132</f>
        <v>6.2309211016278003E-2</v>
      </c>
      <c r="P303" s="82">
        <f>'9月评分表'!P132</f>
        <v>1.6416129587567399E-2</v>
      </c>
      <c r="Q303" s="82">
        <f>'9月评分表'!Q132</f>
        <v>1.4331118533743901</v>
      </c>
      <c r="R303" s="82">
        <f>'9月评分表'!R132</f>
        <v>0.37757098051405102</v>
      </c>
    </row>
    <row r="304" spans="1:18" hidden="1">
      <c r="A304" s="81">
        <v>202409</v>
      </c>
      <c r="B304" s="81" t="s">
        <v>349</v>
      </c>
      <c r="C304" s="81" t="s">
        <v>16</v>
      </c>
      <c r="D304" s="81" t="s">
        <v>22</v>
      </c>
      <c r="E304" s="81" t="s">
        <v>350</v>
      </c>
      <c r="F304" s="81">
        <f>'9月评分表'!F133</f>
        <v>0</v>
      </c>
      <c r="G304" s="81">
        <f>'9月评分表'!G133</f>
        <v>0</v>
      </c>
      <c r="H304" s="81">
        <f>'9月评分表'!H133</f>
        <v>2.5</v>
      </c>
      <c r="I304" s="81">
        <f>'9月评分表'!I133</f>
        <v>10</v>
      </c>
      <c r="J304" s="81">
        <f>'9月评分表'!J133</f>
        <v>2.5</v>
      </c>
      <c r="K304" s="81">
        <f>'9月评分表'!K133</f>
        <v>5</v>
      </c>
      <c r="L304" s="81">
        <f>'9月评分表'!L133</f>
        <v>20</v>
      </c>
      <c r="M304" s="82">
        <f>'9月评分表'!M133</f>
        <v>117968.21</v>
      </c>
      <c r="N304" s="82">
        <f>'9月评分表'!N133</f>
        <v>0</v>
      </c>
      <c r="O304" s="82">
        <f>'9月评分表'!O133</f>
        <v>0.10042326923896901</v>
      </c>
      <c r="P304" s="82">
        <f>'9月评分表'!P133</f>
        <v>1.23826040910916E-2</v>
      </c>
      <c r="Q304" s="82">
        <f>'9月评分表'!Q133</f>
        <v>2.0084653847793699</v>
      </c>
      <c r="R304" s="82">
        <f>'9月评分表'!R133</f>
        <v>0.24765208182183199</v>
      </c>
    </row>
    <row r="305" spans="1:18" hidden="1">
      <c r="A305" s="81">
        <v>202409</v>
      </c>
      <c r="B305" s="81" t="s">
        <v>351</v>
      </c>
      <c r="C305" s="81" t="s">
        <v>16</v>
      </c>
      <c r="D305" s="81" t="s">
        <v>23</v>
      </c>
      <c r="E305" s="81" t="s">
        <v>352</v>
      </c>
      <c r="F305" s="81">
        <f>'9月评分表'!F134</f>
        <v>45</v>
      </c>
      <c r="G305" s="81">
        <f>'9月评分表'!G134</f>
        <v>10</v>
      </c>
      <c r="H305" s="81">
        <f>'9月评分表'!H134</f>
        <v>7.5</v>
      </c>
      <c r="I305" s="81">
        <f>'9月评分表'!I134</f>
        <v>7</v>
      </c>
      <c r="J305" s="81">
        <f>'9月评分表'!J134</f>
        <v>5</v>
      </c>
      <c r="K305" s="81">
        <f>'9月评分表'!K134</f>
        <v>5</v>
      </c>
      <c r="L305" s="81">
        <f>'9月评分表'!L134</f>
        <v>79.5</v>
      </c>
      <c r="M305" s="82">
        <f>'9月评分表'!M134</f>
        <v>200071.13</v>
      </c>
      <c r="N305" s="82">
        <f>'9月评分表'!N134</f>
        <v>29610.770516573699</v>
      </c>
      <c r="O305" s="82">
        <f>'9月评分表'!O134</f>
        <v>0.16520330627541799</v>
      </c>
      <c r="P305" s="82">
        <f>'9月评分表'!P134</f>
        <v>3.7307618289186398E-2</v>
      </c>
      <c r="Q305" s="82">
        <f>'9月评分表'!Q134</f>
        <v>13.1336628488957</v>
      </c>
      <c r="R305" s="82">
        <f>'9月评分表'!R134</f>
        <v>2.9659556539903198</v>
      </c>
    </row>
    <row r="306" spans="1:18" hidden="1">
      <c r="A306" s="81">
        <v>202409</v>
      </c>
      <c r="B306" s="81" t="s">
        <v>353</v>
      </c>
      <c r="C306" s="81" t="s">
        <v>20</v>
      </c>
      <c r="D306" s="81" t="s">
        <v>38</v>
      </c>
      <c r="E306" s="81" t="s">
        <v>354</v>
      </c>
      <c r="F306" s="81">
        <f>'9月评分表'!F135</f>
        <v>0</v>
      </c>
      <c r="G306" s="81">
        <f>'9月评分表'!G135</f>
        <v>5</v>
      </c>
      <c r="H306" s="81">
        <f>'9月评分表'!H135</f>
        <v>10</v>
      </c>
      <c r="I306" s="81">
        <f>'9月评分表'!I135</f>
        <v>10</v>
      </c>
      <c r="J306" s="81">
        <f>'9月评分表'!J135</f>
        <v>2.5</v>
      </c>
      <c r="K306" s="81">
        <f>'9月评分表'!K135</f>
        <v>5</v>
      </c>
      <c r="L306" s="81">
        <f>'9月评分表'!L135</f>
        <v>32.5</v>
      </c>
      <c r="M306" s="82">
        <f>'9月评分表'!M135</f>
        <v>151163.73000000001</v>
      </c>
      <c r="N306" s="82">
        <f>'9月评分表'!N135</f>
        <v>7916.2784283229003</v>
      </c>
      <c r="O306" s="82">
        <f>'9月评分表'!O135</f>
        <v>0.119020428737985</v>
      </c>
      <c r="P306" s="82">
        <f>'9月评分表'!P135</f>
        <v>2.6547857915149201E-2</v>
      </c>
      <c r="Q306" s="82">
        <f>'9月评分表'!Q135</f>
        <v>3.8681639339845102</v>
      </c>
      <c r="R306" s="82">
        <f>'9月评分表'!R135</f>
        <v>0.86280538224234804</v>
      </c>
    </row>
    <row r="307" spans="1:18" hidden="1">
      <c r="A307" s="81">
        <v>202409</v>
      </c>
      <c r="B307" s="81" t="s">
        <v>355</v>
      </c>
      <c r="C307" s="81" t="s">
        <v>20</v>
      </c>
      <c r="D307" s="81" t="s">
        <v>27</v>
      </c>
      <c r="E307" s="81" t="s">
        <v>356</v>
      </c>
      <c r="F307" s="81">
        <f>'9月评分表'!F136</f>
        <v>45</v>
      </c>
      <c r="G307" s="81">
        <f>'9月评分表'!G136</f>
        <v>20</v>
      </c>
      <c r="H307" s="81">
        <f>'9月评分表'!H136</f>
        <v>10</v>
      </c>
      <c r="I307" s="81">
        <f>'9月评分表'!I136</f>
        <v>7</v>
      </c>
      <c r="J307" s="81">
        <f>'9月评分表'!J136</f>
        <v>0</v>
      </c>
      <c r="K307" s="81">
        <f>'9月评分表'!K136</f>
        <v>5</v>
      </c>
      <c r="L307" s="81">
        <f>'9月评分表'!L136</f>
        <v>87</v>
      </c>
      <c r="M307" s="82">
        <f>'9月评分表'!M136</f>
        <v>182702.74</v>
      </c>
      <c r="N307" s="82">
        <f>'9月评分表'!N136</f>
        <v>36543.931925974197</v>
      </c>
      <c r="O307" s="82">
        <f>'9月评分表'!O136</f>
        <v>9.1864610906451399E-2</v>
      </c>
      <c r="P307" s="82">
        <f>'9月评分表'!P136</f>
        <v>5.58160276921753E-2</v>
      </c>
      <c r="Q307" s="82">
        <f>'9月评分表'!Q136</f>
        <v>7.9922211488612698</v>
      </c>
      <c r="R307" s="82">
        <f>'9月评分表'!R136</f>
        <v>4.8559944092192504</v>
      </c>
    </row>
    <row r="308" spans="1:18" hidden="1">
      <c r="A308" s="81">
        <v>202409</v>
      </c>
      <c r="B308" s="81" t="s">
        <v>357</v>
      </c>
      <c r="C308" s="81" t="s">
        <v>18</v>
      </c>
      <c r="D308" s="81" t="s">
        <v>29</v>
      </c>
      <c r="E308" s="81" t="s">
        <v>358</v>
      </c>
      <c r="F308" s="81">
        <f>'9月评分表'!F137</f>
        <v>0</v>
      </c>
      <c r="G308" s="81">
        <f>'9月评分表'!G137</f>
        <v>0</v>
      </c>
      <c r="H308" s="81">
        <f>'9月评分表'!H137</f>
        <v>7.5</v>
      </c>
      <c r="I308" s="81">
        <f>'9月评分表'!I137</f>
        <v>7</v>
      </c>
      <c r="J308" s="81">
        <f>'9月评分表'!J137</f>
        <v>2.5</v>
      </c>
      <c r="K308" s="81">
        <f>'9月评分表'!K137</f>
        <v>5</v>
      </c>
      <c r="L308" s="81">
        <f>'9月评分表'!L137</f>
        <v>22</v>
      </c>
      <c r="M308" s="82">
        <f>'9月评分表'!M137</f>
        <v>87304.81</v>
      </c>
      <c r="N308" s="82">
        <f>'9月评分表'!N137</f>
        <v>0</v>
      </c>
      <c r="O308" s="82">
        <f>'9月评分表'!O137</f>
        <v>3.6036481085200703E-2</v>
      </c>
      <c r="P308" s="82">
        <f>'9月评分表'!P137</f>
        <v>9.9119798669602098E-3</v>
      </c>
      <c r="Q308" s="82">
        <f>'9月评分表'!Q137</f>
        <v>0.79280258387441604</v>
      </c>
      <c r="R308" s="82">
        <f>'9月评分表'!R137</f>
        <v>0.218063557073125</v>
      </c>
    </row>
    <row r="309" spans="1:18">
      <c r="A309" s="81">
        <v>202409</v>
      </c>
      <c r="B309" s="81" t="s">
        <v>359</v>
      </c>
      <c r="C309" s="81" t="s">
        <v>18</v>
      </c>
      <c r="D309" s="81" t="s">
        <v>37</v>
      </c>
      <c r="E309" s="81" t="s">
        <v>360</v>
      </c>
      <c r="F309" s="81">
        <f>'9月评分表'!F138</f>
        <v>0</v>
      </c>
      <c r="G309" s="81">
        <f>'9月评分表'!G138</f>
        <v>0</v>
      </c>
      <c r="H309" s="81">
        <f>'9月评分表'!H138</f>
        <v>10</v>
      </c>
      <c r="I309" s="81">
        <f>'9月评分表'!I138</f>
        <v>7</v>
      </c>
      <c r="J309" s="81">
        <f>'9月评分表'!J138</f>
        <v>2.5</v>
      </c>
      <c r="K309" s="81">
        <f>'9月评分表'!K138</f>
        <v>5</v>
      </c>
      <c r="L309" s="81">
        <f>'9月评分表'!L138</f>
        <v>24.5</v>
      </c>
      <c r="M309" s="82">
        <f>'9月评分表'!M138</f>
        <v>79432.03</v>
      </c>
      <c r="N309" s="82">
        <f>'9月评分表'!N138</f>
        <v>0</v>
      </c>
      <c r="O309" s="82">
        <f>'9月评分表'!O138</f>
        <v>4.7824329859147398E-2</v>
      </c>
      <c r="P309" s="82">
        <f>'9月评分表'!P138</f>
        <v>9.0181592761244093E-3</v>
      </c>
      <c r="Q309" s="82">
        <f>'9月评分表'!Q138</f>
        <v>1.17169608154911</v>
      </c>
      <c r="R309" s="82">
        <f>'9月评分表'!R138</f>
        <v>0.22094490226504801</v>
      </c>
    </row>
    <row r="310" spans="1:18" hidden="1">
      <c r="A310" s="81">
        <v>202409</v>
      </c>
      <c r="B310" s="81" t="s">
        <v>361</v>
      </c>
      <c r="C310" s="81" t="s">
        <v>18</v>
      </c>
      <c r="D310" s="81" t="s">
        <v>35</v>
      </c>
      <c r="E310" s="81" t="s">
        <v>362</v>
      </c>
      <c r="F310" s="81">
        <f>'9月评分表'!F139</f>
        <v>0</v>
      </c>
      <c r="G310" s="81">
        <f>'9月评分表'!G139</f>
        <v>0</v>
      </c>
      <c r="H310" s="81">
        <f>'9月评分表'!H139</f>
        <v>5</v>
      </c>
      <c r="I310" s="81">
        <f>'9月评分表'!I139</f>
        <v>7</v>
      </c>
      <c r="J310" s="81">
        <f>'9月评分表'!J139</f>
        <v>2.5</v>
      </c>
      <c r="K310" s="81">
        <f>'9月评分表'!K139</f>
        <v>5</v>
      </c>
      <c r="L310" s="81">
        <f>'9月评分表'!L139</f>
        <v>19.5</v>
      </c>
      <c r="M310" s="82">
        <f>'9月评分表'!M139</f>
        <v>112436.33</v>
      </c>
      <c r="N310" s="82">
        <f>'9月评分表'!N139</f>
        <v>0</v>
      </c>
      <c r="O310" s="82">
        <f>'9月评分表'!O139</f>
        <v>4.80301204356074E-2</v>
      </c>
      <c r="P310" s="82">
        <f>'9月评分表'!P139</f>
        <v>1.27652375542069E-2</v>
      </c>
      <c r="Q310" s="82">
        <f>'9月评分表'!Q139</f>
        <v>0.936587348494344</v>
      </c>
      <c r="R310" s="82">
        <f>'9月评分表'!R139</f>
        <v>0.248922132307034</v>
      </c>
    </row>
    <row r="311" spans="1:18">
      <c r="A311" s="81">
        <v>202409</v>
      </c>
      <c r="B311" s="81" t="s">
        <v>363</v>
      </c>
      <c r="C311" s="81" t="s">
        <v>18</v>
      </c>
      <c r="D311" s="81" t="s">
        <v>37</v>
      </c>
      <c r="E311" s="81" t="s">
        <v>364</v>
      </c>
      <c r="F311" s="81">
        <f>'9月评分表'!F140</f>
        <v>0</v>
      </c>
      <c r="G311" s="81">
        <f>'9月评分表'!G140</f>
        <v>0</v>
      </c>
      <c r="H311" s="81">
        <f>'9月评分表'!H140</f>
        <v>0</v>
      </c>
      <c r="I311" s="81">
        <f>'9月评分表'!I140</f>
        <v>6</v>
      </c>
      <c r="J311" s="81">
        <f>'9月评分表'!J140</f>
        <v>5</v>
      </c>
      <c r="K311" s="81">
        <f>'9月评分表'!K140</f>
        <v>5</v>
      </c>
      <c r="L311" s="81">
        <f>'9月评分表'!L140</f>
        <v>16</v>
      </c>
      <c r="M311" s="82">
        <f>'9月评分表'!M140</f>
        <v>84130.2</v>
      </c>
      <c r="N311" s="82">
        <f>'9月评分表'!N140</f>
        <v>0</v>
      </c>
      <c r="O311" s="82">
        <f>'9月评分表'!O140</f>
        <v>5.0652997738016299E-2</v>
      </c>
      <c r="P311" s="82">
        <f>'9月评分表'!P140</f>
        <v>9.5515567653527405E-3</v>
      </c>
      <c r="Q311" s="82">
        <f>'9月评分表'!Q140</f>
        <v>0.81044796380826101</v>
      </c>
      <c r="R311" s="82">
        <f>'9月评分表'!R140</f>
        <v>0.15282490824564399</v>
      </c>
    </row>
    <row r="312" spans="1:18">
      <c r="A312" s="81">
        <v>202409</v>
      </c>
      <c r="B312" s="81" t="s">
        <v>365</v>
      </c>
      <c r="C312" s="81" t="s">
        <v>18</v>
      </c>
      <c r="D312" s="81" t="s">
        <v>37</v>
      </c>
      <c r="E312" s="81" t="s">
        <v>366</v>
      </c>
      <c r="F312" s="81">
        <f>'9月评分表'!F141</f>
        <v>37.799999999999997</v>
      </c>
      <c r="G312" s="81">
        <f>'9月评分表'!G141</f>
        <v>10</v>
      </c>
      <c r="H312" s="81">
        <f>'9月评分表'!H141</f>
        <v>10</v>
      </c>
      <c r="I312" s="81">
        <f>'9月评分表'!I141</f>
        <v>3</v>
      </c>
      <c r="J312" s="81">
        <f>'9月评分表'!J141</f>
        <v>2.5</v>
      </c>
      <c r="K312" s="81">
        <f>'9月评分表'!K141</f>
        <v>5</v>
      </c>
      <c r="L312" s="81">
        <f>'9月评分表'!L141</f>
        <v>68.3</v>
      </c>
      <c r="M312" s="82">
        <f>'9月评分表'!M141</f>
        <v>215737.83</v>
      </c>
      <c r="N312" s="82">
        <f>'9月评分表'!N141</f>
        <v>32174.694297248199</v>
      </c>
      <c r="O312" s="82">
        <f>'9月评分表'!O141</f>
        <v>0.42792011032758598</v>
      </c>
      <c r="P312" s="82">
        <f>'9月评分表'!P141</f>
        <v>5.62726548788244E-2</v>
      </c>
      <c r="Q312" s="82">
        <f>'9月评分表'!Q141</f>
        <v>29.2269435353742</v>
      </c>
      <c r="R312" s="82">
        <f>'9月评分表'!R141</f>
        <v>3.8434223282237001</v>
      </c>
    </row>
    <row r="313" spans="1:18" hidden="1">
      <c r="A313" s="81">
        <v>202409</v>
      </c>
      <c r="B313" s="81" t="s">
        <v>367</v>
      </c>
      <c r="C313" s="81" t="s">
        <v>18</v>
      </c>
      <c r="D313" s="81" t="s">
        <v>35</v>
      </c>
      <c r="E313" s="81" t="s">
        <v>368</v>
      </c>
      <c r="F313" s="81">
        <f>'9月评分表'!F142</f>
        <v>42.3</v>
      </c>
      <c r="G313" s="81">
        <f>'9月评分表'!G142</f>
        <v>5</v>
      </c>
      <c r="H313" s="81">
        <f>'9月评分表'!H142</f>
        <v>5</v>
      </c>
      <c r="I313" s="81">
        <f>'9月评分表'!I142</f>
        <v>7</v>
      </c>
      <c r="J313" s="81">
        <f>'9月评分表'!J142</f>
        <v>2.5</v>
      </c>
      <c r="K313" s="81">
        <f>'9月评分表'!K142</f>
        <v>5</v>
      </c>
      <c r="L313" s="81">
        <f>'9月评分表'!L142</f>
        <v>66.8</v>
      </c>
      <c r="M313" s="82">
        <f>'9月评分表'!M142</f>
        <v>166085.64000000001</v>
      </c>
      <c r="N313" s="82">
        <f>'9月评分表'!N142</f>
        <v>13762.841005078</v>
      </c>
      <c r="O313" s="82">
        <f>'9月评分表'!O142</f>
        <v>0.125391586938531</v>
      </c>
      <c r="P313" s="82">
        <f>'9月评分表'!P142</f>
        <v>3.2449909573115297E-2</v>
      </c>
      <c r="Q313" s="82">
        <f>'9月评分表'!Q142</f>
        <v>8.3761580074938493</v>
      </c>
      <c r="R313" s="82">
        <f>'9月评分表'!R142</f>
        <v>2.1676539594840998</v>
      </c>
    </row>
    <row r="314" spans="1:18" hidden="1">
      <c r="A314" s="81">
        <v>202409</v>
      </c>
      <c r="B314" s="81" t="s">
        <v>75</v>
      </c>
      <c r="C314" s="81" t="s">
        <v>20</v>
      </c>
      <c r="D314" s="81" t="s">
        <v>25</v>
      </c>
      <c r="E314" s="81" t="s">
        <v>76</v>
      </c>
      <c r="F314" s="81">
        <f>'9月评分表'!F143</f>
        <v>37.35</v>
      </c>
      <c r="G314" s="81">
        <f>'9月评分表'!G143</f>
        <v>2.5</v>
      </c>
      <c r="H314" s="81">
        <f>'9月评分表'!H143</f>
        <v>10</v>
      </c>
      <c r="I314" s="81">
        <f>'9月评分表'!I143</f>
        <v>10</v>
      </c>
      <c r="J314" s="81">
        <f>'9月评分表'!J143</f>
        <v>0</v>
      </c>
      <c r="K314" s="81">
        <f>'9月评分表'!K143</f>
        <v>5</v>
      </c>
      <c r="L314" s="81">
        <f>'9月评分表'!L143</f>
        <v>64.849999999999994</v>
      </c>
      <c r="M314" s="82">
        <f>'9月评分表'!M143</f>
        <v>146403.64000000001</v>
      </c>
      <c r="N314" s="82">
        <f>'9月评分表'!N143</f>
        <v>5889.9054620323504</v>
      </c>
      <c r="O314" s="82">
        <f>'9月评分表'!O143</f>
        <v>0.149243244601791</v>
      </c>
      <c r="P314" s="82">
        <f>'9月评分表'!P143</f>
        <v>2.4148672384186401E-2</v>
      </c>
      <c r="Q314" s="82">
        <f>'9月评分表'!Q143</f>
        <v>9.6784244124261392</v>
      </c>
      <c r="R314" s="82">
        <f>'9月评分表'!R143</f>
        <v>1.5660414041144901</v>
      </c>
    </row>
    <row r="315" spans="1:18" hidden="1">
      <c r="A315" s="81">
        <v>202409</v>
      </c>
      <c r="B315" s="81" t="s">
        <v>369</v>
      </c>
      <c r="C315" s="81" t="s">
        <v>17</v>
      </c>
      <c r="D315" s="81" t="s">
        <v>30</v>
      </c>
      <c r="E315" s="81" t="s">
        <v>370</v>
      </c>
      <c r="F315" s="81">
        <f>'9月评分表'!F144</f>
        <v>0</v>
      </c>
      <c r="G315" s="81">
        <f>'9月评分表'!G144</f>
        <v>10</v>
      </c>
      <c r="H315" s="81">
        <f>'9月评分表'!H144</f>
        <v>5</v>
      </c>
      <c r="I315" s="81">
        <f>'9月评分表'!I144</f>
        <v>10</v>
      </c>
      <c r="J315" s="81">
        <f>'9月评分表'!J144</f>
        <v>2.5</v>
      </c>
      <c r="K315" s="81">
        <f>'9月评分表'!K144</f>
        <v>5</v>
      </c>
      <c r="L315" s="81">
        <f>'9月评分表'!L144</f>
        <v>32.5</v>
      </c>
      <c r="M315" s="82">
        <f>'9月评分表'!M144</f>
        <v>132246.03</v>
      </c>
      <c r="N315" s="82">
        <f>'9月评分表'!N144</f>
        <v>15074.826075893399</v>
      </c>
      <c r="O315" s="82">
        <f>'9月评分表'!O144</f>
        <v>0.14241610372038799</v>
      </c>
      <c r="P315" s="82">
        <f>'9月评分表'!P144</f>
        <v>2.88519330221387E-2</v>
      </c>
      <c r="Q315" s="82">
        <f>'9月评分表'!Q144</f>
        <v>4.6285233709126103</v>
      </c>
      <c r="R315" s="82">
        <f>'9月评分表'!R144</f>
        <v>0.93768782321950805</v>
      </c>
    </row>
    <row r="316" spans="1:18" hidden="1">
      <c r="A316" s="81">
        <v>202409</v>
      </c>
      <c r="B316" s="81" t="s">
        <v>429</v>
      </c>
      <c r="C316" s="81" t="s">
        <v>18</v>
      </c>
      <c r="D316" s="81" t="s">
        <v>26</v>
      </c>
      <c r="E316" s="81" t="s">
        <v>371</v>
      </c>
      <c r="F316" s="81">
        <f>'9月评分表'!F145</f>
        <v>0</v>
      </c>
      <c r="G316" s="81">
        <f>'9月评分表'!G145</f>
        <v>5</v>
      </c>
      <c r="H316" s="81">
        <f>'9月评分表'!H145</f>
        <v>5</v>
      </c>
      <c r="I316" s="81">
        <f>'9月评分表'!I145</f>
        <v>4</v>
      </c>
      <c r="J316" s="81">
        <f>'9月评分表'!J145</f>
        <v>2.5</v>
      </c>
      <c r="K316" s="81">
        <f>'9月评分表'!K145</f>
        <v>5</v>
      </c>
      <c r="L316" s="81">
        <f>'9月评分表'!L145</f>
        <v>21.5</v>
      </c>
      <c r="M316" s="82">
        <f>'9月评分表'!M145</f>
        <v>130630.79</v>
      </c>
      <c r="N316" s="82">
        <f>'9月评分表'!N145</f>
        <v>7052.5304998115198</v>
      </c>
      <c r="O316" s="82">
        <f>'9月评分表'!O145</f>
        <v>7.9031100119991801E-2</v>
      </c>
      <c r="P316" s="82">
        <f>'9月评分表'!P145</f>
        <v>2.1796768498757599E-2</v>
      </c>
      <c r="Q316" s="82">
        <f>'9月评分表'!Q145</f>
        <v>1.69916865257982</v>
      </c>
      <c r="R316" s="82">
        <f>'9月评分表'!R145</f>
        <v>0.46863052272328898</v>
      </c>
    </row>
    <row r="317" spans="1:18" hidden="1">
      <c r="A317" s="81">
        <v>202409</v>
      </c>
      <c r="B317" s="81" t="s">
        <v>372</v>
      </c>
      <c r="C317" s="81" t="s">
        <v>17</v>
      </c>
      <c r="D317" s="81" t="s">
        <v>31</v>
      </c>
      <c r="E317" s="81" t="s">
        <v>373</v>
      </c>
      <c r="F317" s="81">
        <f>'9月评分表'!F146</f>
        <v>0</v>
      </c>
      <c r="G317" s="81">
        <f>'9月评分表'!G146</f>
        <v>0</v>
      </c>
      <c r="H317" s="81">
        <f>'9月评分表'!H146</f>
        <v>10</v>
      </c>
      <c r="I317" s="81">
        <f>'9月评分表'!I146</f>
        <v>7</v>
      </c>
      <c r="J317" s="81">
        <f>'9月评分表'!J146</f>
        <v>0</v>
      </c>
      <c r="K317" s="81">
        <f>'9月评分表'!K146</f>
        <v>5</v>
      </c>
      <c r="L317" s="81">
        <f>'9月评分表'!L146</f>
        <v>22</v>
      </c>
      <c r="M317" s="82">
        <f>'9月评分表'!M146</f>
        <v>114517.26</v>
      </c>
      <c r="N317" s="82">
        <f>'9月评分表'!N146</f>
        <v>0</v>
      </c>
      <c r="O317" s="82">
        <f>'9月评分表'!O146</f>
        <v>4.29513290655845E-2</v>
      </c>
      <c r="P317" s="82">
        <f>'9月评分表'!P146</f>
        <v>1.0354615375330001E-2</v>
      </c>
      <c r="Q317" s="82">
        <f>'9月评分表'!Q146</f>
        <v>0.944929239442859</v>
      </c>
      <c r="R317" s="82">
        <f>'9月评分表'!R146</f>
        <v>0.22780153825725999</v>
      </c>
    </row>
    <row r="318" spans="1:18">
      <c r="A318" s="81">
        <v>202409</v>
      </c>
      <c r="B318" s="81" t="s">
        <v>374</v>
      </c>
      <c r="C318" s="81" t="s">
        <v>18</v>
      </c>
      <c r="D318" s="81" t="s">
        <v>37</v>
      </c>
      <c r="E318" s="81" t="s">
        <v>375</v>
      </c>
      <c r="F318" s="81">
        <f>'9月评分表'!F147</f>
        <v>0</v>
      </c>
      <c r="G318" s="81">
        <f>'9月评分表'!G147</f>
        <v>2.5</v>
      </c>
      <c r="H318" s="81">
        <f>'9月评分表'!H147</f>
        <v>2.5</v>
      </c>
      <c r="I318" s="81">
        <f>'9月评分表'!I147</f>
        <v>10</v>
      </c>
      <c r="J318" s="81">
        <f>'9月评分表'!J147</f>
        <v>5</v>
      </c>
      <c r="K318" s="81">
        <f>'9月评分表'!K147</f>
        <v>5</v>
      </c>
      <c r="L318" s="81">
        <f>'9月评分表'!L147</f>
        <v>25</v>
      </c>
      <c r="M318" s="82">
        <f>'9月评分表'!M147</f>
        <v>110621.75999999999</v>
      </c>
      <c r="N318" s="82">
        <f>'9月评分表'!N147</f>
        <v>212.78926368111601</v>
      </c>
      <c r="O318" s="82">
        <f>'9月评分表'!O147</f>
        <v>6.8574032965189796E-2</v>
      </c>
      <c r="P318" s="82">
        <f>'9月评分表'!P147</f>
        <v>1.27693981175247E-2</v>
      </c>
      <c r="Q318" s="82">
        <f>'9月评分表'!Q147</f>
        <v>1.71435082412974</v>
      </c>
      <c r="R318" s="82">
        <f>'9月评分表'!R147</f>
        <v>0.31923495293811699</v>
      </c>
    </row>
    <row r="319" spans="1:18" hidden="1">
      <c r="A319" s="81">
        <v>202409</v>
      </c>
      <c r="B319" s="81" t="s">
        <v>430</v>
      </c>
      <c r="C319" s="81" t="s">
        <v>20</v>
      </c>
      <c r="D319" s="81" t="s">
        <v>38</v>
      </c>
      <c r="E319" s="81" t="s">
        <v>122</v>
      </c>
      <c r="F319" s="81">
        <f>'9月评分表'!F148</f>
        <v>36</v>
      </c>
      <c r="G319" s="81">
        <f>'9月评分表'!G148</f>
        <v>2.5</v>
      </c>
      <c r="H319" s="81">
        <f>'9月评分表'!H148</f>
        <v>2.5</v>
      </c>
      <c r="I319" s="81">
        <f>'9月评分表'!I148</f>
        <v>7</v>
      </c>
      <c r="J319" s="81">
        <f>'9月评分表'!J148</f>
        <v>2.5</v>
      </c>
      <c r="K319" s="81">
        <f>'9月评分表'!K148</f>
        <v>5</v>
      </c>
      <c r="L319" s="81">
        <f>'9月评分表'!L148</f>
        <v>55.5</v>
      </c>
      <c r="M319" s="82">
        <f>'9月评分表'!M148</f>
        <v>165084</v>
      </c>
      <c r="N319" s="82">
        <f>'9月评分表'!N148</f>
        <v>7531.6024957198097</v>
      </c>
      <c r="O319" s="82">
        <f>'9月评分表'!O148</f>
        <v>0.124468272233881</v>
      </c>
      <c r="P319" s="82">
        <f>'9月评分表'!P148</f>
        <v>2.8012954683463299E-2</v>
      </c>
      <c r="Q319" s="82">
        <f>'9月评分表'!Q148</f>
        <v>6.9079891089804102</v>
      </c>
      <c r="R319" s="82">
        <f>'9月评分表'!R148</f>
        <v>1.5547189849322101</v>
      </c>
    </row>
    <row r="320" spans="1:18" hidden="1">
      <c r="A320" s="81">
        <v>202409</v>
      </c>
      <c r="B320" s="81" t="s">
        <v>376</v>
      </c>
      <c r="C320" s="81" t="s">
        <v>20</v>
      </c>
      <c r="D320" s="81" t="s">
        <v>27</v>
      </c>
      <c r="E320" s="81" t="s">
        <v>377</v>
      </c>
      <c r="F320" s="81">
        <f>'9月评分表'!F149</f>
        <v>38.25</v>
      </c>
      <c r="G320" s="81">
        <f>'9月评分表'!G149</f>
        <v>10</v>
      </c>
      <c r="H320" s="81">
        <f>'9月评分表'!H149</f>
        <v>0</v>
      </c>
      <c r="I320" s="81">
        <f>'9月评分表'!I149</f>
        <v>10</v>
      </c>
      <c r="J320" s="81">
        <f>'9月评分表'!J149</f>
        <v>0</v>
      </c>
      <c r="K320" s="81">
        <f>'9月评分表'!K149</f>
        <v>5</v>
      </c>
      <c r="L320" s="81">
        <f>'9月评分表'!L149</f>
        <v>63.25</v>
      </c>
      <c r="M320" s="82">
        <f>'9月评分表'!M149</f>
        <v>147481.38</v>
      </c>
      <c r="N320" s="82">
        <f>'9月评分表'!N149</f>
        <v>15735.463229683901</v>
      </c>
      <c r="O320" s="82">
        <f>'9月评分表'!O149</f>
        <v>5.81817590016502E-2</v>
      </c>
      <c r="P320" s="82">
        <f>'9月评分表'!P149</f>
        <v>3.2948858160047098E-2</v>
      </c>
      <c r="Q320" s="82">
        <f>'9月评分表'!Q149</f>
        <v>3.6799962568543698</v>
      </c>
      <c r="R320" s="82">
        <f>'9月评分表'!R149</f>
        <v>2.0840152786229802</v>
      </c>
    </row>
    <row r="321" spans="1:18" hidden="1">
      <c r="A321" s="81">
        <v>202409</v>
      </c>
      <c r="B321" s="81" t="s">
        <v>378</v>
      </c>
      <c r="C321" s="81" t="s">
        <v>17</v>
      </c>
      <c r="D321" s="81" t="s">
        <v>428</v>
      </c>
      <c r="E321" s="81" t="s">
        <v>379</v>
      </c>
      <c r="F321" s="81">
        <f>'9月评分表'!F150</f>
        <v>0</v>
      </c>
      <c r="G321" s="81">
        <f>'9月评分表'!G150</f>
        <v>0</v>
      </c>
      <c r="H321" s="81">
        <f>'9月评分表'!H150</f>
        <v>0</v>
      </c>
      <c r="I321" s="81">
        <f>'9月评分表'!I150</f>
        <v>10</v>
      </c>
      <c r="J321" s="81">
        <f>'9月评分表'!J150</f>
        <v>0</v>
      </c>
      <c r="K321" s="81">
        <f>'9月评分表'!K150</f>
        <v>5</v>
      </c>
      <c r="L321" s="81">
        <f>'9月评分表'!L150</f>
        <v>15</v>
      </c>
      <c r="M321" s="82">
        <f>'9月评分表'!M150</f>
        <v>71186.009999999995</v>
      </c>
      <c r="N321" s="82">
        <f>'9月评分表'!N150</f>
        <v>0</v>
      </c>
      <c r="O321" s="82">
        <f>'9月评分表'!O150</f>
        <v>6.6086315929579406E-2</v>
      </c>
      <c r="P321" s="82">
        <f>'9月评分表'!P150</f>
        <v>6.4366170973213397E-3</v>
      </c>
      <c r="Q321" s="82">
        <f>'9月评分表'!Q150</f>
        <v>0.99129473894369102</v>
      </c>
      <c r="R321" s="82">
        <f>'9月评分表'!R150</f>
        <v>9.6549256459820196E-2</v>
      </c>
    </row>
    <row r="322" spans="1:18" hidden="1">
      <c r="A322" s="81">
        <v>202409</v>
      </c>
      <c r="B322" s="81" t="s">
        <v>380</v>
      </c>
      <c r="C322" s="81" t="s">
        <v>17</v>
      </c>
      <c r="D322" s="81" t="s">
        <v>31</v>
      </c>
      <c r="E322" s="81" t="s">
        <v>381</v>
      </c>
      <c r="F322" s="81">
        <f>'9月评分表'!F151</f>
        <v>37.35</v>
      </c>
      <c r="G322" s="81">
        <f>'9月评分表'!G151</f>
        <v>2.5</v>
      </c>
      <c r="H322" s="81">
        <f>'9月评分表'!H151</f>
        <v>10</v>
      </c>
      <c r="I322" s="81">
        <f>'9月评分表'!I151</f>
        <v>3</v>
      </c>
      <c r="J322" s="81">
        <f>'9月评分表'!J151</f>
        <v>0</v>
      </c>
      <c r="K322" s="81">
        <f>'9月评分表'!K151</f>
        <v>5</v>
      </c>
      <c r="L322" s="81">
        <f>'9月评分表'!L151</f>
        <v>57.85</v>
      </c>
      <c r="M322" s="82">
        <f>'9月评分表'!M151</f>
        <v>131742.21</v>
      </c>
      <c r="N322" s="82">
        <f>'9月评分表'!N151</f>
        <v>5743.4124313061002</v>
      </c>
      <c r="O322" s="82">
        <f>'9月评分表'!O151</f>
        <v>7.3207788139483795E-2</v>
      </c>
      <c r="P322" s="82">
        <f>'9月评分表'!P151</f>
        <v>1.8348705744597699E-2</v>
      </c>
      <c r="Q322" s="82">
        <f>'9月评分表'!Q151</f>
        <v>4.2350705438691296</v>
      </c>
      <c r="R322" s="82">
        <f>'9月评分表'!R151</f>
        <v>1.0614726273249699</v>
      </c>
    </row>
    <row r="323" spans="1:18" hidden="1">
      <c r="A323" s="81">
        <v>202409</v>
      </c>
      <c r="B323" s="81" t="s">
        <v>382</v>
      </c>
      <c r="C323" s="81" t="s">
        <v>17</v>
      </c>
      <c r="D323" s="81" t="s">
        <v>36</v>
      </c>
      <c r="E323" s="81" t="s">
        <v>383</v>
      </c>
      <c r="F323" s="81">
        <f>'9月评分表'!F152</f>
        <v>45</v>
      </c>
      <c r="G323" s="81">
        <f>'9月评分表'!G152</f>
        <v>5</v>
      </c>
      <c r="H323" s="81">
        <f>'9月评分表'!H152</f>
        <v>0</v>
      </c>
      <c r="I323" s="81">
        <f>'9月评分表'!I152</f>
        <v>7</v>
      </c>
      <c r="J323" s="81">
        <f>'9月评分表'!J152</f>
        <v>2.5</v>
      </c>
      <c r="K323" s="81">
        <f>'9月评分表'!K152</f>
        <v>5</v>
      </c>
      <c r="L323" s="81">
        <f>'9月评分表'!L152</f>
        <v>64.5</v>
      </c>
      <c r="M323" s="82">
        <f>'9月评分表'!M152</f>
        <v>134029.44</v>
      </c>
      <c r="N323" s="82">
        <f>'9月评分表'!N152</f>
        <v>11170.725736924</v>
      </c>
      <c r="O323" s="82">
        <f>'9月评分表'!O152</f>
        <v>0.19030368607748499</v>
      </c>
      <c r="P323" s="82">
        <f>'9月评分表'!P152</f>
        <v>2.46378812473079E-2</v>
      </c>
      <c r="Q323" s="82">
        <f>'9月评分表'!Q152</f>
        <v>12.2745877519978</v>
      </c>
      <c r="R323" s="82">
        <f>'9月评分表'!R152</f>
        <v>1.58914334045136</v>
      </c>
    </row>
    <row r="324" spans="1:18" hidden="1">
      <c r="A324" s="81">
        <v>202409</v>
      </c>
      <c r="B324" s="81" t="s">
        <v>384</v>
      </c>
      <c r="C324" s="81" t="s">
        <v>16</v>
      </c>
      <c r="D324" s="81" t="s">
        <v>28</v>
      </c>
      <c r="E324" s="81" t="s">
        <v>385</v>
      </c>
      <c r="F324" s="81">
        <f>'9月评分表'!F153</f>
        <v>0</v>
      </c>
      <c r="G324" s="81">
        <f>'9月评分表'!G153</f>
        <v>5</v>
      </c>
      <c r="H324" s="81">
        <f>'9月评分表'!H153</f>
        <v>10</v>
      </c>
      <c r="I324" s="81">
        <f>'9月评分表'!I153</f>
        <v>10</v>
      </c>
      <c r="J324" s="81">
        <f>'9月评分表'!J153</f>
        <v>2.5</v>
      </c>
      <c r="K324" s="81">
        <f>'9月评分表'!K153</f>
        <v>5</v>
      </c>
      <c r="L324" s="81">
        <f>'9月评分表'!L153</f>
        <v>32.5</v>
      </c>
      <c r="M324" s="82">
        <f>'9月评分表'!M153</f>
        <v>118350.51</v>
      </c>
      <c r="N324" s="82">
        <f>'9月评分表'!N153</f>
        <v>10086.6933399267</v>
      </c>
      <c r="O324" s="82">
        <f>'9月评分表'!O153</f>
        <v>0.35704286653499201</v>
      </c>
      <c r="P324" s="82">
        <f>'9月评分表'!P153</f>
        <v>1.7977604081524799E-2</v>
      </c>
      <c r="Q324" s="82">
        <f>'9月评分表'!Q153</f>
        <v>11.6038931623872</v>
      </c>
      <c r="R324" s="82">
        <f>'9月评分表'!R153</f>
        <v>0.58427213264955602</v>
      </c>
    </row>
    <row r="325" spans="1:18" hidden="1">
      <c r="A325" s="81">
        <v>202409</v>
      </c>
      <c r="B325" s="81" t="s">
        <v>386</v>
      </c>
      <c r="C325" s="81" t="s">
        <v>20</v>
      </c>
      <c r="D325" s="81" t="s">
        <v>27</v>
      </c>
      <c r="E325" s="81" t="s">
        <v>387</v>
      </c>
      <c r="F325" s="81">
        <f>'9月评分表'!F154</f>
        <v>45</v>
      </c>
      <c r="G325" s="81">
        <f>'9月评分表'!G154</f>
        <v>10</v>
      </c>
      <c r="H325" s="81">
        <f>'9月评分表'!H154</f>
        <v>10</v>
      </c>
      <c r="I325" s="81">
        <f>'9月评分表'!I154</f>
        <v>10</v>
      </c>
      <c r="J325" s="81">
        <f>'9月评分表'!J154</f>
        <v>2.5</v>
      </c>
      <c r="K325" s="81">
        <f>'9月评分表'!K154</f>
        <v>5</v>
      </c>
      <c r="L325" s="81">
        <f>'9月评分表'!L154</f>
        <v>82.5</v>
      </c>
      <c r="M325" s="82">
        <f>'9月评分表'!M154</f>
        <v>217155.87</v>
      </c>
      <c r="N325" s="82">
        <f>'9月评分表'!N154</f>
        <v>32302.936952181</v>
      </c>
      <c r="O325" s="82">
        <f>'9月评分表'!O154</f>
        <v>9.6268458848910901E-2</v>
      </c>
      <c r="P325" s="82">
        <f>'9月评分表'!P154</f>
        <v>5.65491312302965E-2</v>
      </c>
      <c r="Q325" s="82">
        <f>'9月评分表'!Q154</f>
        <v>7.9421478550351496</v>
      </c>
      <c r="R325" s="82">
        <f>'9月评分表'!R154</f>
        <v>4.6653033264994601</v>
      </c>
    </row>
    <row r="326" spans="1:18" hidden="1">
      <c r="A326" s="81">
        <v>202409</v>
      </c>
      <c r="B326" s="81" t="s">
        <v>388</v>
      </c>
      <c r="C326" s="81" t="s">
        <v>18</v>
      </c>
      <c r="D326" s="81" t="s">
        <v>29</v>
      </c>
      <c r="E326" s="81" t="s">
        <v>389</v>
      </c>
      <c r="F326" s="81">
        <f>'9月评分表'!F155</f>
        <v>39.15</v>
      </c>
      <c r="G326" s="81">
        <f>'9月评分表'!G155</f>
        <v>2.5</v>
      </c>
      <c r="H326" s="81">
        <f>'9月评分表'!H155</f>
        <v>5</v>
      </c>
      <c r="I326" s="81">
        <f>'9月评分表'!I155</f>
        <v>7</v>
      </c>
      <c r="J326" s="81">
        <f>'9月评分表'!J155</f>
        <v>2.5</v>
      </c>
      <c r="K326" s="81">
        <f>'9月评分表'!K155</f>
        <v>5</v>
      </c>
      <c r="L326" s="81">
        <f>'9月评分表'!L155</f>
        <v>61.15</v>
      </c>
      <c r="M326" s="82">
        <f>'9月评分表'!M155</f>
        <v>165320.85</v>
      </c>
      <c r="N326" s="82">
        <f>'9月评分表'!N155</f>
        <v>2638.0863636796998</v>
      </c>
      <c r="O326" s="82">
        <f>'9月评分表'!O155</f>
        <v>7.5555597607678895E-2</v>
      </c>
      <c r="P326" s="82">
        <f>'9月评分表'!P155</f>
        <v>2.1375043214484701E-2</v>
      </c>
      <c r="Q326" s="82">
        <f>'9月评分表'!Q155</f>
        <v>4.6202247937095704</v>
      </c>
      <c r="R326" s="82">
        <f>'9月评分表'!R155</f>
        <v>1.30708389256574</v>
      </c>
    </row>
    <row r="327" spans="1:18" hidden="1">
      <c r="A327" s="81">
        <v>202409</v>
      </c>
      <c r="B327" s="81" t="s">
        <v>431</v>
      </c>
      <c r="C327" s="81" t="s">
        <v>16</v>
      </c>
      <c r="D327" s="81" t="s">
        <v>22</v>
      </c>
      <c r="E327" s="81" t="s">
        <v>432</v>
      </c>
      <c r="F327" s="81">
        <f>'9月评分表'!F156</f>
        <v>45</v>
      </c>
      <c r="G327" s="81">
        <f>'9月评分表'!G156</f>
        <v>10</v>
      </c>
      <c r="H327" s="81">
        <f>'9月评分表'!H156</f>
        <v>10</v>
      </c>
      <c r="I327" s="81">
        <f>'9月评分表'!I156</f>
        <v>7</v>
      </c>
      <c r="J327" s="81">
        <f>'9月评分表'!J156</f>
        <v>0</v>
      </c>
      <c r="K327" s="81">
        <f>'9月评分表'!K156</f>
        <v>5</v>
      </c>
      <c r="L327" s="81">
        <f>'9月评分表'!L156</f>
        <v>77</v>
      </c>
      <c r="M327" s="82">
        <f>'9月评分表'!M156</f>
        <v>158197.88</v>
      </c>
      <c r="N327" s="82">
        <f>'9月评分表'!N156</f>
        <v>21288.435986366199</v>
      </c>
      <c r="O327" s="82">
        <f>'9月评分表'!O156</f>
        <v>0.258743168258106</v>
      </c>
      <c r="P327" s="82">
        <f>'9月评分表'!P156</f>
        <v>2.8329150854907101E-2</v>
      </c>
      <c r="Q327" s="82">
        <f>'9月评分表'!Q156</f>
        <v>19.923223955874199</v>
      </c>
      <c r="R327" s="82">
        <f>'9月评分表'!R156</f>
        <v>2.1813446158278502</v>
      </c>
    </row>
    <row r="328" spans="1:18" hidden="1">
      <c r="A328" s="81">
        <v>202409</v>
      </c>
      <c r="B328" s="81" t="s">
        <v>433</v>
      </c>
      <c r="C328" s="81" t="s">
        <v>17</v>
      </c>
      <c r="D328" s="81" t="s">
        <v>30</v>
      </c>
      <c r="E328" s="81" t="s">
        <v>404</v>
      </c>
      <c r="F328" s="81">
        <f>'9月评分表'!F157</f>
        <v>45</v>
      </c>
      <c r="G328" s="81">
        <f>'9月评分表'!G157</f>
        <v>15</v>
      </c>
      <c r="H328" s="81">
        <f>'9月评分表'!H157</f>
        <v>2.5</v>
      </c>
      <c r="I328" s="81">
        <f>'9月评分表'!I157</f>
        <v>10</v>
      </c>
      <c r="J328" s="81">
        <f>'9月评分表'!J157</f>
        <v>0</v>
      </c>
      <c r="K328" s="81">
        <f>'9月评分表'!K157</f>
        <v>5</v>
      </c>
      <c r="L328" s="81">
        <f>'9月评分表'!L157</f>
        <v>77.5</v>
      </c>
      <c r="M328" s="82">
        <f>'9月评分表'!M157</f>
        <v>280109.14</v>
      </c>
      <c r="N328" s="82">
        <f>'9月评分表'!N157</f>
        <v>44741.186818939903</v>
      </c>
      <c r="O328" s="82">
        <f>'9月评分表'!O157</f>
        <v>0.34691650960826298</v>
      </c>
      <c r="P328" s="82">
        <f>'9月评分表'!P157</f>
        <v>7.5468622889602793E-2</v>
      </c>
      <c r="Q328" s="82">
        <f>'9月评分表'!Q157</f>
        <v>26.8860294946404</v>
      </c>
      <c r="R328" s="82">
        <f>'9月评分表'!R157</f>
        <v>5.8488182739442198</v>
      </c>
    </row>
    <row r="329" spans="1:18" hidden="1">
      <c r="A329" s="81">
        <v>202409</v>
      </c>
      <c r="B329" s="81" t="s">
        <v>434</v>
      </c>
      <c r="C329" s="81" t="s">
        <v>18</v>
      </c>
      <c r="D329" s="81" t="s">
        <v>26</v>
      </c>
      <c r="E329" s="81" t="s">
        <v>402</v>
      </c>
      <c r="F329" s="81">
        <f>'9月评分表'!F158</f>
        <v>0</v>
      </c>
      <c r="G329" s="81">
        <f>'9月评分表'!G158</f>
        <v>0</v>
      </c>
      <c r="H329" s="81">
        <f>'9月评分表'!H158</f>
        <v>2.5</v>
      </c>
      <c r="I329" s="81">
        <f>'9月评分表'!I158</f>
        <v>10</v>
      </c>
      <c r="J329" s="81">
        <f>'9月评分表'!J158</f>
        <v>2.5</v>
      </c>
      <c r="K329" s="81">
        <f>'9月评分表'!K158</f>
        <v>5</v>
      </c>
      <c r="L329" s="81">
        <f>'9月评分表'!L158</f>
        <v>20</v>
      </c>
      <c r="M329" s="82">
        <f>'9月评分表'!M158</f>
        <v>101917.42</v>
      </c>
      <c r="N329" s="82">
        <f>'9月评分表'!N158</f>
        <v>0</v>
      </c>
      <c r="O329" s="82">
        <f>'9月评分表'!O158</f>
        <v>4.27602179677933E-2</v>
      </c>
      <c r="P329" s="82">
        <f>'9月评分表'!P158</f>
        <v>1.1570993798995999E-2</v>
      </c>
      <c r="Q329" s="82">
        <f>'9月评分表'!Q158</f>
        <v>0.85520435935586603</v>
      </c>
      <c r="R329" s="82">
        <f>'9月评分表'!R158</f>
        <v>0.231419875979921</v>
      </c>
    </row>
    <row r="330" spans="1:18" hidden="1">
      <c r="A330" s="81">
        <v>202409</v>
      </c>
      <c r="B330" s="81" t="s">
        <v>435</v>
      </c>
      <c r="C330" s="81" t="s">
        <v>18</v>
      </c>
      <c r="D330" s="81" t="s">
        <v>26</v>
      </c>
      <c r="E330" s="81" t="s">
        <v>403</v>
      </c>
      <c r="F330" s="81">
        <f>'9月评分表'!F159</f>
        <v>0</v>
      </c>
      <c r="G330" s="81">
        <f>'9月评分表'!G159</f>
        <v>0</v>
      </c>
      <c r="H330" s="81">
        <f>'9月评分表'!H159</f>
        <v>0</v>
      </c>
      <c r="I330" s="81">
        <f>'9月评分表'!I159</f>
        <v>10</v>
      </c>
      <c r="J330" s="81">
        <f>'9月评分表'!J159</f>
        <v>2.5</v>
      </c>
      <c r="K330" s="81">
        <f>'9月评分表'!K159</f>
        <v>5</v>
      </c>
      <c r="L330" s="81">
        <f>'9月评分表'!L159</f>
        <v>17.5</v>
      </c>
      <c r="M330" s="82">
        <f>'9月评分表'!M159</f>
        <v>95508.24</v>
      </c>
      <c r="N330" s="82">
        <f>'9月评分表'!N159</f>
        <v>0</v>
      </c>
      <c r="O330" s="82">
        <f>'9月评分表'!O159</f>
        <v>4.0071198428299301E-2</v>
      </c>
      <c r="P330" s="82">
        <f>'9月评分表'!P159</f>
        <v>1.0843340155127799E-2</v>
      </c>
      <c r="Q330" s="82">
        <f>'9月评分表'!Q159</f>
        <v>0.70124597249523701</v>
      </c>
      <c r="R330" s="82">
        <f>'9月评分表'!R159</f>
        <v>0.18975845271473701</v>
      </c>
    </row>
    <row r="331" spans="1:18" hidden="1">
      <c r="A331" s="81">
        <v>202409</v>
      </c>
      <c r="B331" s="81" t="s">
        <v>390</v>
      </c>
      <c r="C331" s="81" t="s">
        <v>16</v>
      </c>
      <c r="D331" s="81" t="s">
        <v>34</v>
      </c>
      <c r="E331" s="81" t="s">
        <v>391</v>
      </c>
      <c r="F331" s="81">
        <f>'9月评分表'!F160</f>
        <v>36.450000000000003</v>
      </c>
      <c r="G331" s="81">
        <f>'9月评分表'!G160</f>
        <v>5</v>
      </c>
      <c r="H331" s="81">
        <f>'9月评分表'!H160</f>
        <v>7.5</v>
      </c>
      <c r="I331" s="81">
        <f>'9月评分表'!I160</f>
        <v>10</v>
      </c>
      <c r="J331" s="81">
        <f>'9月评分表'!J160</f>
        <v>2.5</v>
      </c>
      <c r="K331" s="81">
        <f>'9月评分表'!K160</f>
        <v>5</v>
      </c>
      <c r="L331" s="81">
        <f>'9月评分表'!L160</f>
        <v>66.45</v>
      </c>
      <c r="M331" s="82">
        <f>'9月评分表'!M160</f>
        <v>134076.76</v>
      </c>
      <c r="N331" s="82">
        <f>'9月评分表'!N160</f>
        <v>7348.0293362334096</v>
      </c>
      <c r="O331" s="82">
        <f>'9月评分表'!O160</f>
        <v>6.6385545949391694E-2</v>
      </c>
      <c r="P331" s="82">
        <f>'9月评分表'!P160</f>
        <v>1.8120101908229099E-2</v>
      </c>
      <c r="Q331" s="82">
        <f>'9月评分表'!Q160</f>
        <v>4.4113195283370796</v>
      </c>
      <c r="R331" s="82">
        <f>'9月评分表'!R160</f>
        <v>1.20408077180182</v>
      </c>
    </row>
    <row r="332" spans="1:18" hidden="1">
      <c r="A332" s="81">
        <v>202409</v>
      </c>
      <c r="B332" s="81" t="s">
        <v>392</v>
      </c>
      <c r="C332" s="81" t="s">
        <v>18</v>
      </c>
      <c r="D332" s="81" t="s">
        <v>29</v>
      </c>
      <c r="E332" s="81" t="s">
        <v>393</v>
      </c>
      <c r="F332" s="81">
        <f>'9月评分表'!F161</f>
        <v>0</v>
      </c>
      <c r="G332" s="81">
        <f>'9月评分表'!G161</f>
        <v>0</v>
      </c>
      <c r="H332" s="81">
        <f>'9月评分表'!H161</f>
        <v>10</v>
      </c>
      <c r="I332" s="81">
        <f>'9月评分表'!I161</f>
        <v>10</v>
      </c>
      <c r="J332" s="81">
        <f>'9月评分表'!J161</f>
        <v>0</v>
      </c>
      <c r="K332" s="81">
        <f>'9月评分表'!K161</f>
        <v>5</v>
      </c>
      <c r="L332" s="81">
        <f>'9月评分表'!L161</f>
        <v>25</v>
      </c>
      <c r="M332" s="82">
        <f>'9月评分表'!M161</f>
        <v>85393.16</v>
      </c>
      <c r="N332" s="82">
        <f>'9月评分表'!N161</f>
        <v>0</v>
      </c>
      <c r="O332" s="82">
        <f>'9月评分表'!O161</f>
        <v>3.5247416438401499E-2</v>
      </c>
      <c r="P332" s="82">
        <f>'9月评分表'!P161</f>
        <v>9.6949444445971703E-3</v>
      </c>
      <c r="Q332" s="82">
        <f>'9月评分表'!Q161</f>
        <v>0.881185410960038</v>
      </c>
      <c r="R332" s="82">
        <f>'9月评分表'!R161</f>
        <v>0.242373611114929</v>
      </c>
    </row>
    <row r="333" spans="1:18" hidden="1">
      <c r="A333" s="81">
        <v>202409</v>
      </c>
      <c r="B333" s="81" t="s">
        <v>394</v>
      </c>
      <c r="C333" s="81" t="s">
        <v>18</v>
      </c>
      <c r="D333" s="81" t="s">
        <v>29</v>
      </c>
      <c r="E333" s="81" t="s">
        <v>395</v>
      </c>
      <c r="F333" s="81">
        <f>'9月评分表'!F162</f>
        <v>0</v>
      </c>
      <c r="G333" s="81">
        <f>'9月评分表'!G162</f>
        <v>0</v>
      </c>
      <c r="H333" s="81">
        <f>'9月评分表'!H162</f>
        <v>5</v>
      </c>
      <c r="I333" s="81">
        <f>'9月评分表'!I162</f>
        <v>4</v>
      </c>
      <c r="J333" s="81">
        <f>'9月评分表'!J162</f>
        <v>0</v>
      </c>
      <c r="K333" s="81">
        <f>'9月评分表'!K162</f>
        <v>5</v>
      </c>
      <c r="L333" s="81">
        <f>'9月评分表'!L162</f>
        <v>14</v>
      </c>
      <c r="M333" s="82">
        <f>'9月评分表'!M162</f>
        <v>84249.99</v>
      </c>
      <c r="N333" s="82">
        <f>'9月评分表'!N162</f>
        <v>0</v>
      </c>
      <c r="O333" s="82">
        <f>'9月评分表'!O162</f>
        <v>3.4775554417486899E-2</v>
      </c>
      <c r="P333" s="82">
        <f>'9月评分表'!P162</f>
        <v>9.5651568873650703E-3</v>
      </c>
      <c r="Q333" s="82">
        <f>'9月评分表'!Q162</f>
        <v>0.48685776184481599</v>
      </c>
      <c r="R333" s="82">
        <f>'9月评分表'!R162</f>
        <v>0.133912196423111</v>
      </c>
    </row>
    <row r="334" spans="1:18" hidden="1">
      <c r="A334" s="81">
        <v>202409</v>
      </c>
      <c r="B334" s="81" t="s">
        <v>436</v>
      </c>
      <c r="C334" s="81" t="s">
        <v>17</v>
      </c>
      <c r="D334" s="81" t="s">
        <v>31</v>
      </c>
      <c r="E334" s="81" t="s">
        <v>174</v>
      </c>
      <c r="F334" s="81">
        <f>'9月评分表'!F163</f>
        <v>45</v>
      </c>
      <c r="G334" s="81">
        <f>'9月评分表'!G163</f>
        <v>10</v>
      </c>
      <c r="H334" s="81">
        <f>'9月评分表'!H163</f>
        <v>7.5</v>
      </c>
      <c r="I334" s="81">
        <f>'9月评分表'!I163</f>
        <v>7</v>
      </c>
      <c r="J334" s="81">
        <f>'9月评分表'!J163</f>
        <v>0</v>
      </c>
      <c r="K334" s="81">
        <f>'9月评分表'!K163</f>
        <v>5</v>
      </c>
      <c r="L334" s="81">
        <f>'9月评分表'!L163</f>
        <v>74.5</v>
      </c>
      <c r="M334" s="82">
        <f>'9月评分表'!M163</f>
        <v>226200.32000000001</v>
      </c>
      <c r="N334" s="82">
        <f>'9月评分表'!N163</f>
        <v>25668.925005924801</v>
      </c>
      <c r="O334" s="82">
        <f>'9月评分表'!O163</f>
        <v>0.19119064912954101</v>
      </c>
      <c r="P334" s="82">
        <f>'9月评分表'!P163</f>
        <v>4.9220008560176498E-2</v>
      </c>
      <c r="Q334" s="82">
        <f>'9月评分表'!Q163</f>
        <v>14.2437033601508</v>
      </c>
      <c r="R334" s="82">
        <f>'9月评分表'!R163</f>
        <v>3.6668906377331498</v>
      </c>
    </row>
    <row r="335" spans="1:18" hidden="1">
      <c r="A335" s="81">
        <v>202409</v>
      </c>
      <c r="B335" s="81" t="s">
        <v>437</v>
      </c>
      <c r="C335" s="81" t="s">
        <v>16</v>
      </c>
      <c r="D335" s="81" t="s">
        <v>34</v>
      </c>
      <c r="E335" s="81" t="s">
        <v>399</v>
      </c>
      <c r="F335" s="81">
        <f>'9月评分表'!F164</f>
        <v>38.700000000000003</v>
      </c>
      <c r="G335" s="81">
        <f>'9月评分表'!G164</f>
        <v>5</v>
      </c>
      <c r="H335" s="81">
        <f>'9月评分表'!H164</f>
        <v>5</v>
      </c>
      <c r="I335" s="81">
        <f>'9月评分表'!I164</f>
        <v>7</v>
      </c>
      <c r="J335" s="81">
        <f>'9月评分表'!J164</f>
        <v>2.5</v>
      </c>
      <c r="K335" s="81">
        <f>'9月评分表'!K164</f>
        <v>5</v>
      </c>
      <c r="L335" s="81">
        <f>'9月评分表'!L164</f>
        <v>63.2</v>
      </c>
      <c r="M335" s="82">
        <f>'9月评分表'!M164</f>
        <v>126013.71</v>
      </c>
      <c r="N335" s="82">
        <f>'9月评分表'!N164</f>
        <v>12399.700578615601</v>
      </c>
      <c r="O335" s="82">
        <f>'9月评分表'!O164</f>
        <v>7.0398929445590994E-2</v>
      </c>
      <c r="P335" s="82">
        <f>'9月评分表'!P164</f>
        <v>2.0055779286609801E-2</v>
      </c>
      <c r="Q335" s="82">
        <f>'9月评分表'!Q164</f>
        <v>4.44921234096135</v>
      </c>
      <c r="R335" s="82">
        <f>'9月评分表'!R164</f>
        <v>1.26752525091374</v>
      </c>
    </row>
    <row r="336" spans="1:18" hidden="1">
      <c r="A336" s="81">
        <v>202409</v>
      </c>
      <c r="B336" s="81" t="s">
        <v>438</v>
      </c>
      <c r="C336" s="81" t="s">
        <v>16</v>
      </c>
      <c r="D336" s="81" t="s">
        <v>23</v>
      </c>
      <c r="E336" s="81" t="s">
        <v>401</v>
      </c>
      <c r="F336" s="81">
        <f>'9月评分表'!F165</f>
        <v>0</v>
      </c>
      <c r="G336" s="81">
        <f>'9月评分表'!G165</f>
        <v>0</v>
      </c>
      <c r="H336" s="81">
        <f>'9月评分表'!H165</f>
        <v>7.5</v>
      </c>
      <c r="I336" s="81">
        <f>'9月评分表'!I165</f>
        <v>10</v>
      </c>
      <c r="J336" s="81">
        <f>'9月评分表'!J165</f>
        <v>5</v>
      </c>
      <c r="K336" s="81">
        <f>'9月评分表'!K165</f>
        <v>5</v>
      </c>
      <c r="L336" s="81">
        <f>'9月评分表'!L165</f>
        <v>27.5</v>
      </c>
      <c r="M336" s="82">
        <f>'9月评分表'!M165</f>
        <v>113860.94</v>
      </c>
      <c r="N336" s="82">
        <f>'9月评分表'!N165</f>
        <v>0</v>
      </c>
      <c r="O336" s="82">
        <f>'9月评分表'!O165</f>
        <v>4.2525440316374501E-2</v>
      </c>
      <c r="P336" s="82">
        <f>'9月评分表'!P165</f>
        <v>1.1951482026043601E-2</v>
      </c>
      <c r="Q336" s="82">
        <f>'9月评分表'!Q165</f>
        <v>1.1694496087002999</v>
      </c>
      <c r="R336" s="82">
        <f>'9月评分表'!R165</f>
        <v>0.32866575571619799</v>
      </c>
    </row>
    <row r="337" spans="1:18" hidden="1">
      <c r="A337" s="81">
        <v>202409</v>
      </c>
      <c r="B337" s="81" t="s">
        <v>396</v>
      </c>
      <c r="C337" s="81" t="s">
        <v>18</v>
      </c>
      <c r="D337" s="81" t="s">
        <v>35</v>
      </c>
      <c r="E337" s="81" t="s">
        <v>397</v>
      </c>
      <c r="F337" s="81">
        <f>'9月评分表'!F166</f>
        <v>36</v>
      </c>
      <c r="G337" s="81">
        <f>'9月评分表'!G166</f>
        <v>2.5</v>
      </c>
      <c r="H337" s="81">
        <f>'9月评分表'!H166</f>
        <v>2.5</v>
      </c>
      <c r="I337" s="81">
        <f>'9月评分表'!I166</f>
        <v>3</v>
      </c>
      <c r="J337" s="81">
        <f>'9月评分表'!J166</f>
        <v>0</v>
      </c>
      <c r="K337" s="81">
        <f>'9月评分表'!K166</f>
        <v>5</v>
      </c>
      <c r="L337" s="81">
        <f>'9月评分表'!L166</f>
        <v>49</v>
      </c>
      <c r="M337" s="82">
        <f>'9月评分表'!M166</f>
        <v>102112.96000000001</v>
      </c>
      <c r="N337" s="82">
        <f>'9月评分表'!N166</f>
        <v>3193.6622419132</v>
      </c>
      <c r="O337" s="82">
        <f>'9月评分表'!O166</f>
        <v>5.6253877469353897E-2</v>
      </c>
      <c r="P337" s="82">
        <f>'9月评分表'!P166</f>
        <v>1.4747607910430499E-2</v>
      </c>
      <c r="Q337" s="82">
        <f>'9月评分表'!Q166</f>
        <v>2.7564399959983401</v>
      </c>
      <c r="R337" s="82">
        <f>'9月评分表'!R166</f>
        <v>0.72263278761109595</v>
      </c>
    </row>
    <row r="338" spans="1:18" hidden="1">
      <c r="A338" s="81">
        <v>202409</v>
      </c>
      <c r="B338" s="81" t="s">
        <v>398</v>
      </c>
      <c r="C338" s="81" t="s">
        <v>17</v>
      </c>
      <c r="D338" s="81" t="s">
        <v>36</v>
      </c>
      <c r="E338" s="81" t="s">
        <v>405</v>
      </c>
      <c r="F338" s="81">
        <f>'9月评分表'!F167</f>
        <v>37.799999999999997</v>
      </c>
      <c r="G338" s="81">
        <f>'9月评分表'!G167</f>
        <v>5</v>
      </c>
      <c r="H338" s="81">
        <f>'9月评分表'!H167</f>
        <v>0</v>
      </c>
      <c r="I338" s="81">
        <f>'9月评分表'!I167</f>
        <v>10</v>
      </c>
      <c r="J338" s="81">
        <f>'9月评分表'!J167</f>
        <v>2.5</v>
      </c>
      <c r="K338" s="81">
        <f>'9月评分表'!K167</f>
        <v>5</v>
      </c>
      <c r="L338" s="81">
        <f>'9月评分表'!L167</f>
        <v>60.3</v>
      </c>
      <c r="M338" s="82">
        <f>'9月评分表'!M167</f>
        <v>133121.96</v>
      </c>
      <c r="N338" s="82">
        <f>'9月评分表'!N167</f>
        <v>9901.5046168840108</v>
      </c>
      <c r="O338" s="82">
        <f>'9月评分表'!O167</f>
        <v>0.17615135066878401</v>
      </c>
      <c r="P338" s="82">
        <f>'9月评分表'!P167</f>
        <v>2.31334169577628E-2</v>
      </c>
      <c r="Q338" s="82">
        <f>'9月评分表'!Q167</f>
        <v>10.6219264453277</v>
      </c>
      <c r="R338" s="82">
        <f>'9月评分表'!R167</f>
        <v>1.3949450425531</v>
      </c>
    </row>
    <row r="339" spans="1:18" hidden="1">
      <c r="A339" s="81">
        <v>202409</v>
      </c>
      <c r="B339" s="81" t="s">
        <v>400</v>
      </c>
      <c r="C339" s="81" t="s">
        <v>20</v>
      </c>
      <c r="D339" s="81" t="s">
        <v>27</v>
      </c>
      <c r="E339" s="81" t="s">
        <v>406</v>
      </c>
      <c r="F339" s="81">
        <f>'9月评分表'!F168</f>
        <v>45</v>
      </c>
      <c r="G339" s="81">
        <f>'9月评分表'!G168</f>
        <v>10</v>
      </c>
      <c r="H339" s="81">
        <f>'9月评分表'!H168</f>
        <v>2.5</v>
      </c>
      <c r="I339" s="81">
        <f>'9月评分表'!I168</f>
        <v>10</v>
      </c>
      <c r="J339" s="81">
        <f>'9月评分表'!J168</f>
        <v>2.5</v>
      </c>
      <c r="K339" s="81">
        <f>'9月评分表'!K168</f>
        <v>5</v>
      </c>
      <c r="L339" s="81">
        <f>'9月评分表'!L168</f>
        <v>75</v>
      </c>
      <c r="M339" s="82">
        <f>'9月评分表'!M168</f>
        <v>114962.61</v>
      </c>
      <c r="N339" s="82">
        <f>'9月评分表'!N168</f>
        <v>15103.0647745477</v>
      </c>
      <c r="O339" s="82">
        <f>'9月评分表'!O168</f>
        <v>4.8645702179179601E-2</v>
      </c>
      <c r="P339" s="82">
        <f>'9月评分表'!P168</f>
        <v>2.8179528368896201E-2</v>
      </c>
      <c r="Q339" s="82">
        <f>'9月评分表'!Q168</f>
        <v>3.6484276634384698</v>
      </c>
      <c r="R339" s="82">
        <f>'9月评分表'!R168</f>
        <v>2.11346462766722</v>
      </c>
    </row>
    <row r="340" spans="1:18" hidden="1">
      <c r="A340" s="81">
        <v>202409</v>
      </c>
      <c r="B340" s="81" t="s">
        <v>407</v>
      </c>
      <c r="C340" s="81" t="s">
        <v>20</v>
      </c>
      <c r="D340" s="81" t="s">
        <v>27</v>
      </c>
      <c r="E340" s="81" t="s">
        <v>408</v>
      </c>
      <c r="F340" s="81">
        <f>'9月评分表'!F169</f>
        <v>41.4</v>
      </c>
      <c r="G340" s="81">
        <f>'9月评分表'!G169</f>
        <v>15</v>
      </c>
      <c r="H340" s="81">
        <f>'9月评分表'!H169</f>
        <v>0</v>
      </c>
      <c r="I340" s="81">
        <f>'9月评分表'!I169</f>
        <v>10</v>
      </c>
      <c r="J340" s="81">
        <f>'9月评分表'!J169</f>
        <v>2.5</v>
      </c>
      <c r="K340" s="81">
        <f>'9月评分表'!K169</f>
        <v>5</v>
      </c>
      <c r="L340" s="81">
        <f>'9月评分表'!L169</f>
        <v>73.900000000000006</v>
      </c>
      <c r="M340" s="82">
        <f>'9月评分表'!M169</f>
        <v>204331.96</v>
      </c>
      <c r="N340" s="82">
        <f>'9月评分表'!N169</f>
        <v>32905.930092542403</v>
      </c>
      <c r="O340" s="82">
        <f>'9月评分表'!O169</f>
        <v>9.3497104610756401E-2</v>
      </c>
      <c r="P340" s="82">
        <f>'9月评分表'!P169</f>
        <v>5.5418116749367898E-2</v>
      </c>
      <c r="Q340" s="82">
        <f>'9月评分表'!Q169</f>
        <v>6.9094360307349003</v>
      </c>
      <c r="R340" s="82">
        <f>'9月评分表'!R169</f>
        <v>4.0953988277782898</v>
      </c>
    </row>
    <row r="341" spans="1:18" hidden="1">
      <c r="A341" s="81">
        <v>202409</v>
      </c>
      <c r="B341" s="81" t="s">
        <v>409</v>
      </c>
      <c r="C341" s="81" t="s">
        <v>20</v>
      </c>
      <c r="D341" s="81" t="s">
        <v>38</v>
      </c>
      <c r="E341" s="81" t="s">
        <v>136</v>
      </c>
      <c r="F341" s="81">
        <f>'9月评分表'!F170</f>
        <v>42.75</v>
      </c>
      <c r="G341" s="81">
        <f>'9月评分表'!G170</f>
        <v>5</v>
      </c>
      <c r="H341" s="81">
        <f>'9月评分表'!H170</f>
        <v>10</v>
      </c>
      <c r="I341" s="81">
        <f>'9月评分表'!I170</f>
        <v>10</v>
      </c>
      <c r="J341" s="81">
        <f>'9月评分表'!J170</f>
        <v>2.5</v>
      </c>
      <c r="K341" s="81">
        <f>'9月评分表'!K170</f>
        <v>5</v>
      </c>
      <c r="L341" s="81">
        <f>'9月评分表'!L170</f>
        <v>75.25</v>
      </c>
      <c r="M341" s="82">
        <f>'9月评分表'!M170</f>
        <v>148248.85999999999</v>
      </c>
      <c r="N341" s="82">
        <f>'9月评分表'!N170</f>
        <v>12268.207558685101</v>
      </c>
      <c r="O341" s="82">
        <f>'9月评分表'!O170</f>
        <v>0.13902219137067201</v>
      </c>
      <c r="P341" s="82">
        <f>'9月评分表'!P170</f>
        <v>2.99983504809479E-2</v>
      </c>
      <c r="Q341" s="82">
        <f>'9月评分表'!Q170</f>
        <v>10.461419900643101</v>
      </c>
      <c r="R341" s="82">
        <f>'9月评分表'!R170</f>
        <v>2.2573758736913301</v>
      </c>
    </row>
    <row r="342" spans="1:18" hidden="1">
      <c r="A342" s="81">
        <v>202409</v>
      </c>
      <c r="B342" s="81" t="s">
        <v>410</v>
      </c>
      <c r="C342" s="81" t="s">
        <v>20</v>
      </c>
      <c r="D342" s="81" t="s">
        <v>27</v>
      </c>
      <c r="E342" s="81" t="s">
        <v>411</v>
      </c>
      <c r="F342" s="81">
        <f>'9月评分表'!F171</f>
        <v>43.65</v>
      </c>
      <c r="G342" s="81">
        <f>'9月评分表'!G171</f>
        <v>10</v>
      </c>
      <c r="H342" s="81">
        <f>'9月评分表'!H171</f>
        <v>10</v>
      </c>
      <c r="I342" s="81">
        <f>'9月评分表'!I171</f>
        <v>10</v>
      </c>
      <c r="J342" s="81">
        <f>'9月评分表'!J171</f>
        <v>2.5</v>
      </c>
      <c r="K342" s="81">
        <f>'9月评分表'!K171</f>
        <v>5</v>
      </c>
      <c r="L342" s="81">
        <f>'9月评分表'!L171</f>
        <v>81.150000000000006</v>
      </c>
      <c r="M342" s="82">
        <f>'9月评分表'!M171</f>
        <v>189461.37</v>
      </c>
      <c r="N342" s="82">
        <f>'9月评分表'!N171</f>
        <v>25850.840651743201</v>
      </c>
      <c r="O342" s="82">
        <f>'9月评分表'!O171</f>
        <v>8.1284199384779293E-2</v>
      </c>
      <c r="P342" s="82">
        <f>'9月评分表'!P171</f>
        <v>4.7285576115415E-2</v>
      </c>
      <c r="Q342" s="82">
        <f>'9月评分表'!Q171</f>
        <v>6.5962127800748398</v>
      </c>
      <c r="R342" s="82">
        <f>'9月评分表'!R171</f>
        <v>3.8372245017659301</v>
      </c>
    </row>
    <row r="343" spans="1:18" hidden="1">
      <c r="A343" s="81">
        <v>202409</v>
      </c>
      <c r="B343" s="81" t="s">
        <v>412</v>
      </c>
      <c r="C343" s="81" t="s">
        <v>17</v>
      </c>
      <c r="D343" s="81" t="s">
        <v>36</v>
      </c>
      <c r="E343" s="81" t="s">
        <v>413</v>
      </c>
      <c r="F343" s="81">
        <f>'9月评分表'!F172</f>
        <v>40.049999999999997</v>
      </c>
      <c r="G343" s="81">
        <f>'9月评分表'!G172</f>
        <v>2.5</v>
      </c>
      <c r="H343" s="81">
        <f>'9月评分表'!H172</f>
        <v>0</v>
      </c>
      <c r="I343" s="81">
        <f>'9月评分表'!I172</f>
        <v>10</v>
      </c>
      <c r="J343" s="81">
        <f>'9月评分表'!J172</f>
        <v>2.5</v>
      </c>
      <c r="K343" s="81">
        <f>'9月评分表'!K172</f>
        <v>5</v>
      </c>
      <c r="L343" s="81">
        <f>'9月评分表'!L172</f>
        <v>60.05</v>
      </c>
      <c r="M343" s="82">
        <f>'9月评分表'!M172</f>
        <v>122575.79</v>
      </c>
      <c r="N343" s="82">
        <f>'9月评分表'!N172</f>
        <v>554.57017028502401</v>
      </c>
      <c r="O343" s="82">
        <f>'9月评分表'!O172</f>
        <v>6.9914099401639104E-2</v>
      </c>
      <c r="P343" s="82">
        <f>'9月评分表'!P172</f>
        <v>1.17047693956007E-2</v>
      </c>
      <c r="Q343" s="82">
        <f>'9月评分表'!Q172</f>
        <v>4.1983416690684301</v>
      </c>
      <c r="R343" s="82">
        <f>'9月评分表'!R172</f>
        <v>0.702871402205822</v>
      </c>
    </row>
    <row r="344" spans="1:18" hidden="1">
      <c r="A344" s="81">
        <v>202408</v>
      </c>
      <c r="B344" s="81" t="s">
        <v>42</v>
      </c>
      <c r="C344" s="81" t="s">
        <v>16</v>
      </c>
      <c r="D344" s="81" t="s">
        <v>34</v>
      </c>
      <c r="E344" s="81" t="s">
        <v>43</v>
      </c>
      <c r="F344" s="81">
        <f>'8月评分表'!F2</f>
        <v>45</v>
      </c>
      <c r="G344" s="81">
        <f>'8月评分表'!G2</f>
        <v>15</v>
      </c>
      <c r="H344" s="81">
        <f>'8月评分表'!H2</f>
        <v>7.5</v>
      </c>
      <c r="I344" s="81">
        <f>'8月评分表'!I2</f>
        <v>3</v>
      </c>
      <c r="J344" s="81">
        <f>'8月评分表'!J2</f>
        <v>0</v>
      </c>
      <c r="K344" s="81">
        <f>'8月评分表'!K2</f>
        <v>5</v>
      </c>
      <c r="L344" s="81">
        <f>'8月评分表'!L2</f>
        <v>75.5</v>
      </c>
      <c r="M344" s="82">
        <f>'8月评分表'!M2</f>
        <v>191449.34</v>
      </c>
      <c r="N344" s="82">
        <f>'8月评分表'!N2</f>
        <v>33572.868365536102</v>
      </c>
      <c r="O344" s="82">
        <f>'8月评分表'!O2</f>
        <v>6.4707435714109501E-2</v>
      </c>
      <c r="P344" s="82">
        <f>'8月评分表'!P2</f>
        <v>1.6094287446719101E-2</v>
      </c>
      <c r="Q344" s="82">
        <f>'8月评分表'!Q2</f>
        <v>4.8854113964152699</v>
      </c>
      <c r="R344" s="82">
        <f>'8月评分表'!R2</f>
        <v>1.21511870222729</v>
      </c>
    </row>
    <row r="345" spans="1:18" hidden="1">
      <c r="A345" s="81">
        <v>202408</v>
      </c>
      <c r="B345" s="81" t="s">
        <v>44</v>
      </c>
      <c r="C345" s="81" t="s">
        <v>16</v>
      </c>
      <c r="D345" s="81" t="s">
        <v>34</v>
      </c>
      <c r="E345" s="81" t="s">
        <v>45</v>
      </c>
      <c r="F345" s="81">
        <f>'8月评分表'!F3</f>
        <v>45</v>
      </c>
      <c r="G345" s="81">
        <f>'8月评分表'!G3</f>
        <v>20</v>
      </c>
      <c r="H345" s="81">
        <f>'8月评分表'!H3</f>
        <v>10</v>
      </c>
      <c r="I345" s="81">
        <f>'8月评分表'!I3</f>
        <v>7</v>
      </c>
      <c r="J345" s="81">
        <f>'8月评分表'!J3</f>
        <v>2.5</v>
      </c>
      <c r="K345" s="81">
        <f>'8月评分表'!K3</f>
        <v>5</v>
      </c>
      <c r="L345" s="81">
        <f>'8月评分表'!L3</f>
        <v>89.5</v>
      </c>
      <c r="M345" s="82">
        <f>'8月评分表'!M3</f>
        <v>231035.96</v>
      </c>
      <c r="N345" s="82">
        <f>'8月评分表'!N3</f>
        <v>77875.703877204796</v>
      </c>
      <c r="O345" s="82">
        <f>'8月评分表'!O3</f>
        <v>9.2706395271921996E-2</v>
      </c>
      <c r="P345" s="82">
        <f>'8月评分表'!P3</f>
        <v>2.3425736863530101E-2</v>
      </c>
      <c r="Q345" s="82">
        <f>'8月评分表'!Q3</f>
        <v>8.2972223768370199</v>
      </c>
      <c r="R345" s="82">
        <f>'8月评分表'!R3</f>
        <v>2.09660344928594</v>
      </c>
    </row>
    <row r="346" spans="1:18" hidden="1">
      <c r="A346" s="81">
        <v>202408</v>
      </c>
      <c r="B346" s="81" t="s">
        <v>46</v>
      </c>
      <c r="C346" s="81" t="s">
        <v>16</v>
      </c>
      <c r="D346" s="81" t="s">
        <v>34</v>
      </c>
      <c r="E346" s="81" t="s">
        <v>47</v>
      </c>
      <c r="F346" s="81">
        <f>'8月评分表'!F4</f>
        <v>37.35</v>
      </c>
      <c r="G346" s="81">
        <f>'8月评分表'!G4</f>
        <v>2.5</v>
      </c>
      <c r="H346" s="81">
        <f>'8月评分表'!H4</f>
        <v>5</v>
      </c>
      <c r="I346" s="81">
        <f>'8月评分表'!I4</f>
        <v>10</v>
      </c>
      <c r="J346" s="81">
        <f>'8月评分表'!J4</f>
        <v>2.5</v>
      </c>
      <c r="K346" s="81">
        <f>'8月评分表'!K4</f>
        <v>5</v>
      </c>
      <c r="L346" s="81">
        <f>'8月评分表'!L4</f>
        <v>62.35</v>
      </c>
      <c r="M346" s="82">
        <f>'8月评分表'!M4</f>
        <v>71457.78</v>
      </c>
      <c r="N346" s="82">
        <f>'8月评分表'!N4</f>
        <v>3496.6032429407801</v>
      </c>
      <c r="O346" s="82">
        <f>'8月评分表'!O4</f>
        <v>2.0616706084487599E-2</v>
      </c>
      <c r="P346" s="82">
        <f>'8月评分表'!P4</f>
        <v>5.0390166506934604E-3</v>
      </c>
      <c r="Q346" s="82">
        <f>'8月评分表'!Q4</f>
        <v>1.2854516243678</v>
      </c>
      <c r="R346" s="82">
        <f>'8月评分表'!R4</f>
        <v>0.31418268817073702</v>
      </c>
    </row>
    <row r="347" spans="1:18" hidden="1">
      <c r="A347" s="81">
        <v>202408</v>
      </c>
      <c r="B347" s="81" t="s">
        <v>48</v>
      </c>
      <c r="C347" s="81" t="s">
        <v>17</v>
      </c>
      <c r="D347" s="81" t="s">
        <v>36</v>
      </c>
      <c r="E347" s="81" t="s">
        <v>49</v>
      </c>
      <c r="F347" s="81">
        <f>'8月评分表'!F5</f>
        <v>45</v>
      </c>
      <c r="G347" s="81">
        <f>'8月评分表'!G5</f>
        <v>20</v>
      </c>
      <c r="H347" s="81">
        <f>'8月评分表'!H5</f>
        <v>7.5</v>
      </c>
      <c r="I347" s="81">
        <f>'8月评分表'!I5</f>
        <v>10</v>
      </c>
      <c r="J347" s="81">
        <f>'8月评分表'!J5</f>
        <v>2.5</v>
      </c>
      <c r="K347" s="81">
        <f>'8月评分表'!K5</f>
        <v>5</v>
      </c>
      <c r="L347" s="81">
        <f>'8月评分表'!L5</f>
        <v>90</v>
      </c>
      <c r="M347" s="82">
        <f>'8月评分表'!M5</f>
        <v>278783.83</v>
      </c>
      <c r="N347" s="82">
        <f>'8月评分表'!N5</f>
        <v>63699.766962766596</v>
      </c>
      <c r="O347" s="82">
        <f>'8月评分表'!O5</f>
        <v>0.15248672036923799</v>
      </c>
      <c r="P347" s="82">
        <f>'8月评分表'!P5</f>
        <v>2.5469993013907101E-2</v>
      </c>
      <c r="Q347" s="82">
        <f>'8月评分表'!Q5</f>
        <v>13.7238048332314</v>
      </c>
      <c r="R347" s="82">
        <f>'8月评分表'!R5</f>
        <v>2.29229937125164</v>
      </c>
    </row>
    <row r="348" spans="1:18" hidden="1">
      <c r="A348" s="81">
        <v>202408</v>
      </c>
      <c r="B348" s="81" t="s">
        <v>50</v>
      </c>
      <c r="C348" s="81" t="s">
        <v>16</v>
      </c>
      <c r="D348" s="81" t="s">
        <v>22</v>
      </c>
      <c r="E348" s="81" t="s">
        <v>51</v>
      </c>
      <c r="F348" s="81">
        <f>'8月评分表'!F6</f>
        <v>45</v>
      </c>
      <c r="G348" s="81">
        <f>'8月评分表'!G6</f>
        <v>20</v>
      </c>
      <c r="H348" s="81">
        <f>'8月评分表'!H6</f>
        <v>10</v>
      </c>
      <c r="I348" s="81">
        <f>'8月评分表'!I6</f>
        <v>10</v>
      </c>
      <c r="J348" s="81">
        <f>'8月评分表'!J6</f>
        <v>2.5</v>
      </c>
      <c r="K348" s="81">
        <f>'8月评分表'!K6</f>
        <v>5</v>
      </c>
      <c r="L348" s="81">
        <f>'8月评分表'!L6</f>
        <v>92.5</v>
      </c>
      <c r="M348" s="82">
        <f>'8月评分表'!M6</f>
        <v>208066.15</v>
      </c>
      <c r="N348" s="82">
        <f>'8月评分表'!N6</f>
        <v>58579.395796276898</v>
      </c>
      <c r="O348" s="82">
        <f>'8月评分表'!O6</f>
        <v>0.14088940476995501</v>
      </c>
      <c r="P348" s="82">
        <f>'8月评分表'!P6</f>
        <v>1.9858622677386001E-2</v>
      </c>
      <c r="Q348" s="82">
        <f>'8月评分表'!Q6</f>
        <v>13.0322699412208</v>
      </c>
      <c r="R348" s="82">
        <f>'8月评分表'!R6</f>
        <v>1.83692259765821</v>
      </c>
    </row>
    <row r="349" spans="1:18" hidden="1">
      <c r="A349" s="81">
        <v>202408</v>
      </c>
      <c r="B349" s="81" t="s">
        <v>55</v>
      </c>
      <c r="C349" s="81" t="s">
        <v>16</v>
      </c>
      <c r="D349" s="81" t="s">
        <v>23</v>
      </c>
      <c r="E349" s="81" t="s">
        <v>56</v>
      </c>
      <c r="F349" s="81">
        <f>'8月评分表'!F7</f>
        <v>45</v>
      </c>
      <c r="G349" s="81">
        <f>'8月评分表'!G7</f>
        <v>10</v>
      </c>
      <c r="H349" s="81">
        <f>'8月评分表'!H7</f>
        <v>0</v>
      </c>
      <c r="I349" s="81">
        <f>'8月评分表'!I7</f>
        <v>6</v>
      </c>
      <c r="J349" s="81">
        <f>'8月评分表'!J7</f>
        <v>2.5</v>
      </c>
      <c r="K349" s="81">
        <f>'8月评分表'!K7</f>
        <v>5</v>
      </c>
      <c r="L349" s="81">
        <f>'8月评分表'!L7</f>
        <v>68.5</v>
      </c>
      <c r="M349" s="82">
        <f>'8月评分表'!M7</f>
        <v>93540.69</v>
      </c>
      <c r="N349" s="82">
        <f>'8月评分表'!N7</f>
        <v>11592.813902891199</v>
      </c>
      <c r="O349" s="82">
        <f>'8月评分表'!O7</f>
        <v>3.2986487158969999E-2</v>
      </c>
      <c r="P349" s="82">
        <f>'8月评分表'!P7</f>
        <v>7.34804008066689E-3</v>
      </c>
      <c r="Q349" s="82">
        <f>'8月评分表'!Q7</f>
        <v>2.2595743703894402</v>
      </c>
      <c r="R349" s="82">
        <f>'8月评分表'!R7</f>
        <v>0.50334074552568198</v>
      </c>
    </row>
    <row r="350" spans="1:18" hidden="1">
      <c r="A350" s="81">
        <v>202408</v>
      </c>
      <c r="B350" s="81" t="s">
        <v>57</v>
      </c>
      <c r="C350" s="81" t="s">
        <v>16</v>
      </c>
      <c r="D350" s="81" t="s">
        <v>28</v>
      </c>
      <c r="E350" s="81" t="s">
        <v>58</v>
      </c>
      <c r="F350" s="81">
        <f>'8月评分表'!F8</f>
        <v>45</v>
      </c>
      <c r="G350" s="81">
        <f>'8月评分表'!G8</f>
        <v>15</v>
      </c>
      <c r="H350" s="81">
        <f>'8月评分表'!H8</f>
        <v>10</v>
      </c>
      <c r="I350" s="81">
        <f>'8月评分表'!I8</f>
        <v>10</v>
      </c>
      <c r="J350" s="81">
        <f>'8月评分表'!J8</f>
        <v>2.5</v>
      </c>
      <c r="K350" s="81">
        <f>'8月评分表'!K8</f>
        <v>5</v>
      </c>
      <c r="L350" s="81">
        <f>'8月评分表'!L8</f>
        <v>87.5</v>
      </c>
      <c r="M350" s="82">
        <f>'8月评分表'!M8</f>
        <v>230341.56</v>
      </c>
      <c r="N350" s="82">
        <f>'8月评分表'!N8</f>
        <v>45604.542000677298</v>
      </c>
      <c r="O350" s="82">
        <f>'8月评分表'!O8</f>
        <v>0.24463332373473101</v>
      </c>
      <c r="P350" s="82">
        <f>'8月评分表'!P8</f>
        <v>1.9922241741749301E-2</v>
      </c>
      <c r="Q350" s="82">
        <f>'8月评分表'!Q8</f>
        <v>21.405415826789</v>
      </c>
      <c r="R350" s="82">
        <f>'8月评分表'!R8</f>
        <v>1.7431961524030599</v>
      </c>
    </row>
    <row r="351" spans="1:18" hidden="1">
      <c r="A351" s="81">
        <v>202408</v>
      </c>
      <c r="B351" s="81" t="s">
        <v>59</v>
      </c>
      <c r="C351" s="81" t="s">
        <v>16</v>
      </c>
      <c r="D351" s="81" t="s">
        <v>22</v>
      </c>
      <c r="E351" s="81" t="s">
        <v>60</v>
      </c>
      <c r="F351" s="81">
        <f>'8月评分表'!F9</f>
        <v>45</v>
      </c>
      <c r="G351" s="81">
        <f>'8月评分表'!G9</f>
        <v>20</v>
      </c>
      <c r="H351" s="81">
        <f>'8月评分表'!H9</f>
        <v>10</v>
      </c>
      <c r="I351" s="81">
        <f>'8月评分表'!I9</f>
        <v>10</v>
      </c>
      <c r="J351" s="81">
        <f>'8月评分表'!J9</f>
        <v>2.5</v>
      </c>
      <c r="K351" s="81">
        <f>'8月评分表'!K9</f>
        <v>5</v>
      </c>
      <c r="L351" s="81">
        <f>'8月评分表'!L9</f>
        <v>92.5</v>
      </c>
      <c r="M351" s="82">
        <f>'8月评分表'!M9</f>
        <v>340076.48</v>
      </c>
      <c r="N351" s="82">
        <f>'8月评分表'!N9</f>
        <v>155954.891384877</v>
      </c>
      <c r="O351" s="82">
        <f>'8月评分表'!O9</f>
        <v>0.27051233457667501</v>
      </c>
      <c r="P351" s="82">
        <f>'8月评分表'!P9</f>
        <v>3.8910171743090097E-2</v>
      </c>
      <c r="Q351" s="82">
        <f>'8月评分表'!Q9</f>
        <v>25.022390948342402</v>
      </c>
      <c r="R351" s="82">
        <f>'8月评分表'!R9</f>
        <v>3.5991908862358302</v>
      </c>
    </row>
    <row r="352" spans="1:18" hidden="1">
      <c r="A352" s="81">
        <v>202408</v>
      </c>
      <c r="B352" s="81" t="s">
        <v>63</v>
      </c>
      <c r="C352" s="81" t="s">
        <v>16</v>
      </c>
      <c r="D352" s="81" t="s">
        <v>23</v>
      </c>
      <c r="E352" s="81" t="s">
        <v>64</v>
      </c>
      <c r="F352" s="81">
        <f>'8月评分表'!F10</f>
        <v>45</v>
      </c>
      <c r="G352" s="81">
        <f>'8月评分表'!G10</f>
        <v>20</v>
      </c>
      <c r="H352" s="81">
        <f>'8月评分表'!H10</f>
        <v>7.5</v>
      </c>
      <c r="I352" s="81">
        <f>'8月评分表'!I10</f>
        <v>10</v>
      </c>
      <c r="J352" s="81">
        <f>'8月评分表'!J10</f>
        <v>0</v>
      </c>
      <c r="K352" s="81">
        <f>'8月评分表'!K10</f>
        <v>5</v>
      </c>
      <c r="L352" s="81">
        <f>'8月评分表'!L10</f>
        <v>87.5</v>
      </c>
      <c r="M352" s="82">
        <f>'8月评分表'!M10</f>
        <v>282883.51</v>
      </c>
      <c r="N352" s="82">
        <f>'8月评分表'!N10</f>
        <v>62657.026370886597</v>
      </c>
      <c r="O352" s="82">
        <f>'8月评分表'!O10</f>
        <v>0.117020731054587</v>
      </c>
      <c r="P352" s="82">
        <f>'8月评分表'!P10</f>
        <v>2.5179194648306698E-2</v>
      </c>
      <c r="Q352" s="82">
        <f>'8月评分表'!Q10</f>
        <v>10.2393139672764</v>
      </c>
      <c r="R352" s="82">
        <f>'8月评分表'!R10</f>
        <v>2.2031795317268399</v>
      </c>
    </row>
    <row r="353" spans="1:18" hidden="1">
      <c r="A353" s="81">
        <v>202408</v>
      </c>
      <c r="B353" s="81" t="s">
        <v>65</v>
      </c>
      <c r="C353" s="81" t="s">
        <v>20</v>
      </c>
      <c r="D353" s="81" t="s">
        <v>38</v>
      </c>
      <c r="E353" s="81" t="s">
        <v>66</v>
      </c>
      <c r="F353" s="81">
        <f>'8月评分表'!F11</f>
        <v>45</v>
      </c>
      <c r="G353" s="81">
        <f>'8月评分表'!G11</f>
        <v>20</v>
      </c>
      <c r="H353" s="81">
        <f>'8月评分表'!H11</f>
        <v>10</v>
      </c>
      <c r="I353" s="81">
        <f>'8月评分表'!I11</f>
        <v>7</v>
      </c>
      <c r="J353" s="81">
        <f>'8月评分表'!J11</f>
        <v>2.5</v>
      </c>
      <c r="K353" s="81">
        <f>'8月评分表'!K11</f>
        <v>5</v>
      </c>
      <c r="L353" s="81">
        <f>'8月评分表'!L11</f>
        <v>89.5</v>
      </c>
      <c r="M353" s="82">
        <f>'8月评分表'!M11</f>
        <v>309197.73</v>
      </c>
      <c r="N353" s="82">
        <f>'8月评分表'!N11</f>
        <v>75063.864622949593</v>
      </c>
      <c r="O353" s="82">
        <f>'8月评分表'!O11</f>
        <v>0.19049014751735399</v>
      </c>
      <c r="P353" s="82">
        <f>'8月评分表'!P11</f>
        <v>4.9347508906030298E-2</v>
      </c>
      <c r="Q353" s="82">
        <f>'8月评分表'!Q11</f>
        <v>17.048868202803199</v>
      </c>
      <c r="R353" s="82">
        <f>'8月评分表'!R11</f>
        <v>4.41660204708971</v>
      </c>
    </row>
    <row r="354" spans="1:18" hidden="1">
      <c r="A354" s="81">
        <v>202408</v>
      </c>
      <c r="B354" s="81" t="s">
        <v>67</v>
      </c>
      <c r="C354" s="81" t="s">
        <v>20</v>
      </c>
      <c r="D354" s="81" t="s">
        <v>27</v>
      </c>
      <c r="E354" s="81" t="s">
        <v>68</v>
      </c>
      <c r="F354" s="81">
        <f>'8月评分表'!F12</f>
        <v>45</v>
      </c>
      <c r="G354" s="81">
        <f>'8月评分表'!G12</f>
        <v>15</v>
      </c>
      <c r="H354" s="81">
        <f>'8月评分表'!H12</f>
        <v>10</v>
      </c>
      <c r="I354" s="81">
        <f>'8月评分表'!I12</f>
        <v>10</v>
      </c>
      <c r="J354" s="81">
        <f>'8月评分表'!J12</f>
        <v>2.5</v>
      </c>
      <c r="K354" s="81">
        <f>'8月评分表'!K12</f>
        <v>5</v>
      </c>
      <c r="L354" s="81">
        <f>'8月评分表'!L12</f>
        <v>87.5</v>
      </c>
      <c r="M354" s="82">
        <f>'8月评分表'!M12</f>
        <v>345005.45</v>
      </c>
      <c r="N354" s="82">
        <f>'8月评分表'!N12</f>
        <v>60411.2564979706</v>
      </c>
      <c r="O354" s="82">
        <f>'8月评分表'!O12</f>
        <v>0.112400295460287</v>
      </c>
      <c r="P354" s="82">
        <f>'8月评分表'!P12</f>
        <v>4.9608578174122897E-2</v>
      </c>
      <c r="Q354" s="82">
        <f>'8月评分表'!Q12</f>
        <v>9.8350258527751109</v>
      </c>
      <c r="R354" s="82">
        <f>'8月评分表'!R12</f>
        <v>4.3407505902357499</v>
      </c>
    </row>
    <row r="355" spans="1:18" hidden="1">
      <c r="A355" s="81">
        <v>202408</v>
      </c>
      <c r="B355" s="81" t="s">
        <v>69</v>
      </c>
      <c r="C355" s="81" t="s">
        <v>16</v>
      </c>
      <c r="D355" s="81" t="s">
        <v>24</v>
      </c>
      <c r="E355" s="81" t="s">
        <v>70</v>
      </c>
      <c r="F355" s="81">
        <f>'8月评分表'!F13</f>
        <v>42.75</v>
      </c>
      <c r="G355" s="81">
        <f>'8月评分表'!G13</f>
        <v>5</v>
      </c>
      <c r="H355" s="81">
        <f>'8月评分表'!H13</f>
        <v>10</v>
      </c>
      <c r="I355" s="81">
        <f>'8月评分表'!I13</f>
        <v>10</v>
      </c>
      <c r="J355" s="81">
        <f>'8月评分表'!J13</f>
        <v>2.5</v>
      </c>
      <c r="K355" s="81">
        <f>'8月评分表'!K13</f>
        <v>5</v>
      </c>
      <c r="L355" s="81">
        <f>'8月评分表'!L13</f>
        <v>75.25</v>
      </c>
      <c r="M355" s="82">
        <f>'8月评分表'!M13</f>
        <v>277435.01</v>
      </c>
      <c r="N355" s="82">
        <f>'8月评分表'!N13</f>
        <v>26523.067489087101</v>
      </c>
      <c r="O355" s="82">
        <f>'8月评分表'!O13</f>
        <v>7.0081094429364096E-2</v>
      </c>
      <c r="P355" s="82">
        <f>'8月评分表'!P13</f>
        <v>2.0951445020488801E-2</v>
      </c>
      <c r="Q355" s="82">
        <f>'8月评分表'!Q13</f>
        <v>5.2736023558096496</v>
      </c>
      <c r="R355" s="82">
        <f>'8月评分表'!R13</f>
        <v>1.5765962377917799</v>
      </c>
    </row>
    <row r="356" spans="1:18" hidden="1">
      <c r="A356" s="81">
        <v>202408</v>
      </c>
      <c r="B356" s="81" t="s">
        <v>71</v>
      </c>
      <c r="C356" s="81" t="s">
        <v>16</v>
      </c>
      <c r="D356" s="81" t="s">
        <v>24</v>
      </c>
      <c r="E356" s="81" t="s">
        <v>72</v>
      </c>
      <c r="F356" s="81">
        <f>'8月评分表'!F14</f>
        <v>45</v>
      </c>
      <c r="G356" s="81">
        <f>'8月评分表'!G14</f>
        <v>20</v>
      </c>
      <c r="H356" s="81">
        <f>'8月评分表'!H14</f>
        <v>10</v>
      </c>
      <c r="I356" s="81">
        <f>'8月评分表'!I14</f>
        <v>10</v>
      </c>
      <c r="J356" s="81">
        <f>'8月评分表'!J14</f>
        <v>2.5</v>
      </c>
      <c r="K356" s="81">
        <f>'8月评分表'!K14</f>
        <v>5</v>
      </c>
      <c r="L356" s="81">
        <f>'8月评分表'!L14</f>
        <v>92.5</v>
      </c>
      <c r="M356" s="82">
        <f>'8月评分表'!M14</f>
        <v>738310.83</v>
      </c>
      <c r="N356" s="82">
        <f>'8月评分表'!N14</f>
        <v>288412.95653154299</v>
      </c>
      <c r="O356" s="82">
        <f>'8月评分表'!O14</f>
        <v>0.25605871846711198</v>
      </c>
      <c r="P356" s="82">
        <f>'8月评分表'!P14</f>
        <v>7.9098615721413398E-2</v>
      </c>
      <c r="Q356" s="82">
        <f>'8月评分表'!Q14</f>
        <v>23.685431458207901</v>
      </c>
      <c r="R356" s="82">
        <f>'8月评分表'!R14</f>
        <v>7.3166219542307402</v>
      </c>
    </row>
    <row r="357" spans="1:18" hidden="1">
      <c r="A357" s="81">
        <v>202408</v>
      </c>
      <c r="B357" s="81" t="s">
        <v>73</v>
      </c>
      <c r="C357" s="81" t="s">
        <v>16</v>
      </c>
      <c r="D357" s="81" t="s">
        <v>24</v>
      </c>
      <c r="E357" s="81" t="s">
        <v>74</v>
      </c>
      <c r="F357" s="81">
        <f>'8月评分表'!F15</f>
        <v>42.75</v>
      </c>
      <c r="G357" s="81">
        <f>'8月评分表'!G15</f>
        <v>10</v>
      </c>
      <c r="H357" s="81">
        <f>'8月评分表'!H15</f>
        <v>7.5</v>
      </c>
      <c r="I357" s="81">
        <f>'8月评分表'!I15</f>
        <v>10</v>
      </c>
      <c r="J357" s="81">
        <f>'8月评分表'!J15</f>
        <v>0</v>
      </c>
      <c r="K357" s="81">
        <f>'8月评分表'!K15</f>
        <v>5</v>
      </c>
      <c r="L357" s="81">
        <f>'8月评分表'!L15</f>
        <v>75.25</v>
      </c>
      <c r="M357" s="82">
        <f>'8月评分表'!M15</f>
        <v>198315.92</v>
      </c>
      <c r="N357" s="82">
        <f>'8月评分表'!N15</f>
        <v>23680.755315947201</v>
      </c>
      <c r="O357" s="82">
        <f>'8月评分表'!O15</f>
        <v>5.1603039181989302E-2</v>
      </c>
      <c r="P357" s="82">
        <f>'8月评分表'!P15</f>
        <v>1.5482459126787499E-2</v>
      </c>
      <c r="Q357" s="82">
        <f>'8月评分表'!Q15</f>
        <v>3.8831286984446902</v>
      </c>
      <c r="R357" s="82">
        <f>'8月评分表'!R15</f>
        <v>1.1650550492907601</v>
      </c>
    </row>
    <row r="358" spans="1:18" hidden="1">
      <c r="A358" s="81">
        <v>202408</v>
      </c>
      <c r="B358" s="81" t="s">
        <v>77</v>
      </c>
      <c r="C358" s="81" t="s">
        <v>16</v>
      </c>
      <c r="D358" s="81" t="s">
        <v>23</v>
      </c>
      <c r="E358" s="81" t="s">
        <v>78</v>
      </c>
      <c r="F358" s="81">
        <f>'8月评分表'!F16</f>
        <v>45</v>
      </c>
      <c r="G358" s="81">
        <f>'8月评分表'!G16</f>
        <v>10</v>
      </c>
      <c r="H358" s="81">
        <f>'8月评分表'!H16</f>
        <v>10</v>
      </c>
      <c r="I358" s="81">
        <f>'8月评分表'!I16</f>
        <v>3</v>
      </c>
      <c r="J358" s="81">
        <f>'8月评分表'!J16</f>
        <v>2.5</v>
      </c>
      <c r="K358" s="81">
        <f>'8月评分表'!K16</f>
        <v>5</v>
      </c>
      <c r="L358" s="81">
        <f>'8月评分表'!L16</f>
        <v>75.5</v>
      </c>
      <c r="M358" s="82">
        <f>'8月评分表'!M16</f>
        <v>188791.89</v>
      </c>
      <c r="N358" s="82">
        <f>'8月评分表'!N16</f>
        <v>25370.848942033801</v>
      </c>
      <c r="O358" s="82">
        <f>'8月评分表'!O16</f>
        <v>6.7810504972236105E-2</v>
      </c>
      <c r="P358" s="82">
        <f>'8月评分表'!P16</f>
        <v>1.5041899373529699E-2</v>
      </c>
      <c r="Q358" s="82">
        <f>'8月评分表'!Q16</f>
        <v>5.1196931254038303</v>
      </c>
      <c r="R358" s="82">
        <f>'8月评分表'!R16</f>
        <v>1.13566340270149</v>
      </c>
    </row>
    <row r="359" spans="1:18" hidden="1">
      <c r="A359" s="81">
        <v>202408</v>
      </c>
      <c r="B359" s="81" t="s">
        <v>79</v>
      </c>
      <c r="C359" s="81" t="s">
        <v>16</v>
      </c>
      <c r="D359" s="81" t="s">
        <v>24</v>
      </c>
      <c r="E359" s="81" t="s">
        <v>80</v>
      </c>
      <c r="F359" s="81">
        <f>'8月评分表'!F17</f>
        <v>45</v>
      </c>
      <c r="G359" s="81">
        <f>'8月评分表'!G17</f>
        <v>20</v>
      </c>
      <c r="H359" s="81">
        <f>'8月评分表'!H17</f>
        <v>7.5</v>
      </c>
      <c r="I359" s="81">
        <f>'8月评分表'!I17</f>
        <v>10</v>
      </c>
      <c r="J359" s="81">
        <f>'8月评分表'!J17</f>
        <v>2.5</v>
      </c>
      <c r="K359" s="81">
        <f>'8月评分表'!K17</f>
        <v>5</v>
      </c>
      <c r="L359" s="81">
        <f>'8月评分表'!L17</f>
        <v>90</v>
      </c>
      <c r="M359" s="82">
        <f>'8月评分表'!M17</f>
        <v>593681.01</v>
      </c>
      <c r="N359" s="82">
        <f>'8月评分表'!N17</f>
        <v>244315.782197255</v>
      </c>
      <c r="O359" s="82">
        <f>'8月评分表'!O17</f>
        <v>0.20985856384177401</v>
      </c>
      <c r="P359" s="82">
        <f>'8月评分表'!P17</f>
        <v>6.4932634967616601E-2</v>
      </c>
      <c r="Q359" s="82">
        <f>'8月评分表'!Q17</f>
        <v>18.8872707457597</v>
      </c>
      <c r="R359" s="82">
        <f>'8月评分表'!R17</f>
        <v>5.8439371470854899</v>
      </c>
    </row>
    <row r="360" spans="1:18" hidden="1">
      <c r="A360" s="81">
        <v>202408</v>
      </c>
      <c r="B360" s="81" t="s">
        <v>81</v>
      </c>
      <c r="C360" s="81" t="s">
        <v>20</v>
      </c>
      <c r="D360" s="81" t="s">
        <v>25</v>
      </c>
      <c r="E360" s="81" t="s">
        <v>82</v>
      </c>
      <c r="F360" s="81">
        <f>'8月评分表'!F18</f>
        <v>41.85</v>
      </c>
      <c r="G360" s="81">
        <f>'8月评分表'!G18</f>
        <v>15</v>
      </c>
      <c r="H360" s="81">
        <f>'8月评分表'!H18</f>
        <v>10</v>
      </c>
      <c r="I360" s="81">
        <f>'8月评分表'!I18</f>
        <v>7</v>
      </c>
      <c r="J360" s="81">
        <f>'8月评分表'!J18</f>
        <v>2.5</v>
      </c>
      <c r="K360" s="81">
        <f>'8月评分表'!K18</f>
        <v>5</v>
      </c>
      <c r="L360" s="81">
        <f>'8月评分表'!L18</f>
        <v>81.349999999999994</v>
      </c>
      <c r="M360" s="82">
        <f>'8月评分表'!M18</f>
        <v>214334.84</v>
      </c>
      <c r="N360" s="82">
        <f>'8月评分表'!N18</f>
        <v>37200.338674140898</v>
      </c>
      <c r="O360" s="82">
        <f>'8月评分表'!O18</f>
        <v>0.10396269197368101</v>
      </c>
      <c r="P360" s="82">
        <f>'8月评分表'!P18</f>
        <v>3.07422225995625E-2</v>
      </c>
      <c r="Q360" s="82">
        <f>'8月评分表'!Q18</f>
        <v>8.4573649920589506</v>
      </c>
      <c r="R360" s="82">
        <f>'8月评分表'!R18</f>
        <v>2.5008798084744099</v>
      </c>
    </row>
    <row r="361" spans="1:18" hidden="1">
      <c r="A361" s="81">
        <v>202408</v>
      </c>
      <c r="B361" s="81" t="s">
        <v>83</v>
      </c>
      <c r="C361" s="81" t="s">
        <v>20</v>
      </c>
      <c r="D361" s="81" t="s">
        <v>25</v>
      </c>
      <c r="E361" s="81" t="s">
        <v>84</v>
      </c>
      <c r="F361" s="81">
        <f>'8月评分表'!F19</f>
        <v>0</v>
      </c>
      <c r="G361" s="81">
        <f>'8月评分表'!G19</f>
        <v>15</v>
      </c>
      <c r="H361" s="81">
        <f>'8月评分表'!H19</f>
        <v>7.5</v>
      </c>
      <c r="I361" s="81">
        <f>'8月评分表'!I19</f>
        <v>10</v>
      </c>
      <c r="J361" s="81">
        <f>'8月评分表'!J19</f>
        <v>0</v>
      </c>
      <c r="K361" s="81">
        <f>'8月评分表'!K19</f>
        <v>5</v>
      </c>
      <c r="L361" s="81">
        <f>'8月评分表'!L19</f>
        <v>37.5</v>
      </c>
      <c r="M361" s="82">
        <f>'8月评分表'!M19</f>
        <v>178397.53</v>
      </c>
      <c r="N361" s="82">
        <f>'8月评分表'!N19</f>
        <v>29826.297810174601</v>
      </c>
      <c r="O361" s="82">
        <f>'8月评分表'!O19</f>
        <v>8.5500234359556504E-2</v>
      </c>
      <c r="P361" s="82">
        <f>'8月评分表'!P19</f>
        <v>2.53221600810501E-2</v>
      </c>
      <c r="Q361" s="82">
        <f>'8月评分表'!Q19</f>
        <v>3.2062587884833702</v>
      </c>
      <c r="R361" s="82">
        <f>'8月评分表'!R19</f>
        <v>0.94958100303937898</v>
      </c>
    </row>
    <row r="362" spans="1:18" hidden="1">
      <c r="A362" s="81">
        <v>202408</v>
      </c>
      <c r="B362" s="81" t="s">
        <v>85</v>
      </c>
      <c r="C362" s="81" t="s">
        <v>16</v>
      </c>
      <c r="D362" s="81" t="s">
        <v>24</v>
      </c>
      <c r="E362" s="81" t="s">
        <v>86</v>
      </c>
      <c r="F362" s="81">
        <f>'8月评分表'!F20</f>
        <v>45</v>
      </c>
      <c r="G362" s="81">
        <f>'8月评分表'!G20</f>
        <v>20</v>
      </c>
      <c r="H362" s="81">
        <f>'8月评分表'!H20</f>
        <v>10</v>
      </c>
      <c r="I362" s="81">
        <f>'8月评分表'!I20</f>
        <v>10</v>
      </c>
      <c r="J362" s="81">
        <f>'8月评分表'!J20</f>
        <v>2.5</v>
      </c>
      <c r="K362" s="81">
        <f>'8月评分表'!K20</f>
        <v>5</v>
      </c>
      <c r="L362" s="81">
        <f>'8月评分表'!L20</f>
        <v>92.5</v>
      </c>
      <c r="M362" s="82">
        <f>'8月评分表'!M20</f>
        <v>284327.21999999997</v>
      </c>
      <c r="N362" s="82">
        <f>'8月评分表'!N20</f>
        <v>108142.92122363301</v>
      </c>
      <c r="O362" s="82">
        <f>'8月评分表'!O20</f>
        <v>9.7675038813791304E-2</v>
      </c>
      <c r="P362" s="82">
        <f>'8月评分表'!P20</f>
        <v>3.0147687304459801E-2</v>
      </c>
      <c r="Q362" s="82">
        <f>'8月评分表'!Q20</f>
        <v>9.0349410902756997</v>
      </c>
      <c r="R362" s="82">
        <f>'8月评分表'!R20</f>
        <v>2.7886610756625299</v>
      </c>
    </row>
    <row r="363" spans="1:18" hidden="1">
      <c r="A363" s="81">
        <v>202408</v>
      </c>
      <c r="B363" s="81" t="s">
        <v>87</v>
      </c>
      <c r="C363" s="81" t="s">
        <v>20</v>
      </c>
      <c r="D363" s="81" t="s">
        <v>27</v>
      </c>
      <c r="E363" s="81" t="s">
        <v>88</v>
      </c>
      <c r="F363" s="81">
        <f>'8月评分表'!F21</f>
        <v>36.9</v>
      </c>
      <c r="G363" s="81">
        <f>'8月评分表'!G21</f>
        <v>15</v>
      </c>
      <c r="H363" s="81">
        <f>'8月评分表'!H21</f>
        <v>10</v>
      </c>
      <c r="I363" s="81">
        <f>'8月评分表'!I21</f>
        <v>7</v>
      </c>
      <c r="J363" s="81">
        <f>'8月评分表'!J21</f>
        <v>2.5</v>
      </c>
      <c r="K363" s="81">
        <f>'8月评分表'!K21</f>
        <v>5</v>
      </c>
      <c r="L363" s="81">
        <f>'8月评分表'!L21</f>
        <v>76.400000000000006</v>
      </c>
      <c r="M363" s="82">
        <f>'8月评分表'!M21</f>
        <v>219998.28</v>
      </c>
      <c r="N363" s="82">
        <f>'8月评分表'!N21</f>
        <v>43002.645802766601</v>
      </c>
      <c r="O363" s="82">
        <f>'8月评分表'!O21</f>
        <v>7.3833698890190605E-2</v>
      </c>
      <c r="P363" s="82">
        <f>'8月评分表'!P21</f>
        <v>3.2680386160034797E-2</v>
      </c>
      <c r="Q363" s="82">
        <f>'8月评分表'!Q21</f>
        <v>5.6408945952105602</v>
      </c>
      <c r="R363" s="82">
        <f>'8月评分表'!R21</f>
        <v>2.4967815026266602</v>
      </c>
    </row>
    <row r="364" spans="1:18" hidden="1">
      <c r="A364" s="81">
        <v>202408</v>
      </c>
      <c r="B364" s="81" t="s">
        <v>89</v>
      </c>
      <c r="C364" s="81" t="s">
        <v>16</v>
      </c>
      <c r="D364" s="81" t="s">
        <v>24</v>
      </c>
      <c r="E364" s="81" t="s">
        <v>90</v>
      </c>
      <c r="F364" s="81">
        <f>'8月评分表'!F22</f>
        <v>45</v>
      </c>
      <c r="G364" s="81">
        <f>'8月评分表'!G22</f>
        <v>20</v>
      </c>
      <c r="H364" s="81">
        <f>'8月评分表'!H22</f>
        <v>0</v>
      </c>
      <c r="I364" s="81">
        <f>'8月评分表'!I22</f>
        <v>10</v>
      </c>
      <c r="J364" s="81">
        <f>'8月评分表'!J22</f>
        <v>2.5</v>
      </c>
      <c r="K364" s="81">
        <f>'8月评分表'!K22</f>
        <v>5</v>
      </c>
      <c r="L364" s="81">
        <f>'8月评分表'!L22</f>
        <v>82.5</v>
      </c>
      <c r="M364" s="82">
        <f>'8月评分表'!M22</f>
        <v>252326.77</v>
      </c>
      <c r="N364" s="82">
        <f>'8月评分表'!N22</f>
        <v>76944.2598035915</v>
      </c>
      <c r="O364" s="82">
        <f>'8月评分表'!O22</f>
        <v>8.0605967399383499E-2</v>
      </c>
      <c r="P364" s="82">
        <f>'8月评分表'!P22</f>
        <v>2.4715655866008799E-2</v>
      </c>
      <c r="Q364" s="82">
        <f>'8月评分表'!Q22</f>
        <v>6.6499923104491403</v>
      </c>
      <c r="R364" s="82">
        <f>'8月评分表'!R22</f>
        <v>2.0390416089457299</v>
      </c>
    </row>
    <row r="365" spans="1:18" hidden="1">
      <c r="A365" s="81">
        <v>202408</v>
      </c>
      <c r="B365" s="81" t="s">
        <v>91</v>
      </c>
      <c r="C365" s="81" t="s">
        <v>20</v>
      </c>
      <c r="D365" s="81" t="s">
        <v>38</v>
      </c>
      <c r="E365" s="81" t="s">
        <v>92</v>
      </c>
      <c r="F365" s="81">
        <f>'8月评分表'!F23</f>
        <v>45</v>
      </c>
      <c r="G365" s="81">
        <f>'8月评分表'!G23</f>
        <v>5</v>
      </c>
      <c r="H365" s="81">
        <f>'8月评分表'!H23</f>
        <v>7.5</v>
      </c>
      <c r="I365" s="81">
        <f>'8月评分表'!I23</f>
        <v>6</v>
      </c>
      <c r="J365" s="81">
        <f>'8月评分表'!J23</f>
        <v>2.5</v>
      </c>
      <c r="K365" s="81">
        <f>'8月评分表'!K23</f>
        <v>5</v>
      </c>
      <c r="L365" s="81">
        <f>'8月评分表'!L23</f>
        <v>71</v>
      </c>
      <c r="M365" s="82">
        <f>'8月评分表'!M23</f>
        <v>253439.15</v>
      </c>
      <c r="N365" s="82">
        <f>'8月评分表'!N23</f>
        <v>21261.800439602699</v>
      </c>
      <c r="O365" s="82">
        <f>'8月评分表'!O23</f>
        <v>0.119660236376154</v>
      </c>
      <c r="P365" s="82">
        <f>'8月评分表'!P23</f>
        <v>3.10420543145964E-2</v>
      </c>
      <c r="Q365" s="82">
        <f>'8月评分表'!Q23</f>
        <v>8.4958767827069295</v>
      </c>
      <c r="R365" s="82">
        <f>'8月评分表'!R23</f>
        <v>2.2039858563363399</v>
      </c>
    </row>
    <row r="366" spans="1:18" hidden="1">
      <c r="A366" s="81">
        <v>202408</v>
      </c>
      <c r="B366" s="81" t="s">
        <v>93</v>
      </c>
      <c r="C366" s="81" t="s">
        <v>16</v>
      </c>
      <c r="D366" s="81" t="s">
        <v>23</v>
      </c>
      <c r="E366" s="81" t="s">
        <v>94</v>
      </c>
      <c r="F366" s="81">
        <f>'8月评分表'!F24</f>
        <v>41.4</v>
      </c>
      <c r="G366" s="81">
        <f>'8月评分表'!G24</f>
        <v>10</v>
      </c>
      <c r="H366" s="81">
        <f>'8月评分表'!H24</f>
        <v>10</v>
      </c>
      <c r="I366" s="81">
        <f>'8月评分表'!I24</f>
        <v>6</v>
      </c>
      <c r="J366" s="81">
        <f>'8月评分表'!J24</f>
        <v>2.5</v>
      </c>
      <c r="K366" s="81">
        <f>'8月评分表'!K24</f>
        <v>5</v>
      </c>
      <c r="L366" s="81">
        <f>'8月评分表'!L24</f>
        <v>74.900000000000006</v>
      </c>
      <c r="M366" s="82">
        <f>'8月评分表'!M24</f>
        <v>183188.95</v>
      </c>
      <c r="N366" s="82">
        <f>'8月评分表'!N24</f>
        <v>21402.3227402216</v>
      </c>
      <c r="O366" s="82">
        <f>'8月评分表'!O24</f>
        <v>6.3786571458264996E-2</v>
      </c>
      <c r="P366" s="82">
        <f>'8月评分表'!P24</f>
        <v>1.4250907934035301E-2</v>
      </c>
      <c r="Q366" s="82">
        <f>'8月评分表'!Q24</f>
        <v>4.7776142022240498</v>
      </c>
      <c r="R366" s="82">
        <f>'8月评分表'!R24</f>
        <v>1.0673930042592401</v>
      </c>
    </row>
    <row r="367" spans="1:18" hidden="1">
      <c r="A367" s="81">
        <v>202408</v>
      </c>
      <c r="B367" s="81" t="s">
        <v>95</v>
      </c>
      <c r="C367" s="81" t="s">
        <v>20</v>
      </c>
      <c r="D367" s="81" t="s">
        <v>25</v>
      </c>
      <c r="E367" s="81" t="s">
        <v>96</v>
      </c>
      <c r="F367" s="81">
        <f>'8月评分表'!F25</f>
        <v>41.4</v>
      </c>
      <c r="G367" s="81">
        <f>'8月评分表'!G25</f>
        <v>5</v>
      </c>
      <c r="H367" s="81">
        <f>'8月评分表'!H25</f>
        <v>10</v>
      </c>
      <c r="I367" s="81">
        <f>'8月评分表'!I25</f>
        <v>7</v>
      </c>
      <c r="J367" s="81">
        <f>'8月评分表'!J25</f>
        <v>2.5</v>
      </c>
      <c r="K367" s="81">
        <f>'8月评分表'!K25</f>
        <v>5</v>
      </c>
      <c r="L367" s="81">
        <f>'8月评分表'!L25</f>
        <v>70.900000000000006</v>
      </c>
      <c r="M367" s="82">
        <f>'8月评分表'!M25</f>
        <v>207531.9</v>
      </c>
      <c r="N367" s="82">
        <f>'8月评分表'!N25</f>
        <v>14181.395545281701</v>
      </c>
      <c r="O367" s="82">
        <f>'8月评分表'!O25</f>
        <v>8.0852759803813304E-2</v>
      </c>
      <c r="P367" s="82">
        <f>'8月评分表'!P25</f>
        <v>2.4664831655707702E-2</v>
      </c>
      <c r="Q367" s="82">
        <f>'8月评分表'!Q25</f>
        <v>5.7324606700903598</v>
      </c>
      <c r="R367" s="82">
        <f>'8月评分表'!R25</f>
        <v>1.7487365643896799</v>
      </c>
    </row>
    <row r="368" spans="1:18" hidden="1">
      <c r="A368" s="81">
        <v>202408</v>
      </c>
      <c r="B368" s="81" t="s">
        <v>99</v>
      </c>
      <c r="C368" s="81" t="s">
        <v>16</v>
      </c>
      <c r="D368" s="81" t="s">
        <v>23</v>
      </c>
      <c r="E368" s="81" t="s">
        <v>100</v>
      </c>
      <c r="F368" s="81">
        <f>'8月评分表'!F26</f>
        <v>36.9</v>
      </c>
      <c r="G368" s="81">
        <f>'8月评分表'!G26</f>
        <v>5</v>
      </c>
      <c r="H368" s="81">
        <f>'8月评分表'!H26</f>
        <v>10</v>
      </c>
      <c r="I368" s="81">
        <f>'8月评分表'!I26</f>
        <v>10</v>
      </c>
      <c r="J368" s="81">
        <f>'8月评分表'!J26</f>
        <v>2.5</v>
      </c>
      <c r="K368" s="81">
        <f>'8月评分表'!K26</f>
        <v>5</v>
      </c>
      <c r="L368" s="81">
        <f>'8月评分表'!L26</f>
        <v>69.400000000000006</v>
      </c>
      <c r="M368" s="82">
        <f>'8月评分表'!M26</f>
        <v>138769.13</v>
      </c>
      <c r="N368" s="82">
        <f>'8月评分表'!N26</f>
        <v>11406.9154817898</v>
      </c>
      <c r="O368" s="82">
        <f>'8月评分表'!O26</f>
        <v>4.5313366966359299E-2</v>
      </c>
      <c r="P368" s="82">
        <f>'8月评分表'!P26</f>
        <v>1.02803518787514E-2</v>
      </c>
      <c r="Q368" s="82">
        <f>'8月评分表'!Q26</f>
        <v>3.1447476674653401</v>
      </c>
      <c r="R368" s="82">
        <f>'8月评分表'!R26</f>
        <v>0.71345642038534696</v>
      </c>
    </row>
    <row r="369" spans="1:18" hidden="1">
      <c r="A369" s="81">
        <v>202408</v>
      </c>
      <c r="B369" s="81" t="s">
        <v>103</v>
      </c>
      <c r="C369" s="81" t="s">
        <v>20</v>
      </c>
      <c r="D369" s="81" t="s">
        <v>25</v>
      </c>
      <c r="E369" s="81" t="s">
        <v>104</v>
      </c>
      <c r="F369" s="81">
        <f>'8月评分表'!F27</f>
        <v>45</v>
      </c>
      <c r="G369" s="81">
        <f>'8月评分表'!G27</f>
        <v>10</v>
      </c>
      <c r="H369" s="81">
        <f>'8月评分表'!H27</f>
        <v>10</v>
      </c>
      <c r="I369" s="81">
        <f>'8月评分表'!I27</f>
        <v>7</v>
      </c>
      <c r="J369" s="81">
        <f>'8月评分表'!J27</f>
        <v>2.5</v>
      </c>
      <c r="K369" s="81">
        <f>'8月评分表'!K27</f>
        <v>5</v>
      </c>
      <c r="L369" s="81">
        <f>'8月评分表'!L27</f>
        <v>79.5</v>
      </c>
      <c r="M369" s="82">
        <f>'8月评分表'!M27</f>
        <v>202286.87</v>
      </c>
      <c r="N369" s="82">
        <f>'8月评分表'!N27</f>
        <v>28094.5078638218</v>
      </c>
      <c r="O369" s="82">
        <f>'8月评分表'!O27</f>
        <v>9.1755519157999899E-2</v>
      </c>
      <c r="P369" s="82">
        <f>'8月评分表'!P27</f>
        <v>2.73754486739262E-2</v>
      </c>
      <c r="Q369" s="82">
        <f>'8月评分表'!Q27</f>
        <v>7.2945637730609896</v>
      </c>
      <c r="R369" s="82">
        <f>'8月评分表'!R27</f>
        <v>2.1763481695771301</v>
      </c>
    </row>
    <row r="370" spans="1:18" hidden="1">
      <c r="A370" s="81">
        <v>202408</v>
      </c>
      <c r="B370" s="81" t="s">
        <v>105</v>
      </c>
      <c r="C370" s="81" t="s">
        <v>20</v>
      </c>
      <c r="D370" s="81" t="s">
        <v>27</v>
      </c>
      <c r="E370" s="81" t="s">
        <v>106</v>
      </c>
      <c r="F370" s="81">
        <f>'8月评分表'!F28</f>
        <v>43.65</v>
      </c>
      <c r="G370" s="81">
        <f>'8月评分表'!G28</f>
        <v>15</v>
      </c>
      <c r="H370" s="81">
        <f>'8月评分表'!H28</f>
        <v>5</v>
      </c>
      <c r="I370" s="81">
        <f>'8月评分表'!I28</f>
        <v>7</v>
      </c>
      <c r="J370" s="81">
        <f>'8月评分表'!J28</f>
        <v>5</v>
      </c>
      <c r="K370" s="81">
        <f>'8月评分表'!K28</f>
        <v>5</v>
      </c>
      <c r="L370" s="81">
        <f>'8月评分表'!L28</f>
        <v>80.650000000000006</v>
      </c>
      <c r="M370" s="82">
        <f>'8月评分表'!M28</f>
        <v>430578.84</v>
      </c>
      <c r="N370" s="82">
        <f>'8月评分表'!N28</f>
        <v>81099.901132644198</v>
      </c>
      <c r="O370" s="82">
        <f>'8月评分表'!O28</f>
        <v>0.143029426387142</v>
      </c>
      <c r="P370" s="82">
        <f>'8月评分表'!P28</f>
        <v>6.3245879209856096E-2</v>
      </c>
      <c r="Q370" s="82">
        <f>'8月评分表'!Q28</f>
        <v>11.535323238123</v>
      </c>
      <c r="R370" s="82">
        <f>'8月评分表'!R28</f>
        <v>5.1007801582748904</v>
      </c>
    </row>
    <row r="371" spans="1:18" hidden="1">
      <c r="A371" s="81">
        <v>202408</v>
      </c>
      <c r="B371" s="81" t="s">
        <v>107</v>
      </c>
      <c r="C371" s="81" t="s">
        <v>20</v>
      </c>
      <c r="D371" s="81" t="s">
        <v>27</v>
      </c>
      <c r="E371" s="81" t="s">
        <v>108</v>
      </c>
      <c r="F371" s="81">
        <f>'8月评分表'!F29</f>
        <v>42.3</v>
      </c>
      <c r="G371" s="81">
        <f>'8月评分表'!G29</f>
        <v>10</v>
      </c>
      <c r="H371" s="81">
        <f>'8月评分表'!H29</f>
        <v>10</v>
      </c>
      <c r="I371" s="81">
        <f>'8月评分表'!I29</f>
        <v>10</v>
      </c>
      <c r="J371" s="81">
        <f>'8月评分表'!J29</f>
        <v>2.5</v>
      </c>
      <c r="K371" s="81">
        <f>'8月评分表'!K29</f>
        <v>5</v>
      </c>
      <c r="L371" s="81">
        <f>'8月评分表'!L29</f>
        <v>79.8</v>
      </c>
      <c r="M371" s="82">
        <f>'8月评分表'!M29</f>
        <v>166751.54999999999</v>
      </c>
      <c r="N371" s="82">
        <f>'8月评分表'!N29</f>
        <v>24906.3655955428</v>
      </c>
      <c r="O371" s="82">
        <f>'8月评分表'!O29</f>
        <v>5.2257347410214101E-2</v>
      </c>
      <c r="P371" s="82">
        <f>'8月评分表'!P29</f>
        <v>2.2974615477354299E-2</v>
      </c>
      <c r="Q371" s="82">
        <f>'8月评分表'!Q29</f>
        <v>4.1701363233350897</v>
      </c>
      <c r="R371" s="82">
        <f>'8月评分表'!R29</f>
        <v>1.8333743150928701</v>
      </c>
    </row>
    <row r="372" spans="1:18" hidden="1">
      <c r="A372" s="81">
        <v>202408</v>
      </c>
      <c r="B372" s="81" t="s">
        <v>109</v>
      </c>
      <c r="C372" s="81" t="s">
        <v>16</v>
      </c>
      <c r="D372" s="81" t="s">
        <v>24</v>
      </c>
      <c r="E372" s="81" t="s">
        <v>110</v>
      </c>
      <c r="F372" s="81">
        <f>'8月评分表'!F30</f>
        <v>45</v>
      </c>
      <c r="G372" s="81">
        <f>'8月评分表'!G30</f>
        <v>20</v>
      </c>
      <c r="H372" s="81">
        <f>'8月评分表'!H30</f>
        <v>10</v>
      </c>
      <c r="I372" s="81">
        <f>'8月评分表'!I30</f>
        <v>7</v>
      </c>
      <c r="J372" s="81">
        <f>'8月评分表'!J30</f>
        <v>0</v>
      </c>
      <c r="K372" s="81">
        <f>'8月评分表'!K30</f>
        <v>5</v>
      </c>
      <c r="L372" s="81">
        <f>'8月评分表'!L30</f>
        <v>87</v>
      </c>
      <c r="M372" s="82">
        <f>'8月评分表'!M30</f>
        <v>341664.22</v>
      </c>
      <c r="N372" s="82">
        <f>'8月评分表'!N30</f>
        <v>73712.893198745398</v>
      </c>
      <c r="O372" s="82">
        <f>'8月评分表'!O30</f>
        <v>9.9413788220922603E-2</v>
      </c>
      <c r="P372" s="82">
        <f>'8月评分表'!P30</f>
        <v>3.0200779277293401E-2</v>
      </c>
      <c r="Q372" s="82">
        <f>'8月评分表'!Q30</f>
        <v>8.6489995752202695</v>
      </c>
      <c r="R372" s="82">
        <f>'8月评分表'!R30</f>
        <v>2.6274677971245302</v>
      </c>
    </row>
    <row r="373" spans="1:18" hidden="1">
      <c r="A373" s="81">
        <v>202408</v>
      </c>
      <c r="B373" s="81" t="s">
        <v>111</v>
      </c>
      <c r="C373" s="81" t="s">
        <v>20</v>
      </c>
      <c r="D373" s="81" t="s">
        <v>27</v>
      </c>
      <c r="E373" s="81" t="s">
        <v>112</v>
      </c>
      <c r="F373" s="81">
        <f>'8月评分表'!F31</f>
        <v>42.75</v>
      </c>
      <c r="G373" s="81">
        <f>'8月评分表'!G31</f>
        <v>10</v>
      </c>
      <c r="H373" s="81">
        <f>'8月评分表'!H31</f>
        <v>7.5</v>
      </c>
      <c r="I373" s="81">
        <f>'8月评分表'!I31</f>
        <v>7</v>
      </c>
      <c r="J373" s="81">
        <f>'8月评分表'!J31</f>
        <v>2.5</v>
      </c>
      <c r="K373" s="81">
        <f>'8月评分表'!K31</f>
        <v>5</v>
      </c>
      <c r="L373" s="81">
        <f>'8月评分表'!L31</f>
        <v>74.75</v>
      </c>
      <c r="M373" s="82">
        <f>'8月评分表'!M31</f>
        <v>186752.47</v>
      </c>
      <c r="N373" s="82">
        <f>'8月评分表'!N31</f>
        <v>21938.824735419599</v>
      </c>
      <c r="O373" s="82">
        <f>'8月评分表'!O31</f>
        <v>5.5654693438980302E-2</v>
      </c>
      <c r="P373" s="82">
        <f>'8月评分表'!P31</f>
        <v>2.43391596195617E-2</v>
      </c>
      <c r="Q373" s="82">
        <f>'8月评分表'!Q31</f>
        <v>4.16018833456378</v>
      </c>
      <c r="R373" s="82">
        <f>'8月评分表'!R31</f>
        <v>1.81935218156224</v>
      </c>
    </row>
    <row r="374" spans="1:18" hidden="1">
      <c r="A374" s="81">
        <v>202408</v>
      </c>
      <c r="B374" s="81" t="s">
        <v>113</v>
      </c>
      <c r="C374" s="81" t="s">
        <v>20</v>
      </c>
      <c r="D374" s="81" t="s">
        <v>27</v>
      </c>
      <c r="E374" s="81" t="s">
        <v>114</v>
      </c>
      <c r="F374" s="81">
        <f>'8月评分表'!F32</f>
        <v>40.950000000000003</v>
      </c>
      <c r="G374" s="81">
        <f>'8月评分表'!G32</f>
        <v>20</v>
      </c>
      <c r="H374" s="81">
        <f>'8月评分表'!H32</f>
        <v>7.5</v>
      </c>
      <c r="I374" s="81">
        <f>'8月评分表'!I32</f>
        <v>7</v>
      </c>
      <c r="J374" s="81">
        <f>'8月评分表'!J32</f>
        <v>2.5</v>
      </c>
      <c r="K374" s="81">
        <f>'8月评分表'!K32</f>
        <v>5</v>
      </c>
      <c r="L374" s="81">
        <f>'8月评分表'!L32</f>
        <v>82.95</v>
      </c>
      <c r="M374" s="82">
        <f>'8月评分表'!M32</f>
        <v>349578.73</v>
      </c>
      <c r="N374" s="82">
        <f>'8月评分表'!N32</f>
        <v>93846.360098991398</v>
      </c>
      <c r="O374" s="82">
        <f>'8月评分表'!O32</f>
        <v>0.129621948530839</v>
      </c>
      <c r="P374" s="82">
        <f>'8月评分表'!P32</f>
        <v>5.7889896995728399E-2</v>
      </c>
      <c r="Q374" s="82">
        <f>'8月评分表'!Q32</f>
        <v>10.7521406306331</v>
      </c>
      <c r="R374" s="82">
        <f>'8月评分表'!R32</f>
        <v>4.8019669557956703</v>
      </c>
    </row>
    <row r="375" spans="1:18" hidden="1">
      <c r="A375" s="81">
        <v>202408</v>
      </c>
      <c r="B375" s="81" t="s">
        <v>115</v>
      </c>
      <c r="C375" s="81" t="s">
        <v>20</v>
      </c>
      <c r="D375" s="81" t="s">
        <v>25</v>
      </c>
      <c r="E375" s="81" t="s">
        <v>116</v>
      </c>
      <c r="F375" s="81">
        <f>'8月评分表'!F33</f>
        <v>45</v>
      </c>
      <c r="G375" s="81">
        <f>'8月评分表'!G33</f>
        <v>15</v>
      </c>
      <c r="H375" s="81">
        <f>'8月评分表'!H33</f>
        <v>10</v>
      </c>
      <c r="I375" s="81">
        <f>'8月评分表'!I33</f>
        <v>7</v>
      </c>
      <c r="J375" s="81">
        <f>'8月评分表'!J33</f>
        <v>2.5</v>
      </c>
      <c r="K375" s="81">
        <f>'8月评分表'!K33</f>
        <v>5</v>
      </c>
      <c r="L375" s="81">
        <f>'8月评分表'!L33</f>
        <v>84.5</v>
      </c>
      <c r="M375" s="82">
        <f>'8月评分表'!M33</f>
        <v>215666.12</v>
      </c>
      <c r="N375" s="82">
        <f>'8月评分表'!N33</f>
        <v>42168.565090904704</v>
      </c>
      <c r="O375" s="82">
        <f>'8月评分表'!O33</f>
        <v>0.108905670797592</v>
      </c>
      <c r="P375" s="82">
        <f>'8月评分表'!P33</f>
        <v>3.2039821995861702E-2</v>
      </c>
      <c r="Q375" s="82">
        <f>'8月评分表'!Q33</f>
        <v>9.2025291823965194</v>
      </c>
      <c r="R375" s="82">
        <f>'8月评分表'!R33</f>
        <v>2.7073649586503099</v>
      </c>
    </row>
    <row r="376" spans="1:18" hidden="1">
      <c r="A376" s="81">
        <v>202408</v>
      </c>
      <c r="B376" s="81" t="s">
        <v>119</v>
      </c>
      <c r="C376" s="81" t="s">
        <v>16</v>
      </c>
      <c r="D376" s="81" t="s">
        <v>28</v>
      </c>
      <c r="E376" s="81" t="s">
        <v>120</v>
      </c>
      <c r="F376" s="81">
        <f>'8月评分表'!F34</f>
        <v>40.5</v>
      </c>
      <c r="G376" s="81">
        <f>'8月评分表'!G34</f>
        <v>20</v>
      </c>
      <c r="H376" s="81">
        <f>'8月评分表'!H34</f>
        <v>10</v>
      </c>
      <c r="I376" s="81">
        <f>'8月评分表'!I34</f>
        <v>6</v>
      </c>
      <c r="J376" s="81">
        <f>'8月评分表'!J34</f>
        <v>0</v>
      </c>
      <c r="K376" s="81">
        <f>'8月评分表'!K34</f>
        <v>5</v>
      </c>
      <c r="L376" s="81">
        <f>'8月评分表'!L34</f>
        <v>81.5</v>
      </c>
      <c r="M376" s="82">
        <f>'8月评分表'!M34</f>
        <v>126495.69</v>
      </c>
      <c r="N376" s="82">
        <f>'8月评分表'!N34</f>
        <v>26559.592099272199</v>
      </c>
      <c r="O376" s="82">
        <f>'8月评分表'!O34</f>
        <v>0.13710124165106499</v>
      </c>
      <c r="P376" s="82">
        <f>'8月评分表'!P34</f>
        <v>1.1102974414187099E-2</v>
      </c>
      <c r="Q376" s="82">
        <f>'8月评分表'!Q34</f>
        <v>11.173751194561801</v>
      </c>
      <c r="R376" s="82">
        <f>'8月评分表'!R34</f>
        <v>0.90489241475624904</v>
      </c>
    </row>
    <row r="377" spans="1:18" hidden="1">
      <c r="A377" s="81">
        <v>202408</v>
      </c>
      <c r="B377" s="81" t="s">
        <v>123</v>
      </c>
      <c r="C377" s="81" t="s">
        <v>16</v>
      </c>
      <c r="D377" s="81" t="s">
        <v>23</v>
      </c>
      <c r="E377" s="81" t="s">
        <v>124</v>
      </c>
      <c r="F377" s="81">
        <f>'8月评分表'!F35</f>
        <v>37.799999999999997</v>
      </c>
      <c r="G377" s="81">
        <f>'8月评分表'!G35</f>
        <v>15</v>
      </c>
      <c r="H377" s="81">
        <f>'8月评分表'!H35</f>
        <v>10</v>
      </c>
      <c r="I377" s="81">
        <f>'8月评分表'!I35</f>
        <v>10</v>
      </c>
      <c r="J377" s="81">
        <f>'8月评分表'!J35</f>
        <v>2.5</v>
      </c>
      <c r="K377" s="81">
        <f>'8月评分表'!K35</f>
        <v>5</v>
      </c>
      <c r="L377" s="81">
        <f>'8月评分表'!L35</f>
        <v>80.3</v>
      </c>
      <c r="M377" s="82">
        <f>'8月评分表'!M35</f>
        <v>255669.93</v>
      </c>
      <c r="N377" s="82">
        <f>'8月评分表'!N35</f>
        <v>46741.886179924397</v>
      </c>
      <c r="O377" s="82">
        <f>'8月评分表'!O35</f>
        <v>9.9578259819568804E-2</v>
      </c>
      <c r="P377" s="82">
        <f>'8月评分表'!P35</f>
        <v>2.1697398460867299E-2</v>
      </c>
      <c r="Q377" s="82">
        <f>'8月评分表'!Q35</f>
        <v>7.9961342635113803</v>
      </c>
      <c r="R377" s="82">
        <f>'8月评分表'!R35</f>
        <v>1.74230109640764</v>
      </c>
    </row>
    <row r="378" spans="1:18" hidden="1">
      <c r="A378" s="81">
        <v>202408</v>
      </c>
      <c r="B378" s="81" t="s">
        <v>129</v>
      </c>
      <c r="C378" s="81" t="s">
        <v>17</v>
      </c>
      <c r="D378" s="81" t="s">
        <v>36</v>
      </c>
      <c r="E378" s="81" t="s">
        <v>128</v>
      </c>
      <c r="F378" s="81">
        <f>'8月评分表'!F36</f>
        <v>0</v>
      </c>
      <c r="G378" s="81">
        <f>'8月评分表'!G36</f>
        <v>0</v>
      </c>
      <c r="H378" s="81">
        <f>'8月评分表'!H36</f>
        <v>10</v>
      </c>
      <c r="I378" s="81">
        <f>'8月评分表'!I36</f>
        <v>7</v>
      </c>
      <c r="J378" s="81">
        <f>'8月评分表'!J36</f>
        <v>2.5</v>
      </c>
      <c r="K378" s="81">
        <f>'8月评分表'!K36</f>
        <v>5</v>
      </c>
      <c r="L378" s="81">
        <f>'8月评分表'!L36</f>
        <v>24.5</v>
      </c>
      <c r="M378" s="82">
        <f>'8月评分表'!M36</f>
        <v>109329.33</v>
      </c>
      <c r="N378" s="82">
        <f>'8月评分表'!N36</f>
        <v>0</v>
      </c>
      <c r="O378" s="82">
        <f>'8月评分表'!O36</f>
        <v>4.1468585150242203E-2</v>
      </c>
      <c r="P378" s="82">
        <f>'8月评分表'!P36</f>
        <v>6.6746483266406902E-3</v>
      </c>
      <c r="Q378" s="82">
        <f>'8月评分表'!Q36</f>
        <v>1.0159803361809301</v>
      </c>
      <c r="R378" s="82">
        <f>'8月评分表'!R36</f>
        <v>0.16352888400269699</v>
      </c>
    </row>
    <row r="379" spans="1:18" hidden="1">
      <c r="A379" s="81">
        <v>202408</v>
      </c>
      <c r="B379" s="81" t="s">
        <v>131</v>
      </c>
      <c r="C379" s="81" t="s">
        <v>20</v>
      </c>
      <c r="D379" s="81" t="s">
        <v>27</v>
      </c>
      <c r="E379" s="81" t="s">
        <v>130</v>
      </c>
      <c r="F379" s="81">
        <f>'8月评分表'!F37</f>
        <v>45</v>
      </c>
      <c r="G379" s="81">
        <f>'8月评分表'!G37</f>
        <v>20</v>
      </c>
      <c r="H379" s="81">
        <f>'8月评分表'!H37</f>
        <v>10</v>
      </c>
      <c r="I379" s="81">
        <f>'8月评分表'!I37</f>
        <v>7</v>
      </c>
      <c r="J379" s="81">
        <f>'8月评分表'!J37</f>
        <v>0</v>
      </c>
      <c r="K379" s="81">
        <f>'8月评分表'!K37</f>
        <v>5</v>
      </c>
      <c r="L379" s="81">
        <f>'8月评分表'!L37</f>
        <v>87</v>
      </c>
      <c r="M379" s="82">
        <f>'8月评分表'!M37</f>
        <v>199361.39</v>
      </c>
      <c r="N379" s="82">
        <f>'8月评分表'!N37</f>
        <v>53026.858173521803</v>
      </c>
      <c r="O379" s="82">
        <f>'8月评分表'!O37</f>
        <v>7.3684582899773796E-2</v>
      </c>
      <c r="P379" s="82">
        <f>'8月评分表'!P37</f>
        <v>3.28989240970421E-2</v>
      </c>
      <c r="Q379" s="82">
        <f>'8月评分表'!Q37</f>
        <v>6.41055871228032</v>
      </c>
      <c r="R379" s="82">
        <f>'8月评分表'!R37</f>
        <v>2.8622063964426601</v>
      </c>
    </row>
    <row r="380" spans="1:18" hidden="1">
      <c r="A380" s="81">
        <v>202408</v>
      </c>
      <c r="B380" s="81" t="s">
        <v>133</v>
      </c>
      <c r="C380" s="81" t="s">
        <v>20</v>
      </c>
      <c r="D380" s="81" t="s">
        <v>38</v>
      </c>
      <c r="E380" s="81" t="s">
        <v>132</v>
      </c>
      <c r="F380" s="81">
        <f>'8月评分表'!F38</f>
        <v>45</v>
      </c>
      <c r="G380" s="81">
        <f>'8月评分表'!G38</f>
        <v>15</v>
      </c>
      <c r="H380" s="81">
        <f>'8月评分表'!H38</f>
        <v>10</v>
      </c>
      <c r="I380" s="81">
        <f>'8月评分表'!I38</f>
        <v>10</v>
      </c>
      <c r="J380" s="81">
        <f>'8月评分表'!J38</f>
        <v>2.5</v>
      </c>
      <c r="K380" s="81">
        <f>'8月评分表'!K38</f>
        <v>5</v>
      </c>
      <c r="L380" s="81">
        <f>'8月评分表'!L38</f>
        <v>87.5</v>
      </c>
      <c r="M380" s="82">
        <f>'8月评分表'!M38</f>
        <v>129383.1</v>
      </c>
      <c r="N380" s="82">
        <f>'8月评分表'!N38</f>
        <v>19578.297637413401</v>
      </c>
      <c r="O380" s="82">
        <f>'8月评分表'!O38</f>
        <v>6.8991072567053405E-2</v>
      </c>
      <c r="P380" s="82">
        <f>'8月评分表'!P38</f>
        <v>1.7885271328143101E-2</v>
      </c>
      <c r="Q380" s="82">
        <f>'8月评分表'!Q38</f>
        <v>6.03671884961717</v>
      </c>
      <c r="R380" s="82">
        <f>'8月评分表'!R38</f>
        <v>1.56496124121252</v>
      </c>
    </row>
    <row r="381" spans="1:18" hidden="1">
      <c r="A381" s="81">
        <v>202408</v>
      </c>
      <c r="B381" s="81" t="s">
        <v>137</v>
      </c>
      <c r="C381" s="81" t="s">
        <v>17</v>
      </c>
      <c r="D381" s="81" t="s">
        <v>36</v>
      </c>
      <c r="E381" s="81" t="s">
        <v>134</v>
      </c>
      <c r="F381" s="81">
        <f>'8月评分表'!F39</f>
        <v>0</v>
      </c>
      <c r="G381" s="81">
        <f>'8月评分表'!G39</f>
        <v>15</v>
      </c>
      <c r="H381" s="81">
        <f>'8月评分表'!H39</f>
        <v>2.5</v>
      </c>
      <c r="I381" s="81">
        <f>'8月评分表'!I39</f>
        <v>10</v>
      </c>
      <c r="J381" s="81">
        <f>'8月评分表'!J39</f>
        <v>2.5</v>
      </c>
      <c r="K381" s="81">
        <f>'8月评分表'!K39</f>
        <v>5</v>
      </c>
      <c r="L381" s="81">
        <f>'8月评分表'!L39</f>
        <v>35</v>
      </c>
      <c r="M381" s="82">
        <f>'8月评分表'!M39</f>
        <v>120809.58</v>
      </c>
      <c r="N381" s="82">
        <f>'8月评分表'!N39</f>
        <v>19347.963034202901</v>
      </c>
      <c r="O381" s="82">
        <f>'8月评分表'!O39</f>
        <v>6.0020940745116103E-2</v>
      </c>
      <c r="P381" s="82">
        <f>'8月评分表'!P39</f>
        <v>9.9421043754065394E-3</v>
      </c>
      <c r="Q381" s="82">
        <f>'8月评分表'!Q39</f>
        <v>2.1007329260790599</v>
      </c>
      <c r="R381" s="82">
        <f>'8月评分表'!R39</f>
        <v>0.34797365313922901</v>
      </c>
    </row>
    <row r="382" spans="1:18" hidden="1">
      <c r="A382" s="81">
        <v>202408</v>
      </c>
      <c r="B382" s="81" t="s">
        <v>141</v>
      </c>
      <c r="C382" s="81" t="s">
        <v>20</v>
      </c>
      <c r="D382" s="81" t="s">
        <v>38</v>
      </c>
      <c r="E382" s="81" t="s">
        <v>136</v>
      </c>
      <c r="F382" s="81">
        <f>'8月评分表'!F40</f>
        <v>0</v>
      </c>
      <c r="G382" s="81">
        <f>'8月评分表'!G40</f>
        <v>0</v>
      </c>
      <c r="H382" s="81">
        <f>'8月评分表'!H40</f>
        <v>2.5</v>
      </c>
      <c r="I382" s="81">
        <f>'8月评分表'!I40</f>
        <v>10</v>
      </c>
      <c r="J382" s="81">
        <f>'8月评分表'!J40</f>
        <v>2.5</v>
      </c>
      <c r="K382" s="81">
        <f>'8月评分表'!K40</f>
        <v>5</v>
      </c>
      <c r="L382" s="81">
        <f>'8月评分表'!L40</f>
        <v>20</v>
      </c>
      <c r="M382" s="82">
        <f>'8月评分表'!M40</f>
        <v>44882.26</v>
      </c>
      <c r="N382" s="82">
        <f>'8月评分表'!N40</f>
        <v>0</v>
      </c>
      <c r="O382" s="82">
        <f>'8月评分表'!O40</f>
        <v>1.77798196904904E-2</v>
      </c>
      <c r="P382" s="82">
        <f>'8月评分表'!P40</f>
        <v>4.6177084446450403E-3</v>
      </c>
      <c r="Q382" s="82">
        <f>'8月评分表'!Q40</f>
        <v>0.35559639380980801</v>
      </c>
      <c r="R382" s="82">
        <f>'8月评分表'!R40</f>
        <v>9.2354168892900795E-2</v>
      </c>
    </row>
    <row r="383" spans="1:18" hidden="1">
      <c r="A383" s="81">
        <v>202408</v>
      </c>
      <c r="B383" s="81" t="s">
        <v>143</v>
      </c>
      <c r="C383" s="81" t="s">
        <v>20</v>
      </c>
      <c r="D383" s="81" t="s">
        <v>25</v>
      </c>
      <c r="E383" s="81" t="s">
        <v>138</v>
      </c>
      <c r="F383" s="81">
        <f>'8月评分表'!F41</f>
        <v>44.55</v>
      </c>
      <c r="G383" s="81">
        <f>'8月评分表'!G41</f>
        <v>5</v>
      </c>
      <c r="H383" s="81">
        <f>'8月评分表'!H41</f>
        <v>7.5</v>
      </c>
      <c r="I383" s="81">
        <f>'8月评分表'!I41</f>
        <v>7</v>
      </c>
      <c r="J383" s="81">
        <f>'8月评分表'!J41</f>
        <v>2.5</v>
      </c>
      <c r="K383" s="81">
        <f>'8月评分表'!K41</f>
        <v>5</v>
      </c>
      <c r="L383" s="81">
        <f>'8月评分表'!L41</f>
        <v>71.55</v>
      </c>
      <c r="M383" s="82">
        <f>'8月评分表'!M41</f>
        <v>194325.94</v>
      </c>
      <c r="N383" s="82">
        <f>'8月评分表'!N41</f>
        <v>14301.745864374399</v>
      </c>
      <c r="O383" s="82">
        <f>'8月评分表'!O41</f>
        <v>7.6635604700098198E-2</v>
      </c>
      <c r="P383" s="82">
        <f>'8月评分表'!P41</f>
        <v>2.33342524267398E-2</v>
      </c>
      <c r="Q383" s="82">
        <f>'8月评分表'!Q41</f>
        <v>5.4832775162920298</v>
      </c>
      <c r="R383" s="82">
        <f>'8月评分表'!R41</f>
        <v>1.66956576113323</v>
      </c>
    </row>
    <row r="384" spans="1:18" hidden="1">
      <c r="A384" s="81">
        <v>202408</v>
      </c>
      <c r="B384" s="81" t="s">
        <v>145</v>
      </c>
      <c r="C384" s="81" t="s">
        <v>16</v>
      </c>
      <c r="D384" s="81" t="s">
        <v>28</v>
      </c>
      <c r="E384" s="81" t="s">
        <v>140</v>
      </c>
      <c r="F384" s="81">
        <f>'8月评分表'!F42</f>
        <v>45</v>
      </c>
      <c r="G384" s="81">
        <f>'8月评分表'!G42</f>
        <v>0</v>
      </c>
      <c r="H384" s="81">
        <f>'8月评分表'!H42</f>
        <v>5</v>
      </c>
      <c r="I384" s="81">
        <f>'8月评分表'!I42</f>
        <v>6</v>
      </c>
      <c r="J384" s="81">
        <f>'8月评分表'!J42</f>
        <v>0</v>
      </c>
      <c r="K384" s="81">
        <f>'8月评分表'!K42</f>
        <v>5</v>
      </c>
      <c r="L384" s="81">
        <f>'8月评分表'!L42</f>
        <v>61</v>
      </c>
      <c r="M384" s="82">
        <f>'8月评分表'!M42</f>
        <v>157060</v>
      </c>
      <c r="N384" s="82">
        <f>'8月评分表'!N42</f>
        <v>0</v>
      </c>
      <c r="O384" s="82">
        <f>'8月评分表'!O42</f>
        <v>0.11022194058247201</v>
      </c>
      <c r="P384" s="82">
        <f>'8月评分表'!P42</f>
        <v>1.0251904680232999E-2</v>
      </c>
      <c r="Q384" s="82">
        <f>'8月评分表'!Q42</f>
        <v>6.72353837553079</v>
      </c>
      <c r="R384" s="82">
        <f>'8月评分表'!R42</f>
        <v>0.62536618549421297</v>
      </c>
    </row>
    <row r="385" spans="1:18" hidden="1">
      <c r="A385" s="81">
        <v>202408</v>
      </c>
      <c r="B385" s="81" t="s">
        <v>147</v>
      </c>
      <c r="C385" s="81" t="s">
        <v>16</v>
      </c>
      <c r="D385" s="81" t="s">
        <v>28</v>
      </c>
      <c r="E385" s="81" t="s">
        <v>142</v>
      </c>
      <c r="F385" s="81">
        <f>'8月评分表'!F43</f>
        <v>45</v>
      </c>
      <c r="G385" s="81">
        <f>'8月评分表'!G43</f>
        <v>15</v>
      </c>
      <c r="H385" s="81">
        <f>'8月评分表'!H43</f>
        <v>5</v>
      </c>
      <c r="I385" s="81">
        <f>'8月评分表'!I43</f>
        <v>10</v>
      </c>
      <c r="J385" s="81">
        <f>'8月评分表'!J43</f>
        <v>2.5</v>
      </c>
      <c r="K385" s="81">
        <f>'8月评分表'!K43</f>
        <v>5</v>
      </c>
      <c r="L385" s="81">
        <f>'8月评分表'!L43</f>
        <v>82.5</v>
      </c>
      <c r="M385" s="82">
        <f>'8月评分表'!M43</f>
        <v>93221.440000000002</v>
      </c>
      <c r="N385" s="82">
        <f>'8月评分表'!N43</f>
        <v>15969.088947874099</v>
      </c>
      <c r="O385" s="82">
        <f>'8月评分表'!O43</f>
        <v>9.4479096371836394E-2</v>
      </c>
      <c r="P385" s="82">
        <f>'8月评分表'!P43</f>
        <v>7.7961618681089903E-3</v>
      </c>
      <c r="Q385" s="82">
        <f>'8月评分表'!Q43</f>
        <v>7.7945254506764998</v>
      </c>
      <c r="R385" s="82">
        <f>'8月评分表'!R43</f>
        <v>0.64318335411899197</v>
      </c>
    </row>
    <row r="386" spans="1:18" hidden="1">
      <c r="A386" s="81">
        <v>202408</v>
      </c>
      <c r="B386" s="81" t="s">
        <v>149</v>
      </c>
      <c r="C386" s="81" t="s">
        <v>16</v>
      </c>
      <c r="D386" s="81" t="s">
        <v>23</v>
      </c>
      <c r="E386" s="81" t="s">
        <v>144</v>
      </c>
      <c r="F386" s="81">
        <f>'8月评分表'!F44</f>
        <v>45</v>
      </c>
      <c r="G386" s="81">
        <f>'8月评分表'!G44</f>
        <v>20</v>
      </c>
      <c r="H386" s="81">
        <f>'8月评分表'!H44</f>
        <v>5</v>
      </c>
      <c r="I386" s="81">
        <f>'8月评分表'!I44</f>
        <v>10</v>
      </c>
      <c r="J386" s="81">
        <f>'8月评分表'!J44</f>
        <v>2.5</v>
      </c>
      <c r="K386" s="81">
        <f>'8月评分表'!K44</f>
        <v>5</v>
      </c>
      <c r="L386" s="81">
        <f>'8月评分表'!L44</f>
        <v>87.5</v>
      </c>
      <c r="M386" s="82">
        <f>'8月评分表'!M44</f>
        <v>253305.26</v>
      </c>
      <c r="N386" s="82">
        <f>'8月评分表'!N44</f>
        <v>58592.528380503602</v>
      </c>
      <c r="O386" s="82">
        <f>'8月评分表'!O44</f>
        <v>0.10634071981651699</v>
      </c>
      <c r="P386" s="82">
        <f>'8月评分表'!P44</f>
        <v>2.2812959055786002E-2</v>
      </c>
      <c r="Q386" s="82">
        <f>'8月评分表'!Q44</f>
        <v>9.30481298394524</v>
      </c>
      <c r="R386" s="82">
        <f>'8月评分表'!R44</f>
        <v>1.99613391738128</v>
      </c>
    </row>
    <row r="387" spans="1:18" hidden="1">
      <c r="A387" s="81">
        <v>202408</v>
      </c>
      <c r="B387" s="81" t="s">
        <v>151</v>
      </c>
      <c r="C387" s="81" t="s">
        <v>20</v>
      </c>
      <c r="D387" s="81" t="s">
        <v>27</v>
      </c>
      <c r="E387" s="81" t="s">
        <v>146</v>
      </c>
      <c r="F387" s="81">
        <f>'8月评分表'!F45</f>
        <v>45</v>
      </c>
      <c r="G387" s="81">
        <f>'8月评分表'!G45</f>
        <v>20</v>
      </c>
      <c r="H387" s="81">
        <f>'8月评分表'!H45</f>
        <v>5</v>
      </c>
      <c r="I387" s="81">
        <f>'8月评分表'!I45</f>
        <v>7</v>
      </c>
      <c r="J387" s="81">
        <f>'8月评分表'!J45</f>
        <v>2.5</v>
      </c>
      <c r="K387" s="81">
        <f>'8月评分表'!K45</f>
        <v>5</v>
      </c>
      <c r="L387" s="81">
        <f>'8月评分表'!L45</f>
        <v>84.5</v>
      </c>
      <c r="M387" s="82">
        <f>'8月评分表'!M45</f>
        <v>265003.90000000002</v>
      </c>
      <c r="N387" s="82">
        <f>'8月评分表'!N45</f>
        <v>65630.183678342699</v>
      </c>
      <c r="O387" s="82">
        <f>'8月评分表'!O45</f>
        <v>9.5605127471125206E-2</v>
      </c>
      <c r="P387" s="82">
        <f>'8月评分表'!P45</f>
        <v>4.2596820941808097E-2</v>
      </c>
      <c r="Q387" s="82">
        <f>'8月评分表'!Q45</f>
        <v>8.0786332713100801</v>
      </c>
      <c r="R387" s="82">
        <f>'8月评分表'!R45</f>
        <v>3.59943136958278</v>
      </c>
    </row>
    <row r="388" spans="1:18" hidden="1">
      <c r="A388" s="81">
        <v>202408</v>
      </c>
      <c r="B388" s="81" t="s">
        <v>153</v>
      </c>
      <c r="C388" s="81" t="s">
        <v>16</v>
      </c>
      <c r="D388" s="81" t="s">
        <v>22</v>
      </c>
      <c r="E388" s="81" t="s">
        <v>148</v>
      </c>
      <c r="F388" s="81">
        <f>'8月评分表'!F46</f>
        <v>39.15</v>
      </c>
      <c r="G388" s="81">
        <f>'8月评分表'!G46</f>
        <v>20</v>
      </c>
      <c r="H388" s="81">
        <f>'8月评分表'!H46</f>
        <v>10</v>
      </c>
      <c r="I388" s="81">
        <f>'8月评分表'!I46</f>
        <v>3</v>
      </c>
      <c r="J388" s="81">
        <f>'8月评分表'!J46</f>
        <v>5</v>
      </c>
      <c r="K388" s="81">
        <f>'8月评分表'!K46</f>
        <v>5</v>
      </c>
      <c r="L388" s="81">
        <f>'8月评分表'!L46</f>
        <v>82.15</v>
      </c>
      <c r="M388" s="82">
        <f>'8月评分表'!M46</f>
        <v>158430.85</v>
      </c>
      <c r="N388" s="82">
        <f>'8月评分表'!N46</f>
        <v>34512.899315773</v>
      </c>
      <c r="O388" s="82">
        <f>'8月评分表'!O46</f>
        <v>0.100535606585305</v>
      </c>
      <c r="P388" s="82">
        <f>'8月评分表'!P46</f>
        <v>1.4039778249463E-2</v>
      </c>
      <c r="Q388" s="82">
        <f>'8月评分表'!Q46</f>
        <v>8.2590000809828101</v>
      </c>
      <c r="R388" s="82">
        <f>'8月评分表'!R46</f>
        <v>1.15336778319339</v>
      </c>
    </row>
    <row r="389" spans="1:18" hidden="1">
      <c r="A389" s="81">
        <v>202408</v>
      </c>
      <c r="B389" s="81" t="s">
        <v>155</v>
      </c>
      <c r="C389" s="81" t="s">
        <v>20</v>
      </c>
      <c r="D389" s="81" t="s">
        <v>25</v>
      </c>
      <c r="E389" s="81" t="s">
        <v>150</v>
      </c>
      <c r="F389" s="81">
        <f>'8月评分表'!F47</f>
        <v>41.4</v>
      </c>
      <c r="G389" s="81">
        <f>'8月评分表'!G47</f>
        <v>20</v>
      </c>
      <c r="H389" s="81">
        <f>'8月评分表'!H47</f>
        <v>10</v>
      </c>
      <c r="I389" s="81">
        <f>'8月评分表'!I47</f>
        <v>7</v>
      </c>
      <c r="J389" s="81">
        <f>'8月评分表'!J47</f>
        <v>2.5</v>
      </c>
      <c r="K389" s="81">
        <f>'8月评分表'!K47</f>
        <v>5</v>
      </c>
      <c r="L389" s="81">
        <f>'8月评分表'!L47</f>
        <v>85.9</v>
      </c>
      <c r="M389" s="82">
        <f>'8月评分表'!M47</f>
        <v>250426.23999999999</v>
      </c>
      <c r="N389" s="82">
        <f>'8月评分表'!N47</f>
        <v>63076.656667549301</v>
      </c>
      <c r="O389" s="82">
        <f>'8月评分表'!O47</f>
        <v>0.13925966996411199</v>
      </c>
      <c r="P389" s="82">
        <f>'8月评分表'!P47</f>
        <v>4.0500468151851099E-2</v>
      </c>
      <c r="Q389" s="82">
        <f>'8月评分表'!Q47</f>
        <v>11.9624056499172</v>
      </c>
      <c r="R389" s="82">
        <f>'8月评分表'!R47</f>
        <v>3.4789902142440101</v>
      </c>
    </row>
    <row r="390" spans="1:18" hidden="1">
      <c r="A390" s="81">
        <v>202408</v>
      </c>
      <c r="B390" s="81" t="s">
        <v>157</v>
      </c>
      <c r="C390" s="81" t="s">
        <v>16</v>
      </c>
      <c r="D390" s="81" t="s">
        <v>28</v>
      </c>
      <c r="E390" s="81" t="s">
        <v>152</v>
      </c>
      <c r="F390" s="81">
        <f>'8月评分表'!F48</f>
        <v>38.25</v>
      </c>
      <c r="G390" s="81">
        <f>'8月评分表'!G48</f>
        <v>15</v>
      </c>
      <c r="H390" s="81">
        <f>'8月评分表'!H48</f>
        <v>10</v>
      </c>
      <c r="I390" s="81">
        <f>'8月评分表'!I48</f>
        <v>7</v>
      </c>
      <c r="J390" s="81">
        <f>'8月评分表'!J48</f>
        <v>2.5</v>
      </c>
      <c r="K390" s="81">
        <f>'8月评分表'!K48</f>
        <v>5</v>
      </c>
      <c r="L390" s="81">
        <f>'8月评分表'!L48</f>
        <v>77.75</v>
      </c>
      <c r="M390" s="82">
        <f>'8月评分表'!M48</f>
        <v>234630.41</v>
      </c>
      <c r="N390" s="82">
        <f>'8月评分表'!N48</f>
        <v>43723.575749049996</v>
      </c>
      <c r="O390" s="82">
        <f>'8月评分表'!O48</f>
        <v>0.244220488809478</v>
      </c>
      <c r="P390" s="82">
        <f>'8月评分表'!P48</f>
        <v>2.0000627488666899E-2</v>
      </c>
      <c r="Q390" s="82">
        <f>'8月评分表'!Q48</f>
        <v>18.988143004936902</v>
      </c>
      <c r="R390" s="82">
        <f>'8月评分表'!R48</f>
        <v>1.5550487872438501</v>
      </c>
    </row>
    <row r="391" spans="1:18" hidden="1">
      <c r="A391" s="81">
        <v>202408</v>
      </c>
      <c r="B391" s="81" t="s">
        <v>159</v>
      </c>
      <c r="C391" s="81" t="s">
        <v>20</v>
      </c>
      <c r="D391" s="81" t="s">
        <v>25</v>
      </c>
      <c r="E391" s="81" t="s">
        <v>154</v>
      </c>
      <c r="F391" s="81">
        <f>'8月评分表'!F49</f>
        <v>45</v>
      </c>
      <c r="G391" s="81">
        <f>'8月评分表'!G49</f>
        <v>15</v>
      </c>
      <c r="H391" s="81">
        <f>'8月评分表'!H49</f>
        <v>10</v>
      </c>
      <c r="I391" s="81">
        <f>'8月评分表'!I49</f>
        <v>7</v>
      </c>
      <c r="J391" s="81">
        <f>'8月评分表'!J49</f>
        <v>0</v>
      </c>
      <c r="K391" s="81">
        <f>'8月评分表'!K49</f>
        <v>5</v>
      </c>
      <c r="L391" s="81">
        <f>'8月评分表'!L49</f>
        <v>82</v>
      </c>
      <c r="M391" s="82">
        <f>'8月评分表'!M49</f>
        <v>277779.08</v>
      </c>
      <c r="N391" s="82">
        <f>'8月评分表'!N49</f>
        <v>45908.874449363298</v>
      </c>
      <c r="O391" s="82">
        <f>'8月评分表'!O49</f>
        <v>0.13264710277987199</v>
      </c>
      <c r="P391" s="82">
        <f>'8月评分表'!P49</f>
        <v>3.9304086109079102E-2</v>
      </c>
      <c r="Q391" s="82">
        <f>'8月评分表'!Q49</f>
        <v>10.8770624279495</v>
      </c>
      <c r="R391" s="82">
        <f>'8月评分表'!R49</f>
        <v>3.22293506094449</v>
      </c>
    </row>
    <row r="392" spans="1:18" hidden="1">
      <c r="A392" s="81">
        <v>202408</v>
      </c>
      <c r="B392" s="81" t="s">
        <v>161</v>
      </c>
      <c r="C392" s="81" t="s">
        <v>16</v>
      </c>
      <c r="D392" s="81" t="s">
        <v>34</v>
      </c>
      <c r="E392" s="81" t="s">
        <v>156</v>
      </c>
      <c r="F392" s="81">
        <f>'8月评分表'!F50</f>
        <v>45</v>
      </c>
      <c r="G392" s="81">
        <f>'8月评分表'!G50</f>
        <v>20</v>
      </c>
      <c r="H392" s="81">
        <f>'8月评分表'!H50</f>
        <v>10</v>
      </c>
      <c r="I392" s="81">
        <f>'8月评分表'!I50</f>
        <v>10</v>
      </c>
      <c r="J392" s="81">
        <f>'8月评分表'!J50</f>
        <v>5</v>
      </c>
      <c r="K392" s="81">
        <f>'8月评分表'!K50</f>
        <v>5</v>
      </c>
      <c r="L392" s="81">
        <f>'8月评分表'!L50</f>
        <v>95</v>
      </c>
      <c r="M392" s="82">
        <f>'8月评分表'!M50</f>
        <v>1088948.98</v>
      </c>
      <c r="N392" s="82">
        <f>'8月评分表'!N50</f>
        <v>453166.98236770998</v>
      </c>
      <c r="O392" s="82">
        <f>'8月评分表'!O50</f>
        <v>0.47065168365821403</v>
      </c>
      <c r="P392" s="82">
        <f>'8月评分表'!P50</f>
        <v>0.11964110078133</v>
      </c>
      <c r="Q392" s="82">
        <f>'8月评分表'!Q50</f>
        <v>44.711909947530302</v>
      </c>
      <c r="R392" s="82">
        <f>'8月评分表'!R50</f>
        <v>11.3659045742264</v>
      </c>
    </row>
    <row r="393" spans="1:18" hidden="1">
      <c r="A393" s="81">
        <v>202408</v>
      </c>
      <c r="B393" s="81" t="s">
        <v>163</v>
      </c>
      <c r="C393" s="81" t="s">
        <v>17</v>
      </c>
      <c r="D393" s="81" t="s">
        <v>32</v>
      </c>
      <c r="E393" s="81" t="s">
        <v>158</v>
      </c>
      <c r="F393" s="81">
        <f>'8月评分表'!F51</f>
        <v>40.049999999999997</v>
      </c>
      <c r="G393" s="81">
        <f>'8月评分表'!G51</f>
        <v>20</v>
      </c>
      <c r="H393" s="81">
        <f>'8月评分表'!H51</f>
        <v>5</v>
      </c>
      <c r="I393" s="81">
        <f>'8月评分表'!I51</f>
        <v>10</v>
      </c>
      <c r="J393" s="81">
        <f>'8月评分表'!J51</f>
        <v>5</v>
      </c>
      <c r="K393" s="81">
        <f>'8月评分表'!K51</f>
        <v>5</v>
      </c>
      <c r="L393" s="81">
        <f>'8月评分表'!L51</f>
        <v>85.05</v>
      </c>
      <c r="M393" s="82">
        <f>'8月评分表'!M51</f>
        <v>505044.11</v>
      </c>
      <c r="N393" s="82">
        <f>'8月评分表'!N51</f>
        <v>128428.588446346</v>
      </c>
      <c r="O393" s="82">
        <f>'8月评分表'!O51</f>
        <v>0.235330729702106</v>
      </c>
      <c r="P393" s="82">
        <f>'8月评分表'!P51</f>
        <v>4.7869886543373097E-2</v>
      </c>
      <c r="Q393" s="82">
        <f>'8月评分表'!Q51</f>
        <v>20.0148785611641</v>
      </c>
      <c r="R393" s="82">
        <f>'8月评分表'!R51</f>
        <v>4.0713338505138799</v>
      </c>
    </row>
    <row r="394" spans="1:18" hidden="1">
      <c r="A394" s="81">
        <v>202408</v>
      </c>
      <c r="B394" s="81" t="s">
        <v>165</v>
      </c>
      <c r="C394" s="81" t="s">
        <v>17</v>
      </c>
      <c r="D394" s="81" t="s">
        <v>31</v>
      </c>
      <c r="E394" s="81" t="s">
        <v>160</v>
      </c>
      <c r="F394" s="81">
        <f>'8月评分表'!F52</f>
        <v>45</v>
      </c>
      <c r="G394" s="81">
        <f>'8月评分表'!G52</f>
        <v>20</v>
      </c>
      <c r="H394" s="81">
        <f>'8月评分表'!H52</f>
        <v>7.5</v>
      </c>
      <c r="I394" s="81">
        <f>'8月评分表'!I52</f>
        <v>7</v>
      </c>
      <c r="J394" s="81">
        <f>'8月评分表'!J52</f>
        <v>5</v>
      </c>
      <c r="K394" s="81">
        <f>'8月评分表'!K52</f>
        <v>5</v>
      </c>
      <c r="L394" s="81">
        <f>'8月评分表'!L52</f>
        <v>89.5</v>
      </c>
      <c r="M394" s="82">
        <f>'8月评分表'!M52</f>
        <v>279333.28999999998</v>
      </c>
      <c r="N394" s="82">
        <f>'8月评分表'!N52</f>
        <v>61858.339469985403</v>
      </c>
      <c r="O394" s="82">
        <f>'8月评分表'!O52</f>
        <v>0.118160342013722</v>
      </c>
      <c r="P394" s="82">
        <f>'8月评分表'!P52</f>
        <v>2.5259266017381699E-2</v>
      </c>
      <c r="Q394" s="82">
        <f>'8月评分表'!Q52</f>
        <v>10.575350610228099</v>
      </c>
      <c r="R394" s="82">
        <f>'8月评分表'!R52</f>
        <v>2.2607043085556602</v>
      </c>
    </row>
    <row r="395" spans="1:18" hidden="1">
      <c r="A395" s="81">
        <v>202408</v>
      </c>
      <c r="B395" s="81" t="s">
        <v>167</v>
      </c>
      <c r="C395" s="81" t="s">
        <v>17</v>
      </c>
      <c r="D395" s="81" t="s">
        <v>31</v>
      </c>
      <c r="E395" s="81" t="s">
        <v>162</v>
      </c>
      <c r="F395" s="81">
        <f>'8月评分表'!F53</f>
        <v>45</v>
      </c>
      <c r="G395" s="81">
        <f>'8月评分表'!G53</f>
        <v>15</v>
      </c>
      <c r="H395" s="81">
        <f>'8月评分表'!H53</f>
        <v>10</v>
      </c>
      <c r="I395" s="81">
        <f>'8月评分表'!I53</f>
        <v>10</v>
      </c>
      <c r="J395" s="81">
        <f>'8月评分表'!J53</f>
        <v>7.5</v>
      </c>
      <c r="K395" s="81">
        <f>'8月评分表'!K53</f>
        <v>5</v>
      </c>
      <c r="L395" s="81">
        <f>'8月评分表'!L53</f>
        <v>92.5</v>
      </c>
      <c r="M395" s="82">
        <f>'8月评分表'!M53</f>
        <v>264371.59999999998</v>
      </c>
      <c r="N395" s="82">
        <f>'8月评分表'!N53</f>
        <v>46480.107354731597</v>
      </c>
      <c r="O395" s="82">
        <f>'8月评分表'!O53</f>
        <v>0.103570826891053</v>
      </c>
      <c r="P395" s="82">
        <f>'8月评分表'!P53</f>
        <v>2.2305864221676401E-2</v>
      </c>
      <c r="Q395" s="82">
        <f>'8月评分表'!Q53</f>
        <v>9.5803014874223997</v>
      </c>
      <c r="R395" s="82">
        <f>'8月评分表'!R53</f>
        <v>2.0632924405050699</v>
      </c>
    </row>
    <row r="396" spans="1:18" hidden="1">
      <c r="A396" s="81">
        <v>202408</v>
      </c>
      <c r="B396" s="81" t="s">
        <v>169</v>
      </c>
      <c r="C396" s="81" t="s">
        <v>17</v>
      </c>
      <c r="D396" s="81" t="s">
        <v>31</v>
      </c>
      <c r="E396" s="81" t="s">
        <v>164</v>
      </c>
      <c r="F396" s="81">
        <f>'8月评分表'!F54</f>
        <v>45</v>
      </c>
      <c r="G396" s="81">
        <f>'8月评分表'!G54</f>
        <v>20</v>
      </c>
      <c r="H396" s="81">
        <f>'8月评分表'!H54</f>
        <v>2.5</v>
      </c>
      <c r="I396" s="81">
        <f>'8月评分表'!I54</f>
        <v>4</v>
      </c>
      <c r="J396" s="81">
        <f>'8月评分表'!J54</f>
        <v>2.5</v>
      </c>
      <c r="K396" s="81">
        <f>'8月评分表'!K54</f>
        <v>5</v>
      </c>
      <c r="L396" s="81">
        <f>'8月评分表'!L54</f>
        <v>79</v>
      </c>
      <c r="M396" s="82">
        <f>'8月评分表'!M54</f>
        <v>700264.2</v>
      </c>
      <c r="N396" s="82">
        <f>'8月评分表'!N54</f>
        <v>208495.81394153001</v>
      </c>
      <c r="O396" s="82">
        <f>'8月评分表'!O54</f>
        <v>0.332794678069188</v>
      </c>
      <c r="P396" s="82">
        <f>'8月评分表'!P54</f>
        <v>7.0409444735475002E-2</v>
      </c>
      <c r="Q396" s="82">
        <f>'8月评分表'!Q54</f>
        <v>26.290779567465901</v>
      </c>
      <c r="R396" s="82">
        <f>'8月评分表'!R54</f>
        <v>5.5623461341025298</v>
      </c>
    </row>
    <row r="397" spans="1:18" hidden="1">
      <c r="A397" s="81">
        <v>202408</v>
      </c>
      <c r="B397" s="81" t="s">
        <v>171</v>
      </c>
      <c r="C397" s="81" t="s">
        <v>17</v>
      </c>
      <c r="D397" s="81" t="s">
        <v>32</v>
      </c>
      <c r="E397" s="81" t="s">
        <v>166</v>
      </c>
      <c r="F397" s="81">
        <f>'8月评分表'!F55</f>
        <v>45</v>
      </c>
      <c r="G397" s="81">
        <f>'8月评分表'!G55</f>
        <v>20</v>
      </c>
      <c r="H397" s="81">
        <f>'8月评分表'!H55</f>
        <v>10</v>
      </c>
      <c r="I397" s="81">
        <f>'8月评分表'!I55</f>
        <v>10</v>
      </c>
      <c r="J397" s="81">
        <f>'8月评分表'!J55</f>
        <v>2.5</v>
      </c>
      <c r="K397" s="81">
        <f>'8月评分表'!K55</f>
        <v>5</v>
      </c>
      <c r="L397" s="81">
        <f>'8月评分表'!L55</f>
        <v>92.5</v>
      </c>
      <c r="M397" s="82">
        <f>'8月评分表'!M55</f>
        <v>262925.36</v>
      </c>
      <c r="N397" s="82">
        <f>'8月评分表'!N55</f>
        <v>58441.648895197803</v>
      </c>
      <c r="O397" s="82">
        <f>'8月评分表'!O55</f>
        <v>0.117083852521146</v>
      </c>
      <c r="P397" s="82">
        <f>'8月评分表'!P55</f>
        <v>2.3804311651655901E-2</v>
      </c>
      <c r="Q397" s="82">
        <f>'8月评分表'!Q55</f>
        <v>10.830256358206</v>
      </c>
      <c r="R397" s="82">
        <f>'8月评分表'!R55</f>
        <v>2.2018988277781699</v>
      </c>
    </row>
    <row r="398" spans="1:18" hidden="1">
      <c r="A398" s="81">
        <v>202408</v>
      </c>
      <c r="B398" s="81" t="s">
        <v>175</v>
      </c>
      <c r="C398" s="81" t="s">
        <v>17</v>
      </c>
      <c r="D398" s="81" t="s">
        <v>428</v>
      </c>
      <c r="E398" s="81" t="s">
        <v>168</v>
      </c>
      <c r="F398" s="81">
        <f>'8月评分表'!F56</f>
        <v>45</v>
      </c>
      <c r="G398" s="81">
        <f>'8月评分表'!G56</f>
        <v>2.5</v>
      </c>
      <c r="H398" s="81">
        <f>'8月评分表'!H56</f>
        <v>7.5</v>
      </c>
      <c r="I398" s="81">
        <f>'8月评分表'!I56</f>
        <v>7</v>
      </c>
      <c r="J398" s="81">
        <f>'8月评分表'!J56</f>
        <v>0</v>
      </c>
      <c r="K398" s="81">
        <f>'8月评分表'!K56</f>
        <v>5</v>
      </c>
      <c r="L398" s="81">
        <f>'8月评分表'!L56</f>
        <v>67</v>
      </c>
      <c r="M398" s="82">
        <f>'8月评分表'!M56</f>
        <v>338334.82</v>
      </c>
      <c r="N398" s="82">
        <f>'8月评分表'!N56</f>
        <v>10465.2946083242</v>
      </c>
      <c r="O398" s="82">
        <f>'8月评分表'!O56</f>
        <v>0.25211156314026401</v>
      </c>
      <c r="P398" s="82">
        <f>'8月评分表'!P56</f>
        <v>2.2043886786198601E-2</v>
      </c>
      <c r="Q398" s="82">
        <f>'8月评分表'!Q56</f>
        <v>16.8914747303977</v>
      </c>
      <c r="R398" s="82">
        <f>'8月评分表'!R56</f>
        <v>1.47694041467531</v>
      </c>
    </row>
    <row r="399" spans="1:18" hidden="1">
      <c r="A399" s="81">
        <v>202408</v>
      </c>
      <c r="B399" s="81" t="s">
        <v>177</v>
      </c>
      <c r="C399" s="81" t="s">
        <v>17</v>
      </c>
      <c r="D399" s="81" t="s">
        <v>32</v>
      </c>
      <c r="E399" s="81" t="s">
        <v>170</v>
      </c>
      <c r="F399" s="81">
        <f>'8月评分表'!F57</f>
        <v>42.3</v>
      </c>
      <c r="G399" s="81">
        <f>'8月评分表'!G57</f>
        <v>20</v>
      </c>
      <c r="H399" s="81">
        <f>'8月评分表'!H57</f>
        <v>5</v>
      </c>
      <c r="I399" s="81">
        <f>'8月评分表'!I57</f>
        <v>10</v>
      </c>
      <c r="J399" s="81">
        <f>'8月评分表'!J57</f>
        <v>2.5</v>
      </c>
      <c r="K399" s="81">
        <f>'8月评分表'!K57</f>
        <v>5</v>
      </c>
      <c r="L399" s="81">
        <f>'8月评分表'!L57</f>
        <v>84.8</v>
      </c>
      <c r="M399" s="82">
        <f>'8月评分表'!M57</f>
        <v>273341.8</v>
      </c>
      <c r="N399" s="82">
        <f>'8月评分表'!N57</f>
        <v>57739.1661825376</v>
      </c>
      <c r="O399" s="82">
        <f>'8月评分表'!O57</f>
        <v>0.119776173592123</v>
      </c>
      <c r="P399" s="82">
        <f>'8月评分表'!P57</f>
        <v>2.43470572841962E-2</v>
      </c>
      <c r="Q399" s="82">
        <f>'8月评分表'!Q57</f>
        <v>10.157019520612</v>
      </c>
      <c r="R399" s="82">
        <f>'8月评分表'!R57</f>
        <v>2.06463045769984</v>
      </c>
    </row>
    <row r="400" spans="1:18" hidden="1">
      <c r="A400" s="81">
        <v>202408</v>
      </c>
      <c r="B400" s="81" t="s">
        <v>179</v>
      </c>
      <c r="C400" s="81" t="s">
        <v>17</v>
      </c>
      <c r="D400" s="81" t="s">
        <v>32</v>
      </c>
      <c r="E400" s="81" t="s">
        <v>172</v>
      </c>
      <c r="F400" s="81">
        <f>'8月评分表'!F58</f>
        <v>45</v>
      </c>
      <c r="G400" s="81">
        <f>'8月评分表'!G58</f>
        <v>20</v>
      </c>
      <c r="H400" s="81">
        <f>'8月评分表'!H58</f>
        <v>10</v>
      </c>
      <c r="I400" s="81">
        <f>'8月评分表'!I58</f>
        <v>10</v>
      </c>
      <c r="J400" s="81">
        <f>'8月评分表'!J58</f>
        <v>2.5</v>
      </c>
      <c r="K400" s="81">
        <f>'8月评分表'!K58</f>
        <v>5</v>
      </c>
      <c r="L400" s="81">
        <f>'8月评分表'!L58</f>
        <v>92.5</v>
      </c>
      <c r="M400" s="82">
        <f>'8月评分表'!M58</f>
        <v>323812.64</v>
      </c>
      <c r="N400" s="82">
        <f>'8月评分表'!N58</f>
        <v>88423.637725102803</v>
      </c>
      <c r="O400" s="82">
        <f>'8月评分表'!O58</f>
        <v>0.154805585094689</v>
      </c>
      <c r="P400" s="82">
        <f>'8月评分表'!P58</f>
        <v>3.1498750646798197E-2</v>
      </c>
      <c r="Q400" s="82">
        <f>'8月评分表'!Q58</f>
        <v>14.3195166212587</v>
      </c>
      <c r="R400" s="82">
        <f>'8月评分表'!R58</f>
        <v>2.9136344348288299</v>
      </c>
    </row>
    <row r="401" spans="1:18" hidden="1">
      <c r="A401" s="81">
        <v>202408</v>
      </c>
      <c r="B401" s="81" t="s">
        <v>181</v>
      </c>
      <c r="C401" s="81" t="s">
        <v>17</v>
      </c>
      <c r="D401" s="81" t="s">
        <v>32</v>
      </c>
      <c r="E401" s="81" t="s">
        <v>176</v>
      </c>
      <c r="F401" s="81">
        <f>'8月评分表'!F59</f>
        <v>44.55</v>
      </c>
      <c r="G401" s="81">
        <f>'8月评分表'!G59</f>
        <v>10</v>
      </c>
      <c r="H401" s="81">
        <f>'8月评分表'!H59</f>
        <v>7.5</v>
      </c>
      <c r="I401" s="81">
        <f>'8月评分表'!I59</f>
        <v>10</v>
      </c>
      <c r="J401" s="81">
        <f>'8月评分表'!J59</f>
        <v>2.5</v>
      </c>
      <c r="K401" s="81">
        <f>'8月评分表'!K59</f>
        <v>5</v>
      </c>
      <c r="L401" s="81">
        <f>'8月评分表'!L59</f>
        <v>79.55</v>
      </c>
      <c r="M401" s="82">
        <f>'8月评分表'!M59</f>
        <v>328235.33</v>
      </c>
      <c r="N401" s="82">
        <f>'8月评分表'!N59</f>
        <v>38694.474485491301</v>
      </c>
      <c r="O401" s="82">
        <f>'8月评分表'!O59</f>
        <v>0.124069562162408</v>
      </c>
      <c r="P401" s="82">
        <f>'8月评分表'!P59</f>
        <v>2.5172006837067301E-2</v>
      </c>
      <c r="Q401" s="82">
        <f>'8月评分表'!Q59</f>
        <v>9.8697336700195599</v>
      </c>
      <c r="R401" s="82">
        <f>'8月评分表'!R59</f>
        <v>2.0024331438887</v>
      </c>
    </row>
    <row r="402" spans="1:18" hidden="1">
      <c r="A402" s="81">
        <v>202408</v>
      </c>
      <c r="B402" s="81" t="s">
        <v>183</v>
      </c>
      <c r="C402" s="81" t="s">
        <v>17</v>
      </c>
      <c r="D402" s="81" t="s">
        <v>33</v>
      </c>
      <c r="E402" s="81" t="s">
        <v>178</v>
      </c>
      <c r="F402" s="81">
        <f>'8月评分表'!F60</f>
        <v>43.65</v>
      </c>
      <c r="G402" s="81">
        <f>'8月评分表'!G60</f>
        <v>15</v>
      </c>
      <c r="H402" s="81">
        <f>'8月评分表'!H60</f>
        <v>7.5</v>
      </c>
      <c r="I402" s="81">
        <f>'8月评分表'!I60</f>
        <v>4</v>
      </c>
      <c r="J402" s="81">
        <f>'8月评分表'!J60</f>
        <v>5</v>
      </c>
      <c r="K402" s="81">
        <f>'8月评分表'!K60</f>
        <v>5</v>
      </c>
      <c r="L402" s="81">
        <f>'8月评分表'!L60</f>
        <v>80.150000000000006</v>
      </c>
      <c r="M402" s="82">
        <f>'8月评分表'!M60</f>
        <v>231806.02</v>
      </c>
      <c r="N402" s="82">
        <f>'8月评分表'!N60</f>
        <v>38508.225594037198</v>
      </c>
      <c r="O402" s="82">
        <f>'8月评分表'!O60</f>
        <v>0.111307107823662</v>
      </c>
      <c r="P402" s="82">
        <f>'8月评分表'!P60</f>
        <v>1.92602090859611E-2</v>
      </c>
      <c r="Q402" s="82">
        <f>'8月评分表'!Q60</f>
        <v>8.9212646920665097</v>
      </c>
      <c r="R402" s="82">
        <f>'8月评分表'!R60</f>
        <v>1.54370575823978</v>
      </c>
    </row>
    <row r="403" spans="1:18" hidden="1">
      <c r="A403" s="81">
        <v>202408</v>
      </c>
      <c r="B403" s="81" t="s">
        <v>187</v>
      </c>
      <c r="C403" s="81" t="s">
        <v>17</v>
      </c>
      <c r="D403" s="81" t="s">
        <v>33</v>
      </c>
      <c r="E403" s="81" t="s">
        <v>180</v>
      </c>
      <c r="F403" s="81">
        <f>'8月评分表'!F61</f>
        <v>45</v>
      </c>
      <c r="G403" s="81">
        <f>'8月评分表'!G61</f>
        <v>20</v>
      </c>
      <c r="H403" s="81">
        <f>'8月评分表'!H61</f>
        <v>10</v>
      </c>
      <c r="I403" s="81">
        <f>'8月评分表'!I61</f>
        <v>10</v>
      </c>
      <c r="J403" s="81">
        <f>'8月评分表'!J61</f>
        <v>2.5</v>
      </c>
      <c r="K403" s="81">
        <f>'8月评分表'!K61</f>
        <v>5</v>
      </c>
      <c r="L403" s="81">
        <f>'8月评分表'!L61</f>
        <v>92.5</v>
      </c>
      <c r="M403" s="82">
        <f>'8月评分表'!M61</f>
        <v>233844.13</v>
      </c>
      <c r="N403" s="82">
        <f>'8月评分表'!N61</f>
        <v>50519.7278552032</v>
      </c>
      <c r="O403" s="82">
        <f>'8月评分表'!O61</f>
        <v>0.121451347513683</v>
      </c>
      <c r="P403" s="82">
        <f>'8月评分表'!P61</f>
        <v>2.0978006508487999E-2</v>
      </c>
      <c r="Q403" s="82">
        <f>'8月评分表'!Q61</f>
        <v>11.2342496450157</v>
      </c>
      <c r="R403" s="82">
        <f>'8月评分表'!R61</f>
        <v>1.9404656020351401</v>
      </c>
    </row>
    <row r="404" spans="1:18" hidden="1">
      <c r="A404" s="81">
        <v>202408</v>
      </c>
      <c r="B404" s="81" t="s">
        <v>189</v>
      </c>
      <c r="C404" s="81" t="s">
        <v>17</v>
      </c>
      <c r="D404" s="81" t="s">
        <v>30</v>
      </c>
      <c r="E404" s="81" t="s">
        <v>182</v>
      </c>
      <c r="F404" s="81">
        <f>'8月评分表'!F62</f>
        <v>42.3</v>
      </c>
      <c r="G404" s="81">
        <f>'8月评分表'!G62</f>
        <v>15</v>
      </c>
      <c r="H404" s="81">
        <f>'8月评分表'!H62</f>
        <v>5</v>
      </c>
      <c r="I404" s="81">
        <f>'8月评分表'!I62</f>
        <v>0</v>
      </c>
      <c r="J404" s="81">
        <f>'8月评分表'!J62</f>
        <v>2.5</v>
      </c>
      <c r="K404" s="81">
        <f>'8月评分表'!K62</f>
        <v>5</v>
      </c>
      <c r="L404" s="81">
        <f>'8月评分表'!L62</f>
        <v>69.8</v>
      </c>
      <c r="M404" s="82">
        <f>'8月评分表'!M62</f>
        <v>178986.7</v>
      </c>
      <c r="N404" s="82">
        <f>'8月评分表'!N62</f>
        <v>31511.7244017331</v>
      </c>
      <c r="O404" s="82">
        <f>'8月评分表'!O62</f>
        <v>9.60166332433363E-2</v>
      </c>
      <c r="P404" s="82">
        <f>'8月评分表'!P62</f>
        <v>1.5107433693380801E-2</v>
      </c>
      <c r="Q404" s="82">
        <f>'8月评分表'!Q62</f>
        <v>6.7019610003848697</v>
      </c>
      <c r="R404" s="82">
        <f>'8月评分表'!R62</f>
        <v>1.05449887179798</v>
      </c>
    </row>
    <row r="405" spans="1:18" hidden="1">
      <c r="A405" s="81">
        <v>202408</v>
      </c>
      <c r="B405" s="81" t="s">
        <v>191</v>
      </c>
      <c r="C405" s="81" t="s">
        <v>17</v>
      </c>
      <c r="D405" s="81" t="s">
        <v>32</v>
      </c>
      <c r="E405" s="81" t="s">
        <v>184</v>
      </c>
      <c r="F405" s="81">
        <f>'8月评分表'!F63</f>
        <v>40.950000000000003</v>
      </c>
      <c r="G405" s="81">
        <f>'8月评分表'!G63</f>
        <v>10</v>
      </c>
      <c r="H405" s="81">
        <f>'8月评分表'!H63</f>
        <v>10</v>
      </c>
      <c r="I405" s="81">
        <f>'8月评分表'!I63</f>
        <v>6</v>
      </c>
      <c r="J405" s="81">
        <f>'8月评分表'!J63</f>
        <v>2.5</v>
      </c>
      <c r="K405" s="81">
        <f>'8月评分表'!K63</f>
        <v>5</v>
      </c>
      <c r="L405" s="81">
        <f>'8月评分表'!L63</f>
        <v>74.45</v>
      </c>
      <c r="M405" s="82">
        <f>'8月评分表'!M63</f>
        <v>211944.68</v>
      </c>
      <c r="N405" s="82">
        <f>'8月评分表'!N63</f>
        <v>31226.820524377701</v>
      </c>
      <c r="O405" s="82">
        <f>'8月评分表'!O63</f>
        <v>8.4138143224134196E-2</v>
      </c>
      <c r="P405" s="82">
        <f>'8月评分表'!P63</f>
        <v>1.7081752799980102E-2</v>
      </c>
      <c r="Q405" s="82">
        <f>'8月评分表'!Q63</f>
        <v>6.2640847630367897</v>
      </c>
      <c r="R405" s="82">
        <f>'8月评分表'!R63</f>
        <v>1.27173649595852</v>
      </c>
    </row>
    <row r="406" spans="1:18" hidden="1">
      <c r="A406" s="81">
        <v>202408</v>
      </c>
      <c r="B406" s="81" t="s">
        <v>193</v>
      </c>
      <c r="C406" s="81" t="s">
        <v>17</v>
      </c>
      <c r="D406" s="81" t="s">
        <v>31</v>
      </c>
      <c r="E406" s="81" t="s">
        <v>188</v>
      </c>
      <c r="F406" s="81">
        <f>'8月评分表'!F64</f>
        <v>40.950000000000003</v>
      </c>
      <c r="G406" s="81">
        <f>'8月评分表'!G64</f>
        <v>5</v>
      </c>
      <c r="H406" s="81">
        <f>'8月评分表'!H64</f>
        <v>7.5</v>
      </c>
      <c r="I406" s="81">
        <f>'8月评分表'!I64</f>
        <v>10</v>
      </c>
      <c r="J406" s="81">
        <f>'8月评分表'!J64</f>
        <v>0</v>
      </c>
      <c r="K406" s="81">
        <f>'8月评分表'!K64</f>
        <v>5</v>
      </c>
      <c r="L406" s="81">
        <f>'8月评分表'!L64</f>
        <v>68.45</v>
      </c>
      <c r="M406" s="82">
        <f>'8月评分表'!M64</f>
        <v>176138.65</v>
      </c>
      <c r="N406" s="82">
        <f>'8月评分表'!N64</f>
        <v>9737.5828146837994</v>
      </c>
      <c r="O406" s="82">
        <f>'8月评分表'!O64</f>
        <v>5.4468826312309301E-2</v>
      </c>
      <c r="P406" s="82">
        <f>'8月评分表'!P64</f>
        <v>1.2045139444408E-2</v>
      </c>
      <c r="Q406" s="82">
        <f>'8月评分表'!Q64</f>
        <v>3.7283911610775702</v>
      </c>
      <c r="R406" s="82">
        <f>'8月评分表'!R64</f>
        <v>0.82448979496972796</v>
      </c>
    </row>
    <row r="407" spans="1:18" hidden="1">
      <c r="A407" s="81">
        <v>202408</v>
      </c>
      <c r="B407" s="81" t="s">
        <v>195</v>
      </c>
      <c r="C407" s="81" t="s">
        <v>17</v>
      </c>
      <c r="D407" s="81" t="s">
        <v>32</v>
      </c>
      <c r="E407" s="81" t="s">
        <v>190</v>
      </c>
      <c r="F407" s="81">
        <f>'8月评分表'!F65</f>
        <v>40.950000000000003</v>
      </c>
      <c r="G407" s="81">
        <f>'8月评分表'!G65</f>
        <v>20</v>
      </c>
      <c r="H407" s="81">
        <f>'8月评分表'!H65</f>
        <v>10</v>
      </c>
      <c r="I407" s="81">
        <f>'8月评分表'!I65</f>
        <v>7</v>
      </c>
      <c r="J407" s="81">
        <f>'8月评分表'!J65</f>
        <v>2.5</v>
      </c>
      <c r="K407" s="81">
        <f>'8月评分表'!K65</f>
        <v>5</v>
      </c>
      <c r="L407" s="81">
        <f>'8月评分表'!L65</f>
        <v>85.45</v>
      </c>
      <c r="M407" s="82">
        <f>'8月评分表'!M65</f>
        <v>214481.35</v>
      </c>
      <c r="N407" s="82">
        <f>'8月评分表'!N65</f>
        <v>44907.295283408101</v>
      </c>
      <c r="O407" s="82">
        <f>'8月评分表'!O65</f>
        <v>9.3726981046042407E-2</v>
      </c>
      <c r="P407" s="82">
        <f>'8月评分表'!P65</f>
        <v>1.90513829521303E-2</v>
      </c>
      <c r="Q407" s="82">
        <f>'8月评分表'!Q65</f>
        <v>8.0089705303843193</v>
      </c>
      <c r="R407" s="82">
        <f>'8月评分表'!R65</f>
        <v>1.6279406732595301</v>
      </c>
    </row>
    <row r="408" spans="1:18" hidden="1">
      <c r="A408" s="81">
        <v>202408</v>
      </c>
      <c r="B408" s="81" t="s">
        <v>197</v>
      </c>
      <c r="C408" s="81" t="s">
        <v>17</v>
      </c>
      <c r="D408" s="81" t="s">
        <v>428</v>
      </c>
      <c r="E408" s="81" t="s">
        <v>192</v>
      </c>
      <c r="F408" s="81">
        <f>'8月评分表'!F66</f>
        <v>45</v>
      </c>
      <c r="G408" s="81">
        <f>'8月评分表'!G66</f>
        <v>20</v>
      </c>
      <c r="H408" s="81">
        <f>'8月评分表'!H66</f>
        <v>7.5</v>
      </c>
      <c r="I408" s="81">
        <f>'8月评分表'!I66</f>
        <v>7</v>
      </c>
      <c r="J408" s="81">
        <f>'8月评分表'!J66</f>
        <v>2.5</v>
      </c>
      <c r="K408" s="81">
        <f>'8月评分表'!K66</f>
        <v>5</v>
      </c>
      <c r="L408" s="81">
        <f>'8月评分表'!L66</f>
        <v>87</v>
      </c>
      <c r="M408" s="82">
        <f>'8月评分表'!M66</f>
        <v>170556</v>
      </c>
      <c r="N408" s="82">
        <f>'8月评分表'!N66</f>
        <v>35504.293019732402</v>
      </c>
      <c r="O408" s="82">
        <f>'8月评分表'!O66</f>
        <v>0.20383032696648601</v>
      </c>
      <c r="P408" s="82">
        <f>'8月评分表'!P66</f>
        <v>1.51223609287274E-2</v>
      </c>
      <c r="Q408" s="82">
        <f>'8月评分表'!Q66</f>
        <v>17.7332384460843</v>
      </c>
      <c r="R408" s="82">
        <f>'8月评分表'!R66</f>
        <v>1.3156454007992799</v>
      </c>
    </row>
    <row r="409" spans="1:18" hidden="1">
      <c r="A409" s="81">
        <v>202408</v>
      </c>
      <c r="B409" s="81" t="s">
        <v>199</v>
      </c>
      <c r="C409" s="81" t="s">
        <v>17</v>
      </c>
      <c r="D409" s="81" t="s">
        <v>31</v>
      </c>
      <c r="E409" s="81" t="s">
        <v>194</v>
      </c>
      <c r="F409" s="81">
        <f>'8月评分表'!F67</f>
        <v>41.4</v>
      </c>
      <c r="G409" s="81">
        <f>'8月评分表'!G67</f>
        <v>2.5</v>
      </c>
      <c r="H409" s="81">
        <f>'8月评分表'!H67</f>
        <v>5</v>
      </c>
      <c r="I409" s="81">
        <f>'8月评分表'!I67</f>
        <v>10</v>
      </c>
      <c r="J409" s="81">
        <f>'8月评分表'!J67</f>
        <v>0</v>
      </c>
      <c r="K409" s="81">
        <f>'8月评分表'!K67</f>
        <v>5</v>
      </c>
      <c r="L409" s="81">
        <f>'8月评分表'!L67</f>
        <v>63.9</v>
      </c>
      <c r="M409" s="82">
        <f>'8月评分表'!M67</f>
        <v>191443.24</v>
      </c>
      <c r="N409" s="82">
        <f>'8月评分表'!N67</f>
        <v>5463.2770292565801</v>
      </c>
      <c r="O409" s="82">
        <f>'8月评分表'!O67</f>
        <v>5.5695777991591998E-2</v>
      </c>
      <c r="P409" s="82">
        <f>'8月评分表'!P67</f>
        <v>1.2412495572838999E-2</v>
      </c>
      <c r="Q409" s="82">
        <f>'8月评分表'!Q67</f>
        <v>3.5589602136627301</v>
      </c>
      <c r="R409" s="82">
        <f>'8月评分表'!R67</f>
        <v>0.79315846710441196</v>
      </c>
    </row>
    <row r="410" spans="1:18" hidden="1">
      <c r="A410" s="81">
        <v>202408</v>
      </c>
      <c r="B410" s="81" t="s">
        <v>201</v>
      </c>
      <c r="C410" s="81" t="s">
        <v>17</v>
      </c>
      <c r="D410" s="81" t="s">
        <v>31</v>
      </c>
      <c r="E410" s="81" t="s">
        <v>196</v>
      </c>
      <c r="F410" s="81">
        <f>'8月评分表'!F68</f>
        <v>45</v>
      </c>
      <c r="G410" s="81">
        <f>'8月评分表'!G68</f>
        <v>2.5</v>
      </c>
      <c r="H410" s="81">
        <f>'8月评分表'!H68</f>
        <v>7.5</v>
      </c>
      <c r="I410" s="81">
        <f>'8月评分表'!I68</f>
        <v>7</v>
      </c>
      <c r="J410" s="81">
        <f>'8月评分表'!J68</f>
        <v>2.5</v>
      </c>
      <c r="K410" s="81">
        <f>'8月评分表'!K68</f>
        <v>5</v>
      </c>
      <c r="L410" s="81">
        <f>'8月评分表'!L68</f>
        <v>69.5</v>
      </c>
      <c r="M410" s="82">
        <f>'8月评分表'!M68</f>
        <v>188830.85</v>
      </c>
      <c r="N410" s="82">
        <f>'8月评分表'!N68</f>
        <v>6675.6640990632004</v>
      </c>
      <c r="O410" s="82">
        <f>'8月评分表'!O68</f>
        <v>5.58169017458214E-2</v>
      </c>
      <c r="P410" s="82">
        <f>'8月评分表'!P68</f>
        <v>1.2413834463243401E-2</v>
      </c>
      <c r="Q410" s="82">
        <f>'8月评分表'!Q68</f>
        <v>3.8792746713345898</v>
      </c>
      <c r="R410" s="82">
        <f>'8月评分表'!R68</f>
        <v>0.86276149519541601</v>
      </c>
    </row>
    <row r="411" spans="1:18" hidden="1">
      <c r="A411" s="81">
        <v>202408</v>
      </c>
      <c r="B411" s="81" t="s">
        <v>203</v>
      </c>
      <c r="C411" s="81" t="s">
        <v>17</v>
      </c>
      <c r="D411" s="81" t="s">
        <v>33</v>
      </c>
      <c r="E411" s="81" t="s">
        <v>198</v>
      </c>
      <c r="F411" s="81">
        <f>'8月评分表'!F69</f>
        <v>45</v>
      </c>
      <c r="G411" s="81">
        <f>'8月评分表'!G69</f>
        <v>20</v>
      </c>
      <c r="H411" s="81">
        <f>'8月评分表'!H69</f>
        <v>10</v>
      </c>
      <c r="I411" s="81">
        <f>'8月评分表'!I69</f>
        <v>7</v>
      </c>
      <c r="J411" s="81">
        <f>'8月评分表'!J69</f>
        <v>2.5</v>
      </c>
      <c r="K411" s="81">
        <f>'8月评分表'!K69</f>
        <v>5</v>
      </c>
      <c r="L411" s="81">
        <f>'8月评分表'!L69</f>
        <v>89.5</v>
      </c>
      <c r="M411" s="82">
        <f>'8月评分表'!M69</f>
        <v>266082.43</v>
      </c>
      <c r="N411" s="82">
        <f>'8月评分表'!N69</f>
        <v>61595.019554325299</v>
      </c>
      <c r="O411" s="82">
        <f>'8月评分表'!O69</f>
        <v>0.141422502261842</v>
      </c>
      <c r="P411" s="82">
        <f>'8月评分表'!P69</f>
        <v>2.4415359439242199E-2</v>
      </c>
      <c r="Q411" s="82">
        <f>'8月评分表'!Q69</f>
        <v>12.657313952434899</v>
      </c>
      <c r="R411" s="82">
        <f>'8月评分表'!R69</f>
        <v>2.1851746698121799</v>
      </c>
    </row>
    <row r="412" spans="1:18" hidden="1">
      <c r="A412" s="81">
        <v>202408</v>
      </c>
      <c r="B412" s="81" t="s">
        <v>205</v>
      </c>
      <c r="C412" s="81" t="s">
        <v>17</v>
      </c>
      <c r="D412" s="81" t="s">
        <v>33</v>
      </c>
      <c r="E412" s="81" t="s">
        <v>200</v>
      </c>
      <c r="F412" s="81">
        <f>'8月评分表'!F70</f>
        <v>45</v>
      </c>
      <c r="G412" s="81">
        <f>'8月评分表'!G70</f>
        <v>10</v>
      </c>
      <c r="H412" s="81">
        <f>'8月评分表'!H70</f>
        <v>7.5</v>
      </c>
      <c r="I412" s="81">
        <f>'8月评分表'!I70</f>
        <v>10</v>
      </c>
      <c r="J412" s="81">
        <f>'8月评分表'!J70</f>
        <v>0</v>
      </c>
      <c r="K412" s="81">
        <f>'8月评分表'!K70</f>
        <v>5</v>
      </c>
      <c r="L412" s="81">
        <f>'8月评分表'!L70</f>
        <v>77.5</v>
      </c>
      <c r="M412" s="82">
        <f>'8月评分表'!M70</f>
        <v>219323.66</v>
      </c>
      <c r="N412" s="82">
        <f>'8月评分表'!N70</f>
        <v>30258.968393085401</v>
      </c>
      <c r="O412" s="82">
        <f>'8月评分表'!O70</f>
        <v>0.10046427903741501</v>
      </c>
      <c r="P412" s="82">
        <f>'8月评分表'!P70</f>
        <v>1.7403856713148799E-2</v>
      </c>
      <c r="Q412" s="82">
        <f>'8月评分表'!Q70</f>
        <v>7.7859816253996597</v>
      </c>
      <c r="R412" s="82">
        <f>'8月评分表'!R70</f>
        <v>1.34879889526903</v>
      </c>
    </row>
    <row r="413" spans="1:18" hidden="1">
      <c r="A413" s="81">
        <v>202408</v>
      </c>
      <c r="B413" s="81" t="s">
        <v>207</v>
      </c>
      <c r="C413" s="81" t="s">
        <v>17</v>
      </c>
      <c r="D413" s="81" t="s">
        <v>33</v>
      </c>
      <c r="E413" s="81" t="s">
        <v>202</v>
      </c>
      <c r="F413" s="81">
        <f>'8月评分表'!F71</f>
        <v>45</v>
      </c>
      <c r="G413" s="81">
        <f>'8月评分表'!G71</f>
        <v>10</v>
      </c>
      <c r="H413" s="81">
        <f>'8月评分表'!H71</f>
        <v>10</v>
      </c>
      <c r="I413" s="81">
        <f>'8月评分表'!I71</f>
        <v>7</v>
      </c>
      <c r="J413" s="81">
        <f>'8月评分表'!J71</f>
        <v>2.5</v>
      </c>
      <c r="K413" s="81">
        <f>'8月评分表'!K71</f>
        <v>5</v>
      </c>
      <c r="L413" s="81">
        <f>'8月评分表'!L71</f>
        <v>79.5</v>
      </c>
      <c r="M413" s="82">
        <f>'8月评分表'!M71</f>
        <v>179588.22</v>
      </c>
      <c r="N413" s="82">
        <f>'8月评分表'!N71</f>
        <v>18045.566370955199</v>
      </c>
      <c r="O413" s="82">
        <f>'8月评分表'!O71</f>
        <v>7.6977475330244197E-2</v>
      </c>
      <c r="P413" s="82">
        <f>'8月评分表'!P71</f>
        <v>1.33578225891066E-2</v>
      </c>
      <c r="Q413" s="82">
        <f>'8月评分表'!Q71</f>
        <v>6.11970928875441</v>
      </c>
      <c r="R413" s="82">
        <f>'8月评分表'!R71</f>
        <v>1.06194689583397</v>
      </c>
    </row>
    <row r="414" spans="1:18" hidden="1">
      <c r="A414" s="81">
        <v>202408</v>
      </c>
      <c r="B414" s="81" t="s">
        <v>209</v>
      </c>
      <c r="C414" s="81" t="s">
        <v>17</v>
      </c>
      <c r="D414" s="81" t="s">
        <v>33</v>
      </c>
      <c r="E414" s="81" t="s">
        <v>204</v>
      </c>
      <c r="F414" s="81">
        <f>'8月评分表'!F72</f>
        <v>40.950000000000003</v>
      </c>
      <c r="G414" s="81">
        <f>'8月评分表'!G72</f>
        <v>20</v>
      </c>
      <c r="H414" s="81">
        <f>'8月评分表'!H72</f>
        <v>10</v>
      </c>
      <c r="I414" s="81">
        <f>'8月评分表'!I72</f>
        <v>10</v>
      </c>
      <c r="J414" s="81">
        <f>'8月评分表'!J72</f>
        <v>2.5</v>
      </c>
      <c r="K414" s="81">
        <f>'8月评分表'!K72</f>
        <v>5</v>
      </c>
      <c r="L414" s="81">
        <f>'8月评分表'!L72</f>
        <v>88.45</v>
      </c>
      <c r="M414" s="82">
        <f>'8月评分表'!M72</f>
        <v>225791.6</v>
      </c>
      <c r="N414" s="82">
        <f>'8月评分表'!N72</f>
        <v>47599.2200078389</v>
      </c>
      <c r="O414" s="82">
        <f>'8月评分表'!O72</f>
        <v>0.116341919547935</v>
      </c>
      <c r="P414" s="82">
        <f>'8月评分表'!P72</f>
        <v>2.00989768271954E-2</v>
      </c>
      <c r="Q414" s="82">
        <f>'8月评分表'!Q72</f>
        <v>10.2904427840149</v>
      </c>
      <c r="R414" s="82">
        <f>'8月评分表'!R72</f>
        <v>1.77775450036543</v>
      </c>
    </row>
    <row r="415" spans="1:18" hidden="1">
      <c r="A415" s="81">
        <v>202408</v>
      </c>
      <c r="B415" s="81" t="s">
        <v>213</v>
      </c>
      <c r="C415" s="81" t="s">
        <v>17</v>
      </c>
      <c r="D415" s="81" t="s">
        <v>33</v>
      </c>
      <c r="E415" s="81" t="s">
        <v>206</v>
      </c>
      <c r="F415" s="81">
        <f>'8月评分表'!F73</f>
        <v>45</v>
      </c>
      <c r="G415" s="81">
        <f>'8月评分表'!G73</f>
        <v>15</v>
      </c>
      <c r="H415" s="81">
        <f>'8月评分表'!H73</f>
        <v>10</v>
      </c>
      <c r="I415" s="81">
        <f>'8月评分表'!I73</f>
        <v>10</v>
      </c>
      <c r="J415" s="81">
        <f>'8月评分表'!J73</f>
        <v>5</v>
      </c>
      <c r="K415" s="81">
        <f>'8月评分表'!K73</f>
        <v>5</v>
      </c>
      <c r="L415" s="81">
        <f>'8月评分表'!L73</f>
        <v>90</v>
      </c>
      <c r="M415" s="82">
        <f>'8月评分表'!M73</f>
        <v>153092.65</v>
      </c>
      <c r="N415" s="82">
        <f>'8月评分表'!N73</f>
        <v>23810.134813153902</v>
      </c>
      <c r="O415" s="82">
        <f>'8月评分表'!O73</f>
        <v>7.2237422723967701E-2</v>
      </c>
      <c r="P415" s="82">
        <f>'8月评分表'!P73</f>
        <v>1.2504936353852501E-2</v>
      </c>
      <c r="Q415" s="82">
        <f>'8月评分表'!Q73</f>
        <v>6.5013680451570899</v>
      </c>
      <c r="R415" s="82">
        <f>'8月评分表'!R73</f>
        <v>1.1254442718467299</v>
      </c>
    </row>
    <row r="416" spans="1:18" hidden="1">
      <c r="A416" s="81">
        <v>202408</v>
      </c>
      <c r="B416" s="81" t="s">
        <v>215</v>
      </c>
      <c r="C416" s="81" t="s">
        <v>17</v>
      </c>
      <c r="D416" s="81" t="s">
        <v>36</v>
      </c>
      <c r="E416" s="81" t="s">
        <v>208</v>
      </c>
      <c r="F416" s="81">
        <f>'8月评分表'!F74</f>
        <v>45</v>
      </c>
      <c r="G416" s="81">
        <f>'8月评分表'!G74</f>
        <v>20</v>
      </c>
      <c r="H416" s="81">
        <f>'8月评分表'!H74</f>
        <v>0</v>
      </c>
      <c r="I416" s="81">
        <f>'8月评分表'!I74</f>
        <v>10</v>
      </c>
      <c r="J416" s="81">
        <f>'8月评分表'!J74</f>
        <v>2.5</v>
      </c>
      <c r="K416" s="81">
        <f>'8月评分表'!K74</f>
        <v>5</v>
      </c>
      <c r="L416" s="81">
        <f>'8月评分表'!L74</f>
        <v>82.5</v>
      </c>
      <c r="M416" s="82">
        <f>'8月评分表'!M74</f>
        <v>135376.63</v>
      </c>
      <c r="N416" s="82">
        <f>'8月评分表'!N74</f>
        <v>27314.770745847902</v>
      </c>
      <c r="O416" s="82">
        <f>'8月评分表'!O74</f>
        <v>7.1392412485191306E-2</v>
      </c>
      <c r="P416" s="82">
        <f>'8月评分表'!P74</f>
        <v>1.1888260897863E-2</v>
      </c>
      <c r="Q416" s="82">
        <f>'8月评分表'!Q74</f>
        <v>5.8898740300282801</v>
      </c>
      <c r="R416" s="82">
        <f>'8月评分表'!R74</f>
        <v>0.98078152407369801</v>
      </c>
    </row>
    <row r="417" spans="1:18" hidden="1">
      <c r="A417" s="81">
        <v>202408</v>
      </c>
      <c r="B417" s="81" t="s">
        <v>217</v>
      </c>
      <c r="C417" s="81" t="s">
        <v>17</v>
      </c>
      <c r="D417" s="81" t="s">
        <v>36</v>
      </c>
      <c r="E417" s="81" t="s">
        <v>210</v>
      </c>
      <c r="F417" s="81">
        <f>'8月评分表'!F75</f>
        <v>45</v>
      </c>
      <c r="G417" s="81">
        <f>'8月评分表'!G75</f>
        <v>20</v>
      </c>
      <c r="H417" s="81">
        <f>'8月评分表'!H75</f>
        <v>2.5</v>
      </c>
      <c r="I417" s="81">
        <f>'8月评分表'!I75</f>
        <v>3</v>
      </c>
      <c r="J417" s="81">
        <f>'8月评分表'!J75</f>
        <v>0</v>
      </c>
      <c r="K417" s="81">
        <f>'8月评分表'!K75</f>
        <v>5</v>
      </c>
      <c r="L417" s="81">
        <f>'8月评分表'!L75</f>
        <v>75.5</v>
      </c>
      <c r="M417" s="82">
        <f>'8月评分表'!M75</f>
        <v>254948.5</v>
      </c>
      <c r="N417" s="82">
        <f>'8月评分表'!N75</f>
        <v>60499.838729269199</v>
      </c>
      <c r="O417" s="82">
        <f>'8月评分表'!O75</f>
        <v>0.14109781853835099</v>
      </c>
      <c r="P417" s="82">
        <f>'8月评分表'!P75</f>
        <v>2.3590343884499699E-2</v>
      </c>
      <c r="Q417" s="82">
        <f>'8月评分表'!Q75</f>
        <v>10.652885299645501</v>
      </c>
      <c r="R417" s="82">
        <f>'8月评分表'!R75</f>
        <v>1.7810709632797299</v>
      </c>
    </row>
    <row r="418" spans="1:18" hidden="1">
      <c r="A418" s="81">
        <v>202408</v>
      </c>
      <c r="B418" s="81" t="s">
        <v>219</v>
      </c>
      <c r="C418" s="81" t="s">
        <v>17</v>
      </c>
      <c r="D418" s="81" t="s">
        <v>30</v>
      </c>
      <c r="E418" s="81" t="s">
        <v>214</v>
      </c>
      <c r="F418" s="81">
        <f>'8月评分表'!F76</f>
        <v>45</v>
      </c>
      <c r="G418" s="81">
        <f>'8月评分表'!G76</f>
        <v>20</v>
      </c>
      <c r="H418" s="81">
        <f>'8月评分表'!H76</f>
        <v>7.5</v>
      </c>
      <c r="I418" s="81">
        <f>'8月评分表'!I76</f>
        <v>7</v>
      </c>
      <c r="J418" s="81">
        <f>'8月评分表'!J76</f>
        <v>2.5</v>
      </c>
      <c r="K418" s="81">
        <f>'8月评分表'!K76</f>
        <v>5</v>
      </c>
      <c r="L418" s="81">
        <f>'8月评分表'!L76</f>
        <v>87</v>
      </c>
      <c r="M418" s="82">
        <f>'8月评分表'!M76</f>
        <v>170333.56</v>
      </c>
      <c r="N418" s="82">
        <f>'8月评分表'!N76</f>
        <v>34698.160814228802</v>
      </c>
      <c r="O418" s="82">
        <f>'8月评分表'!O76</f>
        <v>9.4520673175427394E-2</v>
      </c>
      <c r="P418" s="82">
        <f>'8月评分表'!P76</f>
        <v>1.50018444347624E-2</v>
      </c>
      <c r="Q418" s="82">
        <f>'8月评分表'!Q76</f>
        <v>8.22329856626218</v>
      </c>
      <c r="R418" s="82">
        <f>'8月评分表'!R76</f>
        <v>1.3051604658243301</v>
      </c>
    </row>
    <row r="419" spans="1:18" hidden="1">
      <c r="A419" s="81">
        <v>202408</v>
      </c>
      <c r="B419" s="81" t="s">
        <v>221</v>
      </c>
      <c r="C419" s="81" t="s">
        <v>17</v>
      </c>
      <c r="D419" s="81" t="s">
        <v>30</v>
      </c>
      <c r="E419" s="81" t="s">
        <v>216</v>
      </c>
      <c r="F419" s="81">
        <f>'8月评分表'!F77</f>
        <v>43.2</v>
      </c>
      <c r="G419" s="81">
        <f>'8月评分表'!G77</f>
        <v>10</v>
      </c>
      <c r="H419" s="81">
        <f>'8月评分表'!H77</f>
        <v>5</v>
      </c>
      <c r="I419" s="81">
        <f>'8月评分表'!I77</f>
        <v>4</v>
      </c>
      <c r="J419" s="81">
        <f>'8月评分表'!J77</f>
        <v>0</v>
      </c>
      <c r="K419" s="81">
        <f>'8月评分表'!K77</f>
        <v>5</v>
      </c>
      <c r="L419" s="81">
        <f>'8月评分表'!L77</f>
        <v>67.2</v>
      </c>
      <c r="M419" s="82">
        <f>'8月评分表'!M77</f>
        <v>151352.89000000001</v>
      </c>
      <c r="N419" s="82">
        <f>'8月评分表'!N77</f>
        <v>22380.549073623399</v>
      </c>
      <c r="O419" s="82">
        <f>'8月评分表'!O77</f>
        <v>7.8343058633594795E-2</v>
      </c>
      <c r="P419" s="82">
        <f>'8月评分表'!P77</f>
        <v>1.22090828279986E-2</v>
      </c>
      <c r="Q419" s="82">
        <f>'8月评分表'!Q77</f>
        <v>5.2646535401775703</v>
      </c>
      <c r="R419" s="82">
        <f>'8月评分表'!R77</f>
        <v>0.82045036604150601</v>
      </c>
    </row>
    <row r="420" spans="1:18" hidden="1">
      <c r="A420" s="81">
        <v>202408</v>
      </c>
      <c r="B420" s="81" t="s">
        <v>227</v>
      </c>
      <c r="C420" s="81" t="s">
        <v>17</v>
      </c>
      <c r="D420" s="81" t="s">
        <v>36</v>
      </c>
      <c r="E420" s="81" t="s">
        <v>218</v>
      </c>
      <c r="F420" s="81">
        <f>'8月评分表'!F78</f>
        <v>45</v>
      </c>
      <c r="G420" s="81">
        <f>'8月评分表'!G78</f>
        <v>20</v>
      </c>
      <c r="H420" s="81">
        <f>'8月评分表'!H78</f>
        <v>0</v>
      </c>
      <c r="I420" s="81">
        <f>'8月评分表'!I78</f>
        <v>10</v>
      </c>
      <c r="J420" s="81">
        <f>'8月评分表'!J78</f>
        <v>5</v>
      </c>
      <c r="K420" s="81">
        <f>'8月评分表'!K78</f>
        <v>5</v>
      </c>
      <c r="L420" s="81">
        <f>'8月评分表'!L78</f>
        <v>85</v>
      </c>
      <c r="M420" s="82">
        <f>'8月评分表'!M78</f>
        <v>121342.51</v>
      </c>
      <c r="N420" s="82">
        <f>'8月评分表'!N78</f>
        <v>24348.160203005798</v>
      </c>
      <c r="O420" s="82">
        <f>'8月评分表'!O78</f>
        <v>6.3892319861380997E-2</v>
      </c>
      <c r="P420" s="82">
        <f>'8月评分表'!P78</f>
        <v>1.0637934384886799E-2</v>
      </c>
      <c r="Q420" s="82">
        <f>'8月评分表'!Q78</f>
        <v>5.4308471882173803</v>
      </c>
      <c r="R420" s="82">
        <f>'8月评分表'!R78</f>
        <v>0.90422442271537795</v>
      </c>
    </row>
    <row r="421" spans="1:18" hidden="1">
      <c r="A421" s="81">
        <v>202408</v>
      </c>
      <c r="B421" s="81" t="s">
        <v>229</v>
      </c>
      <c r="C421" s="81" t="s">
        <v>17</v>
      </c>
      <c r="D421" s="81" t="s">
        <v>36</v>
      </c>
      <c r="E421" s="81" t="s">
        <v>220</v>
      </c>
      <c r="F421" s="81">
        <f>'8月评分表'!F79</f>
        <v>45</v>
      </c>
      <c r="G421" s="81">
        <f>'8月评分表'!G79</f>
        <v>20</v>
      </c>
      <c r="H421" s="81">
        <f>'8月评分表'!H79</f>
        <v>10</v>
      </c>
      <c r="I421" s="81">
        <f>'8月评分表'!I79</f>
        <v>7</v>
      </c>
      <c r="J421" s="81">
        <f>'8月评分表'!J79</f>
        <v>2.5</v>
      </c>
      <c r="K421" s="81">
        <f>'8月评分表'!K79</f>
        <v>5</v>
      </c>
      <c r="L421" s="81">
        <f>'8月评分表'!L79</f>
        <v>89.5</v>
      </c>
      <c r="M421" s="82">
        <f>'8月评分表'!M79</f>
        <v>198136.91</v>
      </c>
      <c r="N421" s="82">
        <f>'8月评分表'!N79</f>
        <v>43625.045981568001</v>
      </c>
      <c r="O421" s="82">
        <f>'8月评分表'!O79</f>
        <v>0.107166156967396</v>
      </c>
      <c r="P421" s="82">
        <f>'8月评分表'!P79</f>
        <v>1.78834460346185E-2</v>
      </c>
      <c r="Q421" s="82">
        <f>'8月评分表'!Q79</f>
        <v>9.5913710485819408</v>
      </c>
      <c r="R421" s="82">
        <f>'8月评分表'!R79</f>
        <v>1.6005684200983601</v>
      </c>
    </row>
    <row r="422" spans="1:18" hidden="1">
      <c r="A422" s="81">
        <v>202408</v>
      </c>
      <c r="B422" s="81" t="s">
        <v>233</v>
      </c>
      <c r="C422" s="81" t="s">
        <v>17</v>
      </c>
      <c r="D422" s="81" t="s">
        <v>33</v>
      </c>
      <c r="E422" s="81" t="s">
        <v>222</v>
      </c>
      <c r="F422" s="81">
        <f>'8月评分表'!F80</f>
        <v>45</v>
      </c>
      <c r="G422" s="81">
        <f>'8月评分表'!G80</f>
        <v>20</v>
      </c>
      <c r="H422" s="81">
        <f>'8月评分表'!H80</f>
        <v>7.5</v>
      </c>
      <c r="I422" s="81">
        <f>'8月评分表'!I80</f>
        <v>7</v>
      </c>
      <c r="J422" s="81">
        <f>'8月评分表'!J80</f>
        <v>2.5</v>
      </c>
      <c r="K422" s="81">
        <f>'8月评分表'!K80</f>
        <v>5</v>
      </c>
      <c r="L422" s="81">
        <f>'8月评分表'!L80</f>
        <v>87</v>
      </c>
      <c r="M422" s="82">
        <f>'8月评分表'!M80</f>
        <v>154152.24</v>
      </c>
      <c r="N422" s="82">
        <f>'8月评分表'!N80</f>
        <v>34506.901902293102</v>
      </c>
      <c r="O422" s="82">
        <f>'8月评分表'!O80</f>
        <v>8.1007109474921304E-2</v>
      </c>
      <c r="P422" s="82">
        <f>'8月评分表'!P80</f>
        <v>1.3988589940022699E-2</v>
      </c>
      <c r="Q422" s="82">
        <f>'8月评分表'!Q80</f>
        <v>7.0476185243181497</v>
      </c>
      <c r="R422" s="82">
        <f>'8月评分表'!R80</f>
        <v>1.2170073247819699</v>
      </c>
    </row>
    <row r="423" spans="1:18" hidden="1">
      <c r="A423" s="81">
        <v>202408</v>
      </c>
      <c r="B423" s="81" t="s">
        <v>235</v>
      </c>
      <c r="C423" s="81" t="s">
        <v>17</v>
      </c>
      <c r="D423" s="81" t="s">
        <v>33</v>
      </c>
      <c r="E423" s="81" t="s">
        <v>228</v>
      </c>
      <c r="F423" s="81">
        <f>'8月评分表'!F81</f>
        <v>45</v>
      </c>
      <c r="G423" s="81">
        <f>'8月评分表'!G81</f>
        <v>20</v>
      </c>
      <c r="H423" s="81">
        <f>'8月评分表'!H81</f>
        <v>10</v>
      </c>
      <c r="I423" s="81">
        <f>'8月评分表'!I81</f>
        <v>10</v>
      </c>
      <c r="J423" s="81">
        <f>'8月评分表'!J81</f>
        <v>2.5</v>
      </c>
      <c r="K423" s="81">
        <f>'8月评分表'!K81</f>
        <v>5</v>
      </c>
      <c r="L423" s="81">
        <f>'8月评分表'!L81</f>
        <v>92.5</v>
      </c>
      <c r="M423" s="82">
        <f>'8月评分表'!M81</f>
        <v>174293.54</v>
      </c>
      <c r="N423" s="82">
        <f>'8月评分表'!N81</f>
        <v>51690.607924689801</v>
      </c>
      <c r="O423" s="82">
        <f>'8月评分表'!O81</f>
        <v>0.101543866979494</v>
      </c>
      <c r="P423" s="82">
        <f>'8月评分表'!P81</f>
        <v>1.7497713942239999E-2</v>
      </c>
      <c r="Q423" s="82">
        <f>'8月评分表'!Q81</f>
        <v>9.3928076956031905</v>
      </c>
      <c r="R423" s="82">
        <f>'8月评分表'!R81</f>
        <v>1.6185385396572001</v>
      </c>
    </row>
    <row r="424" spans="1:18" hidden="1">
      <c r="A424" s="81">
        <v>202408</v>
      </c>
      <c r="B424" s="81" t="s">
        <v>237</v>
      </c>
      <c r="C424" s="81" t="s">
        <v>17</v>
      </c>
      <c r="D424" s="81" t="s">
        <v>36</v>
      </c>
      <c r="E424" s="81" t="s">
        <v>230</v>
      </c>
      <c r="F424" s="81">
        <f>'8月评分表'!F82</f>
        <v>45</v>
      </c>
      <c r="G424" s="81">
        <f>'8月评分表'!G82</f>
        <v>20</v>
      </c>
      <c r="H424" s="81">
        <f>'8月评分表'!H82</f>
        <v>5</v>
      </c>
      <c r="I424" s="81">
        <f>'8月评分表'!I82</f>
        <v>7</v>
      </c>
      <c r="J424" s="81">
        <f>'8月评分表'!J82</f>
        <v>2.5</v>
      </c>
      <c r="K424" s="81">
        <f>'8月评分表'!K82</f>
        <v>5</v>
      </c>
      <c r="L424" s="81">
        <f>'8月评分表'!L82</f>
        <v>84.5</v>
      </c>
      <c r="M424" s="82">
        <f>'8月评分表'!M82</f>
        <v>164154.78</v>
      </c>
      <c r="N424" s="82">
        <f>'8月评分表'!N82</f>
        <v>45728.496692969296</v>
      </c>
      <c r="O424" s="82">
        <f>'8月评分表'!O82</f>
        <v>9.5820296067638699E-2</v>
      </c>
      <c r="P424" s="82">
        <f>'8月评分表'!P82</f>
        <v>1.6087838495555801E-2</v>
      </c>
      <c r="Q424" s="82">
        <f>'8月评分表'!Q82</f>
        <v>8.0968150177154694</v>
      </c>
      <c r="R424" s="82">
        <f>'8月评分表'!R82</f>
        <v>1.35942235287447</v>
      </c>
    </row>
    <row r="425" spans="1:18" hidden="1">
      <c r="A425" s="81">
        <v>202408</v>
      </c>
      <c r="B425" s="81" t="s">
        <v>239</v>
      </c>
      <c r="C425" s="81" t="s">
        <v>18</v>
      </c>
      <c r="D425" s="81" t="s">
        <v>26</v>
      </c>
      <c r="E425" s="81" t="s">
        <v>234</v>
      </c>
      <c r="F425" s="81">
        <f>'8月评分表'!F83</f>
        <v>45</v>
      </c>
      <c r="G425" s="81">
        <f>'8月评分表'!G83</f>
        <v>20</v>
      </c>
      <c r="H425" s="81">
        <f>'8月评分表'!H83</f>
        <v>7.5</v>
      </c>
      <c r="I425" s="81">
        <f>'8月评分表'!I83</f>
        <v>10</v>
      </c>
      <c r="J425" s="81">
        <f>'8月评分表'!J83</f>
        <v>5</v>
      </c>
      <c r="K425" s="81">
        <f>'8月评分表'!K83</f>
        <v>5</v>
      </c>
      <c r="L425" s="81">
        <f>'8月评分表'!L83</f>
        <v>92.5</v>
      </c>
      <c r="M425" s="82">
        <f>'8月评分表'!M83</f>
        <v>233541.21</v>
      </c>
      <c r="N425" s="82">
        <f>'8月评分表'!N83</f>
        <v>60397.476049703597</v>
      </c>
      <c r="O425" s="82">
        <f>'8月评分表'!O83</f>
        <v>8.9277711130634999E-2</v>
      </c>
      <c r="P425" s="82">
        <f>'8月评分表'!P83</f>
        <v>2.3763825039978301E-2</v>
      </c>
      <c r="Q425" s="82">
        <f>'8月评分表'!Q83</f>
        <v>8.2581882795837398</v>
      </c>
      <c r="R425" s="82">
        <f>'8月评分表'!R83</f>
        <v>2.1981538161979901</v>
      </c>
    </row>
    <row r="426" spans="1:18" hidden="1">
      <c r="A426" s="81">
        <v>202408</v>
      </c>
      <c r="B426" s="81" t="s">
        <v>241</v>
      </c>
      <c r="C426" s="81" t="s">
        <v>18</v>
      </c>
      <c r="D426" s="81" t="s">
        <v>26</v>
      </c>
      <c r="E426" s="81" t="s">
        <v>236</v>
      </c>
      <c r="F426" s="81">
        <f>'8月评分表'!F84</f>
        <v>45</v>
      </c>
      <c r="G426" s="81">
        <f>'8月评分表'!G84</f>
        <v>20</v>
      </c>
      <c r="H426" s="81">
        <f>'8月评分表'!H84</f>
        <v>7.5</v>
      </c>
      <c r="I426" s="81">
        <f>'8月评分表'!I84</f>
        <v>10</v>
      </c>
      <c r="J426" s="81">
        <f>'8月评分表'!J84</f>
        <v>2.5</v>
      </c>
      <c r="K426" s="81">
        <f>'8月评分表'!K84</f>
        <v>5</v>
      </c>
      <c r="L426" s="81">
        <f>'8月评分表'!L84</f>
        <v>90</v>
      </c>
      <c r="M426" s="82">
        <f>'8月评分表'!M84</f>
        <v>246256.21</v>
      </c>
      <c r="N426" s="82">
        <f>'8月评分表'!N84</f>
        <v>70164.259223364803</v>
      </c>
      <c r="O426" s="82">
        <f>'8月评分表'!O84</f>
        <v>9.7028292235368699E-2</v>
      </c>
      <c r="P426" s="82">
        <f>'8月评分表'!P84</f>
        <v>2.5864896064605E-2</v>
      </c>
      <c r="Q426" s="82">
        <f>'8月评分表'!Q84</f>
        <v>8.7325463011831808</v>
      </c>
      <c r="R426" s="82">
        <f>'8月评分表'!R84</f>
        <v>2.32784064581445</v>
      </c>
    </row>
    <row r="427" spans="1:18" hidden="1">
      <c r="A427" s="81">
        <v>202408</v>
      </c>
      <c r="B427" s="81" t="s">
        <v>243</v>
      </c>
      <c r="C427" s="81" t="s">
        <v>18</v>
      </c>
      <c r="D427" s="81" t="s">
        <v>26</v>
      </c>
      <c r="E427" s="81" t="s">
        <v>238</v>
      </c>
      <c r="F427" s="81">
        <f>'8月评分表'!F85</f>
        <v>45</v>
      </c>
      <c r="G427" s="81">
        <f>'8月评分表'!G85</f>
        <v>20</v>
      </c>
      <c r="H427" s="81">
        <f>'8月评分表'!H85</f>
        <v>10</v>
      </c>
      <c r="I427" s="81">
        <f>'8月评分表'!I85</f>
        <v>10</v>
      </c>
      <c r="J427" s="81">
        <f>'8月评分表'!J85</f>
        <v>2.5</v>
      </c>
      <c r="K427" s="81">
        <f>'8月评分表'!K85</f>
        <v>5</v>
      </c>
      <c r="L427" s="81">
        <f>'8月评分表'!L85</f>
        <v>92.5</v>
      </c>
      <c r="M427" s="82">
        <f>'8月评分表'!M85</f>
        <v>204791.79</v>
      </c>
      <c r="N427" s="82">
        <f>'8月评分表'!N85</f>
        <v>66487.842016518494</v>
      </c>
      <c r="O427" s="82">
        <f>'8月评分表'!O85</f>
        <v>8.4320840909402395E-2</v>
      </c>
      <c r="P427" s="82">
        <f>'8月评分表'!P85</f>
        <v>2.2523811726285502E-2</v>
      </c>
      <c r="Q427" s="82">
        <f>'8月评分表'!Q85</f>
        <v>7.7996777841197202</v>
      </c>
      <c r="R427" s="82">
        <f>'8月评分表'!R85</f>
        <v>2.0834525846814098</v>
      </c>
    </row>
    <row r="428" spans="1:18" hidden="1">
      <c r="A428" s="81">
        <v>202408</v>
      </c>
      <c r="B428" s="81" t="s">
        <v>245</v>
      </c>
      <c r="C428" s="81" t="s">
        <v>18</v>
      </c>
      <c r="D428" s="81" t="s">
        <v>26</v>
      </c>
      <c r="E428" s="81" t="s">
        <v>240</v>
      </c>
      <c r="F428" s="81">
        <f>'8月评分表'!F86</f>
        <v>45</v>
      </c>
      <c r="G428" s="81">
        <f>'8月评分表'!G86</f>
        <v>20</v>
      </c>
      <c r="H428" s="81">
        <f>'8月评分表'!H86</f>
        <v>7.5</v>
      </c>
      <c r="I428" s="81">
        <f>'8月评分表'!I86</f>
        <v>3</v>
      </c>
      <c r="J428" s="81">
        <f>'8月评分表'!J86</f>
        <v>2.5</v>
      </c>
      <c r="K428" s="81">
        <f>'8月评分表'!K86</f>
        <v>5</v>
      </c>
      <c r="L428" s="81">
        <f>'8月评分表'!L86</f>
        <v>83</v>
      </c>
      <c r="M428" s="82">
        <f>'8月评分表'!M86</f>
        <v>172806.79</v>
      </c>
      <c r="N428" s="82">
        <f>'8月评分表'!N86</f>
        <v>39628.4378329178</v>
      </c>
      <c r="O428" s="82">
        <f>'8月评分表'!O86</f>
        <v>6.3802148708356807E-2</v>
      </c>
      <c r="P428" s="82">
        <f>'8月评分表'!P86</f>
        <v>1.69530560058616E-2</v>
      </c>
      <c r="Q428" s="82">
        <f>'8月评分表'!Q86</f>
        <v>5.2955783427936103</v>
      </c>
      <c r="R428" s="82">
        <f>'8月评分表'!R86</f>
        <v>1.40710364848651</v>
      </c>
    </row>
    <row r="429" spans="1:18" hidden="1">
      <c r="A429" s="81">
        <v>202408</v>
      </c>
      <c r="B429" s="81" t="s">
        <v>249</v>
      </c>
      <c r="C429" s="81" t="s">
        <v>18</v>
      </c>
      <c r="D429" s="81" t="s">
        <v>26</v>
      </c>
      <c r="E429" s="81" t="s">
        <v>242</v>
      </c>
      <c r="F429" s="81">
        <f>'8月评分表'!F87</f>
        <v>45</v>
      </c>
      <c r="G429" s="81">
        <f>'8月评分表'!G87</f>
        <v>20</v>
      </c>
      <c r="H429" s="81">
        <f>'8月评分表'!H87</f>
        <v>5</v>
      </c>
      <c r="I429" s="81">
        <f>'8月评分表'!I87</f>
        <v>7</v>
      </c>
      <c r="J429" s="81">
        <f>'8月评分表'!J87</f>
        <v>2.5</v>
      </c>
      <c r="K429" s="81">
        <f>'8月评分表'!K87</f>
        <v>5</v>
      </c>
      <c r="L429" s="81">
        <f>'8月评分表'!L87</f>
        <v>84.5</v>
      </c>
      <c r="M429" s="82">
        <f>'8月评分表'!M87</f>
        <v>191605.81</v>
      </c>
      <c r="N429" s="82">
        <f>'8月评分表'!N87</f>
        <v>46459.632380408802</v>
      </c>
      <c r="O429" s="82">
        <f>'8月评分表'!O87</f>
        <v>7.1867142420082394E-2</v>
      </c>
      <c r="P429" s="82">
        <f>'8月评分表'!P87</f>
        <v>1.9111347156459901E-2</v>
      </c>
      <c r="Q429" s="82">
        <f>'8月评分表'!Q87</f>
        <v>6.0727735344969602</v>
      </c>
      <c r="R429" s="82">
        <f>'8月评分表'!R87</f>
        <v>1.61490883472086</v>
      </c>
    </row>
    <row r="430" spans="1:18" hidden="1">
      <c r="A430" s="81">
        <v>202408</v>
      </c>
      <c r="B430" s="81" t="s">
        <v>253</v>
      </c>
      <c r="C430" s="81" t="s">
        <v>18</v>
      </c>
      <c r="D430" s="81" t="s">
        <v>26</v>
      </c>
      <c r="E430" s="81" t="s">
        <v>244</v>
      </c>
      <c r="F430" s="81">
        <f>'8月评分表'!F88</f>
        <v>45</v>
      </c>
      <c r="G430" s="81">
        <f>'8月评分表'!G88</f>
        <v>20</v>
      </c>
      <c r="H430" s="81">
        <f>'8月评分表'!H88</f>
        <v>7.5</v>
      </c>
      <c r="I430" s="81">
        <f>'8月评分表'!I88</f>
        <v>4</v>
      </c>
      <c r="J430" s="81">
        <f>'8月评分表'!J88</f>
        <v>2.5</v>
      </c>
      <c r="K430" s="81">
        <f>'8月评分表'!K88</f>
        <v>5</v>
      </c>
      <c r="L430" s="81">
        <f>'8月评分表'!L88</f>
        <v>84</v>
      </c>
      <c r="M430" s="82">
        <f>'8月评分表'!M88</f>
        <v>186009.17</v>
      </c>
      <c r="N430" s="82">
        <f>'8月评分表'!N88</f>
        <v>49303.810825274501</v>
      </c>
      <c r="O430" s="82">
        <f>'8月评分表'!O88</f>
        <v>7.1642042735478195E-2</v>
      </c>
      <c r="P430" s="82">
        <f>'8月评分表'!P88</f>
        <v>1.9076623678701599E-2</v>
      </c>
      <c r="Q430" s="82">
        <f>'8月评分表'!Q88</f>
        <v>6.0179315897801704</v>
      </c>
      <c r="R430" s="82">
        <f>'8月评分表'!R88</f>
        <v>1.6024363890109301</v>
      </c>
    </row>
    <row r="431" spans="1:18" hidden="1">
      <c r="A431" s="81">
        <v>202408</v>
      </c>
      <c r="B431" s="81" t="s">
        <v>255</v>
      </c>
      <c r="C431" s="81" t="s">
        <v>18</v>
      </c>
      <c r="D431" s="81" t="s">
        <v>26</v>
      </c>
      <c r="E431" s="81" t="s">
        <v>246</v>
      </c>
      <c r="F431" s="81">
        <f>'8月评分表'!F89</f>
        <v>42.75</v>
      </c>
      <c r="G431" s="81">
        <f>'8月评分表'!G89</f>
        <v>20</v>
      </c>
      <c r="H431" s="81">
        <f>'8月评分表'!H89</f>
        <v>5</v>
      </c>
      <c r="I431" s="81">
        <f>'8月评分表'!I89</f>
        <v>6</v>
      </c>
      <c r="J431" s="81">
        <f>'8月评分表'!J89</f>
        <v>2.5</v>
      </c>
      <c r="K431" s="81">
        <f>'8月评分表'!K89</f>
        <v>5</v>
      </c>
      <c r="L431" s="81">
        <f>'8月评分表'!L89</f>
        <v>81.25</v>
      </c>
      <c r="M431" s="82">
        <f>'8月评分表'!M89</f>
        <v>257608.13</v>
      </c>
      <c r="N431" s="82">
        <f>'8月评分表'!N89</f>
        <v>82798.531515009003</v>
      </c>
      <c r="O431" s="82">
        <f>'8月评分表'!O89</f>
        <v>0.105694173085341</v>
      </c>
      <c r="P431" s="82">
        <f>'8月评分表'!P89</f>
        <v>2.82285031656383E-2</v>
      </c>
      <c r="Q431" s="82">
        <f>'8月评分表'!Q89</f>
        <v>8.5876515631839592</v>
      </c>
      <c r="R431" s="82">
        <f>'8月评分表'!R89</f>
        <v>2.2935658822081102</v>
      </c>
    </row>
    <row r="432" spans="1:18" hidden="1">
      <c r="A432" s="81">
        <v>202408</v>
      </c>
      <c r="B432" s="81" t="s">
        <v>257</v>
      </c>
      <c r="C432" s="81" t="s">
        <v>16</v>
      </c>
      <c r="D432" s="81" t="s">
        <v>34</v>
      </c>
      <c r="E432" s="81" t="s">
        <v>250</v>
      </c>
      <c r="F432" s="81">
        <f>'8月评分表'!F90</f>
        <v>45</v>
      </c>
      <c r="G432" s="81">
        <f>'8月评分表'!G90</f>
        <v>20</v>
      </c>
      <c r="H432" s="81">
        <f>'8月评分表'!H90</f>
        <v>10</v>
      </c>
      <c r="I432" s="81">
        <f>'8月评分表'!I90</f>
        <v>7</v>
      </c>
      <c r="J432" s="81">
        <f>'8月评分表'!J90</f>
        <v>2.5</v>
      </c>
      <c r="K432" s="81">
        <f>'8月评分表'!K90</f>
        <v>5</v>
      </c>
      <c r="L432" s="81">
        <f>'8月评分表'!L90</f>
        <v>89.5</v>
      </c>
      <c r="M432" s="82">
        <f>'8月评分表'!M90</f>
        <v>156035.62</v>
      </c>
      <c r="N432" s="82">
        <f>'8月评分表'!N90</f>
        <v>37335.237297234802</v>
      </c>
      <c r="O432" s="82">
        <f>'8月评分表'!O90</f>
        <v>5.6640287581648102E-2</v>
      </c>
      <c r="P432" s="82">
        <f>'8月评分表'!P90</f>
        <v>1.4185873435853801E-2</v>
      </c>
      <c r="Q432" s="82">
        <f>'8月评分表'!Q90</f>
        <v>5.0693057385575004</v>
      </c>
      <c r="R432" s="82">
        <f>'8月评分表'!R90</f>
        <v>1.26963567250892</v>
      </c>
    </row>
    <row r="433" spans="1:18" hidden="1">
      <c r="A433" s="81">
        <v>202408</v>
      </c>
      <c r="B433" s="81" t="s">
        <v>259</v>
      </c>
      <c r="C433" s="81" t="s">
        <v>16</v>
      </c>
      <c r="D433" s="81" t="s">
        <v>34</v>
      </c>
      <c r="E433" s="81" t="s">
        <v>254</v>
      </c>
      <c r="F433" s="81">
        <f>'8月评分表'!F91</f>
        <v>45</v>
      </c>
      <c r="G433" s="81">
        <f>'8月评分表'!G91</f>
        <v>15</v>
      </c>
      <c r="H433" s="81">
        <f>'8月评分表'!H91</f>
        <v>2.5</v>
      </c>
      <c r="I433" s="81">
        <f>'8月评分表'!I91</f>
        <v>10</v>
      </c>
      <c r="J433" s="81">
        <f>'8月评分表'!J91</f>
        <v>5</v>
      </c>
      <c r="K433" s="81">
        <f>'8月评分表'!K91</f>
        <v>5</v>
      </c>
      <c r="L433" s="81">
        <f>'8月评分表'!L91</f>
        <v>82.5</v>
      </c>
      <c r="M433" s="82">
        <f>'8月评分表'!M91</f>
        <v>170784.22</v>
      </c>
      <c r="N433" s="82">
        <f>'8月评分表'!N91</f>
        <v>33487.020416354702</v>
      </c>
      <c r="O433" s="82">
        <f>'8月评分表'!O91</f>
        <v>5.91073051494806E-2</v>
      </c>
      <c r="P433" s="82">
        <f>'8月评分表'!P91</f>
        <v>1.47361968764309E-2</v>
      </c>
      <c r="Q433" s="82">
        <f>'8月评分表'!Q91</f>
        <v>4.87635267483215</v>
      </c>
      <c r="R433" s="82">
        <f>'8月评分表'!R91</f>
        <v>1.21573624230555</v>
      </c>
    </row>
    <row r="434" spans="1:18" hidden="1">
      <c r="A434" s="81">
        <v>202408</v>
      </c>
      <c r="B434" s="81" t="s">
        <v>261</v>
      </c>
      <c r="C434" s="81" t="s">
        <v>16</v>
      </c>
      <c r="D434" s="81" t="s">
        <v>34</v>
      </c>
      <c r="E434" s="81" t="s">
        <v>256</v>
      </c>
      <c r="F434" s="81">
        <f>'8月评分表'!F92</f>
        <v>45</v>
      </c>
      <c r="G434" s="81">
        <f>'8月评分表'!G92</f>
        <v>5</v>
      </c>
      <c r="H434" s="81">
        <f>'8月评分表'!H92</f>
        <v>10</v>
      </c>
      <c r="I434" s="81">
        <f>'8月评分表'!I92</f>
        <v>7</v>
      </c>
      <c r="J434" s="81">
        <f>'8月评分表'!J92</f>
        <v>5</v>
      </c>
      <c r="K434" s="81">
        <f>'8月评分表'!K92</f>
        <v>5</v>
      </c>
      <c r="L434" s="81">
        <f>'8月评分表'!L92</f>
        <v>77</v>
      </c>
      <c r="M434" s="82">
        <f>'8月评分表'!M92</f>
        <v>131197.47</v>
      </c>
      <c r="N434" s="82">
        <f>'8月评分表'!N92</f>
        <v>12232.2680502975</v>
      </c>
      <c r="O434" s="82">
        <f>'8月评分表'!O92</f>
        <v>4.0126952559539603E-2</v>
      </c>
      <c r="P434" s="82">
        <f>'8月评分表'!P92</f>
        <v>9.8745653368411696E-3</v>
      </c>
      <c r="Q434" s="82">
        <f>'8月评分表'!Q92</f>
        <v>3.0897753470845499</v>
      </c>
      <c r="R434" s="82">
        <f>'8月评分表'!R92</f>
        <v>0.76034153093677004</v>
      </c>
    </row>
    <row r="435" spans="1:18">
      <c r="A435" s="81">
        <v>202408</v>
      </c>
      <c r="B435" s="81" t="s">
        <v>263</v>
      </c>
      <c r="C435" s="81" t="s">
        <v>18</v>
      </c>
      <c r="D435" s="81" t="s">
        <v>37</v>
      </c>
      <c r="E435" s="81" t="s">
        <v>258</v>
      </c>
      <c r="F435" s="81">
        <f>'8月评分表'!F93</f>
        <v>0</v>
      </c>
      <c r="G435" s="81">
        <f>'8月评分表'!G93</f>
        <v>2.5</v>
      </c>
      <c r="H435" s="81">
        <f>'8月评分表'!H93</f>
        <v>2.5</v>
      </c>
      <c r="I435" s="81">
        <f>'8月评分表'!I93</f>
        <v>7</v>
      </c>
      <c r="J435" s="81">
        <f>'8月评分表'!J93</f>
        <v>5</v>
      </c>
      <c r="K435" s="81">
        <f>'8月评分表'!K93</f>
        <v>5</v>
      </c>
      <c r="L435" s="81">
        <f>'8月评分表'!L93</f>
        <v>22</v>
      </c>
      <c r="M435" s="82">
        <f>'8月评分表'!M93</f>
        <v>142262.72</v>
      </c>
      <c r="N435" s="82">
        <f>'8月评分表'!N93</f>
        <v>3127.6286578916001</v>
      </c>
      <c r="O435" s="82">
        <f>'8月评分表'!O93</f>
        <v>5.6266121183387703E-2</v>
      </c>
      <c r="P435" s="82">
        <f>'8月评分表'!P93</f>
        <v>1.0281098879038201E-2</v>
      </c>
      <c r="Q435" s="82">
        <f>'8月评分表'!Q93</f>
        <v>1.23785466603453</v>
      </c>
      <c r="R435" s="82">
        <f>'8月评分表'!R93</f>
        <v>0.22618417533884</v>
      </c>
    </row>
    <row r="436" spans="1:18">
      <c r="A436" s="81">
        <v>202408</v>
      </c>
      <c r="B436" s="81" t="s">
        <v>265</v>
      </c>
      <c r="C436" s="81" t="s">
        <v>18</v>
      </c>
      <c r="D436" s="81" t="s">
        <v>37</v>
      </c>
      <c r="E436" s="81" t="s">
        <v>260</v>
      </c>
      <c r="F436" s="81">
        <f>'8月评分表'!F94</f>
        <v>0</v>
      </c>
      <c r="G436" s="81">
        <f>'8月评分表'!G94</f>
        <v>0</v>
      </c>
      <c r="H436" s="81">
        <f>'8月评分表'!H94</f>
        <v>2.5</v>
      </c>
      <c r="I436" s="81">
        <f>'8月评分表'!I94</f>
        <v>7</v>
      </c>
      <c r="J436" s="81">
        <f>'8月评分表'!J94</f>
        <v>0</v>
      </c>
      <c r="K436" s="81">
        <f>'8月评分表'!K94</f>
        <v>5</v>
      </c>
      <c r="L436" s="81">
        <f>'8月评分表'!L94</f>
        <v>14.5</v>
      </c>
      <c r="M436" s="82">
        <f>'8月评分表'!M94</f>
        <v>111604.93</v>
      </c>
      <c r="N436" s="82">
        <f>'8月评分表'!N94</f>
        <v>0</v>
      </c>
      <c r="O436" s="82">
        <f>'8月评分表'!O94</f>
        <v>4.17185598880907E-2</v>
      </c>
      <c r="P436" s="82">
        <f>'8月评分表'!P94</f>
        <v>7.7597708753321002E-3</v>
      </c>
      <c r="Q436" s="82">
        <f>'8月评分表'!Q94</f>
        <v>0.60491911837731505</v>
      </c>
      <c r="R436" s="82">
        <f>'8月评分表'!R94</f>
        <v>0.11251667769231501</v>
      </c>
    </row>
    <row r="437" spans="1:18">
      <c r="A437" s="81">
        <v>202408</v>
      </c>
      <c r="B437" s="81" t="s">
        <v>267</v>
      </c>
      <c r="C437" s="81" t="s">
        <v>18</v>
      </c>
      <c r="D437" s="81" t="s">
        <v>37</v>
      </c>
      <c r="E437" s="81" t="s">
        <v>262</v>
      </c>
      <c r="F437" s="81">
        <f>'8月评分表'!F95</f>
        <v>0</v>
      </c>
      <c r="G437" s="81">
        <f>'8月评分表'!G95</f>
        <v>15</v>
      </c>
      <c r="H437" s="81">
        <f>'8月评分表'!H95</f>
        <v>5</v>
      </c>
      <c r="I437" s="81">
        <f>'8月评分表'!I95</f>
        <v>10</v>
      </c>
      <c r="J437" s="81">
        <f>'8月评分表'!J95</f>
        <v>2.5</v>
      </c>
      <c r="K437" s="81">
        <f>'8月评分表'!K95</f>
        <v>5</v>
      </c>
      <c r="L437" s="81">
        <f>'8月评分表'!L95</f>
        <v>37.5</v>
      </c>
      <c r="M437" s="82">
        <f>'8月评分表'!M95</f>
        <v>169250.79</v>
      </c>
      <c r="N437" s="82">
        <f>'8月评分表'!N95</f>
        <v>30943.0499303451</v>
      </c>
      <c r="O437" s="82">
        <f>'8月评分表'!O95</f>
        <v>9.3812993790963597E-2</v>
      </c>
      <c r="P437" s="82">
        <f>'8月评分表'!P95</f>
        <v>1.56235499625754E-2</v>
      </c>
      <c r="Q437" s="82">
        <f>'8月评分表'!Q95</f>
        <v>3.5179872671611299</v>
      </c>
      <c r="R437" s="82">
        <f>'8月评分表'!R95</f>
        <v>0.58588312359657702</v>
      </c>
    </row>
    <row r="438" spans="1:18" hidden="1">
      <c r="A438" s="81">
        <v>202408</v>
      </c>
      <c r="B438" s="81" t="s">
        <v>271</v>
      </c>
      <c r="C438" s="81" t="s">
        <v>18</v>
      </c>
      <c r="D438" s="81" t="s">
        <v>35</v>
      </c>
      <c r="E438" s="81" t="s">
        <v>264</v>
      </c>
      <c r="F438" s="81">
        <f>'8月评分表'!F96</f>
        <v>36.450000000000003</v>
      </c>
      <c r="G438" s="81">
        <f>'8月评分表'!G96</f>
        <v>20</v>
      </c>
      <c r="H438" s="81">
        <f>'8月评分表'!H96</f>
        <v>0</v>
      </c>
      <c r="I438" s="81">
        <f>'8月评分表'!I96</f>
        <v>10</v>
      </c>
      <c r="J438" s="81">
        <f>'8月评分表'!J96</f>
        <v>2.5</v>
      </c>
      <c r="K438" s="81">
        <f>'8月评分表'!K96</f>
        <v>5</v>
      </c>
      <c r="L438" s="81">
        <f>'8月评分表'!L96</f>
        <v>73.95</v>
      </c>
      <c r="M438" s="82">
        <f>'8月评分表'!M96</f>
        <v>308486.12</v>
      </c>
      <c r="N438" s="82">
        <f>'8月评分表'!N96</f>
        <v>101255.146613666</v>
      </c>
      <c r="O438" s="82">
        <f>'8月评分表'!O96</f>
        <v>0.11566449063625101</v>
      </c>
      <c r="P438" s="82">
        <f>'8月评分表'!P96</f>
        <v>3.4065820823580603E-2</v>
      </c>
      <c r="Q438" s="82">
        <f>'8月评分表'!Q96</f>
        <v>8.5533890825507601</v>
      </c>
      <c r="R438" s="82">
        <f>'8月评分表'!R96</f>
        <v>2.5191674499037902</v>
      </c>
    </row>
    <row r="439" spans="1:18">
      <c r="A439" s="81">
        <v>202408</v>
      </c>
      <c r="B439" s="81" t="s">
        <v>273</v>
      </c>
      <c r="C439" s="81" t="s">
        <v>18</v>
      </c>
      <c r="D439" s="81" t="s">
        <v>37</v>
      </c>
      <c r="E439" s="81" t="s">
        <v>266</v>
      </c>
      <c r="F439" s="81">
        <f>'8月评分表'!F97</f>
        <v>41.85</v>
      </c>
      <c r="G439" s="81">
        <f>'8月评分表'!G97</f>
        <v>20</v>
      </c>
      <c r="H439" s="81">
        <f>'8月评分表'!H97</f>
        <v>2.5</v>
      </c>
      <c r="I439" s="81">
        <f>'8月评分表'!I97</f>
        <v>3</v>
      </c>
      <c r="J439" s="81">
        <f>'8月评分表'!J97</f>
        <v>2.5</v>
      </c>
      <c r="K439" s="81">
        <f>'8月评分表'!K97</f>
        <v>5</v>
      </c>
      <c r="L439" s="81">
        <f>'8月评分表'!L97</f>
        <v>74.849999999999994</v>
      </c>
      <c r="M439" s="82">
        <f>'8月评分表'!M97</f>
        <v>162138.79999999999</v>
      </c>
      <c r="N439" s="82">
        <f>'8月评分表'!N97</f>
        <v>36230.809798980103</v>
      </c>
      <c r="O439" s="82">
        <f>'8月评分表'!O97</f>
        <v>9.6374414674177206E-2</v>
      </c>
      <c r="P439" s="82">
        <f>'8月评分表'!P97</f>
        <v>1.5787953474252801E-2</v>
      </c>
      <c r="Q439" s="82">
        <f>'8月评分表'!Q97</f>
        <v>7.2136249383621598</v>
      </c>
      <c r="R439" s="82">
        <f>'8月评分表'!R97</f>
        <v>1.1817283175478199</v>
      </c>
    </row>
    <row r="440" spans="1:18">
      <c r="A440" s="81">
        <v>202408</v>
      </c>
      <c r="B440" s="81" t="s">
        <v>277</v>
      </c>
      <c r="C440" s="81" t="s">
        <v>18</v>
      </c>
      <c r="D440" s="81" t="s">
        <v>37</v>
      </c>
      <c r="E440" s="81" t="s">
        <v>268</v>
      </c>
      <c r="F440" s="81">
        <f>'8月评分表'!F98</f>
        <v>38.700000000000003</v>
      </c>
      <c r="G440" s="81">
        <f>'8月评分表'!G98</f>
        <v>10</v>
      </c>
      <c r="H440" s="81">
        <f>'8月评分表'!H98</f>
        <v>7.5</v>
      </c>
      <c r="I440" s="81">
        <f>'8月评分表'!I98</f>
        <v>7</v>
      </c>
      <c r="J440" s="81">
        <f>'8月评分表'!J98</f>
        <v>2.5</v>
      </c>
      <c r="K440" s="81">
        <f>'8月评分表'!K98</f>
        <v>5</v>
      </c>
      <c r="L440" s="81">
        <f>'8月评分表'!L98</f>
        <v>70.7</v>
      </c>
      <c r="M440" s="82">
        <f>'8月评分表'!M98</f>
        <v>324134.71000000002</v>
      </c>
      <c r="N440" s="82">
        <f>'8月评分表'!N98</f>
        <v>33787.819449294198</v>
      </c>
      <c r="O440" s="82">
        <f>'8月评分表'!O98</f>
        <v>0.154517761230896</v>
      </c>
      <c r="P440" s="82">
        <f>'8月评分表'!P98</f>
        <v>2.6746941054449101E-2</v>
      </c>
      <c r="Q440" s="82">
        <f>'8月评分表'!Q98</f>
        <v>10.9244057190243</v>
      </c>
      <c r="R440" s="82">
        <f>'8月评分表'!R98</f>
        <v>1.8910087325495499</v>
      </c>
    </row>
    <row r="441" spans="1:18" hidden="1">
      <c r="A441" s="81">
        <v>202408</v>
      </c>
      <c r="B441" s="81" t="s">
        <v>279</v>
      </c>
      <c r="C441" s="81" t="s">
        <v>18</v>
      </c>
      <c r="D441" s="81" t="s">
        <v>35</v>
      </c>
      <c r="E441" s="81" t="s">
        <v>272</v>
      </c>
      <c r="F441" s="81">
        <f>'8月评分表'!F99</f>
        <v>41.4</v>
      </c>
      <c r="G441" s="81">
        <f>'8月评分表'!G99</f>
        <v>20</v>
      </c>
      <c r="H441" s="81">
        <f>'8月评分表'!H99</f>
        <v>10</v>
      </c>
      <c r="I441" s="81">
        <f>'8月评分表'!I99</f>
        <v>4</v>
      </c>
      <c r="J441" s="81">
        <f>'8月评分表'!J99</f>
        <v>0</v>
      </c>
      <c r="K441" s="81">
        <f>'8月评分表'!K99</f>
        <v>5</v>
      </c>
      <c r="L441" s="81">
        <f>'8月评分表'!L99</f>
        <v>80.400000000000006</v>
      </c>
      <c r="M441" s="82">
        <f>'8月评分表'!M99</f>
        <v>183824.3</v>
      </c>
      <c r="N441" s="82">
        <f>'8月评分表'!N99</f>
        <v>47573.638830565702</v>
      </c>
      <c r="O441" s="82">
        <f>'8月评分表'!O99</f>
        <v>6.38285273517845E-2</v>
      </c>
      <c r="P441" s="82">
        <f>'8月评分表'!P99</f>
        <v>1.8709120263413401E-2</v>
      </c>
      <c r="Q441" s="82">
        <f>'8月评分表'!Q99</f>
        <v>5.1318135990834701</v>
      </c>
      <c r="R441" s="82">
        <f>'8月评分表'!R99</f>
        <v>1.50421326917844</v>
      </c>
    </row>
    <row r="442" spans="1:18" hidden="1">
      <c r="A442" s="81">
        <v>202408</v>
      </c>
      <c r="B442" s="81" t="s">
        <v>281</v>
      </c>
      <c r="C442" s="81" t="s">
        <v>18</v>
      </c>
      <c r="D442" s="81" t="s">
        <v>35</v>
      </c>
      <c r="E442" s="81" t="s">
        <v>274</v>
      </c>
      <c r="F442" s="81">
        <f>'8月评分表'!F100</f>
        <v>0</v>
      </c>
      <c r="G442" s="81">
        <f>'8月评分表'!G100</f>
        <v>10</v>
      </c>
      <c r="H442" s="81">
        <f>'8月评分表'!H100</f>
        <v>10</v>
      </c>
      <c r="I442" s="81">
        <f>'8月评分表'!I100</f>
        <v>7</v>
      </c>
      <c r="J442" s="81">
        <f>'8月评分表'!J100</f>
        <v>2.5</v>
      </c>
      <c r="K442" s="81">
        <f>'8月评分表'!K100</f>
        <v>5</v>
      </c>
      <c r="L442" s="81">
        <f>'8月评分表'!L100</f>
        <v>34.5</v>
      </c>
      <c r="M442" s="82">
        <f>'8月评分表'!M100</f>
        <v>273383.28000000003</v>
      </c>
      <c r="N442" s="82">
        <f>'8月评分表'!N100</f>
        <v>36665.991960603496</v>
      </c>
      <c r="O442" s="82">
        <f>'8月评分表'!O100</f>
        <v>8.1319315315315194E-2</v>
      </c>
      <c r="P442" s="82">
        <f>'8月评分表'!P100</f>
        <v>2.3576889444746601E-2</v>
      </c>
      <c r="Q442" s="82">
        <f>'8月评分表'!Q100</f>
        <v>2.8055163783783699</v>
      </c>
      <c r="R442" s="82">
        <f>'8月评分表'!R100</f>
        <v>0.81340268584375797</v>
      </c>
    </row>
    <row r="443" spans="1:18" hidden="1">
      <c r="A443" s="81">
        <v>202408</v>
      </c>
      <c r="B443" s="81" t="s">
        <v>283</v>
      </c>
      <c r="C443" s="81" t="s">
        <v>18</v>
      </c>
      <c r="D443" s="81" t="s">
        <v>35</v>
      </c>
      <c r="E443" s="81" t="s">
        <v>278</v>
      </c>
      <c r="F443" s="81">
        <f>'8月评分表'!F101</f>
        <v>45</v>
      </c>
      <c r="G443" s="81">
        <f>'8月评分表'!G101</f>
        <v>20</v>
      </c>
      <c r="H443" s="81">
        <f>'8月评分表'!H101</f>
        <v>7.5</v>
      </c>
      <c r="I443" s="81">
        <f>'8月评分表'!I101</f>
        <v>7</v>
      </c>
      <c r="J443" s="81">
        <f>'8月评分表'!J101</f>
        <v>0</v>
      </c>
      <c r="K443" s="81">
        <f>'8月评分表'!K101</f>
        <v>5</v>
      </c>
      <c r="L443" s="81">
        <f>'8月评分表'!L101</f>
        <v>84.5</v>
      </c>
      <c r="M443" s="82">
        <f>'8月评分表'!M101</f>
        <v>325002.67</v>
      </c>
      <c r="N443" s="82">
        <f>'8月评分表'!N101</f>
        <v>106635.13641033199</v>
      </c>
      <c r="O443" s="82">
        <f>'8月评分表'!O101</f>
        <v>0.121840766313852</v>
      </c>
      <c r="P443" s="82">
        <f>'8月评分表'!P101</f>
        <v>3.5884583840946102E-2</v>
      </c>
      <c r="Q443" s="82">
        <f>'8月评分表'!Q101</f>
        <v>10.295544753520501</v>
      </c>
      <c r="R443" s="82">
        <f>'8月评分表'!R101</f>
        <v>3.0322473345599499</v>
      </c>
    </row>
    <row r="444" spans="1:18" hidden="1">
      <c r="A444" s="81">
        <v>202408</v>
      </c>
      <c r="B444" s="81" t="s">
        <v>285</v>
      </c>
      <c r="C444" s="81" t="s">
        <v>18</v>
      </c>
      <c r="D444" s="81" t="s">
        <v>29</v>
      </c>
      <c r="E444" s="81" t="s">
        <v>280</v>
      </c>
      <c r="F444" s="81">
        <f>'8月评分表'!F102</f>
        <v>45</v>
      </c>
      <c r="G444" s="81">
        <f>'8月评分表'!G102</f>
        <v>20</v>
      </c>
      <c r="H444" s="81">
        <f>'8月评分表'!H102</f>
        <v>7.5</v>
      </c>
      <c r="I444" s="81">
        <f>'8月评分表'!I102</f>
        <v>7</v>
      </c>
      <c r="J444" s="81">
        <f>'8月评分表'!J102</f>
        <v>2.5</v>
      </c>
      <c r="K444" s="81">
        <f>'8月评分表'!K102</f>
        <v>5</v>
      </c>
      <c r="L444" s="81">
        <f>'8月评分表'!L102</f>
        <v>87</v>
      </c>
      <c r="M444" s="82">
        <f>'8月评分表'!M102</f>
        <v>224667.78</v>
      </c>
      <c r="N444" s="82">
        <f>'8月评分表'!N102</f>
        <v>52122.999473551798</v>
      </c>
      <c r="O444" s="82">
        <f>'8月评分表'!O102</f>
        <v>8.1196898571088999E-2</v>
      </c>
      <c r="P444" s="82">
        <f>'8月评分表'!P102</f>
        <v>2.2115806279293101E-2</v>
      </c>
      <c r="Q444" s="82">
        <f>'8月评分表'!Q102</f>
        <v>7.0641301756847401</v>
      </c>
      <c r="R444" s="82">
        <f>'8月评分表'!R102</f>
        <v>1.9240751462985</v>
      </c>
    </row>
    <row r="445" spans="1:18" hidden="1">
      <c r="A445" s="81">
        <v>202408</v>
      </c>
      <c r="B445" s="81" t="s">
        <v>287</v>
      </c>
      <c r="C445" s="81" t="s">
        <v>18</v>
      </c>
      <c r="D445" s="81" t="s">
        <v>29</v>
      </c>
      <c r="E445" s="81" t="s">
        <v>282</v>
      </c>
      <c r="F445" s="81">
        <f>'8月评分表'!F103</f>
        <v>45</v>
      </c>
      <c r="G445" s="81">
        <f>'8月评分表'!G103</f>
        <v>20</v>
      </c>
      <c r="H445" s="81">
        <f>'8月评分表'!H103</f>
        <v>7.5</v>
      </c>
      <c r="I445" s="81">
        <f>'8月评分表'!I103</f>
        <v>10</v>
      </c>
      <c r="J445" s="81">
        <f>'8月评分表'!J103</f>
        <v>2.5</v>
      </c>
      <c r="K445" s="81">
        <f>'8月评分表'!K103</f>
        <v>5</v>
      </c>
      <c r="L445" s="81">
        <f>'8月评分表'!L103</f>
        <v>90</v>
      </c>
      <c r="M445" s="82">
        <f>'8月评分表'!M103</f>
        <v>444858.49</v>
      </c>
      <c r="N445" s="82">
        <f>'8月评分表'!N103</f>
        <v>160375.985061176</v>
      </c>
      <c r="O445" s="82">
        <f>'8月评分表'!O103</f>
        <v>0.18601170363698299</v>
      </c>
      <c r="P445" s="82">
        <f>'8月评分表'!P103</f>
        <v>5.0914522679351003E-2</v>
      </c>
      <c r="Q445" s="82">
        <f>'8月评分表'!Q103</f>
        <v>16.741053327328501</v>
      </c>
      <c r="R445" s="82">
        <f>'8月评分表'!R103</f>
        <v>4.5823070411415898</v>
      </c>
    </row>
    <row r="446" spans="1:18" hidden="1">
      <c r="A446" s="81">
        <v>202408</v>
      </c>
      <c r="B446" s="81" t="s">
        <v>291</v>
      </c>
      <c r="C446" s="81" t="s">
        <v>18</v>
      </c>
      <c r="D446" s="81" t="s">
        <v>29</v>
      </c>
      <c r="E446" s="81" t="s">
        <v>284</v>
      </c>
      <c r="F446" s="81">
        <f>'8月评分表'!F104</f>
        <v>45</v>
      </c>
      <c r="G446" s="81">
        <f>'8月评分表'!G104</f>
        <v>20</v>
      </c>
      <c r="H446" s="81">
        <f>'8月评分表'!H104</f>
        <v>10</v>
      </c>
      <c r="I446" s="81">
        <f>'8月评分表'!I104</f>
        <v>10</v>
      </c>
      <c r="J446" s="81">
        <f>'8月评分表'!J104</f>
        <v>2.5</v>
      </c>
      <c r="K446" s="81">
        <f>'8月评分表'!K104</f>
        <v>5</v>
      </c>
      <c r="L446" s="81">
        <f>'8月评分表'!L104</f>
        <v>92.5</v>
      </c>
      <c r="M446" s="82">
        <f>'8月评分表'!M104</f>
        <v>686686.01</v>
      </c>
      <c r="N446" s="82">
        <f>'8月评分表'!N104</f>
        <v>252363.26860061899</v>
      </c>
      <c r="O446" s="82">
        <f>'8月评分表'!O104</f>
        <v>0.28925020741684199</v>
      </c>
      <c r="P446" s="82">
        <f>'8月评分表'!P104</f>
        <v>7.9190800924281907E-2</v>
      </c>
      <c r="Q446" s="82">
        <f>'8月评分表'!Q104</f>
        <v>26.7556441860579</v>
      </c>
      <c r="R446" s="82">
        <f>'8月评分表'!R104</f>
        <v>7.3251490854960801</v>
      </c>
    </row>
    <row r="447" spans="1:18" hidden="1">
      <c r="A447" s="81">
        <v>202408</v>
      </c>
      <c r="B447" s="81" t="s">
        <v>293</v>
      </c>
      <c r="C447" s="81" t="s">
        <v>18</v>
      </c>
      <c r="D447" s="81" t="s">
        <v>29</v>
      </c>
      <c r="E447" s="81" t="s">
        <v>286</v>
      </c>
      <c r="F447" s="81">
        <f>'8月评分表'!F105</f>
        <v>45</v>
      </c>
      <c r="G447" s="81">
        <f>'8月评分表'!G105</f>
        <v>15</v>
      </c>
      <c r="H447" s="81">
        <f>'8月评分表'!H105</f>
        <v>10</v>
      </c>
      <c r="I447" s="81">
        <f>'8月评分表'!I105</f>
        <v>10</v>
      </c>
      <c r="J447" s="81">
        <f>'8月评分表'!J105</f>
        <v>2.5</v>
      </c>
      <c r="K447" s="81">
        <f>'8月评分表'!K105</f>
        <v>5</v>
      </c>
      <c r="L447" s="81">
        <f>'8月评分表'!L105</f>
        <v>87.5</v>
      </c>
      <c r="M447" s="82">
        <f>'8月评分表'!M105</f>
        <v>139770.42000000001</v>
      </c>
      <c r="N447" s="82">
        <f>'8月评分表'!N105</f>
        <v>22612.408001414598</v>
      </c>
      <c r="O447" s="82">
        <f>'8月评分表'!O105</f>
        <v>4.6181892115770201E-2</v>
      </c>
      <c r="P447" s="82">
        <f>'8月评分表'!P105</f>
        <v>1.25357542007187E-2</v>
      </c>
      <c r="Q447" s="82">
        <f>'8月评分表'!Q105</f>
        <v>4.0409155601298901</v>
      </c>
      <c r="R447" s="82">
        <f>'8月评分表'!R105</f>
        <v>1.0968784925628901</v>
      </c>
    </row>
    <row r="448" spans="1:18" hidden="1">
      <c r="A448" s="81">
        <v>202408</v>
      </c>
      <c r="B448" s="81" t="s">
        <v>295</v>
      </c>
      <c r="C448" s="81" t="s">
        <v>18</v>
      </c>
      <c r="D448" s="81" t="s">
        <v>35</v>
      </c>
      <c r="E448" s="81" t="s">
        <v>288</v>
      </c>
      <c r="F448" s="81">
        <f>'8月评分表'!F106</f>
        <v>39.6</v>
      </c>
      <c r="G448" s="81">
        <f>'8月评分表'!G106</f>
        <v>20</v>
      </c>
      <c r="H448" s="81">
        <f>'8月评分表'!H106</f>
        <v>5</v>
      </c>
      <c r="I448" s="81">
        <f>'8月评分表'!I106</f>
        <v>10</v>
      </c>
      <c r="J448" s="81">
        <f>'8月评分表'!J106</f>
        <v>2.5</v>
      </c>
      <c r="K448" s="81">
        <f>'8月评分表'!K106</f>
        <v>5</v>
      </c>
      <c r="L448" s="81">
        <f>'8月评分表'!L106</f>
        <v>82.1</v>
      </c>
      <c r="M448" s="82">
        <f>'8月评分表'!M106</f>
        <v>376245.34</v>
      </c>
      <c r="N448" s="82">
        <f>'8月评分表'!N106</f>
        <v>119435.557174298</v>
      </c>
      <c r="O448" s="82">
        <f>'8月评分表'!O106</f>
        <v>0.13944945313439899</v>
      </c>
      <c r="P448" s="82">
        <f>'8月评分表'!P106</f>
        <v>4.1042455213975197E-2</v>
      </c>
      <c r="Q448" s="82">
        <f>'8月评分表'!Q106</f>
        <v>11.4488001023342</v>
      </c>
      <c r="R448" s="82">
        <f>'8月评分表'!R106</f>
        <v>3.3695855730673601</v>
      </c>
    </row>
    <row r="449" spans="1:18" hidden="1">
      <c r="A449" s="81">
        <v>202408</v>
      </c>
      <c r="B449" s="81" t="s">
        <v>297</v>
      </c>
      <c r="C449" s="81" t="s">
        <v>17</v>
      </c>
      <c r="D449" s="81" t="s">
        <v>30</v>
      </c>
      <c r="E449" s="81" t="s">
        <v>292</v>
      </c>
      <c r="F449" s="81">
        <f>'8月评分表'!F107</f>
        <v>39.15</v>
      </c>
      <c r="G449" s="81">
        <f>'8月评分表'!G107</f>
        <v>20</v>
      </c>
      <c r="H449" s="81">
        <f>'8月评分表'!H107</f>
        <v>0</v>
      </c>
      <c r="I449" s="81">
        <f>'8月评分表'!I107</f>
        <v>7</v>
      </c>
      <c r="J449" s="81">
        <f>'8月评分表'!J107</f>
        <v>2.5</v>
      </c>
      <c r="K449" s="81">
        <f>'8月评分表'!K107</f>
        <v>5</v>
      </c>
      <c r="L449" s="81">
        <f>'8月评分表'!L107</f>
        <v>73.650000000000006</v>
      </c>
      <c r="M449" s="82">
        <f>'8月评分表'!M107</f>
        <v>328190.21000000002</v>
      </c>
      <c r="N449" s="82">
        <f>'8月评分表'!N107</f>
        <v>102917.40783865</v>
      </c>
      <c r="O449" s="82">
        <f>'8月评分表'!O107</f>
        <v>0.206205949981806</v>
      </c>
      <c r="P449" s="82">
        <f>'8月评分表'!P107</f>
        <v>3.3688655866187599E-2</v>
      </c>
      <c r="Q449" s="82">
        <f>'8月评分表'!Q107</f>
        <v>15.18706821616</v>
      </c>
      <c r="R449" s="82">
        <f>'8月评分表'!R107</f>
        <v>2.4811695045447202</v>
      </c>
    </row>
    <row r="450" spans="1:18" hidden="1">
      <c r="A450" s="81">
        <v>202408</v>
      </c>
      <c r="B450" s="81" t="s">
        <v>299</v>
      </c>
      <c r="C450" s="81" t="s">
        <v>16</v>
      </c>
      <c r="D450" s="81" t="s">
        <v>23</v>
      </c>
      <c r="E450" s="81" t="s">
        <v>294</v>
      </c>
      <c r="F450" s="81">
        <f>'8月评分表'!F108</f>
        <v>45</v>
      </c>
      <c r="G450" s="81">
        <f>'8月评分表'!G108</f>
        <v>20</v>
      </c>
      <c r="H450" s="81">
        <f>'8月评分表'!H108</f>
        <v>10</v>
      </c>
      <c r="I450" s="81">
        <f>'8月评分表'!I108</f>
        <v>10</v>
      </c>
      <c r="J450" s="81">
        <f>'8月评分表'!J108</f>
        <v>2.5</v>
      </c>
      <c r="K450" s="81">
        <f>'8月评分表'!K108</f>
        <v>5</v>
      </c>
      <c r="L450" s="81">
        <f>'8月评分表'!L108</f>
        <v>92.5</v>
      </c>
      <c r="M450" s="82">
        <f>'8月评分表'!M108</f>
        <v>210243.49</v>
      </c>
      <c r="N450" s="82">
        <f>'8月评分表'!N108</f>
        <v>42800.746789878402</v>
      </c>
      <c r="O450" s="82">
        <f>'8月评分表'!O108</f>
        <v>8.4615288785286805E-2</v>
      </c>
      <c r="P450" s="82">
        <f>'8月评分表'!P108</f>
        <v>1.83099101914889E-2</v>
      </c>
      <c r="Q450" s="82">
        <f>'8月评分表'!Q108</f>
        <v>7.8269142126390303</v>
      </c>
      <c r="R450" s="82">
        <f>'8月评分表'!R108</f>
        <v>1.69366669271272</v>
      </c>
    </row>
    <row r="451" spans="1:18" hidden="1">
      <c r="A451" s="81">
        <v>202408</v>
      </c>
      <c r="B451" s="81" t="s">
        <v>301</v>
      </c>
      <c r="C451" s="81" t="s">
        <v>16</v>
      </c>
      <c r="D451" s="81" t="s">
        <v>23</v>
      </c>
      <c r="E451" s="81" t="s">
        <v>296</v>
      </c>
      <c r="F451" s="81">
        <f>'8月评分表'!F109</f>
        <v>45</v>
      </c>
      <c r="G451" s="81">
        <f>'8月评分表'!G109</f>
        <v>15</v>
      </c>
      <c r="H451" s="81">
        <f>'8月评分表'!H109</f>
        <v>10</v>
      </c>
      <c r="I451" s="81">
        <f>'8月评分表'!I109</f>
        <v>10</v>
      </c>
      <c r="J451" s="81">
        <f>'8月评分表'!J109</f>
        <v>2.5</v>
      </c>
      <c r="K451" s="81">
        <f>'8月评分表'!K109</f>
        <v>5</v>
      </c>
      <c r="L451" s="81">
        <f>'8月评分表'!L109</f>
        <v>87.5</v>
      </c>
      <c r="M451" s="82">
        <f>'8月评分表'!M109</f>
        <v>239384.24</v>
      </c>
      <c r="N451" s="82">
        <f>'8月评分表'!N109</f>
        <v>42303.904173735304</v>
      </c>
      <c r="O451" s="82">
        <f>'8月评分表'!O109</f>
        <v>9.2321645210573497E-2</v>
      </c>
      <c r="P451" s="82">
        <f>'8月评分表'!P109</f>
        <v>2.0158796464882198E-2</v>
      </c>
      <c r="Q451" s="82">
        <f>'8月评分表'!Q109</f>
        <v>8.0781439559251798</v>
      </c>
      <c r="R451" s="82">
        <f>'8月评分表'!R109</f>
        <v>1.76389469067719</v>
      </c>
    </row>
    <row r="452" spans="1:18" hidden="1">
      <c r="A452" s="81">
        <v>202408</v>
      </c>
      <c r="B452" s="81" t="s">
        <v>303</v>
      </c>
      <c r="C452" s="81" t="s">
        <v>20</v>
      </c>
      <c r="D452" s="81" t="s">
        <v>25</v>
      </c>
      <c r="E452" s="81" t="s">
        <v>298</v>
      </c>
      <c r="F452" s="81">
        <f>'8月评分表'!F110</f>
        <v>45</v>
      </c>
      <c r="G452" s="81">
        <f>'8月评分表'!G110</f>
        <v>5</v>
      </c>
      <c r="H452" s="81">
        <f>'8月评分表'!H110</f>
        <v>10</v>
      </c>
      <c r="I452" s="81">
        <f>'8月评分表'!I110</f>
        <v>7</v>
      </c>
      <c r="J452" s="81">
        <f>'8月评分表'!J110</f>
        <v>2.5</v>
      </c>
      <c r="K452" s="81">
        <f>'8月评分表'!K110</f>
        <v>5</v>
      </c>
      <c r="L452" s="81">
        <f>'8月评分表'!L110</f>
        <v>74.5</v>
      </c>
      <c r="M452" s="82">
        <f>'8月评分表'!M110</f>
        <v>187805.3</v>
      </c>
      <c r="N452" s="82">
        <f>'8月评分表'!N110</f>
        <v>18521.8390224666</v>
      </c>
      <c r="O452" s="82">
        <f>'8月评分表'!O110</f>
        <v>7.8327604052405297E-2</v>
      </c>
      <c r="P452" s="82">
        <f>'8月评分表'!P110</f>
        <v>2.3649235619527299E-2</v>
      </c>
      <c r="Q452" s="82">
        <f>'8月评分表'!Q110</f>
        <v>5.8354065019041901</v>
      </c>
      <c r="R452" s="82">
        <f>'8月评分表'!R110</f>
        <v>1.7618680536547799</v>
      </c>
    </row>
    <row r="453" spans="1:18" hidden="1">
      <c r="A453" s="81">
        <v>202408</v>
      </c>
      <c r="B453" s="81" t="s">
        <v>305</v>
      </c>
      <c r="C453" s="81" t="s">
        <v>18</v>
      </c>
      <c r="D453" s="81" t="s">
        <v>35</v>
      </c>
      <c r="E453" s="81" t="s">
        <v>300</v>
      </c>
      <c r="F453" s="81">
        <f>'8月评分表'!F111</f>
        <v>39.6</v>
      </c>
      <c r="G453" s="81">
        <f>'8月评分表'!G111</f>
        <v>20</v>
      </c>
      <c r="H453" s="81">
        <f>'8月评分表'!H111</f>
        <v>10</v>
      </c>
      <c r="I453" s="81">
        <f>'8月评分表'!I111</f>
        <v>4</v>
      </c>
      <c r="J453" s="81">
        <f>'8月评分表'!J111</f>
        <v>2.5</v>
      </c>
      <c r="K453" s="81">
        <f>'8月评分表'!K111</f>
        <v>5</v>
      </c>
      <c r="L453" s="81">
        <f>'8月评分表'!L111</f>
        <v>81.099999999999994</v>
      </c>
      <c r="M453" s="82">
        <f>'8月评分表'!M111</f>
        <v>238688.77</v>
      </c>
      <c r="N453" s="82">
        <f>'8月评分表'!N111</f>
        <v>48711.7899955209</v>
      </c>
      <c r="O453" s="82">
        <f>'8月评分表'!O111</f>
        <v>7.7665233799877997E-2</v>
      </c>
      <c r="P453" s="82">
        <f>'8月评分表'!P111</f>
        <v>2.2665609656762901E-2</v>
      </c>
      <c r="Q453" s="82">
        <f>'8月评分表'!Q111</f>
        <v>6.2986504611701104</v>
      </c>
      <c r="R453" s="82">
        <f>'8月评分表'!R111</f>
        <v>1.8381809431634699</v>
      </c>
    </row>
    <row r="454" spans="1:18" hidden="1">
      <c r="A454" s="81">
        <v>202408</v>
      </c>
      <c r="B454" s="81" t="s">
        <v>307</v>
      </c>
      <c r="C454" s="81" t="s">
        <v>17</v>
      </c>
      <c r="D454" s="81" t="s">
        <v>32</v>
      </c>
      <c r="E454" s="81" t="s">
        <v>302</v>
      </c>
      <c r="F454" s="81">
        <f>'8月评分表'!F112</f>
        <v>39.6</v>
      </c>
      <c r="G454" s="81">
        <f>'8月评分表'!G112</f>
        <v>5</v>
      </c>
      <c r="H454" s="81">
        <f>'8月评分表'!H112</f>
        <v>10</v>
      </c>
      <c r="I454" s="81">
        <f>'8月评分表'!I112</f>
        <v>7</v>
      </c>
      <c r="J454" s="81">
        <f>'8月评分表'!J112</f>
        <v>2.5</v>
      </c>
      <c r="K454" s="81">
        <f>'8月评分表'!K112</f>
        <v>5</v>
      </c>
      <c r="L454" s="81">
        <f>'8月评分表'!L112</f>
        <v>69.099999999999994</v>
      </c>
      <c r="M454" s="82">
        <f>'8月评分表'!M112</f>
        <v>198387.48</v>
      </c>
      <c r="N454" s="82">
        <f>'8月评分表'!N112</f>
        <v>17309.803229922301</v>
      </c>
      <c r="O454" s="82">
        <f>'8月评分表'!O112</f>
        <v>7.1068972657352195E-2</v>
      </c>
      <c r="P454" s="82">
        <f>'8月评分表'!P112</f>
        <v>1.44079317239201E-2</v>
      </c>
      <c r="Q454" s="82">
        <f>'8月评分表'!Q112</f>
        <v>4.9108660106230397</v>
      </c>
      <c r="R454" s="82">
        <f>'8月评分表'!R112</f>
        <v>0.99558808212287897</v>
      </c>
    </row>
    <row r="455" spans="1:18" hidden="1">
      <c r="A455" s="81">
        <v>202408</v>
      </c>
      <c r="B455" s="81" t="s">
        <v>309</v>
      </c>
      <c r="C455" s="81" t="s">
        <v>17</v>
      </c>
      <c r="D455" s="81" t="s">
        <v>31</v>
      </c>
      <c r="E455" s="81" t="s">
        <v>304</v>
      </c>
      <c r="F455" s="81">
        <f>'8月评分表'!F113</f>
        <v>45</v>
      </c>
      <c r="G455" s="81">
        <f>'8月评分表'!G113</f>
        <v>15</v>
      </c>
      <c r="H455" s="81">
        <f>'8月评分表'!H113</f>
        <v>10</v>
      </c>
      <c r="I455" s="81">
        <f>'8月评分表'!I113</f>
        <v>7</v>
      </c>
      <c r="J455" s="81">
        <f>'8月评分表'!J113</f>
        <v>0</v>
      </c>
      <c r="K455" s="81">
        <f>'8月评分表'!K113</f>
        <v>5</v>
      </c>
      <c r="L455" s="81">
        <f>'8月评分表'!L113</f>
        <v>82</v>
      </c>
      <c r="M455" s="82">
        <f>'8月评分表'!M113</f>
        <v>212781.21</v>
      </c>
      <c r="N455" s="82">
        <f>'8月评分表'!N113</f>
        <v>35968.461654172897</v>
      </c>
      <c r="O455" s="82">
        <f>'8月评分表'!O113</f>
        <v>8.2372794603251503E-2</v>
      </c>
      <c r="P455" s="82">
        <f>'8月评分表'!P113</f>
        <v>1.7761819456254699E-2</v>
      </c>
      <c r="Q455" s="82">
        <f>'8月评分表'!Q113</f>
        <v>6.7545691574666202</v>
      </c>
      <c r="R455" s="82">
        <f>'8月评分表'!R113</f>
        <v>1.4564691954128901</v>
      </c>
    </row>
    <row r="456" spans="1:18" hidden="1">
      <c r="A456" s="81">
        <v>202408</v>
      </c>
      <c r="B456" s="81" t="s">
        <v>311</v>
      </c>
      <c r="C456" s="81" t="s">
        <v>17</v>
      </c>
      <c r="D456" s="81" t="s">
        <v>36</v>
      </c>
      <c r="E456" s="81" t="s">
        <v>306</v>
      </c>
      <c r="F456" s="81">
        <f>'8月评分表'!F114</f>
        <v>43.65</v>
      </c>
      <c r="G456" s="81">
        <f>'8月评分表'!G114</f>
        <v>20</v>
      </c>
      <c r="H456" s="81">
        <f>'8月评分表'!H114</f>
        <v>2.5</v>
      </c>
      <c r="I456" s="81">
        <f>'8月评分表'!I114</f>
        <v>10</v>
      </c>
      <c r="J456" s="81">
        <f>'8月评分表'!J114</f>
        <v>0</v>
      </c>
      <c r="K456" s="81">
        <f>'8月评分表'!K114</f>
        <v>5</v>
      </c>
      <c r="L456" s="81">
        <f>'8月评分表'!L114</f>
        <v>81.150000000000006</v>
      </c>
      <c r="M456" s="82">
        <f>'8月评分表'!M114</f>
        <v>251088.82</v>
      </c>
      <c r="N456" s="82">
        <f>'8月评分表'!N114</f>
        <v>70607.9902108682</v>
      </c>
      <c r="O456" s="82">
        <f>'8月评分表'!O114</f>
        <v>0.14705139501074599</v>
      </c>
      <c r="P456" s="82">
        <f>'8月评分表'!P114</f>
        <v>2.4695589882384999E-2</v>
      </c>
      <c r="Q456" s="82">
        <f>'8月评分表'!Q114</f>
        <v>11.933220705122</v>
      </c>
      <c r="R456" s="82">
        <f>'8月评分表'!R114</f>
        <v>2.00404711895554</v>
      </c>
    </row>
    <row r="457" spans="1:18" hidden="1">
      <c r="A457" s="81">
        <v>202408</v>
      </c>
      <c r="B457" s="81" t="s">
        <v>313</v>
      </c>
      <c r="C457" s="81" t="s">
        <v>20</v>
      </c>
      <c r="D457" s="81" t="s">
        <v>38</v>
      </c>
      <c r="E457" s="81" t="s">
        <v>308</v>
      </c>
      <c r="F457" s="81">
        <f>'8月评分表'!F115</f>
        <v>45</v>
      </c>
      <c r="G457" s="81">
        <f>'8月评分表'!G115</f>
        <v>5</v>
      </c>
      <c r="H457" s="81">
        <f>'8月评分表'!H115</f>
        <v>5</v>
      </c>
      <c r="I457" s="81">
        <f>'8月评分表'!I115</f>
        <v>10</v>
      </c>
      <c r="J457" s="81">
        <f>'8月评分表'!J115</f>
        <v>2.5</v>
      </c>
      <c r="K457" s="81">
        <f>'8月评分表'!K115</f>
        <v>5</v>
      </c>
      <c r="L457" s="81">
        <f>'8月评分表'!L115</f>
        <v>72.5</v>
      </c>
      <c r="M457" s="82">
        <f>'8月评分表'!M115</f>
        <v>94926.89</v>
      </c>
      <c r="N457" s="82">
        <f>'8月评分表'!N115</f>
        <v>8324.9915606833201</v>
      </c>
      <c r="O457" s="82">
        <f>'8月评分表'!O115</f>
        <v>4.5146632080515503E-2</v>
      </c>
      <c r="P457" s="82">
        <f>'8月评分表'!P115</f>
        <v>1.17113539140009E-2</v>
      </c>
      <c r="Q457" s="82">
        <f>'8月评分表'!Q115</f>
        <v>3.2731308258373701</v>
      </c>
      <c r="R457" s="82">
        <f>'8月评分表'!R115</f>
        <v>0.84907315876506495</v>
      </c>
    </row>
    <row r="458" spans="1:18" hidden="1">
      <c r="A458" s="81">
        <v>202408</v>
      </c>
      <c r="B458" s="81" t="s">
        <v>315</v>
      </c>
      <c r="C458" s="81" t="s">
        <v>20</v>
      </c>
      <c r="D458" s="81" t="s">
        <v>38</v>
      </c>
      <c r="E458" s="81" t="s">
        <v>310</v>
      </c>
      <c r="F458" s="81">
        <f>'8月评分表'!F116</f>
        <v>41.4</v>
      </c>
      <c r="G458" s="81">
        <f>'8月评分表'!G116</f>
        <v>10</v>
      </c>
      <c r="H458" s="81">
        <f>'8月评分表'!H116</f>
        <v>10</v>
      </c>
      <c r="I458" s="81">
        <f>'8月评分表'!I116</f>
        <v>10</v>
      </c>
      <c r="J458" s="81">
        <f>'8月评分表'!J116</f>
        <v>2.5</v>
      </c>
      <c r="K458" s="81">
        <f>'8月评分表'!K116</f>
        <v>5</v>
      </c>
      <c r="L458" s="81">
        <f>'8月评分表'!L116</f>
        <v>78.900000000000006</v>
      </c>
      <c r="M458" s="82">
        <f>'8月评分表'!M116</f>
        <v>219313.52</v>
      </c>
      <c r="N458" s="82">
        <f>'8月评分表'!N116</f>
        <v>23568.0000990222</v>
      </c>
      <c r="O458" s="82">
        <f>'8月评分表'!O116</f>
        <v>0.108230868034581</v>
      </c>
      <c r="P458" s="82">
        <f>'8月评分表'!P116</f>
        <v>2.80697939230602E-2</v>
      </c>
      <c r="Q458" s="82">
        <f>'8月评分表'!Q116</f>
        <v>8.5394154879284407</v>
      </c>
      <c r="R458" s="82">
        <f>'8月评分表'!R116</f>
        <v>2.2147067405294498</v>
      </c>
    </row>
    <row r="459" spans="1:18" hidden="1">
      <c r="A459" s="81">
        <v>202408</v>
      </c>
      <c r="B459" s="81" t="s">
        <v>317</v>
      </c>
      <c r="C459" s="81" t="s">
        <v>16</v>
      </c>
      <c r="D459" s="81" t="s">
        <v>24</v>
      </c>
      <c r="E459" s="81" t="s">
        <v>312</v>
      </c>
      <c r="F459" s="81">
        <f>'8月评分表'!F117</f>
        <v>44.55</v>
      </c>
      <c r="G459" s="81">
        <f>'8月评分表'!G117</f>
        <v>20</v>
      </c>
      <c r="H459" s="81">
        <f>'8月评分表'!H117</f>
        <v>7.5</v>
      </c>
      <c r="I459" s="81">
        <f>'8月评分表'!I117</f>
        <v>7</v>
      </c>
      <c r="J459" s="81">
        <f>'8月评分表'!J117</f>
        <v>2.5</v>
      </c>
      <c r="K459" s="81">
        <f>'8月评分表'!K117</f>
        <v>5</v>
      </c>
      <c r="L459" s="81">
        <f>'8月评分表'!L117</f>
        <v>86.55</v>
      </c>
      <c r="M459" s="82">
        <f>'8月评分表'!M117</f>
        <v>230366.91</v>
      </c>
      <c r="N459" s="82">
        <f>'8月评分表'!N117</f>
        <v>48038.180447365099</v>
      </c>
      <c r="O459" s="82">
        <f>'8月评分表'!O117</f>
        <v>6.6498748820945905E-2</v>
      </c>
      <c r="P459" s="82">
        <f>'8月评分表'!P117</f>
        <v>2.0184684471279399E-2</v>
      </c>
      <c r="Q459" s="82">
        <f>'8月评分表'!Q117</f>
        <v>5.7554667104528701</v>
      </c>
      <c r="R459" s="82">
        <f>'8月评分表'!R117</f>
        <v>1.7469844409892299</v>
      </c>
    </row>
    <row r="460" spans="1:18" hidden="1">
      <c r="A460" s="81">
        <v>202408</v>
      </c>
      <c r="B460" s="81" t="s">
        <v>319</v>
      </c>
      <c r="C460" s="81" t="s">
        <v>16</v>
      </c>
      <c r="D460" s="81" t="s">
        <v>23</v>
      </c>
      <c r="E460" s="81" t="s">
        <v>314</v>
      </c>
      <c r="F460" s="81">
        <f>'8月评分表'!F118</f>
        <v>42.3</v>
      </c>
      <c r="G460" s="81">
        <f>'8月评分表'!G118</f>
        <v>20</v>
      </c>
      <c r="H460" s="81">
        <f>'8月评分表'!H118</f>
        <v>10</v>
      </c>
      <c r="I460" s="81">
        <f>'8月评分表'!I118</f>
        <v>7</v>
      </c>
      <c r="J460" s="81">
        <f>'8月评分表'!J118</f>
        <v>5</v>
      </c>
      <c r="K460" s="81">
        <f>'8月评分表'!K118</f>
        <v>5</v>
      </c>
      <c r="L460" s="81">
        <f>'8月评分表'!L118</f>
        <v>89.3</v>
      </c>
      <c r="M460" s="82">
        <f>'8月评分表'!M118</f>
        <v>275208.25</v>
      </c>
      <c r="N460" s="82">
        <f>'8月评分表'!N118</f>
        <v>69570.654061772497</v>
      </c>
      <c r="O460" s="82">
        <f>'8月评分表'!O118</f>
        <v>0.119233862369855</v>
      </c>
      <c r="P460" s="82">
        <f>'8月评分表'!P118</f>
        <v>2.54190636568274E-2</v>
      </c>
      <c r="Q460" s="82">
        <f>'8月评分表'!Q118</f>
        <v>10.6475839096281</v>
      </c>
      <c r="R460" s="82">
        <f>'8月评分表'!R118</f>
        <v>2.2699223845546901</v>
      </c>
    </row>
    <row r="461" spans="1:18" hidden="1">
      <c r="A461" s="81">
        <v>202408</v>
      </c>
      <c r="B461" s="81" t="s">
        <v>321</v>
      </c>
      <c r="C461" s="81" t="s">
        <v>18</v>
      </c>
      <c r="D461" s="81" t="s">
        <v>29</v>
      </c>
      <c r="E461" s="81" t="s">
        <v>316</v>
      </c>
      <c r="F461" s="81">
        <f>'8月评分表'!F119</f>
        <v>45</v>
      </c>
      <c r="G461" s="81">
        <f>'8月评分表'!G119</f>
        <v>20</v>
      </c>
      <c r="H461" s="81">
        <f>'8月评分表'!H119</f>
        <v>5</v>
      </c>
      <c r="I461" s="81">
        <f>'8月评分表'!I119</f>
        <v>7</v>
      </c>
      <c r="J461" s="81">
        <f>'8月评分表'!J119</f>
        <v>2.5</v>
      </c>
      <c r="K461" s="81">
        <f>'8月评分表'!K119</f>
        <v>5</v>
      </c>
      <c r="L461" s="81">
        <f>'8月评分表'!L119</f>
        <v>84.5</v>
      </c>
      <c r="M461" s="82">
        <f>'8月评分表'!M119</f>
        <v>252679.37</v>
      </c>
      <c r="N461" s="82">
        <f>'8月评分表'!N119</f>
        <v>54479.482509384201</v>
      </c>
      <c r="O461" s="82">
        <f>'8月评分表'!O119</f>
        <v>8.9492034361204398E-2</v>
      </c>
      <c r="P461" s="82">
        <f>'8月评分表'!P119</f>
        <v>2.4357056603997999E-2</v>
      </c>
      <c r="Q461" s="82">
        <f>'8月评分表'!Q119</f>
        <v>7.5620769035217696</v>
      </c>
      <c r="R461" s="82">
        <f>'8月评分表'!R119</f>
        <v>2.0581712830378298</v>
      </c>
    </row>
    <row r="462" spans="1:18" hidden="1">
      <c r="A462" s="81">
        <v>202408</v>
      </c>
      <c r="B462" s="81" t="s">
        <v>323</v>
      </c>
      <c r="C462" s="81" t="s">
        <v>17</v>
      </c>
      <c r="D462" s="81" t="s">
        <v>33</v>
      </c>
      <c r="E462" s="81" t="s">
        <v>318</v>
      </c>
      <c r="F462" s="81">
        <f>'8月评分表'!F120</f>
        <v>45</v>
      </c>
      <c r="G462" s="81">
        <f>'8月评分表'!G120</f>
        <v>15</v>
      </c>
      <c r="H462" s="81">
        <f>'8月评分表'!H120</f>
        <v>10</v>
      </c>
      <c r="I462" s="81">
        <f>'8月评分表'!I120</f>
        <v>10</v>
      </c>
      <c r="J462" s="81">
        <f>'8月评分表'!J120</f>
        <v>2.5</v>
      </c>
      <c r="K462" s="81">
        <f>'8月评分表'!K120</f>
        <v>5</v>
      </c>
      <c r="L462" s="81">
        <f>'8月评分表'!L120</f>
        <v>87.5</v>
      </c>
      <c r="M462" s="82">
        <f>'8月评分表'!M120</f>
        <v>163547.56</v>
      </c>
      <c r="N462" s="82">
        <f>'8月评分表'!N120</f>
        <v>25533.40148443</v>
      </c>
      <c r="O462" s="82">
        <f>'8月评分表'!O120</f>
        <v>7.7246969306835403E-2</v>
      </c>
      <c r="P462" s="82">
        <f>'8月评分表'!P120</f>
        <v>1.3371815013521301E-2</v>
      </c>
      <c r="Q462" s="82">
        <f>'8月评分表'!Q120</f>
        <v>6.7591098143480997</v>
      </c>
      <c r="R462" s="82">
        <f>'8月评分表'!R120</f>
        <v>1.1700338136831101</v>
      </c>
    </row>
    <row r="463" spans="1:18">
      <c r="A463" s="81">
        <v>202408</v>
      </c>
      <c r="B463" s="81" t="s">
        <v>325</v>
      </c>
      <c r="C463" s="81" t="s">
        <v>18</v>
      </c>
      <c r="D463" s="81" t="s">
        <v>37</v>
      </c>
      <c r="E463" s="81" t="s">
        <v>320</v>
      </c>
      <c r="F463" s="81">
        <f>'8月评分表'!F121</f>
        <v>0</v>
      </c>
      <c r="G463" s="81">
        <f>'8月评分表'!G121</f>
        <v>15</v>
      </c>
      <c r="H463" s="81">
        <f>'8月评分表'!H121</f>
        <v>0</v>
      </c>
      <c r="I463" s="81">
        <f>'8月评分表'!I121</f>
        <v>10</v>
      </c>
      <c r="J463" s="81">
        <f>'8月评分表'!J121</f>
        <v>2.5</v>
      </c>
      <c r="K463" s="81">
        <f>'8月评分表'!K121</f>
        <v>5</v>
      </c>
      <c r="L463" s="81">
        <f>'8月评分表'!L121</f>
        <v>32.5</v>
      </c>
      <c r="M463" s="82">
        <f>'8月评分表'!M121</f>
        <v>173506.48</v>
      </c>
      <c r="N463" s="82">
        <f>'8月评分表'!N121</f>
        <v>32490.082303770399</v>
      </c>
      <c r="O463" s="82">
        <f>'8月评分表'!O121</f>
        <v>9.6930980542183104E-2</v>
      </c>
      <c r="P463" s="82">
        <f>'8月评分表'!P121</f>
        <v>1.6112214766586599E-2</v>
      </c>
      <c r="Q463" s="82">
        <f>'8月评分表'!Q121</f>
        <v>3.1502568676209499</v>
      </c>
      <c r="R463" s="82">
        <f>'8月评分表'!R121</f>
        <v>0.52364697991406495</v>
      </c>
    </row>
    <row r="464" spans="1:18" hidden="1">
      <c r="A464" s="81">
        <v>202408</v>
      </c>
      <c r="B464" s="81" t="s">
        <v>327</v>
      </c>
      <c r="C464" s="81" t="s">
        <v>16</v>
      </c>
      <c r="D464" s="81" t="s">
        <v>22</v>
      </c>
      <c r="E464" s="81" t="s">
        <v>322</v>
      </c>
      <c r="F464" s="81">
        <f>'8月评分表'!F122</f>
        <v>45</v>
      </c>
      <c r="G464" s="81">
        <f>'8月评分表'!G122</f>
        <v>20</v>
      </c>
      <c r="H464" s="81">
        <f>'8月评分表'!H122</f>
        <v>10</v>
      </c>
      <c r="I464" s="81">
        <f>'8月评分表'!I122</f>
        <v>6</v>
      </c>
      <c r="J464" s="81">
        <f>'8月评分表'!J122</f>
        <v>0</v>
      </c>
      <c r="K464" s="81">
        <f>'8月评分表'!K122</f>
        <v>5</v>
      </c>
      <c r="L464" s="81">
        <f>'8月评分表'!L122</f>
        <v>86</v>
      </c>
      <c r="M464" s="82">
        <f>'8月评分表'!M122</f>
        <v>302823.46000000002</v>
      </c>
      <c r="N464" s="82">
        <f>'8月评分表'!N122</f>
        <v>90728.047101714998</v>
      </c>
      <c r="O464" s="82">
        <f>'8月评分表'!O122</f>
        <v>0.20870869965910399</v>
      </c>
      <c r="P464" s="82">
        <f>'8月评分表'!P122</f>
        <v>2.9488834163745301E-2</v>
      </c>
      <c r="Q464" s="82">
        <f>'8月评分表'!Q122</f>
        <v>17.9489481706829</v>
      </c>
      <c r="R464" s="82">
        <f>'8月评分表'!R122</f>
        <v>2.5360397380821</v>
      </c>
    </row>
    <row r="465" spans="1:18" hidden="1">
      <c r="A465" s="81">
        <v>202408</v>
      </c>
      <c r="B465" s="81" t="s">
        <v>329</v>
      </c>
      <c r="C465" s="81" t="s">
        <v>17</v>
      </c>
      <c r="D465" s="81" t="s">
        <v>30</v>
      </c>
      <c r="E465" s="81" t="s">
        <v>324</v>
      </c>
      <c r="F465" s="81">
        <f>'8月评分表'!F123</f>
        <v>45</v>
      </c>
      <c r="G465" s="81">
        <f>'8月评分表'!G123</f>
        <v>20</v>
      </c>
      <c r="H465" s="81">
        <f>'8月评分表'!H123</f>
        <v>5</v>
      </c>
      <c r="I465" s="81">
        <f>'8月评分表'!I123</f>
        <v>7</v>
      </c>
      <c r="J465" s="81">
        <f>'8月评分表'!J123</f>
        <v>2.5</v>
      </c>
      <c r="K465" s="81">
        <f>'8月评分表'!K123</f>
        <v>5</v>
      </c>
      <c r="L465" s="81">
        <f>'8月评分表'!L123</f>
        <v>84.5</v>
      </c>
      <c r="M465" s="82">
        <f>'8月评分表'!M123</f>
        <v>182238.78</v>
      </c>
      <c r="N465" s="82">
        <f>'8月评分表'!N123</f>
        <v>44333.558417086198</v>
      </c>
      <c r="O465" s="82">
        <f>'8月评分表'!O123</f>
        <v>0.10594315317203</v>
      </c>
      <c r="P465" s="82">
        <f>'8月评分表'!P123</f>
        <v>1.70068384426342E-2</v>
      </c>
      <c r="Q465" s="82">
        <f>'8月评分表'!Q123</f>
        <v>8.9521964430365308</v>
      </c>
      <c r="R465" s="82">
        <f>'8月评分表'!R123</f>
        <v>1.4370778484025899</v>
      </c>
    </row>
    <row r="466" spans="1:18" hidden="1">
      <c r="A466" s="81">
        <v>202408</v>
      </c>
      <c r="B466" s="81" t="s">
        <v>331</v>
      </c>
      <c r="C466" s="81" t="s">
        <v>18</v>
      </c>
      <c r="D466" s="81" t="s">
        <v>26</v>
      </c>
      <c r="E466" s="81" t="s">
        <v>326</v>
      </c>
      <c r="F466" s="81">
        <f>'8月评分表'!F124</f>
        <v>45</v>
      </c>
      <c r="G466" s="81">
        <f>'8月评分表'!G124</f>
        <v>20</v>
      </c>
      <c r="H466" s="81">
        <f>'8月评分表'!H124</f>
        <v>10</v>
      </c>
      <c r="I466" s="81">
        <f>'8月评分表'!I124</f>
        <v>6</v>
      </c>
      <c r="J466" s="81">
        <f>'8月评分表'!J124</f>
        <v>2.5</v>
      </c>
      <c r="K466" s="81">
        <f>'8月评分表'!K124</f>
        <v>5</v>
      </c>
      <c r="L466" s="81">
        <f>'8月评分表'!L124</f>
        <v>88.5</v>
      </c>
      <c r="M466" s="82">
        <f>'8月评分表'!M124</f>
        <v>206085.92</v>
      </c>
      <c r="N466" s="82">
        <f>'8月评分表'!N124</f>
        <v>51325.842448638003</v>
      </c>
      <c r="O466" s="82">
        <f>'8月评分表'!O124</f>
        <v>7.7902815804852907E-2</v>
      </c>
      <c r="P466" s="82">
        <f>'8月评分表'!P124</f>
        <v>2.0724498075624799E-2</v>
      </c>
      <c r="Q466" s="82">
        <f>'8月评分表'!Q124</f>
        <v>6.8943991987294799</v>
      </c>
      <c r="R466" s="82">
        <f>'8月评分表'!R124</f>
        <v>1.8341180796927901</v>
      </c>
    </row>
    <row r="467" spans="1:18" hidden="1">
      <c r="A467" s="81">
        <v>202408</v>
      </c>
      <c r="B467" s="81" t="s">
        <v>333</v>
      </c>
      <c r="C467" s="81" t="s">
        <v>20</v>
      </c>
      <c r="D467" s="81" t="s">
        <v>38</v>
      </c>
      <c r="E467" s="81" t="s">
        <v>328</v>
      </c>
      <c r="F467" s="81">
        <f>'8月评分表'!F125</f>
        <v>42.75</v>
      </c>
      <c r="G467" s="81">
        <f>'8月评分表'!G125</f>
        <v>20</v>
      </c>
      <c r="H467" s="81">
        <f>'8月评分表'!H125</f>
        <v>10</v>
      </c>
      <c r="I467" s="81">
        <f>'8月评分表'!I125</f>
        <v>4</v>
      </c>
      <c r="J467" s="81">
        <f>'8月评分表'!J125</f>
        <v>2.5</v>
      </c>
      <c r="K467" s="81">
        <f>'8月评分表'!K125</f>
        <v>5</v>
      </c>
      <c r="L467" s="81">
        <f>'8月评分表'!L125</f>
        <v>84.25</v>
      </c>
      <c r="M467" s="82">
        <f>'8月评分表'!M125</f>
        <v>241799.25</v>
      </c>
      <c r="N467" s="82">
        <f>'8月评分表'!N125</f>
        <v>70538.897548275199</v>
      </c>
      <c r="O467" s="82">
        <f>'8月评分表'!O125</f>
        <v>0.15969131742489601</v>
      </c>
      <c r="P467" s="82">
        <f>'8月评分表'!P125</f>
        <v>4.1356139985611398E-2</v>
      </c>
      <c r="Q467" s="82">
        <f>'8月评分表'!Q125</f>
        <v>13.4539934930475</v>
      </c>
      <c r="R467" s="82">
        <f>'8月评分表'!R125</f>
        <v>3.4842547937877599</v>
      </c>
    </row>
    <row r="468" spans="1:18" hidden="1">
      <c r="A468" s="81">
        <v>202408</v>
      </c>
      <c r="B468" s="81" t="s">
        <v>335</v>
      </c>
      <c r="C468" s="81" t="s">
        <v>18</v>
      </c>
      <c r="D468" s="81" t="s">
        <v>35</v>
      </c>
      <c r="E468" s="81" t="s">
        <v>330</v>
      </c>
      <c r="F468" s="81">
        <f>'8月评分表'!F126</f>
        <v>0</v>
      </c>
      <c r="G468" s="81">
        <f>'8月评分表'!G126</f>
        <v>0</v>
      </c>
      <c r="H468" s="81">
        <f>'8月评分表'!H126</f>
        <v>10</v>
      </c>
      <c r="I468" s="81">
        <f>'8月评分表'!I126</f>
        <v>7</v>
      </c>
      <c r="J468" s="81">
        <f>'8月评分表'!J126</f>
        <v>2.5</v>
      </c>
      <c r="K468" s="81">
        <f>'8月评分表'!K126</f>
        <v>5</v>
      </c>
      <c r="L468" s="81">
        <f>'8月评分表'!L126</f>
        <v>24.5</v>
      </c>
      <c r="M468" s="82">
        <f>'8月评分表'!M126</f>
        <v>31097.91</v>
      </c>
      <c r="N468" s="82">
        <f>'8月评分表'!N126</f>
        <v>0</v>
      </c>
      <c r="O468" s="82">
        <f>'8月评分表'!O126</f>
        <v>7.5853072515497701E-3</v>
      </c>
      <c r="P468" s="82">
        <f>'8月评分表'!P126</f>
        <v>2.1622042709197398E-3</v>
      </c>
      <c r="Q468" s="82">
        <f>'8月评分表'!Q126</f>
        <v>0.185840027662969</v>
      </c>
      <c r="R468" s="82">
        <f>'8月评分表'!R126</f>
        <v>5.29740046375336E-2</v>
      </c>
    </row>
    <row r="469" spans="1:18" hidden="1">
      <c r="A469" s="81">
        <v>202408</v>
      </c>
      <c r="B469" s="81" t="s">
        <v>337</v>
      </c>
      <c r="C469" s="81" t="s">
        <v>17</v>
      </c>
      <c r="D469" s="81" t="s">
        <v>428</v>
      </c>
      <c r="E469" s="81" t="s">
        <v>332</v>
      </c>
      <c r="F469" s="81">
        <f>'8月评分表'!F127</f>
        <v>42.75</v>
      </c>
      <c r="G469" s="81">
        <f>'8月评分表'!G127</f>
        <v>15</v>
      </c>
      <c r="H469" s="81">
        <f>'8月评分表'!H127</f>
        <v>10</v>
      </c>
      <c r="I469" s="81">
        <f>'8月评分表'!I127</f>
        <v>7</v>
      </c>
      <c r="J469" s="81">
        <f>'8月评分表'!J127</f>
        <v>2.5</v>
      </c>
      <c r="K469" s="81">
        <f>'8月评分表'!K127</f>
        <v>5</v>
      </c>
      <c r="L469" s="81">
        <f>'8月评分表'!L127</f>
        <v>82.25</v>
      </c>
      <c r="M469" s="82">
        <f>'8月评分表'!M127</f>
        <v>193623.28</v>
      </c>
      <c r="N469" s="82">
        <f>'8月评分表'!N127</f>
        <v>33491.235343448803</v>
      </c>
      <c r="O469" s="82">
        <f>'8月评分表'!O127</f>
        <v>0.2140972205162</v>
      </c>
      <c r="P469" s="82">
        <f>'8月评分表'!P127</f>
        <v>1.6263598579603401E-2</v>
      </c>
      <c r="Q469" s="82">
        <f>'8月评分表'!Q127</f>
        <v>17.609496387457501</v>
      </c>
      <c r="R469" s="82">
        <f>'8月评分表'!R127</f>
        <v>1.3376809831723799</v>
      </c>
    </row>
    <row r="470" spans="1:18" hidden="1">
      <c r="A470" s="81">
        <v>202408</v>
      </c>
      <c r="B470" s="81" t="s">
        <v>339</v>
      </c>
      <c r="C470" s="81" t="s">
        <v>16</v>
      </c>
      <c r="D470" s="81" t="s">
        <v>24</v>
      </c>
      <c r="E470" s="81" t="s">
        <v>334</v>
      </c>
      <c r="F470" s="81">
        <f>'8月评分表'!F128</f>
        <v>45</v>
      </c>
      <c r="G470" s="81">
        <f>'8月评分表'!G128</f>
        <v>20</v>
      </c>
      <c r="H470" s="81">
        <f>'8月评分表'!H128</f>
        <v>10</v>
      </c>
      <c r="I470" s="81">
        <f>'8月评分表'!I128</f>
        <v>10</v>
      </c>
      <c r="J470" s="81">
        <f>'8月评分表'!J128</f>
        <v>0</v>
      </c>
      <c r="K470" s="81">
        <f>'8月评分表'!K128</f>
        <v>5</v>
      </c>
      <c r="L470" s="81">
        <f>'8月评分表'!L128</f>
        <v>90</v>
      </c>
      <c r="M470" s="82">
        <f>'8月评分表'!M128</f>
        <v>235649.82</v>
      </c>
      <c r="N470" s="82">
        <f>'8月评分表'!N128</f>
        <v>49707.589228512603</v>
      </c>
      <c r="O470" s="82">
        <f>'8月评分表'!O128</f>
        <v>6.8205040824716706E-2</v>
      </c>
      <c r="P470" s="82">
        <f>'8月评分表'!P128</f>
        <v>2.0708413531563899E-2</v>
      </c>
      <c r="Q470" s="82">
        <f>'8月评分表'!Q128</f>
        <v>6.1384536742245004</v>
      </c>
      <c r="R470" s="82">
        <f>'8月评分表'!R128</f>
        <v>1.86375721784075</v>
      </c>
    </row>
    <row r="471" spans="1:18" hidden="1">
      <c r="A471" s="81">
        <v>202408</v>
      </c>
      <c r="B471" s="81" t="s">
        <v>341</v>
      </c>
      <c r="C471" s="81" t="s">
        <v>18</v>
      </c>
      <c r="D471" s="81" t="s">
        <v>29</v>
      </c>
      <c r="E471" s="81" t="s">
        <v>336</v>
      </c>
      <c r="F471" s="81">
        <f>'8月评分表'!F129</f>
        <v>0</v>
      </c>
      <c r="G471" s="81">
        <f>'8月评分表'!G129</f>
        <v>20</v>
      </c>
      <c r="H471" s="81">
        <f>'8月评分表'!H129</f>
        <v>7.5</v>
      </c>
      <c r="I471" s="81">
        <f>'8月评分表'!I129</f>
        <v>7</v>
      </c>
      <c r="J471" s="81">
        <f>'8月评分表'!J129</f>
        <v>2.5</v>
      </c>
      <c r="K471" s="81">
        <f>'8月评分表'!K129</f>
        <v>5</v>
      </c>
      <c r="L471" s="81">
        <f>'8月评分表'!L129</f>
        <v>42</v>
      </c>
      <c r="M471" s="82">
        <f>'8月评分表'!M129</f>
        <v>193855.53</v>
      </c>
      <c r="N471" s="82">
        <f>'8月评分表'!N129</f>
        <v>40874.046754074501</v>
      </c>
      <c r="O471" s="82">
        <f>'8月评分表'!O129</f>
        <v>6.82509987390338E-2</v>
      </c>
      <c r="P471" s="82">
        <f>'8月评分表'!P129</f>
        <v>1.8571764025359001E-2</v>
      </c>
      <c r="Q471" s="82">
        <f>'8月评分表'!Q129</f>
        <v>2.86654194703942</v>
      </c>
      <c r="R471" s="82">
        <f>'8月评分表'!R129</f>
        <v>0.78001408906507796</v>
      </c>
    </row>
    <row r="472" spans="1:18" hidden="1">
      <c r="A472" s="81">
        <v>202408</v>
      </c>
      <c r="B472" s="81" t="s">
        <v>343</v>
      </c>
      <c r="C472" s="81" t="s">
        <v>18</v>
      </c>
      <c r="D472" s="81" t="s">
        <v>35</v>
      </c>
      <c r="E472" s="81" t="s">
        <v>338</v>
      </c>
      <c r="F472" s="81">
        <f>'8月评分表'!F130</f>
        <v>45</v>
      </c>
      <c r="G472" s="81">
        <f>'8月评分表'!G130</f>
        <v>20</v>
      </c>
      <c r="H472" s="81">
        <f>'8月评分表'!H130</f>
        <v>7.5</v>
      </c>
      <c r="I472" s="81">
        <f>'8月评分表'!I130</f>
        <v>10</v>
      </c>
      <c r="J472" s="81">
        <f>'8月评分表'!J130</f>
        <v>2.5</v>
      </c>
      <c r="K472" s="81">
        <f>'8月评分表'!K130</f>
        <v>5</v>
      </c>
      <c r="L472" s="81">
        <f>'8月评分表'!L130</f>
        <v>90</v>
      </c>
      <c r="M472" s="82">
        <f>'8月评分表'!M130</f>
        <v>525550.67000000004</v>
      </c>
      <c r="N472" s="82">
        <f>'8月评分表'!N130</f>
        <v>173588.366168301</v>
      </c>
      <c r="O472" s="82">
        <f>'8月评分表'!O130</f>
        <v>0.197484522329825</v>
      </c>
      <c r="P472" s="82">
        <f>'8月评分表'!P130</f>
        <v>5.8171320034776201E-2</v>
      </c>
      <c r="Q472" s="82">
        <f>'8月评分表'!Q130</f>
        <v>17.773607009684198</v>
      </c>
      <c r="R472" s="82">
        <f>'8月评分表'!R130</f>
        <v>5.2354188031298596</v>
      </c>
    </row>
    <row r="473" spans="1:18" hidden="1">
      <c r="A473" s="81">
        <v>202408</v>
      </c>
      <c r="B473" s="81" t="s">
        <v>345</v>
      </c>
      <c r="C473" s="81" t="s">
        <v>18</v>
      </c>
      <c r="D473" s="81" t="s">
        <v>29</v>
      </c>
      <c r="E473" s="81" t="s">
        <v>340</v>
      </c>
      <c r="F473" s="81">
        <f>'8月评分表'!F131</f>
        <v>37.35</v>
      </c>
      <c r="G473" s="81">
        <f>'8月评分表'!G131</f>
        <v>20</v>
      </c>
      <c r="H473" s="81">
        <f>'8月评分表'!H131</f>
        <v>10</v>
      </c>
      <c r="I473" s="81">
        <f>'8月评分表'!I131</f>
        <v>10</v>
      </c>
      <c r="J473" s="81">
        <f>'8月评分表'!J131</f>
        <v>0</v>
      </c>
      <c r="K473" s="81">
        <f>'8月评分表'!K131</f>
        <v>5</v>
      </c>
      <c r="L473" s="81">
        <f>'8月评分表'!L131</f>
        <v>82.35</v>
      </c>
      <c r="M473" s="82">
        <f>'8月评分表'!M131</f>
        <v>204033.27</v>
      </c>
      <c r="N473" s="82">
        <f>'8月评分表'!N131</f>
        <v>42116.564157064902</v>
      </c>
      <c r="O473" s="82">
        <f>'8月评分表'!O131</f>
        <v>7.1435485720881306E-2</v>
      </c>
      <c r="P473" s="82">
        <f>'8月评分表'!P131</f>
        <v>1.9434237869404802E-2</v>
      </c>
      <c r="Q473" s="82">
        <f>'8月评分表'!Q131</f>
        <v>5.8827122491145696</v>
      </c>
      <c r="R473" s="82">
        <f>'8月评分表'!R131</f>
        <v>1.60040948854549</v>
      </c>
    </row>
    <row r="474" spans="1:18" hidden="1">
      <c r="A474" s="81">
        <v>202408</v>
      </c>
      <c r="B474" s="81" t="s">
        <v>347</v>
      </c>
      <c r="C474" s="81" t="s">
        <v>17</v>
      </c>
      <c r="D474" s="81" t="s">
        <v>428</v>
      </c>
      <c r="E474" s="81" t="s">
        <v>342</v>
      </c>
      <c r="F474" s="81">
        <f>'8月评分表'!F132</f>
        <v>0</v>
      </c>
      <c r="G474" s="81">
        <f>'8月评分表'!G132</f>
        <v>10</v>
      </c>
      <c r="H474" s="81">
        <f>'8月评分表'!H132</f>
        <v>0</v>
      </c>
      <c r="I474" s="81">
        <f>'8月评分表'!I132</f>
        <v>6</v>
      </c>
      <c r="J474" s="81">
        <f>'8月评分表'!J132</f>
        <v>0</v>
      </c>
      <c r="K474" s="81">
        <f>'8月评分表'!K132</f>
        <v>5</v>
      </c>
      <c r="L474" s="81">
        <f>'8月评分表'!L132</f>
        <v>21</v>
      </c>
      <c r="M474" s="82">
        <f>'8月评分表'!M132</f>
        <v>260118.53</v>
      </c>
      <c r="N474" s="82">
        <f>'8月评分表'!N132</f>
        <v>38712.5952299481</v>
      </c>
      <c r="O474" s="82">
        <f>'8月评分表'!O132</f>
        <v>0.27168007032763902</v>
      </c>
      <c r="P474" s="82">
        <f>'8月评分表'!P132</f>
        <v>2.10158222043452E-2</v>
      </c>
      <c r="Q474" s="82">
        <f>'8月评分表'!Q132</f>
        <v>5.7052814768804199</v>
      </c>
      <c r="R474" s="82">
        <f>'8月评分表'!R132</f>
        <v>0.441332266291249</v>
      </c>
    </row>
    <row r="475" spans="1:18" hidden="1">
      <c r="A475" s="81">
        <v>202408</v>
      </c>
      <c r="B475" s="81" t="s">
        <v>349</v>
      </c>
      <c r="C475" s="81" t="s">
        <v>18</v>
      </c>
      <c r="D475" s="81" t="s">
        <v>26</v>
      </c>
      <c r="E475" s="81" t="s">
        <v>344</v>
      </c>
      <c r="F475" s="81">
        <f>'8月评分表'!F133</f>
        <v>39.6</v>
      </c>
      <c r="G475" s="81">
        <f>'8月评分表'!G133</f>
        <v>20</v>
      </c>
      <c r="H475" s="81">
        <f>'8月评分表'!H133</f>
        <v>7.5</v>
      </c>
      <c r="I475" s="81">
        <f>'8月评分表'!I133</f>
        <v>10</v>
      </c>
      <c r="J475" s="81">
        <f>'8月评分表'!J133</f>
        <v>2.5</v>
      </c>
      <c r="K475" s="81">
        <f>'8月评分表'!K133</f>
        <v>5</v>
      </c>
      <c r="L475" s="81">
        <f>'8月评分表'!L133</f>
        <v>84.6</v>
      </c>
      <c r="M475" s="82">
        <f>'8月评分表'!M133</f>
        <v>191273.31</v>
      </c>
      <c r="N475" s="82">
        <f>'8月评分表'!N133</f>
        <v>39098.018420120497</v>
      </c>
      <c r="O475" s="82">
        <f>'8月评分表'!O133</f>
        <v>6.8494532576288195E-2</v>
      </c>
      <c r="P475" s="82">
        <f>'8月评分表'!P133</f>
        <v>1.81709192650546E-2</v>
      </c>
      <c r="Q475" s="82">
        <f>'8月评分表'!Q133</f>
        <v>5.7946374559539802</v>
      </c>
      <c r="R475" s="82">
        <f>'8月评分表'!R133</f>
        <v>1.5372597698236199</v>
      </c>
    </row>
    <row r="476" spans="1:18" hidden="1">
      <c r="A476" s="81">
        <v>202408</v>
      </c>
      <c r="B476" s="81" t="s">
        <v>351</v>
      </c>
      <c r="C476" s="81" t="s">
        <v>18</v>
      </c>
      <c r="D476" s="81" t="s">
        <v>26</v>
      </c>
      <c r="E476" s="81" t="s">
        <v>346</v>
      </c>
      <c r="F476" s="81">
        <f>'8月评分表'!F134</f>
        <v>45</v>
      </c>
      <c r="G476" s="81">
        <f>'8月评分表'!G134</f>
        <v>20</v>
      </c>
      <c r="H476" s="81">
        <f>'8月评分表'!H134</f>
        <v>7.5</v>
      </c>
      <c r="I476" s="81">
        <f>'8月评分表'!I134</f>
        <v>10</v>
      </c>
      <c r="J476" s="81">
        <f>'8月评分表'!J134</f>
        <v>0</v>
      </c>
      <c r="K476" s="81">
        <f>'8月评分表'!K134</f>
        <v>5</v>
      </c>
      <c r="L476" s="81">
        <f>'8月评分表'!L134</f>
        <v>87.5</v>
      </c>
      <c r="M476" s="82">
        <f>'8月评分表'!M134</f>
        <v>287355.07</v>
      </c>
      <c r="N476" s="82">
        <f>'8月评分表'!N134</f>
        <v>93467.078645915899</v>
      </c>
      <c r="O476" s="82">
        <f>'8月评分表'!O134</f>
        <v>0.118393093780977</v>
      </c>
      <c r="P476" s="82">
        <f>'8月评分表'!P134</f>
        <v>3.1626152890261702E-2</v>
      </c>
      <c r="Q476" s="82">
        <f>'8月评分表'!Q134</f>
        <v>10.3593957058355</v>
      </c>
      <c r="R476" s="82">
        <f>'8月评分表'!R134</f>
        <v>2.7672883778978998</v>
      </c>
    </row>
    <row r="477" spans="1:18" hidden="1">
      <c r="A477" s="81">
        <v>202408</v>
      </c>
      <c r="B477" s="81" t="s">
        <v>353</v>
      </c>
      <c r="C477" s="81" t="s">
        <v>16</v>
      </c>
      <c r="D477" s="81" t="s">
        <v>34</v>
      </c>
      <c r="E477" s="81" t="s">
        <v>348</v>
      </c>
      <c r="F477" s="81">
        <f>'8月评分表'!F135</f>
        <v>0</v>
      </c>
      <c r="G477" s="81">
        <f>'8月评分表'!G135</f>
        <v>20</v>
      </c>
      <c r="H477" s="81">
        <f>'8月评分表'!H135</f>
        <v>7.5</v>
      </c>
      <c r="I477" s="81">
        <f>'8月评分表'!I135</f>
        <v>10</v>
      </c>
      <c r="J477" s="81">
        <f>'8月评分表'!J135</f>
        <v>2.5</v>
      </c>
      <c r="K477" s="81">
        <f>'8月评分表'!K135</f>
        <v>5</v>
      </c>
      <c r="L477" s="81">
        <f>'8月评分表'!L135</f>
        <v>45</v>
      </c>
      <c r="M477" s="82">
        <f>'8月评分表'!M135</f>
        <v>206956.26</v>
      </c>
      <c r="N477" s="82">
        <f>'8月评分表'!N135</f>
        <v>41726.753097453999</v>
      </c>
      <c r="O477" s="82">
        <f>'8月评分表'!O135</f>
        <v>7.2075105402258796E-2</v>
      </c>
      <c r="P477" s="82">
        <f>'8月评分表'!P135</f>
        <v>1.7980251289422499E-2</v>
      </c>
      <c r="Q477" s="82">
        <f>'8月评分表'!Q135</f>
        <v>3.24337974310165</v>
      </c>
      <c r="R477" s="82">
        <f>'8月评分表'!R135</f>
        <v>0.80911130802401199</v>
      </c>
    </row>
    <row r="478" spans="1:18" hidden="1">
      <c r="A478" s="81">
        <v>202408</v>
      </c>
      <c r="B478" s="81" t="s">
        <v>355</v>
      </c>
      <c r="C478" s="81" t="s">
        <v>16</v>
      </c>
      <c r="D478" s="81" t="s">
        <v>22</v>
      </c>
      <c r="E478" s="81" t="s">
        <v>350</v>
      </c>
      <c r="F478" s="81">
        <f>'8月评分表'!F136</f>
        <v>0</v>
      </c>
      <c r="G478" s="81">
        <f>'8月评分表'!G136</f>
        <v>15</v>
      </c>
      <c r="H478" s="81">
        <f>'8月评分表'!H136</f>
        <v>2.5</v>
      </c>
      <c r="I478" s="81">
        <f>'8月评分表'!I136</f>
        <v>7</v>
      </c>
      <c r="J478" s="81">
        <f>'8月评分表'!J136</f>
        <v>2.5</v>
      </c>
      <c r="K478" s="81">
        <f>'8月评分表'!K136</f>
        <v>5</v>
      </c>
      <c r="L478" s="81">
        <f>'8月评分表'!L136</f>
        <v>32</v>
      </c>
      <c r="M478" s="82">
        <f>'8月评分表'!M136</f>
        <v>176951.19</v>
      </c>
      <c r="N478" s="82">
        <f>'8月评分表'!N136</f>
        <v>28457.646600352298</v>
      </c>
      <c r="O478" s="82">
        <f>'8月评分表'!O136</f>
        <v>0.105545743277425</v>
      </c>
      <c r="P478" s="82">
        <f>'8月评分表'!P136</f>
        <v>1.45997921683914E-2</v>
      </c>
      <c r="Q478" s="82">
        <f>'8月评分表'!Q136</f>
        <v>3.3774637848775999</v>
      </c>
      <c r="R478" s="82">
        <f>'8月评分表'!R136</f>
        <v>0.46719334938852503</v>
      </c>
    </row>
    <row r="479" spans="1:18" hidden="1">
      <c r="A479" s="81">
        <v>202408</v>
      </c>
      <c r="B479" s="81" t="s">
        <v>357</v>
      </c>
      <c r="C479" s="81" t="s">
        <v>16</v>
      </c>
      <c r="D479" s="81" t="s">
        <v>23</v>
      </c>
      <c r="E479" s="81" t="s">
        <v>352</v>
      </c>
      <c r="F479" s="81">
        <f>'8月评分表'!F137</f>
        <v>45</v>
      </c>
      <c r="G479" s="81">
        <f>'8月评分表'!G137</f>
        <v>20</v>
      </c>
      <c r="H479" s="81">
        <f>'8月评分表'!H137</f>
        <v>7.5</v>
      </c>
      <c r="I479" s="81">
        <f>'8月评分表'!I137</f>
        <v>10</v>
      </c>
      <c r="J479" s="81">
        <f>'8月评分表'!J137</f>
        <v>2.5</v>
      </c>
      <c r="K479" s="81">
        <f>'8月评分表'!K137</f>
        <v>5</v>
      </c>
      <c r="L479" s="81">
        <f>'8月评分表'!L137</f>
        <v>90</v>
      </c>
      <c r="M479" s="82">
        <f>'8月评分表'!M137</f>
        <v>263132.64</v>
      </c>
      <c r="N479" s="82">
        <f>'8月评分表'!N137</f>
        <v>67082.734883435594</v>
      </c>
      <c r="O479" s="82">
        <f>'8月评分表'!O137</f>
        <v>0.114355355182277</v>
      </c>
      <c r="P479" s="82">
        <f>'8月评分表'!P137</f>
        <v>2.4364237830805401E-2</v>
      </c>
      <c r="Q479" s="82">
        <f>'8月评分表'!Q137</f>
        <v>10.291981966404901</v>
      </c>
      <c r="R479" s="82">
        <f>'8月评分表'!R137</f>
        <v>2.1927814047724898</v>
      </c>
    </row>
    <row r="480" spans="1:18" hidden="1">
      <c r="A480" s="81">
        <v>202408</v>
      </c>
      <c r="B480" s="81" t="s">
        <v>359</v>
      </c>
      <c r="C480" s="81" t="s">
        <v>20</v>
      </c>
      <c r="D480" s="81" t="s">
        <v>38</v>
      </c>
      <c r="E480" s="81" t="s">
        <v>354</v>
      </c>
      <c r="F480" s="81">
        <f>'8月评分表'!F138</f>
        <v>45</v>
      </c>
      <c r="G480" s="81">
        <f>'8月评分表'!G138</f>
        <v>15</v>
      </c>
      <c r="H480" s="81">
        <f>'8月评分表'!H138</f>
        <v>5</v>
      </c>
      <c r="I480" s="81">
        <f>'8月评分表'!I138</f>
        <v>4</v>
      </c>
      <c r="J480" s="81">
        <f>'8月评分表'!J138</f>
        <v>2.5</v>
      </c>
      <c r="K480" s="81">
        <f>'8月评分表'!K138</f>
        <v>5</v>
      </c>
      <c r="L480" s="81">
        <f>'8月评分表'!L138</f>
        <v>76.5</v>
      </c>
      <c r="M480" s="82">
        <f>'8月评分表'!M138</f>
        <v>224335.93</v>
      </c>
      <c r="N480" s="82">
        <f>'8月评分表'!N138</f>
        <v>44445.1439230533</v>
      </c>
      <c r="O480" s="82">
        <f>'8月评分表'!O138</f>
        <v>0.12913392845205199</v>
      </c>
      <c r="P480" s="82">
        <f>'8月评分表'!P138</f>
        <v>3.3463647965441601E-2</v>
      </c>
      <c r="Q480" s="82">
        <f>'8月评分表'!Q138</f>
        <v>9.8787455265819801</v>
      </c>
      <c r="R480" s="82">
        <f>'8月评分表'!R138</f>
        <v>2.55996906935628</v>
      </c>
    </row>
    <row r="481" spans="1:18" hidden="1">
      <c r="A481" s="81">
        <v>202408</v>
      </c>
      <c r="B481" s="81" t="s">
        <v>361</v>
      </c>
      <c r="C481" s="81" t="s">
        <v>20</v>
      </c>
      <c r="D481" s="81" t="s">
        <v>27</v>
      </c>
      <c r="E481" s="81" t="s">
        <v>356</v>
      </c>
      <c r="F481" s="81">
        <f>'8月评分表'!F139</f>
        <v>45</v>
      </c>
      <c r="G481" s="81">
        <f>'8月评分表'!G139</f>
        <v>20</v>
      </c>
      <c r="H481" s="81">
        <f>'8月评分表'!H139</f>
        <v>0</v>
      </c>
      <c r="I481" s="81">
        <f>'8月评分表'!I139</f>
        <v>10</v>
      </c>
      <c r="J481" s="81">
        <f>'8月评分表'!J139</f>
        <v>0</v>
      </c>
      <c r="K481" s="81">
        <f>'8月评分表'!K139</f>
        <v>5</v>
      </c>
      <c r="L481" s="81">
        <f>'8月评分表'!L139</f>
        <v>80</v>
      </c>
      <c r="M481" s="82">
        <f>'8月评分表'!M139</f>
        <v>225965.73</v>
      </c>
      <c r="N481" s="82">
        <f>'8月评分表'!N139</f>
        <v>51165.475472893901</v>
      </c>
      <c r="O481" s="82">
        <f>'8月评分表'!O139</f>
        <v>7.9209116734589399E-2</v>
      </c>
      <c r="P481" s="82">
        <f>'8月评分表'!P139</f>
        <v>3.5201271039862599E-2</v>
      </c>
      <c r="Q481" s="82">
        <f>'8月评分表'!Q139</f>
        <v>6.3367293387671504</v>
      </c>
      <c r="R481" s="82">
        <f>'8月评分表'!R139</f>
        <v>2.81610168318901</v>
      </c>
    </row>
    <row r="482" spans="1:18" hidden="1">
      <c r="A482" s="81">
        <v>202408</v>
      </c>
      <c r="B482" s="81" t="s">
        <v>363</v>
      </c>
      <c r="C482" s="81" t="s">
        <v>18</v>
      </c>
      <c r="D482" s="81" t="s">
        <v>29</v>
      </c>
      <c r="E482" s="81" t="s">
        <v>358</v>
      </c>
      <c r="F482" s="81">
        <f>'8月评分表'!F140</f>
        <v>0</v>
      </c>
      <c r="G482" s="81">
        <f>'8月评分表'!G140</f>
        <v>0</v>
      </c>
      <c r="H482" s="81">
        <f>'8月评分表'!H140</f>
        <v>10</v>
      </c>
      <c r="I482" s="81">
        <f>'8月评分表'!I140</f>
        <v>6</v>
      </c>
      <c r="J482" s="81">
        <f>'8月评分表'!J140</f>
        <v>0</v>
      </c>
      <c r="K482" s="81">
        <f>'8月评分表'!K140</f>
        <v>5</v>
      </c>
      <c r="L482" s="81">
        <f>'8月评分表'!L140</f>
        <v>21</v>
      </c>
      <c r="M482" s="82">
        <f>'8月评分表'!M140</f>
        <v>89054.87</v>
      </c>
      <c r="N482" s="82">
        <f>'8月评分表'!N140</f>
        <v>0</v>
      </c>
      <c r="O482" s="82">
        <f>'8月评分表'!O140</f>
        <v>2.3064931351717801E-2</v>
      </c>
      <c r="P482" s="82">
        <f>'8月评分表'!P140</f>
        <v>6.1918894311612099E-3</v>
      </c>
      <c r="Q482" s="82">
        <f>'8月评分表'!Q140</f>
        <v>0.48436355838607398</v>
      </c>
      <c r="R482" s="82">
        <f>'8月评分表'!R140</f>
        <v>0.13002967805438501</v>
      </c>
    </row>
    <row r="483" spans="1:18">
      <c r="A483" s="81">
        <v>202408</v>
      </c>
      <c r="B483" s="81" t="s">
        <v>365</v>
      </c>
      <c r="C483" s="81" t="s">
        <v>18</v>
      </c>
      <c r="D483" s="81" t="s">
        <v>37</v>
      </c>
      <c r="E483" s="81" t="s">
        <v>360</v>
      </c>
      <c r="F483" s="81">
        <f>'8月评分表'!F141</f>
        <v>0</v>
      </c>
      <c r="G483" s="81">
        <f>'8月评分表'!G141</f>
        <v>5</v>
      </c>
      <c r="H483" s="81">
        <f>'8月评分表'!H141</f>
        <v>5</v>
      </c>
      <c r="I483" s="81">
        <f>'8月评分表'!I141</f>
        <v>7</v>
      </c>
      <c r="J483" s="81">
        <f>'8月评分表'!J141</f>
        <v>0</v>
      </c>
      <c r="K483" s="81">
        <f>'8月评分表'!K141</f>
        <v>5</v>
      </c>
      <c r="L483" s="81">
        <f>'8月评分表'!L141</f>
        <v>22</v>
      </c>
      <c r="M483" s="82">
        <f>'8月评分表'!M141</f>
        <v>129462.64</v>
      </c>
      <c r="N483" s="82">
        <f>'8月评分表'!N141</f>
        <v>10401.860856560101</v>
      </c>
      <c r="O483" s="82">
        <f>'8月评分表'!O141</f>
        <v>5.8662289486925798E-2</v>
      </c>
      <c r="P483" s="82">
        <f>'8月评分表'!P141</f>
        <v>1.02975442028283E-2</v>
      </c>
      <c r="Q483" s="82">
        <f>'8月评分表'!Q141</f>
        <v>1.29057036871237</v>
      </c>
      <c r="R483" s="82">
        <f>'8月评分表'!R141</f>
        <v>0.22654597246222299</v>
      </c>
    </row>
    <row r="484" spans="1:18" hidden="1">
      <c r="A484" s="81">
        <v>202408</v>
      </c>
      <c r="B484" s="81" t="s">
        <v>367</v>
      </c>
      <c r="C484" s="81" t="s">
        <v>18</v>
      </c>
      <c r="D484" s="81" t="s">
        <v>35</v>
      </c>
      <c r="E484" s="81" t="s">
        <v>362</v>
      </c>
      <c r="F484" s="81">
        <f>'8月评分表'!F142</f>
        <v>0</v>
      </c>
      <c r="G484" s="81">
        <f>'8月评分表'!G142</f>
        <v>10</v>
      </c>
      <c r="H484" s="81">
        <f>'8月评分表'!H142</f>
        <v>2.5</v>
      </c>
      <c r="I484" s="81">
        <f>'8月评分表'!I142</f>
        <v>7</v>
      </c>
      <c r="J484" s="81">
        <f>'8月评分表'!J142</f>
        <v>2.5</v>
      </c>
      <c r="K484" s="81">
        <f>'8月评分表'!K142</f>
        <v>5</v>
      </c>
      <c r="L484" s="81">
        <f>'8月评分表'!L142</f>
        <v>27</v>
      </c>
      <c r="M484" s="82">
        <f>'8月评分表'!M142</f>
        <v>181338.04</v>
      </c>
      <c r="N484" s="82">
        <f>'8月评分表'!N142</f>
        <v>22469.989812530999</v>
      </c>
      <c r="O484" s="82">
        <f>'8月评分表'!O142</f>
        <v>5.3201095570820603E-2</v>
      </c>
      <c r="P484" s="82">
        <f>'8月评分表'!P142</f>
        <v>1.5408159838818001E-2</v>
      </c>
      <c r="Q484" s="82">
        <f>'8月评分表'!Q142</f>
        <v>1.4364295804121601</v>
      </c>
      <c r="R484" s="82">
        <f>'8月评分表'!R142</f>
        <v>0.416020315648086</v>
      </c>
    </row>
    <row r="485" spans="1:18">
      <c r="A485" s="81">
        <v>202408</v>
      </c>
      <c r="B485" s="81" t="s">
        <v>75</v>
      </c>
      <c r="C485" s="81" t="s">
        <v>18</v>
      </c>
      <c r="D485" s="81" t="s">
        <v>37</v>
      </c>
      <c r="E485" s="81" t="s">
        <v>364</v>
      </c>
      <c r="F485" s="81">
        <f>'8月评分表'!F143</f>
        <v>0</v>
      </c>
      <c r="G485" s="81">
        <f>'8月评分表'!G143</f>
        <v>15</v>
      </c>
      <c r="H485" s="81">
        <f>'8月评分表'!H143</f>
        <v>7.5</v>
      </c>
      <c r="I485" s="81">
        <f>'8月评分表'!I143</f>
        <v>7</v>
      </c>
      <c r="J485" s="81">
        <f>'8月评分表'!J143</f>
        <v>2.5</v>
      </c>
      <c r="K485" s="81">
        <f>'8月评分表'!K143</f>
        <v>5</v>
      </c>
      <c r="L485" s="81">
        <f>'8月评分表'!L143</f>
        <v>37</v>
      </c>
      <c r="M485" s="82">
        <f>'8月评分表'!M143</f>
        <v>152589.85999999999</v>
      </c>
      <c r="N485" s="82">
        <f>'8月评分表'!N143</f>
        <v>25216.375394436101</v>
      </c>
      <c r="O485" s="82">
        <f>'8月评分表'!O143</f>
        <v>8.1931835870160299E-2</v>
      </c>
      <c r="P485" s="82">
        <f>'8月评分表'!P143</f>
        <v>1.3751548971578501E-2</v>
      </c>
      <c r="Q485" s="82">
        <f>'8月评分表'!Q143</f>
        <v>3.03147792719593</v>
      </c>
      <c r="R485" s="82">
        <f>'8月评分表'!R143</f>
        <v>0.50880731194840501</v>
      </c>
    </row>
    <row r="486" spans="1:18">
      <c r="A486" s="81">
        <v>202408</v>
      </c>
      <c r="B486" s="81" t="s">
        <v>369</v>
      </c>
      <c r="C486" s="81" t="s">
        <v>18</v>
      </c>
      <c r="D486" s="81" t="s">
        <v>37</v>
      </c>
      <c r="E486" s="81" t="s">
        <v>366</v>
      </c>
      <c r="F486" s="81">
        <f>'8月评分表'!F144</f>
        <v>40.5</v>
      </c>
      <c r="G486" s="81">
        <f>'8月评分表'!G144</f>
        <v>20</v>
      </c>
      <c r="H486" s="81">
        <f>'8月评分表'!H144</f>
        <v>5</v>
      </c>
      <c r="I486" s="81">
        <f>'8月评分表'!I144</f>
        <v>7</v>
      </c>
      <c r="J486" s="81">
        <f>'8月评分表'!J144</f>
        <v>2.5</v>
      </c>
      <c r="K486" s="81">
        <f>'8月评分表'!K144</f>
        <v>5</v>
      </c>
      <c r="L486" s="81">
        <f>'8月评分表'!L144</f>
        <v>80</v>
      </c>
      <c r="M486" s="82">
        <f>'8月评分表'!M144</f>
        <v>340394.05</v>
      </c>
      <c r="N486" s="82">
        <f>'8月评分表'!N144</f>
        <v>101471.350563789</v>
      </c>
      <c r="O486" s="82">
        <f>'8月评分表'!O144</f>
        <v>0.227410816270288</v>
      </c>
      <c r="P486" s="82">
        <f>'8月评分表'!P144</f>
        <v>3.6311285466656802E-2</v>
      </c>
      <c r="Q486" s="82">
        <f>'8月评分表'!Q144</f>
        <v>18.192865301623002</v>
      </c>
      <c r="R486" s="82">
        <f>'8月评分表'!R144</f>
        <v>2.9049028373325401</v>
      </c>
    </row>
    <row r="487" spans="1:18" hidden="1">
      <c r="A487" s="81">
        <v>202408</v>
      </c>
      <c r="B487" s="81" t="s">
        <v>429</v>
      </c>
      <c r="C487" s="81" t="s">
        <v>18</v>
      </c>
      <c r="D487" s="81" t="s">
        <v>35</v>
      </c>
      <c r="E487" s="81" t="s">
        <v>368</v>
      </c>
      <c r="F487" s="81">
        <f>'8月评分表'!F145</f>
        <v>0</v>
      </c>
      <c r="G487" s="81">
        <f>'8月评分表'!G145</f>
        <v>20</v>
      </c>
      <c r="H487" s="81">
        <f>'8月评分表'!H145</f>
        <v>10</v>
      </c>
      <c r="I487" s="81">
        <f>'8月评分表'!I145</f>
        <v>7</v>
      </c>
      <c r="J487" s="81">
        <f>'8月评分表'!J145</f>
        <v>0</v>
      </c>
      <c r="K487" s="81">
        <f>'8月评分表'!K145</f>
        <v>5</v>
      </c>
      <c r="L487" s="81">
        <f>'8月评分表'!L145</f>
        <v>42</v>
      </c>
      <c r="M487" s="82">
        <f>'8月评分表'!M145</f>
        <v>233893.59</v>
      </c>
      <c r="N487" s="82">
        <f>'8月评分表'!N145</f>
        <v>54631.3246209891</v>
      </c>
      <c r="O487" s="82">
        <f>'8月评分表'!O145</f>
        <v>7.8858595372607601E-2</v>
      </c>
      <c r="P487" s="82">
        <f>'8月评分表'!P145</f>
        <v>2.30698221123283E-2</v>
      </c>
      <c r="Q487" s="82">
        <f>'8月评分表'!Q145</f>
        <v>3.3120610056495199</v>
      </c>
      <c r="R487" s="82">
        <f>'8月评分表'!R145</f>
        <v>0.96893252871778901</v>
      </c>
    </row>
    <row r="488" spans="1:18" hidden="1">
      <c r="A488" s="81">
        <v>202408</v>
      </c>
      <c r="B488" s="81" t="s">
        <v>372</v>
      </c>
      <c r="C488" s="81" t="s">
        <v>20</v>
      </c>
      <c r="D488" s="81" t="s">
        <v>25</v>
      </c>
      <c r="E488" s="81" t="s">
        <v>76</v>
      </c>
      <c r="F488" s="81">
        <f>'8月评分表'!F146</f>
        <v>40.5</v>
      </c>
      <c r="G488" s="81">
        <f>'8月评分表'!G146</f>
        <v>15</v>
      </c>
      <c r="H488" s="81">
        <f>'8月评分表'!H146</f>
        <v>10</v>
      </c>
      <c r="I488" s="81">
        <f>'8月评分表'!I146</f>
        <v>4</v>
      </c>
      <c r="J488" s="81">
        <f>'8月评分表'!J146</f>
        <v>0</v>
      </c>
      <c r="K488" s="81">
        <f>'8月评分表'!K146</f>
        <v>5</v>
      </c>
      <c r="L488" s="81">
        <f>'8月评分表'!L146</f>
        <v>74.5</v>
      </c>
      <c r="M488" s="82">
        <f>'8月评分表'!M146</f>
        <v>208170.44</v>
      </c>
      <c r="N488" s="82">
        <f>'8月评分表'!N146</f>
        <v>37431.764554338297</v>
      </c>
      <c r="O488" s="82">
        <f>'8月评分表'!O146</f>
        <v>0.10215314241086999</v>
      </c>
      <c r="P488" s="82">
        <f>'8月评分表'!P146</f>
        <v>3.01620622571399E-2</v>
      </c>
      <c r="Q488" s="82">
        <f>'8月评分表'!Q146</f>
        <v>7.6104091096098099</v>
      </c>
      <c r="R488" s="82">
        <f>'8月评分表'!R146</f>
        <v>2.2470736381569201</v>
      </c>
    </row>
    <row r="489" spans="1:18" hidden="1">
      <c r="A489" s="81">
        <v>202408</v>
      </c>
      <c r="B489" s="81" t="s">
        <v>374</v>
      </c>
      <c r="C489" s="81" t="s">
        <v>17</v>
      </c>
      <c r="D489" s="81" t="s">
        <v>30</v>
      </c>
      <c r="E489" s="81" t="s">
        <v>370</v>
      </c>
      <c r="F489" s="81">
        <f>'8月评分表'!F147</f>
        <v>45</v>
      </c>
      <c r="G489" s="81">
        <f>'8月评分表'!G147</f>
        <v>20</v>
      </c>
      <c r="H489" s="81">
        <f>'8月评分表'!H147</f>
        <v>7.5</v>
      </c>
      <c r="I489" s="81">
        <f>'8月评分表'!I147</f>
        <v>10</v>
      </c>
      <c r="J489" s="81">
        <f>'8月评分表'!J147</f>
        <v>2.5</v>
      </c>
      <c r="K489" s="81">
        <f>'8月评分表'!K147</f>
        <v>5</v>
      </c>
      <c r="L489" s="81">
        <f>'8月评分表'!L147</f>
        <v>90</v>
      </c>
      <c r="M489" s="82">
        <f>'8月评分表'!M147</f>
        <v>227199.2</v>
      </c>
      <c r="N489" s="82">
        <f>'8月评分表'!N147</f>
        <v>80434.603500836703</v>
      </c>
      <c r="O489" s="82">
        <f>'8月评分表'!O147</f>
        <v>0.14888857285912299</v>
      </c>
      <c r="P489" s="82">
        <f>'8月评分表'!P147</f>
        <v>2.4540643998313499E-2</v>
      </c>
      <c r="Q489" s="82">
        <f>'8月评分表'!Q147</f>
        <v>13.3999715573211</v>
      </c>
      <c r="R489" s="82">
        <f>'8月评分表'!R147</f>
        <v>2.2086579598482099</v>
      </c>
    </row>
    <row r="490" spans="1:18" hidden="1">
      <c r="A490" s="81">
        <v>202408</v>
      </c>
      <c r="B490" s="81" t="s">
        <v>430</v>
      </c>
      <c r="C490" s="81" t="s">
        <v>18</v>
      </c>
      <c r="D490" s="81" t="s">
        <v>26</v>
      </c>
      <c r="E490" s="81" t="s">
        <v>371</v>
      </c>
      <c r="F490" s="81">
        <f>'8月评分表'!F148</f>
        <v>37.35</v>
      </c>
      <c r="G490" s="81">
        <f>'8月评分表'!G148</f>
        <v>20</v>
      </c>
      <c r="H490" s="81">
        <f>'8月评分表'!H148</f>
        <v>7.5</v>
      </c>
      <c r="I490" s="81">
        <f>'8月评分表'!I148</f>
        <v>10</v>
      </c>
      <c r="J490" s="81">
        <f>'8月评分表'!J148</f>
        <v>2.5</v>
      </c>
      <c r="K490" s="81">
        <f>'8月评分表'!K148</f>
        <v>5</v>
      </c>
      <c r="L490" s="81">
        <f>'8月评分表'!L148</f>
        <v>82.35</v>
      </c>
      <c r="M490" s="82">
        <f>'8月评分表'!M148</f>
        <v>159231.76999999999</v>
      </c>
      <c r="N490" s="82">
        <f>'8月评分表'!N148</f>
        <v>32494.3761165662</v>
      </c>
      <c r="O490" s="82">
        <f>'8月评分表'!O148</f>
        <v>5.6996416754646798E-2</v>
      </c>
      <c r="P490" s="82">
        <f>'8月评分表'!P148</f>
        <v>1.51202445565886E-2</v>
      </c>
      <c r="Q490" s="82">
        <f>'8月评分表'!Q148</f>
        <v>4.6936549197451596</v>
      </c>
      <c r="R490" s="82">
        <f>'8月评分表'!R148</f>
        <v>1.24515213923507</v>
      </c>
    </row>
    <row r="491" spans="1:18" hidden="1">
      <c r="A491" s="81">
        <v>202408</v>
      </c>
      <c r="B491" s="81" t="s">
        <v>376</v>
      </c>
      <c r="C491" s="81" t="s">
        <v>17</v>
      </c>
      <c r="D491" s="81" t="s">
        <v>31</v>
      </c>
      <c r="E491" s="81" t="s">
        <v>373</v>
      </c>
      <c r="F491" s="81">
        <f>'8月评分表'!F149</f>
        <v>40.049999999999997</v>
      </c>
      <c r="G491" s="81">
        <f>'8月评分表'!G149</f>
        <v>2.5</v>
      </c>
      <c r="H491" s="81">
        <f>'8月评分表'!H149</f>
        <v>2.5</v>
      </c>
      <c r="I491" s="81">
        <f>'8月评分表'!I149</f>
        <v>7</v>
      </c>
      <c r="J491" s="81">
        <f>'8月评分表'!J149</f>
        <v>0</v>
      </c>
      <c r="K491" s="81">
        <f>'8月评分表'!K149</f>
        <v>5</v>
      </c>
      <c r="L491" s="81">
        <f>'8月评分表'!L149</f>
        <v>57.05</v>
      </c>
      <c r="M491" s="82">
        <f>'8月评分表'!M149</f>
        <v>161299.81</v>
      </c>
      <c r="N491" s="82">
        <f>'8月评分表'!N149</f>
        <v>1343.20071003925</v>
      </c>
      <c r="O491" s="82">
        <f>'8月评分表'!O149</f>
        <v>4.4694325925449398E-2</v>
      </c>
      <c r="P491" s="82">
        <f>'8月评分表'!P149</f>
        <v>1.00256706272203E-2</v>
      </c>
      <c r="Q491" s="82">
        <f>'8月评分表'!Q149</f>
        <v>2.54981129404689</v>
      </c>
      <c r="R491" s="82">
        <f>'8月评分表'!R149</f>
        <v>0.57196450928291798</v>
      </c>
    </row>
    <row r="492" spans="1:18">
      <c r="A492" s="81">
        <v>202408</v>
      </c>
      <c r="B492" s="81" t="s">
        <v>378</v>
      </c>
      <c r="C492" s="81" t="s">
        <v>18</v>
      </c>
      <c r="D492" s="81" t="s">
        <v>37</v>
      </c>
      <c r="E492" s="81" t="s">
        <v>375</v>
      </c>
      <c r="F492" s="81">
        <f>'8月评分表'!F150</f>
        <v>0</v>
      </c>
      <c r="G492" s="81">
        <f>'8月评分表'!G150</f>
        <v>15</v>
      </c>
      <c r="H492" s="81">
        <f>'8月评分表'!H150</f>
        <v>2.5</v>
      </c>
      <c r="I492" s="81">
        <f>'8月评分表'!I150</f>
        <v>7</v>
      </c>
      <c r="J492" s="81">
        <f>'8月评分表'!J150</f>
        <v>2.5</v>
      </c>
      <c r="K492" s="81">
        <f>'8月评分表'!K150</f>
        <v>5</v>
      </c>
      <c r="L492" s="81">
        <f>'8月评分表'!L150</f>
        <v>32</v>
      </c>
      <c r="M492" s="82">
        <f>'8月评分表'!M150</f>
        <v>167285.6</v>
      </c>
      <c r="N492" s="82">
        <f>'8月评分表'!N150</f>
        <v>30229.731296519301</v>
      </c>
      <c r="O492" s="82">
        <f>'8月评分表'!O150</f>
        <v>9.2374227062928096E-2</v>
      </c>
      <c r="P492" s="82">
        <f>'8月评分表'!P150</f>
        <v>1.53980278317384E-2</v>
      </c>
      <c r="Q492" s="82">
        <f>'8月评分表'!Q150</f>
        <v>2.9559752660137</v>
      </c>
      <c r="R492" s="82">
        <f>'8月评分表'!R150</f>
        <v>0.49273689061562898</v>
      </c>
    </row>
    <row r="493" spans="1:18" hidden="1">
      <c r="A493" s="81">
        <v>202408</v>
      </c>
      <c r="B493" s="81" t="s">
        <v>380</v>
      </c>
      <c r="C493" s="81" t="s">
        <v>20</v>
      </c>
      <c r="D493" s="81" t="s">
        <v>38</v>
      </c>
      <c r="E493" s="81" t="s">
        <v>122</v>
      </c>
      <c r="F493" s="81">
        <f>'8月评分表'!F151</f>
        <v>45</v>
      </c>
      <c r="G493" s="81">
        <f>'8月评分表'!G151</f>
        <v>20</v>
      </c>
      <c r="H493" s="81">
        <f>'8月评分表'!H151</f>
        <v>7.5</v>
      </c>
      <c r="I493" s="81">
        <f>'8月评分表'!I151</f>
        <v>10</v>
      </c>
      <c r="J493" s="81">
        <f>'8月评分表'!J151</f>
        <v>2.5</v>
      </c>
      <c r="K493" s="81">
        <f>'8月评分表'!K151</f>
        <v>5</v>
      </c>
      <c r="L493" s="81">
        <f>'8月评分表'!L151</f>
        <v>90</v>
      </c>
      <c r="M493" s="82">
        <f>'8月评分表'!M151</f>
        <v>249758.2</v>
      </c>
      <c r="N493" s="82">
        <f>'8月评分表'!N151</f>
        <v>68366.321013223496</v>
      </c>
      <c r="O493" s="82">
        <f>'8月评分表'!O151</f>
        <v>0.160875977856903</v>
      </c>
      <c r="P493" s="82">
        <f>'8月评分表'!P151</f>
        <v>4.1667458970360803E-2</v>
      </c>
      <c r="Q493" s="82">
        <f>'8月评分表'!Q151</f>
        <v>14.478838007121301</v>
      </c>
      <c r="R493" s="82">
        <f>'8月评分表'!R151</f>
        <v>3.7500713073324698</v>
      </c>
    </row>
    <row r="494" spans="1:18" hidden="1">
      <c r="A494" s="81">
        <v>202408</v>
      </c>
      <c r="B494" s="81" t="s">
        <v>382</v>
      </c>
      <c r="C494" s="81" t="s">
        <v>20</v>
      </c>
      <c r="D494" s="81" t="s">
        <v>27</v>
      </c>
      <c r="E494" s="81" t="s">
        <v>377</v>
      </c>
      <c r="F494" s="81">
        <f>'8月评分表'!F152</f>
        <v>45</v>
      </c>
      <c r="G494" s="81">
        <f>'8月评分表'!G152</f>
        <v>20</v>
      </c>
      <c r="H494" s="81">
        <f>'8月评分表'!H152</f>
        <v>0</v>
      </c>
      <c r="I494" s="81">
        <f>'8月评分表'!I152</f>
        <v>10</v>
      </c>
      <c r="J494" s="81">
        <f>'8月评分表'!J152</f>
        <v>2.5</v>
      </c>
      <c r="K494" s="81">
        <f>'8月评分表'!K152</f>
        <v>5</v>
      </c>
      <c r="L494" s="81">
        <f>'8月评分表'!L152</f>
        <v>82.5</v>
      </c>
      <c r="M494" s="82">
        <f>'8月评分表'!M152</f>
        <v>198229.11</v>
      </c>
      <c r="N494" s="82">
        <f>'8月评分表'!N152</f>
        <v>42717.793341254401</v>
      </c>
      <c r="O494" s="82">
        <f>'8月评分表'!O152</f>
        <v>6.84416773171833E-2</v>
      </c>
      <c r="P494" s="82">
        <f>'8月评分表'!P152</f>
        <v>3.03741219227638E-2</v>
      </c>
      <c r="Q494" s="82">
        <f>'8月评分表'!Q152</f>
        <v>5.6464383786676198</v>
      </c>
      <c r="R494" s="82">
        <f>'8月评分表'!R152</f>
        <v>2.50586505862801</v>
      </c>
    </row>
    <row r="495" spans="1:18" hidden="1">
      <c r="A495" s="81">
        <v>202408</v>
      </c>
      <c r="B495" s="81" t="s">
        <v>384</v>
      </c>
      <c r="C495" s="81" t="s">
        <v>17</v>
      </c>
      <c r="D495" s="81" t="s">
        <v>428</v>
      </c>
      <c r="E495" s="81" t="s">
        <v>379</v>
      </c>
      <c r="F495" s="81">
        <f>'8月评分表'!F153</f>
        <v>0</v>
      </c>
      <c r="G495" s="81">
        <f>'8月评分表'!G153</f>
        <v>0</v>
      </c>
      <c r="H495" s="81">
        <f>'8月评分表'!H153</f>
        <v>5</v>
      </c>
      <c r="I495" s="81">
        <f>'8月评分表'!I153</f>
        <v>7</v>
      </c>
      <c r="J495" s="81">
        <f>'8月评分表'!J153</f>
        <v>0</v>
      </c>
      <c r="K495" s="81">
        <f>'8月评分表'!K153</f>
        <v>5</v>
      </c>
      <c r="L495" s="81">
        <f>'8月评分表'!L153</f>
        <v>17</v>
      </c>
      <c r="M495" s="82">
        <f>'8月评分表'!M153</f>
        <v>87426.12</v>
      </c>
      <c r="N495" s="82">
        <f>'8月评分表'!N153</f>
        <v>0</v>
      </c>
      <c r="O495" s="82">
        <f>'8月评分表'!O153</f>
        <v>5.82808190494103E-2</v>
      </c>
      <c r="P495" s="82">
        <f>'8月评分表'!P153</f>
        <v>5.33743877843839E-3</v>
      </c>
      <c r="Q495" s="82">
        <f>'8月评分表'!Q153</f>
        <v>0.99077392383997498</v>
      </c>
      <c r="R495" s="82">
        <f>'8月评分表'!R153</f>
        <v>9.0736459233452596E-2</v>
      </c>
    </row>
    <row r="496" spans="1:18" hidden="1">
      <c r="A496" s="81">
        <v>202408</v>
      </c>
      <c r="B496" s="81" t="s">
        <v>386</v>
      </c>
      <c r="C496" s="81" t="s">
        <v>17</v>
      </c>
      <c r="D496" s="81" t="s">
        <v>31</v>
      </c>
      <c r="E496" s="81" t="s">
        <v>381</v>
      </c>
      <c r="F496" s="81">
        <f>'8月评分表'!F154</f>
        <v>44.1</v>
      </c>
      <c r="G496" s="81">
        <f>'8月评分表'!G154</f>
        <v>10</v>
      </c>
      <c r="H496" s="81">
        <f>'8月评分表'!H154</f>
        <v>7.5</v>
      </c>
      <c r="I496" s="81">
        <f>'8月评分表'!I154</f>
        <v>7</v>
      </c>
      <c r="J496" s="81">
        <f>'8月评分表'!J154</f>
        <v>0</v>
      </c>
      <c r="K496" s="81">
        <f>'8月评分表'!K154</f>
        <v>5</v>
      </c>
      <c r="L496" s="81">
        <f>'8月评分表'!L154</f>
        <v>73.599999999999994</v>
      </c>
      <c r="M496" s="82">
        <f>'8月评分表'!M154</f>
        <v>149353.79999999999</v>
      </c>
      <c r="N496" s="82">
        <f>'8月评分表'!N154</f>
        <v>18518.497977410301</v>
      </c>
      <c r="O496" s="82">
        <f>'8月评分表'!O154</f>
        <v>5.3211849034953303E-2</v>
      </c>
      <c r="P496" s="82">
        <f>'8月评分表'!P154</f>
        <v>1.15747216866918E-2</v>
      </c>
      <c r="Q496" s="82">
        <f>'8月评分表'!Q154</f>
        <v>3.9163920889725601</v>
      </c>
      <c r="R496" s="82">
        <f>'8月评分表'!R154</f>
        <v>0.85189951614051596</v>
      </c>
    </row>
    <row r="497" spans="1:18" hidden="1">
      <c r="A497" s="81">
        <v>202408</v>
      </c>
      <c r="B497" s="81" t="s">
        <v>388</v>
      </c>
      <c r="C497" s="81" t="s">
        <v>17</v>
      </c>
      <c r="D497" s="81" t="s">
        <v>36</v>
      </c>
      <c r="E497" s="81" t="s">
        <v>383</v>
      </c>
      <c r="F497" s="81">
        <f>'8月评分表'!F155</f>
        <v>45</v>
      </c>
      <c r="G497" s="81">
        <f>'8月评分表'!G155</f>
        <v>20</v>
      </c>
      <c r="H497" s="81">
        <f>'8月评分表'!H155</f>
        <v>2.5</v>
      </c>
      <c r="I497" s="81">
        <f>'8月评分表'!I155</f>
        <v>7</v>
      </c>
      <c r="J497" s="81">
        <f>'8月评分表'!J155</f>
        <v>2.5</v>
      </c>
      <c r="K497" s="81">
        <f>'8月评分表'!K155</f>
        <v>5</v>
      </c>
      <c r="L497" s="81">
        <f>'8月评分表'!L155</f>
        <v>82</v>
      </c>
      <c r="M497" s="82">
        <f>'8月评分表'!M155</f>
        <v>211535.31</v>
      </c>
      <c r="N497" s="82">
        <f>'8月评分表'!N155</f>
        <v>53648.212336015902</v>
      </c>
      <c r="O497" s="82">
        <f>'8月评分表'!O155</f>
        <v>0.119603354804699</v>
      </c>
      <c r="P497" s="82">
        <f>'8月评分表'!P155</f>
        <v>2.00310388708323E-2</v>
      </c>
      <c r="Q497" s="82">
        <f>'8月评分表'!Q155</f>
        <v>9.8074750939853192</v>
      </c>
      <c r="R497" s="82">
        <f>'8月评分表'!R155</f>
        <v>1.64254518740825</v>
      </c>
    </row>
    <row r="498" spans="1:18" hidden="1">
      <c r="A498" s="81">
        <v>202408</v>
      </c>
      <c r="B498" s="81" t="s">
        <v>431</v>
      </c>
      <c r="C498" s="81" t="s">
        <v>16</v>
      </c>
      <c r="D498" s="81" t="s">
        <v>28</v>
      </c>
      <c r="E498" s="81" t="s">
        <v>385</v>
      </c>
      <c r="F498" s="81">
        <f>'8月评分表'!F156</f>
        <v>42.75</v>
      </c>
      <c r="G498" s="81">
        <f>'8月评分表'!G156</f>
        <v>20</v>
      </c>
      <c r="H498" s="81">
        <f>'8月评分表'!H156</f>
        <v>7.5</v>
      </c>
      <c r="I498" s="81">
        <f>'8月评分表'!I156</f>
        <v>10</v>
      </c>
      <c r="J498" s="81">
        <f>'8月评分表'!J156</f>
        <v>2.5</v>
      </c>
      <c r="K498" s="81">
        <f>'8月评分表'!K156</f>
        <v>5</v>
      </c>
      <c r="L498" s="81">
        <f>'8月评分表'!L156</f>
        <v>87.75</v>
      </c>
      <c r="M498" s="82">
        <f>'8月评分表'!M156</f>
        <v>155711.10999999999</v>
      </c>
      <c r="N498" s="82">
        <f>'8月评分表'!N156</f>
        <v>33011.321413901802</v>
      </c>
      <c r="O498" s="82">
        <f>'8月评分表'!O156</f>
        <v>0.169343908850418</v>
      </c>
      <c r="P498" s="82">
        <f>'8月评分表'!P156</f>
        <v>1.3701341773767599E-2</v>
      </c>
      <c r="Q498" s="82">
        <f>'8月评分表'!Q156</f>
        <v>14.859928001624199</v>
      </c>
      <c r="R498" s="82">
        <f>'8月评分表'!R156</f>
        <v>1.2022927406481101</v>
      </c>
    </row>
    <row r="499" spans="1:18" hidden="1">
      <c r="A499" s="81">
        <v>202408</v>
      </c>
      <c r="B499" s="81" t="s">
        <v>433</v>
      </c>
      <c r="C499" s="81" t="s">
        <v>20</v>
      </c>
      <c r="D499" s="81" t="s">
        <v>27</v>
      </c>
      <c r="E499" s="81" t="s">
        <v>387</v>
      </c>
      <c r="F499" s="81">
        <f>'8月评分表'!F157</f>
        <v>45</v>
      </c>
      <c r="G499" s="81">
        <f>'8月评分表'!G157</f>
        <v>20</v>
      </c>
      <c r="H499" s="81">
        <f>'8月评分表'!H157</f>
        <v>10</v>
      </c>
      <c r="I499" s="81">
        <f>'8月评分表'!I157</f>
        <v>10</v>
      </c>
      <c r="J499" s="81">
        <f>'8月评分表'!J157</f>
        <v>2.5</v>
      </c>
      <c r="K499" s="81">
        <f>'8月评分表'!K157</f>
        <v>5</v>
      </c>
      <c r="L499" s="81">
        <f>'8月评分表'!L157</f>
        <v>92.5</v>
      </c>
      <c r="M499" s="82">
        <f>'8月评分表'!M157</f>
        <v>312731.38</v>
      </c>
      <c r="N499" s="82">
        <f>'8月评分表'!N157</f>
        <v>84582.910602396296</v>
      </c>
      <c r="O499" s="82">
        <f>'8月评分表'!O157</f>
        <v>0.11626208545967601</v>
      </c>
      <c r="P499" s="82">
        <f>'8月评分表'!P157</f>
        <v>5.19348190395299E-2</v>
      </c>
      <c r="Q499" s="82">
        <f>'8月评分表'!Q157</f>
        <v>10.75424290502</v>
      </c>
      <c r="R499" s="82">
        <f>'8月评分表'!R157</f>
        <v>4.8039707611565197</v>
      </c>
    </row>
    <row r="500" spans="1:18" hidden="1">
      <c r="A500" s="81">
        <v>202408</v>
      </c>
      <c r="B500" s="81" t="s">
        <v>434</v>
      </c>
      <c r="C500" s="81" t="s">
        <v>18</v>
      </c>
      <c r="D500" s="81" t="s">
        <v>29</v>
      </c>
      <c r="E500" s="81" t="s">
        <v>389</v>
      </c>
      <c r="F500" s="81">
        <f>'8月评分表'!F158</f>
        <v>45</v>
      </c>
      <c r="G500" s="81">
        <f>'8月评分表'!G158</f>
        <v>20</v>
      </c>
      <c r="H500" s="81">
        <f>'8月评分表'!H158</f>
        <v>2.5</v>
      </c>
      <c r="I500" s="81">
        <f>'8月评分表'!I158</f>
        <v>7</v>
      </c>
      <c r="J500" s="81">
        <f>'8月评分表'!J158</f>
        <v>2.5</v>
      </c>
      <c r="K500" s="81">
        <f>'8月评分表'!K158</f>
        <v>5</v>
      </c>
      <c r="L500" s="81">
        <f>'8月评分表'!L158</f>
        <v>82</v>
      </c>
      <c r="M500" s="82">
        <f>'8月评分表'!M158</f>
        <v>241939.28</v>
      </c>
      <c r="N500" s="82">
        <f>'8月评分表'!N158</f>
        <v>53676.590963146897</v>
      </c>
      <c r="O500" s="82">
        <f>'8月评分表'!O158</f>
        <v>8.6355964490543197E-2</v>
      </c>
      <c r="P500" s="82">
        <f>'8月评分表'!P158</f>
        <v>2.3510263681091902E-2</v>
      </c>
      <c r="Q500" s="82">
        <f>'8月评分表'!Q158</f>
        <v>7.0811890882245399</v>
      </c>
      <c r="R500" s="82">
        <f>'8月评分表'!R158</f>
        <v>1.92784162184954</v>
      </c>
    </row>
    <row r="501" spans="1:18" hidden="1">
      <c r="A501" s="81">
        <v>202408</v>
      </c>
      <c r="B501" s="81" t="s">
        <v>435</v>
      </c>
      <c r="C501" s="81" t="s">
        <v>16</v>
      </c>
      <c r="D501" s="81" t="s">
        <v>22</v>
      </c>
      <c r="E501" s="81" t="s">
        <v>432</v>
      </c>
      <c r="F501" s="81">
        <f>'8月评分表'!F159</f>
        <v>45</v>
      </c>
      <c r="G501" s="81">
        <f>'8月评分表'!G159</f>
        <v>20</v>
      </c>
      <c r="H501" s="81">
        <f>'8月评分表'!H159</f>
        <v>7.5</v>
      </c>
      <c r="I501" s="81">
        <f>'8月评分表'!I159</f>
        <v>10</v>
      </c>
      <c r="J501" s="81">
        <f>'8月评分表'!J159</f>
        <v>0</v>
      </c>
      <c r="K501" s="81">
        <f>'8月评分表'!K159</f>
        <v>5</v>
      </c>
      <c r="L501" s="81">
        <f>'8月评分表'!L159</f>
        <v>87.5</v>
      </c>
      <c r="M501" s="82">
        <f>'8月评分表'!M159</f>
        <v>245141.16</v>
      </c>
      <c r="N501" s="82">
        <f>'8月评分表'!N159</f>
        <v>80710.952185083996</v>
      </c>
      <c r="O501" s="82">
        <f>'8月评分表'!O159</f>
        <v>0.17380821113153599</v>
      </c>
      <c r="P501" s="82">
        <f>'8月评分表'!P159</f>
        <v>2.46502614583262E-2</v>
      </c>
      <c r="Q501" s="82">
        <f>'8月评分表'!Q159</f>
        <v>15.208218474009399</v>
      </c>
      <c r="R501" s="82">
        <f>'8月评分表'!R159</f>
        <v>2.1568978776035399</v>
      </c>
    </row>
    <row r="502" spans="1:18" hidden="1">
      <c r="A502" s="81">
        <v>202408</v>
      </c>
      <c r="B502" s="81" t="s">
        <v>390</v>
      </c>
      <c r="C502" s="81" t="s">
        <v>17</v>
      </c>
      <c r="D502" s="81" t="s">
        <v>30</v>
      </c>
      <c r="E502" s="81" t="s">
        <v>404</v>
      </c>
      <c r="F502" s="81">
        <f>'8月评分表'!F160</f>
        <v>45</v>
      </c>
      <c r="G502" s="81">
        <f>'8月评分表'!G160</f>
        <v>20</v>
      </c>
      <c r="H502" s="81">
        <f>'8月评分表'!H160</f>
        <v>0</v>
      </c>
      <c r="I502" s="81">
        <f>'8月评分表'!I160</f>
        <v>7</v>
      </c>
      <c r="J502" s="81">
        <f>'8月评分表'!J160</f>
        <v>0</v>
      </c>
      <c r="K502" s="81">
        <f>'8月评分表'!K160</f>
        <v>5</v>
      </c>
      <c r="L502" s="81">
        <f>'8月评分表'!L160</f>
        <v>77</v>
      </c>
      <c r="M502" s="82">
        <f>'8月评分表'!M160</f>
        <v>432948.49</v>
      </c>
      <c r="N502" s="82">
        <f>'8月评分表'!N160</f>
        <v>132856.892485308</v>
      </c>
      <c r="O502" s="82">
        <f>'8月评分表'!O160</f>
        <v>0.27008195893468201</v>
      </c>
      <c r="P502" s="82">
        <f>'8月评分表'!P160</f>
        <v>4.4055818288367299E-2</v>
      </c>
      <c r="Q502" s="82">
        <f>'8月评分表'!Q160</f>
        <v>20.796310837970498</v>
      </c>
      <c r="R502" s="82">
        <f>'8月评分表'!R160</f>
        <v>3.3922980082042802</v>
      </c>
    </row>
    <row r="503" spans="1:18" hidden="1">
      <c r="A503" s="81">
        <v>202408</v>
      </c>
      <c r="B503" s="81" t="s">
        <v>392</v>
      </c>
      <c r="C503" s="81" t="s">
        <v>18</v>
      </c>
      <c r="D503" s="81" t="s">
        <v>26</v>
      </c>
      <c r="E503" s="81" t="s">
        <v>402</v>
      </c>
      <c r="F503" s="81">
        <f>'8月评分表'!F161</f>
        <v>0</v>
      </c>
      <c r="G503" s="81">
        <f>'8月评分表'!G161</f>
        <v>10</v>
      </c>
      <c r="H503" s="81">
        <f>'8月评分表'!H161</f>
        <v>0</v>
      </c>
      <c r="I503" s="81">
        <f>'8月评分表'!I161</f>
        <v>7</v>
      </c>
      <c r="J503" s="81">
        <f>'8月评分表'!J161</f>
        <v>0</v>
      </c>
      <c r="K503" s="81">
        <f>'8月评分表'!K161</f>
        <v>5</v>
      </c>
      <c r="L503" s="81">
        <f>'8月评分表'!L161</f>
        <v>22</v>
      </c>
      <c r="M503" s="82">
        <f>'8月评分表'!M161</f>
        <v>148507.35999999999</v>
      </c>
      <c r="N503" s="82">
        <f>'8月评分表'!N161</f>
        <v>17833.1515216062</v>
      </c>
      <c r="O503" s="82">
        <f>'8月评分表'!O161</f>
        <v>4.75938471583447E-2</v>
      </c>
      <c r="P503" s="82">
        <f>'8月评分表'!P161</f>
        <v>1.2547694860154199E-2</v>
      </c>
      <c r="Q503" s="82">
        <f>'8月评分表'!Q161</f>
        <v>1.0470646374835799</v>
      </c>
      <c r="R503" s="82">
        <f>'8月评分表'!R161</f>
        <v>0.27604928692339198</v>
      </c>
    </row>
    <row r="504" spans="1:18" hidden="1">
      <c r="A504" s="81">
        <v>202408</v>
      </c>
      <c r="B504" s="81" t="s">
        <v>394</v>
      </c>
      <c r="C504" s="81" t="s">
        <v>18</v>
      </c>
      <c r="D504" s="81" t="s">
        <v>26</v>
      </c>
      <c r="E504" s="81" t="s">
        <v>403</v>
      </c>
      <c r="F504" s="81">
        <f>'8月评分表'!F162</f>
        <v>0</v>
      </c>
      <c r="G504" s="81">
        <f>'8月评分表'!G162</f>
        <v>15</v>
      </c>
      <c r="H504" s="81">
        <f>'8月评分表'!H162</f>
        <v>7.5</v>
      </c>
      <c r="I504" s="81">
        <f>'8月评分表'!I162</f>
        <v>7</v>
      </c>
      <c r="J504" s="81">
        <f>'8月评分表'!J162</f>
        <v>0</v>
      </c>
      <c r="K504" s="81">
        <f>'8月评分表'!K162</f>
        <v>5</v>
      </c>
      <c r="L504" s="81">
        <f>'8月评分表'!L162</f>
        <v>34.5</v>
      </c>
      <c r="M504" s="82">
        <f>'8月评分表'!M162</f>
        <v>137484.35999999999</v>
      </c>
      <c r="N504" s="82">
        <f>'8月评分表'!N162</f>
        <v>23068.325365382301</v>
      </c>
      <c r="O504" s="82">
        <f>'8月评分表'!O162</f>
        <v>4.6986942700225999E-2</v>
      </c>
      <c r="P504" s="82">
        <f>'8月评分表'!P162</f>
        <v>1.2433617455315999E-2</v>
      </c>
      <c r="Q504" s="82">
        <f>'8月评分表'!Q162</f>
        <v>1.6210495231577999</v>
      </c>
      <c r="R504" s="82">
        <f>'8月评分表'!R162</f>
        <v>0.42895980220840202</v>
      </c>
    </row>
    <row r="505" spans="1:18" hidden="1">
      <c r="A505" s="81">
        <v>202408</v>
      </c>
      <c r="B505" s="81" t="s">
        <v>436</v>
      </c>
      <c r="C505" s="81" t="s">
        <v>16</v>
      </c>
      <c r="D505" s="81" t="s">
        <v>34</v>
      </c>
      <c r="E505" s="81" t="s">
        <v>391</v>
      </c>
      <c r="F505" s="81">
        <f>'8月评分表'!F163</f>
        <v>45</v>
      </c>
      <c r="G505" s="81">
        <f>'8月评分表'!G163</f>
        <v>15</v>
      </c>
      <c r="H505" s="81">
        <f>'8月评分表'!H163</f>
        <v>5</v>
      </c>
      <c r="I505" s="81">
        <f>'8月评分表'!I163</f>
        <v>10</v>
      </c>
      <c r="J505" s="81">
        <f>'8月评分表'!J163</f>
        <v>5</v>
      </c>
      <c r="K505" s="81">
        <f>'8月评分表'!K163</f>
        <v>5</v>
      </c>
      <c r="L505" s="81">
        <f>'8月评分表'!L163</f>
        <v>85</v>
      </c>
      <c r="M505" s="82">
        <f>'8月评分表'!M163</f>
        <v>168324.67</v>
      </c>
      <c r="N505" s="82">
        <f>'8月评分表'!N163</f>
        <v>27016.259654756799</v>
      </c>
      <c r="O505" s="82">
        <f>'8月评分表'!O163</f>
        <v>5.5912790916962399E-2</v>
      </c>
      <c r="P505" s="82">
        <f>'8月评分表'!P163</f>
        <v>1.3882247700806399E-2</v>
      </c>
      <c r="Q505" s="82">
        <f>'8月评分表'!Q163</f>
        <v>4.7525872279417998</v>
      </c>
      <c r="R505" s="82">
        <f>'8月评分表'!R163</f>
        <v>1.1799910545685399</v>
      </c>
    </row>
    <row r="506" spans="1:18" hidden="1">
      <c r="A506" s="81">
        <v>202408</v>
      </c>
      <c r="B506" s="81" t="s">
        <v>437</v>
      </c>
      <c r="C506" s="81" t="s">
        <v>18</v>
      </c>
      <c r="D506" s="81" t="s">
        <v>29</v>
      </c>
      <c r="E506" s="81" t="s">
        <v>393</v>
      </c>
      <c r="F506" s="81">
        <f>'8月评分表'!F164</f>
        <v>36.9</v>
      </c>
      <c r="G506" s="81">
        <f>'8月评分表'!G164</f>
        <v>0</v>
      </c>
      <c r="H506" s="81">
        <f>'8月评分表'!H164</f>
        <v>0</v>
      </c>
      <c r="I506" s="81">
        <f>'8月评分表'!I164</f>
        <v>6</v>
      </c>
      <c r="J506" s="81">
        <f>'8月评分表'!J164</f>
        <v>0</v>
      </c>
      <c r="K506" s="81">
        <f>'8月评分表'!K164</f>
        <v>5</v>
      </c>
      <c r="L506" s="81">
        <f>'8月评分表'!L164</f>
        <v>47.9</v>
      </c>
      <c r="M506" s="82">
        <f>'8月评分表'!M164</f>
        <v>114110.07</v>
      </c>
      <c r="N506" s="82">
        <f>'8月评分表'!N164</f>
        <v>0</v>
      </c>
      <c r="O506" s="82">
        <f>'8月评分表'!O164</f>
        <v>2.9554149381046901E-2</v>
      </c>
      <c r="P506" s="82">
        <f>'8月评分表'!P164</f>
        <v>7.9339505680269401E-3</v>
      </c>
      <c r="Q506" s="82">
        <f>'8月评分表'!Q164</f>
        <v>1.4156437553521499</v>
      </c>
      <c r="R506" s="82">
        <f>'8月评分表'!R164</f>
        <v>0.38003623220848998</v>
      </c>
    </row>
    <row r="507" spans="1:18" hidden="1">
      <c r="A507" s="81">
        <v>202408</v>
      </c>
      <c r="B507" s="81" t="s">
        <v>438</v>
      </c>
      <c r="C507" s="81" t="s">
        <v>18</v>
      </c>
      <c r="D507" s="81" t="s">
        <v>29</v>
      </c>
      <c r="E507" s="81" t="s">
        <v>395</v>
      </c>
      <c r="F507" s="81">
        <f>'8月评分表'!F165</f>
        <v>0</v>
      </c>
      <c r="G507" s="81">
        <f>'8月评分表'!G165</f>
        <v>2.5</v>
      </c>
      <c r="H507" s="81">
        <f>'8月评分表'!H165</f>
        <v>10</v>
      </c>
      <c r="I507" s="81">
        <f>'8月评分表'!I165</f>
        <v>7</v>
      </c>
      <c r="J507" s="81">
        <f>'8月评分表'!J165</f>
        <v>0</v>
      </c>
      <c r="K507" s="81">
        <f>'8月评分表'!K165</f>
        <v>5</v>
      </c>
      <c r="L507" s="81">
        <f>'8月评分表'!L165</f>
        <v>24.5</v>
      </c>
      <c r="M507" s="82">
        <f>'8月评分表'!M165</f>
        <v>111080.42</v>
      </c>
      <c r="N507" s="82">
        <f>'8月评分表'!N165</f>
        <v>988.27621253970199</v>
      </c>
      <c r="O507" s="82">
        <f>'8月评分表'!O165</f>
        <v>2.9205734214888601E-2</v>
      </c>
      <c r="P507" s="82">
        <f>'8月评分表'!P165</f>
        <v>7.8464485124461504E-3</v>
      </c>
      <c r="Q507" s="82">
        <f>'8月评分表'!Q165</f>
        <v>0.71554048826477101</v>
      </c>
      <c r="R507" s="82">
        <f>'8月评分表'!R165</f>
        <v>0.19223798855493099</v>
      </c>
    </row>
    <row r="508" spans="1:18" hidden="1">
      <c r="A508" s="81">
        <v>202408</v>
      </c>
      <c r="B508" s="81" t="s">
        <v>396</v>
      </c>
      <c r="C508" s="81" t="s">
        <v>17</v>
      </c>
      <c r="D508" s="81" t="s">
        <v>31</v>
      </c>
      <c r="E508" s="81" t="s">
        <v>174</v>
      </c>
      <c r="F508" s="81">
        <f>'8月评分表'!F166</f>
        <v>45</v>
      </c>
      <c r="G508" s="81">
        <f>'8月评分表'!G166</f>
        <v>15</v>
      </c>
      <c r="H508" s="81">
        <f>'8月评分表'!H166</f>
        <v>0</v>
      </c>
      <c r="I508" s="81">
        <f>'8月评分表'!I166</f>
        <v>10</v>
      </c>
      <c r="J508" s="81">
        <f>'8月评分表'!J166</f>
        <v>2.5</v>
      </c>
      <c r="K508" s="81">
        <f>'8月评分表'!K166</f>
        <v>5</v>
      </c>
      <c r="L508" s="81">
        <f>'8月评分表'!L166</f>
        <v>77.5</v>
      </c>
      <c r="M508" s="82">
        <f>'8月评分表'!M166</f>
        <v>255525.94</v>
      </c>
      <c r="N508" s="82">
        <f>'8月评分表'!N166</f>
        <v>43622.474890013298</v>
      </c>
      <c r="O508" s="82">
        <f>'8月评分表'!O166</f>
        <v>9.9213677412660101E-2</v>
      </c>
      <c r="P508" s="82">
        <f>'8月评分表'!P166</f>
        <v>2.1386753927356599E-2</v>
      </c>
      <c r="Q508" s="82">
        <f>'8月评分表'!Q166</f>
        <v>7.6890599994811604</v>
      </c>
      <c r="R508" s="82">
        <f>'8月评分表'!R166</f>
        <v>1.6574734293701401</v>
      </c>
    </row>
    <row r="509" spans="1:18" hidden="1">
      <c r="A509" s="81">
        <v>202408</v>
      </c>
      <c r="B509" s="81" t="s">
        <v>398</v>
      </c>
      <c r="C509" s="81" t="s">
        <v>16</v>
      </c>
      <c r="D509" s="81" t="s">
        <v>34</v>
      </c>
      <c r="E509" s="81" t="s">
        <v>399</v>
      </c>
      <c r="F509" s="81">
        <f>'8月评分表'!F167</f>
        <v>45</v>
      </c>
      <c r="G509" s="81">
        <f>'8月评分表'!G167</f>
        <v>20</v>
      </c>
      <c r="H509" s="81">
        <f>'8月评分表'!H167</f>
        <v>5</v>
      </c>
      <c r="I509" s="81">
        <f>'8月评分表'!I167</f>
        <v>10</v>
      </c>
      <c r="J509" s="81">
        <f>'8月评分表'!J167</f>
        <v>2.5</v>
      </c>
      <c r="K509" s="81">
        <f>'8月评分表'!K167</f>
        <v>5</v>
      </c>
      <c r="L509" s="81">
        <f>'8月评分表'!L167</f>
        <v>87.5</v>
      </c>
      <c r="M509" s="82">
        <f>'8月评分表'!M167</f>
        <v>182477.42</v>
      </c>
      <c r="N509" s="82">
        <f>'8月评分表'!N167</f>
        <v>46771.690313637002</v>
      </c>
      <c r="O509" s="82">
        <f>'8月评分表'!O167</f>
        <v>6.7455337661377193E-2</v>
      </c>
      <c r="P509" s="82">
        <f>'8月评分表'!P167</f>
        <v>1.6923038234578101E-2</v>
      </c>
      <c r="Q509" s="82">
        <f>'8月评分表'!Q167</f>
        <v>5.9023420453705002</v>
      </c>
      <c r="R509" s="82">
        <f>'8月评分表'!R167</f>
        <v>1.4807658455255801</v>
      </c>
    </row>
    <row r="510" spans="1:18" hidden="1">
      <c r="A510" s="81">
        <v>202408</v>
      </c>
      <c r="B510" s="81" t="s">
        <v>400</v>
      </c>
      <c r="C510" s="81" t="s">
        <v>16</v>
      </c>
      <c r="D510" s="81" t="s">
        <v>23</v>
      </c>
      <c r="E510" s="81" t="s">
        <v>401</v>
      </c>
      <c r="F510" s="81">
        <f>'8月评分表'!F168</f>
        <v>43.2</v>
      </c>
      <c r="G510" s="81">
        <f>'8月评分表'!G168</f>
        <v>10</v>
      </c>
      <c r="H510" s="81">
        <f>'8月评分表'!H168</f>
        <v>5</v>
      </c>
      <c r="I510" s="81">
        <f>'8月评分表'!I168</f>
        <v>10</v>
      </c>
      <c r="J510" s="81">
        <f>'8月评分表'!J168</f>
        <v>2.5</v>
      </c>
      <c r="K510" s="81">
        <f>'8月评分表'!K168</f>
        <v>5</v>
      </c>
      <c r="L510" s="81">
        <f>'8月评分表'!L168</f>
        <v>75.7</v>
      </c>
      <c r="M510" s="82">
        <f>'8月评分表'!M168</f>
        <v>160243.1</v>
      </c>
      <c r="N510" s="82">
        <f>'8月评分表'!N168</f>
        <v>20065.003438120701</v>
      </c>
      <c r="O510" s="82">
        <f>'8月评分表'!O168</f>
        <v>5.66372072055049E-2</v>
      </c>
      <c r="P510" s="82">
        <f>'8月评分表'!P168</f>
        <v>1.2609838093820601E-2</v>
      </c>
      <c r="Q510" s="82">
        <f>'8月评分表'!Q168</f>
        <v>4.28743658545672</v>
      </c>
      <c r="R510" s="82">
        <f>'8月评分表'!R168</f>
        <v>0.954564743702219</v>
      </c>
    </row>
    <row r="511" spans="1:18" hidden="1">
      <c r="A511" s="81">
        <v>202408</v>
      </c>
      <c r="B511" s="81" t="s">
        <v>407</v>
      </c>
      <c r="C511" s="81" t="s">
        <v>18</v>
      </c>
      <c r="D511" s="81" t="s">
        <v>35</v>
      </c>
      <c r="E511" s="81" t="s">
        <v>397</v>
      </c>
      <c r="F511" s="81">
        <f>'8月评分表'!F169</f>
        <v>45</v>
      </c>
      <c r="G511" s="81">
        <f>'8月评分表'!G169</f>
        <v>20</v>
      </c>
      <c r="H511" s="81">
        <f>'8月评分表'!H169</f>
        <v>0</v>
      </c>
      <c r="I511" s="81">
        <f>'8月评分表'!I169</f>
        <v>10</v>
      </c>
      <c r="J511" s="81">
        <f>'8月评分表'!J169</f>
        <v>2.5</v>
      </c>
      <c r="K511" s="81">
        <f>'8月评分表'!K169</f>
        <v>5</v>
      </c>
      <c r="L511" s="81">
        <f>'8月评分表'!L169</f>
        <v>82.5</v>
      </c>
      <c r="M511" s="82">
        <f>'8月评分表'!M169</f>
        <v>192318.61</v>
      </c>
      <c r="N511" s="82">
        <f>'8月评分表'!N169</f>
        <v>40565.000773535801</v>
      </c>
      <c r="O511" s="82">
        <f>'8月评分表'!O169</f>
        <v>6.3102692923716897E-2</v>
      </c>
      <c r="P511" s="82">
        <f>'8月评分表'!P169</f>
        <v>1.8426394299034001E-2</v>
      </c>
      <c r="Q511" s="82">
        <f>'8月评分表'!Q169</f>
        <v>5.2059721662066396</v>
      </c>
      <c r="R511" s="82">
        <f>'8月评分表'!R169</f>
        <v>1.5201775296703099</v>
      </c>
    </row>
    <row r="512" spans="1:18" hidden="1">
      <c r="A512" s="81">
        <v>202407</v>
      </c>
      <c r="B512" s="81" t="s">
        <v>42</v>
      </c>
      <c r="C512" s="81" t="s">
        <v>16</v>
      </c>
      <c r="D512" s="81" t="s">
        <v>34</v>
      </c>
      <c r="E512" s="81" t="s">
        <v>43</v>
      </c>
      <c r="F512" s="81">
        <f>'7月评分表'!F2</f>
        <v>45</v>
      </c>
      <c r="G512" s="81">
        <f>'7月评分表'!G2</f>
        <v>20</v>
      </c>
      <c r="H512" s="81">
        <f>'7月评分表'!H2</f>
        <v>10</v>
      </c>
      <c r="I512" s="81">
        <f>'7月评分表'!I2</f>
        <v>10</v>
      </c>
      <c r="J512" s="81">
        <f>'7月评分表'!J2</f>
        <v>0</v>
      </c>
      <c r="K512" s="81">
        <f>'7月评分表'!K2</f>
        <v>5</v>
      </c>
      <c r="L512" s="81">
        <f>'7月评分表'!L2</f>
        <v>90</v>
      </c>
      <c r="M512" s="82">
        <f>'7月评分表'!M2</f>
        <v>196347.41</v>
      </c>
      <c r="N512" s="82">
        <f>'7月评分表'!N2</f>
        <v>40175.489434445997</v>
      </c>
      <c r="O512" s="82">
        <f>'7月评分表'!O2</f>
        <v>7.5247859356049399E-2</v>
      </c>
      <c r="P512" s="82">
        <f>'7月评分表'!P2</f>
        <v>1.79139682347218E-2</v>
      </c>
      <c r="Q512" s="82">
        <f>'7月评分表'!Q2</f>
        <v>6.7723073420444502</v>
      </c>
      <c r="R512" s="82">
        <f>'7月评分表'!R2</f>
        <v>1.61225714112496</v>
      </c>
    </row>
    <row r="513" spans="1:18" hidden="1">
      <c r="A513" s="81">
        <v>202407</v>
      </c>
      <c r="B513" s="81" t="s">
        <v>44</v>
      </c>
      <c r="C513" s="81" t="s">
        <v>16</v>
      </c>
      <c r="D513" s="81" t="s">
        <v>34</v>
      </c>
      <c r="E513" s="81" t="s">
        <v>45</v>
      </c>
      <c r="F513" s="81">
        <f>'7月评分表'!F3</f>
        <v>45</v>
      </c>
      <c r="G513" s="81">
        <f>'7月评分表'!G3</f>
        <v>20</v>
      </c>
      <c r="H513" s="81">
        <f>'7月评分表'!H3</f>
        <v>7.5</v>
      </c>
      <c r="I513" s="81">
        <f>'7月评分表'!I3</f>
        <v>6</v>
      </c>
      <c r="J513" s="81">
        <f>'7月评分表'!J3</f>
        <v>2.5</v>
      </c>
      <c r="K513" s="81">
        <f>'7月评分表'!K3</f>
        <v>5</v>
      </c>
      <c r="L513" s="81">
        <f>'7月评分表'!L3</f>
        <v>86</v>
      </c>
      <c r="M513" s="82">
        <f>'7月评分表'!M3</f>
        <v>234905.8</v>
      </c>
      <c r="N513" s="82">
        <f>'7月评分表'!N3</f>
        <v>74375.290011349396</v>
      </c>
      <c r="O513" s="82">
        <f>'7月评分表'!O3</f>
        <v>0.10127033077952199</v>
      </c>
      <c r="P513" s="82">
        <f>'7月评分表'!P3</f>
        <v>2.43535142979481E-2</v>
      </c>
      <c r="Q513" s="82">
        <f>'7月评分表'!Q3</f>
        <v>8.70924844703889</v>
      </c>
      <c r="R513" s="82">
        <f>'7月评分表'!R3</f>
        <v>2.0944022296235398</v>
      </c>
    </row>
    <row r="514" spans="1:18" hidden="1">
      <c r="A514" s="81">
        <v>202407</v>
      </c>
      <c r="B514" s="81" t="s">
        <v>46</v>
      </c>
      <c r="C514" s="81" t="s">
        <v>16</v>
      </c>
      <c r="D514" s="81" t="s">
        <v>34</v>
      </c>
      <c r="E514" s="81" t="s">
        <v>47</v>
      </c>
      <c r="F514" s="81">
        <f>'7月评分表'!F4</f>
        <v>0</v>
      </c>
      <c r="G514" s="81">
        <f>'7月评分表'!G4</f>
        <v>0</v>
      </c>
      <c r="H514" s="81">
        <f>'7月评分表'!H4</f>
        <v>5</v>
      </c>
      <c r="I514" s="81">
        <f>'7月评分表'!I4</f>
        <v>10</v>
      </c>
      <c r="J514" s="81">
        <f>'7月评分表'!J4</f>
        <v>2.5</v>
      </c>
      <c r="K514" s="81">
        <f>'7月评分表'!K4</f>
        <v>5</v>
      </c>
      <c r="L514" s="81">
        <f>'7月评分表'!L4</f>
        <v>22.5</v>
      </c>
      <c r="M514" s="82">
        <f>'7月评分表'!M4</f>
        <v>61253.94</v>
      </c>
      <c r="N514" s="82">
        <f>'7月评分表'!N4</f>
        <v>0</v>
      </c>
      <c r="O514" s="82">
        <f>'7月评分表'!O4</f>
        <v>1.8117862333030501E-2</v>
      </c>
      <c r="P514" s="82">
        <f>'7月评分表'!P4</f>
        <v>4.1967881117490301E-3</v>
      </c>
      <c r="Q514" s="82">
        <f>'7月评分表'!Q4</f>
        <v>0.407651902493186</v>
      </c>
      <c r="R514" s="82">
        <f>'7月评分表'!R4</f>
        <v>9.4427732514353199E-2</v>
      </c>
    </row>
    <row r="515" spans="1:18" hidden="1">
      <c r="A515" s="81">
        <v>202407</v>
      </c>
      <c r="B515" s="81" t="s">
        <v>48</v>
      </c>
      <c r="C515" s="81" t="s">
        <v>17</v>
      </c>
      <c r="D515" s="81" t="s">
        <v>36</v>
      </c>
      <c r="E515" s="81" t="s">
        <v>49</v>
      </c>
      <c r="F515" s="81">
        <f>'7月评分表'!F5</f>
        <v>40.049999999999997</v>
      </c>
      <c r="G515" s="81">
        <f>'7月评分表'!G5</f>
        <v>20</v>
      </c>
      <c r="H515" s="81">
        <f>'7月评分表'!H5</f>
        <v>10</v>
      </c>
      <c r="I515" s="81">
        <f>'7月评分表'!I5</f>
        <v>10</v>
      </c>
      <c r="J515" s="81">
        <f>'7月评分表'!J5</f>
        <v>0</v>
      </c>
      <c r="K515" s="81">
        <f>'7月评分表'!K5</f>
        <v>5</v>
      </c>
      <c r="L515" s="81">
        <f>'7月评分表'!L5</f>
        <v>85.05</v>
      </c>
      <c r="M515" s="82">
        <f>'7月评分表'!M5</f>
        <v>251821.2</v>
      </c>
      <c r="N515" s="82">
        <f>'7月评分表'!N5</f>
        <v>50495.863037849202</v>
      </c>
      <c r="O515" s="82">
        <f>'7月评分表'!O5</f>
        <v>0.14005849269155099</v>
      </c>
      <c r="P515" s="82">
        <f>'7月评分表'!P5</f>
        <v>2.26728609371309E-2</v>
      </c>
      <c r="Q515" s="82">
        <f>'7月评分表'!Q5</f>
        <v>11.911974803416401</v>
      </c>
      <c r="R515" s="82">
        <f>'7月评分表'!R5</f>
        <v>1.9283268227029799</v>
      </c>
    </row>
    <row r="516" spans="1:18" hidden="1">
      <c r="A516" s="81">
        <v>202407</v>
      </c>
      <c r="B516" s="81" t="s">
        <v>50</v>
      </c>
      <c r="C516" s="81" t="s">
        <v>16</v>
      </c>
      <c r="D516" s="81" t="s">
        <v>22</v>
      </c>
      <c r="E516" s="81" t="s">
        <v>51</v>
      </c>
      <c r="F516" s="81">
        <f>'7月评分表'!F6</f>
        <v>42.3</v>
      </c>
      <c r="G516" s="81">
        <f>'7月评分表'!G6</f>
        <v>20</v>
      </c>
      <c r="H516" s="81">
        <f>'7月评分表'!H6</f>
        <v>7.5</v>
      </c>
      <c r="I516" s="81">
        <f>'7月评分表'!I6</f>
        <v>10</v>
      </c>
      <c r="J516" s="81">
        <f>'7月评分表'!J6</f>
        <v>0</v>
      </c>
      <c r="K516" s="81">
        <f>'7月评分表'!K6</f>
        <v>5</v>
      </c>
      <c r="L516" s="81">
        <f>'7月评分表'!L6</f>
        <v>84.8</v>
      </c>
      <c r="M516" s="82">
        <f>'7月评分表'!M6</f>
        <v>201381.93</v>
      </c>
      <c r="N516" s="82">
        <f>'7月评分表'!N6</f>
        <v>57096.739061453598</v>
      </c>
      <c r="O516" s="82">
        <f>'7月评分表'!O6</f>
        <v>0.14527627470895901</v>
      </c>
      <c r="P516" s="82">
        <f>'7月评分表'!P6</f>
        <v>2.01379349564038E-2</v>
      </c>
      <c r="Q516" s="82">
        <f>'7月评分表'!Q6</f>
        <v>12.319428095319701</v>
      </c>
      <c r="R516" s="82">
        <f>'7月评分表'!R6</f>
        <v>1.70769688430304</v>
      </c>
    </row>
    <row r="517" spans="1:18" hidden="1">
      <c r="A517" s="81">
        <v>202407</v>
      </c>
      <c r="B517" s="81" t="s">
        <v>55</v>
      </c>
      <c r="C517" s="81" t="s">
        <v>16</v>
      </c>
      <c r="D517" s="81" t="s">
        <v>23</v>
      </c>
      <c r="E517" s="81" t="s">
        <v>56</v>
      </c>
      <c r="F517" s="81">
        <f>'7月评分表'!F7</f>
        <v>45</v>
      </c>
      <c r="G517" s="81">
        <f>'7月评分表'!G7</f>
        <v>10</v>
      </c>
      <c r="H517" s="81">
        <f>'7月评分表'!H7</f>
        <v>0</v>
      </c>
      <c r="I517" s="81">
        <f>'7月评分表'!I7</f>
        <v>7</v>
      </c>
      <c r="J517" s="81">
        <f>'7月评分表'!J7</f>
        <v>2.5</v>
      </c>
      <c r="K517" s="81">
        <f>'7月评分表'!K7</f>
        <v>5</v>
      </c>
      <c r="L517" s="81">
        <f>'7月评分表'!L7</f>
        <v>69.5</v>
      </c>
      <c r="M517" s="82">
        <f>'7月评分表'!M7</f>
        <v>93260.03</v>
      </c>
      <c r="N517" s="82">
        <f>'7月评分表'!N7</f>
        <v>13539.9792964546</v>
      </c>
      <c r="O517" s="82">
        <f>'7月评分表'!O7</f>
        <v>3.5834931011926599E-2</v>
      </c>
      <c r="P517" s="82">
        <f>'7月评分表'!P7</f>
        <v>7.8932258184847507E-3</v>
      </c>
      <c r="Q517" s="82">
        <f>'7月评分表'!Q7</f>
        <v>2.4905277053288999</v>
      </c>
      <c r="R517" s="82">
        <f>'7月评分表'!R7</f>
        <v>0.54857919438469005</v>
      </c>
    </row>
    <row r="518" spans="1:18" hidden="1">
      <c r="A518" s="81">
        <v>202407</v>
      </c>
      <c r="B518" s="81" t="s">
        <v>57</v>
      </c>
      <c r="C518" s="81" t="s">
        <v>16</v>
      </c>
      <c r="D518" s="81" t="s">
        <v>28</v>
      </c>
      <c r="E518" s="81" t="s">
        <v>58</v>
      </c>
      <c r="F518" s="81">
        <f>'7月评分表'!F8</f>
        <v>45</v>
      </c>
      <c r="G518" s="81">
        <f>'7月评分表'!G8</f>
        <v>15</v>
      </c>
      <c r="H518" s="81">
        <f>'7月评分表'!H8</f>
        <v>10</v>
      </c>
      <c r="I518" s="81">
        <f>'7月评分表'!I8</f>
        <v>6</v>
      </c>
      <c r="J518" s="81">
        <f>'7月评分表'!J8</f>
        <v>5</v>
      </c>
      <c r="K518" s="81">
        <f>'7月评分表'!K8</f>
        <v>5</v>
      </c>
      <c r="L518" s="81">
        <f>'7月评分表'!L8</f>
        <v>86</v>
      </c>
      <c r="M518" s="82">
        <f>'7月评分表'!M8</f>
        <v>223465.28</v>
      </c>
      <c r="N518" s="82">
        <f>'7月评分表'!N8</f>
        <v>41365.431373794898</v>
      </c>
      <c r="O518" s="82">
        <f>'7月评分表'!O8</f>
        <v>0.246015899292816</v>
      </c>
      <c r="P518" s="82">
        <f>'7月评分表'!P8</f>
        <v>1.9904075471886998E-2</v>
      </c>
      <c r="Q518" s="82">
        <f>'7月评分表'!Q8</f>
        <v>21.157367339182201</v>
      </c>
      <c r="R518" s="82">
        <f>'7月评分表'!R8</f>
        <v>1.71175049058228</v>
      </c>
    </row>
    <row r="519" spans="1:18" hidden="1">
      <c r="A519" s="81">
        <v>202407</v>
      </c>
      <c r="B519" s="81" t="s">
        <v>59</v>
      </c>
      <c r="C519" s="81" t="s">
        <v>16</v>
      </c>
      <c r="D519" s="81" t="s">
        <v>22</v>
      </c>
      <c r="E519" s="81" t="s">
        <v>60</v>
      </c>
      <c r="F519" s="81">
        <f>'7月评分表'!F9</f>
        <v>45</v>
      </c>
      <c r="G519" s="81">
        <f>'7月评分表'!G9</f>
        <v>20</v>
      </c>
      <c r="H519" s="81">
        <f>'7月评分表'!H9</f>
        <v>10</v>
      </c>
      <c r="I519" s="81">
        <f>'7月评分表'!I9</f>
        <v>7</v>
      </c>
      <c r="J519" s="81">
        <f>'7月评分表'!J9</f>
        <v>2.5</v>
      </c>
      <c r="K519" s="81">
        <f>'7月评分表'!K9</f>
        <v>5</v>
      </c>
      <c r="L519" s="81">
        <f>'7月评分表'!L9</f>
        <v>89.5</v>
      </c>
      <c r="M519" s="82">
        <f>'7月评分表'!M9</f>
        <v>298589.11</v>
      </c>
      <c r="N519" s="82">
        <f>'7月评分表'!N9</f>
        <v>131515.78203825999</v>
      </c>
      <c r="O519" s="82">
        <f>'7月评分表'!O9</f>
        <v>0.249575533403986</v>
      </c>
      <c r="P519" s="82">
        <f>'7月评分表'!P9</f>
        <v>3.5061944395402403E-2</v>
      </c>
      <c r="Q519" s="82">
        <f>'7月评分表'!Q9</f>
        <v>22.337010239656699</v>
      </c>
      <c r="R519" s="82">
        <f>'7月评分表'!R9</f>
        <v>3.1380440233885101</v>
      </c>
    </row>
    <row r="520" spans="1:18" hidden="1">
      <c r="A520" s="81">
        <v>202407</v>
      </c>
      <c r="B520" s="81" t="s">
        <v>63</v>
      </c>
      <c r="C520" s="81" t="s">
        <v>16</v>
      </c>
      <c r="D520" s="81" t="s">
        <v>23</v>
      </c>
      <c r="E520" s="81" t="s">
        <v>64</v>
      </c>
      <c r="F520" s="81">
        <f>'7月评分表'!F10</f>
        <v>41.85</v>
      </c>
      <c r="G520" s="81">
        <f>'7月评分表'!G10</f>
        <v>20</v>
      </c>
      <c r="H520" s="81">
        <f>'7月评分表'!H10</f>
        <v>10</v>
      </c>
      <c r="I520" s="81">
        <f>'7月评分表'!I10</f>
        <v>10</v>
      </c>
      <c r="J520" s="81">
        <f>'7月评分表'!J10</f>
        <v>0</v>
      </c>
      <c r="K520" s="81">
        <f>'7月评分表'!K10</f>
        <v>5</v>
      </c>
      <c r="L520" s="81">
        <f>'7月评分表'!L10</f>
        <v>86.85</v>
      </c>
      <c r="M520" s="82">
        <f>'7月评分表'!M10</f>
        <v>277303.86</v>
      </c>
      <c r="N520" s="82">
        <f>'7月评分表'!N10</f>
        <v>64050.108490003899</v>
      </c>
      <c r="O520" s="82">
        <f>'7月评分表'!O10</f>
        <v>0.121514009823813</v>
      </c>
      <c r="P520" s="82">
        <f>'7月评分表'!P10</f>
        <v>2.61118346859446E-2</v>
      </c>
      <c r="Q520" s="82">
        <f>'7月评分表'!Q10</f>
        <v>10.5534917531982</v>
      </c>
      <c r="R520" s="82">
        <f>'7月评分表'!R10</f>
        <v>2.26781284247429</v>
      </c>
    </row>
    <row r="521" spans="1:18" hidden="1">
      <c r="A521" s="81">
        <v>202407</v>
      </c>
      <c r="B521" s="81" t="s">
        <v>65</v>
      </c>
      <c r="C521" s="81" t="s">
        <v>20</v>
      </c>
      <c r="D521" s="81" t="s">
        <v>38</v>
      </c>
      <c r="E521" s="81" t="s">
        <v>66</v>
      </c>
      <c r="F521" s="81">
        <f>'7月评分表'!F11</f>
        <v>37.799999999999997</v>
      </c>
      <c r="G521" s="81">
        <f>'7月评分表'!G11</f>
        <v>20</v>
      </c>
      <c r="H521" s="81">
        <f>'7月评分表'!H11</f>
        <v>7.5</v>
      </c>
      <c r="I521" s="81">
        <f>'7月评分表'!I11</f>
        <v>10</v>
      </c>
      <c r="J521" s="81">
        <f>'7月评分表'!J11</f>
        <v>2.5</v>
      </c>
      <c r="K521" s="81">
        <f>'7月评分表'!K11</f>
        <v>5</v>
      </c>
      <c r="L521" s="81">
        <f>'7月评分表'!L11</f>
        <v>82.8</v>
      </c>
      <c r="M521" s="82">
        <f>'7月评分表'!M11</f>
        <v>295185.78000000003</v>
      </c>
      <c r="N521" s="82">
        <f>'7月评分表'!N11</f>
        <v>63012.6843838321</v>
      </c>
      <c r="O521" s="82">
        <f>'7月评分表'!O11</f>
        <v>0.164821284864721</v>
      </c>
      <c r="P521" s="82">
        <f>'7月评分表'!P11</f>
        <v>4.5492455056518097E-2</v>
      </c>
      <c r="Q521" s="82">
        <f>'7月评分表'!Q11</f>
        <v>13.647202386798901</v>
      </c>
      <c r="R521" s="82">
        <f>'7月评分表'!R11</f>
        <v>3.7667752786797002</v>
      </c>
    </row>
    <row r="522" spans="1:18" hidden="1">
      <c r="A522" s="81">
        <v>202407</v>
      </c>
      <c r="B522" s="81" t="s">
        <v>67</v>
      </c>
      <c r="C522" s="81" t="s">
        <v>20</v>
      </c>
      <c r="D522" s="81" t="s">
        <v>27</v>
      </c>
      <c r="E522" s="81" t="s">
        <v>68</v>
      </c>
      <c r="F522" s="81">
        <f>'7月评分表'!F12</f>
        <v>41.4</v>
      </c>
      <c r="G522" s="81">
        <f>'7月评分表'!G12</f>
        <v>0</v>
      </c>
      <c r="H522" s="81">
        <f>'7月评分表'!H12</f>
        <v>7.5</v>
      </c>
      <c r="I522" s="81">
        <f>'7月评分表'!I12</f>
        <v>7</v>
      </c>
      <c r="J522" s="81">
        <f>'7月评分表'!J12</f>
        <v>2.5</v>
      </c>
      <c r="K522" s="81">
        <f>'7月评分表'!K12</f>
        <v>5</v>
      </c>
      <c r="L522" s="81">
        <f>'7月评分表'!L12</f>
        <v>63.4</v>
      </c>
      <c r="M522" s="82">
        <f>'7月评分表'!M12</f>
        <v>193517.2</v>
      </c>
      <c r="N522" s="82">
        <f>'7月评分表'!N12</f>
        <v>0</v>
      </c>
      <c r="O522" s="82">
        <f>'7月评分表'!O12</f>
        <v>4.8989426388638499E-2</v>
      </c>
      <c r="P522" s="82">
        <f>'7月评分表'!P12</f>
        <v>2.0132848043784301E-2</v>
      </c>
      <c r="Q522" s="82">
        <f>'7月评分表'!Q12</f>
        <v>3.1059296330396799</v>
      </c>
      <c r="R522" s="82">
        <f>'7月评分表'!R12</f>
        <v>1.2764225659759201</v>
      </c>
    </row>
    <row r="523" spans="1:18" hidden="1">
      <c r="A523" s="81">
        <v>202407</v>
      </c>
      <c r="B523" s="81" t="s">
        <v>69</v>
      </c>
      <c r="C523" s="81" t="s">
        <v>16</v>
      </c>
      <c r="D523" s="81" t="s">
        <v>24</v>
      </c>
      <c r="E523" s="81" t="s">
        <v>70</v>
      </c>
      <c r="F523" s="81">
        <f>'7月评分表'!F13</f>
        <v>39.15</v>
      </c>
      <c r="G523" s="81">
        <f>'7月评分表'!G13</f>
        <v>5</v>
      </c>
      <c r="H523" s="81">
        <f>'7月评分表'!H13</f>
        <v>7.5</v>
      </c>
      <c r="I523" s="81">
        <f>'7月评分表'!I13</f>
        <v>10</v>
      </c>
      <c r="J523" s="81">
        <f>'7月评分表'!J13</f>
        <v>2.5</v>
      </c>
      <c r="K523" s="81">
        <f>'7月评分表'!K13</f>
        <v>5</v>
      </c>
      <c r="L523" s="81">
        <f>'7月评分表'!L13</f>
        <v>69.150000000000006</v>
      </c>
      <c r="M523" s="82">
        <f>'7月评分表'!M13</f>
        <v>262225.17</v>
      </c>
      <c r="N523" s="82">
        <f>'7月评分表'!N13</f>
        <v>23464.137829007999</v>
      </c>
      <c r="O523" s="82">
        <f>'7月评分表'!O13</f>
        <v>6.5997018093232898E-2</v>
      </c>
      <c r="P523" s="82">
        <f>'7月评分表'!P13</f>
        <v>2.0571834986867901E-2</v>
      </c>
      <c r="Q523" s="82">
        <f>'7月评分表'!Q13</f>
        <v>4.5636938011470596</v>
      </c>
      <c r="R523" s="82">
        <f>'7月评分表'!R13</f>
        <v>1.42254238934192</v>
      </c>
    </row>
    <row r="524" spans="1:18" hidden="1">
      <c r="A524" s="81">
        <v>202407</v>
      </c>
      <c r="B524" s="81" t="s">
        <v>71</v>
      </c>
      <c r="C524" s="81" t="s">
        <v>16</v>
      </c>
      <c r="D524" s="81" t="s">
        <v>24</v>
      </c>
      <c r="E524" s="81" t="s">
        <v>72</v>
      </c>
      <c r="F524" s="81">
        <f>'7月评分表'!F14</f>
        <v>45</v>
      </c>
      <c r="G524" s="81">
        <f>'7月评分表'!G14</f>
        <v>20</v>
      </c>
      <c r="H524" s="81">
        <f>'7月评分表'!H14</f>
        <v>10</v>
      </c>
      <c r="I524" s="81">
        <f>'7月评分表'!I14</f>
        <v>10</v>
      </c>
      <c r="J524" s="81">
        <f>'7月评分表'!J14</f>
        <v>2.5</v>
      </c>
      <c r="K524" s="81">
        <f>'7月评分表'!K14</f>
        <v>5</v>
      </c>
      <c r="L524" s="81">
        <f>'7月评分表'!L14</f>
        <v>92.5</v>
      </c>
      <c r="M524" s="82">
        <f>'7月评分表'!M14</f>
        <v>697801.07</v>
      </c>
      <c r="N524" s="82">
        <f>'7月评分表'!N14</f>
        <v>273846.194479539</v>
      </c>
      <c r="O524" s="82">
        <f>'7月评分表'!O14</f>
        <v>0.241276791933806</v>
      </c>
      <c r="P524" s="82">
        <f>'7月评分表'!P14</f>
        <v>7.8218937405502398E-2</v>
      </c>
      <c r="Q524" s="82">
        <f>'7月评分表'!Q14</f>
        <v>22.318103253877101</v>
      </c>
      <c r="R524" s="82">
        <f>'7月评分表'!R14</f>
        <v>7.2352517100089697</v>
      </c>
    </row>
    <row r="525" spans="1:18" hidden="1">
      <c r="A525" s="81">
        <v>202407</v>
      </c>
      <c r="B525" s="81" t="s">
        <v>73</v>
      </c>
      <c r="C525" s="81" t="s">
        <v>16</v>
      </c>
      <c r="D525" s="81" t="s">
        <v>24</v>
      </c>
      <c r="E525" s="81" t="s">
        <v>74</v>
      </c>
      <c r="F525" s="81">
        <f>'7月评分表'!F15</f>
        <v>45</v>
      </c>
      <c r="G525" s="81">
        <f>'7月评分表'!G15</f>
        <v>15</v>
      </c>
      <c r="H525" s="81">
        <f>'7月评分表'!H15</f>
        <v>10</v>
      </c>
      <c r="I525" s="81">
        <f>'7月评分表'!I15</f>
        <v>6</v>
      </c>
      <c r="J525" s="81">
        <f>'7月评分表'!J15</f>
        <v>2.5</v>
      </c>
      <c r="K525" s="81">
        <f>'7月评分表'!K15</f>
        <v>5</v>
      </c>
      <c r="L525" s="81">
        <f>'7月评分表'!L15</f>
        <v>83.5</v>
      </c>
      <c r="M525" s="82">
        <f>'7月评分表'!M15</f>
        <v>213153.65</v>
      </c>
      <c r="N525" s="82">
        <f>'7月评分表'!N15</f>
        <v>41924.510986579597</v>
      </c>
      <c r="O525" s="82">
        <f>'7月评分表'!O15</f>
        <v>6.07433051941021E-2</v>
      </c>
      <c r="P525" s="82">
        <f>'7月评分表'!P15</f>
        <v>1.9259661727043499E-2</v>
      </c>
      <c r="Q525" s="82">
        <f>'7月评分表'!Q15</f>
        <v>5.0720659837075299</v>
      </c>
      <c r="R525" s="82">
        <f>'7月评分表'!R15</f>
        <v>1.60818175420813</v>
      </c>
    </row>
    <row r="526" spans="1:18" hidden="1">
      <c r="A526" s="81">
        <v>202407</v>
      </c>
      <c r="B526" s="81" t="s">
        <v>77</v>
      </c>
      <c r="C526" s="81" t="s">
        <v>16</v>
      </c>
      <c r="D526" s="81" t="s">
        <v>23</v>
      </c>
      <c r="E526" s="81" t="s">
        <v>78</v>
      </c>
      <c r="F526" s="81">
        <f>'7月评分表'!F16</f>
        <v>42.75</v>
      </c>
      <c r="G526" s="81">
        <f>'7月评分表'!G16</f>
        <v>10</v>
      </c>
      <c r="H526" s="81">
        <f>'7月评分表'!H16</f>
        <v>10</v>
      </c>
      <c r="I526" s="81">
        <f>'7月评分表'!I16</f>
        <v>10</v>
      </c>
      <c r="J526" s="81">
        <f>'7月评分表'!J16</f>
        <v>2.5</v>
      </c>
      <c r="K526" s="81">
        <f>'7月评分表'!K16</f>
        <v>5</v>
      </c>
      <c r="L526" s="81">
        <f>'7月评分表'!L16</f>
        <v>80.25</v>
      </c>
      <c r="M526" s="82">
        <f>'7月评分表'!M16</f>
        <v>181769.48</v>
      </c>
      <c r="N526" s="82">
        <f>'7月评分表'!N16</f>
        <v>25373.1521917274</v>
      </c>
      <c r="O526" s="82">
        <f>'7月评分表'!O16</f>
        <v>6.9204841201781206E-2</v>
      </c>
      <c r="P526" s="82">
        <f>'7月评分表'!P16</f>
        <v>1.52714344562861E-2</v>
      </c>
      <c r="Q526" s="82">
        <f>'7月评分表'!Q16</f>
        <v>5.5536885064429402</v>
      </c>
      <c r="R526" s="82">
        <f>'7月评分表'!R16</f>
        <v>1.2255326151169601</v>
      </c>
    </row>
    <row r="527" spans="1:18" hidden="1">
      <c r="A527" s="81">
        <v>202407</v>
      </c>
      <c r="B527" s="81" t="s">
        <v>79</v>
      </c>
      <c r="C527" s="81" t="s">
        <v>16</v>
      </c>
      <c r="D527" s="81" t="s">
        <v>24</v>
      </c>
      <c r="E527" s="81" t="s">
        <v>80</v>
      </c>
      <c r="F527" s="81">
        <f>'7月评分表'!F17</f>
        <v>43.65</v>
      </c>
      <c r="G527" s="81">
        <f>'7月评分表'!G17</f>
        <v>20</v>
      </c>
      <c r="H527" s="81">
        <f>'7月评分表'!H17</f>
        <v>7.5</v>
      </c>
      <c r="I527" s="81">
        <f>'7月评分表'!I17</f>
        <v>10</v>
      </c>
      <c r="J527" s="81">
        <f>'7月评分表'!J17</f>
        <v>0</v>
      </c>
      <c r="K527" s="81">
        <f>'7月评分表'!K17</f>
        <v>5</v>
      </c>
      <c r="L527" s="81">
        <f>'7月评分表'!L17</f>
        <v>86.15</v>
      </c>
      <c r="M527" s="82">
        <f>'7月评分表'!M17</f>
        <v>617892.31999999995</v>
      </c>
      <c r="N527" s="82">
        <f>'7月评分表'!N17</f>
        <v>255642.25998294499</v>
      </c>
      <c r="O527" s="82">
        <f>'7月评分表'!O17</f>
        <v>0.21773251859874099</v>
      </c>
      <c r="P527" s="82">
        <f>'7月评分表'!P17</f>
        <v>7.0722557704922306E-2</v>
      </c>
      <c r="Q527" s="82">
        <f>'7月评分表'!Q17</f>
        <v>18.7576564772815</v>
      </c>
      <c r="R527" s="82">
        <f>'7月评分表'!R17</f>
        <v>6.0927483462790599</v>
      </c>
    </row>
    <row r="528" spans="1:18" hidden="1">
      <c r="A528" s="81">
        <v>202407</v>
      </c>
      <c r="B528" s="81" t="s">
        <v>81</v>
      </c>
      <c r="C528" s="81" t="s">
        <v>20</v>
      </c>
      <c r="D528" s="81" t="s">
        <v>25</v>
      </c>
      <c r="E528" s="81" t="s">
        <v>82</v>
      </c>
      <c r="F528" s="81">
        <f>'7月评分表'!F18</f>
        <v>42.3</v>
      </c>
      <c r="G528" s="81">
        <f>'7月评分表'!G18</f>
        <v>15</v>
      </c>
      <c r="H528" s="81">
        <f>'7月评分表'!H18</f>
        <v>10</v>
      </c>
      <c r="I528" s="81">
        <f>'7月评分表'!I18</f>
        <v>7</v>
      </c>
      <c r="J528" s="81">
        <f>'7月评分表'!J18</f>
        <v>0</v>
      </c>
      <c r="K528" s="81">
        <f>'7月评分表'!K18</f>
        <v>5</v>
      </c>
      <c r="L528" s="81">
        <f>'7月评分表'!L18</f>
        <v>79.3</v>
      </c>
      <c r="M528" s="82">
        <f>'7月评分表'!M18</f>
        <v>214942.2</v>
      </c>
      <c r="N528" s="82">
        <f>'7月评分表'!N18</f>
        <v>39034.479847347597</v>
      </c>
      <c r="O528" s="82">
        <f>'7月评分表'!O18</f>
        <v>0.107427988223656</v>
      </c>
      <c r="P528" s="82">
        <f>'7月评分表'!P18</f>
        <v>3.1519064715000399E-2</v>
      </c>
      <c r="Q528" s="82">
        <f>'7月评分表'!Q18</f>
        <v>8.5190394661359203</v>
      </c>
      <c r="R528" s="82">
        <f>'7月评分表'!R18</f>
        <v>2.4994618318995299</v>
      </c>
    </row>
    <row r="529" spans="1:18" hidden="1">
      <c r="A529" s="81">
        <v>202407</v>
      </c>
      <c r="B529" s="81" t="s">
        <v>83</v>
      </c>
      <c r="C529" s="81" t="s">
        <v>20</v>
      </c>
      <c r="D529" s="81" t="s">
        <v>25</v>
      </c>
      <c r="E529" s="81" t="s">
        <v>84</v>
      </c>
      <c r="F529" s="81">
        <f>'7月评分表'!F19</f>
        <v>36.9</v>
      </c>
      <c r="G529" s="81">
        <f>'7月评分表'!G19</f>
        <v>20</v>
      </c>
      <c r="H529" s="81">
        <f>'7月评分表'!H19</f>
        <v>10</v>
      </c>
      <c r="I529" s="81">
        <f>'7月评分表'!I19</f>
        <v>7</v>
      </c>
      <c r="J529" s="81">
        <f>'7月评分表'!J19</f>
        <v>2.5</v>
      </c>
      <c r="K529" s="81">
        <f>'7月评分表'!K19</f>
        <v>5</v>
      </c>
      <c r="L529" s="81">
        <f>'7月评分表'!L19</f>
        <v>81.400000000000006</v>
      </c>
      <c r="M529" s="82">
        <f>'7月评分表'!M19</f>
        <v>192743.62</v>
      </c>
      <c r="N529" s="82">
        <f>'7月评分表'!N19</f>
        <v>40581.014560167401</v>
      </c>
      <c r="O529" s="82">
        <f>'7月评分表'!O19</f>
        <v>0.101454026967168</v>
      </c>
      <c r="P529" s="82">
        <f>'7月评分表'!P19</f>
        <v>2.95724096069836E-2</v>
      </c>
      <c r="Q529" s="82">
        <f>'7月评分表'!Q19</f>
        <v>8.2583577951274805</v>
      </c>
      <c r="R529" s="82">
        <f>'7月评分表'!R19</f>
        <v>2.4071941420084602</v>
      </c>
    </row>
    <row r="530" spans="1:18" hidden="1">
      <c r="A530" s="81">
        <v>202407</v>
      </c>
      <c r="B530" s="81" t="s">
        <v>85</v>
      </c>
      <c r="C530" s="81" t="s">
        <v>16</v>
      </c>
      <c r="D530" s="81" t="s">
        <v>24</v>
      </c>
      <c r="E530" s="81" t="s">
        <v>86</v>
      </c>
      <c r="F530" s="81">
        <f>'7月评分表'!F20</f>
        <v>45</v>
      </c>
      <c r="G530" s="81">
        <f>'7月评分表'!G20</f>
        <v>20</v>
      </c>
      <c r="H530" s="81">
        <f>'7月评分表'!H20</f>
        <v>10</v>
      </c>
      <c r="I530" s="81">
        <f>'7月评分表'!I20</f>
        <v>10</v>
      </c>
      <c r="J530" s="81">
        <f>'7月评分表'!J20</f>
        <v>5</v>
      </c>
      <c r="K530" s="81">
        <f>'7月评分表'!K20</f>
        <v>5</v>
      </c>
      <c r="L530" s="81">
        <f>'7月评分表'!L20</f>
        <v>95</v>
      </c>
      <c r="M530" s="82">
        <f>'7月评分表'!M20</f>
        <v>287648.73</v>
      </c>
      <c r="N530" s="82">
        <f>'7月评分表'!N20</f>
        <v>103168.320115009</v>
      </c>
      <c r="O530" s="82">
        <f>'7月评分表'!O20</f>
        <v>9.6441836608088402E-2</v>
      </c>
      <c r="P530" s="82">
        <f>'7月评分表'!P20</f>
        <v>3.1164510643796599E-2</v>
      </c>
      <c r="Q530" s="82">
        <f>'7月评分表'!Q20</f>
        <v>9.1619744777683998</v>
      </c>
      <c r="R530" s="82">
        <f>'7月评分表'!R20</f>
        <v>2.9606285111606798</v>
      </c>
    </row>
    <row r="531" spans="1:18" hidden="1">
      <c r="A531" s="81">
        <v>202407</v>
      </c>
      <c r="B531" s="81" t="s">
        <v>87</v>
      </c>
      <c r="C531" s="81" t="s">
        <v>20</v>
      </c>
      <c r="D531" s="81" t="s">
        <v>27</v>
      </c>
      <c r="E531" s="81" t="s">
        <v>88</v>
      </c>
      <c r="F531" s="81">
        <f>'7月评分表'!F21</f>
        <v>0</v>
      </c>
      <c r="G531" s="81">
        <f>'7月评分表'!G21</f>
        <v>10</v>
      </c>
      <c r="H531" s="81">
        <f>'7月评分表'!H21</f>
        <v>7.5</v>
      </c>
      <c r="I531" s="81">
        <f>'7月评分表'!I21</f>
        <v>7</v>
      </c>
      <c r="J531" s="81">
        <f>'7月评分表'!J21</f>
        <v>0</v>
      </c>
      <c r="K531" s="81">
        <f>'7月评分表'!K21</f>
        <v>5</v>
      </c>
      <c r="L531" s="81">
        <f>'7月评分表'!L21</f>
        <v>29.5</v>
      </c>
      <c r="M531" s="82">
        <f>'7月评分表'!M21</f>
        <v>199402.99</v>
      </c>
      <c r="N531" s="82">
        <f>'7月评分表'!N21</f>
        <v>26988.7943645624</v>
      </c>
      <c r="O531" s="82">
        <f>'7月评分表'!O21</f>
        <v>6.3954813862857104E-2</v>
      </c>
      <c r="P531" s="82">
        <f>'7月评分表'!P21</f>
        <v>2.70765805491156E-2</v>
      </c>
      <c r="Q531" s="82">
        <f>'7月评分表'!Q21</f>
        <v>1.8866670089542801</v>
      </c>
      <c r="R531" s="82">
        <f>'7月评分表'!R21</f>
        <v>0.79875912619890999</v>
      </c>
    </row>
    <row r="532" spans="1:18" hidden="1">
      <c r="A532" s="81">
        <v>202407</v>
      </c>
      <c r="B532" s="81" t="s">
        <v>89</v>
      </c>
      <c r="C532" s="81" t="s">
        <v>16</v>
      </c>
      <c r="D532" s="81" t="s">
        <v>24</v>
      </c>
      <c r="E532" s="81" t="s">
        <v>90</v>
      </c>
      <c r="F532" s="81">
        <f>'7月评分表'!F22</f>
        <v>44.55</v>
      </c>
      <c r="G532" s="81">
        <f>'7月评分表'!G22</f>
        <v>20</v>
      </c>
      <c r="H532" s="81">
        <f>'7月评分表'!H22</f>
        <v>2.5</v>
      </c>
      <c r="I532" s="81">
        <f>'7月评分表'!I22</f>
        <v>10</v>
      </c>
      <c r="J532" s="81">
        <f>'7月评分表'!J22</f>
        <v>2.5</v>
      </c>
      <c r="K532" s="81">
        <f>'7月评分表'!K22</f>
        <v>5</v>
      </c>
      <c r="L532" s="81">
        <f>'7月评分表'!L22</f>
        <v>84.55</v>
      </c>
      <c r="M532" s="82">
        <f>'7月评分表'!M22</f>
        <v>241905.35</v>
      </c>
      <c r="N532" s="82">
        <f>'7月评分表'!N22</f>
        <v>90043.229178345893</v>
      </c>
      <c r="O532" s="82">
        <f>'7月评分表'!O22</f>
        <v>8.2124179950817694E-2</v>
      </c>
      <c r="P532" s="82">
        <f>'7月评分表'!P22</f>
        <v>2.65729397379958E-2</v>
      </c>
      <c r="Q532" s="82">
        <f>'7月评分表'!Q22</f>
        <v>6.94359941484164</v>
      </c>
      <c r="R532" s="82">
        <f>'7月评分表'!R22</f>
        <v>2.2467420548475401</v>
      </c>
    </row>
    <row r="533" spans="1:18" hidden="1">
      <c r="A533" s="81">
        <v>202407</v>
      </c>
      <c r="B533" s="81" t="s">
        <v>91</v>
      </c>
      <c r="C533" s="81" t="s">
        <v>20</v>
      </c>
      <c r="D533" s="81" t="s">
        <v>38</v>
      </c>
      <c r="E533" s="81" t="s">
        <v>92</v>
      </c>
      <c r="F533" s="81">
        <f>'7月评分表'!F23</f>
        <v>45</v>
      </c>
      <c r="G533" s="81">
        <f>'7月评分表'!G23</f>
        <v>15</v>
      </c>
      <c r="H533" s="81">
        <f>'7月评分表'!H23</f>
        <v>7.5</v>
      </c>
      <c r="I533" s="81">
        <f>'7月评分表'!I23</f>
        <v>7</v>
      </c>
      <c r="J533" s="81">
        <f>'7月评分表'!J23</f>
        <v>0</v>
      </c>
      <c r="K533" s="81">
        <f>'7月评分表'!K23</f>
        <v>5</v>
      </c>
      <c r="L533" s="81">
        <f>'7月评分表'!L23</f>
        <v>79.5</v>
      </c>
      <c r="M533" s="82">
        <f>'7月评分表'!M23</f>
        <v>256254.17</v>
      </c>
      <c r="N533" s="82">
        <f>'7月评分表'!N23</f>
        <v>40280.4804852202</v>
      </c>
      <c r="O533" s="82">
        <f>'7月评分表'!O23</f>
        <v>0.13076370736599199</v>
      </c>
      <c r="P533" s="82">
        <f>'7月评分表'!P23</f>
        <v>3.6109320245815597E-2</v>
      </c>
      <c r="Q533" s="82">
        <f>'7月评分表'!Q23</f>
        <v>10.3957147355964</v>
      </c>
      <c r="R533" s="82">
        <f>'7月评分表'!R23</f>
        <v>2.87069095954234</v>
      </c>
    </row>
    <row r="534" spans="1:18" hidden="1">
      <c r="A534" s="81">
        <v>202407</v>
      </c>
      <c r="B534" s="81" t="s">
        <v>93</v>
      </c>
      <c r="C534" s="81" t="s">
        <v>16</v>
      </c>
      <c r="D534" s="81" t="s">
        <v>23</v>
      </c>
      <c r="E534" s="81" t="s">
        <v>94</v>
      </c>
      <c r="F534" s="81">
        <f>'7月评分表'!F24</f>
        <v>38.25</v>
      </c>
      <c r="G534" s="81">
        <f>'7月评分表'!G24</f>
        <v>10</v>
      </c>
      <c r="H534" s="81">
        <f>'7月评分表'!H24</f>
        <v>10</v>
      </c>
      <c r="I534" s="81">
        <f>'7月评分表'!I24</f>
        <v>7</v>
      </c>
      <c r="J534" s="81">
        <f>'7月评分表'!J24</f>
        <v>0</v>
      </c>
      <c r="K534" s="81">
        <f>'7月评分表'!K24</f>
        <v>5</v>
      </c>
      <c r="L534" s="81">
        <f>'7月评分表'!L24</f>
        <v>70.25</v>
      </c>
      <c r="M534" s="82">
        <f>'7月评分表'!M24</f>
        <v>186931.4</v>
      </c>
      <c r="N534" s="82">
        <f>'7月评分表'!N24</f>
        <v>27608.172853862699</v>
      </c>
      <c r="O534" s="82">
        <f>'7月评分表'!O24</f>
        <v>7.2122541713205202E-2</v>
      </c>
      <c r="P534" s="82">
        <f>'7月评分表'!P24</f>
        <v>1.58732902438759E-2</v>
      </c>
      <c r="Q534" s="82">
        <f>'7月评分表'!Q24</f>
        <v>5.0666085553526701</v>
      </c>
      <c r="R534" s="82">
        <f>'7月评分表'!R24</f>
        <v>1.11509863963228</v>
      </c>
    </row>
    <row r="535" spans="1:18" hidden="1">
      <c r="A535" s="81">
        <v>202407</v>
      </c>
      <c r="B535" s="81" t="s">
        <v>95</v>
      </c>
      <c r="C535" s="81" t="s">
        <v>20</v>
      </c>
      <c r="D535" s="81" t="s">
        <v>25</v>
      </c>
      <c r="E535" s="81" t="s">
        <v>96</v>
      </c>
      <c r="F535" s="81">
        <f>'7月评分表'!F25</f>
        <v>39.15</v>
      </c>
      <c r="G535" s="81">
        <f>'7月评分表'!G25</f>
        <v>5</v>
      </c>
      <c r="H535" s="81">
        <f>'7月评分表'!H25</f>
        <v>10</v>
      </c>
      <c r="I535" s="81">
        <f>'7月评分表'!I25</f>
        <v>7</v>
      </c>
      <c r="J535" s="81">
        <f>'7月评分表'!J25</f>
        <v>2.5</v>
      </c>
      <c r="K535" s="81">
        <f>'7月评分表'!K25</f>
        <v>5</v>
      </c>
      <c r="L535" s="81">
        <f>'7月评分表'!L25</f>
        <v>68.650000000000006</v>
      </c>
      <c r="M535" s="82">
        <f>'7月评分表'!M25</f>
        <v>202048.56</v>
      </c>
      <c r="N535" s="82">
        <f>'7月评分表'!N25</f>
        <v>13357.877755826899</v>
      </c>
      <c r="O535" s="82">
        <f>'7月评分表'!O25</f>
        <v>7.9560638545056295E-2</v>
      </c>
      <c r="P535" s="82">
        <f>'7月评分表'!P25</f>
        <v>2.4154091946429299E-2</v>
      </c>
      <c r="Q535" s="82">
        <f>'7月评分表'!Q25</f>
        <v>5.4618378361181197</v>
      </c>
      <c r="R535" s="82">
        <f>'7月评分表'!R25</f>
        <v>1.6581784121223699</v>
      </c>
    </row>
    <row r="536" spans="1:18" hidden="1">
      <c r="A536" s="81">
        <v>202407</v>
      </c>
      <c r="B536" s="81" t="s">
        <v>99</v>
      </c>
      <c r="C536" s="81" t="s">
        <v>16</v>
      </c>
      <c r="D536" s="81" t="s">
        <v>23</v>
      </c>
      <c r="E536" s="81" t="s">
        <v>100</v>
      </c>
      <c r="F536" s="81">
        <f>'7月评分表'!F26</f>
        <v>40.5</v>
      </c>
      <c r="G536" s="81">
        <f>'7月评分表'!G26</f>
        <v>15</v>
      </c>
      <c r="H536" s="81">
        <f>'7月评分表'!H26</f>
        <v>10</v>
      </c>
      <c r="I536" s="81">
        <f>'7月评分表'!I26</f>
        <v>10</v>
      </c>
      <c r="J536" s="81">
        <f>'7月评分表'!J26</f>
        <v>2.5</v>
      </c>
      <c r="K536" s="81">
        <f>'7月评分表'!K26</f>
        <v>5</v>
      </c>
      <c r="L536" s="81">
        <f>'7月评分表'!L26</f>
        <v>83</v>
      </c>
      <c r="M536" s="82">
        <f>'7月评分表'!M26</f>
        <v>153764.49</v>
      </c>
      <c r="N536" s="82">
        <f>'7月评分表'!N26</f>
        <v>27740.0093810568</v>
      </c>
      <c r="O536" s="82">
        <f>'7月评分表'!O26</f>
        <v>6.2489392234646703E-2</v>
      </c>
      <c r="P536" s="82">
        <f>'7月评分表'!P26</f>
        <v>1.36155131134593E-2</v>
      </c>
      <c r="Q536" s="82">
        <f>'7月评分表'!Q26</f>
        <v>5.18661955547568</v>
      </c>
      <c r="R536" s="82">
        <f>'7月评分表'!R26</f>
        <v>1.13008758841712</v>
      </c>
    </row>
    <row r="537" spans="1:18" hidden="1">
      <c r="A537" s="81">
        <v>202407</v>
      </c>
      <c r="B537" s="81" t="s">
        <v>103</v>
      </c>
      <c r="C537" s="81" t="s">
        <v>20</v>
      </c>
      <c r="D537" s="81" t="s">
        <v>25</v>
      </c>
      <c r="E537" s="81" t="s">
        <v>104</v>
      </c>
      <c r="F537" s="81">
        <f>'7月评分表'!F27</f>
        <v>45</v>
      </c>
      <c r="G537" s="81">
        <f>'7月评分表'!G27</f>
        <v>10</v>
      </c>
      <c r="H537" s="81">
        <f>'7月评分表'!H27</f>
        <v>10</v>
      </c>
      <c r="I537" s="81">
        <f>'7月评分表'!I27</f>
        <v>10</v>
      </c>
      <c r="J537" s="81">
        <f>'7月评分表'!J27</f>
        <v>2.5</v>
      </c>
      <c r="K537" s="81">
        <f>'7月评分表'!K27</f>
        <v>5</v>
      </c>
      <c r="L537" s="81">
        <f>'7月评分表'!L27</f>
        <v>82.5</v>
      </c>
      <c r="M537" s="82">
        <f>'7月评分表'!M27</f>
        <v>186889.48</v>
      </c>
      <c r="N537" s="82">
        <f>'7月评分表'!N27</f>
        <v>25014.532505273299</v>
      </c>
      <c r="O537" s="82">
        <f>'7月评分表'!O27</f>
        <v>8.5213109452446797E-2</v>
      </c>
      <c r="P537" s="82">
        <f>'7月评分表'!P27</f>
        <v>2.5311570040492701E-2</v>
      </c>
      <c r="Q537" s="82">
        <f>'7月评分表'!Q27</f>
        <v>7.0300815298268597</v>
      </c>
      <c r="R537" s="82">
        <f>'7月评分表'!R27</f>
        <v>2.0882045283406501</v>
      </c>
    </row>
    <row r="538" spans="1:18" hidden="1">
      <c r="A538" s="81">
        <v>202407</v>
      </c>
      <c r="B538" s="81" t="s">
        <v>105</v>
      </c>
      <c r="C538" s="81" t="s">
        <v>20</v>
      </c>
      <c r="D538" s="81" t="s">
        <v>27</v>
      </c>
      <c r="E538" s="81" t="s">
        <v>106</v>
      </c>
      <c r="F538" s="81">
        <f>'7月评分表'!F28</f>
        <v>42.3</v>
      </c>
      <c r="G538" s="81">
        <f>'7月评分表'!G28</f>
        <v>20</v>
      </c>
      <c r="H538" s="81">
        <f>'7月评分表'!H28</f>
        <v>5</v>
      </c>
      <c r="I538" s="81">
        <f>'7月评分表'!I28</f>
        <v>10</v>
      </c>
      <c r="J538" s="81">
        <f>'7月评分表'!J28</f>
        <v>0</v>
      </c>
      <c r="K538" s="81">
        <f>'7月评分表'!K28</f>
        <v>5</v>
      </c>
      <c r="L538" s="81">
        <f>'7月评分表'!L28</f>
        <v>82.3</v>
      </c>
      <c r="M538" s="82">
        <f>'7月评分表'!M28</f>
        <v>459312.3</v>
      </c>
      <c r="N538" s="82">
        <f>'7月评分表'!N28</f>
        <v>103740.88696545199</v>
      </c>
      <c r="O538" s="82">
        <f>'7月评分表'!O28</f>
        <v>0.168073563709247</v>
      </c>
      <c r="P538" s="82">
        <f>'7月评分表'!P28</f>
        <v>7.2122171703299306E-2</v>
      </c>
      <c r="Q538" s="82">
        <f>'7月评分表'!Q28</f>
        <v>13.832454293271001</v>
      </c>
      <c r="R538" s="82">
        <f>'7月评分表'!R28</f>
        <v>5.93565473118153</v>
      </c>
    </row>
    <row r="539" spans="1:18" hidden="1">
      <c r="A539" s="81">
        <v>202407</v>
      </c>
      <c r="B539" s="81" t="s">
        <v>107</v>
      </c>
      <c r="C539" s="81" t="s">
        <v>20</v>
      </c>
      <c r="D539" s="81" t="s">
        <v>27</v>
      </c>
      <c r="E539" s="81" t="s">
        <v>108</v>
      </c>
      <c r="F539" s="81">
        <f>'7月评分表'!F29</f>
        <v>45</v>
      </c>
      <c r="G539" s="81">
        <f>'7月评分表'!G29</f>
        <v>15</v>
      </c>
      <c r="H539" s="81">
        <f>'7月评分表'!H29</f>
        <v>10</v>
      </c>
      <c r="I539" s="81">
        <f>'7月评分表'!I29</f>
        <v>10</v>
      </c>
      <c r="J539" s="81">
        <f>'7月评分表'!J29</f>
        <v>2.5</v>
      </c>
      <c r="K539" s="81">
        <f>'7月评分表'!K29</f>
        <v>5</v>
      </c>
      <c r="L539" s="81">
        <f>'7月评分表'!L29</f>
        <v>87.5</v>
      </c>
      <c r="M539" s="82">
        <f>'7月评分表'!M29</f>
        <v>168714.55</v>
      </c>
      <c r="N539" s="82">
        <f>'7月评分表'!N29</f>
        <v>31205.274087224501</v>
      </c>
      <c r="O539" s="82">
        <f>'7月评分表'!O29</f>
        <v>5.82912177748693E-2</v>
      </c>
      <c r="P539" s="82">
        <f>'7月评分表'!P29</f>
        <v>2.4873022038234601E-2</v>
      </c>
      <c r="Q539" s="82">
        <f>'7月评分表'!Q29</f>
        <v>5.1004815553010596</v>
      </c>
      <c r="R539" s="82">
        <f>'7月评分表'!R29</f>
        <v>2.1763894283455301</v>
      </c>
    </row>
    <row r="540" spans="1:18" hidden="1">
      <c r="A540" s="81">
        <v>202407</v>
      </c>
      <c r="B540" s="81" t="s">
        <v>109</v>
      </c>
      <c r="C540" s="81" t="s">
        <v>16</v>
      </c>
      <c r="D540" s="81" t="s">
        <v>24</v>
      </c>
      <c r="E540" s="81" t="s">
        <v>110</v>
      </c>
      <c r="F540" s="81">
        <f>'7月评分表'!F30</f>
        <v>43.2</v>
      </c>
      <c r="G540" s="81">
        <f>'7月评分表'!G30</f>
        <v>20</v>
      </c>
      <c r="H540" s="81">
        <f>'7月评分表'!H30</f>
        <v>10</v>
      </c>
      <c r="I540" s="81">
        <f>'7月评分表'!I30</f>
        <v>10</v>
      </c>
      <c r="J540" s="81">
        <f>'7月评分表'!J30</f>
        <v>2.5</v>
      </c>
      <c r="K540" s="81">
        <f>'7月评分表'!K30</f>
        <v>5</v>
      </c>
      <c r="L540" s="81">
        <f>'7月评分表'!L30</f>
        <v>90.7</v>
      </c>
      <c r="M540" s="82">
        <f>'7月评分表'!M30</f>
        <v>338525.68</v>
      </c>
      <c r="N540" s="82">
        <f>'7月评分表'!N30</f>
        <v>74275.0199857056</v>
      </c>
      <c r="O540" s="82">
        <f>'7月评分表'!O30</f>
        <v>9.8859751966016193E-2</v>
      </c>
      <c r="P540" s="82">
        <f>'7月评分表'!P30</f>
        <v>3.1441852555954102E-2</v>
      </c>
      <c r="Q540" s="82">
        <f>'7月评分表'!Q30</f>
        <v>8.9665795033176696</v>
      </c>
      <c r="R540" s="82">
        <f>'7月评分表'!R30</f>
        <v>2.8517760268250401</v>
      </c>
    </row>
    <row r="541" spans="1:18" hidden="1">
      <c r="A541" s="81">
        <v>202407</v>
      </c>
      <c r="B541" s="81" t="s">
        <v>111</v>
      </c>
      <c r="C541" s="81" t="s">
        <v>20</v>
      </c>
      <c r="D541" s="81" t="s">
        <v>27</v>
      </c>
      <c r="E541" s="81" t="s">
        <v>112</v>
      </c>
      <c r="F541" s="81">
        <f>'7月评分表'!F31</f>
        <v>40.950000000000003</v>
      </c>
      <c r="G541" s="81">
        <f>'7月评分表'!G31</f>
        <v>10</v>
      </c>
      <c r="H541" s="81">
        <f>'7月评分表'!H31</f>
        <v>7.5</v>
      </c>
      <c r="I541" s="81">
        <f>'7月评分表'!I31</f>
        <v>10</v>
      </c>
      <c r="J541" s="81">
        <f>'7月评分表'!J31</f>
        <v>2.5</v>
      </c>
      <c r="K541" s="81">
        <f>'7月评分表'!K31</f>
        <v>5</v>
      </c>
      <c r="L541" s="81">
        <f>'7月评分表'!L31</f>
        <v>75.95</v>
      </c>
      <c r="M541" s="82">
        <f>'7月评分表'!M31</f>
        <v>190071.41</v>
      </c>
      <c r="N541" s="82">
        <f>'7月评分表'!N31</f>
        <v>25038.226888864701</v>
      </c>
      <c r="O541" s="82">
        <f>'7月评分表'!O31</f>
        <v>6.0618588470876998E-2</v>
      </c>
      <c r="P541" s="82">
        <f>'7月评分表'!P31</f>
        <v>2.5648165381260801E-2</v>
      </c>
      <c r="Q541" s="82">
        <f>'7月评分表'!Q31</f>
        <v>4.6039817943631096</v>
      </c>
      <c r="R541" s="82">
        <f>'7月评分表'!R31</f>
        <v>1.9479781607067601</v>
      </c>
    </row>
    <row r="542" spans="1:18" hidden="1">
      <c r="A542" s="81">
        <v>202407</v>
      </c>
      <c r="B542" s="81" t="s">
        <v>113</v>
      </c>
      <c r="C542" s="81" t="s">
        <v>20</v>
      </c>
      <c r="D542" s="81" t="s">
        <v>27</v>
      </c>
      <c r="E542" s="81" t="s">
        <v>114</v>
      </c>
      <c r="F542" s="81">
        <f>'7月评分表'!F32</f>
        <v>40.5</v>
      </c>
      <c r="G542" s="81">
        <f>'7月评分表'!G32</f>
        <v>20</v>
      </c>
      <c r="H542" s="81">
        <f>'7月评分表'!H32</f>
        <v>7.5</v>
      </c>
      <c r="I542" s="81">
        <f>'7月评分表'!I32</f>
        <v>10</v>
      </c>
      <c r="J542" s="81">
        <f>'7月评分表'!J32</f>
        <v>2.5</v>
      </c>
      <c r="K542" s="81">
        <f>'7月评分表'!K32</f>
        <v>5</v>
      </c>
      <c r="L542" s="81">
        <f>'7月评分表'!L32</f>
        <v>85.5</v>
      </c>
      <c r="M542" s="82">
        <f>'7月评分表'!M32</f>
        <v>358041.25</v>
      </c>
      <c r="N542" s="82">
        <f>'7月评分表'!N32</f>
        <v>107422.27155974699</v>
      </c>
      <c r="O542" s="82">
        <f>'7月评分表'!O32</f>
        <v>0.144274609733228</v>
      </c>
      <c r="P542" s="82">
        <f>'7月评分表'!P32</f>
        <v>6.2449917157784203E-2</v>
      </c>
      <c r="Q542" s="82">
        <f>'7月评分表'!Q32</f>
        <v>12.335479132191001</v>
      </c>
      <c r="R542" s="82">
        <f>'7月评分表'!R32</f>
        <v>5.3394679169905501</v>
      </c>
    </row>
    <row r="543" spans="1:18" hidden="1">
      <c r="A543" s="81">
        <v>202407</v>
      </c>
      <c r="B543" s="81" t="s">
        <v>115</v>
      </c>
      <c r="C543" s="81" t="s">
        <v>20</v>
      </c>
      <c r="D543" s="81" t="s">
        <v>25</v>
      </c>
      <c r="E543" s="81" t="s">
        <v>116</v>
      </c>
      <c r="F543" s="81">
        <f>'7月评分表'!F33</f>
        <v>41.85</v>
      </c>
      <c r="G543" s="81">
        <f>'7月评分表'!G33</f>
        <v>15</v>
      </c>
      <c r="H543" s="81">
        <f>'7月评分表'!H33</f>
        <v>10</v>
      </c>
      <c r="I543" s="81">
        <f>'7月评分表'!I33</f>
        <v>3</v>
      </c>
      <c r="J543" s="81">
        <f>'7月评分表'!J33</f>
        <v>0</v>
      </c>
      <c r="K543" s="81">
        <f>'7月评分表'!K33</f>
        <v>5</v>
      </c>
      <c r="L543" s="81">
        <f>'7月评分表'!L33</f>
        <v>74.849999999999994</v>
      </c>
      <c r="M543" s="82">
        <f>'7月评分表'!M33</f>
        <v>196807.98</v>
      </c>
      <c r="N543" s="82">
        <f>'7月评分表'!N33</f>
        <v>30699.486647541002</v>
      </c>
      <c r="O543" s="82">
        <f>'7月评分表'!O33</f>
        <v>9.3735870363877802E-2</v>
      </c>
      <c r="P543" s="82">
        <f>'7月评分表'!P33</f>
        <v>2.7677109124257599E-2</v>
      </c>
      <c r="Q543" s="82">
        <f>'7月评分表'!Q33</f>
        <v>7.01612989673625</v>
      </c>
      <c r="R543" s="82">
        <f>'7月评分表'!R33</f>
        <v>2.07163161795068</v>
      </c>
    </row>
    <row r="544" spans="1:18" hidden="1">
      <c r="A544" s="81">
        <v>202407</v>
      </c>
      <c r="B544" s="81" t="s">
        <v>119</v>
      </c>
      <c r="C544" s="81" t="s">
        <v>16</v>
      </c>
      <c r="D544" s="81" t="s">
        <v>28</v>
      </c>
      <c r="E544" s="81" t="s">
        <v>120</v>
      </c>
      <c r="F544" s="81">
        <f>'7月评分表'!F34</f>
        <v>42.3</v>
      </c>
      <c r="G544" s="81">
        <f>'7月评分表'!G34</f>
        <v>15</v>
      </c>
      <c r="H544" s="81">
        <f>'7月评分表'!H34</f>
        <v>7.5</v>
      </c>
      <c r="I544" s="81">
        <f>'7月评分表'!I34</f>
        <v>10</v>
      </c>
      <c r="J544" s="81">
        <f>'7月评分表'!J34</f>
        <v>0</v>
      </c>
      <c r="K544" s="81">
        <f>'7月评分表'!K34</f>
        <v>5</v>
      </c>
      <c r="L544" s="81">
        <f>'7月评分表'!L34</f>
        <v>79.8</v>
      </c>
      <c r="M544" s="82">
        <f>'7月评分表'!M34</f>
        <v>120868.75</v>
      </c>
      <c r="N544" s="82">
        <f>'7月评分表'!N34</f>
        <v>18615.0879924603</v>
      </c>
      <c r="O544" s="82">
        <f>'7月评分表'!O34</f>
        <v>0.125305585696911</v>
      </c>
      <c r="P544" s="82">
        <f>'7月评分表'!P34</f>
        <v>1.0348393737550299E-2</v>
      </c>
      <c r="Q544" s="82">
        <f>'7月评分表'!Q34</f>
        <v>9.9993857386134994</v>
      </c>
      <c r="R544" s="82">
        <f>'7月评分表'!R34</f>
        <v>0.82580182025651405</v>
      </c>
    </row>
    <row r="545" spans="1:18" hidden="1">
      <c r="A545" s="81">
        <v>202407</v>
      </c>
      <c r="B545" s="81" t="s">
        <v>123</v>
      </c>
      <c r="C545" s="81" t="s">
        <v>16</v>
      </c>
      <c r="D545" s="81" t="s">
        <v>23</v>
      </c>
      <c r="E545" s="81" t="s">
        <v>124</v>
      </c>
      <c r="F545" s="81">
        <f>'7月评分表'!F35</f>
        <v>37.35</v>
      </c>
      <c r="G545" s="81">
        <f>'7月评分表'!G35</f>
        <v>15</v>
      </c>
      <c r="H545" s="81">
        <f>'7月评分表'!H35</f>
        <v>5</v>
      </c>
      <c r="I545" s="81">
        <f>'7月评分表'!I35</f>
        <v>10</v>
      </c>
      <c r="J545" s="81">
        <f>'7月评分表'!J35</f>
        <v>0</v>
      </c>
      <c r="K545" s="81">
        <f>'7月评分表'!K35</f>
        <v>5</v>
      </c>
      <c r="L545" s="81">
        <f>'7月评分表'!L35</f>
        <v>72.349999999999994</v>
      </c>
      <c r="M545" s="82">
        <f>'7月评分表'!M35</f>
        <v>258371.5</v>
      </c>
      <c r="N545" s="82">
        <f>'7月评分表'!N35</f>
        <v>42615.394893554098</v>
      </c>
      <c r="O545" s="82">
        <f>'7月评分表'!O35</f>
        <v>0.10248815824924799</v>
      </c>
      <c r="P545" s="82">
        <f>'7月评分表'!P35</f>
        <v>2.2434463382532899E-2</v>
      </c>
      <c r="Q545" s="82">
        <f>'7月评分表'!Q35</f>
        <v>7.4150182493330901</v>
      </c>
      <c r="R545" s="82">
        <f>'7月评分表'!R35</f>
        <v>1.62313342572626</v>
      </c>
    </row>
    <row r="546" spans="1:18" hidden="1">
      <c r="A546" s="81">
        <v>202407</v>
      </c>
      <c r="B546" s="81" t="s">
        <v>127</v>
      </c>
      <c r="C546" s="81" t="s">
        <v>17</v>
      </c>
      <c r="D546" s="81" t="s">
        <v>36</v>
      </c>
      <c r="E546" s="81" t="s">
        <v>128</v>
      </c>
      <c r="F546" s="81">
        <f>'7月评分表'!F36</f>
        <v>40.049999999999997</v>
      </c>
      <c r="G546" s="81">
        <f>'7月评分表'!G36</f>
        <v>0</v>
      </c>
      <c r="H546" s="81">
        <f>'7月评分表'!H36</f>
        <v>7.5</v>
      </c>
      <c r="I546" s="81">
        <f>'7月评分表'!I36</f>
        <v>10</v>
      </c>
      <c r="J546" s="81">
        <f>'7月评分表'!J36</f>
        <v>2.5</v>
      </c>
      <c r="K546" s="81">
        <f>'7月评分表'!K36</f>
        <v>5</v>
      </c>
      <c r="L546" s="81">
        <f>'7月评分表'!L36</f>
        <v>65.05</v>
      </c>
      <c r="M546" s="82">
        <f>'7月评分表'!M36</f>
        <v>130565.82</v>
      </c>
      <c r="N546" s="82">
        <f>'7月评分表'!N36</f>
        <v>0</v>
      </c>
      <c r="O546" s="82">
        <f>'7月评分表'!O36</f>
        <v>4.8136730662143003E-2</v>
      </c>
      <c r="P546" s="82">
        <f>'7月评分表'!P36</f>
        <v>8.0873102962462293E-3</v>
      </c>
      <c r="Q546" s="82">
        <f>'7月评分表'!Q36</f>
        <v>3.1312943295724001</v>
      </c>
      <c r="R546" s="82">
        <f>'7月评分表'!R36</f>
        <v>0.52607953477081704</v>
      </c>
    </row>
    <row r="547" spans="1:18" hidden="1">
      <c r="A547" s="81">
        <v>202407</v>
      </c>
      <c r="B547" s="81" t="s">
        <v>129</v>
      </c>
      <c r="C547" s="81" t="s">
        <v>20</v>
      </c>
      <c r="D547" s="81" t="s">
        <v>27</v>
      </c>
      <c r="E547" s="81" t="s">
        <v>130</v>
      </c>
      <c r="F547" s="81">
        <f>'7月评分表'!F37</f>
        <v>40.5</v>
      </c>
      <c r="G547" s="81">
        <f>'7月评分表'!G37</f>
        <v>20</v>
      </c>
      <c r="H547" s="81">
        <f>'7月评分表'!H37</f>
        <v>10</v>
      </c>
      <c r="I547" s="81">
        <f>'7月评分表'!I37</f>
        <v>10</v>
      </c>
      <c r="J547" s="81">
        <f>'7月评分表'!J37</f>
        <v>2.5</v>
      </c>
      <c r="K547" s="81">
        <f>'7月评分表'!K37</f>
        <v>5</v>
      </c>
      <c r="L547" s="81">
        <f>'7月评分表'!L37</f>
        <v>88</v>
      </c>
      <c r="M547" s="82">
        <f>'7月评分表'!M37</f>
        <v>183871.35999999999</v>
      </c>
      <c r="N547" s="82">
        <f>'7月评分表'!N37</f>
        <v>41020.012352509002</v>
      </c>
      <c r="O547" s="82">
        <f>'7月评分表'!O37</f>
        <v>6.7028661558741598E-2</v>
      </c>
      <c r="P547" s="82">
        <f>'7月评分表'!P37</f>
        <v>2.8752356946144499E-2</v>
      </c>
      <c r="Q547" s="82">
        <f>'7月评分表'!Q37</f>
        <v>5.8985222171692602</v>
      </c>
      <c r="R547" s="82">
        <f>'7月评分表'!R37</f>
        <v>2.53020741126072</v>
      </c>
    </row>
    <row r="548" spans="1:18" hidden="1">
      <c r="A548" s="81">
        <v>202407</v>
      </c>
      <c r="B548" s="81" t="s">
        <v>131</v>
      </c>
      <c r="C548" s="81" t="s">
        <v>20</v>
      </c>
      <c r="D548" s="81" t="s">
        <v>38</v>
      </c>
      <c r="E548" s="81" t="s">
        <v>132</v>
      </c>
      <c r="F548" s="81">
        <f>'7月评分表'!F38</f>
        <v>40.950000000000003</v>
      </c>
      <c r="G548" s="81">
        <f>'7月评分表'!G38</f>
        <v>5</v>
      </c>
      <c r="H548" s="81">
        <f>'7月评分表'!H38</f>
        <v>10</v>
      </c>
      <c r="I548" s="81">
        <f>'7月评分表'!I38</f>
        <v>10</v>
      </c>
      <c r="J548" s="81">
        <f>'7月评分表'!J38</f>
        <v>2.5</v>
      </c>
      <c r="K548" s="81">
        <f>'7月评分表'!K38</f>
        <v>5</v>
      </c>
      <c r="L548" s="81">
        <f>'7月评分表'!L38</f>
        <v>73.45</v>
      </c>
      <c r="M548" s="82">
        <f>'7月评分表'!M38</f>
        <v>113719.3</v>
      </c>
      <c r="N548" s="82">
        <f>'7月评分表'!N38</f>
        <v>10332.8309577276</v>
      </c>
      <c r="O548" s="82">
        <f>'7月评分表'!O38</f>
        <v>5.1586440156322903E-2</v>
      </c>
      <c r="P548" s="82">
        <f>'7月评分表'!P38</f>
        <v>1.42549704695485E-2</v>
      </c>
      <c r="Q548" s="82">
        <f>'7月评分表'!Q38</f>
        <v>3.78902402948192</v>
      </c>
      <c r="R548" s="82">
        <f>'7月评分表'!R38</f>
        <v>1.04702758098834</v>
      </c>
    </row>
    <row r="549" spans="1:18" hidden="1">
      <c r="A549" s="81">
        <v>202407</v>
      </c>
      <c r="B549" s="81" t="s">
        <v>133</v>
      </c>
      <c r="C549" s="81" t="s">
        <v>17</v>
      </c>
      <c r="D549" s="81" t="s">
        <v>36</v>
      </c>
      <c r="E549" s="81" t="s">
        <v>134</v>
      </c>
      <c r="F549" s="81">
        <f>'7月评分表'!F39</f>
        <v>0</v>
      </c>
      <c r="G549" s="81">
        <f>'7月评分表'!G39</f>
        <v>10</v>
      </c>
      <c r="H549" s="81">
        <f>'7月评分表'!H39</f>
        <v>7.5</v>
      </c>
      <c r="I549" s="81">
        <f>'7月评分表'!I39</f>
        <v>10</v>
      </c>
      <c r="J549" s="81">
        <f>'7月评分表'!J39</f>
        <v>2.5</v>
      </c>
      <c r="K549" s="81">
        <f>'7月评分表'!K39</f>
        <v>5</v>
      </c>
      <c r="L549" s="81">
        <f>'7月评分表'!L39</f>
        <v>35</v>
      </c>
      <c r="M549" s="82">
        <f>'7月评分表'!M39</f>
        <v>127549.41</v>
      </c>
      <c r="N549" s="82">
        <f>'7月评分表'!N39</f>
        <v>15889.8359519962</v>
      </c>
      <c r="O549" s="82">
        <f>'7月评分表'!O39</f>
        <v>6.1882887454927801E-2</v>
      </c>
      <c r="P549" s="82">
        <f>'7月评分表'!P39</f>
        <v>1.01267841418537E-2</v>
      </c>
      <c r="Q549" s="82">
        <f>'7月评分表'!Q39</f>
        <v>2.16590106092247</v>
      </c>
      <c r="R549" s="82">
        <f>'7月评分表'!R39</f>
        <v>0.354437444964879</v>
      </c>
    </row>
    <row r="550" spans="1:18" hidden="1">
      <c r="A550" s="81">
        <v>202407</v>
      </c>
      <c r="B550" s="81" t="s">
        <v>135</v>
      </c>
      <c r="C550" s="81" t="s">
        <v>20</v>
      </c>
      <c r="D550" s="81" t="s">
        <v>38</v>
      </c>
      <c r="E550" s="81" t="s">
        <v>443</v>
      </c>
      <c r="F550" s="81">
        <f>'7月评分表'!F40</f>
        <v>38.700000000000003</v>
      </c>
      <c r="G550" s="81">
        <f>'7月评分表'!G40</f>
        <v>5</v>
      </c>
      <c r="H550" s="81">
        <f>'7月评分表'!H40</f>
        <v>5</v>
      </c>
      <c r="I550" s="81">
        <f>'7月评分表'!I40</f>
        <v>10</v>
      </c>
      <c r="J550" s="81">
        <f>'7月评分表'!J40</f>
        <v>0</v>
      </c>
      <c r="K550" s="81">
        <f>'7月评分表'!K40</f>
        <v>5</v>
      </c>
      <c r="L550" s="81">
        <f>'7月评分表'!L40</f>
        <v>63.7</v>
      </c>
      <c r="M550" s="82">
        <f>'7月评分表'!M40</f>
        <v>184125.41</v>
      </c>
      <c r="N550" s="82">
        <f>'7月评分表'!N40</f>
        <v>15600.5809554017</v>
      </c>
      <c r="O550" s="82">
        <f>'7月评分表'!O40</f>
        <v>8.2559838044121397E-2</v>
      </c>
      <c r="P550" s="82">
        <f>'7月评分表'!P40</f>
        <v>2.2815554119823001E-2</v>
      </c>
      <c r="Q550" s="82">
        <f>'7月评分表'!Q40</f>
        <v>5.2590616834105299</v>
      </c>
      <c r="R550" s="82">
        <f>'7月评分表'!R40</f>
        <v>1.45335079743273</v>
      </c>
    </row>
    <row r="551" spans="1:18" hidden="1">
      <c r="A551" s="81">
        <v>202407</v>
      </c>
      <c r="B551" s="81" t="s">
        <v>137</v>
      </c>
      <c r="C551" s="81" t="s">
        <v>20</v>
      </c>
      <c r="D551" s="81" t="s">
        <v>25</v>
      </c>
      <c r="E551" s="81" t="s">
        <v>138</v>
      </c>
      <c r="F551" s="81">
        <f>'7月评分表'!F41</f>
        <v>42.75</v>
      </c>
      <c r="G551" s="81">
        <f>'7月评分表'!G41</f>
        <v>5</v>
      </c>
      <c r="H551" s="81">
        <f>'7月评分表'!H41</f>
        <v>7.5</v>
      </c>
      <c r="I551" s="81">
        <f>'7月评分表'!I41</f>
        <v>10</v>
      </c>
      <c r="J551" s="81">
        <f>'7月评分表'!J41</f>
        <v>2.5</v>
      </c>
      <c r="K551" s="81">
        <f>'7月评分表'!K41</f>
        <v>5</v>
      </c>
      <c r="L551" s="81">
        <f>'7月评分表'!L41</f>
        <v>72.75</v>
      </c>
      <c r="M551" s="82">
        <f>'7月评分表'!M41</f>
        <v>198243.18</v>
      </c>
      <c r="N551" s="82">
        <f>'7月评分表'!N41</f>
        <v>17553.875865114202</v>
      </c>
      <c r="O551" s="82">
        <f>'7月评分表'!O41</f>
        <v>8.2145365138696205E-2</v>
      </c>
      <c r="P551" s="82">
        <f>'7月评分表'!P41</f>
        <v>2.4742547479650101E-2</v>
      </c>
      <c r="Q551" s="82">
        <f>'7月评分表'!Q41</f>
        <v>5.9760753138401501</v>
      </c>
      <c r="R551" s="82">
        <f>'7月评分表'!R41</f>
        <v>1.80002032914454</v>
      </c>
    </row>
    <row r="552" spans="1:18" hidden="1">
      <c r="A552" s="81">
        <v>202407</v>
      </c>
      <c r="B552" s="81" t="s">
        <v>139</v>
      </c>
      <c r="C552" s="81" t="s">
        <v>16</v>
      </c>
      <c r="D552" s="81" t="s">
        <v>28</v>
      </c>
      <c r="E552" s="81" t="s">
        <v>140</v>
      </c>
      <c r="F552" s="81">
        <f>'7月评分表'!F42</f>
        <v>45</v>
      </c>
      <c r="G552" s="81">
        <f>'7月评分表'!G42</f>
        <v>10</v>
      </c>
      <c r="H552" s="81">
        <f>'7月评分表'!H42</f>
        <v>5</v>
      </c>
      <c r="I552" s="81">
        <f>'7月评分表'!I42</f>
        <v>7</v>
      </c>
      <c r="J552" s="81">
        <f>'7月评分表'!J42</f>
        <v>2.5</v>
      </c>
      <c r="K552" s="81">
        <f>'7月评分表'!K42</f>
        <v>5</v>
      </c>
      <c r="L552" s="81">
        <f>'7月评分表'!L42</f>
        <v>74.5</v>
      </c>
      <c r="M552" s="82">
        <f>'7月评分表'!M42</f>
        <v>154419.44</v>
      </c>
      <c r="N552" s="82">
        <f>'7月评分表'!N42</f>
        <v>16613.533774400101</v>
      </c>
      <c r="O552" s="82">
        <f>'7月评分表'!O42</f>
        <v>0.14528730284474201</v>
      </c>
      <c r="P552" s="82">
        <f>'7月评分表'!P42</f>
        <v>1.24248416517183E-2</v>
      </c>
      <c r="Q552" s="82">
        <f>'7月评分表'!Q42</f>
        <v>10.8239040619333</v>
      </c>
      <c r="R552" s="82">
        <f>'7月评分表'!R42</f>
        <v>0.925650703053013</v>
      </c>
    </row>
    <row r="553" spans="1:18" hidden="1">
      <c r="A553" s="81">
        <v>202407</v>
      </c>
      <c r="B553" s="81" t="s">
        <v>141</v>
      </c>
      <c r="C553" s="81" t="s">
        <v>16</v>
      </c>
      <c r="D553" s="81" t="s">
        <v>28</v>
      </c>
      <c r="E553" s="81" t="s">
        <v>142</v>
      </c>
      <c r="F553" s="81">
        <f>'7月评分表'!F43</f>
        <v>45</v>
      </c>
      <c r="G553" s="81">
        <f>'7月评分表'!G43</f>
        <v>15</v>
      </c>
      <c r="H553" s="81">
        <f>'7月评分表'!H43</f>
        <v>5</v>
      </c>
      <c r="I553" s="81">
        <f>'7月评分表'!I43</f>
        <v>3</v>
      </c>
      <c r="J553" s="81">
        <f>'7月评分表'!J43</f>
        <v>5</v>
      </c>
      <c r="K553" s="81">
        <f>'7月评分表'!K43</f>
        <v>5</v>
      </c>
      <c r="L553" s="81">
        <f>'7月评分表'!L43</f>
        <v>78</v>
      </c>
      <c r="M553" s="82">
        <f>'7月评分表'!M43</f>
        <v>91094.26</v>
      </c>
      <c r="N553" s="82">
        <f>'7月评分表'!N43</f>
        <v>13669.407617290701</v>
      </c>
      <c r="O553" s="82">
        <f>'7月评分表'!O43</f>
        <v>9.3694698165091406E-2</v>
      </c>
      <c r="P553" s="82">
        <f>'7月评分表'!P43</f>
        <v>7.75921142470437E-3</v>
      </c>
      <c r="Q553" s="82">
        <f>'7月评分表'!Q43</f>
        <v>7.30818645687713</v>
      </c>
      <c r="R553" s="82">
        <f>'7月评分表'!R43</f>
        <v>0.60521849112694104</v>
      </c>
    </row>
    <row r="554" spans="1:18" hidden="1">
      <c r="A554" s="81">
        <v>202407</v>
      </c>
      <c r="B554" s="81" t="s">
        <v>143</v>
      </c>
      <c r="C554" s="81" t="s">
        <v>16</v>
      </c>
      <c r="D554" s="81" t="s">
        <v>23</v>
      </c>
      <c r="E554" s="81" t="s">
        <v>144</v>
      </c>
      <c r="F554" s="81">
        <f>'7月评分表'!F44</f>
        <v>43.2</v>
      </c>
      <c r="G554" s="81">
        <f>'7月评分表'!G44</f>
        <v>20</v>
      </c>
      <c r="H554" s="81">
        <f>'7月评分表'!H44</f>
        <v>7.5</v>
      </c>
      <c r="I554" s="81">
        <f>'7月评分表'!I44</f>
        <v>10</v>
      </c>
      <c r="J554" s="81">
        <f>'7月评分表'!J44</f>
        <v>2.5</v>
      </c>
      <c r="K554" s="81">
        <f>'7月评分表'!K44</f>
        <v>5</v>
      </c>
      <c r="L554" s="81">
        <f>'7月评分表'!L44</f>
        <v>88.2</v>
      </c>
      <c r="M554" s="82">
        <f>'7月评分表'!M44</f>
        <v>240674.25</v>
      </c>
      <c r="N554" s="82">
        <f>'7月评分表'!N44</f>
        <v>52369.255834294199</v>
      </c>
      <c r="O554" s="82">
        <f>'7月评分表'!O44</f>
        <v>0.10343779438641899</v>
      </c>
      <c r="P554" s="82">
        <f>'7月评分表'!P44</f>
        <v>2.2305066091911501E-2</v>
      </c>
      <c r="Q554" s="82">
        <f>'7月评分表'!Q44</f>
        <v>9.1232134648821592</v>
      </c>
      <c r="R554" s="82">
        <f>'7月评分表'!R44</f>
        <v>1.9673068293065901</v>
      </c>
    </row>
    <row r="555" spans="1:18" hidden="1">
      <c r="A555" s="81">
        <v>202407</v>
      </c>
      <c r="B555" s="81" t="s">
        <v>145</v>
      </c>
      <c r="C555" s="81" t="s">
        <v>20</v>
      </c>
      <c r="D555" s="81" t="s">
        <v>27</v>
      </c>
      <c r="E555" s="81" t="s">
        <v>146</v>
      </c>
      <c r="F555" s="81">
        <f>'7月评分表'!F45</f>
        <v>45</v>
      </c>
      <c r="G555" s="81">
        <f>'7月评分表'!G45</f>
        <v>20</v>
      </c>
      <c r="H555" s="81">
        <f>'7月评分表'!H45</f>
        <v>10</v>
      </c>
      <c r="I555" s="81">
        <f>'7月评分表'!I45</f>
        <v>7</v>
      </c>
      <c r="J555" s="81">
        <f>'7月评分表'!J45</f>
        <v>2.5</v>
      </c>
      <c r="K555" s="81">
        <f>'7月评分表'!K45</f>
        <v>5</v>
      </c>
      <c r="L555" s="81">
        <f>'7月评分表'!L45</f>
        <v>89.5</v>
      </c>
      <c r="M555" s="82">
        <f>'7月评分表'!M45</f>
        <v>278874.98</v>
      </c>
      <c r="N555" s="82">
        <f>'7月评分表'!N45</f>
        <v>80167.731131574998</v>
      </c>
      <c r="O555" s="82">
        <f>'7月评分表'!O45</f>
        <v>0.11062537572284099</v>
      </c>
      <c r="P555" s="82">
        <f>'7月评分表'!P45</f>
        <v>4.7819999262111799E-2</v>
      </c>
      <c r="Q555" s="82">
        <f>'7月评分表'!Q45</f>
        <v>9.9009711271942695</v>
      </c>
      <c r="R555" s="82">
        <f>'7月评分表'!R45</f>
        <v>4.2798899339590104</v>
      </c>
    </row>
    <row r="556" spans="1:18" hidden="1">
      <c r="A556" s="81">
        <v>202407</v>
      </c>
      <c r="B556" s="81" t="s">
        <v>147</v>
      </c>
      <c r="C556" s="81" t="s">
        <v>16</v>
      </c>
      <c r="D556" s="81" t="s">
        <v>22</v>
      </c>
      <c r="E556" s="81" t="s">
        <v>148</v>
      </c>
      <c r="F556" s="81">
        <f>'7月评分表'!F46</f>
        <v>37.799999999999997</v>
      </c>
      <c r="G556" s="81">
        <f>'7月评分表'!G46</f>
        <v>20</v>
      </c>
      <c r="H556" s="81">
        <f>'7月评分表'!H46</f>
        <v>5</v>
      </c>
      <c r="I556" s="81">
        <f>'7月评分表'!I46</f>
        <v>7</v>
      </c>
      <c r="J556" s="81">
        <f>'7月评分表'!J46</f>
        <v>5</v>
      </c>
      <c r="K556" s="81">
        <f>'7月评分表'!K46</f>
        <v>5</v>
      </c>
      <c r="L556" s="81">
        <f>'7月评分表'!L46</f>
        <v>79.8</v>
      </c>
      <c r="M556" s="82">
        <f>'7月评分表'!M46</f>
        <v>163600.72</v>
      </c>
      <c r="N556" s="82">
        <f>'7月评分表'!N46</f>
        <v>35047.877765885503</v>
      </c>
      <c r="O556" s="82">
        <f>'7月评分表'!O46</f>
        <v>0.109752874369068</v>
      </c>
      <c r="P556" s="82">
        <f>'7月评分表'!P46</f>
        <v>1.51009442283393E-2</v>
      </c>
      <c r="Q556" s="82">
        <f>'7月评分表'!Q46</f>
        <v>8.7582793746516305</v>
      </c>
      <c r="R556" s="82">
        <f>'7月评分表'!R46</f>
        <v>1.20505534942148</v>
      </c>
    </row>
    <row r="557" spans="1:18" hidden="1">
      <c r="A557" s="81">
        <v>202407</v>
      </c>
      <c r="B557" s="81" t="s">
        <v>149</v>
      </c>
      <c r="C557" s="81" t="s">
        <v>20</v>
      </c>
      <c r="D557" s="81" t="s">
        <v>25</v>
      </c>
      <c r="E557" s="81" t="s">
        <v>150</v>
      </c>
      <c r="F557" s="81">
        <f>'7月评分表'!F47</f>
        <v>36</v>
      </c>
      <c r="G557" s="81">
        <f>'7月评分表'!G47</f>
        <v>20</v>
      </c>
      <c r="H557" s="81">
        <f>'7月评分表'!H47</f>
        <v>7.5</v>
      </c>
      <c r="I557" s="81">
        <f>'7月评分表'!I47</f>
        <v>4</v>
      </c>
      <c r="J557" s="81">
        <f>'7月评分表'!J47</f>
        <v>2.5</v>
      </c>
      <c r="K557" s="81">
        <f>'7月评分表'!K47</f>
        <v>5</v>
      </c>
      <c r="L557" s="81">
        <f>'7月评分表'!L47</f>
        <v>75</v>
      </c>
      <c r="M557" s="82">
        <f>'7月评分表'!M47</f>
        <v>233651.16</v>
      </c>
      <c r="N557" s="82">
        <f>'7月评分表'!N47</f>
        <v>57308.549503360002</v>
      </c>
      <c r="O557" s="82">
        <f>'7月评分表'!O47</f>
        <v>0.130436262093449</v>
      </c>
      <c r="P557" s="82">
        <f>'7月评分表'!P47</f>
        <v>3.7752456930580401E-2</v>
      </c>
      <c r="Q557" s="82">
        <f>'7月评分表'!Q47</f>
        <v>9.7827196570086805</v>
      </c>
      <c r="R557" s="82">
        <f>'7月评分表'!R47</f>
        <v>2.83143426979353</v>
      </c>
    </row>
    <row r="558" spans="1:18" hidden="1">
      <c r="A558" s="81">
        <v>202407</v>
      </c>
      <c r="B558" s="81" t="s">
        <v>151</v>
      </c>
      <c r="C558" s="81" t="s">
        <v>16</v>
      </c>
      <c r="D558" s="81" t="s">
        <v>28</v>
      </c>
      <c r="E558" s="81" t="s">
        <v>152</v>
      </c>
      <c r="F558" s="81">
        <f>'7月评分表'!F48</f>
        <v>36.9</v>
      </c>
      <c r="G558" s="81">
        <f>'7月评分表'!G48</f>
        <v>10</v>
      </c>
      <c r="H558" s="81">
        <f>'7月评分表'!H48</f>
        <v>10</v>
      </c>
      <c r="I558" s="81">
        <f>'7月评分表'!I48</f>
        <v>0</v>
      </c>
      <c r="J558" s="81">
        <f>'7月评分表'!J48</f>
        <v>0</v>
      </c>
      <c r="K558" s="81">
        <f>'7月评分表'!K48</f>
        <v>5</v>
      </c>
      <c r="L558" s="81">
        <f>'7月评分表'!L48</f>
        <v>61.9</v>
      </c>
      <c r="M558" s="82">
        <f>'7月评分表'!M48</f>
        <v>219822.68</v>
      </c>
      <c r="N558" s="82">
        <f>'7月评分表'!N48</f>
        <v>26893.959545763999</v>
      </c>
      <c r="O558" s="82">
        <f>'7月评分表'!O48</f>
        <v>0.21352001600774601</v>
      </c>
      <c r="P558" s="82">
        <f>'7月评分表'!P48</f>
        <v>1.8047512377040501E-2</v>
      </c>
      <c r="Q558" s="82">
        <f>'7月评分表'!Q48</f>
        <v>13.2168889908795</v>
      </c>
      <c r="R558" s="82">
        <f>'7月评分表'!R48</f>
        <v>1.11714101613881</v>
      </c>
    </row>
    <row r="559" spans="1:18" hidden="1">
      <c r="A559" s="81">
        <v>202407</v>
      </c>
      <c r="B559" s="81" t="s">
        <v>153</v>
      </c>
      <c r="C559" s="81" t="s">
        <v>20</v>
      </c>
      <c r="D559" s="81" t="s">
        <v>25</v>
      </c>
      <c r="E559" s="81" t="s">
        <v>154</v>
      </c>
      <c r="F559" s="81">
        <f>'7月评分表'!F49</f>
        <v>44.55</v>
      </c>
      <c r="G559" s="81">
        <f>'7月评分表'!G49</f>
        <v>15</v>
      </c>
      <c r="H559" s="81">
        <f>'7月评分表'!H49</f>
        <v>7.5</v>
      </c>
      <c r="I559" s="81">
        <f>'7月评分表'!I49</f>
        <v>7</v>
      </c>
      <c r="J559" s="81">
        <f>'7月评分表'!J49</f>
        <v>2.5</v>
      </c>
      <c r="K559" s="81">
        <f>'7月评分表'!K49</f>
        <v>5</v>
      </c>
      <c r="L559" s="81">
        <f>'7月评分表'!L49</f>
        <v>81.55</v>
      </c>
      <c r="M559" s="82">
        <f>'7月评分表'!M49</f>
        <v>274579.96000000002</v>
      </c>
      <c r="N559" s="82">
        <f>'7月评分表'!N49</f>
        <v>48234.722653668301</v>
      </c>
      <c r="O559" s="82">
        <f>'7月评分表'!O49</f>
        <v>0.135738234228092</v>
      </c>
      <c r="P559" s="82">
        <f>'7月评分表'!P49</f>
        <v>3.9881884388980202E-2</v>
      </c>
      <c r="Q559" s="82">
        <f>'7月评分表'!Q49</f>
        <v>11.0694530013009</v>
      </c>
      <c r="R559" s="82">
        <f>'7月评分表'!R49</f>
        <v>3.2523676719213399</v>
      </c>
    </row>
    <row r="560" spans="1:18" hidden="1">
      <c r="A560" s="81">
        <v>202407</v>
      </c>
      <c r="B560" s="81" t="s">
        <v>155</v>
      </c>
      <c r="C560" s="81" t="s">
        <v>16</v>
      </c>
      <c r="D560" s="81" t="s">
        <v>34</v>
      </c>
      <c r="E560" s="81" t="s">
        <v>156</v>
      </c>
      <c r="F560" s="81">
        <f>'7月评分表'!F50</f>
        <v>45</v>
      </c>
      <c r="G560" s="81">
        <f>'7月评分表'!G50</f>
        <v>20</v>
      </c>
      <c r="H560" s="81">
        <f>'7月评分表'!H50</f>
        <v>10</v>
      </c>
      <c r="I560" s="81">
        <f>'7月评分表'!I50</f>
        <v>10</v>
      </c>
      <c r="J560" s="81">
        <f>'7月评分表'!J50</f>
        <v>0</v>
      </c>
      <c r="K560" s="81">
        <f>'7月评分表'!K50</f>
        <v>5</v>
      </c>
      <c r="L560" s="81">
        <f>'7月评分表'!L50</f>
        <v>90</v>
      </c>
      <c r="M560" s="82">
        <f>'7月评分表'!M50</f>
        <v>1015002.08</v>
      </c>
      <c r="N560" s="82">
        <f>'7月评分表'!N50</f>
        <v>421071.37287197699</v>
      </c>
      <c r="O560" s="82">
        <f>'7月评分表'!O50</f>
        <v>0.48019306044661703</v>
      </c>
      <c r="P560" s="82">
        <f>'7月评分表'!P50</f>
        <v>0.116300526184654</v>
      </c>
      <c r="Q560" s="82">
        <f>'7月评分表'!Q50</f>
        <v>43.217375440195497</v>
      </c>
      <c r="R560" s="82">
        <f>'7月评分表'!R50</f>
        <v>10.467047356618901</v>
      </c>
    </row>
    <row r="561" spans="1:18" hidden="1">
      <c r="A561" s="81">
        <v>202407</v>
      </c>
      <c r="B561" s="81" t="s">
        <v>157</v>
      </c>
      <c r="C561" s="81" t="s">
        <v>17</v>
      </c>
      <c r="D561" s="81" t="s">
        <v>32</v>
      </c>
      <c r="E561" s="81" t="s">
        <v>158</v>
      </c>
      <c r="F561" s="81">
        <f>'7月评分表'!F51</f>
        <v>41.85</v>
      </c>
      <c r="G561" s="81">
        <f>'7月评分表'!G51</f>
        <v>20</v>
      </c>
      <c r="H561" s="81">
        <f>'7月评分表'!H51</f>
        <v>7.5</v>
      </c>
      <c r="I561" s="81">
        <f>'7月评分表'!I51</f>
        <v>7</v>
      </c>
      <c r="J561" s="81">
        <f>'7月评分表'!J51</f>
        <v>2.5</v>
      </c>
      <c r="K561" s="81">
        <f>'7月评分表'!K51</f>
        <v>5</v>
      </c>
      <c r="L561" s="81">
        <f>'7月评分表'!L51</f>
        <v>83.85</v>
      </c>
      <c r="M561" s="82">
        <f>'7月评分表'!M51</f>
        <v>531887.66</v>
      </c>
      <c r="N561" s="82">
        <f>'7月评分表'!N51</f>
        <v>140160.69330627299</v>
      </c>
      <c r="O561" s="82">
        <f>'7月评分表'!O51</f>
        <v>0.235339381855801</v>
      </c>
      <c r="P561" s="82">
        <f>'7月评分表'!P51</f>
        <v>5.2583178530822901E-2</v>
      </c>
      <c r="Q561" s="82">
        <f>'7月评分表'!Q51</f>
        <v>19.733207168608899</v>
      </c>
      <c r="R561" s="82">
        <f>'7月评分表'!R51</f>
        <v>4.4090995198094998</v>
      </c>
    </row>
    <row r="562" spans="1:18" hidden="1">
      <c r="A562" s="81">
        <v>202407</v>
      </c>
      <c r="B562" s="81" t="s">
        <v>159</v>
      </c>
      <c r="C562" s="81" t="s">
        <v>17</v>
      </c>
      <c r="D562" s="81" t="s">
        <v>31</v>
      </c>
      <c r="E562" s="81" t="s">
        <v>160</v>
      </c>
      <c r="F562" s="81">
        <f>'7月评分表'!F52</f>
        <v>40.049999999999997</v>
      </c>
      <c r="G562" s="81">
        <f>'7月评分表'!G52</f>
        <v>20</v>
      </c>
      <c r="H562" s="81">
        <f>'7月评分表'!H52</f>
        <v>2.5</v>
      </c>
      <c r="I562" s="81">
        <f>'7月评分表'!I52</f>
        <v>3</v>
      </c>
      <c r="J562" s="81">
        <f>'7月评分表'!J52</f>
        <v>2.5</v>
      </c>
      <c r="K562" s="81">
        <f>'7月评分表'!K52</f>
        <v>5</v>
      </c>
      <c r="L562" s="81">
        <f>'7月评分表'!L52</f>
        <v>73.05</v>
      </c>
      <c r="M562" s="82">
        <f>'7月评分表'!M52</f>
        <v>256918.77</v>
      </c>
      <c r="N562" s="82">
        <f>'7月评分表'!N52</f>
        <v>51668.024952020802</v>
      </c>
      <c r="O562" s="82">
        <f>'7月评分表'!O52</f>
        <v>7.7877520991760596E-2</v>
      </c>
      <c r="P562" s="82">
        <f>'7月评分表'!P52</f>
        <v>2.31528375327298E-2</v>
      </c>
      <c r="Q562" s="82">
        <f>'7月评分表'!Q52</f>
        <v>5.6889529084481101</v>
      </c>
      <c r="R562" s="82">
        <f>'7月评分表'!R52</f>
        <v>1.69131478176591</v>
      </c>
    </row>
    <row r="563" spans="1:18" hidden="1">
      <c r="A563" s="81">
        <v>202407</v>
      </c>
      <c r="B563" s="81" t="s">
        <v>161</v>
      </c>
      <c r="C563" s="81" t="s">
        <v>17</v>
      </c>
      <c r="D563" s="81" t="s">
        <v>31</v>
      </c>
      <c r="E563" s="81" t="s">
        <v>162</v>
      </c>
      <c r="F563" s="81">
        <f>'7月评分表'!F53</f>
        <v>42.75</v>
      </c>
      <c r="G563" s="81">
        <f>'7月评分表'!G53</f>
        <v>15</v>
      </c>
      <c r="H563" s="81">
        <f>'7月评分表'!H53</f>
        <v>10</v>
      </c>
      <c r="I563" s="81">
        <f>'7月评分表'!I53</f>
        <v>10</v>
      </c>
      <c r="J563" s="81">
        <f>'7月评分表'!J53</f>
        <v>2.5</v>
      </c>
      <c r="K563" s="81">
        <f>'7月评分表'!K53</f>
        <v>5</v>
      </c>
      <c r="L563" s="81">
        <f>'7月评分表'!L53</f>
        <v>85.25</v>
      </c>
      <c r="M563" s="82">
        <f>'7月评分表'!M53</f>
        <v>268561.71999999997</v>
      </c>
      <c r="N563" s="82">
        <f>'7月评分表'!N53</f>
        <v>40875.370151870004</v>
      </c>
      <c r="O563" s="82">
        <f>'7月评分表'!O53</f>
        <v>7.4790649740027998E-2</v>
      </c>
      <c r="P563" s="82">
        <f>'7月评分表'!P53</f>
        <v>2.2361857590620999E-2</v>
      </c>
      <c r="Q563" s="82">
        <f>'7月评分表'!Q53</f>
        <v>6.3759028903373904</v>
      </c>
      <c r="R563" s="82">
        <f>'7月评分表'!R53</f>
        <v>1.90634835960044</v>
      </c>
    </row>
    <row r="564" spans="1:18" hidden="1">
      <c r="A564" s="81">
        <v>202407</v>
      </c>
      <c r="B564" s="81" t="s">
        <v>163</v>
      </c>
      <c r="C564" s="81" t="s">
        <v>17</v>
      </c>
      <c r="D564" s="81" t="s">
        <v>31</v>
      </c>
      <c r="E564" s="81" t="s">
        <v>164</v>
      </c>
      <c r="F564" s="81">
        <f>'7月评分表'!F54</f>
        <v>45</v>
      </c>
      <c r="G564" s="81">
        <f>'7月评分表'!G54</f>
        <v>20</v>
      </c>
      <c r="H564" s="81">
        <f>'7月评分表'!H54</f>
        <v>2.5</v>
      </c>
      <c r="I564" s="81">
        <f>'7月评分表'!I54</f>
        <v>7</v>
      </c>
      <c r="J564" s="81">
        <f>'7月评分表'!J54</f>
        <v>2.5</v>
      </c>
      <c r="K564" s="81">
        <f>'7月评分表'!K54</f>
        <v>5</v>
      </c>
      <c r="L564" s="81">
        <f>'7月评分表'!L54</f>
        <v>82</v>
      </c>
      <c r="M564" s="82">
        <f>'7月评分表'!M54</f>
        <v>685538.05</v>
      </c>
      <c r="N564" s="82">
        <f>'7月评分表'!N54</f>
        <v>181156.78652763099</v>
      </c>
      <c r="O564" s="82">
        <f>'7月评分表'!O54</f>
        <v>0.22960804339434801</v>
      </c>
      <c r="P564" s="82">
        <f>'7月评分表'!P54</f>
        <v>6.7844286947151305E-2</v>
      </c>
      <c r="Q564" s="82">
        <f>'7月评分表'!Q54</f>
        <v>18.827859558336499</v>
      </c>
      <c r="R564" s="82">
        <f>'7月评分表'!R54</f>
        <v>5.5632315296664103</v>
      </c>
    </row>
    <row r="565" spans="1:18" hidden="1">
      <c r="A565" s="81">
        <v>202407</v>
      </c>
      <c r="B565" s="81" t="s">
        <v>165</v>
      </c>
      <c r="C565" s="81" t="s">
        <v>17</v>
      </c>
      <c r="D565" s="81" t="s">
        <v>32</v>
      </c>
      <c r="E565" s="81" t="s">
        <v>166</v>
      </c>
      <c r="F565" s="81">
        <f>'7月评分表'!F55</f>
        <v>45</v>
      </c>
      <c r="G565" s="81">
        <f>'7月评分表'!G55</f>
        <v>20</v>
      </c>
      <c r="H565" s="81">
        <f>'7月评分表'!H55</f>
        <v>10</v>
      </c>
      <c r="I565" s="81">
        <f>'7月评分表'!I55</f>
        <v>10</v>
      </c>
      <c r="J565" s="81">
        <f>'7月评分表'!J55</f>
        <v>0</v>
      </c>
      <c r="K565" s="81">
        <f>'7月评分表'!K55</f>
        <v>5</v>
      </c>
      <c r="L565" s="81">
        <f>'7月评分表'!L55</f>
        <v>90</v>
      </c>
      <c r="M565" s="82">
        <f>'7月评分表'!M55</f>
        <v>283581.96000000002</v>
      </c>
      <c r="N565" s="82">
        <f>'7月评分表'!N55</f>
        <v>73326.690906755</v>
      </c>
      <c r="O565" s="82">
        <f>'7月评分表'!O55</f>
        <v>0.12467010457825101</v>
      </c>
      <c r="P565" s="82">
        <f>'7月评分表'!P55</f>
        <v>2.78389462058748E-2</v>
      </c>
      <c r="Q565" s="82">
        <f>'7月评分表'!Q55</f>
        <v>11.220309412042599</v>
      </c>
      <c r="R565" s="82">
        <f>'7月评分表'!R55</f>
        <v>2.50550515852873</v>
      </c>
    </row>
    <row r="566" spans="1:18" hidden="1">
      <c r="A566" s="81">
        <v>202407</v>
      </c>
      <c r="B566" s="81" t="s">
        <v>167</v>
      </c>
      <c r="C566" s="81" t="s">
        <v>17</v>
      </c>
      <c r="D566" s="81" t="s">
        <v>31</v>
      </c>
      <c r="E566" s="81" t="s">
        <v>168</v>
      </c>
      <c r="F566" s="81">
        <f>'7月评分表'!F56</f>
        <v>45</v>
      </c>
      <c r="G566" s="81">
        <f>'7月评分表'!G56</f>
        <v>10</v>
      </c>
      <c r="H566" s="81">
        <f>'7月评分表'!H56</f>
        <v>10</v>
      </c>
      <c r="I566" s="81">
        <f>'7月评分表'!I56</f>
        <v>6</v>
      </c>
      <c r="J566" s="81">
        <f>'7月评分表'!J56</f>
        <v>2.5</v>
      </c>
      <c r="K566" s="81">
        <f>'7月评分表'!K56</f>
        <v>5</v>
      </c>
      <c r="L566" s="81">
        <f>'7月评分表'!L56</f>
        <v>78.5</v>
      </c>
      <c r="M566" s="82">
        <f>'7月评分表'!M56</f>
        <v>379383.13</v>
      </c>
      <c r="N566" s="82">
        <f>'7月评分表'!N56</f>
        <v>55057.779024336996</v>
      </c>
      <c r="O566" s="82">
        <f>'7月评分表'!O56</f>
        <v>0.10430046428199199</v>
      </c>
      <c r="P566" s="82">
        <f>'7月评分表'!P56</f>
        <v>3.12132750960059E-2</v>
      </c>
      <c r="Q566" s="82">
        <f>'7月评分表'!Q56</f>
        <v>8.1875864461363701</v>
      </c>
      <c r="R566" s="82">
        <f>'7月评分表'!R56</f>
        <v>2.4502420950364598</v>
      </c>
    </row>
    <row r="567" spans="1:18" hidden="1">
      <c r="A567" s="81">
        <v>202407</v>
      </c>
      <c r="B567" s="81" t="s">
        <v>169</v>
      </c>
      <c r="C567" s="81" t="s">
        <v>17</v>
      </c>
      <c r="D567" s="81" t="s">
        <v>32</v>
      </c>
      <c r="E567" s="81" t="s">
        <v>170</v>
      </c>
      <c r="F567" s="81">
        <f>'7月评分表'!F57</f>
        <v>40.950000000000003</v>
      </c>
      <c r="G567" s="81">
        <f>'7月评分表'!G57</f>
        <v>20</v>
      </c>
      <c r="H567" s="81">
        <f>'7月评分表'!H57</f>
        <v>7.5</v>
      </c>
      <c r="I567" s="81">
        <f>'7月评分表'!I57</f>
        <v>7</v>
      </c>
      <c r="J567" s="81">
        <f>'7月评分表'!J57</f>
        <v>2.5</v>
      </c>
      <c r="K567" s="81">
        <f>'7月评分表'!K57</f>
        <v>5</v>
      </c>
      <c r="L567" s="81">
        <f>'7月评分表'!L57</f>
        <v>82.95</v>
      </c>
      <c r="M567" s="82">
        <f>'7月评分表'!M57</f>
        <v>297043.90000000002</v>
      </c>
      <c r="N567" s="82">
        <f>'7月评分表'!N57</f>
        <v>65717.422759482593</v>
      </c>
      <c r="O567" s="82">
        <f>'7月评分表'!O57</f>
        <v>0.12422843106782799</v>
      </c>
      <c r="P567" s="82">
        <f>'7月评分表'!P57</f>
        <v>2.7606657053268799E-2</v>
      </c>
      <c r="Q567" s="82">
        <f>'7月评分表'!Q57</f>
        <v>10.304748357076299</v>
      </c>
      <c r="R567" s="82">
        <f>'7月评分表'!R57</f>
        <v>2.28997220256865</v>
      </c>
    </row>
    <row r="568" spans="1:18" hidden="1">
      <c r="A568" s="81">
        <v>202407</v>
      </c>
      <c r="B568" s="81" t="s">
        <v>171</v>
      </c>
      <c r="C568" s="81" t="s">
        <v>17</v>
      </c>
      <c r="D568" s="81" t="s">
        <v>32</v>
      </c>
      <c r="E568" s="81" t="s">
        <v>172</v>
      </c>
      <c r="F568" s="81">
        <f>'7月评分表'!F58</f>
        <v>36</v>
      </c>
      <c r="G568" s="81">
        <f>'7月评分表'!G58</f>
        <v>20</v>
      </c>
      <c r="H568" s="81">
        <f>'7月评分表'!H58</f>
        <v>10</v>
      </c>
      <c r="I568" s="81">
        <f>'7月评分表'!I58</f>
        <v>10</v>
      </c>
      <c r="J568" s="81">
        <f>'7月评分表'!J58</f>
        <v>0</v>
      </c>
      <c r="K568" s="81">
        <f>'7月评分表'!K58</f>
        <v>5</v>
      </c>
      <c r="L568" s="81">
        <f>'7月评分表'!L58</f>
        <v>81</v>
      </c>
      <c r="M568" s="82">
        <f>'7月评分表'!M58</f>
        <v>296682.62</v>
      </c>
      <c r="N568" s="82">
        <f>'7月评分表'!N58</f>
        <v>79401.749738517101</v>
      </c>
      <c r="O568" s="82">
        <f>'7月评分表'!O58</f>
        <v>0.13197075114276799</v>
      </c>
      <c r="P568" s="82">
        <f>'7月评分表'!P58</f>
        <v>2.95015789061722E-2</v>
      </c>
      <c r="Q568" s="82">
        <f>'7月评分表'!Q58</f>
        <v>10.689630842564201</v>
      </c>
      <c r="R568" s="82">
        <f>'7月评分表'!R58</f>
        <v>2.3896278913999498</v>
      </c>
    </row>
    <row r="569" spans="1:18" hidden="1">
      <c r="A569" s="81">
        <v>202407</v>
      </c>
      <c r="B569" s="81" t="s">
        <v>175</v>
      </c>
      <c r="C569" s="81" t="s">
        <v>17</v>
      </c>
      <c r="D569" s="81" t="s">
        <v>32</v>
      </c>
      <c r="E569" s="81" t="s">
        <v>176</v>
      </c>
      <c r="F569" s="81">
        <f>'7月评分表'!F59</f>
        <v>45</v>
      </c>
      <c r="G569" s="81">
        <f>'7月评分表'!G59</f>
        <v>15</v>
      </c>
      <c r="H569" s="81">
        <f>'7月评分表'!H59</f>
        <v>10</v>
      </c>
      <c r="I569" s="81">
        <f>'7月评分表'!I59</f>
        <v>7</v>
      </c>
      <c r="J569" s="81">
        <f>'7月评分表'!J59</f>
        <v>2.5</v>
      </c>
      <c r="K569" s="81">
        <f>'7月评分表'!K59</f>
        <v>5</v>
      </c>
      <c r="L569" s="81">
        <f>'7月评分表'!L59</f>
        <v>84.5</v>
      </c>
      <c r="M569" s="82">
        <f>'7月评分表'!M59</f>
        <v>372734.93</v>
      </c>
      <c r="N569" s="82">
        <f>'7月评分表'!N59</f>
        <v>69230.358526973607</v>
      </c>
      <c r="O569" s="82">
        <f>'7月评分表'!O59</f>
        <v>0.14829497078814599</v>
      </c>
      <c r="P569" s="82">
        <f>'7月评分表'!P59</f>
        <v>3.2787190727473103E-2</v>
      </c>
      <c r="Q569" s="82">
        <f>'7月评分表'!Q59</f>
        <v>12.530925031598301</v>
      </c>
      <c r="R569" s="82">
        <f>'7月评分表'!R59</f>
        <v>2.77051761647148</v>
      </c>
    </row>
    <row r="570" spans="1:18" hidden="1">
      <c r="A570" s="81">
        <v>202407</v>
      </c>
      <c r="B570" s="81" t="s">
        <v>177</v>
      </c>
      <c r="C570" s="81" t="s">
        <v>17</v>
      </c>
      <c r="D570" s="81" t="s">
        <v>33</v>
      </c>
      <c r="E570" s="81" t="s">
        <v>178</v>
      </c>
      <c r="F570" s="81">
        <f>'7月评分表'!F60</f>
        <v>41.85</v>
      </c>
      <c r="G570" s="81">
        <f>'7月评分表'!G60</f>
        <v>15</v>
      </c>
      <c r="H570" s="81">
        <f>'7月评分表'!H60</f>
        <v>10</v>
      </c>
      <c r="I570" s="81">
        <f>'7月评分表'!I60</f>
        <v>10</v>
      </c>
      <c r="J570" s="81">
        <f>'7月评分表'!J60</f>
        <v>0</v>
      </c>
      <c r="K570" s="81">
        <f>'7月评分表'!K60</f>
        <v>5</v>
      </c>
      <c r="L570" s="81">
        <f>'7月评分表'!L60</f>
        <v>81.849999999999994</v>
      </c>
      <c r="M570" s="82">
        <f>'7月评分表'!M60</f>
        <v>240365.27</v>
      </c>
      <c r="N570" s="82">
        <f>'7月评分表'!N60</f>
        <v>41215.745546624799</v>
      </c>
      <c r="O570" s="82">
        <f>'7月评分表'!O60</f>
        <v>0.14915129949966399</v>
      </c>
      <c r="P570" s="82">
        <f>'7月评分表'!P60</f>
        <v>2.0663045499303302E-2</v>
      </c>
      <c r="Q570" s="82">
        <f>'7月评分表'!Q60</f>
        <v>12.208033864047501</v>
      </c>
      <c r="R570" s="82">
        <f>'7月评分表'!R60</f>
        <v>1.6912702741179799</v>
      </c>
    </row>
    <row r="571" spans="1:18" hidden="1">
      <c r="A571" s="81">
        <v>202407</v>
      </c>
      <c r="B571" s="81" t="s">
        <v>179</v>
      </c>
      <c r="C571" s="81" t="s">
        <v>17</v>
      </c>
      <c r="D571" s="81" t="s">
        <v>33</v>
      </c>
      <c r="E571" s="81" t="s">
        <v>180</v>
      </c>
      <c r="F571" s="81">
        <f>'7月评分表'!F61</f>
        <v>37.35</v>
      </c>
      <c r="G571" s="81">
        <f>'7月评分表'!G61</f>
        <v>15</v>
      </c>
      <c r="H571" s="81">
        <f>'7月评分表'!H61</f>
        <v>10</v>
      </c>
      <c r="I571" s="81">
        <f>'7月评分表'!I61</f>
        <v>10</v>
      </c>
      <c r="J571" s="81">
        <f>'7月评分表'!J61</f>
        <v>2.5</v>
      </c>
      <c r="K571" s="81">
        <f>'7月评分表'!K61</f>
        <v>5</v>
      </c>
      <c r="L571" s="81">
        <f>'7月评分表'!L61</f>
        <v>79.849999999999994</v>
      </c>
      <c r="M571" s="82">
        <f>'7月评分表'!M61</f>
        <v>191421.22</v>
      </c>
      <c r="N571" s="82">
        <f>'7月评分表'!N61</f>
        <v>30296.1644034975</v>
      </c>
      <c r="O571" s="82">
        <f>'7月评分表'!O61</f>
        <v>0.115562549357325</v>
      </c>
      <c r="P571" s="82">
        <f>'7月评分表'!P61</f>
        <v>1.6101493810183099E-2</v>
      </c>
      <c r="Q571" s="82">
        <f>'7月评分表'!Q61</f>
        <v>9.2276695661823993</v>
      </c>
      <c r="R571" s="82">
        <f>'7月评分表'!R61</f>
        <v>1.28570428074312</v>
      </c>
    </row>
    <row r="572" spans="1:18" hidden="1">
      <c r="A572" s="81">
        <v>202407</v>
      </c>
      <c r="B572" s="81" t="s">
        <v>181</v>
      </c>
      <c r="C572" s="81" t="s">
        <v>17</v>
      </c>
      <c r="D572" s="81" t="s">
        <v>30</v>
      </c>
      <c r="E572" s="81" t="s">
        <v>182</v>
      </c>
      <c r="F572" s="81">
        <f>'7月评分表'!F62</f>
        <v>36.450000000000003</v>
      </c>
      <c r="G572" s="81">
        <f>'7月评分表'!G62</f>
        <v>15</v>
      </c>
      <c r="H572" s="81">
        <f>'7月评分表'!H62</f>
        <v>5</v>
      </c>
      <c r="I572" s="81">
        <f>'7月评分表'!I62</f>
        <v>6</v>
      </c>
      <c r="J572" s="81">
        <f>'7月评分表'!J62</f>
        <v>0</v>
      </c>
      <c r="K572" s="81">
        <f>'7月评分表'!K62</f>
        <v>5</v>
      </c>
      <c r="L572" s="81">
        <f>'7月评分表'!L62</f>
        <v>67.45</v>
      </c>
      <c r="M572" s="82">
        <f>'7月评分表'!M62</f>
        <v>155691.82999999999</v>
      </c>
      <c r="N572" s="82">
        <f>'7月评分表'!N62</f>
        <v>29165.774086030899</v>
      </c>
      <c r="O572" s="82">
        <f>'7月评分表'!O62</f>
        <v>7.9632043870337593E-2</v>
      </c>
      <c r="P572" s="82">
        <f>'7月评分表'!P62</f>
        <v>1.37300199921369E-2</v>
      </c>
      <c r="Q572" s="82">
        <f>'7月评分表'!Q62</f>
        <v>5.3711813590542699</v>
      </c>
      <c r="R572" s="82">
        <f>'7月评分表'!R62</f>
        <v>0.92608984846963405</v>
      </c>
    </row>
    <row r="573" spans="1:18" hidden="1">
      <c r="A573" s="81">
        <v>202407</v>
      </c>
      <c r="B573" s="81" t="s">
        <v>183</v>
      </c>
      <c r="C573" s="81" t="s">
        <v>17</v>
      </c>
      <c r="D573" s="81" t="s">
        <v>32</v>
      </c>
      <c r="E573" s="81" t="s">
        <v>184</v>
      </c>
      <c r="F573" s="81">
        <f>'7月评分表'!F63</f>
        <v>40.950000000000003</v>
      </c>
      <c r="G573" s="81">
        <f>'7月评分表'!G63</f>
        <v>15</v>
      </c>
      <c r="H573" s="81">
        <f>'7月评分表'!H63</f>
        <v>10</v>
      </c>
      <c r="I573" s="81">
        <f>'7月评分表'!I63</f>
        <v>7</v>
      </c>
      <c r="J573" s="81">
        <f>'7月评分表'!J63</f>
        <v>2.5</v>
      </c>
      <c r="K573" s="81">
        <f>'7月评分表'!K63</f>
        <v>5</v>
      </c>
      <c r="L573" s="81">
        <f>'7月评分表'!L63</f>
        <v>80.45</v>
      </c>
      <c r="M573" s="82">
        <f>'7月评分表'!M63</f>
        <v>203800.29</v>
      </c>
      <c r="N573" s="82">
        <f>'7月评分表'!N63</f>
        <v>31734.5471796692</v>
      </c>
      <c r="O573" s="82">
        <f>'7月评分表'!O63</f>
        <v>7.7574436737097699E-2</v>
      </c>
      <c r="P573" s="82">
        <f>'7月评分表'!P63</f>
        <v>1.7069790036160801E-2</v>
      </c>
      <c r="Q573" s="82">
        <f>'7月评分表'!Q63</f>
        <v>6.2408634354995103</v>
      </c>
      <c r="R573" s="82">
        <f>'7月评分表'!R63</f>
        <v>1.37326460840914</v>
      </c>
    </row>
    <row r="574" spans="1:18" hidden="1">
      <c r="A574" s="81">
        <v>202407</v>
      </c>
      <c r="B574" s="81" t="s">
        <v>187</v>
      </c>
      <c r="C574" s="81" t="s">
        <v>17</v>
      </c>
      <c r="D574" s="81" t="s">
        <v>31</v>
      </c>
      <c r="E574" s="81" t="s">
        <v>188</v>
      </c>
      <c r="F574" s="81">
        <f>'7月评分表'!F64</f>
        <v>40.049999999999997</v>
      </c>
      <c r="G574" s="81">
        <f>'7月评分表'!G64</f>
        <v>5</v>
      </c>
      <c r="H574" s="81">
        <f>'7月评分表'!H64</f>
        <v>10</v>
      </c>
      <c r="I574" s="81">
        <f>'7月评分表'!I64</f>
        <v>3</v>
      </c>
      <c r="J574" s="81">
        <f>'7月评分表'!J64</f>
        <v>2.5</v>
      </c>
      <c r="K574" s="81">
        <f>'7月评分表'!K64</f>
        <v>5</v>
      </c>
      <c r="L574" s="81">
        <f>'7月评分表'!L64</f>
        <v>65.55</v>
      </c>
      <c r="M574" s="82">
        <f>'7月评分表'!M64</f>
        <v>180718.3</v>
      </c>
      <c r="N574" s="82">
        <f>'7月评分表'!N64</f>
        <v>12021.3508603258</v>
      </c>
      <c r="O574" s="82">
        <f>'7月评分表'!O64</f>
        <v>4.2527611000233202E-2</v>
      </c>
      <c r="P574" s="82">
        <f>'7月评分表'!P64</f>
        <v>1.28780807683418E-2</v>
      </c>
      <c r="Q574" s="82">
        <f>'7月评分表'!Q64</f>
        <v>2.78768490106529</v>
      </c>
      <c r="R574" s="82">
        <f>'7月评分表'!R64</f>
        <v>0.84415819436480499</v>
      </c>
    </row>
    <row r="575" spans="1:18" hidden="1">
      <c r="A575" s="81">
        <v>202407</v>
      </c>
      <c r="B575" s="81" t="s">
        <v>189</v>
      </c>
      <c r="C575" s="81" t="s">
        <v>17</v>
      </c>
      <c r="D575" s="81" t="s">
        <v>32</v>
      </c>
      <c r="E575" s="81" t="s">
        <v>190</v>
      </c>
      <c r="F575" s="81">
        <f>'7月评分表'!F65</f>
        <v>40.950000000000003</v>
      </c>
      <c r="G575" s="81">
        <f>'7月评分表'!G65</f>
        <v>20</v>
      </c>
      <c r="H575" s="81">
        <f>'7月评分表'!H65</f>
        <v>7.5</v>
      </c>
      <c r="I575" s="81">
        <f>'7月评分表'!I65</f>
        <v>7</v>
      </c>
      <c r="J575" s="81">
        <f>'7月评分表'!J65</f>
        <v>0</v>
      </c>
      <c r="K575" s="81">
        <f>'7月评分表'!K65</f>
        <v>5</v>
      </c>
      <c r="L575" s="81">
        <f>'7月评分表'!L65</f>
        <v>80.45</v>
      </c>
      <c r="M575" s="82">
        <f>'7月评分表'!M65</f>
        <v>228251.51999999999</v>
      </c>
      <c r="N575" s="82">
        <f>'7月评分表'!N65</f>
        <v>48720.666921533397</v>
      </c>
      <c r="O575" s="82">
        <f>'7月评分表'!O65</f>
        <v>9.4439166264412205E-2</v>
      </c>
      <c r="P575" s="82">
        <f>'7月评分表'!P65</f>
        <v>2.09642222554241E-2</v>
      </c>
      <c r="Q575" s="82">
        <f>'7月评分表'!Q65</f>
        <v>7.5976309259719601</v>
      </c>
      <c r="R575" s="82">
        <f>'7月评分表'!R65</f>
        <v>1.68657168044887</v>
      </c>
    </row>
    <row r="576" spans="1:18" hidden="1">
      <c r="A576" s="81">
        <v>202407</v>
      </c>
      <c r="B576" s="81" t="s">
        <v>191</v>
      </c>
      <c r="C576" s="81" t="s">
        <v>17</v>
      </c>
      <c r="D576" s="81" t="s">
        <v>31</v>
      </c>
      <c r="E576" s="81" t="s">
        <v>192</v>
      </c>
      <c r="F576" s="81">
        <f>'7月评分表'!F66</f>
        <v>45</v>
      </c>
      <c r="G576" s="81">
        <f>'7月评分表'!G66</f>
        <v>5</v>
      </c>
      <c r="H576" s="81">
        <f>'7月评分表'!H66</f>
        <v>10</v>
      </c>
      <c r="I576" s="81">
        <f>'7月评分表'!I66</f>
        <v>6</v>
      </c>
      <c r="J576" s="81">
        <f>'7月评分表'!J66</f>
        <v>0</v>
      </c>
      <c r="K576" s="81">
        <f>'7月评分表'!K66</f>
        <v>5</v>
      </c>
      <c r="L576" s="81">
        <f>'7月评分表'!L66</f>
        <v>71</v>
      </c>
      <c r="M576" s="82">
        <f>'7月评分表'!M66</f>
        <v>163484.13</v>
      </c>
      <c r="N576" s="82">
        <f>'7月评分表'!N66</f>
        <v>14095.9443408033</v>
      </c>
      <c r="O576" s="82">
        <f>'7月评分表'!O66</f>
        <v>4.00945010541853E-2</v>
      </c>
      <c r="P576" s="82">
        <f>'7月评分表'!P66</f>
        <v>1.21012574824142E-2</v>
      </c>
      <c r="Q576" s="82">
        <f>'7月评分表'!Q66</f>
        <v>2.8467095748471598</v>
      </c>
      <c r="R576" s="82">
        <f>'7月评分表'!R66</f>
        <v>0.85918928125140803</v>
      </c>
    </row>
    <row r="577" spans="1:18" hidden="1">
      <c r="A577" s="81">
        <v>202407</v>
      </c>
      <c r="B577" s="81" t="s">
        <v>193</v>
      </c>
      <c r="C577" s="81" t="s">
        <v>17</v>
      </c>
      <c r="D577" s="81" t="s">
        <v>31</v>
      </c>
      <c r="E577" s="81" t="s">
        <v>194</v>
      </c>
      <c r="F577" s="81">
        <f>'7月评分表'!F67</f>
        <v>40.950000000000003</v>
      </c>
      <c r="G577" s="81">
        <f>'7月评分表'!G67</f>
        <v>5</v>
      </c>
      <c r="H577" s="81">
        <f>'7月评分表'!H67</f>
        <v>10</v>
      </c>
      <c r="I577" s="81">
        <f>'7月评分表'!I67</f>
        <v>7</v>
      </c>
      <c r="J577" s="81">
        <f>'7月评分表'!J67</f>
        <v>0</v>
      </c>
      <c r="K577" s="81">
        <f>'7月评分表'!K67</f>
        <v>5</v>
      </c>
      <c r="L577" s="81">
        <f>'7月评分表'!L67</f>
        <v>67.95</v>
      </c>
      <c r="M577" s="82">
        <f>'7月评分表'!M67</f>
        <v>189490</v>
      </c>
      <c r="N577" s="82">
        <f>'7月评分表'!N67</f>
        <v>16090.145439792799</v>
      </c>
      <c r="O577" s="82">
        <f>'7月评分表'!O67</f>
        <v>4.6347477671582697E-2</v>
      </c>
      <c r="P577" s="82">
        <f>'7月评分表'!P67</f>
        <v>1.3991479562397401E-2</v>
      </c>
      <c r="Q577" s="82">
        <f>'7月评分表'!Q67</f>
        <v>3.1493111077840399</v>
      </c>
      <c r="R577" s="82">
        <f>'7月评分表'!R67</f>
        <v>0.95072103626490301</v>
      </c>
    </row>
    <row r="578" spans="1:18" hidden="1">
      <c r="A578" s="81">
        <v>202407</v>
      </c>
      <c r="B578" s="81" t="s">
        <v>195</v>
      </c>
      <c r="C578" s="81" t="s">
        <v>17</v>
      </c>
      <c r="D578" s="81" t="s">
        <v>31</v>
      </c>
      <c r="E578" s="81" t="s">
        <v>196</v>
      </c>
      <c r="F578" s="81">
        <f>'7月评分表'!F68</f>
        <v>45</v>
      </c>
      <c r="G578" s="81">
        <f>'7月评分表'!G68</f>
        <v>2.5</v>
      </c>
      <c r="H578" s="81">
        <f>'7月评分表'!H68</f>
        <v>10</v>
      </c>
      <c r="I578" s="81">
        <f>'7月评分表'!I68</f>
        <v>10</v>
      </c>
      <c r="J578" s="81">
        <f>'7月评分表'!J68</f>
        <v>2.5</v>
      </c>
      <c r="K578" s="81">
        <f>'7月评分表'!K68</f>
        <v>5</v>
      </c>
      <c r="L578" s="81">
        <f>'7月评分表'!L68</f>
        <v>75</v>
      </c>
      <c r="M578" s="82">
        <f>'7月评分表'!M68</f>
        <v>191847.3</v>
      </c>
      <c r="N578" s="82">
        <f>'7月评分表'!N68</f>
        <v>9576.5468457129791</v>
      </c>
      <c r="O578" s="82">
        <f>'7月评分表'!O68</f>
        <v>4.3542105423877299E-2</v>
      </c>
      <c r="P578" s="82">
        <f>'7月评分表'!P68</f>
        <v>1.32248769685638E-2</v>
      </c>
      <c r="Q578" s="82">
        <f>'7月评分表'!Q68</f>
        <v>3.2656579067907998</v>
      </c>
      <c r="R578" s="82">
        <f>'7月评分表'!R68</f>
        <v>0.99186577264228504</v>
      </c>
    </row>
    <row r="579" spans="1:18" hidden="1">
      <c r="A579" s="81">
        <v>202407</v>
      </c>
      <c r="B579" s="81" t="s">
        <v>197</v>
      </c>
      <c r="C579" s="81" t="s">
        <v>17</v>
      </c>
      <c r="D579" s="81" t="s">
        <v>33</v>
      </c>
      <c r="E579" s="81" t="s">
        <v>198</v>
      </c>
      <c r="F579" s="81">
        <f>'7月评分表'!F69</f>
        <v>45</v>
      </c>
      <c r="G579" s="81">
        <f>'7月评分表'!G69</f>
        <v>15</v>
      </c>
      <c r="H579" s="81">
        <f>'7月评分表'!H69</f>
        <v>7.5</v>
      </c>
      <c r="I579" s="81">
        <f>'7月评分表'!I69</f>
        <v>10</v>
      </c>
      <c r="J579" s="81">
        <f>'7月评分表'!J69</f>
        <v>0</v>
      </c>
      <c r="K579" s="81">
        <f>'7月评分表'!K69</f>
        <v>5</v>
      </c>
      <c r="L579" s="81">
        <f>'7月评分表'!L69</f>
        <v>82.5</v>
      </c>
      <c r="M579" s="82">
        <f>'7月评分表'!M69</f>
        <v>241256.41</v>
      </c>
      <c r="N579" s="82">
        <f>'7月评分表'!N69</f>
        <v>44193.743147399298</v>
      </c>
      <c r="O579" s="82">
        <f>'7月评分表'!O69</f>
        <v>0.15330190875013899</v>
      </c>
      <c r="P579" s="82">
        <f>'7月评分表'!P69</f>
        <v>2.1135487919358101E-2</v>
      </c>
      <c r="Q579" s="82">
        <f>'7月评分表'!Q69</f>
        <v>12.647407471886501</v>
      </c>
      <c r="R579" s="82">
        <f>'7月评分表'!R69</f>
        <v>1.74367775334704</v>
      </c>
    </row>
    <row r="580" spans="1:18" hidden="1">
      <c r="A580" s="81">
        <v>202407</v>
      </c>
      <c r="B580" s="81" t="s">
        <v>199</v>
      </c>
      <c r="C580" s="81" t="s">
        <v>17</v>
      </c>
      <c r="D580" s="81" t="s">
        <v>33</v>
      </c>
      <c r="E580" s="81" t="s">
        <v>200</v>
      </c>
      <c r="F580" s="81">
        <f>'7月评分表'!F70</f>
        <v>42.3</v>
      </c>
      <c r="G580" s="81">
        <f>'7月评分表'!G70</f>
        <v>0</v>
      </c>
      <c r="H580" s="81">
        <f>'7月评分表'!H70</f>
        <v>10</v>
      </c>
      <c r="I580" s="81">
        <f>'7月评分表'!I70</f>
        <v>10</v>
      </c>
      <c r="J580" s="81">
        <f>'7月评分表'!J70</f>
        <v>0</v>
      </c>
      <c r="K580" s="81">
        <f>'7月评分表'!K70</f>
        <v>5</v>
      </c>
      <c r="L580" s="81">
        <f>'7月评分表'!L70</f>
        <v>67.3</v>
      </c>
      <c r="M580" s="82">
        <f>'7月评分表'!M70</f>
        <v>147521.56</v>
      </c>
      <c r="N580" s="82">
        <f>'7月评分表'!N70</f>
        <v>0</v>
      </c>
      <c r="O580" s="82">
        <f>'7月评分表'!O70</f>
        <v>5.9328067674463698E-2</v>
      </c>
      <c r="P580" s="82">
        <f>'7月评分表'!P70</f>
        <v>9.1375570659021303E-3</v>
      </c>
      <c r="Q580" s="82">
        <f>'7月评分表'!Q70</f>
        <v>3.9927789544914098</v>
      </c>
      <c r="R580" s="82">
        <f>'7月评分表'!R70</f>
        <v>0.61495759053521304</v>
      </c>
    </row>
    <row r="581" spans="1:18" hidden="1">
      <c r="A581" s="81">
        <v>202407</v>
      </c>
      <c r="B581" s="81" t="s">
        <v>201</v>
      </c>
      <c r="C581" s="81" t="s">
        <v>17</v>
      </c>
      <c r="D581" s="81" t="s">
        <v>33</v>
      </c>
      <c r="E581" s="81" t="s">
        <v>202</v>
      </c>
      <c r="F581" s="81">
        <f>'7月评分表'!F71</f>
        <v>45</v>
      </c>
      <c r="G581" s="81">
        <f>'7月评分表'!G71</f>
        <v>2.5</v>
      </c>
      <c r="H581" s="81">
        <f>'7月评分表'!H71</f>
        <v>10</v>
      </c>
      <c r="I581" s="81">
        <f>'7月评分表'!I71</f>
        <v>10</v>
      </c>
      <c r="J581" s="81">
        <f>'7月评分表'!J71</f>
        <v>5</v>
      </c>
      <c r="K581" s="81">
        <f>'7月评分表'!K71</f>
        <v>5</v>
      </c>
      <c r="L581" s="81">
        <f>'7月评分表'!L71</f>
        <v>77.5</v>
      </c>
      <c r="M581" s="82">
        <f>'7月评分表'!M71</f>
        <v>158682.42000000001</v>
      </c>
      <c r="N581" s="82">
        <f>'7月评分表'!N71</f>
        <v>2056.3110518743001</v>
      </c>
      <c r="O581" s="82">
        <f>'7月评分表'!O71</f>
        <v>6.6435114537301707E-2</v>
      </c>
      <c r="P581" s="82">
        <f>'7月评分表'!P71</f>
        <v>1.0116974191465599E-2</v>
      </c>
      <c r="Q581" s="82">
        <f>'7月评分表'!Q71</f>
        <v>5.1487213766408804</v>
      </c>
      <c r="R581" s="82">
        <f>'7月评分表'!R71</f>
        <v>0.78406549983858398</v>
      </c>
    </row>
    <row r="582" spans="1:18" hidden="1">
      <c r="A582" s="81">
        <v>202407</v>
      </c>
      <c r="B582" s="81" t="s">
        <v>203</v>
      </c>
      <c r="C582" s="81" t="s">
        <v>17</v>
      </c>
      <c r="D582" s="81" t="s">
        <v>33</v>
      </c>
      <c r="E582" s="81" t="s">
        <v>204</v>
      </c>
      <c r="F582" s="81">
        <f>'7月评分表'!F72</f>
        <v>0</v>
      </c>
      <c r="G582" s="81">
        <f>'7月评分表'!G72</f>
        <v>15</v>
      </c>
      <c r="H582" s="81">
        <f>'7月评分表'!H72</f>
        <v>7.5</v>
      </c>
      <c r="I582" s="81">
        <f>'7月评分表'!I72</f>
        <v>3</v>
      </c>
      <c r="J582" s="81">
        <f>'7月评分表'!J72</f>
        <v>2.5</v>
      </c>
      <c r="K582" s="81">
        <f>'7月评分表'!K72</f>
        <v>5</v>
      </c>
      <c r="L582" s="81">
        <f>'7月评分表'!L72</f>
        <v>33</v>
      </c>
      <c r="M582" s="82">
        <f>'7月评分表'!M72</f>
        <v>226637.27</v>
      </c>
      <c r="N582" s="82">
        <f>'7月评分表'!N72</f>
        <v>41878.479689826199</v>
      </c>
      <c r="O582" s="82">
        <f>'7月评分表'!O72</f>
        <v>0.14447430772052999</v>
      </c>
      <c r="P582" s="82">
        <f>'7月评分表'!P72</f>
        <v>1.9905581644238401E-2</v>
      </c>
      <c r="Q582" s="82">
        <f>'7月评分表'!Q72</f>
        <v>4.7676521547774904</v>
      </c>
      <c r="R582" s="82">
        <f>'7月评分表'!R72</f>
        <v>0.65688419425986699</v>
      </c>
    </row>
    <row r="583" spans="1:18" hidden="1">
      <c r="A583" s="81">
        <v>202407</v>
      </c>
      <c r="B583" s="81" t="s">
        <v>205</v>
      </c>
      <c r="C583" s="81" t="s">
        <v>17</v>
      </c>
      <c r="D583" s="81" t="s">
        <v>33</v>
      </c>
      <c r="E583" s="81" t="s">
        <v>206</v>
      </c>
      <c r="F583" s="81">
        <f>'7月评分表'!F73</f>
        <v>38.700000000000003</v>
      </c>
      <c r="G583" s="81">
        <f>'7月评分表'!G73</f>
        <v>10</v>
      </c>
      <c r="H583" s="81">
        <f>'7月评分表'!H73</f>
        <v>10</v>
      </c>
      <c r="I583" s="81">
        <f>'7月评分表'!I73</f>
        <v>10</v>
      </c>
      <c r="J583" s="81">
        <f>'7月评分表'!J73</f>
        <v>0</v>
      </c>
      <c r="K583" s="81">
        <f>'7月评分表'!K73</f>
        <v>5</v>
      </c>
      <c r="L583" s="81">
        <f>'7月评分表'!L73</f>
        <v>73.7</v>
      </c>
      <c r="M583" s="82">
        <f>'7月评分表'!M73</f>
        <v>132677.22</v>
      </c>
      <c r="N583" s="82">
        <f>'7月评分表'!N73</f>
        <v>13980.5346856547</v>
      </c>
      <c r="O583" s="82">
        <f>'7月评分表'!O73</f>
        <v>7.1161195049126602E-2</v>
      </c>
      <c r="P583" s="82">
        <f>'7月评分表'!P73</f>
        <v>1.01768925654134E-2</v>
      </c>
      <c r="Q583" s="82">
        <f>'7月评分表'!Q73</f>
        <v>5.2445800751206297</v>
      </c>
      <c r="R583" s="82">
        <f>'7月评分表'!R73</f>
        <v>0.75003698207096803</v>
      </c>
    </row>
    <row r="584" spans="1:18" hidden="1">
      <c r="A584" s="81">
        <v>202407</v>
      </c>
      <c r="B584" s="81" t="s">
        <v>207</v>
      </c>
      <c r="C584" s="81" t="s">
        <v>17</v>
      </c>
      <c r="D584" s="81" t="s">
        <v>36</v>
      </c>
      <c r="E584" s="81" t="s">
        <v>208</v>
      </c>
      <c r="F584" s="81">
        <f>'7月评分表'!F74</f>
        <v>45</v>
      </c>
      <c r="G584" s="81">
        <f>'7月评分表'!G74</f>
        <v>2.5</v>
      </c>
      <c r="H584" s="81">
        <f>'7月评分表'!H74</f>
        <v>0</v>
      </c>
      <c r="I584" s="81">
        <f>'7月评分表'!I74</f>
        <v>0</v>
      </c>
      <c r="J584" s="81">
        <f>'7月评分表'!J74</f>
        <v>0</v>
      </c>
      <c r="K584" s="81">
        <f>'7月评分表'!K74</f>
        <v>5</v>
      </c>
      <c r="L584" s="81">
        <f>'7月评分表'!L74</f>
        <v>52.5</v>
      </c>
      <c r="M584" s="82">
        <f>'7月评分表'!M74</f>
        <v>120785.36</v>
      </c>
      <c r="N584" s="82">
        <f>'7月评分表'!N74</f>
        <v>5676.6496823187899</v>
      </c>
      <c r="O584" s="82">
        <f>'7月评分表'!O74</f>
        <v>4.9839003149706698E-2</v>
      </c>
      <c r="P584" s="82">
        <f>'7月评分表'!P74</f>
        <v>8.2768545364719504E-3</v>
      </c>
      <c r="Q584" s="82">
        <f>'7月评分表'!Q74</f>
        <v>2.6165476653596</v>
      </c>
      <c r="R584" s="82">
        <f>'7月评分表'!R74</f>
        <v>0.43453486316477702</v>
      </c>
    </row>
    <row r="585" spans="1:18" hidden="1">
      <c r="A585" s="81">
        <v>202407</v>
      </c>
      <c r="B585" s="81" t="s">
        <v>209</v>
      </c>
      <c r="C585" s="81" t="s">
        <v>17</v>
      </c>
      <c r="D585" s="81" t="s">
        <v>36</v>
      </c>
      <c r="E585" s="81" t="s">
        <v>210</v>
      </c>
      <c r="F585" s="81">
        <f>'7月评分表'!F75</f>
        <v>45</v>
      </c>
      <c r="G585" s="81">
        <f>'7月评分表'!G75</f>
        <v>15</v>
      </c>
      <c r="H585" s="81">
        <f>'7月评分表'!H75</f>
        <v>10</v>
      </c>
      <c r="I585" s="81">
        <f>'7月评分表'!I75</f>
        <v>10</v>
      </c>
      <c r="J585" s="81">
        <f>'7月评分表'!J75</f>
        <v>0</v>
      </c>
      <c r="K585" s="81">
        <f>'7月评分表'!K75</f>
        <v>5</v>
      </c>
      <c r="L585" s="81">
        <f>'7月评分表'!L75</f>
        <v>85</v>
      </c>
      <c r="M585" s="82">
        <f>'7月评分表'!M75</f>
        <v>216801.11</v>
      </c>
      <c r="N585" s="82">
        <f>'7月评分表'!N75</f>
        <v>33137.649577059099</v>
      </c>
      <c r="O585" s="82">
        <f>'7月评分表'!O75</f>
        <v>0.110916071526992</v>
      </c>
      <c r="P585" s="82">
        <f>'7月评分表'!P75</f>
        <v>1.8071654654442101E-2</v>
      </c>
      <c r="Q585" s="82">
        <f>'7月评分表'!Q75</f>
        <v>9.4278660797943203</v>
      </c>
      <c r="R585" s="82">
        <f>'7月评分表'!R75</f>
        <v>1.53609064562758</v>
      </c>
    </row>
    <row r="586" spans="1:18" hidden="1">
      <c r="A586" s="81">
        <v>202407</v>
      </c>
      <c r="B586" s="81" t="s">
        <v>211</v>
      </c>
      <c r="C586" s="81" t="s">
        <v>17</v>
      </c>
      <c r="D586" s="81" t="s">
        <v>30</v>
      </c>
      <c r="E586" s="81" t="s">
        <v>212</v>
      </c>
      <c r="F586" s="81">
        <f>'7月评分表'!F76</f>
        <v>43.65</v>
      </c>
      <c r="G586" s="81">
        <f>'7月评分表'!G76</f>
        <v>20</v>
      </c>
      <c r="H586" s="81">
        <f>'7月评分表'!H76</f>
        <v>5</v>
      </c>
      <c r="I586" s="81">
        <f>'7月评分表'!I76</f>
        <v>3</v>
      </c>
      <c r="J586" s="81">
        <f>'7月评分表'!J76</f>
        <v>2.5</v>
      </c>
      <c r="K586" s="81">
        <f>'7月评分表'!K76</f>
        <v>5</v>
      </c>
      <c r="L586" s="81">
        <f>'7月评分表'!L76</f>
        <v>79.150000000000006</v>
      </c>
      <c r="M586" s="82">
        <f>'7月评分表'!M76</f>
        <v>279688.46999999997</v>
      </c>
      <c r="N586" s="82">
        <f>'7月评分表'!N76</f>
        <v>74069.915627889102</v>
      </c>
      <c r="O586" s="82">
        <f>'7月评分表'!O76</f>
        <v>0.15700462122147699</v>
      </c>
      <c r="P586" s="82">
        <f>'7月评分表'!P76</f>
        <v>2.77019141442141E-2</v>
      </c>
      <c r="Q586" s="82">
        <f>'7月评分表'!Q76</f>
        <v>12.4269157696799</v>
      </c>
      <c r="R586" s="82">
        <f>'7月评分表'!R76</f>
        <v>2.1926065045145502</v>
      </c>
    </row>
    <row r="587" spans="1:18" hidden="1">
      <c r="A587" s="81">
        <v>202407</v>
      </c>
      <c r="B587" s="81" t="s">
        <v>213</v>
      </c>
      <c r="C587" s="81" t="s">
        <v>17</v>
      </c>
      <c r="D587" s="81" t="s">
        <v>30</v>
      </c>
      <c r="E587" s="81" t="s">
        <v>214</v>
      </c>
      <c r="F587" s="81">
        <f>'7月评分表'!F77</f>
        <v>43.65</v>
      </c>
      <c r="G587" s="81">
        <f>'7月评分表'!G77</f>
        <v>20</v>
      </c>
      <c r="H587" s="81">
        <f>'7月评分表'!H77</f>
        <v>10</v>
      </c>
      <c r="I587" s="81">
        <f>'7月评分表'!I77</f>
        <v>6</v>
      </c>
      <c r="J587" s="81">
        <f>'7月评分表'!J77</f>
        <v>2.5</v>
      </c>
      <c r="K587" s="81">
        <f>'7月评分表'!K77</f>
        <v>5</v>
      </c>
      <c r="L587" s="81">
        <f>'7月评分表'!L77</f>
        <v>87.15</v>
      </c>
      <c r="M587" s="82">
        <f>'7月评分表'!M77</f>
        <v>166322.89000000001</v>
      </c>
      <c r="N587" s="82">
        <f>'7月评分表'!N77</f>
        <v>34470.108652974697</v>
      </c>
      <c r="O587" s="82">
        <f>'7月评分表'!O77</f>
        <v>8.7201844113753493E-2</v>
      </c>
      <c r="P587" s="82">
        <f>'7月评分表'!P77</f>
        <v>1.5131698931173601E-2</v>
      </c>
      <c r="Q587" s="82">
        <f>'7月评分表'!Q77</f>
        <v>7.5996407145136198</v>
      </c>
      <c r="R587" s="82">
        <f>'7月评分表'!R77</f>
        <v>1.31872756185178</v>
      </c>
    </row>
    <row r="588" spans="1:18" hidden="1">
      <c r="A588" s="81">
        <v>202407</v>
      </c>
      <c r="B588" s="81" t="s">
        <v>215</v>
      </c>
      <c r="C588" s="81" t="s">
        <v>17</v>
      </c>
      <c r="D588" s="81" t="s">
        <v>30</v>
      </c>
      <c r="E588" s="81" t="s">
        <v>216</v>
      </c>
      <c r="F588" s="81">
        <f>'7月评分表'!F78</f>
        <v>44.1</v>
      </c>
      <c r="G588" s="81">
        <f>'7月评分表'!G78</f>
        <v>15</v>
      </c>
      <c r="H588" s="81">
        <f>'7月评分表'!H78</f>
        <v>7.5</v>
      </c>
      <c r="I588" s="81">
        <f>'7月评分表'!I78</f>
        <v>10</v>
      </c>
      <c r="J588" s="81">
        <f>'7月评分表'!J78</f>
        <v>0</v>
      </c>
      <c r="K588" s="81">
        <f>'7月评分表'!K78</f>
        <v>5</v>
      </c>
      <c r="L588" s="81">
        <f>'7月评分表'!L78</f>
        <v>81.599999999999994</v>
      </c>
      <c r="M588" s="82">
        <f>'7月评分表'!M78</f>
        <v>140156.23000000001</v>
      </c>
      <c r="N588" s="82">
        <f>'7月评分表'!N78</f>
        <v>26107.297761767299</v>
      </c>
      <c r="O588" s="82">
        <f>'7月评分表'!O78</f>
        <v>7.1590633110531002E-2</v>
      </c>
      <c r="P588" s="82">
        <f>'7月评分表'!P78</f>
        <v>1.2339216800783599E-2</v>
      </c>
      <c r="Q588" s="82">
        <f>'7月评分表'!Q78</f>
        <v>5.8417956618193303</v>
      </c>
      <c r="R588" s="82">
        <f>'7月评分表'!R78</f>
        <v>1.0068800909439399</v>
      </c>
    </row>
    <row r="589" spans="1:18" hidden="1">
      <c r="A589" s="81">
        <v>202407</v>
      </c>
      <c r="B589" s="81" t="s">
        <v>217</v>
      </c>
      <c r="C589" s="81" t="s">
        <v>17</v>
      </c>
      <c r="D589" s="81" t="s">
        <v>36</v>
      </c>
      <c r="E589" s="81" t="s">
        <v>218</v>
      </c>
      <c r="F589" s="81">
        <f>'7月评分表'!F79</f>
        <v>45</v>
      </c>
      <c r="G589" s="81">
        <f>'7月评分表'!G79</f>
        <v>10</v>
      </c>
      <c r="H589" s="81">
        <f>'7月评分表'!H79</f>
        <v>5</v>
      </c>
      <c r="I589" s="81">
        <f>'7月评分表'!I79</f>
        <v>10</v>
      </c>
      <c r="J589" s="81">
        <f>'7月评分表'!J79</f>
        <v>0</v>
      </c>
      <c r="K589" s="81">
        <f>'7月评分表'!K79</f>
        <v>5</v>
      </c>
      <c r="L589" s="81">
        <f>'7月评分表'!L79</f>
        <v>75</v>
      </c>
      <c r="M589" s="82">
        <f>'7月评分表'!M79</f>
        <v>116137.18</v>
      </c>
      <c r="N589" s="82">
        <f>'7月评分表'!N79</f>
        <v>15076.0757640967</v>
      </c>
      <c r="O589" s="82">
        <f>'7月评分表'!O79</f>
        <v>5.6914521133762601E-2</v>
      </c>
      <c r="P589" s="82">
        <f>'7月评分表'!P79</f>
        <v>9.3058898081528896E-3</v>
      </c>
      <c r="Q589" s="82">
        <f>'7月评分表'!Q79</f>
        <v>4.2685890850322004</v>
      </c>
      <c r="R589" s="82">
        <f>'7月评分表'!R79</f>
        <v>0.697941735611467</v>
      </c>
    </row>
    <row r="590" spans="1:18" hidden="1">
      <c r="A590" s="81">
        <v>202407</v>
      </c>
      <c r="B590" s="81" t="s">
        <v>219</v>
      </c>
      <c r="C590" s="81" t="s">
        <v>17</v>
      </c>
      <c r="D590" s="81" t="s">
        <v>36</v>
      </c>
      <c r="E590" s="81" t="s">
        <v>220</v>
      </c>
      <c r="F590" s="81">
        <f>'7月评分表'!F80</f>
        <v>45</v>
      </c>
      <c r="G590" s="81">
        <f>'7月评分表'!G80</f>
        <v>15</v>
      </c>
      <c r="H590" s="81">
        <f>'7月评分表'!H80</f>
        <v>7.5</v>
      </c>
      <c r="I590" s="81">
        <f>'7月评分表'!I80</f>
        <v>3</v>
      </c>
      <c r="J590" s="81">
        <f>'7月评分表'!J80</f>
        <v>2.5</v>
      </c>
      <c r="K590" s="81">
        <f>'7月评分表'!K80</f>
        <v>5</v>
      </c>
      <c r="L590" s="81">
        <f>'7月评分表'!L80</f>
        <v>78</v>
      </c>
      <c r="M590" s="82">
        <f>'7月评分表'!M80</f>
        <v>186520.26</v>
      </c>
      <c r="N590" s="82">
        <f>'7月评分表'!N80</f>
        <v>28446.780619149002</v>
      </c>
      <c r="O590" s="82">
        <f>'7月评分表'!O80</f>
        <v>9.5365862052373102E-2</v>
      </c>
      <c r="P590" s="82">
        <f>'7月评分表'!P80</f>
        <v>1.55388103385087E-2</v>
      </c>
      <c r="Q590" s="82">
        <f>'7月评分表'!Q80</f>
        <v>7.4385372400851004</v>
      </c>
      <c r="R590" s="82">
        <f>'7月评分表'!R80</f>
        <v>1.2120272064036799</v>
      </c>
    </row>
    <row r="591" spans="1:18" hidden="1">
      <c r="A591" s="81">
        <v>202407</v>
      </c>
      <c r="B591" s="81" t="s">
        <v>221</v>
      </c>
      <c r="C591" s="81" t="s">
        <v>17</v>
      </c>
      <c r="D591" s="81" t="s">
        <v>33</v>
      </c>
      <c r="E591" s="81" t="s">
        <v>222</v>
      </c>
      <c r="F591" s="81">
        <f>'7月评分表'!F81</f>
        <v>45</v>
      </c>
      <c r="G591" s="81">
        <f>'7月评分表'!G81</f>
        <v>10</v>
      </c>
      <c r="H591" s="81">
        <f>'7月评分表'!H81</f>
        <v>10</v>
      </c>
      <c r="I591" s="81">
        <f>'7月评分表'!I81</f>
        <v>7</v>
      </c>
      <c r="J591" s="81">
        <f>'7月评分表'!J81</f>
        <v>0</v>
      </c>
      <c r="K591" s="81">
        <f>'7月评分表'!K81</f>
        <v>5</v>
      </c>
      <c r="L591" s="81">
        <f>'7月评分表'!L81</f>
        <v>77</v>
      </c>
      <c r="M591" s="82">
        <f>'7月评分表'!M81</f>
        <v>136745.15</v>
      </c>
      <c r="N591" s="82">
        <f>'7月评分表'!N81</f>
        <v>20133.396092869101</v>
      </c>
      <c r="O591" s="82">
        <f>'7月评分表'!O81</f>
        <v>8.0632315069135499E-2</v>
      </c>
      <c r="P591" s="82">
        <f>'7月评分表'!P81</f>
        <v>1.1290934437395799E-2</v>
      </c>
      <c r="Q591" s="82">
        <f>'7月评分表'!Q81</f>
        <v>6.2086882603234299</v>
      </c>
      <c r="R591" s="82">
        <f>'7月评分表'!R81</f>
        <v>0.86940195167947698</v>
      </c>
    </row>
    <row r="592" spans="1:18" hidden="1">
      <c r="A592" s="81">
        <v>202407</v>
      </c>
      <c r="B592" s="81" t="s">
        <v>223</v>
      </c>
      <c r="C592" s="81" t="s">
        <v>17</v>
      </c>
      <c r="D592" s="81" t="s">
        <v>36</v>
      </c>
      <c r="E592" s="81" t="s">
        <v>224</v>
      </c>
      <c r="F592" s="81">
        <f>'7月评分表'!F82</f>
        <v>45</v>
      </c>
      <c r="G592" s="81">
        <f>'7月评分表'!G82</f>
        <v>20</v>
      </c>
      <c r="H592" s="81">
        <f>'7月评分表'!H82</f>
        <v>10</v>
      </c>
      <c r="I592" s="81">
        <f>'7月评分表'!I82</f>
        <v>7</v>
      </c>
      <c r="J592" s="81">
        <f>'7月评分表'!J82</f>
        <v>2.5</v>
      </c>
      <c r="K592" s="81">
        <f>'7月评分表'!K82</f>
        <v>5</v>
      </c>
      <c r="L592" s="81">
        <f>'7月评分表'!L82</f>
        <v>89.5</v>
      </c>
      <c r="M592" s="82">
        <f>'7月评分表'!M82</f>
        <v>210249.39</v>
      </c>
      <c r="N592" s="82">
        <f>'7月评分表'!N82</f>
        <v>65109.191022618201</v>
      </c>
      <c r="O592" s="82">
        <f>'7月评分表'!O82</f>
        <v>0.138396491197635</v>
      </c>
      <c r="P592" s="82">
        <f>'7月评分表'!P82</f>
        <v>2.21453441101171E-2</v>
      </c>
      <c r="Q592" s="82">
        <f>'7月评分表'!Q82</f>
        <v>12.386485962188299</v>
      </c>
      <c r="R592" s="82">
        <f>'7月评分表'!R82</f>
        <v>1.9820082978554801</v>
      </c>
    </row>
    <row r="593" spans="1:18" hidden="1">
      <c r="A593" s="81">
        <v>202407</v>
      </c>
      <c r="B593" s="81" t="s">
        <v>227</v>
      </c>
      <c r="C593" s="81" t="s">
        <v>17</v>
      </c>
      <c r="D593" s="81" t="s">
        <v>33</v>
      </c>
      <c r="E593" s="81" t="s">
        <v>228</v>
      </c>
      <c r="F593" s="81">
        <f>'7月评分表'!F83</f>
        <v>45</v>
      </c>
      <c r="G593" s="81">
        <f>'7月评分表'!G83</f>
        <v>20</v>
      </c>
      <c r="H593" s="81">
        <f>'7月评分表'!H83</f>
        <v>10</v>
      </c>
      <c r="I593" s="81">
        <f>'7月评分表'!I83</f>
        <v>10</v>
      </c>
      <c r="J593" s="81">
        <f>'7月评分表'!J83</f>
        <v>2.5</v>
      </c>
      <c r="K593" s="81">
        <f>'7月评分表'!K83</f>
        <v>5</v>
      </c>
      <c r="L593" s="81">
        <f>'7月评分表'!L83</f>
        <v>92.5</v>
      </c>
      <c r="M593" s="82">
        <f>'7月评分表'!M83</f>
        <v>133610.35</v>
      </c>
      <c r="N593" s="82">
        <f>'7月评分表'!N83</f>
        <v>28372.701425294199</v>
      </c>
      <c r="O593" s="82">
        <f>'7月评分表'!O83</f>
        <v>8.9863652993492305E-2</v>
      </c>
      <c r="P593" s="82">
        <f>'7月评分表'!P83</f>
        <v>1.22511656445141E-2</v>
      </c>
      <c r="Q593" s="82">
        <f>'7月评分表'!Q83</f>
        <v>8.31238790189804</v>
      </c>
      <c r="R593" s="82">
        <f>'7月评分表'!R83</f>
        <v>1.1332328221175501</v>
      </c>
    </row>
    <row r="594" spans="1:18" hidden="1">
      <c r="A594" s="81">
        <v>202407</v>
      </c>
      <c r="B594" s="81" t="s">
        <v>229</v>
      </c>
      <c r="C594" s="81" t="s">
        <v>17</v>
      </c>
      <c r="D594" s="81" t="s">
        <v>36</v>
      </c>
      <c r="E594" s="81" t="s">
        <v>230</v>
      </c>
      <c r="F594" s="81">
        <f>'7月评分表'!F84</f>
        <v>40.950000000000003</v>
      </c>
      <c r="G594" s="81">
        <f>'7月评分表'!G84</f>
        <v>10</v>
      </c>
      <c r="H594" s="81">
        <f>'7月评分表'!H84</f>
        <v>10</v>
      </c>
      <c r="I594" s="81">
        <f>'7月评分表'!I84</f>
        <v>6</v>
      </c>
      <c r="J594" s="81">
        <f>'7月评分表'!J84</f>
        <v>2.5</v>
      </c>
      <c r="K594" s="81">
        <f>'7月评分表'!K84</f>
        <v>5</v>
      </c>
      <c r="L594" s="81">
        <f>'7月评分表'!L84</f>
        <v>74.45</v>
      </c>
      <c r="M594" s="82">
        <f>'7月评分表'!M84</f>
        <v>118888.27</v>
      </c>
      <c r="N594" s="82">
        <f>'7月评分表'!N84</f>
        <v>12825.581120848001</v>
      </c>
      <c r="O594" s="82">
        <f>'7月评分表'!O84</f>
        <v>5.5824398524208403E-2</v>
      </c>
      <c r="P594" s="82">
        <f>'7月评分表'!P84</f>
        <v>9.1609787194689794E-3</v>
      </c>
      <c r="Q594" s="82">
        <f>'7月评分表'!Q84</f>
        <v>4.1561264701273197</v>
      </c>
      <c r="R594" s="82">
        <f>'7月评分表'!R84</f>
        <v>0.68203486566446603</v>
      </c>
    </row>
    <row r="595" spans="1:18" hidden="1">
      <c r="A595" s="81">
        <v>202407</v>
      </c>
      <c r="B595" s="81" t="s">
        <v>233</v>
      </c>
      <c r="C595" s="81" t="s">
        <v>18</v>
      </c>
      <c r="D595" s="81" t="s">
        <v>26</v>
      </c>
      <c r="E595" s="81" t="s">
        <v>234</v>
      </c>
      <c r="F595" s="81">
        <f>'7月评分表'!F85</f>
        <v>45</v>
      </c>
      <c r="G595" s="81">
        <f>'7月评分表'!G85</f>
        <v>20</v>
      </c>
      <c r="H595" s="81">
        <f>'7月评分表'!H85</f>
        <v>7.5</v>
      </c>
      <c r="I595" s="81">
        <f>'7月评分表'!I85</f>
        <v>10</v>
      </c>
      <c r="J595" s="81">
        <f>'7月评分表'!J85</f>
        <v>5</v>
      </c>
      <c r="K595" s="81">
        <f>'7月评分表'!K85</f>
        <v>5</v>
      </c>
      <c r="L595" s="81">
        <f>'7月评分表'!L85</f>
        <v>92.5</v>
      </c>
      <c r="M595" s="82">
        <f>'7月评分表'!M85</f>
        <v>211402.89</v>
      </c>
      <c r="N595" s="82">
        <f>'7月评分表'!N85</f>
        <v>49303.4006368872</v>
      </c>
      <c r="O595" s="82">
        <f>'7月评分表'!O85</f>
        <v>8.5596828973850597E-2</v>
      </c>
      <c r="P595" s="82">
        <f>'7月评分表'!P85</f>
        <v>2.1091638572420902E-2</v>
      </c>
      <c r="Q595" s="82">
        <f>'7月评分表'!Q85</f>
        <v>7.9177066800811797</v>
      </c>
      <c r="R595" s="82">
        <f>'7月评分表'!R85</f>
        <v>1.9509765679489299</v>
      </c>
    </row>
    <row r="596" spans="1:18" hidden="1">
      <c r="A596" s="81">
        <v>202407</v>
      </c>
      <c r="B596" s="81" t="s">
        <v>235</v>
      </c>
      <c r="C596" s="81" t="s">
        <v>18</v>
      </c>
      <c r="D596" s="81" t="s">
        <v>26</v>
      </c>
      <c r="E596" s="81" t="s">
        <v>236</v>
      </c>
      <c r="F596" s="81">
        <f>'7月评分表'!F86</f>
        <v>43.2</v>
      </c>
      <c r="G596" s="81">
        <f>'7月评分表'!G86</f>
        <v>20</v>
      </c>
      <c r="H596" s="81">
        <f>'7月评分表'!H86</f>
        <v>7.5</v>
      </c>
      <c r="I596" s="81">
        <f>'7月评分表'!I86</f>
        <v>10</v>
      </c>
      <c r="J596" s="81">
        <f>'7月评分表'!J86</f>
        <v>2.5</v>
      </c>
      <c r="K596" s="81">
        <f>'7月评分表'!K86</f>
        <v>5</v>
      </c>
      <c r="L596" s="81">
        <f>'7月评分表'!L86</f>
        <v>88.2</v>
      </c>
      <c r="M596" s="82">
        <f>'7月评分表'!M86</f>
        <v>216879.18</v>
      </c>
      <c r="N596" s="82">
        <f>'7月评分表'!N86</f>
        <v>56869.481886171903</v>
      </c>
      <c r="O596" s="82">
        <f>'7月评分表'!O86</f>
        <v>9.1123227246675306E-2</v>
      </c>
      <c r="P596" s="82">
        <f>'7月评分表'!P86</f>
        <v>2.24459345403249E-2</v>
      </c>
      <c r="Q596" s="82">
        <f>'7月评分表'!Q86</f>
        <v>8.0370686431567595</v>
      </c>
      <c r="R596" s="82">
        <f>'7月评分表'!R86</f>
        <v>1.9797314264566599</v>
      </c>
    </row>
    <row r="597" spans="1:18" hidden="1">
      <c r="A597" s="81">
        <v>202407</v>
      </c>
      <c r="B597" s="81" t="s">
        <v>237</v>
      </c>
      <c r="C597" s="81" t="s">
        <v>18</v>
      </c>
      <c r="D597" s="81" t="s">
        <v>26</v>
      </c>
      <c r="E597" s="81" t="s">
        <v>238</v>
      </c>
      <c r="F597" s="81">
        <f>'7月评分表'!F87</f>
        <v>45</v>
      </c>
      <c r="G597" s="81">
        <f>'7月评分表'!G87</f>
        <v>20</v>
      </c>
      <c r="H597" s="81">
        <f>'7月评分表'!H87</f>
        <v>7.5</v>
      </c>
      <c r="I597" s="81">
        <f>'7月评分表'!I87</f>
        <v>7</v>
      </c>
      <c r="J597" s="81">
        <f>'7月评分表'!J87</f>
        <v>2.5</v>
      </c>
      <c r="K597" s="81">
        <f>'7月评分表'!K87</f>
        <v>5</v>
      </c>
      <c r="L597" s="81">
        <f>'7月评分表'!L87</f>
        <v>87</v>
      </c>
      <c r="M597" s="82">
        <f>'7月评分表'!M87</f>
        <v>210375.99</v>
      </c>
      <c r="N597" s="82">
        <f>'7月评分表'!N87</f>
        <v>65761.458192728795</v>
      </c>
      <c r="O597" s="82">
        <f>'7月评分表'!O87</f>
        <v>9.3966849579560793E-2</v>
      </c>
      <c r="P597" s="82">
        <f>'7月评分表'!P87</f>
        <v>2.3134298589586801E-2</v>
      </c>
      <c r="Q597" s="82">
        <f>'7月评分表'!Q87</f>
        <v>8.1751159134217897</v>
      </c>
      <c r="R597" s="82">
        <f>'7月评分表'!R87</f>
        <v>2.0126839772940501</v>
      </c>
    </row>
    <row r="598" spans="1:18" hidden="1">
      <c r="A598" s="81">
        <v>202407</v>
      </c>
      <c r="B598" s="81" t="s">
        <v>239</v>
      </c>
      <c r="C598" s="81" t="s">
        <v>18</v>
      </c>
      <c r="D598" s="81" t="s">
        <v>26</v>
      </c>
      <c r="E598" s="81" t="s">
        <v>240</v>
      </c>
      <c r="F598" s="81">
        <f>'7月评分表'!F88</f>
        <v>45</v>
      </c>
      <c r="G598" s="81">
        <f>'7月评分表'!G88</f>
        <v>20</v>
      </c>
      <c r="H598" s="81">
        <f>'7月评分表'!H88</f>
        <v>7.5</v>
      </c>
      <c r="I598" s="81">
        <f>'7月评分表'!I88</f>
        <v>10</v>
      </c>
      <c r="J598" s="81">
        <f>'7月评分表'!J88</f>
        <v>0</v>
      </c>
      <c r="K598" s="81">
        <f>'7月评分表'!K88</f>
        <v>5</v>
      </c>
      <c r="L598" s="81">
        <f>'7月评分表'!L88</f>
        <v>87.5</v>
      </c>
      <c r="M598" s="82">
        <f>'7月评分表'!M88</f>
        <v>161522.68</v>
      </c>
      <c r="N598" s="82">
        <f>'7月评分表'!N88</f>
        <v>32375.411128034299</v>
      </c>
      <c r="O598" s="82">
        <f>'7月评分表'!O88</f>
        <v>6.2614330714962904E-2</v>
      </c>
      <c r="P598" s="82">
        <f>'7月评分表'!P88</f>
        <v>1.54348644421304E-2</v>
      </c>
      <c r="Q598" s="82">
        <f>'7月评分表'!Q88</f>
        <v>5.47875393755925</v>
      </c>
      <c r="R598" s="82">
        <f>'7月评分表'!R88</f>
        <v>1.3505506386864099</v>
      </c>
    </row>
    <row r="599" spans="1:18" hidden="1">
      <c r="A599" s="81">
        <v>202407</v>
      </c>
      <c r="B599" s="81" t="s">
        <v>241</v>
      </c>
      <c r="C599" s="81" t="s">
        <v>18</v>
      </c>
      <c r="D599" s="81" t="s">
        <v>26</v>
      </c>
      <c r="E599" s="81" t="s">
        <v>242</v>
      </c>
      <c r="F599" s="81">
        <f>'7月评分表'!F89</f>
        <v>45</v>
      </c>
      <c r="G599" s="81">
        <f>'7月评分表'!G89</f>
        <v>20</v>
      </c>
      <c r="H599" s="81">
        <f>'7月评分表'!H89</f>
        <v>10</v>
      </c>
      <c r="I599" s="81">
        <f>'7月评分表'!I89</f>
        <v>7</v>
      </c>
      <c r="J599" s="81">
        <f>'7月评分表'!J89</f>
        <v>2.5</v>
      </c>
      <c r="K599" s="81">
        <f>'7月评分表'!K89</f>
        <v>5</v>
      </c>
      <c r="L599" s="81">
        <f>'7月评分表'!L89</f>
        <v>89.5</v>
      </c>
      <c r="M599" s="82">
        <f>'7月评分表'!M89</f>
        <v>176679.06</v>
      </c>
      <c r="N599" s="82">
        <f>'7月评分表'!N89</f>
        <v>42700.564778620697</v>
      </c>
      <c r="O599" s="82">
        <f>'7月评分表'!O89</f>
        <v>7.2324054281061395E-2</v>
      </c>
      <c r="P599" s="82">
        <f>'7月评分表'!P89</f>
        <v>1.78193663546461E-2</v>
      </c>
      <c r="Q599" s="82">
        <f>'7月评分表'!Q89</f>
        <v>6.4730028581549997</v>
      </c>
      <c r="R599" s="82">
        <f>'7月评分表'!R89</f>
        <v>1.5948332887408301</v>
      </c>
    </row>
    <row r="600" spans="1:18" hidden="1">
      <c r="A600" s="81">
        <v>202407</v>
      </c>
      <c r="B600" s="81" t="s">
        <v>243</v>
      </c>
      <c r="C600" s="81" t="s">
        <v>18</v>
      </c>
      <c r="D600" s="81" t="s">
        <v>26</v>
      </c>
      <c r="E600" s="81" t="s">
        <v>244</v>
      </c>
      <c r="F600" s="81">
        <f>'7月评分表'!F90</f>
        <v>40.5</v>
      </c>
      <c r="G600" s="81">
        <f>'7月评分表'!G90</f>
        <v>20</v>
      </c>
      <c r="H600" s="81">
        <f>'7月评分表'!H90</f>
        <v>5</v>
      </c>
      <c r="I600" s="81">
        <f>'7月评分表'!I90</f>
        <v>6</v>
      </c>
      <c r="J600" s="81">
        <f>'7月评分表'!J90</f>
        <v>2.5</v>
      </c>
      <c r="K600" s="81">
        <f>'7月评分表'!K90</f>
        <v>5</v>
      </c>
      <c r="L600" s="81">
        <f>'7月评分表'!L90</f>
        <v>79</v>
      </c>
      <c r="M600" s="82">
        <f>'7月评分表'!M90</f>
        <v>172813.6</v>
      </c>
      <c r="N600" s="82">
        <f>'7月评分表'!N90</f>
        <v>40562.826382035302</v>
      </c>
      <c r="O600" s="82">
        <f>'7月评分表'!O90</f>
        <v>7.0108458677910601E-2</v>
      </c>
      <c r="P600" s="82">
        <f>'7月评分表'!P90</f>
        <v>1.7274892280368801E-2</v>
      </c>
      <c r="Q600" s="82">
        <f>'7月评分表'!Q90</f>
        <v>5.5385682355549397</v>
      </c>
      <c r="R600" s="82">
        <f>'7月评分表'!R90</f>
        <v>1.36471649014914</v>
      </c>
    </row>
    <row r="601" spans="1:18" hidden="1">
      <c r="A601" s="81">
        <v>202407</v>
      </c>
      <c r="B601" s="81" t="s">
        <v>245</v>
      </c>
      <c r="C601" s="81" t="s">
        <v>18</v>
      </c>
      <c r="D601" s="81" t="s">
        <v>26</v>
      </c>
      <c r="E601" s="81" t="s">
        <v>246</v>
      </c>
      <c r="F601" s="81">
        <f>'7月评分表'!F91</f>
        <v>38.700000000000003</v>
      </c>
      <c r="G601" s="81">
        <f>'7月评分表'!G91</f>
        <v>20</v>
      </c>
      <c r="H601" s="81">
        <f>'7月评分表'!H91</f>
        <v>5</v>
      </c>
      <c r="I601" s="81">
        <f>'7月评分表'!I91</f>
        <v>7</v>
      </c>
      <c r="J601" s="81">
        <f>'7月评分表'!J91</f>
        <v>5</v>
      </c>
      <c r="K601" s="81">
        <f>'7月评分表'!K91</f>
        <v>5</v>
      </c>
      <c r="L601" s="81">
        <f>'7月评分表'!L91</f>
        <v>80.7</v>
      </c>
      <c r="M601" s="82">
        <f>'7月评分表'!M91</f>
        <v>236714.45</v>
      </c>
      <c r="N601" s="82">
        <f>'7月评分表'!N91</f>
        <v>68870.957299972302</v>
      </c>
      <c r="O601" s="82">
        <f>'7月评分表'!O91</f>
        <v>0.10303529871225001</v>
      </c>
      <c r="P601" s="82">
        <f>'7月评分表'!P91</f>
        <v>2.5372417129767399E-2</v>
      </c>
      <c r="Q601" s="82">
        <f>'7月评分表'!Q91</f>
        <v>8.3149486060785804</v>
      </c>
      <c r="R601" s="82">
        <f>'7月评分表'!R91</f>
        <v>2.0475540623722299</v>
      </c>
    </row>
    <row r="602" spans="1:18" hidden="1">
      <c r="A602" s="81">
        <v>202407</v>
      </c>
      <c r="B602" s="81" t="s">
        <v>249</v>
      </c>
      <c r="C602" s="81" t="s">
        <v>16</v>
      </c>
      <c r="D602" s="81" t="s">
        <v>34</v>
      </c>
      <c r="E602" s="81" t="s">
        <v>250</v>
      </c>
      <c r="F602" s="81">
        <f>'7月评分表'!F92</f>
        <v>45</v>
      </c>
      <c r="G602" s="81">
        <f>'7月评分表'!G92</f>
        <v>15</v>
      </c>
      <c r="H602" s="81">
        <f>'7月评分表'!H92</f>
        <v>10</v>
      </c>
      <c r="I602" s="81">
        <f>'7月评分表'!I92</f>
        <v>10</v>
      </c>
      <c r="J602" s="81">
        <f>'7月评分表'!J92</f>
        <v>2.5</v>
      </c>
      <c r="K602" s="81">
        <f>'7月评分表'!K92</f>
        <v>5</v>
      </c>
      <c r="L602" s="81">
        <f>'7月评分表'!L92</f>
        <v>87.5</v>
      </c>
      <c r="M602" s="82">
        <f>'7月评分表'!M92</f>
        <v>142092.73000000001</v>
      </c>
      <c r="N602" s="82">
        <f>'7月评分表'!N92</f>
        <v>27145.813847346501</v>
      </c>
      <c r="O602" s="82">
        <f>'7月评分表'!O92</f>
        <v>5.36311581183853E-2</v>
      </c>
      <c r="P602" s="82">
        <f>'7月评分表'!P92</f>
        <v>1.2749844610357299E-2</v>
      </c>
      <c r="Q602" s="82">
        <f>'7月评分表'!Q92</f>
        <v>4.6927263353587101</v>
      </c>
      <c r="R602" s="82">
        <f>'7月评分表'!R92</f>
        <v>1.1156114034062601</v>
      </c>
    </row>
    <row r="603" spans="1:18" hidden="1">
      <c r="A603" s="81">
        <v>202407</v>
      </c>
      <c r="B603" s="81" t="s">
        <v>253</v>
      </c>
      <c r="C603" s="81" t="s">
        <v>16</v>
      </c>
      <c r="D603" s="81" t="s">
        <v>34</v>
      </c>
      <c r="E603" s="81" t="s">
        <v>254</v>
      </c>
      <c r="F603" s="81">
        <f>'7月评分表'!F93</f>
        <v>45</v>
      </c>
      <c r="G603" s="81">
        <f>'7月评分表'!G93</f>
        <v>20</v>
      </c>
      <c r="H603" s="81">
        <f>'7月评分表'!H93</f>
        <v>7.5</v>
      </c>
      <c r="I603" s="81">
        <f>'7月评分表'!I93</f>
        <v>7</v>
      </c>
      <c r="J603" s="81">
        <f>'7月评分表'!J93</f>
        <v>0</v>
      </c>
      <c r="K603" s="81">
        <f>'7月评分表'!K93</f>
        <v>5</v>
      </c>
      <c r="L603" s="81">
        <f>'7月评分表'!L93</f>
        <v>84.5</v>
      </c>
      <c r="M603" s="82">
        <f>'7月评分表'!M93</f>
        <v>190133.85</v>
      </c>
      <c r="N603" s="82">
        <f>'7月评分表'!N93</f>
        <v>43324.0595370554</v>
      </c>
      <c r="O603" s="82">
        <f>'7月评分表'!O93</f>
        <v>7.4755746273081999E-2</v>
      </c>
      <c r="P603" s="82">
        <f>'7月评分表'!P93</f>
        <v>1.7837883319654201E-2</v>
      </c>
      <c r="Q603" s="82">
        <f>'7月评分表'!Q93</f>
        <v>6.3168605600754297</v>
      </c>
      <c r="R603" s="82">
        <f>'7月评分表'!R93</f>
        <v>1.5073011405107799</v>
      </c>
    </row>
    <row r="604" spans="1:18" hidden="1">
      <c r="A604" s="81">
        <v>202407</v>
      </c>
      <c r="B604" s="81" t="s">
        <v>255</v>
      </c>
      <c r="C604" s="81" t="s">
        <v>16</v>
      </c>
      <c r="D604" s="81" t="s">
        <v>34</v>
      </c>
      <c r="E604" s="81" t="s">
        <v>256</v>
      </c>
      <c r="F604" s="81">
        <f>'7月评分表'!F94</f>
        <v>45</v>
      </c>
      <c r="G604" s="81">
        <f>'7月评分表'!G94</f>
        <v>5</v>
      </c>
      <c r="H604" s="81">
        <f>'7月评分表'!H94</f>
        <v>7.5</v>
      </c>
      <c r="I604" s="81">
        <f>'7月评分表'!I94</f>
        <v>6</v>
      </c>
      <c r="J604" s="81">
        <f>'7月评分表'!J94</f>
        <v>5</v>
      </c>
      <c r="K604" s="81">
        <f>'7月评分表'!K94</f>
        <v>5</v>
      </c>
      <c r="L604" s="81">
        <f>'7月评分表'!L94</f>
        <v>73.5</v>
      </c>
      <c r="M604" s="82">
        <f>'7月评分表'!M94</f>
        <v>132145.03</v>
      </c>
      <c r="N604" s="82">
        <f>'7月评分表'!N94</f>
        <v>9427.5428162010903</v>
      </c>
      <c r="O604" s="82">
        <f>'7月评分表'!O94</f>
        <v>4.3115716272115301E-2</v>
      </c>
      <c r="P604" s="82">
        <f>'7月评分表'!P94</f>
        <v>1.01007477701086E-2</v>
      </c>
      <c r="Q604" s="82">
        <f>'7月评分表'!Q94</f>
        <v>3.1690051460004698</v>
      </c>
      <c r="R604" s="82">
        <f>'7月评分表'!R94</f>
        <v>0.74240496110298204</v>
      </c>
    </row>
    <row r="605" spans="1:18">
      <c r="A605" s="81">
        <v>202407</v>
      </c>
      <c r="B605" s="81" t="s">
        <v>257</v>
      </c>
      <c r="C605" s="81" t="s">
        <v>18</v>
      </c>
      <c r="D605" s="81" t="s">
        <v>37</v>
      </c>
      <c r="E605" s="81" t="s">
        <v>258</v>
      </c>
      <c r="F605" s="81">
        <f>'7月评分表'!F95</f>
        <v>0</v>
      </c>
      <c r="G605" s="81">
        <f>'7月评分表'!G95</f>
        <v>5</v>
      </c>
      <c r="H605" s="81">
        <f>'7月评分表'!H95</f>
        <v>7.5</v>
      </c>
      <c r="I605" s="81">
        <f>'7月评分表'!I95</f>
        <v>4</v>
      </c>
      <c r="J605" s="81">
        <f>'7月评分表'!J95</f>
        <v>0</v>
      </c>
      <c r="K605" s="81">
        <f>'7月评分表'!K95</f>
        <v>5</v>
      </c>
      <c r="L605" s="81">
        <f>'7月评分表'!L95</f>
        <v>21.5</v>
      </c>
      <c r="M605" s="82">
        <f>'7月评分表'!M95</f>
        <v>156011.99</v>
      </c>
      <c r="N605" s="82">
        <f>'7月评分表'!N95</f>
        <v>13369.124150477201</v>
      </c>
      <c r="O605" s="82">
        <f>'7月评分表'!O95</f>
        <v>9.1588437013401205E-2</v>
      </c>
      <c r="P605" s="82">
        <f>'7月评分表'!P95</f>
        <v>1.2608458029432799E-2</v>
      </c>
      <c r="Q605" s="82">
        <f>'7月评分表'!Q95</f>
        <v>1.9691513957881299</v>
      </c>
      <c r="R605" s="82">
        <f>'7月评分表'!R95</f>
        <v>0.27108184763280502</v>
      </c>
    </row>
    <row r="606" spans="1:18" hidden="1">
      <c r="A606" s="81">
        <v>202407</v>
      </c>
      <c r="B606" s="81" t="s">
        <v>259</v>
      </c>
      <c r="C606" s="81" t="s">
        <v>18</v>
      </c>
      <c r="D606" s="81" t="s">
        <v>35</v>
      </c>
      <c r="E606" s="81" t="s">
        <v>260</v>
      </c>
      <c r="F606" s="81">
        <f>'7月评分表'!F96</f>
        <v>0</v>
      </c>
      <c r="G606" s="81">
        <f>'7月评分表'!G96</f>
        <v>5</v>
      </c>
      <c r="H606" s="81">
        <f>'7月评分表'!H96</f>
        <v>7.5</v>
      </c>
      <c r="I606" s="81">
        <f>'7月评分表'!I96</f>
        <v>3</v>
      </c>
      <c r="J606" s="81">
        <f>'7月评分表'!J96</f>
        <v>0</v>
      </c>
      <c r="K606" s="81">
        <f>'7月评分表'!K96</f>
        <v>5</v>
      </c>
      <c r="L606" s="81">
        <f>'7月评分表'!L96</f>
        <v>20.5</v>
      </c>
      <c r="M606" s="82">
        <f>'7月评分表'!M96</f>
        <v>120975.43</v>
      </c>
      <c r="N606" s="82">
        <f>'7月评分表'!N96</f>
        <v>7327.4971048814496</v>
      </c>
      <c r="O606" s="82">
        <f>'7月评分表'!O96</f>
        <v>2.75942909289487E-2</v>
      </c>
      <c r="P606" s="82">
        <f>'7月评分表'!P96</f>
        <v>9.3864524389847704E-3</v>
      </c>
      <c r="Q606" s="82">
        <f>'7月评分表'!Q96</f>
        <v>0.56568296404344798</v>
      </c>
      <c r="R606" s="82">
        <f>'7月评分表'!R96</f>
        <v>0.19242227499918799</v>
      </c>
    </row>
    <row r="607" spans="1:18">
      <c r="A607" s="81">
        <v>202407</v>
      </c>
      <c r="B607" s="81" t="s">
        <v>261</v>
      </c>
      <c r="C607" s="81" t="s">
        <v>18</v>
      </c>
      <c r="D607" s="81" t="s">
        <v>37</v>
      </c>
      <c r="E607" s="81" t="s">
        <v>262</v>
      </c>
      <c r="F607" s="81">
        <f>'7月评分表'!F97</f>
        <v>0</v>
      </c>
      <c r="G607" s="81">
        <f>'7月评分表'!G97</f>
        <v>20</v>
      </c>
      <c r="H607" s="81">
        <f>'7月评分表'!H97</f>
        <v>7.5</v>
      </c>
      <c r="I607" s="81">
        <f>'7月评分表'!I97</f>
        <v>7</v>
      </c>
      <c r="J607" s="81">
        <f>'7月评分表'!J97</f>
        <v>2.5</v>
      </c>
      <c r="K607" s="81">
        <f>'7月评分表'!K97</f>
        <v>5</v>
      </c>
      <c r="L607" s="81">
        <f>'7月评分表'!L97</f>
        <v>42</v>
      </c>
      <c r="M607" s="82">
        <f>'7月评分表'!M97</f>
        <v>178036.43</v>
      </c>
      <c r="N607" s="82">
        <f>'7月评分表'!N97</f>
        <v>37451.241441274702</v>
      </c>
      <c r="O607" s="82">
        <f>'7月评分表'!O97</f>
        <v>0.13067397072428799</v>
      </c>
      <c r="P607" s="82">
        <f>'7月评分表'!P97</f>
        <v>1.7239748089665899E-2</v>
      </c>
      <c r="Q607" s="82">
        <f>'7月评分表'!Q97</f>
        <v>5.4883067704200998</v>
      </c>
      <c r="R607" s="82">
        <f>'7月评分表'!R97</f>
        <v>0.72406941976596795</v>
      </c>
    </row>
    <row r="608" spans="1:18" hidden="1">
      <c r="A608" s="81">
        <v>202407</v>
      </c>
      <c r="B608" s="81" t="s">
        <v>263</v>
      </c>
      <c r="C608" s="81" t="s">
        <v>18</v>
      </c>
      <c r="D608" s="81" t="s">
        <v>35</v>
      </c>
      <c r="E608" s="81" t="s">
        <v>264</v>
      </c>
      <c r="F608" s="81">
        <f>'7月评分表'!F98</f>
        <v>41.4</v>
      </c>
      <c r="G608" s="81">
        <f>'7月评分表'!G98</f>
        <v>20</v>
      </c>
      <c r="H608" s="81">
        <f>'7月评分表'!H98</f>
        <v>5</v>
      </c>
      <c r="I608" s="81">
        <f>'7月评分表'!I98</f>
        <v>6</v>
      </c>
      <c r="J608" s="81">
        <f>'7月评分表'!J98</f>
        <v>2.5</v>
      </c>
      <c r="K608" s="81">
        <f>'7月评分表'!K98</f>
        <v>5</v>
      </c>
      <c r="L608" s="81">
        <f>'7月评分表'!L98</f>
        <v>79.900000000000006</v>
      </c>
      <c r="M608" s="82">
        <f>'7月评分表'!M98</f>
        <v>330290.76</v>
      </c>
      <c r="N608" s="82">
        <f>'7月评分表'!N98</f>
        <v>121921.133769719</v>
      </c>
      <c r="O608" s="82">
        <f>'7月评分表'!O98</f>
        <v>0.11168951607394401</v>
      </c>
      <c r="P608" s="82">
        <f>'7月评分表'!P98</f>
        <v>3.87201174645894E-2</v>
      </c>
      <c r="Q608" s="82">
        <f>'7月评分表'!Q98</f>
        <v>8.9239923343081298</v>
      </c>
      <c r="R608" s="82">
        <f>'7月评分表'!R98</f>
        <v>3.09373738542069</v>
      </c>
    </row>
    <row r="609" spans="1:18">
      <c r="A609" s="81">
        <v>202407</v>
      </c>
      <c r="B609" s="81" t="s">
        <v>265</v>
      </c>
      <c r="C609" s="81" t="s">
        <v>18</v>
      </c>
      <c r="D609" s="81" t="s">
        <v>37</v>
      </c>
      <c r="E609" s="81" t="s">
        <v>266</v>
      </c>
      <c r="F609" s="81">
        <f>'7月评分表'!F99</f>
        <v>39.15</v>
      </c>
      <c r="G609" s="81">
        <f>'7月评分表'!G99</f>
        <v>20</v>
      </c>
      <c r="H609" s="81">
        <f>'7月评分表'!H99</f>
        <v>7.5</v>
      </c>
      <c r="I609" s="81">
        <f>'7月评分表'!I99</f>
        <v>10</v>
      </c>
      <c r="J609" s="81">
        <f>'7月评分表'!J99</f>
        <v>0</v>
      </c>
      <c r="K609" s="81">
        <f>'7月评分表'!K99</f>
        <v>5</v>
      </c>
      <c r="L609" s="81">
        <f>'7月评分表'!L99</f>
        <v>81.650000000000006</v>
      </c>
      <c r="M609" s="82">
        <f>'7月评分表'!M99</f>
        <v>165855.39000000001</v>
      </c>
      <c r="N609" s="82">
        <f>'7月评分表'!N99</f>
        <v>45931.638587209403</v>
      </c>
      <c r="O609" s="82">
        <f>'7月评分表'!O99</f>
        <v>0.134746972536231</v>
      </c>
      <c r="P609" s="82">
        <f>'7月评分表'!P99</f>
        <v>1.74788756024832E-2</v>
      </c>
      <c r="Q609" s="82">
        <f>'7月评分表'!Q99</f>
        <v>11.0020903075833</v>
      </c>
      <c r="R609" s="82">
        <f>'7月评分表'!R99</f>
        <v>1.4271501929427499</v>
      </c>
    </row>
    <row r="610" spans="1:18">
      <c r="A610" s="81">
        <v>202407</v>
      </c>
      <c r="B610" s="81" t="s">
        <v>267</v>
      </c>
      <c r="C610" s="81" t="s">
        <v>18</v>
      </c>
      <c r="D610" s="81" t="s">
        <v>37</v>
      </c>
      <c r="E610" s="81" t="s">
        <v>268</v>
      </c>
      <c r="F610" s="81">
        <f>'7月评分表'!F100</f>
        <v>0</v>
      </c>
      <c r="G610" s="81">
        <f>'7月评分表'!G100</f>
        <v>2.5</v>
      </c>
      <c r="H610" s="81">
        <f>'7月评分表'!H100</f>
        <v>5</v>
      </c>
      <c r="I610" s="81">
        <f>'7月评分表'!I100</f>
        <v>10</v>
      </c>
      <c r="J610" s="81">
        <f>'7月评分表'!J100</f>
        <v>0</v>
      </c>
      <c r="K610" s="81">
        <f>'7月评分表'!K100</f>
        <v>5</v>
      </c>
      <c r="L610" s="81">
        <f>'7月评分表'!L100</f>
        <v>22.5</v>
      </c>
      <c r="M610" s="82">
        <f>'7月评分表'!M100</f>
        <v>285250.48</v>
      </c>
      <c r="N610" s="82">
        <f>'7月评分表'!N100</f>
        <v>8546.6018934854092</v>
      </c>
      <c r="O610" s="82">
        <f>'7月评分表'!O100</f>
        <v>0.14872468466701999</v>
      </c>
      <c r="P610" s="82">
        <f>'7月评分表'!P100</f>
        <v>2.1010843331799301E-2</v>
      </c>
      <c r="Q610" s="82">
        <f>'7月评分表'!Q100</f>
        <v>3.3463054050079499</v>
      </c>
      <c r="R610" s="82">
        <f>'7月评分表'!R100</f>
        <v>0.47274397496548398</v>
      </c>
    </row>
    <row r="611" spans="1:18" hidden="1">
      <c r="A611" s="81">
        <v>202407</v>
      </c>
      <c r="B611" s="81" t="s">
        <v>271</v>
      </c>
      <c r="C611" s="81" t="s">
        <v>18</v>
      </c>
      <c r="D611" s="81" t="s">
        <v>35</v>
      </c>
      <c r="E611" s="81" t="s">
        <v>272</v>
      </c>
      <c r="F611" s="81">
        <f>'7月评分表'!F101</f>
        <v>37.35</v>
      </c>
      <c r="G611" s="81">
        <f>'7月评分表'!G101</f>
        <v>20</v>
      </c>
      <c r="H611" s="81">
        <f>'7月评分表'!H101</f>
        <v>10</v>
      </c>
      <c r="I611" s="81">
        <f>'7月评分表'!I101</f>
        <v>10</v>
      </c>
      <c r="J611" s="81">
        <f>'7月评分表'!J101</f>
        <v>2.5</v>
      </c>
      <c r="K611" s="81">
        <f>'7月评分表'!K101</f>
        <v>5</v>
      </c>
      <c r="L611" s="81">
        <f>'7月评分表'!L101</f>
        <v>84.85</v>
      </c>
      <c r="M611" s="82">
        <f>'7月评分表'!M101</f>
        <v>171542.51</v>
      </c>
      <c r="N611" s="82">
        <f>'7月评分表'!N101</f>
        <v>44671.482654742198</v>
      </c>
      <c r="O611" s="82">
        <f>'7月评分表'!O101</f>
        <v>5.1355807055516102E-2</v>
      </c>
      <c r="P611" s="82">
        <f>'7月评分表'!P101</f>
        <v>1.7713993529157899E-2</v>
      </c>
      <c r="Q611" s="82">
        <f>'7月评分表'!Q101</f>
        <v>4.3575402286605396</v>
      </c>
      <c r="R611" s="82">
        <f>'7月评分表'!R101</f>
        <v>1.50303235094905</v>
      </c>
    </row>
    <row r="612" spans="1:18" hidden="1">
      <c r="A612" s="81">
        <v>202407</v>
      </c>
      <c r="B612" s="81" t="s">
        <v>273</v>
      </c>
      <c r="C612" s="81" t="s">
        <v>18</v>
      </c>
      <c r="D612" s="81" t="s">
        <v>35</v>
      </c>
      <c r="E612" s="81" t="s">
        <v>274</v>
      </c>
      <c r="F612" s="81">
        <f>'7月评分表'!F102</f>
        <v>0</v>
      </c>
      <c r="G612" s="81">
        <f>'7月评分表'!G102</f>
        <v>15</v>
      </c>
      <c r="H612" s="81">
        <f>'7月评分表'!H102</f>
        <v>10</v>
      </c>
      <c r="I612" s="81">
        <f>'7月评分表'!I102</f>
        <v>6</v>
      </c>
      <c r="J612" s="81">
        <f>'7月评分表'!J102</f>
        <v>2.5</v>
      </c>
      <c r="K612" s="81">
        <f>'7月评分表'!K102</f>
        <v>5</v>
      </c>
      <c r="L612" s="81">
        <f>'7月评分表'!L102</f>
        <v>38.5</v>
      </c>
      <c r="M612" s="82">
        <f>'7月评分表'!M102</f>
        <v>274844.57</v>
      </c>
      <c r="N612" s="82">
        <f>'7月评分表'!N102</f>
        <v>42927.684171589899</v>
      </c>
      <c r="O612" s="82">
        <f>'7月评分表'!O102</f>
        <v>7.2065134063329997E-2</v>
      </c>
      <c r="P612" s="82">
        <f>'7月评分表'!P102</f>
        <v>2.4701318667844401E-2</v>
      </c>
      <c r="Q612" s="82">
        <f>'7月评分表'!Q102</f>
        <v>2.7745076614382</v>
      </c>
      <c r="R612" s="82">
        <f>'7月评分表'!R102</f>
        <v>0.951000768712009</v>
      </c>
    </row>
    <row r="613" spans="1:18" hidden="1">
      <c r="A613" s="81">
        <v>202407</v>
      </c>
      <c r="B613" s="81" t="s">
        <v>275</v>
      </c>
      <c r="C613" s="81" t="s">
        <v>18</v>
      </c>
      <c r="D613" s="81" t="s">
        <v>35</v>
      </c>
      <c r="E613" s="81" t="s">
        <v>276</v>
      </c>
      <c r="F613" s="81">
        <f>'7月评分表'!F103</f>
        <v>0</v>
      </c>
      <c r="G613" s="81">
        <f>'7月评分表'!G103</f>
        <v>0</v>
      </c>
      <c r="H613" s="81">
        <f>'7月评分表'!H103</f>
        <v>0</v>
      </c>
      <c r="I613" s="81">
        <f>'7月评分表'!I103</f>
        <v>10</v>
      </c>
      <c r="J613" s="81">
        <f>'7月评分表'!J103</f>
        <v>2.5</v>
      </c>
      <c r="K613" s="81">
        <f>'7月评分表'!K103</f>
        <v>5</v>
      </c>
      <c r="L613" s="81">
        <f>'7月评分表'!L103</f>
        <v>17.5</v>
      </c>
      <c r="M613" s="82">
        <f>'7月评分表'!M103</f>
        <v>90607.82</v>
      </c>
      <c r="N613" s="82">
        <f>'7月评分表'!N103</f>
        <v>0</v>
      </c>
      <c r="O613" s="82">
        <f>'7月评分表'!O103</f>
        <v>1.8710008191043199E-2</v>
      </c>
      <c r="P613" s="82">
        <f>'7月评分表'!P103</f>
        <v>6.3251845218054497E-3</v>
      </c>
      <c r="Q613" s="82">
        <f>'7月评分表'!Q103</f>
        <v>0.32742514334325601</v>
      </c>
      <c r="R613" s="82">
        <f>'7月评分表'!R103</f>
        <v>0.110690729131595</v>
      </c>
    </row>
    <row r="614" spans="1:18" hidden="1">
      <c r="A614" s="81">
        <v>202407</v>
      </c>
      <c r="B614" s="81" t="s">
        <v>277</v>
      </c>
      <c r="C614" s="81" t="s">
        <v>18</v>
      </c>
      <c r="D614" s="81" t="s">
        <v>35</v>
      </c>
      <c r="E614" s="81" t="s">
        <v>278</v>
      </c>
      <c r="F614" s="81">
        <f>'7月评分表'!F104</f>
        <v>45</v>
      </c>
      <c r="G614" s="81">
        <f>'7月评分表'!G104</f>
        <v>20</v>
      </c>
      <c r="H614" s="81">
        <f>'7月评分表'!H104</f>
        <v>10</v>
      </c>
      <c r="I614" s="81">
        <f>'7月评分表'!I104</f>
        <v>3</v>
      </c>
      <c r="J614" s="81">
        <f>'7月评分表'!J104</f>
        <v>2.5</v>
      </c>
      <c r="K614" s="81">
        <f>'7月评分表'!K104</f>
        <v>5</v>
      </c>
      <c r="L614" s="81">
        <f>'7月评分表'!L104</f>
        <v>85.5</v>
      </c>
      <c r="M614" s="82">
        <f>'7月评分表'!M104</f>
        <v>330931.90999999997</v>
      </c>
      <c r="N614" s="82">
        <f>'7月评分表'!N104</f>
        <v>109961.209486076</v>
      </c>
      <c r="O614" s="82">
        <f>'7月评分表'!O104</f>
        <v>0.10755609410292299</v>
      </c>
      <c r="P614" s="82">
        <f>'7月评分表'!P104</f>
        <v>3.7228398468348203E-2</v>
      </c>
      <c r="Q614" s="82">
        <f>'7月评分表'!Q104</f>
        <v>9.1960460457999194</v>
      </c>
      <c r="R614" s="82">
        <f>'7月评分表'!R104</f>
        <v>3.18302806904377</v>
      </c>
    </row>
    <row r="615" spans="1:18" hidden="1">
      <c r="A615" s="81">
        <v>202407</v>
      </c>
      <c r="B615" s="81" t="s">
        <v>279</v>
      </c>
      <c r="C615" s="81" t="s">
        <v>18</v>
      </c>
      <c r="D615" s="81" t="s">
        <v>29</v>
      </c>
      <c r="E615" s="81" t="s">
        <v>280</v>
      </c>
      <c r="F615" s="81">
        <f>'7月评分表'!F105</f>
        <v>45</v>
      </c>
      <c r="G615" s="81">
        <f>'7月评分表'!G105</f>
        <v>20</v>
      </c>
      <c r="H615" s="81">
        <f>'7月评分表'!H105</f>
        <v>5</v>
      </c>
      <c r="I615" s="81">
        <f>'7月评分表'!I105</f>
        <v>3</v>
      </c>
      <c r="J615" s="81">
        <f>'7月评分表'!J105</f>
        <v>2.5</v>
      </c>
      <c r="K615" s="81">
        <f>'7月评分表'!K105</f>
        <v>5</v>
      </c>
      <c r="L615" s="81">
        <f>'7月评分表'!L105</f>
        <v>80.5</v>
      </c>
      <c r="M615" s="82">
        <f>'7月评分表'!M105</f>
        <v>220558.63</v>
      </c>
      <c r="N615" s="82">
        <f>'7月评分表'!N105</f>
        <v>47406.360528552999</v>
      </c>
      <c r="O615" s="82">
        <f>'7月评分表'!O105</f>
        <v>7.8075320157404399E-2</v>
      </c>
      <c r="P615" s="82">
        <f>'7月评分表'!P105</f>
        <v>2.14870754989357E-2</v>
      </c>
      <c r="Q615" s="82">
        <f>'7月评分表'!Q105</f>
        <v>6.2850632726710502</v>
      </c>
      <c r="R615" s="82">
        <f>'7月评分表'!R105</f>
        <v>1.7297095776643201</v>
      </c>
    </row>
    <row r="616" spans="1:18" hidden="1">
      <c r="A616" s="81">
        <v>202407</v>
      </c>
      <c r="B616" s="81" t="s">
        <v>281</v>
      </c>
      <c r="C616" s="81" t="s">
        <v>18</v>
      </c>
      <c r="D616" s="81" t="s">
        <v>29</v>
      </c>
      <c r="E616" s="81" t="s">
        <v>282</v>
      </c>
      <c r="F616" s="81">
        <f>'7月评分表'!F106</f>
        <v>45</v>
      </c>
      <c r="G616" s="81">
        <f>'7月评分表'!G106</f>
        <v>20</v>
      </c>
      <c r="H616" s="81">
        <f>'7月评分表'!H106</f>
        <v>7.5</v>
      </c>
      <c r="I616" s="81">
        <f>'7月评分表'!I106</f>
        <v>7</v>
      </c>
      <c r="J616" s="81">
        <f>'7月评分表'!J106</f>
        <v>0</v>
      </c>
      <c r="K616" s="81">
        <f>'7月评分表'!K106</f>
        <v>5</v>
      </c>
      <c r="L616" s="81">
        <f>'7月评分表'!L106</f>
        <v>84.5</v>
      </c>
      <c r="M616" s="82">
        <f>'7月评分表'!M106</f>
        <v>421674.27</v>
      </c>
      <c r="N616" s="82">
        <f>'7月评分表'!N106</f>
        <v>145043.69422171099</v>
      </c>
      <c r="O616" s="82">
        <f>'7月评分表'!O106</f>
        <v>0.173653412881246</v>
      </c>
      <c r="P616" s="82">
        <f>'7月评分表'!P106</f>
        <v>4.8069978298004697E-2</v>
      </c>
      <c r="Q616" s="82">
        <f>'7月评分表'!Q106</f>
        <v>14.6737133884653</v>
      </c>
      <c r="R616" s="82">
        <f>'7月评分表'!R106</f>
        <v>4.0619131661813999</v>
      </c>
    </row>
    <row r="617" spans="1:18" hidden="1">
      <c r="A617" s="81">
        <v>202407</v>
      </c>
      <c r="B617" s="81" t="s">
        <v>283</v>
      </c>
      <c r="C617" s="81" t="s">
        <v>18</v>
      </c>
      <c r="D617" s="81" t="s">
        <v>29</v>
      </c>
      <c r="E617" s="81" t="s">
        <v>284</v>
      </c>
      <c r="F617" s="81">
        <f>'7月评分表'!F107</f>
        <v>45</v>
      </c>
      <c r="G617" s="81">
        <f>'7月评分表'!G107</f>
        <v>20</v>
      </c>
      <c r="H617" s="81">
        <f>'7月评分表'!H107</f>
        <v>7.5</v>
      </c>
      <c r="I617" s="81">
        <f>'7月评分表'!I107</f>
        <v>3</v>
      </c>
      <c r="J617" s="81">
        <f>'7月评分表'!J107</f>
        <v>2.5</v>
      </c>
      <c r="K617" s="81">
        <f>'7月评分表'!K107</f>
        <v>5</v>
      </c>
      <c r="L617" s="81">
        <f>'7月评分表'!L107</f>
        <v>83</v>
      </c>
      <c r="M617" s="82">
        <f>'7月评分表'!M107</f>
        <v>662490.14</v>
      </c>
      <c r="N617" s="82">
        <f>'7月评分表'!N107</f>
        <v>224846.76442674</v>
      </c>
      <c r="O617" s="82">
        <f>'7月评分表'!O107</f>
        <v>0.27146768297076102</v>
      </c>
      <c r="P617" s="82">
        <f>'7月评分表'!P107</f>
        <v>7.5133143868275798E-2</v>
      </c>
      <c r="Q617" s="82">
        <f>'7月评分表'!Q107</f>
        <v>22.531817686573199</v>
      </c>
      <c r="R617" s="82">
        <f>'7月评分表'!R107</f>
        <v>6.2360509410668898</v>
      </c>
    </row>
    <row r="618" spans="1:18" hidden="1">
      <c r="A618" s="81">
        <v>202407</v>
      </c>
      <c r="B618" s="81" t="s">
        <v>285</v>
      </c>
      <c r="C618" s="81" t="s">
        <v>18</v>
      </c>
      <c r="D618" s="81" t="s">
        <v>29</v>
      </c>
      <c r="E618" s="81" t="s">
        <v>286</v>
      </c>
      <c r="F618" s="81">
        <f>'7月评分表'!F108</f>
        <v>45</v>
      </c>
      <c r="G618" s="81">
        <f>'7月评分表'!G108</f>
        <v>15</v>
      </c>
      <c r="H618" s="81">
        <f>'7月评分表'!H108</f>
        <v>7.5</v>
      </c>
      <c r="I618" s="81">
        <f>'7月评分表'!I108</f>
        <v>3</v>
      </c>
      <c r="J618" s="81">
        <f>'7月评分表'!J108</f>
        <v>2.5</v>
      </c>
      <c r="K618" s="81">
        <f>'7月评分表'!K108</f>
        <v>5</v>
      </c>
      <c r="L618" s="81">
        <f>'7月评分表'!L108</f>
        <v>78</v>
      </c>
      <c r="M618" s="82">
        <f>'7月评分表'!M108</f>
        <v>141222.5</v>
      </c>
      <c r="N618" s="82">
        <f>'7月评分表'!N108</f>
        <v>24298.169918115698</v>
      </c>
      <c r="O618" s="82">
        <f>'7月评分表'!O108</f>
        <v>4.7277098655364502E-2</v>
      </c>
      <c r="P618" s="82">
        <f>'7月评分表'!P108</f>
        <v>1.2980068741477301E-2</v>
      </c>
      <c r="Q618" s="82">
        <f>'7月评分表'!Q108</f>
        <v>3.6876136951184302</v>
      </c>
      <c r="R618" s="82">
        <f>'7月评分表'!R108</f>
        <v>1.01244536183523</v>
      </c>
    </row>
    <row r="619" spans="1:18" hidden="1">
      <c r="A619" s="81">
        <v>202407</v>
      </c>
      <c r="B619" s="81" t="s">
        <v>287</v>
      </c>
      <c r="C619" s="81" t="s">
        <v>18</v>
      </c>
      <c r="D619" s="81" t="s">
        <v>35</v>
      </c>
      <c r="E619" s="81" t="s">
        <v>288</v>
      </c>
      <c r="F619" s="81">
        <f>'7月评分表'!F109</f>
        <v>36</v>
      </c>
      <c r="G619" s="81">
        <f>'7月评分表'!G109</f>
        <v>20</v>
      </c>
      <c r="H619" s="81">
        <f>'7月评分表'!H109</f>
        <v>5</v>
      </c>
      <c r="I619" s="81">
        <f>'7月评分表'!I109</f>
        <v>6</v>
      </c>
      <c r="J619" s="81">
        <f>'7月评分表'!J109</f>
        <v>2.5</v>
      </c>
      <c r="K619" s="81">
        <f>'7月评分表'!K109</f>
        <v>5</v>
      </c>
      <c r="L619" s="81">
        <f>'7月评分表'!L109</f>
        <v>74.5</v>
      </c>
      <c r="M619" s="82">
        <f>'7月评分表'!M109</f>
        <v>357802.96</v>
      </c>
      <c r="N619" s="82">
        <f>'7月评分表'!N109</f>
        <v>105171.074336538</v>
      </c>
      <c r="O619" s="82">
        <f>'7月评分表'!O109</f>
        <v>0.111396290270467</v>
      </c>
      <c r="P619" s="82">
        <f>'7月评分表'!P109</f>
        <v>3.8488840037681903E-2</v>
      </c>
      <c r="Q619" s="82">
        <f>'7月评分表'!Q109</f>
        <v>8.2990236251497898</v>
      </c>
      <c r="R619" s="82">
        <f>'7月评分表'!R109</f>
        <v>2.8674185828073</v>
      </c>
    </row>
    <row r="620" spans="1:18" hidden="1">
      <c r="A620" s="81">
        <v>202407</v>
      </c>
      <c r="B620" s="81" t="s">
        <v>291</v>
      </c>
      <c r="C620" s="81" t="s">
        <v>17</v>
      </c>
      <c r="D620" s="81" t="s">
        <v>30</v>
      </c>
      <c r="E620" s="81" t="s">
        <v>292</v>
      </c>
      <c r="F620" s="81">
        <f>'7月评分表'!F110</f>
        <v>39.15</v>
      </c>
      <c r="G620" s="81">
        <f>'7月评分表'!G110</f>
        <v>20</v>
      </c>
      <c r="H620" s="81">
        <f>'7月评分表'!H110</f>
        <v>2.5</v>
      </c>
      <c r="I620" s="81">
        <f>'7月评分表'!I110</f>
        <v>6</v>
      </c>
      <c r="J620" s="81">
        <f>'7月评分表'!J110</f>
        <v>2.5</v>
      </c>
      <c r="K620" s="81">
        <f>'7月评分表'!K110</f>
        <v>5</v>
      </c>
      <c r="L620" s="81">
        <f>'7月评分表'!L110</f>
        <v>75.150000000000006</v>
      </c>
      <c r="M620" s="82">
        <f>'7月评分表'!M110</f>
        <v>318786.56</v>
      </c>
      <c r="N620" s="82">
        <f>'7月评分表'!N110</f>
        <v>93866.682225693294</v>
      </c>
      <c r="O620" s="82">
        <f>'7月评分表'!O110</f>
        <v>0.18503019561645001</v>
      </c>
      <c r="P620" s="82">
        <f>'7月评分表'!P110</f>
        <v>3.28973773862331E-2</v>
      </c>
      <c r="Q620" s="82">
        <f>'7月评分表'!Q110</f>
        <v>13.9050192005762</v>
      </c>
      <c r="R620" s="82">
        <f>'7月评分表'!R110</f>
        <v>2.4722379105754202</v>
      </c>
    </row>
    <row r="621" spans="1:18" hidden="1">
      <c r="A621" s="81">
        <v>202407</v>
      </c>
      <c r="B621" s="81" t="s">
        <v>293</v>
      </c>
      <c r="C621" s="81" t="s">
        <v>16</v>
      </c>
      <c r="D621" s="81" t="s">
        <v>23</v>
      </c>
      <c r="E621" s="81" t="s">
        <v>294</v>
      </c>
      <c r="F621" s="81">
        <f>'7月评分表'!F111</f>
        <v>45</v>
      </c>
      <c r="G621" s="81">
        <f>'7月评分表'!G111</f>
        <v>20</v>
      </c>
      <c r="H621" s="81">
        <f>'7月评分表'!H111</f>
        <v>10</v>
      </c>
      <c r="I621" s="81">
        <f>'7月评分表'!I111</f>
        <v>7</v>
      </c>
      <c r="J621" s="81">
        <f>'7月评分表'!J111</f>
        <v>2.5</v>
      </c>
      <c r="K621" s="81">
        <f>'7月评分表'!K111</f>
        <v>5</v>
      </c>
      <c r="L621" s="81">
        <f>'7月评分表'!L111</f>
        <v>89.5</v>
      </c>
      <c r="M621" s="82">
        <f>'7月评分表'!M111</f>
        <v>225680.32</v>
      </c>
      <c r="N621" s="82">
        <f>'7月评分表'!N111</f>
        <v>46512.005044741702</v>
      </c>
      <c r="O621" s="82">
        <f>'7月评分表'!O111</f>
        <v>9.5361937686196205E-2</v>
      </c>
      <c r="P621" s="82">
        <f>'7月评分表'!P111</f>
        <v>2.0627341877482299E-2</v>
      </c>
      <c r="Q621" s="82">
        <f>'7月评分表'!Q111</f>
        <v>8.5348934229145605</v>
      </c>
      <c r="R621" s="82">
        <f>'7月评分表'!R111</f>
        <v>1.8461470980346699</v>
      </c>
    </row>
    <row r="622" spans="1:18" hidden="1">
      <c r="A622" s="81">
        <v>202407</v>
      </c>
      <c r="B622" s="81" t="s">
        <v>295</v>
      </c>
      <c r="C622" s="81" t="s">
        <v>16</v>
      </c>
      <c r="D622" s="81" t="s">
        <v>23</v>
      </c>
      <c r="E622" s="81" t="s">
        <v>296</v>
      </c>
      <c r="F622" s="81">
        <f>'7月评分表'!F112</f>
        <v>42.3</v>
      </c>
      <c r="G622" s="81">
        <f>'7月评分表'!G112</f>
        <v>15</v>
      </c>
      <c r="H622" s="81">
        <f>'7月评分表'!H112</f>
        <v>10</v>
      </c>
      <c r="I622" s="81">
        <f>'7月评分表'!I112</f>
        <v>7</v>
      </c>
      <c r="J622" s="81">
        <f>'7月评分表'!J112</f>
        <v>2.5</v>
      </c>
      <c r="K622" s="81">
        <f>'7月评分表'!K112</f>
        <v>5</v>
      </c>
      <c r="L622" s="81">
        <f>'7月评分表'!L112</f>
        <v>81.8</v>
      </c>
      <c r="M622" s="82">
        <f>'7月评分表'!M112</f>
        <v>230885.9</v>
      </c>
      <c r="N622" s="82">
        <f>'7月评分表'!N112</f>
        <v>36970.920703182099</v>
      </c>
      <c r="O622" s="82">
        <f>'7月评分表'!O112</f>
        <v>9.0886747315959499E-2</v>
      </c>
      <c r="P622" s="82">
        <f>'7月评分表'!P112</f>
        <v>1.9924505500763801E-2</v>
      </c>
      <c r="Q622" s="82">
        <f>'7月评分表'!Q112</f>
        <v>7.4345359304454899</v>
      </c>
      <c r="R622" s="82">
        <f>'7月评分表'!R112</f>
        <v>1.6298245499624799</v>
      </c>
    </row>
    <row r="623" spans="1:18" hidden="1">
      <c r="A623" s="81">
        <v>202407</v>
      </c>
      <c r="B623" s="81" t="s">
        <v>297</v>
      </c>
      <c r="C623" s="81" t="s">
        <v>20</v>
      </c>
      <c r="D623" s="81" t="s">
        <v>25</v>
      </c>
      <c r="E623" s="81" t="s">
        <v>298</v>
      </c>
      <c r="F623" s="81">
        <f>'7月评分表'!F113</f>
        <v>39.6</v>
      </c>
      <c r="G623" s="81">
        <f>'7月评分表'!G113</f>
        <v>2.5</v>
      </c>
      <c r="H623" s="81">
        <f>'7月评分表'!H113</f>
        <v>7.5</v>
      </c>
      <c r="I623" s="81">
        <f>'7月评分表'!I113</f>
        <v>7</v>
      </c>
      <c r="J623" s="81">
        <f>'7月评分表'!J113</f>
        <v>2.5</v>
      </c>
      <c r="K623" s="81">
        <f>'7月评分表'!K113</f>
        <v>5</v>
      </c>
      <c r="L623" s="81">
        <f>'7月评分表'!L113</f>
        <v>64.099999999999994</v>
      </c>
      <c r="M623" s="82">
        <f>'7月评分表'!M113</f>
        <v>179544.26</v>
      </c>
      <c r="N623" s="82">
        <f>'7月评分表'!N113</f>
        <v>6585.0899036667997</v>
      </c>
      <c r="O623" s="82">
        <f>'7月评分表'!O113</f>
        <v>6.5847165409096103E-2</v>
      </c>
      <c r="P623" s="82">
        <f>'7月评分表'!P113</f>
        <v>2.0223971836076299E-2</v>
      </c>
      <c r="Q623" s="82">
        <f>'7月评分表'!Q113</f>
        <v>4.22080330272306</v>
      </c>
      <c r="R623" s="82">
        <f>'7月评分表'!R113</f>
        <v>1.29635659469249</v>
      </c>
    </row>
    <row r="624" spans="1:18" hidden="1">
      <c r="A624" s="81">
        <v>202407</v>
      </c>
      <c r="B624" s="81" t="s">
        <v>299</v>
      </c>
      <c r="C624" s="81" t="s">
        <v>18</v>
      </c>
      <c r="D624" s="81" t="s">
        <v>35</v>
      </c>
      <c r="E624" s="81" t="s">
        <v>300</v>
      </c>
      <c r="F624" s="81">
        <f>'7月评分表'!F114</f>
        <v>37.35</v>
      </c>
      <c r="G624" s="81">
        <f>'7月评分表'!G114</f>
        <v>15</v>
      </c>
      <c r="H624" s="81">
        <f>'7月评分表'!H114</f>
        <v>10</v>
      </c>
      <c r="I624" s="81">
        <f>'7月评分表'!I114</f>
        <v>6</v>
      </c>
      <c r="J624" s="81">
        <f>'7月评分表'!J114</f>
        <v>2.5</v>
      </c>
      <c r="K624" s="81">
        <f>'7月评分表'!K114</f>
        <v>5</v>
      </c>
      <c r="L624" s="81">
        <f>'7月评分表'!L114</f>
        <v>75.849999999999994</v>
      </c>
      <c r="M624" s="82">
        <f>'7月评分表'!M114</f>
        <v>225245.76</v>
      </c>
      <c r="N624" s="82">
        <f>'7月评分表'!N114</f>
        <v>42327.369443015603</v>
      </c>
      <c r="O624" s="82">
        <f>'7月评分表'!O114</f>
        <v>6.16091393819111E-2</v>
      </c>
      <c r="P624" s="82">
        <f>'7月评分表'!P114</f>
        <v>2.1161784736080099E-2</v>
      </c>
      <c r="Q624" s="82">
        <f>'7月评分表'!Q114</f>
        <v>4.6730532221179599</v>
      </c>
      <c r="R624" s="82">
        <f>'7月评分表'!R114</f>
        <v>1.6051213722316799</v>
      </c>
    </row>
    <row r="625" spans="1:18" hidden="1">
      <c r="A625" s="81">
        <v>202407</v>
      </c>
      <c r="B625" s="81" t="s">
        <v>301</v>
      </c>
      <c r="C625" s="81" t="s">
        <v>17</v>
      </c>
      <c r="D625" s="81" t="s">
        <v>32</v>
      </c>
      <c r="E625" s="81" t="s">
        <v>302</v>
      </c>
      <c r="F625" s="81">
        <f>'7月评分表'!F115</f>
        <v>38.700000000000003</v>
      </c>
      <c r="G625" s="81">
        <f>'7月评分表'!G115</f>
        <v>5</v>
      </c>
      <c r="H625" s="81">
        <f>'7月评分表'!H115</f>
        <v>10</v>
      </c>
      <c r="I625" s="81">
        <f>'7月评分表'!I115</f>
        <v>7</v>
      </c>
      <c r="J625" s="81">
        <f>'7月评分表'!J115</f>
        <v>0</v>
      </c>
      <c r="K625" s="81">
        <f>'7月评分表'!K115</f>
        <v>5</v>
      </c>
      <c r="L625" s="81">
        <f>'7月评分表'!L115</f>
        <v>65.7</v>
      </c>
      <c r="M625" s="82">
        <f>'7月评分表'!M115</f>
        <v>188692.3</v>
      </c>
      <c r="N625" s="82">
        <f>'7月评分表'!N115</f>
        <v>14837.312144274299</v>
      </c>
      <c r="O625" s="82">
        <f>'7月评分表'!O115</f>
        <v>6.3482757565697295E-2</v>
      </c>
      <c r="P625" s="82">
        <f>'7月评分表'!P115</f>
        <v>1.37665362023231E-2</v>
      </c>
      <c r="Q625" s="82">
        <f>'7月评分表'!Q115</f>
        <v>4.1708171720663101</v>
      </c>
      <c r="R625" s="82">
        <f>'7月评分表'!R115</f>
        <v>0.90446142849262801</v>
      </c>
    </row>
    <row r="626" spans="1:18" hidden="1">
      <c r="A626" s="81">
        <v>202407</v>
      </c>
      <c r="B626" s="81" t="s">
        <v>303</v>
      </c>
      <c r="C626" s="81" t="s">
        <v>17</v>
      </c>
      <c r="D626" s="81" t="s">
        <v>31</v>
      </c>
      <c r="E626" s="81" t="s">
        <v>304</v>
      </c>
      <c r="F626" s="81">
        <f>'7月评分表'!F116</f>
        <v>45</v>
      </c>
      <c r="G626" s="81">
        <f>'7月评分表'!G116</f>
        <v>15</v>
      </c>
      <c r="H626" s="81">
        <f>'7月评分表'!H116</f>
        <v>7.5</v>
      </c>
      <c r="I626" s="81">
        <f>'7月评分表'!I116</f>
        <v>0</v>
      </c>
      <c r="J626" s="81">
        <f>'7月评分表'!J116</f>
        <v>2.5</v>
      </c>
      <c r="K626" s="81">
        <f>'7月评分表'!K116</f>
        <v>5</v>
      </c>
      <c r="L626" s="81">
        <f>'7月评分表'!L116</f>
        <v>75</v>
      </c>
      <c r="M626" s="82">
        <f>'7月评分表'!M116</f>
        <v>230727.65</v>
      </c>
      <c r="N626" s="82">
        <f>'7月评分表'!N116</f>
        <v>44808.523380758699</v>
      </c>
      <c r="O626" s="82">
        <f>'7月评分表'!O116</f>
        <v>6.9136344351600598E-2</v>
      </c>
      <c r="P626" s="82">
        <f>'7月评分表'!P116</f>
        <v>2.05694677609458E-2</v>
      </c>
      <c r="Q626" s="82">
        <f>'7月评分表'!Q116</f>
        <v>5.1852258263700497</v>
      </c>
      <c r="R626" s="82">
        <f>'7月评分表'!R116</f>
        <v>1.5427100820709301</v>
      </c>
    </row>
    <row r="627" spans="1:18" hidden="1">
      <c r="A627" s="81">
        <v>202407</v>
      </c>
      <c r="B627" s="81" t="s">
        <v>305</v>
      </c>
      <c r="C627" s="81" t="s">
        <v>17</v>
      </c>
      <c r="D627" s="81" t="s">
        <v>36</v>
      </c>
      <c r="E627" s="81" t="s">
        <v>306</v>
      </c>
      <c r="F627" s="81">
        <f>'7月评分表'!F117</f>
        <v>37.799999999999997</v>
      </c>
      <c r="G627" s="81">
        <f>'7月评分表'!G117</f>
        <v>15</v>
      </c>
      <c r="H627" s="81">
        <f>'7月评分表'!H117</f>
        <v>2.5</v>
      </c>
      <c r="I627" s="81">
        <f>'7月评分表'!I117</f>
        <v>10</v>
      </c>
      <c r="J627" s="81">
        <f>'7月评分表'!J117</f>
        <v>0</v>
      </c>
      <c r="K627" s="81">
        <f>'7月评分表'!K117</f>
        <v>5</v>
      </c>
      <c r="L627" s="81">
        <f>'7月评分表'!L117</f>
        <v>70.3</v>
      </c>
      <c r="M627" s="82">
        <f>'7月评分表'!M117</f>
        <v>227403.62</v>
      </c>
      <c r="N627" s="82">
        <f>'7月评分表'!N117</f>
        <v>43625.8089712</v>
      </c>
      <c r="O627" s="82">
        <f>'7月评分表'!O117</f>
        <v>0.124632232551279</v>
      </c>
      <c r="P627" s="82">
        <f>'7月评分表'!P117</f>
        <v>2.0197866592831501E-2</v>
      </c>
      <c r="Q627" s="82">
        <f>'7月评分表'!Q117</f>
        <v>8.7616459483549107</v>
      </c>
      <c r="R627" s="82">
        <f>'7月评分表'!R117</f>
        <v>1.4199100214760501</v>
      </c>
    </row>
    <row r="628" spans="1:18" hidden="1">
      <c r="A628" s="81">
        <v>202407</v>
      </c>
      <c r="B628" s="81" t="s">
        <v>307</v>
      </c>
      <c r="C628" s="81" t="s">
        <v>20</v>
      </c>
      <c r="D628" s="81" t="s">
        <v>38</v>
      </c>
      <c r="E628" s="81" t="s">
        <v>308</v>
      </c>
      <c r="F628" s="81">
        <f>'7月评分表'!F118</f>
        <v>45</v>
      </c>
      <c r="G628" s="81">
        <f>'7月评分表'!G118</f>
        <v>15</v>
      </c>
      <c r="H628" s="81">
        <f>'7月评分表'!H118</f>
        <v>5</v>
      </c>
      <c r="I628" s="81">
        <f>'7月评分表'!I118</f>
        <v>0</v>
      </c>
      <c r="J628" s="81">
        <f>'7月评分表'!J118</f>
        <v>2.5</v>
      </c>
      <c r="K628" s="81">
        <f>'7月评分表'!K118</f>
        <v>5</v>
      </c>
      <c r="L628" s="81">
        <f>'7月评分表'!L118</f>
        <v>72.5</v>
      </c>
      <c r="M628" s="82">
        <f>'7月评分表'!M118</f>
        <v>97094.46</v>
      </c>
      <c r="N628" s="82">
        <f>'7月评分表'!N118</f>
        <v>19054.786794435498</v>
      </c>
      <c r="O628" s="82">
        <f>'7月评分表'!O118</f>
        <v>5.2786012615607197E-2</v>
      </c>
      <c r="P628" s="82">
        <f>'7月评分表'!P118</f>
        <v>1.45714947751973E-2</v>
      </c>
      <c r="Q628" s="82">
        <f>'7月评分表'!Q118</f>
        <v>3.8269859146315199</v>
      </c>
      <c r="R628" s="82">
        <f>'7月评分表'!R118</f>
        <v>1.0564333712017999</v>
      </c>
    </row>
    <row r="629" spans="1:18" hidden="1">
      <c r="A629" s="81">
        <v>202407</v>
      </c>
      <c r="B629" s="81" t="s">
        <v>309</v>
      </c>
      <c r="C629" s="81" t="s">
        <v>20</v>
      </c>
      <c r="D629" s="81" t="s">
        <v>38</v>
      </c>
      <c r="E629" s="81" t="s">
        <v>310</v>
      </c>
      <c r="F629" s="81">
        <f>'7月评分表'!F119</f>
        <v>38.700000000000003</v>
      </c>
      <c r="G629" s="81">
        <f>'7月评分表'!G119</f>
        <v>5</v>
      </c>
      <c r="H629" s="81">
        <f>'7月评分表'!H119</f>
        <v>7.5</v>
      </c>
      <c r="I629" s="81">
        <f>'7月评分表'!I119</f>
        <v>10</v>
      </c>
      <c r="J629" s="81">
        <f>'7月评分表'!J119</f>
        <v>0</v>
      </c>
      <c r="K629" s="81">
        <f>'7月评分表'!K119</f>
        <v>5</v>
      </c>
      <c r="L629" s="81">
        <f>'7月评分表'!L119</f>
        <v>66.2</v>
      </c>
      <c r="M629" s="82">
        <f>'7月评分表'!M119</f>
        <v>210182.64</v>
      </c>
      <c r="N629" s="82">
        <f>'7月评分表'!N119</f>
        <v>18054.4650031868</v>
      </c>
      <c r="O629" s="82">
        <f>'7月评分表'!O119</f>
        <v>9.4453852936400295E-2</v>
      </c>
      <c r="P629" s="82">
        <f>'7月评分表'!P119</f>
        <v>2.6102121811157099E-2</v>
      </c>
      <c r="Q629" s="82">
        <f>'7月评分表'!Q119</f>
        <v>6.2528450643896996</v>
      </c>
      <c r="R629" s="82">
        <f>'7月评分表'!R119</f>
        <v>1.7279604638985999</v>
      </c>
    </row>
    <row r="630" spans="1:18" hidden="1">
      <c r="A630" s="81">
        <v>202407</v>
      </c>
      <c r="B630" s="81" t="s">
        <v>311</v>
      </c>
      <c r="C630" s="81" t="s">
        <v>16</v>
      </c>
      <c r="D630" s="81" t="s">
        <v>24</v>
      </c>
      <c r="E630" s="81" t="s">
        <v>312</v>
      </c>
      <c r="F630" s="81">
        <f>'7月评分表'!F120</f>
        <v>44.1</v>
      </c>
      <c r="G630" s="81">
        <f>'7月评分表'!G120</f>
        <v>20</v>
      </c>
      <c r="H630" s="81">
        <f>'7月评分表'!H120</f>
        <v>10</v>
      </c>
      <c r="I630" s="81">
        <f>'7月评分表'!I120</f>
        <v>10</v>
      </c>
      <c r="J630" s="81">
        <f>'7月评分表'!J120</f>
        <v>0</v>
      </c>
      <c r="K630" s="81">
        <f>'7月评分表'!K120</f>
        <v>5</v>
      </c>
      <c r="L630" s="81">
        <f>'7月评分表'!L120</f>
        <v>89.1</v>
      </c>
      <c r="M630" s="82">
        <f>'7月评分表'!M120</f>
        <v>232623.86</v>
      </c>
      <c r="N630" s="82">
        <f>'7月评分表'!N120</f>
        <v>53186.141066646698</v>
      </c>
      <c r="O630" s="82">
        <f>'7月评分表'!O120</f>
        <v>6.8599903663261005E-2</v>
      </c>
      <c r="P630" s="82">
        <f>'7月评分表'!P120</f>
        <v>2.1844208415954101E-2</v>
      </c>
      <c r="Q630" s="82">
        <f>'7月评分表'!Q120</f>
        <v>6.1122514163965604</v>
      </c>
      <c r="R630" s="82">
        <f>'7月评分表'!R120</f>
        <v>1.94631896986151</v>
      </c>
    </row>
    <row r="631" spans="1:18" hidden="1">
      <c r="A631" s="81">
        <v>202407</v>
      </c>
      <c r="B631" s="81" t="s">
        <v>313</v>
      </c>
      <c r="C631" s="81" t="s">
        <v>16</v>
      </c>
      <c r="D631" s="81" t="s">
        <v>23</v>
      </c>
      <c r="E631" s="81" t="s">
        <v>314</v>
      </c>
      <c r="F631" s="81">
        <f>'7月评分表'!F121</f>
        <v>38.25</v>
      </c>
      <c r="G631" s="81">
        <f>'7月评分表'!G121</f>
        <v>20</v>
      </c>
      <c r="H631" s="81">
        <f>'7月评分表'!H121</f>
        <v>10</v>
      </c>
      <c r="I631" s="81">
        <f>'7月评分表'!I121</f>
        <v>7</v>
      </c>
      <c r="J631" s="81">
        <f>'7月评分表'!J121</f>
        <v>2.5</v>
      </c>
      <c r="K631" s="81">
        <f>'7月评分表'!K121</f>
        <v>5</v>
      </c>
      <c r="L631" s="81">
        <f>'7月评分表'!L121</f>
        <v>82.75</v>
      </c>
      <c r="M631" s="82">
        <f>'7月评分表'!M121</f>
        <v>261974.88</v>
      </c>
      <c r="N631" s="82">
        <f>'7月评分表'!N121</f>
        <v>63457.662571678396</v>
      </c>
      <c r="O631" s="82">
        <f>'7月评分表'!O121</f>
        <v>0.116650898600482</v>
      </c>
      <c r="P631" s="82">
        <f>'7月评分表'!P121</f>
        <v>2.4995787569179299E-2</v>
      </c>
      <c r="Q631" s="82">
        <f>'7月评分表'!Q121</f>
        <v>9.6528618591898905</v>
      </c>
      <c r="R631" s="82">
        <f>'7月评分表'!R121</f>
        <v>2.06840142134959</v>
      </c>
    </row>
    <row r="632" spans="1:18" hidden="1">
      <c r="A632" s="81">
        <v>202407</v>
      </c>
      <c r="B632" s="81" t="s">
        <v>315</v>
      </c>
      <c r="C632" s="81" t="s">
        <v>18</v>
      </c>
      <c r="D632" s="81" t="s">
        <v>29</v>
      </c>
      <c r="E632" s="81" t="s">
        <v>316</v>
      </c>
      <c r="F632" s="81">
        <f>'7月评分表'!F122</f>
        <v>45</v>
      </c>
      <c r="G632" s="81">
        <f>'7月评分表'!G122</f>
        <v>15</v>
      </c>
      <c r="H632" s="81">
        <f>'7月评分表'!H122</f>
        <v>5</v>
      </c>
      <c r="I632" s="81">
        <f>'7月评分表'!I122</f>
        <v>7</v>
      </c>
      <c r="J632" s="81">
        <f>'7月评分表'!J122</f>
        <v>2.5</v>
      </c>
      <c r="K632" s="81">
        <f>'7月评分表'!K122</f>
        <v>5</v>
      </c>
      <c r="L632" s="81">
        <f>'7月评分表'!L122</f>
        <v>79.5</v>
      </c>
      <c r="M632" s="82">
        <f>'7月评分表'!M122</f>
        <v>251106.06</v>
      </c>
      <c r="N632" s="82">
        <f>'7月评分表'!N122</f>
        <v>44788.991766526298</v>
      </c>
      <c r="O632" s="82">
        <f>'7月评分表'!O122</f>
        <v>8.4773080133286396E-2</v>
      </c>
      <c r="P632" s="82">
        <f>'7月评分表'!P122</f>
        <v>2.3283291777861599E-2</v>
      </c>
      <c r="Q632" s="82">
        <f>'7月评分表'!Q122</f>
        <v>6.7394598705962698</v>
      </c>
      <c r="R632" s="82">
        <f>'7月评分表'!R122</f>
        <v>1.8510216963399999</v>
      </c>
    </row>
    <row r="633" spans="1:18" hidden="1">
      <c r="A633" s="81">
        <v>202407</v>
      </c>
      <c r="B633" s="81" t="s">
        <v>317</v>
      </c>
      <c r="C633" s="81" t="s">
        <v>17</v>
      </c>
      <c r="D633" s="81" t="s">
        <v>33</v>
      </c>
      <c r="E633" s="81" t="s">
        <v>318</v>
      </c>
      <c r="F633" s="81">
        <f>'7月评分表'!F123</f>
        <v>42.75</v>
      </c>
      <c r="G633" s="81">
        <f>'7月评分表'!G123</f>
        <v>10</v>
      </c>
      <c r="H633" s="81">
        <f>'7月评分表'!H123</f>
        <v>10</v>
      </c>
      <c r="I633" s="81">
        <f>'7月评分表'!I123</f>
        <v>10</v>
      </c>
      <c r="J633" s="81">
        <f>'7月评分表'!J123</f>
        <v>2.5</v>
      </c>
      <c r="K633" s="81">
        <f>'7月评分表'!K123</f>
        <v>5</v>
      </c>
      <c r="L633" s="81">
        <f>'7月评分表'!L123</f>
        <v>80.25</v>
      </c>
      <c r="M633" s="82">
        <f>'7月评分表'!M123</f>
        <v>131660.5</v>
      </c>
      <c r="N633" s="82">
        <f>'7月评分表'!N123</f>
        <v>13460.1099553196</v>
      </c>
      <c r="O633" s="82">
        <f>'7月评分表'!O123</f>
        <v>7.0089589348822298E-2</v>
      </c>
      <c r="P633" s="82">
        <f>'7月评分表'!P123</f>
        <v>1.00410001572307E-2</v>
      </c>
      <c r="Q633" s="82">
        <f>'7月评分表'!Q123</f>
        <v>5.6246895452429904</v>
      </c>
      <c r="R633" s="82">
        <f>'7月评分表'!R123</f>
        <v>0.80579026261776399</v>
      </c>
    </row>
    <row r="634" spans="1:18" hidden="1">
      <c r="A634" s="81">
        <v>202407</v>
      </c>
      <c r="B634" s="81" t="s">
        <v>319</v>
      </c>
      <c r="C634" s="81" t="s">
        <v>18</v>
      </c>
      <c r="D634" s="81" t="s">
        <v>35</v>
      </c>
      <c r="E634" s="81" t="s">
        <v>320</v>
      </c>
      <c r="F634" s="81">
        <f>'7月评分表'!F124</f>
        <v>0</v>
      </c>
      <c r="G634" s="81">
        <f>'7月评分表'!G124</f>
        <v>20</v>
      </c>
      <c r="H634" s="81">
        <f>'7月评分表'!H124</f>
        <v>7.5</v>
      </c>
      <c r="I634" s="81">
        <f>'7月评分表'!I124</f>
        <v>10</v>
      </c>
      <c r="J634" s="81">
        <f>'7月评分表'!J124</f>
        <v>2.5</v>
      </c>
      <c r="K634" s="81">
        <f>'7月评分表'!K124</f>
        <v>5</v>
      </c>
      <c r="L634" s="81">
        <f>'7月评分表'!L124</f>
        <v>45</v>
      </c>
      <c r="M634" s="82">
        <f>'7月评分表'!M124</f>
        <v>185082.43</v>
      </c>
      <c r="N634" s="82">
        <f>'7月评分表'!N124</f>
        <v>41698.702053146801</v>
      </c>
      <c r="O634" s="82">
        <f>'7月评分表'!O124</f>
        <v>5.3091405852592102E-2</v>
      </c>
      <c r="P634" s="82">
        <f>'7月评分表'!P124</f>
        <v>1.8277283883131198E-2</v>
      </c>
      <c r="Q634" s="82">
        <f>'7月评分表'!Q124</f>
        <v>2.3891132633666401</v>
      </c>
      <c r="R634" s="82">
        <f>'7月评分表'!R124</f>
        <v>0.822477774740904</v>
      </c>
    </row>
    <row r="635" spans="1:18" hidden="1">
      <c r="A635" s="81">
        <v>202407</v>
      </c>
      <c r="B635" s="81" t="s">
        <v>321</v>
      </c>
      <c r="C635" s="81" t="s">
        <v>16</v>
      </c>
      <c r="D635" s="81" t="s">
        <v>22</v>
      </c>
      <c r="E635" s="81" t="s">
        <v>322</v>
      </c>
      <c r="F635" s="81">
        <f>'7月评分表'!F125</f>
        <v>45</v>
      </c>
      <c r="G635" s="81">
        <f>'7月评分表'!G125</f>
        <v>20</v>
      </c>
      <c r="H635" s="81">
        <f>'7月评分表'!H125</f>
        <v>10</v>
      </c>
      <c r="I635" s="81">
        <f>'7月评分表'!I125</f>
        <v>7</v>
      </c>
      <c r="J635" s="81">
        <f>'7月评分表'!J125</f>
        <v>2.5</v>
      </c>
      <c r="K635" s="81">
        <f>'7月评分表'!K125</f>
        <v>5</v>
      </c>
      <c r="L635" s="81">
        <f>'7月评分表'!L125</f>
        <v>89.5</v>
      </c>
      <c r="M635" s="82">
        <f>'7月评分表'!M125</f>
        <v>299289.96999999997</v>
      </c>
      <c r="N635" s="82">
        <f>'7月评分表'!N125</f>
        <v>86865.946513409901</v>
      </c>
      <c r="O635" s="82">
        <f>'7月评分表'!O125</f>
        <v>0.21737263428681999</v>
      </c>
      <c r="P635" s="82">
        <f>'7月评分表'!P125</f>
        <v>3.01518000525474E-2</v>
      </c>
      <c r="Q635" s="82">
        <f>'7月评分表'!Q125</f>
        <v>19.454850768670401</v>
      </c>
      <c r="R635" s="82">
        <f>'7月评分表'!R125</f>
        <v>2.69858610470299</v>
      </c>
    </row>
    <row r="636" spans="1:18" hidden="1">
      <c r="A636" s="81">
        <v>202407</v>
      </c>
      <c r="B636" s="81" t="s">
        <v>323</v>
      </c>
      <c r="C636" s="81" t="s">
        <v>17</v>
      </c>
      <c r="D636" s="81" t="s">
        <v>30</v>
      </c>
      <c r="E636" s="81" t="s">
        <v>324</v>
      </c>
      <c r="F636" s="81">
        <f>'7月评分表'!F126</f>
        <v>40.049999999999997</v>
      </c>
      <c r="G636" s="81">
        <f>'7月评分表'!G126</f>
        <v>20</v>
      </c>
      <c r="H636" s="81">
        <f>'7月评分表'!H126</f>
        <v>5</v>
      </c>
      <c r="I636" s="81">
        <f>'7月评分表'!I126</f>
        <v>7</v>
      </c>
      <c r="J636" s="81">
        <f>'7月评分表'!J126</f>
        <v>0</v>
      </c>
      <c r="K636" s="81">
        <f>'7月评分表'!K126</f>
        <v>5</v>
      </c>
      <c r="L636" s="81">
        <f>'7月评分表'!L126</f>
        <v>77.05</v>
      </c>
      <c r="M636" s="82">
        <f>'7月评分表'!M126</f>
        <v>179314.58</v>
      </c>
      <c r="N636" s="82">
        <f>'7月评分表'!N126</f>
        <v>41608.101318670902</v>
      </c>
      <c r="O636" s="82">
        <f>'7月评分表'!O126</f>
        <v>9.6874647904132805E-2</v>
      </c>
      <c r="P636" s="82">
        <f>'7月评分表'!P126</f>
        <v>1.6936508755272601E-2</v>
      </c>
      <c r="Q636" s="82">
        <f>'7月评分表'!Q126</f>
        <v>7.4641916210134296</v>
      </c>
      <c r="R636" s="82">
        <f>'7月评分表'!R126</f>
        <v>1.3049579995937499</v>
      </c>
    </row>
    <row r="637" spans="1:18" hidden="1">
      <c r="A637" s="81">
        <v>202407</v>
      </c>
      <c r="B637" s="81" t="s">
        <v>325</v>
      </c>
      <c r="C637" s="81" t="s">
        <v>18</v>
      </c>
      <c r="D637" s="81" t="s">
        <v>26</v>
      </c>
      <c r="E637" s="81" t="s">
        <v>326</v>
      </c>
      <c r="F637" s="81">
        <f>'7月评分表'!F127</f>
        <v>45</v>
      </c>
      <c r="G637" s="81">
        <f>'7月评分表'!G127</f>
        <v>15</v>
      </c>
      <c r="H637" s="81">
        <f>'7月评分表'!H127</f>
        <v>10</v>
      </c>
      <c r="I637" s="81">
        <f>'7月评分表'!I127</f>
        <v>7</v>
      </c>
      <c r="J637" s="81">
        <f>'7月评分表'!J127</f>
        <v>2.5</v>
      </c>
      <c r="K637" s="81">
        <f>'7月评分表'!K127</f>
        <v>5</v>
      </c>
      <c r="L637" s="81">
        <f>'7月评分表'!L127</f>
        <v>84.5</v>
      </c>
      <c r="M637" s="82">
        <f>'7月评分表'!M127</f>
        <v>186246.41</v>
      </c>
      <c r="N637" s="82">
        <f>'7月评分表'!N127</f>
        <v>35185.711915389496</v>
      </c>
      <c r="O637" s="82">
        <f>'7月评分表'!O127</f>
        <v>7.1069697340205906E-2</v>
      </c>
      <c r="P637" s="82">
        <f>'7月评分表'!P127</f>
        <v>1.7521823670744799E-2</v>
      </c>
      <c r="Q637" s="82">
        <f>'7月评分表'!Q127</f>
        <v>6.0053894252474</v>
      </c>
      <c r="R637" s="82">
        <f>'7月评分表'!R127</f>
        <v>1.4805941001779399</v>
      </c>
    </row>
    <row r="638" spans="1:18" hidden="1">
      <c r="A638" s="81">
        <v>202407</v>
      </c>
      <c r="B638" s="81" t="s">
        <v>327</v>
      </c>
      <c r="C638" s="81" t="s">
        <v>20</v>
      </c>
      <c r="D638" s="81" t="s">
        <v>38</v>
      </c>
      <c r="E638" s="81" t="s">
        <v>328</v>
      </c>
      <c r="F638" s="81">
        <f>'7月评分表'!F128</f>
        <v>40.950000000000003</v>
      </c>
      <c r="G638" s="81">
        <f>'7月评分表'!G128</f>
        <v>20</v>
      </c>
      <c r="H638" s="81">
        <f>'7月评分表'!H128</f>
        <v>10</v>
      </c>
      <c r="I638" s="81">
        <f>'7月评分表'!I128</f>
        <v>10</v>
      </c>
      <c r="J638" s="81">
        <f>'7月评分表'!J128</f>
        <v>2.5</v>
      </c>
      <c r="K638" s="81">
        <f>'7月评分表'!K128</f>
        <v>5</v>
      </c>
      <c r="L638" s="81">
        <f>'7月评分表'!L128</f>
        <v>88.45</v>
      </c>
      <c r="M638" s="82">
        <f>'7月评分表'!M128</f>
        <v>233655.57</v>
      </c>
      <c r="N638" s="82">
        <f>'7月评分表'!N128</f>
        <v>63070.136281327403</v>
      </c>
      <c r="O638" s="82">
        <f>'7月评分表'!O128</f>
        <v>0.14173434840235</v>
      </c>
      <c r="P638" s="82">
        <f>'7月评分表'!P128</f>
        <v>3.9104546519814903E-2</v>
      </c>
      <c r="Q638" s="82">
        <f>'7月评分表'!Q128</f>
        <v>12.5364031161879</v>
      </c>
      <c r="R638" s="82">
        <f>'7月评分表'!R128</f>
        <v>3.45879713967763</v>
      </c>
    </row>
    <row r="639" spans="1:18" hidden="1">
      <c r="A639" s="81">
        <v>202407</v>
      </c>
      <c r="B639" s="81" t="s">
        <v>329</v>
      </c>
      <c r="C639" s="81" t="s">
        <v>18</v>
      </c>
      <c r="D639" s="81" t="s">
        <v>35</v>
      </c>
      <c r="E639" s="81" t="s">
        <v>330</v>
      </c>
      <c r="F639" s="81">
        <f>'7月评分表'!F129</f>
        <v>0</v>
      </c>
      <c r="G639" s="81">
        <f>'7月评分表'!G129</f>
        <v>0</v>
      </c>
      <c r="H639" s="81">
        <f>'7月评分表'!H129</f>
        <v>10</v>
      </c>
      <c r="I639" s="81">
        <f>'7月评分表'!I129</f>
        <v>10</v>
      </c>
      <c r="J639" s="81">
        <f>'7月评分表'!J129</f>
        <v>0</v>
      </c>
      <c r="K639" s="81">
        <f>'7月评分表'!K129</f>
        <v>5</v>
      </c>
      <c r="L639" s="81">
        <f>'7月评分表'!L129</f>
        <v>25</v>
      </c>
      <c r="M639" s="82">
        <f>'7月评分表'!M129</f>
        <v>34731.730000000003</v>
      </c>
      <c r="N639" s="82">
        <f>'7月评分表'!N129</f>
        <v>0</v>
      </c>
      <c r="O639" s="82">
        <f>'7月评分表'!O129</f>
        <v>7.1719080404881296E-3</v>
      </c>
      <c r="P639" s="82">
        <f>'7月评分表'!P129</f>
        <v>2.4245655729442099E-3</v>
      </c>
      <c r="Q639" s="82">
        <f>'7月评分表'!Q129</f>
        <v>0.17929770101220299</v>
      </c>
      <c r="R639" s="82">
        <f>'7月评分表'!R129</f>
        <v>6.06141393236053E-2</v>
      </c>
    </row>
    <row r="640" spans="1:18" hidden="1">
      <c r="A640" s="81">
        <v>202407</v>
      </c>
      <c r="B640" s="81" t="s">
        <v>331</v>
      </c>
      <c r="C640" s="81" t="s">
        <v>17</v>
      </c>
      <c r="D640" s="81" t="s">
        <v>31</v>
      </c>
      <c r="E640" s="81" t="s">
        <v>332</v>
      </c>
      <c r="F640" s="81">
        <f>'7月评分表'!F130</f>
        <v>0</v>
      </c>
      <c r="G640" s="81">
        <f>'7月评分表'!G130</f>
        <v>15</v>
      </c>
      <c r="H640" s="81">
        <f>'7月评分表'!H130</f>
        <v>10</v>
      </c>
      <c r="I640" s="81">
        <f>'7月评分表'!I130</f>
        <v>3</v>
      </c>
      <c r="J640" s="81">
        <f>'7月评分表'!J130</f>
        <v>2.5</v>
      </c>
      <c r="K640" s="81">
        <f>'7月评分表'!K130</f>
        <v>5</v>
      </c>
      <c r="L640" s="81">
        <f>'7月评分表'!L130</f>
        <v>35.5</v>
      </c>
      <c r="M640" s="82">
        <f>'7月评分表'!M130</f>
        <v>203615.72</v>
      </c>
      <c r="N640" s="82">
        <f>'7月评分表'!N130</f>
        <v>37852.6229890088</v>
      </c>
      <c r="O640" s="82">
        <f>'7月评分表'!O130</f>
        <v>6.0160773148606503E-2</v>
      </c>
      <c r="P640" s="82">
        <f>'7月评分表'!P130</f>
        <v>1.79155562117536E-2</v>
      </c>
      <c r="Q640" s="82">
        <f>'7月评分表'!Q130</f>
        <v>2.1357074467755299</v>
      </c>
      <c r="R640" s="82">
        <f>'7月评分表'!R130</f>
        <v>0.63600224551725304</v>
      </c>
    </row>
    <row r="641" spans="1:18" hidden="1">
      <c r="A641" s="81">
        <v>202407</v>
      </c>
      <c r="B641" s="81" t="s">
        <v>333</v>
      </c>
      <c r="C641" s="81" t="s">
        <v>16</v>
      </c>
      <c r="D641" s="81" t="s">
        <v>24</v>
      </c>
      <c r="E641" s="81" t="s">
        <v>334</v>
      </c>
      <c r="F641" s="81">
        <f>'7月评分表'!F131</f>
        <v>44.55</v>
      </c>
      <c r="G641" s="81">
        <f>'7月评分表'!G131</f>
        <v>20</v>
      </c>
      <c r="H641" s="81">
        <f>'7月评分表'!H131</f>
        <v>10</v>
      </c>
      <c r="I641" s="81">
        <f>'7月评分表'!I131</f>
        <v>10</v>
      </c>
      <c r="J641" s="81">
        <f>'7月评分表'!J131</f>
        <v>2.5</v>
      </c>
      <c r="K641" s="81">
        <f>'7月评分表'!K131</f>
        <v>5</v>
      </c>
      <c r="L641" s="81">
        <f>'7月评分表'!L131</f>
        <v>92.05</v>
      </c>
      <c r="M641" s="82">
        <f>'7月评分表'!M131</f>
        <v>234734.36</v>
      </c>
      <c r="N641" s="82">
        <f>'7月评分表'!N131</f>
        <v>50456.422157986402</v>
      </c>
      <c r="O641" s="82">
        <f>'7月评分表'!O131</f>
        <v>6.8224693991934995E-2</v>
      </c>
      <c r="P641" s="82">
        <f>'7月评分表'!P131</f>
        <v>2.1685685430855101E-2</v>
      </c>
      <c r="Q641" s="82">
        <f>'7月评分表'!Q131</f>
        <v>6.2800830819576197</v>
      </c>
      <c r="R641" s="82">
        <f>'7月评分表'!R131</f>
        <v>1.9961673439102099</v>
      </c>
    </row>
    <row r="642" spans="1:18" hidden="1">
      <c r="A642" s="81">
        <v>202407</v>
      </c>
      <c r="B642" s="81" t="s">
        <v>335</v>
      </c>
      <c r="C642" s="81" t="s">
        <v>18</v>
      </c>
      <c r="D642" s="81" t="s">
        <v>29</v>
      </c>
      <c r="E642" s="81" t="s">
        <v>336</v>
      </c>
      <c r="F642" s="81">
        <f>'7月评分表'!F132</f>
        <v>0</v>
      </c>
      <c r="G642" s="81">
        <f>'7月评分表'!G132</f>
        <v>15</v>
      </c>
      <c r="H642" s="81">
        <f>'7月评分表'!H132</f>
        <v>5</v>
      </c>
      <c r="I642" s="81">
        <f>'7月评分表'!I132</f>
        <v>6</v>
      </c>
      <c r="J642" s="81">
        <f>'7月评分表'!J132</f>
        <v>2.5</v>
      </c>
      <c r="K642" s="81">
        <f>'7月评分表'!K132</f>
        <v>5</v>
      </c>
      <c r="L642" s="81">
        <f>'7月评分表'!L132</f>
        <v>33.5</v>
      </c>
      <c r="M642" s="82">
        <f>'7月评分表'!M132</f>
        <v>188914.5</v>
      </c>
      <c r="N642" s="82">
        <f>'7月评分表'!N132</f>
        <v>32732.361086981899</v>
      </c>
      <c r="O642" s="82">
        <f>'7月评分表'!O132</f>
        <v>6.3345372190341295E-2</v>
      </c>
      <c r="P642" s="82">
        <f>'7月评分表'!P132</f>
        <v>1.73928997562393E-2</v>
      </c>
      <c r="Q642" s="82">
        <f>'7月评分表'!Q132</f>
        <v>2.1220699683764299</v>
      </c>
      <c r="R642" s="82">
        <f>'7月评分表'!R132</f>
        <v>0.58266214183401699</v>
      </c>
    </row>
    <row r="643" spans="1:18" hidden="1">
      <c r="A643" s="81">
        <v>202407</v>
      </c>
      <c r="B643" s="81" t="s">
        <v>337</v>
      </c>
      <c r="C643" s="81" t="s">
        <v>18</v>
      </c>
      <c r="D643" s="81" t="s">
        <v>35</v>
      </c>
      <c r="E643" s="81" t="s">
        <v>338</v>
      </c>
      <c r="F643" s="81">
        <f>'7月评分表'!F133</f>
        <v>45</v>
      </c>
      <c r="G643" s="81">
        <f>'7月评分表'!G133</f>
        <v>20</v>
      </c>
      <c r="H643" s="81">
        <f>'7月评分表'!H133</f>
        <v>5</v>
      </c>
      <c r="I643" s="81">
        <f>'7月评分表'!I133</f>
        <v>7</v>
      </c>
      <c r="J643" s="81">
        <f>'7月评分表'!J133</f>
        <v>2.5</v>
      </c>
      <c r="K643" s="81">
        <f>'7月评分表'!K133</f>
        <v>5</v>
      </c>
      <c r="L643" s="81">
        <f>'7月评分表'!L133</f>
        <v>84.5</v>
      </c>
      <c r="M643" s="82">
        <f>'7月评分表'!M133</f>
        <v>520214.73</v>
      </c>
      <c r="N643" s="82">
        <f>'7月评分表'!N133</f>
        <v>164393.706171511</v>
      </c>
      <c r="O643" s="82">
        <f>'7月评分表'!O133</f>
        <v>0.166056693709839</v>
      </c>
      <c r="P643" s="82">
        <f>'7月评分表'!P133</f>
        <v>5.7434799542949798E-2</v>
      </c>
      <c r="Q643" s="82">
        <f>'7月评分表'!Q133</f>
        <v>14.0317906184814</v>
      </c>
      <c r="R643" s="82">
        <f>'7月评分表'!R133</f>
        <v>4.85324056137926</v>
      </c>
    </row>
    <row r="644" spans="1:18" hidden="1">
      <c r="A644" s="81">
        <v>202407</v>
      </c>
      <c r="B644" s="81" t="s">
        <v>339</v>
      </c>
      <c r="C644" s="81" t="s">
        <v>18</v>
      </c>
      <c r="D644" s="81" t="s">
        <v>29</v>
      </c>
      <c r="E644" s="81" t="s">
        <v>340</v>
      </c>
      <c r="F644" s="81">
        <f>'7月评分表'!F134</f>
        <v>38.25</v>
      </c>
      <c r="G644" s="81">
        <f>'7月评分表'!G134</f>
        <v>20</v>
      </c>
      <c r="H644" s="81">
        <f>'7月评分表'!H134</f>
        <v>7.5</v>
      </c>
      <c r="I644" s="81">
        <f>'7月评分表'!I134</f>
        <v>3</v>
      </c>
      <c r="J644" s="81">
        <f>'7月评分表'!J134</f>
        <v>0</v>
      </c>
      <c r="K644" s="81">
        <f>'7月评分表'!K134</f>
        <v>5</v>
      </c>
      <c r="L644" s="81">
        <f>'7月评分表'!L134</f>
        <v>73.75</v>
      </c>
      <c r="M644" s="82">
        <f>'7月评分表'!M134</f>
        <v>236692.69</v>
      </c>
      <c r="N644" s="82">
        <f>'7月评分表'!N134</f>
        <v>50197.0495859195</v>
      </c>
      <c r="O644" s="82">
        <f>'7月评分表'!O134</f>
        <v>8.3483125120079493E-2</v>
      </c>
      <c r="P644" s="82">
        <f>'7月评分表'!P134</f>
        <v>2.29718843431077E-2</v>
      </c>
      <c r="Q644" s="82">
        <f>'7月评分表'!Q134</f>
        <v>6.1568804776058599</v>
      </c>
      <c r="R644" s="82">
        <f>'7月评分表'!R134</f>
        <v>1.6941764703041899</v>
      </c>
    </row>
    <row r="645" spans="1:18" hidden="1">
      <c r="A645" s="81">
        <v>202407</v>
      </c>
      <c r="B645" s="81" t="s">
        <v>341</v>
      </c>
      <c r="C645" s="81" t="s">
        <v>17</v>
      </c>
      <c r="D645" s="81" t="s">
        <v>31</v>
      </c>
      <c r="E645" s="81" t="s">
        <v>342</v>
      </c>
      <c r="F645" s="81">
        <f>'7月评分表'!F135</f>
        <v>36.9</v>
      </c>
      <c r="G645" s="81">
        <f>'7月评分表'!G135</f>
        <v>20</v>
      </c>
      <c r="H645" s="81">
        <f>'7月评分表'!H135</f>
        <v>10</v>
      </c>
      <c r="I645" s="81">
        <f>'7月评分表'!I135</f>
        <v>7</v>
      </c>
      <c r="J645" s="81">
        <f>'7月评分表'!J135</f>
        <v>2.5</v>
      </c>
      <c r="K645" s="81">
        <f>'7月评分表'!K135</f>
        <v>5</v>
      </c>
      <c r="L645" s="81">
        <f>'7月评分表'!L135</f>
        <v>81.400000000000006</v>
      </c>
      <c r="M645" s="82">
        <f>'7月评分表'!M135</f>
        <v>287448.86</v>
      </c>
      <c r="N645" s="82">
        <f>'7月评分表'!N135</f>
        <v>70708.841119104996</v>
      </c>
      <c r="O645" s="82">
        <f>'7月评分表'!O135</f>
        <v>9.3630508933376502E-2</v>
      </c>
      <c r="P645" s="82">
        <f>'7月评分表'!P135</f>
        <v>2.7711679105630702E-2</v>
      </c>
      <c r="Q645" s="82">
        <f>'7月评分表'!Q135</f>
        <v>7.6215234271768502</v>
      </c>
      <c r="R645" s="82">
        <f>'7月评分表'!R135</f>
        <v>2.25573067919834</v>
      </c>
    </row>
    <row r="646" spans="1:18" hidden="1">
      <c r="A646" s="81">
        <v>202407</v>
      </c>
      <c r="B646" s="81" t="s">
        <v>343</v>
      </c>
      <c r="C646" s="81" t="s">
        <v>18</v>
      </c>
      <c r="D646" s="81" t="s">
        <v>26</v>
      </c>
      <c r="E646" s="81" t="s">
        <v>344</v>
      </c>
      <c r="F646" s="81">
        <f>'7月评分表'!F136</f>
        <v>42.3</v>
      </c>
      <c r="G646" s="81">
        <f>'7月评分表'!G136</f>
        <v>20</v>
      </c>
      <c r="H646" s="81">
        <f>'7月评分表'!H136</f>
        <v>10</v>
      </c>
      <c r="I646" s="81">
        <f>'7月评分表'!I136</f>
        <v>10</v>
      </c>
      <c r="J646" s="81">
        <f>'7月评分表'!J136</f>
        <v>5</v>
      </c>
      <c r="K646" s="81">
        <f>'7月评分表'!K136</f>
        <v>5</v>
      </c>
      <c r="L646" s="81">
        <f>'7月评分表'!L136</f>
        <v>92.3</v>
      </c>
      <c r="M646" s="82">
        <f>'7月评分表'!M136</f>
        <v>203626.59</v>
      </c>
      <c r="N646" s="82">
        <f>'7月评分表'!N136</f>
        <v>43192.121428697799</v>
      </c>
      <c r="O646" s="82">
        <f>'7月评分表'!O136</f>
        <v>8.0186881370857693E-2</v>
      </c>
      <c r="P646" s="82">
        <f>'7月评分表'!P136</f>
        <v>1.9763679261195901E-2</v>
      </c>
      <c r="Q646" s="82">
        <f>'7月评分表'!Q136</f>
        <v>7.4012491505301696</v>
      </c>
      <c r="R646" s="82">
        <f>'7月评分表'!R136</f>
        <v>1.82418759580838</v>
      </c>
    </row>
    <row r="647" spans="1:18" hidden="1">
      <c r="A647" s="81">
        <v>202407</v>
      </c>
      <c r="B647" s="81" t="s">
        <v>345</v>
      </c>
      <c r="C647" s="81" t="s">
        <v>18</v>
      </c>
      <c r="D647" s="81" t="s">
        <v>26</v>
      </c>
      <c r="E647" s="81" t="s">
        <v>346</v>
      </c>
      <c r="F647" s="81">
        <f>'7月评分表'!F137</f>
        <v>45</v>
      </c>
      <c r="G647" s="81">
        <f>'7月评分表'!G137</f>
        <v>20</v>
      </c>
      <c r="H647" s="81">
        <f>'7月评分表'!H137</f>
        <v>7.5</v>
      </c>
      <c r="I647" s="81">
        <f>'7月评分表'!I137</f>
        <v>10</v>
      </c>
      <c r="J647" s="81">
        <f>'7月评分表'!J137</f>
        <v>0</v>
      </c>
      <c r="K647" s="81">
        <f>'7月评分表'!K137</f>
        <v>5</v>
      </c>
      <c r="L647" s="81">
        <f>'7月评分表'!L137</f>
        <v>87.5</v>
      </c>
      <c r="M647" s="82">
        <f>'7月评分表'!M137</f>
        <v>261550.73</v>
      </c>
      <c r="N647" s="82">
        <f>'7月评分表'!N137</f>
        <v>61220.575174103797</v>
      </c>
      <c r="O647" s="82">
        <f>'7月评分表'!O137</f>
        <v>0.106018289560324</v>
      </c>
      <c r="P647" s="82">
        <f>'7月评分表'!P137</f>
        <v>2.61233623348592E-2</v>
      </c>
      <c r="Q647" s="82">
        <f>'7月评分表'!Q137</f>
        <v>9.2766003365283503</v>
      </c>
      <c r="R647" s="82">
        <f>'7月评分表'!R137</f>
        <v>2.28579420430018</v>
      </c>
    </row>
    <row r="648" spans="1:18" hidden="1">
      <c r="A648" s="81">
        <v>202407</v>
      </c>
      <c r="B648" s="81" t="s">
        <v>347</v>
      </c>
      <c r="C648" s="81" t="s">
        <v>16</v>
      </c>
      <c r="D648" s="81" t="s">
        <v>34</v>
      </c>
      <c r="E648" s="81" t="s">
        <v>348</v>
      </c>
      <c r="F648" s="81">
        <f>'7月评分表'!F138</f>
        <v>0</v>
      </c>
      <c r="G648" s="81">
        <f>'7月评分表'!G138</f>
        <v>20</v>
      </c>
      <c r="H648" s="81">
        <f>'7月评分表'!H138</f>
        <v>7.5</v>
      </c>
      <c r="I648" s="81">
        <f>'7月评分表'!I138</f>
        <v>4</v>
      </c>
      <c r="J648" s="81">
        <f>'7月评分表'!J138</f>
        <v>2.5</v>
      </c>
      <c r="K648" s="81">
        <f>'7月评分表'!K138</f>
        <v>5</v>
      </c>
      <c r="L648" s="81">
        <f>'7月评分表'!L138</f>
        <v>39</v>
      </c>
      <c r="M648" s="82">
        <f>'7月评分表'!M138</f>
        <v>200674.84</v>
      </c>
      <c r="N648" s="82">
        <f>'7月评分表'!N138</f>
        <v>43326.974074129903</v>
      </c>
      <c r="O648" s="82">
        <f>'7月评分表'!O138</f>
        <v>7.7874835608821705E-2</v>
      </c>
      <c r="P648" s="82">
        <f>'7月评分表'!P138</f>
        <v>1.85604184924981E-2</v>
      </c>
      <c r="Q648" s="82">
        <f>'7月评分表'!Q138</f>
        <v>3.0371185887440499</v>
      </c>
      <c r="R648" s="82">
        <f>'7月评分表'!R138</f>
        <v>0.72385632120742605</v>
      </c>
    </row>
    <row r="649" spans="1:18" hidden="1">
      <c r="A649" s="81">
        <v>202407</v>
      </c>
      <c r="B649" s="81" t="s">
        <v>349</v>
      </c>
      <c r="C649" s="81" t="s">
        <v>16</v>
      </c>
      <c r="D649" s="81" t="s">
        <v>22</v>
      </c>
      <c r="E649" s="81" t="s">
        <v>350</v>
      </c>
      <c r="F649" s="81">
        <f>'7月评分表'!F139</f>
        <v>0</v>
      </c>
      <c r="G649" s="81">
        <f>'7月评分表'!G139</f>
        <v>10</v>
      </c>
      <c r="H649" s="81">
        <f>'7月评分表'!H139</f>
        <v>2.5</v>
      </c>
      <c r="I649" s="81">
        <f>'7月评分表'!I139</f>
        <v>7</v>
      </c>
      <c r="J649" s="81">
        <f>'7月评分表'!J139</f>
        <v>2.5</v>
      </c>
      <c r="K649" s="81">
        <f>'7月评分表'!K139</f>
        <v>5</v>
      </c>
      <c r="L649" s="81">
        <f>'7月评分表'!L139</f>
        <v>27</v>
      </c>
      <c r="M649" s="82">
        <f>'7月评分表'!M139</f>
        <v>163438.84</v>
      </c>
      <c r="N649" s="82">
        <f>'7月评分表'!N139</f>
        <v>20559.279861294301</v>
      </c>
      <c r="O649" s="82">
        <f>'7月评分表'!O139</f>
        <v>9.9102887236183906E-2</v>
      </c>
      <c r="P649" s="82">
        <f>'7月评分表'!P139</f>
        <v>1.34809594365094E-2</v>
      </c>
      <c r="Q649" s="82">
        <f>'7月评分表'!Q139</f>
        <v>2.6757779553769701</v>
      </c>
      <c r="R649" s="82">
        <f>'7月评分表'!R139</f>
        <v>0.36398590478575399</v>
      </c>
    </row>
    <row r="650" spans="1:18" hidden="1">
      <c r="A650" s="81">
        <v>202407</v>
      </c>
      <c r="B650" s="81" t="s">
        <v>351</v>
      </c>
      <c r="C650" s="81" t="s">
        <v>16</v>
      </c>
      <c r="D650" s="81" t="s">
        <v>23</v>
      </c>
      <c r="E650" s="81" t="s">
        <v>352</v>
      </c>
      <c r="F650" s="81">
        <f>'7月评分表'!F140</f>
        <v>45</v>
      </c>
      <c r="G650" s="81">
        <f>'7月评分表'!G140</f>
        <v>20</v>
      </c>
      <c r="H650" s="81">
        <f>'7月评分表'!H140</f>
        <v>7.5</v>
      </c>
      <c r="I650" s="81">
        <f>'7月评分表'!I140</f>
        <v>10</v>
      </c>
      <c r="J650" s="81">
        <f>'7月评分表'!J140</f>
        <v>5</v>
      </c>
      <c r="K650" s="81">
        <f>'7月评分表'!K140</f>
        <v>5</v>
      </c>
      <c r="L650" s="81">
        <f>'7月评分表'!L140</f>
        <v>92.5</v>
      </c>
      <c r="M650" s="82">
        <f>'7月评分表'!M140</f>
        <v>278916.46000000002</v>
      </c>
      <c r="N650" s="82">
        <f>'7月评分表'!N140</f>
        <v>76806.784417372197</v>
      </c>
      <c r="O650" s="82">
        <f>'7月评分表'!O140</f>
        <v>0.13000874777632301</v>
      </c>
      <c r="P650" s="82">
        <f>'7月评分表'!P140</f>
        <v>2.76388928043576E-2</v>
      </c>
      <c r="Q650" s="82">
        <f>'7月评分表'!Q140</f>
        <v>12.0258091693099</v>
      </c>
      <c r="R650" s="82">
        <f>'7月评分表'!R140</f>
        <v>2.5565975844030802</v>
      </c>
    </row>
    <row r="651" spans="1:18" hidden="1">
      <c r="A651" s="81">
        <v>202407</v>
      </c>
      <c r="B651" s="81" t="s">
        <v>353</v>
      </c>
      <c r="C651" s="81" t="s">
        <v>20</v>
      </c>
      <c r="D651" s="81" t="s">
        <v>38</v>
      </c>
      <c r="E651" s="81" t="s">
        <v>354</v>
      </c>
      <c r="F651" s="81">
        <f>'7月评分表'!F141</f>
        <v>45</v>
      </c>
      <c r="G651" s="81">
        <f>'7月评分表'!G141</f>
        <v>20</v>
      </c>
      <c r="H651" s="81">
        <f>'7月评分表'!H141</f>
        <v>10</v>
      </c>
      <c r="I651" s="81">
        <f>'7月评分表'!I141</f>
        <v>10</v>
      </c>
      <c r="J651" s="81">
        <f>'7月评分表'!J141</f>
        <v>2.5</v>
      </c>
      <c r="K651" s="81">
        <f>'7月评分表'!K141</f>
        <v>5</v>
      </c>
      <c r="L651" s="81">
        <f>'7月评分表'!L141</f>
        <v>92.5</v>
      </c>
      <c r="M651" s="82">
        <f>'7月评分表'!M141</f>
        <v>217301.19</v>
      </c>
      <c r="N651" s="82">
        <f>'7月评分表'!N141</f>
        <v>52102.788622564003</v>
      </c>
      <c r="O651" s="82">
        <f>'7月评分表'!O141</f>
        <v>0.12621612256234399</v>
      </c>
      <c r="P651" s="82">
        <f>'7月评分表'!P141</f>
        <v>3.4830225978321701E-2</v>
      </c>
      <c r="Q651" s="82">
        <f>'7月评分表'!Q141</f>
        <v>11.674991337016801</v>
      </c>
      <c r="R651" s="82">
        <f>'7月评分表'!R141</f>
        <v>3.22179590299476</v>
      </c>
    </row>
    <row r="652" spans="1:18" hidden="1">
      <c r="A652" s="81">
        <v>202407</v>
      </c>
      <c r="B652" s="81" t="s">
        <v>355</v>
      </c>
      <c r="C652" s="81" t="s">
        <v>20</v>
      </c>
      <c r="D652" s="81" t="s">
        <v>27</v>
      </c>
      <c r="E652" s="81" t="s">
        <v>356</v>
      </c>
      <c r="F652" s="81">
        <f>'7月评分表'!F142</f>
        <v>45</v>
      </c>
      <c r="G652" s="81">
        <f>'7月评分表'!G142</f>
        <v>20</v>
      </c>
      <c r="H652" s="81">
        <f>'7月评分表'!H142</f>
        <v>0</v>
      </c>
      <c r="I652" s="81">
        <f>'7月评分表'!I142</f>
        <v>10</v>
      </c>
      <c r="J652" s="81">
        <f>'7月评分表'!J142</f>
        <v>0</v>
      </c>
      <c r="K652" s="81">
        <f>'7月评分表'!K142</f>
        <v>5</v>
      </c>
      <c r="L652" s="81">
        <f>'7月评分表'!L142</f>
        <v>80</v>
      </c>
      <c r="M652" s="82">
        <f>'7月评分表'!M142</f>
        <v>228601.08</v>
      </c>
      <c r="N652" s="82">
        <f>'7月评分表'!N142</f>
        <v>59610.223447137898</v>
      </c>
      <c r="O652" s="82">
        <f>'7月评分表'!O142</f>
        <v>8.7634125069070104E-2</v>
      </c>
      <c r="P652" s="82">
        <f>'7月评分表'!P142</f>
        <v>3.77670221291092E-2</v>
      </c>
      <c r="Q652" s="82">
        <f>'7月评分表'!Q142</f>
        <v>7.0107300055256099</v>
      </c>
      <c r="R652" s="82">
        <f>'7月评分表'!R142</f>
        <v>3.0213617703287401</v>
      </c>
    </row>
    <row r="653" spans="1:18" hidden="1">
      <c r="A653" s="81">
        <v>202407</v>
      </c>
      <c r="B653" s="81" t="s">
        <v>357</v>
      </c>
      <c r="C653" s="81" t="s">
        <v>18</v>
      </c>
      <c r="D653" s="81" t="s">
        <v>29</v>
      </c>
      <c r="E653" s="81" t="s">
        <v>358</v>
      </c>
      <c r="F653" s="81">
        <f>'7月评分表'!F143</f>
        <v>0</v>
      </c>
      <c r="G653" s="81">
        <f>'7月评分表'!G143</f>
        <v>0</v>
      </c>
      <c r="H653" s="81">
        <f>'7月评分表'!H143</f>
        <v>2.5</v>
      </c>
      <c r="I653" s="81">
        <f>'7月评分表'!I143</f>
        <v>6</v>
      </c>
      <c r="J653" s="81">
        <f>'7月评分表'!J143</f>
        <v>2.5</v>
      </c>
      <c r="K653" s="81">
        <f>'7月评分表'!K143</f>
        <v>5</v>
      </c>
      <c r="L653" s="81">
        <f>'7月评分表'!L143</f>
        <v>16</v>
      </c>
      <c r="M653" s="82">
        <f>'7月评分表'!M143</f>
        <v>92035.55</v>
      </c>
      <c r="N653" s="82">
        <f>'7月评分表'!N143</f>
        <v>0</v>
      </c>
      <c r="O653" s="82">
        <f>'7月评分表'!O143</f>
        <v>2.3713749397419399E-2</v>
      </c>
      <c r="P653" s="82">
        <f>'7月评分表'!P143</f>
        <v>6.4248520306067498E-3</v>
      </c>
      <c r="Q653" s="82">
        <f>'7月评分表'!Q143</f>
        <v>0.37941999035870999</v>
      </c>
      <c r="R653" s="82">
        <f>'7月评分表'!R143</f>
        <v>0.102797632489708</v>
      </c>
    </row>
    <row r="654" spans="1:18" hidden="1">
      <c r="A654" s="81">
        <v>202407</v>
      </c>
      <c r="B654" s="81" t="s">
        <v>359</v>
      </c>
      <c r="C654" s="81" t="s">
        <v>18</v>
      </c>
      <c r="D654" s="81" t="s">
        <v>35</v>
      </c>
      <c r="E654" s="81" t="s">
        <v>360</v>
      </c>
      <c r="F654" s="81">
        <f>'7月评分表'!F144</f>
        <v>0</v>
      </c>
      <c r="G654" s="81">
        <f>'7月评分表'!G144</f>
        <v>10</v>
      </c>
      <c r="H654" s="81">
        <f>'7月评分表'!H144</f>
        <v>5</v>
      </c>
      <c r="I654" s="81">
        <f>'7月评分表'!I144</f>
        <v>10</v>
      </c>
      <c r="J654" s="81">
        <f>'7月评分表'!J144</f>
        <v>2.5</v>
      </c>
      <c r="K654" s="81">
        <f>'7月评分表'!K144</f>
        <v>5</v>
      </c>
      <c r="L654" s="81">
        <f>'7月评分表'!L144</f>
        <v>32.5</v>
      </c>
      <c r="M654" s="82">
        <f>'7月评分表'!M144</f>
        <v>138568.41</v>
      </c>
      <c r="N654" s="82">
        <f>'7月评分表'!N144</f>
        <v>14895.895863483</v>
      </c>
      <c r="O654" s="82">
        <f>'7月评分表'!O144</f>
        <v>3.39266077980378E-2</v>
      </c>
      <c r="P654" s="82">
        <f>'7月评分表'!P144</f>
        <v>1.1586892553028499E-2</v>
      </c>
      <c r="Q654" s="82">
        <f>'7月评分表'!Q144</f>
        <v>1.1026147534362301</v>
      </c>
      <c r="R654" s="82">
        <f>'7月评分表'!R144</f>
        <v>0.37657400797342599</v>
      </c>
    </row>
    <row r="655" spans="1:18" hidden="1">
      <c r="A655" s="81">
        <v>202407</v>
      </c>
      <c r="B655" s="81" t="s">
        <v>361</v>
      </c>
      <c r="C655" s="81" t="s">
        <v>18</v>
      </c>
      <c r="D655" s="81" t="s">
        <v>35</v>
      </c>
      <c r="E655" s="81" t="s">
        <v>362</v>
      </c>
      <c r="F655" s="81">
        <f>'7月评分表'!F145</f>
        <v>36.450000000000003</v>
      </c>
      <c r="G655" s="81">
        <f>'7月评分表'!G145</f>
        <v>15</v>
      </c>
      <c r="H655" s="81">
        <f>'7月评分表'!H145</f>
        <v>5</v>
      </c>
      <c r="I655" s="81">
        <f>'7月评分表'!I145</f>
        <v>6</v>
      </c>
      <c r="J655" s="81">
        <f>'7月评分表'!J145</f>
        <v>0</v>
      </c>
      <c r="K655" s="81">
        <f>'7月评分表'!K145</f>
        <v>5</v>
      </c>
      <c r="L655" s="81">
        <f>'7月评分表'!L145</f>
        <v>67.45</v>
      </c>
      <c r="M655" s="82">
        <f>'7月评分表'!M145</f>
        <v>188969.82</v>
      </c>
      <c r="N655" s="82">
        <f>'7月评分表'!N145</f>
        <v>31090.009381990101</v>
      </c>
      <c r="O655" s="82">
        <f>'7月评分表'!O145</f>
        <v>5.0110265940199503E-2</v>
      </c>
      <c r="P655" s="82">
        <f>'7月评分表'!P145</f>
        <v>1.7185770669474201E-2</v>
      </c>
      <c r="Q655" s="82">
        <f>'7月评分表'!Q145</f>
        <v>3.3799374376664599</v>
      </c>
      <c r="R655" s="82">
        <f>'7月评分表'!R145</f>
        <v>1.15918023165603</v>
      </c>
    </row>
    <row r="656" spans="1:18">
      <c r="A656" s="81">
        <v>202407</v>
      </c>
      <c r="B656" s="81" t="s">
        <v>363</v>
      </c>
      <c r="C656" s="81" t="s">
        <v>18</v>
      </c>
      <c r="D656" s="81" t="s">
        <v>37</v>
      </c>
      <c r="E656" s="81" t="s">
        <v>364</v>
      </c>
      <c r="F656" s="81">
        <f>'7月评分表'!F146</f>
        <v>0</v>
      </c>
      <c r="G656" s="81">
        <f>'7月评分表'!G146</f>
        <v>10</v>
      </c>
      <c r="H656" s="81">
        <f>'7月评分表'!H146</f>
        <v>0</v>
      </c>
      <c r="I656" s="81">
        <f>'7月评分表'!I146</f>
        <v>3</v>
      </c>
      <c r="J656" s="81">
        <f>'7月评分表'!J146</f>
        <v>0</v>
      </c>
      <c r="K656" s="81">
        <f>'7月评分表'!K146</f>
        <v>5</v>
      </c>
      <c r="L656" s="81">
        <f>'7月评分表'!L146</f>
        <v>18</v>
      </c>
      <c r="M656" s="82">
        <f>'7月评分表'!M146</f>
        <v>155479.88</v>
      </c>
      <c r="N656" s="82">
        <f>'7月评分表'!N146</f>
        <v>22856.1976883897</v>
      </c>
      <c r="O656" s="82">
        <f>'7月评分表'!O146</f>
        <v>0.102510015255382</v>
      </c>
      <c r="P656" s="82">
        <f>'7月评分表'!P146</f>
        <v>1.37901048633076E-2</v>
      </c>
      <c r="Q656" s="82">
        <f>'7月评分表'!Q146</f>
        <v>1.8451802745968799</v>
      </c>
      <c r="R656" s="82">
        <f>'7月评分表'!R146</f>
        <v>0.248221887539537</v>
      </c>
    </row>
    <row r="657" spans="1:18">
      <c r="A657" s="81">
        <v>202407</v>
      </c>
      <c r="B657" s="81" t="s">
        <v>365</v>
      </c>
      <c r="C657" s="81" t="s">
        <v>18</v>
      </c>
      <c r="D657" s="81" t="s">
        <v>37</v>
      </c>
      <c r="E657" s="81" t="s">
        <v>366</v>
      </c>
      <c r="F657" s="81">
        <f>'7月评分表'!F147</f>
        <v>40.049999999999997</v>
      </c>
      <c r="G657" s="81">
        <f>'7月评分表'!G147</f>
        <v>20</v>
      </c>
      <c r="H657" s="81">
        <f>'7月评分表'!H147</f>
        <v>5</v>
      </c>
      <c r="I657" s="81">
        <f>'7月评分表'!I147</f>
        <v>10</v>
      </c>
      <c r="J657" s="81">
        <f>'7月评分表'!J147</f>
        <v>7.5</v>
      </c>
      <c r="K657" s="81">
        <f>'7月评分表'!K147</f>
        <v>5</v>
      </c>
      <c r="L657" s="81">
        <f>'7月评分表'!L147</f>
        <v>87.55</v>
      </c>
      <c r="M657" s="82">
        <f>'7月评分表'!M147</f>
        <v>334895.69</v>
      </c>
      <c r="N657" s="82">
        <f>'7月评分表'!N147</f>
        <v>105822.631298117</v>
      </c>
      <c r="O657" s="82">
        <f>'7月评分表'!O147</f>
        <v>0.28749271372001001</v>
      </c>
      <c r="P657" s="82">
        <f>'7月评分表'!P147</f>
        <v>3.6973425496910697E-2</v>
      </c>
      <c r="Q657" s="82">
        <f>'7月评分表'!Q147</f>
        <v>25.1699870861869</v>
      </c>
      <c r="R657" s="82">
        <f>'7月评分表'!R147</f>
        <v>3.2370234022545299</v>
      </c>
    </row>
    <row r="658" spans="1:18" hidden="1">
      <c r="A658" s="81">
        <v>202407</v>
      </c>
      <c r="B658" s="81" t="s">
        <v>367</v>
      </c>
      <c r="C658" s="81" t="s">
        <v>18</v>
      </c>
      <c r="D658" s="81" t="s">
        <v>35</v>
      </c>
      <c r="E658" s="81" t="s">
        <v>368</v>
      </c>
      <c r="F658" s="81">
        <f>'7月评分表'!F148</f>
        <v>0</v>
      </c>
      <c r="G658" s="81">
        <f>'7月评分表'!G148</f>
        <v>20</v>
      </c>
      <c r="H658" s="81">
        <f>'7月评分表'!H148</f>
        <v>10</v>
      </c>
      <c r="I658" s="81">
        <f>'7月评分表'!I148</f>
        <v>6</v>
      </c>
      <c r="J658" s="81">
        <f>'7月评分表'!J148</f>
        <v>2.5</v>
      </c>
      <c r="K658" s="81">
        <f>'7月评分表'!K148</f>
        <v>5</v>
      </c>
      <c r="L658" s="81">
        <f>'7月评分表'!L148</f>
        <v>43.5</v>
      </c>
      <c r="M658" s="82">
        <f>'7月评分表'!M148</f>
        <v>215453.11</v>
      </c>
      <c r="N658" s="82">
        <f>'7月评分表'!N148</f>
        <v>53521.1284078428</v>
      </c>
      <c r="O658" s="82">
        <f>'7月评分表'!O148</f>
        <v>6.3579555126896295E-2</v>
      </c>
      <c r="P658" s="82">
        <f>'7月评分表'!P148</f>
        <v>2.1916224096158302E-2</v>
      </c>
      <c r="Q658" s="82">
        <f>'7月评分表'!Q148</f>
        <v>2.76571064801999</v>
      </c>
      <c r="R658" s="82">
        <f>'7月评分表'!R148</f>
        <v>0.95335574818288604</v>
      </c>
    </row>
    <row r="659" spans="1:18" hidden="1">
      <c r="A659" s="81">
        <v>202407</v>
      </c>
      <c r="B659" s="81" t="s">
        <v>75</v>
      </c>
      <c r="C659" s="81" t="s">
        <v>20</v>
      </c>
      <c r="D659" s="81" t="s">
        <v>25</v>
      </c>
      <c r="E659" s="81" t="s">
        <v>76</v>
      </c>
      <c r="F659" s="81">
        <f>'7月评分表'!F149</f>
        <v>44.1</v>
      </c>
      <c r="G659" s="81">
        <f>'7月评分表'!G149</f>
        <v>20</v>
      </c>
      <c r="H659" s="81">
        <f>'7月评分表'!H149</f>
        <v>7.5</v>
      </c>
      <c r="I659" s="81">
        <f>'7月评分表'!I149</f>
        <v>10</v>
      </c>
      <c r="J659" s="81">
        <f>'7月评分表'!J149</f>
        <v>2.5</v>
      </c>
      <c r="K659" s="81">
        <f>'7月评分表'!K149</f>
        <v>5</v>
      </c>
      <c r="L659" s="81">
        <f>'7月评分表'!L149</f>
        <v>89.1</v>
      </c>
      <c r="M659" s="82">
        <f>'7月评分表'!M149</f>
        <v>222181.31</v>
      </c>
      <c r="N659" s="82">
        <f>'7月评分表'!N149</f>
        <v>48404.385051116697</v>
      </c>
      <c r="O659" s="82">
        <f>'7月评分表'!O149</f>
        <v>0.11844133957846199</v>
      </c>
      <c r="P659" s="82">
        <f>'7月评分表'!P149</f>
        <v>3.44703150526861E-2</v>
      </c>
      <c r="Q659" s="82">
        <f>'7月评分表'!Q149</f>
        <v>10.553123356441001</v>
      </c>
      <c r="R659" s="82">
        <f>'7月评分表'!R149</f>
        <v>3.0713050711943302</v>
      </c>
    </row>
    <row r="660" spans="1:18" hidden="1">
      <c r="A660" s="81">
        <v>202407</v>
      </c>
      <c r="B660" s="81" t="s">
        <v>369</v>
      </c>
      <c r="C660" s="81" t="s">
        <v>17</v>
      </c>
      <c r="D660" s="81" t="s">
        <v>30</v>
      </c>
      <c r="E660" s="81" t="s">
        <v>370</v>
      </c>
      <c r="F660" s="81">
        <f>'7月评分表'!F150</f>
        <v>45</v>
      </c>
      <c r="G660" s="81">
        <f>'7月评分表'!G150</f>
        <v>20</v>
      </c>
      <c r="H660" s="81">
        <f>'7月评分表'!H150</f>
        <v>5</v>
      </c>
      <c r="I660" s="81">
        <f>'7月评分表'!I150</f>
        <v>7</v>
      </c>
      <c r="J660" s="81">
        <f>'7月评分表'!J150</f>
        <v>0</v>
      </c>
      <c r="K660" s="81">
        <f>'7月评分表'!K150</f>
        <v>5</v>
      </c>
      <c r="L660" s="81">
        <f>'7月评分表'!L150</f>
        <v>82</v>
      </c>
      <c r="M660" s="82">
        <f>'7月评分表'!M150</f>
        <v>196287.07</v>
      </c>
      <c r="N660" s="82">
        <f>'7月评分表'!N150</f>
        <v>60300.531796894502</v>
      </c>
      <c r="O660" s="82">
        <f>'7月评分表'!O150</f>
        <v>0.115540595292045</v>
      </c>
      <c r="P660" s="82">
        <f>'7月评分表'!P150</f>
        <v>2.0606773970197799E-2</v>
      </c>
      <c r="Q660" s="82">
        <f>'7月评分表'!Q150</f>
        <v>9.4743288139476896</v>
      </c>
      <c r="R660" s="82">
        <f>'7月评分表'!R150</f>
        <v>1.6897554655562199</v>
      </c>
    </row>
    <row r="661" spans="1:18" hidden="1">
      <c r="A661" s="81">
        <v>202407</v>
      </c>
      <c r="B661" s="81" t="s">
        <v>429</v>
      </c>
      <c r="C661" s="81" t="s">
        <v>18</v>
      </c>
      <c r="D661" s="81" t="s">
        <v>26</v>
      </c>
      <c r="E661" s="81" t="s">
        <v>371</v>
      </c>
      <c r="F661" s="81">
        <f>'7月评分表'!F151</f>
        <v>0</v>
      </c>
      <c r="G661" s="81">
        <f>'7月评分表'!G151</f>
        <v>10</v>
      </c>
      <c r="H661" s="81">
        <f>'7月评分表'!H151</f>
        <v>7.5</v>
      </c>
      <c r="I661" s="81">
        <f>'7月评分表'!I151</f>
        <v>10</v>
      </c>
      <c r="J661" s="81">
        <f>'7月评分表'!J151</f>
        <v>2.5</v>
      </c>
      <c r="K661" s="81">
        <f>'7月评分表'!K151</f>
        <v>5</v>
      </c>
      <c r="L661" s="81">
        <f>'7月评分表'!L151</f>
        <v>35</v>
      </c>
      <c r="M661" s="82">
        <f>'7月评分表'!M151</f>
        <v>144556.64000000001</v>
      </c>
      <c r="N661" s="82">
        <f>'7月评分表'!N151</f>
        <v>19523.582204945698</v>
      </c>
      <c r="O661" s="82">
        <f>'7月评分表'!O151</f>
        <v>5.1064478690530699E-2</v>
      </c>
      <c r="P661" s="82">
        <f>'7月评分表'!P151</f>
        <v>1.25994342712337E-2</v>
      </c>
      <c r="Q661" s="82">
        <f>'7月评分表'!Q151</f>
        <v>1.78725675416857</v>
      </c>
      <c r="R661" s="82">
        <f>'7月评分表'!R151</f>
        <v>0.44098019949318001</v>
      </c>
    </row>
    <row r="662" spans="1:18" hidden="1">
      <c r="A662" s="81">
        <v>202407</v>
      </c>
      <c r="B662" s="81" t="s">
        <v>372</v>
      </c>
      <c r="C662" s="81" t="s">
        <v>17</v>
      </c>
      <c r="D662" s="81" t="s">
        <v>31</v>
      </c>
      <c r="E662" s="81" t="s">
        <v>373</v>
      </c>
      <c r="F662" s="81">
        <f>'7月评分表'!F152</f>
        <v>41.85</v>
      </c>
      <c r="G662" s="81">
        <f>'7月评分表'!G152</f>
        <v>10</v>
      </c>
      <c r="H662" s="81">
        <f>'7月评分表'!H152</f>
        <v>0</v>
      </c>
      <c r="I662" s="81">
        <f>'7月评分表'!I152</f>
        <v>7</v>
      </c>
      <c r="J662" s="81">
        <f>'7月评分表'!J152</f>
        <v>0</v>
      </c>
      <c r="K662" s="81">
        <f>'7月评分表'!K152</f>
        <v>5</v>
      </c>
      <c r="L662" s="81">
        <f>'7月评分表'!L152</f>
        <v>63.85</v>
      </c>
      <c r="M662" s="82">
        <f>'7月评分表'!M152</f>
        <v>168412.96</v>
      </c>
      <c r="N662" s="82">
        <f>'7月评分表'!N152</f>
        <v>21511.613718176799</v>
      </c>
      <c r="O662" s="82">
        <f>'7月评分表'!O152</f>
        <v>4.4824742506385698E-2</v>
      </c>
      <c r="P662" s="82">
        <f>'7月评分表'!P152</f>
        <v>1.34455548965591E-2</v>
      </c>
      <c r="Q662" s="82">
        <f>'7月评分表'!Q152</f>
        <v>2.8620598090327301</v>
      </c>
      <c r="R662" s="82">
        <f>'7月评分表'!R152</f>
        <v>0.85849868014529895</v>
      </c>
    </row>
    <row r="663" spans="1:18">
      <c r="A663" s="81">
        <v>202407</v>
      </c>
      <c r="B663" s="81" t="s">
        <v>374</v>
      </c>
      <c r="C663" s="81" t="s">
        <v>18</v>
      </c>
      <c r="D663" s="81" t="s">
        <v>37</v>
      </c>
      <c r="E663" s="81" t="s">
        <v>375</v>
      </c>
      <c r="F663" s="81">
        <f>'7月评分表'!F153</f>
        <v>0</v>
      </c>
      <c r="G663" s="81">
        <f>'7月评分表'!G153</f>
        <v>10</v>
      </c>
      <c r="H663" s="81">
        <f>'7月评分表'!H153</f>
        <v>5</v>
      </c>
      <c r="I663" s="81">
        <f>'7月评分表'!I153</f>
        <v>10</v>
      </c>
      <c r="J663" s="81">
        <f>'7月评分表'!J153</f>
        <v>2.5</v>
      </c>
      <c r="K663" s="81">
        <f>'7月评分表'!K153</f>
        <v>5</v>
      </c>
      <c r="L663" s="81">
        <f>'7月评分表'!L153</f>
        <v>32.5</v>
      </c>
      <c r="M663" s="82">
        <f>'7月评分表'!M153</f>
        <v>164580.74</v>
      </c>
      <c r="N663" s="82">
        <f>'7月评分表'!N153</f>
        <v>20590.1233489513</v>
      </c>
      <c r="O663" s="82">
        <f>'7月评分表'!O153</f>
        <v>0.104263206083669</v>
      </c>
      <c r="P663" s="82">
        <f>'7月评分表'!P153</f>
        <v>1.41343013364642E-2</v>
      </c>
      <c r="Q663" s="82">
        <f>'7月评分表'!Q153</f>
        <v>3.3885541977192402</v>
      </c>
      <c r="R663" s="82">
        <f>'7月评分表'!R153</f>
        <v>0.45936479343508702</v>
      </c>
    </row>
    <row r="664" spans="1:18" hidden="1">
      <c r="A664" s="81">
        <v>202407</v>
      </c>
      <c r="B664" s="81" t="s">
        <v>430</v>
      </c>
      <c r="C664" s="81" t="s">
        <v>20</v>
      </c>
      <c r="D664" s="81" t="s">
        <v>38</v>
      </c>
      <c r="E664" s="81" t="s">
        <v>122</v>
      </c>
      <c r="F664" s="81">
        <f>'7月评分表'!F154</f>
        <v>45</v>
      </c>
      <c r="G664" s="81">
        <f>'7月评分表'!G154</f>
        <v>20</v>
      </c>
      <c r="H664" s="81">
        <f>'7月评分表'!H154</f>
        <v>7.5</v>
      </c>
      <c r="I664" s="81">
        <f>'7月评分表'!I154</f>
        <v>7</v>
      </c>
      <c r="J664" s="81">
        <f>'7月评分表'!J154</f>
        <v>0</v>
      </c>
      <c r="K664" s="81">
        <f>'7月评分表'!K154</f>
        <v>5</v>
      </c>
      <c r="L664" s="81">
        <f>'7月评分表'!L154</f>
        <v>84.5</v>
      </c>
      <c r="M664" s="82">
        <f>'7月评分表'!M154</f>
        <v>254130.86</v>
      </c>
      <c r="N664" s="82">
        <f>'7月评分表'!N154</f>
        <v>69678.4462768909</v>
      </c>
      <c r="O664" s="82">
        <f>'7月评分表'!O154</f>
        <v>0.15507839305214</v>
      </c>
      <c r="P664" s="82">
        <f>'7月评分表'!P154</f>
        <v>4.2784990139150901E-2</v>
      </c>
      <c r="Q664" s="82">
        <f>'7月评分表'!Q154</f>
        <v>13.1041242129058</v>
      </c>
      <c r="R664" s="82">
        <f>'7月评分表'!R154</f>
        <v>3.6153316667582498</v>
      </c>
    </row>
    <row r="665" spans="1:18" hidden="1">
      <c r="A665" s="81">
        <v>202407</v>
      </c>
      <c r="B665" s="81" t="s">
        <v>376</v>
      </c>
      <c r="C665" s="81" t="s">
        <v>20</v>
      </c>
      <c r="D665" s="81" t="s">
        <v>27</v>
      </c>
      <c r="E665" s="81" t="s">
        <v>377</v>
      </c>
      <c r="F665" s="81">
        <f>'7月评分表'!F155</f>
        <v>45</v>
      </c>
      <c r="G665" s="81">
        <f>'7月评分表'!G155</f>
        <v>20</v>
      </c>
      <c r="H665" s="81">
        <f>'7月评分表'!H155</f>
        <v>5</v>
      </c>
      <c r="I665" s="81">
        <f>'7月评分表'!I155</f>
        <v>4</v>
      </c>
      <c r="J665" s="81">
        <f>'7月评分表'!J155</f>
        <v>2.5</v>
      </c>
      <c r="K665" s="81">
        <f>'7月评分表'!K155</f>
        <v>5</v>
      </c>
      <c r="L665" s="81">
        <f>'7月评分表'!L155</f>
        <v>81.5</v>
      </c>
      <c r="M665" s="82">
        <f>'7月评分表'!M155</f>
        <v>202926.33</v>
      </c>
      <c r="N665" s="82">
        <f>'7月评分表'!N155</f>
        <v>41230.686901550798</v>
      </c>
      <c r="O665" s="82">
        <f>'7月评分表'!O155</f>
        <v>7.1957669946506903E-2</v>
      </c>
      <c r="P665" s="82">
        <f>'7月评分表'!P155</f>
        <v>3.0784191804597301E-2</v>
      </c>
      <c r="Q665" s="82">
        <f>'7月评分表'!Q155</f>
        <v>5.8645501006403098</v>
      </c>
      <c r="R665" s="82">
        <f>'7月评分表'!R155</f>
        <v>2.50891163207468</v>
      </c>
    </row>
    <row r="666" spans="1:18" hidden="1">
      <c r="A666" s="81">
        <v>202407</v>
      </c>
      <c r="B666" s="81" t="s">
        <v>378</v>
      </c>
      <c r="C666" s="81" t="s">
        <v>17</v>
      </c>
      <c r="D666" s="81" t="s">
        <v>31</v>
      </c>
      <c r="E666" s="81" t="s">
        <v>379</v>
      </c>
      <c r="F666" s="81">
        <f>'7月评分表'!F156</f>
        <v>0</v>
      </c>
      <c r="G666" s="81">
        <f>'7月评分表'!G156</f>
        <v>0</v>
      </c>
      <c r="H666" s="81">
        <f>'7月评分表'!H156</f>
        <v>0</v>
      </c>
      <c r="I666" s="81">
        <f>'7月评分表'!I156</f>
        <v>7</v>
      </c>
      <c r="J666" s="81">
        <f>'7月评分表'!J156</f>
        <v>2.5</v>
      </c>
      <c r="K666" s="81">
        <f>'7月评分表'!K156</f>
        <v>5</v>
      </c>
      <c r="L666" s="81">
        <f>'7月评分表'!L156</f>
        <v>14.5</v>
      </c>
      <c r="M666" s="82">
        <f>'7月评分表'!M156</f>
        <v>91528.3</v>
      </c>
      <c r="N666" s="82">
        <f>'7月评分表'!N156</f>
        <v>0</v>
      </c>
      <c r="O666" s="82">
        <f>'7月评分表'!O156</f>
        <v>1.8471983267879799E-2</v>
      </c>
      <c r="P666" s="82">
        <f>'7月评分表'!P156</f>
        <v>5.6693073500240204E-3</v>
      </c>
      <c r="Q666" s="82">
        <f>'7月评分表'!Q156</f>
        <v>0.26784375738425698</v>
      </c>
      <c r="R666" s="82">
        <f>'7月评分表'!R156</f>
        <v>8.2204956575348306E-2</v>
      </c>
    </row>
    <row r="667" spans="1:18" hidden="1">
      <c r="A667" s="81">
        <v>202407</v>
      </c>
      <c r="B667" s="81" t="s">
        <v>380</v>
      </c>
      <c r="C667" s="81" t="s">
        <v>17</v>
      </c>
      <c r="D667" s="81" t="s">
        <v>31</v>
      </c>
      <c r="E667" s="81" t="s">
        <v>381</v>
      </c>
      <c r="F667" s="81">
        <f>'7月评分表'!F157</f>
        <v>45</v>
      </c>
      <c r="G667" s="81">
        <f>'7月评分表'!G157</f>
        <v>20</v>
      </c>
      <c r="H667" s="81">
        <f>'7月评分表'!H157</f>
        <v>7.5</v>
      </c>
      <c r="I667" s="81">
        <f>'7月评分表'!I157</f>
        <v>7</v>
      </c>
      <c r="J667" s="81">
        <f>'7月评分表'!J157</f>
        <v>0</v>
      </c>
      <c r="K667" s="81">
        <f>'7月评分表'!K157</f>
        <v>5</v>
      </c>
      <c r="L667" s="81">
        <f>'7月评分表'!L157</f>
        <v>84.5</v>
      </c>
      <c r="M667" s="82">
        <f>'7月评分表'!M157</f>
        <v>170810.82</v>
      </c>
      <c r="N667" s="82">
        <f>'7月评分表'!N157</f>
        <v>40129.807500395902</v>
      </c>
      <c r="O667" s="82">
        <f>'7月评分表'!O157</f>
        <v>5.4687274234143803E-2</v>
      </c>
      <c r="P667" s="82">
        <f>'7月评分表'!P157</f>
        <v>1.62026592095941E-2</v>
      </c>
      <c r="Q667" s="82">
        <f>'7月评分表'!Q157</f>
        <v>4.6210746727851504</v>
      </c>
      <c r="R667" s="82">
        <f>'7月评分表'!R157</f>
        <v>1.3691247032106999</v>
      </c>
    </row>
    <row r="668" spans="1:18" hidden="1">
      <c r="A668" s="81">
        <v>202407</v>
      </c>
      <c r="B668" s="81" t="s">
        <v>382</v>
      </c>
      <c r="C668" s="81" t="s">
        <v>17</v>
      </c>
      <c r="D668" s="81" t="s">
        <v>36</v>
      </c>
      <c r="E668" s="81" t="s">
        <v>383</v>
      </c>
      <c r="F668" s="81">
        <f>'7月评分表'!F158</f>
        <v>45</v>
      </c>
      <c r="G668" s="81">
        <f>'7月评分表'!G158</f>
        <v>20</v>
      </c>
      <c r="H668" s="81">
        <f>'7月评分表'!H158</f>
        <v>2.5</v>
      </c>
      <c r="I668" s="81">
        <f>'7月评分表'!I158</f>
        <v>3</v>
      </c>
      <c r="J668" s="81">
        <f>'7月评分表'!J158</f>
        <v>0</v>
      </c>
      <c r="K668" s="81">
        <f>'7月评分表'!K158</f>
        <v>5</v>
      </c>
      <c r="L668" s="81">
        <f>'7月评分表'!L158</f>
        <v>75.5</v>
      </c>
      <c r="M668" s="82">
        <f>'7月评分表'!M158</f>
        <v>191954.77</v>
      </c>
      <c r="N668" s="82">
        <f>'7月评分表'!N158</f>
        <v>50545.319103018599</v>
      </c>
      <c r="O668" s="82">
        <f>'7月评分表'!O158</f>
        <v>0.118033309055421</v>
      </c>
      <c r="P668" s="82">
        <f>'7月评分表'!P158</f>
        <v>1.8971634438863801E-2</v>
      </c>
      <c r="Q668" s="82">
        <f>'7月评分表'!Q158</f>
        <v>8.91151483368429</v>
      </c>
      <c r="R668" s="82">
        <f>'7月评分表'!R158</f>
        <v>1.43235840013422</v>
      </c>
    </row>
    <row r="669" spans="1:18" hidden="1">
      <c r="A669" s="81">
        <v>202407</v>
      </c>
      <c r="B669" s="81" t="s">
        <v>384</v>
      </c>
      <c r="C669" s="81" t="s">
        <v>16</v>
      </c>
      <c r="D669" s="81" t="s">
        <v>28</v>
      </c>
      <c r="E669" s="81" t="s">
        <v>385</v>
      </c>
      <c r="F669" s="81">
        <f>'7月评分表'!F159</f>
        <v>42.3</v>
      </c>
      <c r="G669" s="81">
        <f>'7月评分表'!G159</f>
        <v>15</v>
      </c>
      <c r="H669" s="81">
        <f>'7月评分表'!H159</f>
        <v>5</v>
      </c>
      <c r="I669" s="81">
        <f>'7月评分表'!I159</f>
        <v>10</v>
      </c>
      <c r="J669" s="81">
        <f>'7月评分表'!J159</f>
        <v>0</v>
      </c>
      <c r="K669" s="81">
        <f>'7月评分表'!K159</f>
        <v>5</v>
      </c>
      <c r="L669" s="81">
        <f>'7月评分表'!L159</f>
        <v>77.3</v>
      </c>
      <c r="M669" s="82">
        <f>'7月评分表'!M159</f>
        <v>164260.04</v>
      </c>
      <c r="N669" s="82">
        <f>'7月评分表'!N159</f>
        <v>28149.125107393898</v>
      </c>
      <c r="O669" s="82">
        <f>'7月评分表'!O159</f>
        <v>0.176176497992694</v>
      </c>
      <c r="P669" s="82">
        <f>'7月评分表'!P159</f>
        <v>1.4380041799322601E-2</v>
      </c>
      <c r="Q669" s="82">
        <f>'7月评分表'!Q159</f>
        <v>13.618443294835201</v>
      </c>
      <c r="R669" s="82">
        <f>'7月评分表'!R159</f>
        <v>1.1115772310876399</v>
      </c>
    </row>
    <row r="670" spans="1:18" hidden="1">
      <c r="A670" s="81">
        <v>202407</v>
      </c>
      <c r="B670" s="81" t="s">
        <v>386</v>
      </c>
      <c r="C670" s="81" t="s">
        <v>20</v>
      </c>
      <c r="D670" s="81" t="s">
        <v>27</v>
      </c>
      <c r="E670" s="81" t="s">
        <v>387</v>
      </c>
      <c r="F670" s="81">
        <f>'7月评分表'!F160</f>
        <v>45</v>
      </c>
      <c r="G670" s="81">
        <f>'7月评分表'!G160</f>
        <v>20</v>
      </c>
      <c r="H670" s="81">
        <f>'7月评分表'!H160</f>
        <v>7.5</v>
      </c>
      <c r="I670" s="81">
        <f>'7月评分表'!I160</f>
        <v>7</v>
      </c>
      <c r="J670" s="81">
        <f>'7月评分表'!J160</f>
        <v>0</v>
      </c>
      <c r="K670" s="81">
        <f>'7月评分表'!K160</f>
        <v>5</v>
      </c>
      <c r="L670" s="81">
        <f>'7月评分表'!L160</f>
        <v>84.5</v>
      </c>
      <c r="M670" s="82">
        <f>'7月评分表'!M160</f>
        <v>301794.65999999997</v>
      </c>
      <c r="N670" s="82">
        <f>'7月评分表'!N160</f>
        <v>84422.506739662902</v>
      </c>
      <c r="O670" s="82">
        <f>'7月评分表'!O160</f>
        <v>0.118551947763123</v>
      </c>
      <c r="P670" s="82">
        <f>'7月评分表'!P160</f>
        <v>5.12026247480745E-2</v>
      </c>
      <c r="Q670" s="82">
        <f>'7月评分表'!Q160</f>
        <v>10.0176395859839</v>
      </c>
      <c r="R670" s="82">
        <f>'7月评分表'!R160</f>
        <v>4.3266217912123004</v>
      </c>
    </row>
    <row r="671" spans="1:18" hidden="1">
      <c r="A671" s="81">
        <v>202407</v>
      </c>
      <c r="B671" s="81" t="s">
        <v>388</v>
      </c>
      <c r="C671" s="81" t="s">
        <v>18</v>
      </c>
      <c r="D671" s="81" t="s">
        <v>29</v>
      </c>
      <c r="E671" s="81" t="s">
        <v>389</v>
      </c>
      <c r="F671" s="81">
        <f>'7月评分表'!F161</f>
        <v>45</v>
      </c>
      <c r="G671" s="81">
        <f>'7月评分表'!G161</f>
        <v>20</v>
      </c>
      <c r="H671" s="81">
        <f>'7月评分表'!H161</f>
        <v>0</v>
      </c>
      <c r="I671" s="81">
        <f>'7月评分表'!I161</f>
        <v>10</v>
      </c>
      <c r="J671" s="81">
        <f>'7月评分表'!J161</f>
        <v>2.5</v>
      </c>
      <c r="K671" s="81">
        <f>'7月评分表'!K161</f>
        <v>5</v>
      </c>
      <c r="L671" s="81">
        <f>'7月评分表'!L161</f>
        <v>82.5</v>
      </c>
      <c r="M671" s="82">
        <f>'7月评分表'!M161</f>
        <v>248298.86</v>
      </c>
      <c r="N671" s="82">
        <f>'7月评分表'!N161</f>
        <v>54268.079903031503</v>
      </c>
      <c r="O671" s="82">
        <f>'7月评分表'!O161</f>
        <v>8.8298101369010298E-2</v>
      </c>
      <c r="P671" s="82">
        <f>'7月评分表'!P161</f>
        <v>2.4305092405129899E-2</v>
      </c>
      <c r="Q671" s="82">
        <f>'7月评分表'!Q161</f>
        <v>7.2845933629433501</v>
      </c>
      <c r="R671" s="82">
        <f>'7月评分表'!R161</f>
        <v>2.0051701234232202</v>
      </c>
    </row>
    <row r="672" spans="1:18" hidden="1">
      <c r="A672" s="81">
        <v>202407</v>
      </c>
      <c r="B672" s="81" t="s">
        <v>431</v>
      </c>
      <c r="C672" s="81" t="s">
        <v>16</v>
      </c>
      <c r="D672" s="81" t="s">
        <v>22</v>
      </c>
      <c r="E672" s="81" t="s">
        <v>432</v>
      </c>
      <c r="F672" s="81">
        <f>'7月评分表'!F162</f>
        <v>45</v>
      </c>
      <c r="G672" s="81">
        <f>'7月评分表'!G162</f>
        <v>20</v>
      </c>
      <c r="H672" s="81">
        <f>'7月评分表'!H162</f>
        <v>5</v>
      </c>
      <c r="I672" s="81">
        <f>'7月评分表'!I162</f>
        <v>7</v>
      </c>
      <c r="J672" s="81">
        <f>'7月评分表'!J162</f>
        <v>2.5</v>
      </c>
      <c r="K672" s="81">
        <f>'7月评分表'!K162</f>
        <v>5</v>
      </c>
      <c r="L672" s="81">
        <f>'7月评分表'!L162</f>
        <v>84.5</v>
      </c>
      <c r="M672" s="82">
        <f>'7月评分表'!M162</f>
        <v>233927.99</v>
      </c>
      <c r="N672" s="82">
        <f>'7月评分表'!N162</f>
        <v>80262.039983782495</v>
      </c>
      <c r="O672" s="82">
        <f>'7月评分表'!O162</f>
        <v>0.17891979599498301</v>
      </c>
      <c r="P672" s="82">
        <f>'7月评分表'!P162</f>
        <v>2.49402171697049E-2</v>
      </c>
      <c r="Q672" s="82">
        <f>'7月评分表'!Q162</f>
        <v>15.1187227615761</v>
      </c>
      <c r="R672" s="82">
        <f>'7月评分表'!R162</f>
        <v>2.1074483508400599</v>
      </c>
    </row>
    <row r="673" spans="1:18" hidden="1">
      <c r="A673" s="81">
        <v>202407</v>
      </c>
      <c r="B673" s="81" t="s">
        <v>433</v>
      </c>
      <c r="C673" s="81" t="s">
        <v>17</v>
      </c>
      <c r="D673" s="81" t="s">
        <v>30</v>
      </c>
      <c r="E673" s="81" t="s">
        <v>404</v>
      </c>
      <c r="F673" s="81">
        <f>'7月评分表'!F163</f>
        <v>45</v>
      </c>
      <c r="G673" s="81">
        <f>'7月评分表'!G163</f>
        <v>20</v>
      </c>
      <c r="H673" s="81">
        <f>'7月评分表'!H163</f>
        <v>0</v>
      </c>
      <c r="I673" s="81">
        <f>'7月评分表'!I163</f>
        <v>10</v>
      </c>
      <c r="J673" s="81">
        <f>'7月评分表'!J163</f>
        <v>2.5</v>
      </c>
      <c r="K673" s="81">
        <f>'7月评分表'!K163</f>
        <v>5</v>
      </c>
      <c r="L673" s="81">
        <f>'7月评分表'!L163</f>
        <v>82.5</v>
      </c>
      <c r="M673" s="82">
        <f>'7月评分表'!M163</f>
        <v>354508.4</v>
      </c>
      <c r="N673" s="82">
        <f>'7月评分表'!N163</f>
        <v>106500.306365429</v>
      </c>
      <c r="O673" s="82">
        <f>'7月评分表'!O163</f>
        <v>0.207125418871273</v>
      </c>
      <c r="P673" s="82">
        <f>'7月评分表'!P163</f>
        <v>3.6880092110643102E-2</v>
      </c>
      <c r="Q673" s="82">
        <f>'7月评分表'!Q163</f>
        <v>17.087847056880001</v>
      </c>
      <c r="R673" s="82">
        <f>'7月评分表'!R163</f>
        <v>3.0426075991280599</v>
      </c>
    </row>
    <row r="674" spans="1:18" hidden="1">
      <c r="A674" s="81">
        <v>202407</v>
      </c>
      <c r="B674" s="81" t="s">
        <v>434</v>
      </c>
      <c r="C674" s="81" t="s">
        <v>18</v>
      </c>
      <c r="D674" s="81" t="s">
        <v>26</v>
      </c>
      <c r="E674" s="81" t="s">
        <v>402</v>
      </c>
      <c r="F674" s="81">
        <f>'7月评分表'!F164</f>
        <v>0</v>
      </c>
      <c r="G674" s="81">
        <f>'7月评分表'!G164</f>
        <v>15</v>
      </c>
      <c r="H674" s="81">
        <f>'7月评分表'!H164</f>
        <v>5</v>
      </c>
      <c r="I674" s="81">
        <f>'7月评分表'!I164</f>
        <v>10</v>
      </c>
      <c r="J674" s="81">
        <f>'7月评分表'!J164</f>
        <v>2.5</v>
      </c>
      <c r="K674" s="81">
        <f>'7月评分表'!K164</f>
        <v>5</v>
      </c>
      <c r="L674" s="81">
        <f>'7月评分表'!L164</f>
        <v>37.5</v>
      </c>
      <c r="M674" s="82">
        <f>'7月评分表'!M164</f>
        <v>151377.64000000001</v>
      </c>
      <c r="N674" s="82">
        <f>'7月评分表'!N164</f>
        <v>24596.780553155699</v>
      </c>
      <c r="O674" s="82">
        <f>'7月评分表'!O164</f>
        <v>5.5658644377701301E-2</v>
      </c>
      <c r="P674" s="82">
        <f>'7月评分表'!P164</f>
        <v>1.37273446832535E-2</v>
      </c>
      <c r="Q674" s="82">
        <f>'7月评分表'!Q164</f>
        <v>2.0871991641637999</v>
      </c>
      <c r="R674" s="82">
        <f>'7月评分表'!R164</f>
        <v>0.51477542562200596</v>
      </c>
    </row>
    <row r="675" spans="1:18" hidden="1">
      <c r="A675" s="81">
        <v>202407</v>
      </c>
      <c r="B675" s="81" t="s">
        <v>435</v>
      </c>
      <c r="C675" s="81" t="s">
        <v>18</v>
      </c>
      <c r="D675" s="81" t="s">
        <v>26</v>
      </c>
      <c r="E675" s="81" t="s">
        <v>403</v>
      </c>
      <c r="F675" s="81">
        <f>'7月评分表'!F165</f>
        <v>36.450000000000003</v>
      </c>
      <c r="G675" s="81">
        <f>'7月评分表'!G165</f>
        <v>20</v>
      </c>
      <c r="H675" s="81">
        <f>'7月评分表'!H165</f>
        <v>5</v>
      </c>
      <c r="I675" s="81">
        <f>'7月评分表'!I165</f>
        <v>10</v>
      </c>
      <c r="J675" s="81">
        <f>'7月评分表'!J165</f>
        <v>2.5</v>
      </c>
      <c r="K675" s="81">
        <f>'7月评分表'!K165</f>
        <v>5</v>
      </c>
      <c r="L675" s="81">
        <f>'7月评分表'!L165</f>
        <v>78.95</v>
      </c>
      <c r="M675" s="82">
        <f>'7月评分表'!M165</f>
        <v>146898.17000000001</v>
      </c>
      <c r="N675" s="82">
        <f>'7月评分表'!N165</f>
        <v>29991.110712778798</v>
      </c>
      <c r="O675" s="82">
        <f>'7月评分表'!O165</f>
        <v>5.7232960474108398E-2</v>
      </c>
      <c r="P675" s="82">
        <f>'7月评分表'!P165</f>
        <v>1.41076430725332E-2</v>
      </c>
      <c r="Q675" s="82">
        <f>'7月评分表'!Q165</f>
        <v>4.5185422294308601</v>
      </c>
      <c r="R675" s="82">
        <f>'7月评分表'!R165</f>
        <v>1.1137984205764999</v>
      </c>
    </row>
    <row r="676" spans="1:18" hidden="1">
      <c r="A676" s="81">
        <v>202407</v>
      </c>
      <c r="B676" s="81" t="s">
        <v>390</v>
      </c>
      <c r="C676" s="81" t="s">
        <v>16</v>
      </c>
      <c r="D676" s="81" t="s">
        <v>34</v>
      </c>
      <c r="E676" s="81" t="s">
        <v>391</v>
      </c>
      <c r="F676" s="81">
        <f>'7月评分表'!F166</f>
        <v>45</v>
      </c>
      <c r="G676" s="81">
        <f>'7月评分表'!G166</f>
        <v>20</v>
      </c>
      <c r="H676" s="81">
        <f>'7月评分表'!H166</f>
        <v>7.5</v>
      </c>
      <c r="I676" s="81">
        <f>'7月评分表'!I166</f>
        <v>10</v>
      </c>
      <c r="J676" s="81">
        <f>'7月评分表'!J166</f>
        <v>2.5</v>
      </c>
      <c r="K676" s="81">
        <f>'7月评分表'!K166</f>
        <v>5</v>
      </c>
      <c r="L676" s="81">
        <f>'7月评分表'!L166</f>
        <v>90</v>
      </c>
      <c r="M676" s="82">
        <f>'7月评分表'!M166</f>
        <v>194045.7</v>
      </c>
      <c r="N676" s="82">
        <f>'7月评分表'!N166</f>
        <v>43044.768946259399</v>
      </c>
      <c r="O676" s="82">
        <f>'7月评分表'!O166</f>
        <v>7.5793430812376703E-2</v>
      </c>
      <c r="P676" s="82">
        <f>'7月评分表'!P166</f>
        <v>1.80748881240087E-2</v>
      </c>
      <c r="Q676" s="82">
        <f>'7月评分表'!Q166</f>
        <v>6.8214087731138999</v>
      </c>
      <c r="R676" s="82">
        <f>'7月评分表'!R166</f>
        <v>1.62673993116078</v>
      </c>
    </row>
    <row r="677" spans="1:18" hidden="1">
      <c r="A677" s="81">
        <v>202407</v>
      </c>
      <c r="B677" s="81" t="s">
        <v>392</v>
      </c>
      <c r="C677" s="81" t="s">
        <v>18</v>
      </c>
      <c r="D677" s="81" t="s">
        <v>29</v>
      </c>
      <c r="E677" s="81" t="s">
        <v>393</v>
      </c>
      <c r="F677" s="81">
        <f>'7月评分表'!F167</f>
        <v>41.4</v>
      </c>
      <c r="G677" s="81">
        <f>'7月评分表'!G167</f>
        <v>10</v>
      </c>
      <c r="H677" s="81">
        <f>'7月评分表'!H167</f>
        <v>2.5</v>
      </c>
      <c r="I677" s="81">
        <f>'7月评分表'!I167</f>
        <v>10</v>
      </c>
      <c r="J677" s="81">
        <f>'7月评分表'!J167</f>
        <v>2.5</v>
      </c>
      <c r="K677" s="81">
        <f>'7月评分表'!K167</f>
        <v>5</v>
      </c>
      <c r="L677" s="81">
        <f>'7月评分表'!L167</f>
        <v>71.400000000000006</v>
      </c>
      <c r="M677" s="82">
        <f>'7月评分表'!M167</f>
        <v>127471.65</v>
      </c>
      <c r="N677" s="82">
        <f>'7月评分表'!N167</f>
        <v>18920.408075993801</v>
      </c>
      <c r="O677" s="82">
        <f>'7月评分表'!O167</f>
        <v>4.1323878648205803E-2</v>
      </c>
      <c r="P677" s="82">
        <f>'7月评分表'!P167</f>
        <v>1.13292698795848E-2</v>
      </c>
      <c r="Q677" s="82">
        <f>'7月评分表'!Q167</f>
        <v>2.9505249354818899</v>
      </c>
      <c r="R677" s="82">
        <f>'7月评分表'!R167</f>
        <v>0.80890986940235499</v>
      </c>
    </row>
    <row r="678" spans="1:18" hidden="1">
      <c r="A678" s="81">
        <v>202407</v>
      </c>
      <c r="B678" s="81" t="s">
        <v>394</v>
      </c>
      <c r="C678" s="81" t="s">
        <v>18</v>
      </c>
      <c r="D678" s="81" t="s">
        <v>29</v>
      </c>
      <c r="E678" s="81" t="s">
        <v>395</v>
      </c>
      <c r="F678" s="81">
        <f>'7月评分表'!F168</f>
        <v>0</v>
      </c>
      <c r="G678" s="81">
        <f>'7月评分表'!G168</f>
        <v>20</v>
      </c>
      <c r="H678" s="81">
        <f>'7月评分表'!H168</f>
        <v>10</v>
      </c>
      <c r="I678" s="81">
        <f>'7月评分表'!I168</f>
        <v>10</v>
      </c>
      <c r="J678" s="81">
        <f>'7月评分表'!J168</f>
        <v>2.5</v>
      </c>
      <c r="K678" s="81">
        <f>'7月评分表'!K168</f>
        <v>5</v>
      </c>
      <c r="L678" s="81">
        <f>'7月评分表'!L168</f>
        <v>47.5</v>
      </c>
      <c r="M678" s="82">
        <f>'7月评分表'!M168</f>
        <v>126308.61</v>
      </c>
      <c r="N678" s="82">
        <f>'7月评分表'!N168</f>
        <v>26874.760330948498</v>
      </c>
      <c r="O678" s="82">
        <f>'7月评分表'!O168</f>
        <v>4.4589178476881E-2</v>
      </c>
      <c r="P678" s="82">
        <f>'7月评分表'!P168</f>
        <v>1.2269965714829301E-2</v>
      </c>
      <c r="Q678" s="82">
        <f>'7月评分表'!Q168</f>
        <v>2.1179859776518501</v>
      </c>
      <c r="R678" s="82">
        <f>'7月评分表'!R168</f>
        <v>0.582823371454392</v>
      </c>
    </row>
    <row r="679" spans="1:18" hidden="1">
      <c r="A679" s="81">
        <v>202407</v>
      </c>
      <c r="B679" s="81" t="s">
        <v>396</v>
      </c>
      <c r="C679" s="81" t="s">
        <v>18</v>
      </c>
      <c r="D679" s="81" t="s">
        <v>35</v>
      </c>
      <c r="E679" s="81" t="s">
        <v>397</v>
      </c>
      <c r="F679" s="81">
        <f>'7月评分表'!F169</f>
        <v>45</v>
      </c>
      <c r="G679" s="81">
        <f>'7月评分表'!G169</f>
        <v>20</v>
      </c>
      <c r="H679" s="81">
        <f>'7月评分表'!H169</f>
        <v>7.5</v>
      </c>
      <c r="I679" s="81">
        <f>'7月评分表'!I169</f>
        <v>0</v>
      </c>
      <c r="J679" s="81">
        <f>'7月评分表'!J169</f>
        <v>0</v>
      </c>
      <c r="K679" s="81">
        <f>'7月评分表'!K169</f>
        <v>5</v>
      </c>
      <c r="L679" s="81">
        <f>'7月评分表'!L169</f>
        <v>77.5</v>
      </c>
      <c r="M679" s="82">
        <f>'7月评分表'!M169</f>
        <v>204660.35</v>
      </c>
      <c r="N679" s="82">
        <f>'7月评分表'!N169</f>
        <v>61193.005043987403</v>
      </c>
      <c r="O679" s="82">
        <f>'7月评分表'!O169</f>
        <v>6.4087283463864303E-2</v>
      </c>
      <c r="P679" s="82">
        <f>'7月评分表'!P169</f>
        <v>2.21483955506394E-2</v>
      </c>
      <c r="Q679" s="82">
        <f>'7月评分表'!Q169</f>
        <v>4.9667644684494796</v>
      </c>
      <c r="R679" s="82">
        <f>'7月评分表'!R169</f>
        <v>1.7165006551745501</v>
      </c>
    </row>
    <row r="680" spans="1:18" hidden="1">
      <c r="A680" s="81">
        <v>202406</v>
      </c>
      <c r="B680" s="81" t="s">
        <v>42</v>
      </c>
      <c r="C680" s="81" t="s">
        <v>16</v>
      </c>
      <c r="D680" s="81" t="s">
        <v>34</v>
      </c>
      <c r="E680" s="81" t="s">
        <v>43</v>
      </c>
      <c r="F680" s="81">
        <f>'6月评分表'!F2</f>
        <v>45</v>
      </c>
      <c r="G680" s="81">
        <f>'6月评分表'!G2</f>
        <v>5</v>
      </c>
      <c r="H680" s="81">
        <f>'6月评分表'!H2</f>
        <v>10</v>
      </c>
      <c r="I680" s="81">
        <f>'6月评分表'!I2</f>
        <v>7</v>
      </c>
      <c r="J680" s="81">
        <f>'6月评分表'!J2</f>
        <v>2.5</v>
      </c>
      <c r="K680" s="81">
        <f>'6月评分表'!K2</f>
        <v>5</v>
      </c>
      <c r="L680" s="81">
        <f>'6月评分表'!L2</f>
        <v>74.5</v>
      </c>
      <c r="M680" s="82">
        <f>'6月评分表'!M2</f>
        <v>143410.26</v>
      </c>
      <c r="N680" s="82">
        <f>'6月评分表'!N2</f>
        <v>14227.2811778368</v>
      </c>
      <c r="O680" s="82">
        <f>'6月评分表'!O2</f>
        <v>6.9030451325522602E-2</v>
      </c>
      <c r="P680" s="82">
        <f>'6月评分表'!P2</f>
        <v>2.6565116808792099E-2</v>
      </c>
      <c r="Q680" s="82">
        <f>'6月评分表'!Q2</f>
        <v>5.1427686237514303</v>
      </c>
      <c r="R680" s="82">
        <f>'6月评分表'!R2</f>
        <v>1.9791012022550101</v>
      </c>
    </row>
    <row r="681" spans="1:18" hidden="1">
      <c r="A681" s="81">
        <v>202406</v>
      </c>
      <c r="B681" s="81" t="s">
        <v>44</v>
      </c>
      <c r="C681" s="81" t="s">
        <v>16</v>
      </c>
      <c r="D681" s="81" t="s">
        <v>34</v>
      </c>
      <c r="E681" s="81" t="s">
        <v>45</v>
      </c>
      <c r="F681" s="81">
        <f>'6月评分表'!F3</f>
        <v>45</v>
      </c>
      <c r="G681" s="81">
        <f>'6月评分表'!G3</f>
        <v>20</v>
      </c>
      <c r="H681" s="81">
        <f>'6月评分表'!H3</f>
        <v>7.5</v>
      </c>
      <c r="I681" s="81">
        <f>'6月评分表'!I3</f>
        <v>7</v>
      </c>
      <c r="J681" s="81">
        <f>'6月评分表'!J3</f>
        <v>0</v>
      </c>
      <c r="K681" s="81">
        <f>'6月评分表'!K3</f>
        <v>5</v>
      </c>
      <c r="L681" s="81">
        <f>'6月评分表'!L3</f>
        <v>84.5</v>
      </c>
      <c r="M681" s="82">
        <f>'6月评分表'!M3</f>
        <v>171392.29</v>
      </c>
      <c r="N681" s="82">
        <f>'6月评分表'!N3</f>
        <v>34650.593352484597</v>
      </c>
      <c r="O681" s="82">
        <f>'6月评分表'!O3</f>
        <v>9.7478176924449003E-2</v>
      </c>
      <c r="P681" s="82">
        <f>'6月评分表'!P3</f>
        <v>3.8203148093872E-2</v>
      </c>
      <c r="Q681" s="82">
        <f>'6月评分表'!Q3</f>
        <v>8.2369059501159398</v>
      </c>
      <c r="R681" s="82">
        <f>'6月评分表'!R3</f>
        <v>3.2281660139321802</v>
      </c>
    </row>
    <row r="682" spans="1:18" hidden="1">
      <c r="A682" s="81">
        <v>202406</v>
      </c>
      <c r="B682" s="81" t="s">
        <v>46</v>
      </c>
      <c r="C682" s="81" t="s">
        <v>16</v>
      </c>
      <c r="D682" s="81" t="s">
        <v>34</v>
      </c>
      <c r="E682" s="81" t="s">
        <v>47</v>
      </c>
      <c r="F682" s="81">
        <f>'6月评分表'!F4</f>
        <v>40.950000000000003</v>
      </c>
      <c r="G682" s="81">
        <f>'6月评分表'!G4</f>
        <v>0</v>
      </c>
      <c r="H682" s="81">
        <f>'6月评分表'!H4</f>
        <v>7.5</v>
      </c>
      <c r="I682" s="81">
        <f>'6月评分表'!I4</f>
        <v>0</v>
      </c>
      <c r="J682" s="81">
        <f>'6月评分表'!J4</f>
        <v>0</v>
      </c>
      <c r="K682" s="81">
        <f>'6月评分表'!K4</f>
        <v>5</v>
      </c>
      <c r="L682" s="81">
        <f>'6月评分表'!L4</f>
        <v>53.45</v>
      </c>
      <c r="M682" s="82">
        <f>'6月评分表'!M4</f>
        <v>59239.59</v>
      </c>
      <c r="N682" s="82">
        <f>'6月评分表'!N4</f>
        <v>0</v>
      </c>
      <c r="O682" s="82">
        <f>'6月评分表'!O4</f>
        <v>2.352671615031E-2</v>
      </c>
      <c r="P682" s="82">
        <f>'6月评分表'!P4</f>
        <v>8.8238967929562592E-3</v>
      </c>
      <c r="Q682" s="82">
        <f>'6月评分表'!Q4</f>
        <v>1.2575029782340701</v>
      </c>
      <c r="R682" s="82">
        <f>'6月评分表'!R4</f>
        <v>0.47163728358351198</v>
      </c>
    </row>
    <row r="683" spans="1:18" hidden="1">
      <c r="A683" s="81">
        <v>202406</v>
      </c>
      <c r="B683" s="81" t="s">
        <v>48</v>
      </c>
      <c r="C683" s="81" t="s">
        <v>17</v>
      </c>
      <c r="D683" s="81" t="s">
        <v>36</v>
      </c>
      <c r="E683" s="81" t="s">
        <v>49</v>
      </c>
      <c r="F683" s="81">
        <f>'6月评分表'!F5</f>
        <v>45</v>
      </c>
      <c r="G683" s="81">
        <f>'6月评分表'!G5</f>
        <v>5</v>
      </c>
      <c r="H683" s="81">
        <f>'6月评分表'!H5</f>
        <v>7.5</v>
      </c>
      <c r="I683" s="81">
        <f>'6月评分表'!I5</f>
        <v>4</v>
      </c>
      <c r="J683" s="81">
        <f>'6月评分表'!J5</f>
        <v>0</v>
      </c>
      <c r="K683" s="81">
        <f>'6月评分表'!K5</f>
        <v>5</v>
      </c>
      <c r="L683" s="81">
        <f>'6月评分表'!L5</f>
        <v>66.5</v>
      </c>
      <c r="M683" s="82">
        <f>'6月评分表'!M5</f>
        <v>194734.61</v>
      </c>
      <c r="N683" s="82">
        <f>'6月评分表'!N5</f>
        <v>11456.115544923099</v>
      </c>
      <c r="O683" s="82">
        <f>'6月评分表'!O5</f>
        <v>9.3242333602677197E-2</v>
      </c>
      <c r="P683" s="82">
        <f>'6月评分表'!P5</f>
        <v>1.58146089388412E-2</v>
      </c>
      <c r="Q683" s="82">
        <f>'6月评分表'!Q5</f>
        <v>6.20061518457804</v>
      </c>
      <c r="R683" s="82">
        <f>'6月评分表'!R5</f>
        <v>1.0516714944329399</v>
      </c>
    </row>
    <row r="684" spans="1:18" hidden="1">
      <c r="A684" s="81">
        <v>202406</v>
      </c>
      <c r="B684" s="81" t="s">
        <v>50</v>
      </c>
      <c r="C684" s="81" t="s">
        <v>16</v>
      </c>
      <c r="D684" s="81" t="s">
        <v>22</v>
      </c>
      <c r="E684" s="81" t="s">
        <v>51</v>
      </c>
      <c r="F684" s="81">
        <f>'6月评分表'!F6</f>
        <v>42.3</v>
      </c>
      <c r="G684" s="81">
        <f>'6月评分表'!G6</f>
        <v>10</v>
      </c>
      <c r="H684" s="81">
        <f>'6月评分表'!H6</f>
        <v>7.5</v>
      </c>
      <c r="I684" s="81">
        <f>'6月评分表'!I6</f>
        <v>7</v>
      </c>
      <c r="J684" s="81">
        <f>'6月评分表'!J6</f>
        <v>2.5</v>
      </c>
      <c r="K684" s="81">
        <f>'6月评分表'!K6</f>
        <v>5</v>
      </c>
      <c r="L684" s="81">
        <f>'6月评分表'!L6</f>
        <v>74.3</v>
      </c>
      <c r="M684" s="82">
        <f>'6月评分表'!M6</f>
        <v>156663.23000000001</v>
      </c>
      <c r="N684" s="82">
        <f>'6月评分表'!N6</f>
        <v>21058.440006675999</v>
      </c>
      <c r="O684" s="82">
        <f>'6月评分表'!O6</f>
        <v>0.17294901845118801</v>
      </c>
      <c r="P684" s="82">
        <f>'6月评分表'!P6</f>
        <v>3.1037747690982401E-2</v>
      </c>
      <c r="Q684" s="82">
        <f>'6月评分表'!Q6</f>
        <v>12.8501120709233</v>
      </c>
      <c r="R684" s="82">
        <f>'6月评分表'!R6</f>
        <v>2.30610465343999</v>
      </c>
    </row>
    <row r="685" spans="1:18" hidden="1">
      <c r="A685" s="81">
        <v>202406</v>
      </c>
      <c r="B685" s="81" t="s">
        <v>52</v>
      </c>
      <c r="C685" s="81" t="s">
        <v>19</v>
      </c>
      <c r="D685" s="81" t="s">
        <v>28</v>
      </c>
      <c r="E685" s="81" t="s">
        <v>53</v>
      </c>
      <c r="F685" s="81">
        <f>'6月评分表'!F7</f>
        <v>43.65</v>
      </c>
      <c r="G685" s="81">
        <f>'6月评分表'!G7</f>
        <v>0</v>
      </c>
      <c r="H685" s="81">
        <f>'6月评分表'!H7</f>
        <v>10</v>
      </c>
      <c r="I685" s="81">
        <f>'6月评分表'!I7</f>
        <v>7</v>
      </c>
      <c r="J685" s="81">
        <f>'6月评分表'!J7</f>
        <v>2.5</v>
      </c>
      <c r="K685" s="81">
        <f>'6月评分表'!K7</f>
        <v>5</v>
      </c>
      <c r="L685" s="81">
        <f>'6月评分表'!L7</f>
        <v>68.150000000000006</v>
      </c>
      <c r="M685" s="82">
        <f>'6月评分表'!M7</f>
        <v>115351.89</v>
      </c>
      <c r="N685" s="82">
        <f>'6月评分表'!N7</f>
        <v>0</v>
      </c>
      <c r="O685" s="82">
        <f>'6月评分表'!O7</f>
        <v>8.1517899702835295E-2</v>
      </c>
      <c r="P685" s="82">
        <f>'6月评分表'!P7</f>
        <v>9.0833525632632705E-3</v>
      </c>
      <c r="Q685" s="82">
        <f>'6月评分表'!Q7</f>
        <v>5.55544486474823</v>
      </c>
      <c r="R685" s="82">
        <f>'6月评分表'!R7</f>
        <v>0.61903047718639204</v>
      </c>
    </row>
    <row r="686" spans="1:18" hidden="1">
      <c r="A686" s="81">
        <v>202406</v>
      </c>
      <c r="B686" s="81" t="s">
        <v>55</v>
      </c>
      <c r="C686" s="81" t="s">
        <v>16</v>
      </c>
      <c r="D686" s="81" t="s">
        <v>23</v>
      </c>
      <c r="E686" s="81" t="s">
        <v>56</v>
      </c>
      <c r="F686" s="81">
        <f>'6月评分表'!F8</f>
        <v>45</v>
      </c>
      <c r="G686" s="81">
        <f>'6月评分表'!G8</f>
        <v>2.5</v>
      </c>
      <c r="H686" s="81">
        <f>'6月评分表'!H8</f>
        <v>2.5</v>
      </c>
      <c r="I686" s="81">
        <f>'6月评分表'!I8</f>
        <v>6</v>
      </c>
      <c r="J686" s="81">
        <f>'6月评分表'!J8</f>
        <v>2.5</v>
      </c>
      <c r="K686" s="81">
        <f>'6月评分表'!K8</f>
        <v>5</v>
      </c>
      <c r="L686" s="81">
        <f>'6月评分表'!L8</f>
        <v>63.5</v>
      </c>
      <c r="M686" s="82">
        <f>'6月评分表'!M8</f>
        <v>75994.929999999993</v>
      </c>
      <c r="N686" s="82">
        <f>'6月评分表'!N8</f>
        <v>2795.1168453651198</v>
      </c>
      <c r="O686" s="82">
        <f>'6月评分表'!O8</f>
        <v>2.8031752903501201E-2</v>
      </c>
      <c r="P686" s="82">
        <f>'6月评分表'!P8</f>
        <v>1.2341992077533E-2</v>
      </c>
      <c r="Q686" s="82">
        <f>'6月评分表'!Q8</f>
        <v>1.78001630937232</v>
      </c>
      <c r="R686" s="82">
        <f>'6月评分表'!R8</f>
        <v>0.783716496923345</v>
      </c>
    </row>
    <row r="687" spans="1:18" hidden="1">
      <c r="A687" s="81">
        <v>202406</v>
      </c>
      <c r="B687" s="81" t="s">
        <v>57</v>
      </c>
      <c r="C687" s="81" t="s">
        <v>19</v>
      </c>
      <c r="D687" s="81" t="s">
        <v>28</v>
      </c>
      <c r="E687" s="81" t="s">
        <v>58</v>
      </c>
      <c r="F687" s="81">
        <f>'6月评分表'!F9</f>
        <v>45</v>
      </c>
      <c r="G687" s="81">
        <f>'6月评分表'!G9</f>
        <v>10</v>
      </c>
      <c r="H687" s="81">
        <f>'6月评分表'!H9</f>
        <v>0</v>
      </c>
      <c r="I687" s="81">
        <f>'6月评分表'!I9</f>
        <v>4</v>
      </c>
      <c r="J687" s="81">
        <f>'6月评分表'!J9</f>
        <v>2.5</v>
      </c>
      <c r="K687" s="81">
        <f>'6月评分表'!K9</f>
        <v>5</v>
      </c>
      <c r="L687" s="81">
        <f>'6月评分表'!L9</f>
        <v>66.5</v>
      </c>
      <c r="M687" s="82">
        <f>'6月评分表'!M9</f>
        <v>191626.58</v>
      </c>
      <c r="N687" s="82">
        <f>'6月评分表'!N9</f>
        <v>21888.971234643701</v>
      </c>
      <c r="O687" s="82">
        <f>'6月评分表'!O9</f>
        <v>0.21169800555677001</v>
      </c>
      <c r="P687" s="82">
        <f>'6月评分表'!P9</f>
        <v>2.0365854816000801E-2</v>
      </c>
      <c r="Q687" s="82">
        <f>'6月评分表'!Q9</f>
        <v>14.077917369525199</v>
      </c>
      <c r="R687" s="82">
        <f>'6月评分表'!R9</f>
        <v>1.3543293452640499</v>
      </c>
    </row>
    <row r="688" spans="1:18" hidden="1">
      <c r="A688" s="81">
        <v>202406</v>
      </c>
      <c r="B688" s="81" t="s">
        <v>59</v>
      </c>
      <c r="C688" s="81" t="s">
        <v>16</v>
      </c>
      <c r="D688" s="81" t="s">
        <v>22</v>
      </c>
      <c r="E688" s="81" t="s">
        <v>60</v>
      </c>
      <c r="F688" s="81">
        <f>'6月评分表'!F10</f>
        <v>41.4</v>
      </c>
      <c r="G688" s="81">
        <f>'6月评分表'!G10</f>
        <v>20</v>
      </c>
      <c r="H688" s="81">
        <f>'6月评分表'!H10</f>
        <v>10</v>
      </c>
      <c r="I688" s="81">
        <f>'6月评分表'!I10</f>
        <v>10</v>
      </c>
      <c r="J688" s="81">
        <f>'6月评分表'!J10</f>
        <v>0</v>
      </c>
      <c r="K688" s="81">
        <f>'6月评分表'!K10</f>
        <v>5</v>
      </c>
      <c r="L688" s="81">
        <f>'6月评分表'!L10</f>
        <v>86.4</v>
      </c>
      <c r="M688" s="82">
        <f>'6月评分表'!M10</f>
        <v>165648.5</v>
      </c>
      <c r="N688" s="82">
        <f>'6月评分表'!N10</f>
        <v>35742.682379104001</v>
      </c>
      <c r="O688" s="82">
        <f>'6月评分表'!O10</f>
        <v>0.210305673348608</v>
      </c>
      <c r="P688" s="82">
        <f>'6月评分表'!P10</f>
        <v>3.77470376489576E-2</v>
      </c>
      <c r="Q688" s="82">
        <f>'6月评分表'!Q10</f>
        <v>18.170410177319699</v>
      </c>
      <c r="R688" s="82">
        <f>'6月评分表'!R10</f>
        <v>3.2613440528699398</v>
      </c>
    </row>
    <row r="689" spans="1:18" hidden="1">
      <c r="A689" s="81">
        <v>202406</v>
      </c>
      <c r="B689" s="81" t="s">
        <v>63</v>
      </c>
      <c r="C689" s="81" t="s">
        <v>16</v>
      </c>
      <c r="D689" s="81" t="s">
        <v>23</v>
      </c>
      <c r="E689" s="81" t="s">
        <v>64</v>
      </c>
      <c r="F689" s="81">
        <f>'6月评分表'!F11</f>
        <v>44.55</v>
      </c>
      <c r="G689" s="81">
        <f>'6月评分表'!G11</f>
        <v>15</v>
      </c>
      <c r="H689" s="81">
        <f>'6月评分表'!H11</f>
        <v>10</v>
      </c>
      <c r="I689" s="81">
        <f>'6月评分表'!I11</f>
        <v>7</v>
      </c>
      <c r="J689" s="81">
        <f>'6月评分表'!J11</f>
        <v>2.5</v>
      </c>
      <c r="K689" s="81">
        <f>'6月评分表'!K11</f>
        <v>5</v>
      </c>
      <c r="L689" s="81">
        <f>'6月评分表'!L11</f>
        <v>84.05</v>
      </c>
      <c r="M689" s="82">
        <f>'6月评分表'!M11</f>
        <v>229196.54</v>
      </c>
      <c r="N689" s="82">
        <f>'6月评分表'!N11</f>
        <v>35665.114488843901</v>
      </c>
      <c r="O689" s="82">
        <f>'6月评分表'!O11</f>
        <v>0.11012258362414699</v>
      </c>
      <c r="P689" s="82">
        <f>'6月评分表'!P11</f>
        <v>4.7184318457922703E-2</v>
      </c>
      <c r="Q689" s="82">
        <f>'6月评分表'!Q11</f>
        <v>9.2558031536095502</v>
      </c>
      <c r="R689" s="82">
        <f>'6月评分表'!R11</f>
        <v>3.9658419663884001</v>
      </c>
    </row>
    <row r="690" spans="1:18" hidden="1">
      <c r="A690" s="81">
        <v>202406</v>
      </c>
      <c r="B690" s="81" t="s">
        <v>65</v>
      </c>
      <c r="C690" s="81" t="s">
        <v>19</v>
      </c>
      <c r="D690" s="81" t="s">
        <v>27</v>
      </c>
      <c r="E690" s="81" t="s">
        <v>66</v>
      </c>
      <c r="F690" s="81">
        <f>'6月评分表'!F12</f>
        <v>40.950000000000003</v>
      </c>
      <c r="G690" s="81">
        <f>'6月评分表'!G12</f>
        <v>10</v>
      </c>
      <c r="H690" s="81">
        <f>'6月评分表'!H12</f>
        <v>7.5</v>
      </c>
      <c r="I690" s="81">
        <f>'6月评分表'!I12</f>
        <v>3</v>
      </c>
      <c r="J690" s="81">
        <f>'6月评分表'!J12</f>
        <v>5</v>
      </c>
      <c r="K690" s="81">
        <f>'6月评分表'!K12</f>
        <v>5</v>
      </c>
      <c r="L690" s="81">
        <f>'6月评分表'!L12</f>
        <v>71.45</v>
      </c>
      <c r="M690" s="82">
        <f>'6月评分表'!M12</f>
        <v>227860.93</v>
      </c>
      <c r="N690" s="82">
        <f>'6月评分表'!N12</f>
        <v>22989.459376381699</v>
      </c>
      <c r="O690" s="82">
        <f>'6月评分表'!O12</f>
        <v>0.113470304910751</v>
      </c>
      <c r="P690" s="82">
        <f>'6月评分表'!P12</f>
        <v>2.3484388121384502E-2</v>
      </c>
      <c r="Q690" s="82">
        <f>'6月评分表'!Q12</f>
        <v>8.1074532858731594</v>
      </c>
      <c r="R690" s="82">
        <f>'6月评分表'!R12</f>
        <v>1.6779595312729301</v>
      </c>
    </row>
    <row r="691" spans="1:18" hidden="1">
      <c r="A691" s="81">
        <v>202406</v>
      </c>
      <c r="B691" s="81" t="s">
        <v>67</v>
      </c>
      <c r="C691" s="81" t="s">
        <v>19</v>
      </c>
      <c r="D691" s="81" t="s">
        <v>20</v>
      </c>
      <c r="E691" s="81" t="s">
        <v>68</v>
      </c>
      <c r="F691" s="81">
        <f>'6月评分表'!F13</f>
        <v>0</v>
      </c>
      <c r="G691" s="81">
        <f>'6月评分表'!G13</f>
        <v>0</v>
      </c>
      <c r="H691" s="81">
        <f>'6月评分表'!H13</f>
        <v>10</v>
      </c>
      <c r="I691" s="81">
        <f>'6月评分表'!I13</f>
        <v>6</v>
      </c>
      <c r="J691" s="81">
        <f>'6月评分表'!J13</f>
        <v>2.5</v>
      </c>
      <c r="K691" s="81">
        <f>'6月评分表'!K13</f>
        <v>5</v>
      </c>
      <c r="L691" s="81">
        <f>'6月评分表'!L13</f>
        <v>23.5</v>
      </c>
      <c r="M691" s="82">
        <f>'6月评分表'!M13</f>
        <v>90365.19</v>
      </c>
      <c r="N691" s="82">
        <f>'6月评分表'!N13</f>
        <v>0</v>
      </c>
      <c r="O691" s="82">
        <f>'6月评分表'!O13</f>
        <v>3.0997486942669E-2</v>
      </c>
      <c r="P691" s="82">
        <f>'6月评分表'!P13</f>
        <v>7.1157818065770099E-3</v>
      </c>
      <c r="Q691" s="82">
        <f>'6月评分表'!Q13</f>
        <v>0.72844094315272101</v>
      </c>
      <c r="R691" s="82">
        <f>'6月评分表'!R13</f>
        <v>0.16722087245455999</v>
      </c>
    </row>
    <row r="692" spans="1:18" hidden="1">
      <c r="A692" s="81">
        <v>202406</v>
      </c>
      <c r="B692" s="81" t="s">
        <v>69</v>
      </c>
      <c r="C692" s="81" t="s">
        <v>19</v>
      </c>
      <c r="D692" s="81" t="s">
        <v>24</v>
      </c>
      <c r="E692" s="81" t="s">
        <v>70</v>
      </c>
      <c r="F692" s="81">
        <f>'6月评分表'!F14</f>
        <v>39.6</v>
      </c>
      <c r="G692" s="81">
        <f>'6月评分表'!G14</f>
        <v>2.5</v>
      </c>
      <c r="H692" s="81">
        <f>'6月评分表'!H14</f>
        <v>10</v>
      </c>
      <c r="I692" s="81">
        <f>'6月评分表'!I14</f>
        <v>10</v>
      </c>
      <c r="J692" s="81">
        <f>'6月评分表'!J14</f>
        <v>2.5</v>
      </c>
      <c r="K692" s="81">
        <f>'6月评分表'!K14</f>
        <v>5</v>
      </c>
      <c r="L692" s="81">
        <f>'6月评分表'!L14</f>
        <v>69.599999999999994</v>
      </c>
      <c r="M692" s="82">
        <f>'6月评分表'!M14</f>
        <v>223441.27</v>
      </c>
      <c r="N692" s="82">
        <f>'6月评分表'!N14</f>
        <v>156.936107778543</v>
      </c>
      <c r="O692" s="82">
        <f>'6月评分表'!O14</f>
        <v>6.95966914729787E-2</v>
      </c>
      <c r="P692" s="82">
        <f>'6月评分表'!P14</f>
        <v>1.76326497853059E-2</v>
      </c>
      <c r="Q692" s="82">
        <f>'6月评分表'!Q14</f>
        <v>4.8439297265193204</v>
      </c>
      <c r="R692" s="82">
        <f>'6月评分表'!R14</f>
        <v>1.2272324250572899</v>
      </c>
    </row>
    <row r="693" spans="1:18" hidden="1">
      <c r="A693" s="81">
        <v>202406</v>
      </c>
      <c r="B693" s="81" t="s">
        <v>71</v>
      </c>
      <c r="C693" s="81" t="s">
        <v>19</v>
      </c>
      <c r="D693" s="81" t="s">
        <v>24</v>
      </c>
      <c r="E693" s="81" t="s">
        <v>72</v>
      </c>
      <c r="F693" s="81">
        <f>'6月评分表'!F15</f>
        <v>45</v>
      </c>
      <c r="G693" s="81">
        <f>'6月评分表'!G15</f>
        <v>20</v>
      </c>
      <c r="H693" s="81">
        <f>'6月评分表'!H15</f>
        <v>10</v>
      </c>
      <c r="I693" s="81">
        <f>'6月评分表'!I15</f>
        <v>6</v>
      </c>
      <c r="J693" s="81">
        <f>'6月评分表'!J15</f>
        <v>0</v>
      </c>
      <c r="K693" s="81">
        <f>'6月评分表'!K15</f>
        <v>5</v>
      </c>
      <c r="L693" s="81">
        <f>'6月评分表'!L15</f>
        <v>86</v>
      </c>
      <c r="M693" s="82">
        <f>'6月评分表'!M15</f>
        <v>483912.63</v>
      </c>
      <c r="N693" s="82">
        <f>'6月评分表'!N15</f>
        <v>167821.761628632</v>
      </c>
      <c r="O693" s="82">
        <f>'6月评分表'!O15</f>
        <v>0.25417597194313302</v>
      </c>
      <c r="P693" s="82">
        <f>'6月评分表'!P15</f>
        <v>7.8558514087384096E-2</v>
      </c>
      <c r="Q693" s="82">
        <f>'6月评分表'!Q15</f>
        <v>21.8591335871095</v>
      </c>
      <c r="R693" s="82">
        <f>'6月评分表'!R15</f>
        <v>6.7560322115150298</v>
      </c>
    </row>
    <row r="694" spans="1:18" hidden="1">
      <c r="A694" s="81">
        <v>202406</v>
      </c>
      <c r="B694" s="81" t="s">
        <v>73</v>
      </c>
      <c r="C694" s="81" t="s">
        <v>19</v>
      </c>
      <c r="D694" s="81" t="s">
        <v>24</v>
      </c>
      <c r="E694" s="81" t="s">
        <v>74</v>
      </c>
      <c r="F694" s="81">
        <f>'6月评分表'!F16</f>
        <v>45</v>
      </c>
      <c r="G694" s="81">
        <f>'6月评分表'!G16</f>
        <v>10</v>
      </c>
      <c r="H694" s="81">
        <f>'6月评分表'!H16</f>
        <v>10</v>
      </c>
      <c r="I694" s="81">
        <f>'6月评分表'!I16</f>
        <v>7</v>
      </c>
      <c r="J694" s="81">
        <f>'6月评分表'!J16</f>
        <v>2.5</v>
      </c>
      <c r="K694" s="81">
        <f>'6月评分表'!K16</f>
        <v>5</v>
      </c>
      <c r="L694" s="81">
        <f>'6月评分表'!L16</f>
        <v>79.5</v>
      </c>
      <c r="M694" s="82">
        <f>'6月评分表'!M16</f>
        <v>179902.7</v>
      </c>
      <c r="N694" s="82">
        <f>'6月评分表'!N16</f>
        <v>19184.809625903301</v>
      </c>
      <c r="O694" s="82">
        <f>'6月评分表'!O16</f>
        <v>6.7807293728740795E-2</v>
      </c>
      <c r="P694" s="82">
        <f>'6月评分表'!P16</f>
        <v>1.8790830835427898E-2</v>
      </c>
      <c r="Q694" s="82">
        <f>'6月评分表'!Q16</f>
        <v>5.3906798514348999</v>
      </c>
      <c r="R694" s="82">
        <f>'6月评分表'!R16</f>
        <v>1.4938710514165201</v>
      </c>
    </row>
    <row r="695" spans="1:18" hidden="1">
      <c r="A695" s="81">
        <v>202406</v>
      </c>
      <c r="B695" s="81" t="s">
        <v>77</v>
      </c>
      <c r="C695" s="81" t="s">
        <v>16</v>
      </c>
      <c r="D695" s="81" t="s">
        <v>23</v>
      </c>
      <c r="E695" s="81" t="s">
        <v>78</v>
      </c>
      <c r="F695" s="81">
        <f>'6月评分表'!F17</f>
        <v>45</v>
      </c>
      <c r="G695" s="81">
        <f>'6月评分表'!G17</f>
        <v>2.5</v>
      </c>
      <c r="H695" s="81">
        <f>'6月评分表'!H17</f>
        <v>10</v>
      </c>
      <c r="I695" s="81">
        <f>'6月评分表'!I17</f>
        <v>7</v>
      </c>
      <c r="J695" s="81">
        <f>'6月评分表'!J17</f>
        <v>2.5</v>
      </c>
      <c r="K695" s="81">
        <f>'6月评分表'!K17</f>
        <v>5</v>
      </c>
      <c r="L695" s="81">
        <f>'6月评分表'!L17</f>
        <v>72</v>
      </c>
      <c r="M695" s="82">
        <f>'6月评分表'!M17</f>
        <v>151648</v>
      </c>
      <c r="N695" s="82">
        <f>'6月评分表'!N17</f>
        <v>6949.7104252741601</v>
      </c>
      <c r="O695" s="82">
        <f>'6月评分表'!O17</f>
        <v>5.7226089281245597E-2</v>
      </c>
      <c r="P695" s="82">
        <f>'6月评分表'!P17</f>
        <v>2.5130305512046199E-2</v>
      </c>
      <c r="Q695" s="82">
        <f>'6月评分表'!Q17</f>
        <v>4.12027842824968</v>
      </c>
      <c r="R695" s="82">
        <f>'6月评分表'!R17</f>
        <v>1.8093819968673299</v>
      </c>
    </row>
    <row r="696" spans="1:18" hidden="1">
      <c r="A696" s="81">
        <v>202406</v>
      </c>
      <c r="B696" s="81" t="s">
        <v>79</v>
      </c>
      <c r="C696" s="81" t="s">
        <v>19</v>
      </c>
      <c r="D696" s="81" t="s">
        <v>24</v>
      </c>
      <c r="E696" s="81" t="s">
        <v>80</v>
      </c>
      <c r="F696" s="81">
        <f>'6月评分表'!F18</f>
        <v>43.2</v>
      </c>
      <c r="G696" s="81">
        <f>'6月评分表'!G18</f>
        <v>20</v>
      </c>
      <c r="H696" s="81">
        <f>'6月评分表'!H18</f>
        <v>10</v>
      </c>
      <c r="I696" s="81">
        <f>'6月评分表'!I18</f>
        <v>10</v>
      </c>
      <c r="J696" s="81">
        <f>'6月评分表'!J18</f>
        <v>2.5</v>
      </c>
      <c r="K696" s="81">
        <f>'6月评分表'!K18</f>
        <v>5</v>
      </c>
      <c r="L696" s="81">
        <f>'6月评分表'!L18</f>
        <v>90.7</v>
      </c>
      <c r="M696" s="82">
        <f>'6月评分表'!M18</f>
        <v>377416.2</v>
      </c>
      <c r="N696" s="82">
        <f>'6月评分表'!N18</f>
        <v>134456.126653844</v>
      </c>
      <c r="O696" s="82">
        <f>'6月评分表'!O18</f>
        <v>0.200442081273568</v>
      </c>
      <c r="P696" s="82">
        <f>'6月评分表'!P18</f>
        <v>6.2129792835862299E-2</v>
      </c>
      <c r="Q696" s="82">
        <f>'6月评分表'!Q18</f>
        <v>18.180096771512599</v>
      </c>
      <c r="R696" s="82">
        <f>'6月评分表'!R18</f>
        <v>5.6351722102127102</v>
      </c>
    </row>
    <row r="697" spans="1:18" hidden="1">
      <c r="A697" s="81">
        <v>202406</v>
      </c>
      <c r="B697" s="81" t="s">
        <v>81</v>
      </c>
      <c r="C697" s="81" t="s">
        <v>19</v>
      </c>
      <c r="D697" s="81" t="s">
        <v>25</v>
      </c>
      <c r="E697" s="81" t="s">
        <v>82</v>
      </c>
      <c r="F697" s="81">
        <f>'6月评分表'!F19</f>
        <v>45</v>
      </c>
      <c r="G697" s="81">
        <f>'6月评分表'!G19</f>
        <v>0</v>
      </c>
      <c r="H697" s="81">
        <f>'6月评分表'!H19</f>
        <v>10</v>
      </c>
      <c r="I697" s="81">
        <f>'6月评分表'!I19</f>
        <v>6</v>
      </c>
      <c r="J697" s="81">
        <f>'6月评分表'!J19</f>
        <v>2.5</v>
      </c>
      <c r="K697" s="81">
        <f>'6月评分表'!K19</f>
        <v>5</v>
      </c>
      <c r="L697" s="81">
        <f>'6月评分表'!L19</f>
        <v>68.5</v>
      </c>
      <c r="M697" s="82">
        <f>'6月评分表'!M19</f>
        <v>139680.85</v>
      </c>
      <c r="N697" s="82">
        <f>'6月评分表'!N19</f>
        <v>0</v>
      </c>
      <c r="O697" s="82">
        <f>'6月评分表'!O19</f>
        <v>5.6337865578023102E-2</v>
      </c>
      <c r="P697" s="82">
        <f>'6月评分表'!P19</f>
        <v>1.09991297661988E-2</v>
      </c>
      <c r="Q697" s="82">
        <f>'6月评分表'!Q19</f>
        <v>3.8591437920945801</v>
      </c>
      <c r="R697" s="82">
        <f>'6月评分表'!R19</f>
        <v>0.75344038898461996</v>
      </c>
    </row>
    <row r="698" spans="1:18" hidden="1">
      <c r="A698" s="81">
        <v>202406</v>
      </c>
      <c r="B698" s="81" t="s">
        <v>83</v>
      </c>
      <c r="C698" s="81" t="s">
        <v>19</v>
      </c>
      <c r="D698" s="81" t="s">
        <v>27</v>
      </c>
      <c r="E698" s="81" t="s">
        <v>84</v>
      </c>
      <c r="F698" s="81">
        <f>'6月评分表'!F20</f>
        <v>41.4</v>
      </c>
      <c r="G698" s="81">
        <f>'6月评分表'!G20</f>
        <v>15</v>
      </c>
      <c r="H698" s="81">
        <f>'6月评分表'!H20</f>
        <v>5</v>
      </c>
      <c r="I698" s="81">
        <f>'6月评分表'!I20</f>
        <v>3</v>
      </c>
      <c r="J698" s="81">
        <f>'6月评分表'!J20</f>
        <v>2.5</v>
      </c>
      <c r="K698" s="81">
        <f>'6月评分表'!K20</f>
        <v>5</v>
      </c>
      <c r="L698" s="81">
        <f>'6月评分表'!L20</f>
        <v>71.900000000000006</v>
      </c>
      <c r="M698" s="82">
        <f>'6月评分表'!M20</f>
        <v>174339.8</v>
      </c>
      <c r="N698" s="82">
        <f>'6月评分表'!N20</f>
        <v>27973.8604265863</v>
      </c>
      <c r="O698" s="82">
        <f>'6月评分表'!O20</f>
        <v>9.9590496054949296E-2</v>
      </c>
      <c r="P698" s="82">
        <f>'6月评分表'!P20</f>
        <v>2.0471356993945498E-2</v>
      </c>
      <c r="Q698" s="82">
        <f>'6月评分表'!Q20</f>
        <v>7.1605566663508604</v>
      </c>
      <c r="R698" s="82">
        <f>'6月评分表'!R20</f>
        <v>1.4718905678646801</v>
      </c>
    </row>
    <row r="699" spans="1:18" hidden="1">
      <c r="A699" s="81">
        <v>202406</v>
      </c>
      <c r="B699" s="81" t="s">
        <v>85</v>
      </c>
      <c r="C699" s="81" t="s">
        <v>19</v>
      </c>
      <c r="D699" s="81" t="s">
        <v>24</v>
      </c>
      <c r="E699" s="81" t="s">
        <v>86</v>
      </c>
      <c r="F699" s="81">
        <f>'6月评分表'!F21</f>
        <v>45</v>
      </c>
      <c r="G699" s="81">
        <f>'6月评分表'!G21</f>
        <v>20</v>
      </c>
      <c r="H699" s="81">
        <f>'6月评分表'!H21</f>
        <v>10</v>
      </c>
      <c r="I699" s="81">
        <f>'6月评分表'!I21</f>
        <v>10</v>
      </c>
      <c r="J699" s="81">
        <f>'6月评分表'!J21</f>
        <v>2.5</v>
      </c>
      <c r="K699" s="81">
        <f>'6月评分表'!K21</f>
        <v>5</v>
      </c>
      <c r="L699" s="81">
        <f>'6月评分表'!L21</f>
        <v>92.5</v>
      </c>
      <c r="M699" s="82">
        <f>'6月评分表'!M21</f>
        <v>164795.93</v>
      </c>
      <c r="N699" s="82">
        <f>'6月评分表'!N21</f>
        <v>35849.024105037803</v>
      </c>
      <c r="O699" s="82">
        <f>'6月评分表'!O21</f>
        <v>7.3401435323124001E-2</v>
      </c>
      <c r="P699" s="82">
        <f>'6月评分表'!P21</f>
        <v>2.1618112937495899E-2</v>
      </c>
      <c r="Q699" s="82">
        <f>'6月评分表'!Q21</f>
        <v>6.7896327673889703</v>
      </c>
      <c r="R699" s="82">
        <f>'6月评分表'!R21</f>
        <v>1.9996754467183699</v>
      </c>
    </row>
    <row r="700" spans="1:18" hidden="1">
      <c r="A700" s="81">
        <v>202406</v>
      </c>
      <c r="B700" s="81" t="s">
        <v>87</v>
      </c>
      <c r="C700" s="81" t="s">
        <v>16</v>
      </c>
      <c r="D700" s="81" t="s">
        <v>23</v>
      </c>
      <c r="E700" s="81" t="s">
        <v>88</v>
      </c>
      <c r="F700" s="81">
        <f>'6月评分表'!F22</f>
        <v>43.2</v>
      </c>
      <c r="G700" s="81">
        <f>'6月评分表'!G22</f>
        <v>20</v>
      </c>
      <c r="H700" s="81">
        <f>'6月评分表'!H22</f>
        <v>10</v>
      </c>
      <c r="I700" s="81">
        <f>'6月评分表'!I22</f>
        <v>7</v>
      </c>
      <c r="J700" s="81">
        <f>'6月评分表'!J22</f>
        <v>2.5</v>
      </c>
      <c r="K700" s="81">
        <f>'6月评分表'!K22</f>
        <v>5</v>
      </c>
      <c r="L700" s="81">
        <f>'6月评分表'!L22</f>
        <v>87.7</v>
      </c>
      <c r="M700" s="82">
        <f>'6月评分表'!M22</f>
        <v>215138.96</v>
      </c>
      <c r="N700" s="82">
        <f>'6月评分表'!N22</f>
        <v>50557.763683596</v>
      </c>
      <c r="O700" s="82">
        <f>'6月评分表'!O22</f>
        <v>0.119410637309083</v>
      </c>
      <c r="P700" s="82">
        <f>'6月评分表'!P22</f>
        <v>5.0537540622676402E-2</v>
      </c>
      <c r="Q700" s="82">
        <f>'6月评分表'!Q22</f>
        <v>10.472312892006601</v>
      </c>
      <c r="R700" s="82">
        <f>'6月评分表'!R22</f>
        <v>4.43214231260872</v>
      </c>
    </row>
    <row r="701" spans="1:18" hidden="1">
      <c r="A701" s="81">
        <v>202406</v>
      </c>
      <c r="B701" s="81" t="s">
        <v>89</v>
      </c>
      <c r="C701" s="81" t="s">
        <v>19</v>
      </c>
      <c r="D701" s="81" t="s">
        <v>24</v>
      </c>
      <c r="E701" s="81" t="s">
        <v>90</v>
      </c>
      <c r="F701" s="81">
        <f>'6月评分表'!F23</f>
        <v>41.85</v>
      </c>
      <c r="G701" s="81">
        <f>'6月评分表'!G23</f>
        <v>20</v>
      </c>
      <c r="H701" s="81">
        <f>'6月评分表'!H23</f>
        <v>2.5</v>
      </c>
      <c r="I701" s="81">
        <f>'6月评分表'!I23</f>
        <v>3</v>
      </c>
      <c r="J701" s="81">
        <f>'6月评分表'!J23</f>
        <v>2.5</v>
      </c>
      <c r="K701" s="81">
        <f>'6月评分表'!K23</f>
        <v>5</v>
      </c>
      <c r="L701" s="81">
        <f>'6月评分表'!L23</f>
        <v>74.849999999999994</v>
      </c>
      <c r="M701" s="82">
        <f>'6月评分表'!M23</f>
        <v>163729.98000000001</v>
      </c>
      <c r="N701" s="82">
        <f>'6月评分表'!N23</f>
        <v>36060.503665794597</v>
      </c>
      <c r="O701" s="82">
        <f>'6月评分表'!O23</f>
        <v>7.3200504098404395E-2</v>
      </c>
      <c r="P701" s="82">
        <f>'6月评分表'!P23</f>
        <v>2.1585151534645599E-2</v>
      </c>
      <c r="Q701" s="82">
        <f>'6月评分表'!Q23</f>
        <v>5.47905773176557</v>
      </c>
      <c r="R701" s="82">
        <f>'6月评分表'!R23</f>
        <v>1.61564859236822</v>
      </c>
    </row>
    <row r="702" spans="1:18" hidden="1">
      <c r="A702" s="81">
        <v>202406</v>
      </c>
      <c r="B702" s="81" t="s">
        <v>91</v>
      </c>
      <c r="C702" s="81" t="s">
        <v>16</v>
      </c>
      <c r="D702" s="81" t="s">
        <v>23</v>
      </c>
      <c r="E702" s="81" t="s">
        <v>92</v>
      </c>
      <c r="F702" s="81">
        <f>'6月评分表'!F24</f>
        <v>45</v>
      </c>
      <c r="G702" s="81">
        <f>'6月评分表'!G24</f>
        <v>10</v>
      </c>
      <c r="H702" s="81">
        <f>'6月评分表'!H24</f>
        <v>10</v>
      </c>
      <c r="I702" s="81">
        <f>'6月评分表'!I24</f>
        <v>10</v>
      </c>
      <c r="J702" s="81">
        <f>'6月评分表'!J24</f>
        <v>2.5</v>
      </c>
      <c r="K702" s="81">
        <f>'6月评分表'!K24</f>
        <v>5</v>
      </c>
      <c r="L702" s="81">
        <f>'6月评分表'!L24</f>
        <v>82.5</v>
      </c>
      <c r="M702" s="82">
        <f>'6月评分表'!M24</f>
        <v>210452.56</v>
      </c>
      <c r="N702" s="82">
        <f>'6月评分表'!N24</f>
        <v>22364.2558223735</v>
      </c>
      <c r="O702" s="82">
        <f>'6月评分表'!O24</f>
        <v>9.1363450661666901E-2</v>
      </c>
      <c r="P702" s="82">
        <f>'6月评分表'!P24</f>
        <v>3.9527428853260597E-2</v>
      </c>
      <c r="Q702" s="82">
        <f>'6月评分表'!Q24</f>
        <v>7.5374846795875197</v>
      </c>
      <c r="R702" s="82">
        <f>'6月评分表'!R24</f>
        <v>3.2610128803939999</v>
      </c>
    </row>
    <row r="703" spans="1:18" hidden="1">
      <c r="A703" s="81">
        <v>202406</v>
      </c>
      <c r="B703" s="81" t="s">
        <v>93</v>
      </c>
      <c r="C703" s="81" t="s">
        <v>19</v>
      </c>
      <c r="D703" s="81" t="s">
        <v>20</v>
      </c>
      <c r="E703" s="81" t="s">
        <v>94</v>
      </c>
      <c r="F703" s="81">
        <f>'6月评分表'!F25</f>
        <v>43.2</v>
      </c>
      <c r="G703" s="81">
        <f>'6月评分表'!G25</f>
        <v>5</v>
      </c>
      <c r="H703" s="81">
        <f>'6月评分表'!H25</f>
        <v>10</v>
      </c>
      <c r="I703" s="81">
        <f>'6月评分表'!I25</f>
        <v>10</v>
      </c>
      <c r="J703" s="81">
        <f>'6月评分表'!J25</f>
        <v>2.5</v>
      </c>
      <c r="K703" s="81">
        <f>'6月评分表'!K25</f>
        <v>5</v>
      </c>
      <c r="L703" s="81">
        <f>'6月评分表'!L25</f>
        <v>75.7</v>
      </c>
      <c r="M703" s="82">
        <f>'6月评分表'!M25</f>
        <v>156546.78</v>
      </c>
      <c r="N703" s="82">
        <f>'6月评分表'!N25</f>
        <v>13667.8748108322</v>
      </c>
      <c r="O703" s="82">
        <f>'6月评分表'!O25</f>
        <v>6.9480601331744593E-2</v>
      </c>
      <c r="P703" s="82">
        <f>'6月评分表'!P25</f>
        <v>1.5621834279364699E-2</v>
      </c>
      <c r="Q703" s="82">
        <f>'6月评分表'!Q25</f>
        <v>5.2596815208130696</v>
      </c>
      <c r="R703" s="82">
        <f>'6月评分表'!R25</f>
        <v>1.18257285494791</v>
      </c>
    </row>
    <row r="704" spans="1:18" hidden="1">
      <c r="A704" s="81">
        <v>202406</v>
      </c>
      <c r="B704" s="81" t="s">
        <v>95</v>
      </c>
      <c r="C704" s="81" t="s">
        <v>19</v>
      </c>
      <c r="D704" s="81" t="s">
        <v>25</v>
      </c>
      <c r="E704" s="81" t="s">
        <v>96</v>
      </c>
      <c r="F704" s="81">
        <f>'6月评分表'!F26</f>
        <v>45</v>
      </c>
      <c r="G704" s="81">
        <f>'6月评分表'!G26</f>
        <v>10</v>
      </c>
      <c r="H704" s="81">
        <f>'6月评分表'!H26</f>
        <v>10</v>
      </c>
      <c r="I704" s="81">
        <f>'6月评分表'!I26</f>
        <v>10</v>
      </c>
      <c r="J704" s="81">
        <f>'6月评分表'!J26</f>
        <v>5</v>
      </c>
      <c r="K704" s="81">
        <f>'6月评分表'!K26</f>
        <v>5</v>
      </c>
      <c r="L704" s="81">
        <f>'6月评分表'!L26</f>
        <v>85</v>
      </c>
      <c r="M704" s="82">
        <f>'6月评分表'!M26</f>
        <v>210988.31</v>
      </c>
      <c r="N704" s="82">
        <f>'6月评分表'!N26</f>
        <v>25847.286230747599</v>
      </c>
      <c r="O704" s="82">
        <f>'6月评分表'!O26</f>
        <v>0.13096590190725099</v>
      </c>
      <c r="P704" s="82">
        <f>'6月评分表'!P26</f>
        <v>2.2844629207402201E-2</v>
      </c>
      <c r="Q704" s="82">
        <f>'6月评分表'!Q26</f>
        <v>11.1321016621163</v>
      </c>
      <c r="R704" s="82">
        <f>'6月评分表'!R26</f>
        <v>1.94179348262919</v>
      </c>
    </row>
    <row r="705" spans="1:18" hidden="1">
      <c r="A705" s="81">
        <v>202406</v>
      </c>
      <c r="B705" s="81" t="s">
        <v>99</v>
      </c>
      <c r="C705" s="81" t="s">
        <v>19</v>
      </c>
      <c r="D705" s="81" t="s">
        <v>20</v>
      </c>
      <c r="E705" s="81" t="s">
        <v>100</v>
      </c>
      <c r="F705" s="81">
        <f>'6月评分表'!F27</f>
        <v>39.15</v>
      </c>
      <c r="G705" s="81">
        <f>'6月评分表'!G27</f>
        <v>5</v>
      </c>
      <c r="H705" s="81">
        <f>'6月评分表'!H27</f>
        <v>10</v>
      </c>
      <c r="I705" s="81">
        <f>'6月评分表'!I27</f>
        <v>10</v>
      </c>
      <c r="J705" s="81">
        <f>'6月评分表'!J27</f>
        <v>0</v>
      </c>
      <c r="K705" s="81">
        <f>'6月评分表'!K27</f>
        <v>5</v>
      </c>
      <c r="L705" s="81">
        <f>'6月评分表'!L27</f>
        <v>69.150000000000006</v>
      </c>
      <c r="M705" s="82">
        <f>'6月评分表'!M27</f>
        <v>129675.62</v>
      </c>
      <c r="N705" s="82">
        <f>'6月评分表'!N27</f>
        <v>7779.9214834583699</v>
      </c>
      <c r="O705" s="82">
        <f>'6月评分表'!O27</f>
        <v>5.3464784104315502E-2</v>
      </c>
      <c r="P705" s="82">
        <f>'6月评分表'!P27</f>
        <v>1.20865981900431E-2</v>
      </c>
      <c r="Q705" s="82">
        <f>'6月评分表'!Q27</f>
        <v>3.69708982081342</v>
      </c>
      <c r="R705" s="82">
        <f>'6月评分表'!R27</f>
        <v>0.83578826484147895</v>
      </c>
    </row>
    <row r="706" spans="1:18" hidden="1">
      <c r="A706" s="81">
        <v>202406</v>
      </c>
      <c r="B706" s="81" t="s">
        <v>101</v>
      </c>
      <c r="C706" s="81" t="s">
        <v>19</v>
      </c>
      <c r="D706" s="81" t="s">
        <v>25</v>
      </c>
      <c r="E706" s="81" t="s">
        <v>102</v>
      </c>
      <c r="F706" s="81">
        <f>'6月评分表'!F28</f>
        <v>0</v>
      </c>
      <c r="G706" s="81">
        <f>'6月评分表'!G28</f>
        <v>15</v>
      </c>
      <c r="H706" s="81">
        <f>'6月评分表'!H28</f>
        <v>10</v>
      </c>
      <c r="I706" s="81">
        <f>'6月评分表'!I28</f>
        <v>7</v>
      </c>
      <c r="J706" s="81">
        <f>'6月评分表'!J28</f>
        <v>2.5</v>
      </c>
      <c r="K706" s="81">
        <f>'6月评分表'!K28</f>
        <v>5</v>
      </c>
      <c r="L706" s="81">
        <f>'6月评分表'!L28</f>
        <v>39.5</v>
      </c>
      <c r="M706" s="82">
        <f>'6月评分表'!M28</f>
        <v>160023.12</v>
      </c>
      <c r="N706" s="82">
        <f>'6月评分表'!N28</f>
        <v>27237.137910148798</v>
      </c>
      <c r="O706" s="82">
        <f>'6月评分表'!O28</f>
        <v>0.112876336720366</v>
      </c>
      <c r="P706" s="82">
        <f>'6月评分表'!P28</f>
        <v>1.9166409177404201E-2</v>
      </c>
      <c r="Q706" s="82">
        <f>'6月评分表'!Q28</f>
        <v>4.4586153004544604</v>
      </c>
      <c r="R706" s="82">
        <f>'6月评分表'!R28</f>
        <v>0.75707316250746604</v>
      </c>
    </row>
    <row r="707" spans="1:18" hidden="1">
      <c r="A707" s="81">
        <v>202406</v>
      </c>
      <c r="B707" s="81" t="s">
        <v>103</v>
      </c>
      <c r="C707" s="81" t="s">
        <v>19</v>
      </c>
      <c r="D707" s="81" t="s">
        <v>25</v>
      </c>
      <c r="E707" s="81" t="s">
        <v>104</v>
      </c>
      <c r="F707" s="81">
        <f>'6月评分表'!F29</f>
        <v>45</v>
      </c>
      <c r="G707" s="81">
        <f>'6月评分表'!G29</f>
        <v>0</v>
      </c>
      <c r="H707" s="81">
        <f>'6月评分表'!H29</f>
        <v>10</v>
      </c>
      <c r="I707" s="81">
        <f>'6月评分表'!I29</f>
        <v>3</v>
      </c>
      <c r="J707" s="81">
        <f>'6月评分表'!J29</f>
        <v>2.5</v>
      </c>
      <c r="K707" s="81">
        <f>'6月评分表'!K29</f>
        <v>5</v>
      </c>
      <c r="L707" s="81">
        <f>'6月评分表'!L29</f>
        <v>65.5</v>
      </c>
      <c r="M707" s="82">
        <f>'6月评分表'!M29</f>
        <v>94247.51</v>
      </c>
      <c r="N707" s="82">
        <f>'6月评分表'!N29</f>
        <v>0</v>
      </c>
      <c r="O707" s="82">
        <f>'6月评分表'!O29</f>
        <v>3.8013110239831602E-2</v>
      </c>
      <c r="P707" s="82">
        <f>'6月评分表'!P29</f>
        <v>7.4214940174771402E-3</v>
      </c>
      <c r="Q707" s="82">
        <f>'6月评分表'!Q29</f>
        <v>2.4898587207089702</v>
      </c>
      <c r="R707" s="82">
        <f>'6月评分表'!R29</f>
        <v>0.48610785814475299</v>
      </c>
    </row>
    <row r="708" spans="1:18" hidden="1">
      <c r="A708" s="81">
        <v>202406</v>
      </c>
      <c r="B708" s="81" t="s">
        <v>105</v>
      </c>
      <c r="C708" s="81" t="s">
        <v>19</v>
      </c>
      <c r="D708" s="81" t="s">
        <v>20</v>
      </c>
      <c r="E708" s="81" t="s">
        <v>106</v>
      </c>
      <c r="F708" s="81">
        <f>'6月评分表'!F30</f>
        <v>45</v>
      </c>
      <c r="G708" s="81">
        <f>'6月评分表'!G30</f>
        <v>5</v>
      </c>
      <c r="H708" s="81">
        <f>'6月评分表'!H30</f>
        <v>7.5</v>
      </c>
      <c r="I708" s="81">
        <f>'6月评分表'!I30</f>
        <v>6</v>
      </c>
      <c r="J708" s="81">
        <f>'6月评分表'!J30</f>
        <v>0</v>
      </c>
      <c r="K708" s="81">
        <f>'6月评分表'!K30</f>
        <v>5</v>
      </c>
      <c r="L708" s="81">
        <f>'6月评分表'!L30</f>
        <v>68.5</v>
      </c>
      <c r="M708" s="82">
        <f>'6月评分表'!M30</f>
        <v>366770.09</v>
      </c>
      <c r="N708" s="82">
        <f>'6月评分表'!N30</f>
        <v>24505.1183099837</v>
      </c>
      <c r="O708" s="82">
        <f>'6月评分表'!O30</f>
        <v>0.15410527233350901</v>
      </c>
      <c r="P708" s="82">
        <f>'6月评分表'!P30</f>
        <v>3.4788096557694902E-2</v>
      </c>
      <c r="Q708" s="82">
        <f>'6月评分表'!Q30</f>
        <v>10.5562111548453</v>
      </c>
      <c r="R708" s="82">
        <f>'6月评分表'!R30</f>
        <v>2.3829846142020998</v>
      </c>
    </row>
    <row r="709" spans="1:18" hidden="1">
      <c r="A709" s="81">
        <v>202406</v>
      </c>
      <c r="B709" s="81" t="s">
        <v>107</v>
      </c>
      <c r="C709" s="81" t="s">
        <v>19</v>
      </c>
      <c r="D709" s="81" t="s">
        <v>20</v>
      </c>
      <c r="E709" s="81" t="s">
        <v>108</v>
      </c>
      <c r="F709" s="81">
        <f>'6月评分表'!F31</f>
        <v>45</v>
      </c>
      <c r="G709" s="81">
        <f>'6月评分表'!G31</f>
        <v>10</v>
      </c>
      <c r="H709" s="81">
        <f>'6月评分表'!H31</f>
        <v>10</v>
      </c>
      <c r="I709" s="81">
        <f>'6月评分表'!I31</f>
        <v>7</v>
      </c>
      <c r="J709" s="81">
        <f>'6月评分表'!J31</f>
        <v>5</v>
      </c>
      <c r="K709" s="81">
        <f>'6月评分表'!K31</f>
        <v>5</v>
      </c>
      <c r="L709" s="81">
        <f>'6月评分表'!L31</f>
        <v>82</v>
      </c>
      <c r="M709" s="82">
        <f>'6月评分表'!M31</f>
        <v>150947.71</v>
      </c>
      <c r="N709" s="82">
        <f>'6月评分表'!N31</f>
        <v>21373.928317932001</v>
      </c>
      <c r="O709" s="82">
        <f>'6月评分表'!O31</f>
        <v>7.6457543912357206E-2</v>
      </c>
      <c r="P709" s="82">
        <f>'6月评分表'!P31</f>
        <v>1.70384588883087E-2</v>
      </c>
      <c r="Q709" s="82">
        <f>'6月评分表'!Q31</f>
        <v>6.2695186008132904</v>
      </c>
      <c r="R709" s="82">
        <f>'6月评分表'!R31</f>
        <v>1.39715362884131</v>
      </c>
    </row>
    <row r="710" spans="1:18" hidden="1">
      <c r="A710" s="81">
        <v>202406</v>
      </c>
      <c r="B710" s="81" t="s">
        <v>109</v>
      </c>
      <c r="C710" s="81" t="s">
        <v>19</v>
      </c>
      <c r="D710" s="81" t="s">
        <v>24</v>
      </c>
      <c r="E710" s="81" t="s">
        <v>110</v>
      </c>
      <c r="F710" s="81">
        <f>'6月评分表'!F32</f>
        <v>45</v>
      </c>
      <c r="G710" s="81">
        <f>'6月评分表'!G32</f>
        <v>10</v>
      </c>
      <c r="H710" s="81">
        <f>'6月评分表'!H32</f>
        <v>10</v>
      </c>
      <c r="I710" s="81">
        <f>'6月评分表'!I32</f>
        <v>10</v>
      </c>
      <c r="J710" s="81">
        <f>'6月评分表'!J32</f>
        <v>2.5</v>
      </c>
      <c r="K710" s="81">
        <f>'6月评分表'!K32</f>
        <v>5</v>
      </c>
      <c r="L710" s="81">
        <f>'6月评分表'!L32</f>
        <v>82.5</v>
      </c>
      <c r="M710" s="82">
        <f>'6月评分表'!M32</f>
        <v>264817.23</v>
      </c>
      <c r="N710" s="82">
        <f>'6月评分表'!N32</f>
        <v>32986.403328849097</v>
      </c>
      <c r="O710" s="82">
        <f>'6月评分表'!O32</f>
        <v>0.10274416601663799</v>
      </c>
      <c r="P710" s="82">
        <f>'6月评分表'!P32</f>
        <v>2.88042360200414E-2</v>
      </c>
      <c r="Q710" s="82">
        <f>'6月评分表'!Q32</f>
        <v>8.4763936963726696</v>
      </c>
      <c r="R710" s="82">
        <f>'6月评分表'!R32</f>
        <v>2.3763494716534201</v>
      </c>
    </row>
    <row r="711" spans="1:18" hidden="1">
      <c r="A711" s="81">
        <v>202406</v>
      </c>
      <c r="B711" s="81" t="s">
        <v>111</v>
      </c>
      <c r="C711" s="81" t="s">
        <v>16</v>
      </c>
      <c r="D711" s="81" t="s">
        <v>23</v>
      </c>
      <c r="E711" s="81" t="s">
        <v>112</v>
      </c>
      <c r="F711" s="81">
        <f>'6月评分表'!F33</f>
        <v>45</v>
      </c>
      <c r="G711" s="81">
        <f>'6月评分表'!G33</f>
        <v>2.5</v>
      </c>
      <c r="H711" s="81">
        <f>'6月评分表'!H33</f>
        <v>5</v>
      </c>
      <c r="I711" s="81">
        <f>'6月评分表'!I33</f>
        <v>6</v>
      </c>
      <c r="J711" s="81">
        <f>'6月评分表'!J33</f>
        <v>0</v>
      </c>
      <c r="K711" s="81">
        <f>'6月评分表'!K33</f>
        <v>5</v>
      </c>
      <c r="L711" s="81">
        <f>'6月评分表'!L33</f>
        <v>63.5</v>
      </c>
      <c r="M711" s="82">
        <f>'6月评分表'!M33</f>
        <v>161288.70000000001</v>
      </c>
      <c r="N711" s="82">
        <f>'6月评分表'!N33</f>
        <v>4117.5040644321898</v>
      </c>
      <c r="O711" s="82">
        <f>'6月评分表'!O33</f>
        <v>5.7789030153374402E-2</v>
      </c>
      <c r="P711" s="82">
        <f>'6月评分表'!P33</f>
        <v>2.5530405752806101E-2</v>
      </c>
      <c r="Q711" s="82">
        <f>'6月评分表'!Q33</f>
        <v>3.6696034147392802</v>
      </c>
      <c r="R711" s="82">
        <f>'6月评分表'!R33</f>
        <v>1.62118076530319</v>
      </c>
    </row>
    <row r="712" spans="1:18" hidden="1">
      <c r="A712" s="81">
        <v>202406</v>
      </c>
      <c r="B712" s="81" t="s">
        <v>113</v>
      </c>
      <c r="C712" s="81" t="s">
        <v>19</v>
      </c>
      <c r="D712" s="81" t="s">
        <v>27</v>
      </c>
      <c r="E712" s="81" t="s">
        <v>114</v>
      </c>
      <c r="F712" s="81">
        <f>'6月评分表'!F34</f>
        <v>43.2</v>
      </c>
      <c r="G712" s="81">
        <f>'6月评分表'!G34</f>
        <v>20</v>
      </c>
      <c r="H712" s="81">
        <f>'6月评分表'!H34</f>
        <v>10</v>
      </c>
      <c r="I712" s="81">
        <f>'6月评分表'!I34</f>
        <v>7</v>
      </c>
      <c r="J712" s="81">
        <f>'6月评分表'!J34</f>
        <v>2.5</v>
      </c>
      <c r="K712" s="81">
        <f>'6月评分表'!K34</f>
        <v>5</v>
      </c>
      <c r="L712" s="81">
        <f>'6月评分表'!L34</f>
        <v>87.7</v>
      </c>
      <c r="M712" s="82">
        <f>'6月评分表'!M34</f>
        <v>308777.82</v>
      </c>
      <c r="N712" s="82">
        <f>'6月评分表'!N34</f>
        <v>76645.040658985294</v>
      </c>
      <c r="O712" s="82">
        <f>'6月评分表'!O34</f>
        <v>0.20972011994502199</v>
      </c>
      <c r="P712" s="82">
        <f>'6月评分表'!P34</f>
        <v>4.2789688237350201E-2</v>
      </c>
      <c r="Q712" s="82">
        <f>'6月评分表'!Q34</f>
        <v>18.3924545191785</v>
      </c>
      <c r="R712" s="82">
        <f>'6月评分表'!R34</f>
        <v>3.7526556584156099</v>
      </c>
    </row>
    <row r="713" spans="1:18" hidden="1">
      <c r="A713" s="81">
        <v>202406</v>
      </c>
      <c r="B713" s="81" t="s">
        <v>115</v>
      </c>
      <c r="C713" s="81" t="s">
        <v>19</v>
      </c>
      <c r="D713" s="81" t="s">
        <v>25</v>
      </c>
      <c r="E713" s="81" t="s">
        <v>116</v>
      </c>
      <c r="F713" s="81">
        <f>'6月评分表'!F35</f>
        <v>45</v>
      </c>
      <c r="G713" s="81">
        <f>'6月评分表'!G35</f>
        <v>5</v>
      </c>
      <c r="H713" s="81">
        <f>'6月评分表'!H35</f>
        <v>10</v>
      </c>
      <c r="I713" s="81">
        <f>'6月评分表'!I35</f>
        <v>10</v>
      </c>
      <c r="J713" s="81">
        <f>'6月评分表'!J35</f>
        <v>2.5</v>
      </c>
      <c r="K713" s="81">
        <f>'6月评分表'!K35</f>
        <v>5</v>
      </c>
      <c r="L713" s="81">
        <f>'6月评分表'!L35</f>
        <v>77.5</v>
      </c>
      <c r="M713" s="82">
        <f>'6月评分表'!M35</f>
        <v>151032.16</v>
      </c>
      <c r="N713" s="82">
        <f>'6月评分表'!N35</f>
        <v>9474.0588162549193</v>
      </c>
      <c r="O713" s="82">
        <f>'6月评分表'!O35</f>
        <v>7.7728448159545702E-2</v>
      </c>
      <c r="P713" s="82">
        <f>'6月评分表'!P35</f>
        <v>1.41766798899164E-2</v>
      </c>
      <c r="Q713" s="82">
        <f>'6月评分表'!Q35</f>
        <v>6.02395473236479</v>
      </c>
      <c r="R713" s="82">
        <f>'6月评分表'!R35</f>
        <v>1.09869269146852</v>
      </c>
    </row>
    <row r="714" spans="1:18" hidden="1">
      <c r="A714" s="81">
        <v>202406</v>
      </c>
      <c r="B714" s="81" t="s">
        <v>119</v>
      </c>
      <c r="C714" s="81" t="s">
        <v>19</v>
      </c>
      <c r="D714" s="81" t="s">
        <v>28</v>
      </c>
      <c r="E714" s="81" t="s">
        <v>120</v>
      </c>
      <c r="F714" s="81">
        <f>'6月评分表'!F36</f>
        <v>41.85</v>
      </c>
      <c r="G714" s="81">
        <f>'6月评分表'!G36</f>
        <v>2.5</v>
      </c>
      <c r="H714" s="81">
        <f>'6月评分表'!H36</f>
        <v>10</v>
      </c>
      <c r="I714" s="81">
        <f>'6月评分表'!I36</f>
        <v>6</v>
      </c>
      <c r="J714" s="81">
        <f>'6月评分表'!J36</f>
        <v>2.5</v>
      </c>
      <c r="K714" s="81">
        <f>'6月评分表'!K36</f>
        <v>5</v>
      </c>
      <c r="L714" s="81">
        <f>'6月评分表'!L36</f>
        <v>67.849999999999994</v>
      </c>
      <c r="M714" s="82">
        <f>'6月评分表'!M36</f>
        <v>89832.63</v>
      </c>
      <c r="N714" s="82">
        <f>'6月评分表'!N36</f>
        <v>987.04455474701194</v>
      </c>
      <c r="O714" s="82">
        <f>'6月评分表'!O36</f>
        <v>6.6923327224965301E-2</v>
      </c>
      <c r="P714" s="82">
        <f>'6月评分表'!P36</f>
        <v>7.3117697410637799E-3</v>
      </c>
      <c r="Q714" s="82">
        <f>'6月评分表'!Q36</f>
        <v>4.5407477522138997</v>
      </c>
      <c r="R714" s="82">
        <f>'6月评分表'!R36</f>
        <v>0.49610357693117701</v>
      </c>
    </row>
    <row r="715" spans="1:18" hidden="1">
      <c r="A715" s="81">
        <v>202406</v>
      </c>
      <c r="B715" s="81" t="s">
        <v>123</v>
      </c>
      <c r="C715" s="81" t="s">
        <v>19</v>
      </c>
      <c r="D715" s="81" t="s">
        <v>20</v>
      </c>
      <c r="E715" s="81" t="s">
        <v>124</v>
      </c>
      <c r="F715" s="81">
        <f>'6月评分表'!F37</f>
        <v>41.4</v>
      </c>
      <c r="G715" s="81">
        <f>'6月评分表'!G37</f>
        <v>5</v>
      </c>
      <c r="H715" s="81">
        <f>'6月评分表'!H37</f>
        <v>5</v>
      </c>
      <c r="I715" s="81">
        <f>'6月评分表'!I37</f>
        <v>10</v>
      </c>
      <c r="J715" s="81">
        <f>'6月评分表'!J37</f>
        <v>2.5</v>
      </c>
      <c r="K715" s="81">
        <f>'6月评分表'!K37</f>
        <v>5</v>
      </c>
      <c r="L715" s="81">
        <f>'6月评分表'!L37</f>
        <v>68.900000000000006</v>
      </c>
      <c r="M715" s="82">
        <f>'6月评分表'!M37</f>
        <v>219649.46</v>
      </c>
      <c r="N715" s="82">
        <f>'6月评分表'!N37</f>
        <v>17342.8418255941</v>
      </c>
      <c r="O715" s="82">
        <f>'6月评分表'!O37</f>
        <v>9.5369565033984902E-2</v>
      </c>
      <c r="P715" s="82">
        <f>'6月评分表'!P37</f>
        <v>2.1476677430487801E-2</v>
      </c>
      <c r="Q715" s="82">
        <f>'6月评分表'!Q37</f>
        <v>6.5709630308415603</v>
      </c>
      <c r="R715" s="82">
        <f>'6月评分表'!R37</f>
        <v>1.47974307496061</v>
      </c>
    </row>
    <row r="716" spans="1:18" hidden="1">
      <c r="A716" s="81">
        <v>202406</v>
      </c>
      <c r="B716" s="81" t="s">
        <v>127</v>
      </c>
      <c r="C716" s="81" t="s">
        <v>17</v>
      </c>
      <c r="D716" s="81" t="s">
        <v>36</v>
      </c>
      <c r="E716" s="81" t="s">
        <v>128</v>
      </c>
      <c r="F716" s="81">
        <f>'6月评分表'!F38</f>
        <v>45</v>
      </c>
      <c r="G716" s="81">
        <f>'6月评分表'!G38</f>
        <v>0</v>
      </c>
      <c r="H716" s="81">
        <f>'6月评分表'!H38</f>
        <v>2.5</v>
      </c>
      <c r="I716" s="81">
        <f>'6月评分表'!I38</f>
        <v>7</v>
      </c>
      <c r="J716" s="81">
        <f>'6月评分表'!J38</f>
        <v>5</v>
      </c>
      <c r="K716" s="81">
        <f>'6月评分表'!K38</f>
        <v>5</v>
      </c>
      <c r="L716" s="81">
        <f>'6月评分表'!L38</f>
        <v>64.5</v>
      </c>
      <c r="M716" s="82">
        <f>'6月评分表'!M38</f>
        <v>112858.19</v>
      </c>
      <c r="N716" s="82">
        <f>'6月评分表'!N38</f>
        <v>0</v>
      </c>
      <c r="O716" s="82">
        <f>'6月评分表'!O38</f>
        <v>4.5273249289808297E-2</v>
      </c>
      <c r="P716" s="82">
        <f>'6月评分表'!P38</f>
        <v>7.8349321074720497E-3</v>
      </c>
      <c r="Q716" s="82">
        <f>'6月评分表'!Q38</f>
        <v>2.9201245791926298</v>
      </c>
      <c r="R716" s="82">
        <f>'6月评分表'!R38</f>
        <v>0.50535312093194795</v>
      </c>
    </row>
    <row r="717" spans="1:18" hidden="1">
      <c r="A717" s="81">
        <v>202406</v>
      </c>
      <c r="B717" s="81" t="s">
        <v>129</v>
      </c>
      <c r="C717" s="81" t="s">
        <v>16</v>
      </c>
      <c r="D717" s="81" t="s">
        <v>23</v>
      </c>
      <c r="E717" s="81" t="s">
        <v>130</v>
      </c>
      <c r="F717" s="81">
        <f>'6月评分表'!F39</f>
        <v>44.1</v>
      </c>
      <c r="G717" s="81">
        <f>'6月评分表'!G39</f>
        <v>10</v>
      </c>
      <c r="H717" s="81">
        <f>'6月评分表'!H39</f>
        <v>10</v>
      </c>
      <c r="I717" s="81">
        <f>'6月评分表'!I39</f>
        <v>10</v>
      </c>
      <c r="J717" s="81">
        <f>'6月评分表'!J39</f>
        <v>2.5</v>
      </c>
      <c r="K717" s="81">
        <f>'6月评分表'!K39</f>
        <v>5</v>
      </c>
      <c r="L717" s="81">
        <f>'6月评分表'!L39</f>
        <v>81.599999999999994</v>
      </c>
      <c r="M717" s="82">
        <f>'6月评分表'!M39</f>
        <v>140802.69</v>
      </c>
      <c r="N717" s="82">
        <f>'6月评分表'!N39</f>
        <v>18626.1062593321</v>
      </c>
      <c r="O717" s="82">
        <f>'6月评分表'!O39</f>
        <v>6.4567232315738896E-2</v>
      </c>
      <c r="P717" s="82">
        <f>'6月评分表'!P39</f>
        <v>2.7785626858001199E-2</v>
      </c>
      <c r="Q717" s="82">
        <f>'6月评分表'!Q39</f>
        <v>5.2686861569642902</v>
      </c>
      <c r="R717" s="82">
        <f>'6月评分表'!R39</f>
        <v>2.2673071516129002</v>
      </c>
    </row>
    <row r="718" spans="1:18" hidden="1">
      <c r="A718" s="81">
        <v>202406</v>
      </c>
      <c r="B718" s="81" t="s">
        <v>131</v>
      </c>
      <c r="C718" s="81" t="s">
        <v>19</v>
      </c>
      <c r="D718" s="81" t="s">
        <v>20</v>
      </c>
      <c r="E718" s="81" t="s">
        <v>132</v>
      </c>
      <c r="F718" s="81">
        <f>'6月评分表'!F40</f>
        <v>45</v>
      </c>
      <c r="G718" s="81">
        <f>'6月评分表'!G40</f>
        <v>10</v>
      </c>
      <c r="H718" s="81">
        <f>'6月评分表'!H40</f>
        <v>10</v>
      </c>
      <c r="I718" s="81">
        <f>'6月评分表'!I40</f>
        <v>10</v>
      </c>
      <c r="J718" s="81">
        <f>'6月评分表'!J40</f>
        <v>2.5</v>
      </c>
      <c r="K718" s="81">
        <f>'6月评分表'!K40</f>
        <v>5</v>
      </c>
      <c r="L718" s="81">
        <f>'6月评分表'!L40</f>
        <v>82.5</v>
      </c>
      <c r="M718" s="82">
        <f>'6月评分表'!M40</f>
        <v>110689.89</v>
      </c>
      <c r="N718" s="82">
        <f>'6月评分表'!N40</f>
        <v>12408.437848236799</v>
      </c>
      <c r="O718" s="82">
        <f>'6月评分表'!O40</f>
        <v>5.2296387270442703E-2</v>
      </c>
      <c r="P718" s="82">
        <f>'6月评分表'!P40</f>
        <v>1.1707262580588299E-2</v>
      </c>
      <c r="Q718" s="82">
        <f>'6月评分表'!Q40</f>
        <v>4.3144519498115201</v>
      </c>
      <c r="R718" s="82">
        <f>'6月评分表'!R40</f>
        <v>0.96584916289853695</v>
      </c>
    </row>
    <row r="719" spans="1:18" hidden="1">
      <c r="A719" s="81">
        <v>202406</v>
      </c>
      <c r="B719" s="81" t="s">
        <v>133</v>
      </c>
      <c r="C719" s="81" t="s">
        <v>17</v>
      </c>
      <c r="D719" s="81" t="s">
        <v>36</v>
      </c>
      <c r="E719" s="81" t="s">
        <v>134</v>
      </c>
      <c r="F719" s="81">
        <f>'6月评分表'!F41</f>
        <v>36.9</v>
      </c>
      <c r="G719" s="81">
        <f>'6月评分表'!G41</f>
        <v>2.5</v>
      </c>
      <c r="H719" s="81">
        <f>'6月评分表'!H41</f>
        <v>0</v>
      </c>
      <c r="I719" s="81">
        <f>'6月评分表'!I41</f>
        <v>10</v>
      </c>
      <c r="J719" s="81">
        <f>'6月评分表'!J41</f>
        <v>5</v>
      </c>
      <c r="K719" s="81">
        <f>'6月评分表'!K41</f>
        <v>5</v>
      </c>
      <c r="L719" s="81">
        <f>'6月评分表'!L41</f>
        <v>59.4</v>
      </c>
      <c r="M719" s="82">
        <f>'6月评分表'!M41</f>
        <v>98921.26</v>
      </c>
      <c r="N719" s="82">
        <f>'6月评分表'!N41</f>
        <v>1840.17304896578</v>
      </c>
      <c r="O719" s="82">
        <f>'6月评分表'!O41</f>
        <v>4.2111800692784897E-2</v>
      </c>
      <c r="P719" s="82">
        <f>'6月评分表'!P41</f>
        <v>7.2361267630884803E-3</v>
      </c>
      <c r="Q719" s="82">
        <f>'6月评分表'!Q41</f>
        <v>2.5014409611514199</v>
      </c>
      <c r="R719" s="82">
        <f>'6月评分表'!R41</f>
        <v>0.42982592972745498</v>
      </c>
    </row>
    <row r="720" spans="1:18" hidden="1">
      <c r="A720" s="81">
        <v>202406</v>
      </c>
      <c r="B720" s="81" t="s">
        <v>135</v>
      </c>
      <c r="C720" s="81" t="s">
        <v>19</v>
      </c>
      <c r="D720" s="81" t="s">
        <v>27</v>
      </c>
      <c r="E720" s="81" t="s">
        <v>443</v>
      </c>
      <c r="F720" s="81">
        <f>'6月评分表'!F42</f>
        <v>45</v>
      </c>
      <c r="G720" s="81">
        <f>'6月评分表'!G42</f>
        <v>10</v>
      </c>
      <c r="H720" s="81">
        <f>'6月评分表'!H42</f>
        <v>10</v>
      </c>
      <c r="I720" s="81">
        <f>'6月评分表'!I42</f>
        <v>4</v>
      </c>
      <c r="J720" s="81">
        <f>'6月评分表'!J42</f>
        <v>2.5</v>
      </c>
      <c r="K720" s="81">
        <f>'6月评分表'!K42</f>
        <v>5</v>
      </c>
      <c r="L720" s="81">
        <f>'6月评分表'!L42</f>
        <v>76.5</v>
      </c>
      <c r="M720" s="82">
        <f>'6月评分表'!M42</f>
        <v>163897.34</v>
      </c>
      <c r="N720" s="82">
        <f>'6月评分表'!N42</f>
        <v>20090.392897300899</v>
      </c>
      <c r="O720" s="82">
        <f>'6月评分表'!O42</f>
        <v>8.5989572214916002E-2</v>
      </c>
      <c r="P720" s="82">
        <f>'6月评分表'!P42</f>
        <v>1.7748781422423102E-2</v>
      </c>
      <c r="Q720" s="82">
        <f>'6月评分表'!Q42</f>
        <v>6.5782022744410797</v>
      </c>
      <c r="R720" s="82">
        <f>'6月评分表'!R42</f>
        <v>1.3577817788153701</v>
      </c>
    </row>
    <row r="721" spans="1:18" hidden="1">
      <c r="A721" s="81">
        <v>202406</v>
      </c>
      <c r="B721" s="81" t="s">
        <v>137</v>
      </c>
      <c r="C721" s="81" t="s">
        <v>19</v>
      </c>
      <c r="D721" s="81" t="s">
        <v>25</v>
      </c>
      <c r="E721" s="81" t="s">
        <v>138</v>
      </c>
      <c r="F721" s="81">
        <f>'6月评分表'!F43</f>
        <v>45</v>
      </c>
      <c r="G721" s="81">
        <f>'6月评分表'!G43</f>
        <v>5</v>
      </c>
      <c r="H721" s="81">
        <f>'6月评分表'!H43</f>
        <v>10</v>
      </c>
      <c r="I721" s="81">
        <f>'6月评分表'!I43</f>
        <v>7</v>
      </c>
      <c r="J721" s="81">
        <f>'6月评分表'!J43</f>
        <v>2.5</v>
      </c>
      <c r="K721" s="81">
        <f>'6月评分表'!K43</f>
        <v>5</v>
      </c>
      <c r="L721" s="81">
        <f>'6月评分表'!L43</f>
        <v>74.5</v>
      </c>
      <c r="M721" s="82">
        <f>'6月评分表'!M43</f>
        <v>192244.69</v>
      </c>
      <c r="N721" s="82">
        <f>'6月评分表'!N43</f>
        <v>17193.355960879599</v>
      </c>
      <c r="O721" s="82">
        <f>'6月评分表'!O43</f>
        <v>0.108049120616886</v>
      </c>
      <c r="P721" s="82">
        <f>'6月评分表'!P43</f>
        <v>1.9282663289129899E-2</v>
      </c>
      <c r="Q721" s="82">
        <f>'6月评分表'!Q43</f>
        <v>8.0496594859580295</v>
      </c>
      <c r="R721" s="82">
        <f>'6月评分表'!R43</f>
        <v>1.43655841504018</v>
      </c>
    </row>
    <row r="722" spans="1:18" hidden="1">
      <c r="A722" s="81">
        <v>202406</v>
      </c>
      <c r="B722" s="81" t="s">
        <v>139</v>
      </c>
      <c r="C722" s="81" t="s">
        <v>19</v>
      </c>
      <c r="D722" s="81" t="s">
        <v>28</v>
      </c>
      <c r="E722" s="81" t="s">
        <v>140</v>
      </c>
      <c r="F722" s="81">
        <f>'6月评分表'!F44</f>
        <v>45</v>
      </c>
      <c r="G722" s="81">
        <f>'6月评分表'!G44</f>
        <v>5</v>
      </c>
      <c r="H722" s="81">
        <f>'6月评分表'!H44</f>
        <v>10</v>
      </c>
      <c r="I722" s="81">
        <f>'6月评分表'!I44</f>
        <v>7</v>
      </c>
      <c r="J722" s="81">
        <f>'6月评分表'!J44</f>
        <v>2.5</v>
      </c>
      <c r="K722" s="81">
        <f>'6月评分表'!K44</f>
        <v>5</v>
      </c>
      <c r="L722" s="81">
        <f>'6月评分表'!L44</f>
        <v>74.5</v>
      </c>
      <c r="M722" s="82">
        <f>'6月评分表'!M44</f>
        <v>132627.93</v>
      </c>
      <c r="N722" s="82">
        <f>'6月评分表'!N44</f>
        <v>6999.0663405176201</v>
      </c>
      <c r="O722" s="82">
        <f>'6月评分表'!O44</f>
        <v>0.118116693564476</v>
      </c>
      <c r="P722" s="82">
        <f>'6月评分表'!P44</f>
        <v>1.21308541567403E-2</v>
      </c>
      <c r="Q722" s="82">
        <f>'6月评分表'!Q44</f>
        <v>8.7996936705534701</v>
      </c>
      <c r="R722" s="82">
        <f>'6月评分表'!R44</f>
        <v>0.90374863467715605</v>
      </c>
    </row>
    <row r="723" spans="1:18" hidden="1">
      <c r="A723" s="81">
        <v>202406</v>
      </c>
      <c r="B723" s="81" t="s">
        <v>141</v>
      </c>
      <c r="C723" s="81" t="s">
        <v>19</v>
      </c>
      <c r="D723" s="81" t="s">
        <v>28</v>
      </c>
      <c r="E723" s="81" t="s">
        <v>142</v>
      </c>
      <c r="F723" s="81">
        <f>'6月评分表'!F45</f>
        <v>45</v>
      </c>
      <c r="G723" s="81">
        <f>'6月评分表'!G45</f>
        <v>2.5</v>
      </c>
      <c r="H723" s="81">
        <f>'6月评分表'!H45</f>
        <v>10</v>
      </c>
      <c r="I723" s="81">
        <f>'6月评分表'!I45</f>
        <v>10</v>
      </c>
      <c r="J723" s="81">
        <f>'6月评分表'!J45</f>
        <v>2.5</v>
      </c>
      <c r="K723" s="81">
        <f>'6月评分表'!K45</f>
        <v>5</v>
      </c>
      <c r="L723" s="81">
        <f>'6月评分表'!L45</f>
        <v>75</v>
      </c>
      <c r="M723" s="82">
        <f>'6月评分表'!M45</f>
        <v>71655.94</v>
      </c>
      <c r="N723" s="82">
        <f>'6月评分表'!N45</f>
        <v>2950.91912830211</v>
      </c>
      <c r="O723" s="82">
        <f>'6月评分表'!O45</f>
        <v>6.0921677484684397E-2</v>
      </c>
      <c r="P723" s="82">
        <f>'6月评分表'!P45</f>
        <v>6.35383759530736E-3</v>
      </c>
      <c r="Q723" s="82">
        <f>'6月评分表'!Q45</f>
        <v>4.5691258113513298</v>
      </c>
      <c r="R723" s="82">
        <f>'6月评分表'!R45</f>
        <v>0.47653781964805197</v>
      </c>
    </row>
    <row r="724" spans="1:18" hidden="1">
      <c r="A724" s="81">
        <v>202406</v>
      </c>
      <c r="B724" s="81" t="s">
        <v>143</v>
      </c>
      <c r="C724" s="81" t="s">
        <v>19</v>
      </c>
      <c r="D724" s="81" t="s">
        <v>20</v>
      </c>
      <c r="E724" s="81" t="s">
        <v>144</v>
      </c>
      <c r="F724" s="81">
        <f>'6月评分表'!F46</f>
        <v>45</v>
      </c>
      <c r="G724" s="81">
        <f>'6月评分表'!G46</f>
        <v>15</v>
      </c>
      <c r="H724" s="81">
        <f>'6月评分表'!H46</f>
        <v>10</v>
      </c>
      <c r="I724" s="81">
        <f>'6月评分表'!I46</f>
        <v>7</v>
      </c>
      <c r="J724" s="81">
        <f>'6月评分表'!J46</f>
        <v>2.5</v>
      </c>
      <c r="K724" s="81">
        <f>'6月评分表'!K46</f>
        <v>5</v>
      </c>
      <c r="L724" s="81">
        <f>'6月评分表'!L46</f>
        <v>84.5</v>
      </c>
      <c r="M724" s="82">
        <f>'6月评分表'!M46</f>
        <v>193382.39999999999</v>
      </c>
      <c r="N724" s="82">
        <f>'6月评分表'!N46</f>
        <v>35001.553028034701</v>
      </c>
      <c r="O724" s="82">
        <f>'6月评分表'!O46</f>
        <v>0.106748412870807</v>
      </c>
      <c r="P724" s="82">
        <f>'6月评分表'!P46</f>
        <v>2.3664866141407601E-2</v>
      </c>
      <c r="Q724" s="82">
        <f>'6月评分表'!Q46</f>
        <v>9.0202408875832205</v>
      </c>
      <c r="R724" s="82">
        <f>'6月评分表'!R46</f>
        <v>1.9996811889489401</v>
      </c>
    </row>
    <row r="725" spans="1:18" hidden="1">
      <c r="A725" s="81">
        <v>202406</v>
      </c>
      <c r="B725" s="81" t="s">
        <v>145</v>
      </c>
      <c r="C725" s="81" t="s">
        <v>16</v>
      </c>
      <c r="D725" s="81" t="s">
        <v>23</v>
      </c>
      <c r="E725" s="81" t="s">
        <v>146</v>
      </c>
      <c r="F725" s="81">
        <f>'6月评分表'!F47</f>
        <v>45</v>
      </c>
      <c r="G725" s="81">
        <f>'6月评分表'!G47</f>
        <v>15</v>
      </c>
      <c r="H725" s="81">
        <f>'6月评分表'!H47</f>
        <v>5</v>
      </c>
      <c r="I725" s="81">
        <f>'6月评分表'!I47</f>
        <v>10</v>
      </c>
      <c r="J725" s="81">
        <f>'6月评分表'!J47</f>
        <v>2.5</v>
      </c>
      <c r="K725" s="81">
        <f>'6月评分表'!K47</f>
        <v>5</v>
      </c>
      <c r="L725" s="81">
        <f>'6月评分表'!L47</f>
        <v>82.5</v>
      </c>
      <c r="M725" s="82">
        <f>'6月评分表'!M47</f>
        <v>235698.29</v>
      </c>
      <c r="N725" s="82">
        <f>'6月评分表'!N47</f>
        <v>40747.7517225064</v>
      </c>
      <c r="O725" s="82">
        <f>'6月评分表'!O47</f>
        <v>0.11707004599912001</v>
      </c>
      <c r="P725" s="82">
        <f>'6月评分表'!P47</f>
        <v>5.0011797494480398E-2</v>
      </c>
      <c r="Q725" s="82">
        <f>'6月评分表'!Q47</f>
        <v>9.6582787949274191</v>
      </c>
      <c r="R725" s="82">
        <f>'6月评分表'!R47</f>
        <v>4.1259732932946402</v>
      </c>
    </row>
    <row r="726" spans="1:18" hidden="1">
      <c r="A726" s="81">
        <v>202406</v>
      </c>
      <c r="B726" s="81" t="s">
        <v>147</v>
      </c>
      <c r="C726" s="81" t="s">
        <v>16</v>
      </c>
      <c r="D726" s="81" t="s">
        <v>22</v>
      </c>
      <c r="E726" s="81" t="s">
        <v>148</v>
      </c>
      <c r="F726" s="81">
        <f>'6月评分表'!F48</f>
        <v>45</v>
      </c>
      <c r="G726" s="81">
        <f>'6月评分表'!G48</f>
        <v>10</v>
      </c>
      <c r="H726" s="81">
        <f>'6月评分表'!H48</f>
        <v>10</v>
      </c>
      <c r="I726" s="81">
        <f>'6月评分表'!I48</f>
        <v>6</v>
      </c>
      <c r="J726" s="81">
        <f>'6月评分表'!J48</f>
        <v>5</v>
      </c>
      <c r="K726" s="81">
        <f>'6月评分表'!K48</f>
        <v>5</v>
      </c>
      <c r="L726" s="81">
        <f>'6月评分表'!L48</f>
        <v>81</v>
      </c>
      <c r="M726" s="82">
        <f>'6月评分表'!M48</f>
        <v>138735.39000000001</v>
      </c>
      <c r="N726" s="82">
        <f>'6月评分表'!N48</f>
        <v>17173.223001225</v>
      </c>
      <c r="O726" s="82">
        <f>'6月评分表'!O48</f>
        <v>0.15015370576638701</v>
      </c>
      <c r="P726" s="82">
        <f>'6月评分表'!P48</f>
        <v>2.6946290239688201E-2</v>
      </c>
      <c r="Q726" s="82">
        <f>'6月评分表'!Q48</f>
        <v>12.162450167077299</v>
      </c>
      <c r="R726" s="82">
        <f>'6月评分表'!R48</f>
        <v>2.1826495094147398</v>
      </c>
    </row>
    <row r="727" spans="1:18" hidden="1">
      <c r="A727" s="81">
        <v>202406</v>
      </c>
      <c r="B727" s="81" t="s">
        <v>149</v>
      </c>
      <c r="C727" s="81" t="s">
        <v>19</v>
      </c>
      <c r="D727" s="81" t="s">
        <v>25</v>
      </c>
      <c r="E727" s="81" t="s">
        <v>150</v>
      </c>
      <c r="F727" s="81">
        <f>'6月评分表'!F49</f>
        <v>42.3</v>
      </c>
      <c r="G727" s="81">
        <f>'6月评分表'!G49</f>
        <v>15</v>
      </c>
      <c r="H727" s="81">
        <f>'6月评分表'!H49</f>
        <v>10</v>
      </c>
      <c r="I727" s="81">
        <f>'6月评分表'!I49</f>
        <v>3</v>
      </c>
      <c r="J727" s="81">
        <f>'6月评分表'!J49</f>
        <v>2.5</v>
      </c>
      <c r="K727" s="81">
        <f>'6月评分表'!K49</f>
        <v>5</v>
      </c>
      <c r="L727" s="81">
        <f>'6月评分表'!L49</f>
        <v>77.8</v>
      </c>
      <c r="M727" s="82">
        <f>'6月评分表'!M49</f>
        <v>195565.2</v>
      </c>
      <c r="N727" s="82">
        <f>'6月评分表'!N49</f>
        <v>29816.881511401301</v>
      </c>
      <c r="O727" s="82">
        <f>'6月评分表'!O49</f>
        <v>0.13178951649662499</v>
      </c>
      <c r="P727" s="82">
        <f>'6月评分表'!P49</f>
        <v>2.2587000107031699E-2</v>
      </c>
      <c r="Q727" s="82">
        <f>'6月评分表'!Q49</f>
        <v>10.2532243834374</v>
      </c>
      <c r="R727" s="82">
        <f>'6月评分表'!R49</f>
        <v>1.7572686083270701</v>
      </c>
    </row>
    <row r="728" spans="1:18" hidden="1">
      <c r="A728" s="81">
        <v>202406</v>
      </c>
      <c r="B728" s="81" t="s">
        <v>151</v>
      </c>
      <c r="C728" s="81" t="s">
        <v>19</v>
      </c>
      <c r="D728" s="81" t="s">
        <v>28</v>
      </c>
      <c r="E728" s="81" t="s">
        <v>152</v>
      </c>
      <c r="F728" s="81">
        <f>'6月评分表'!F50</f>
        <v>42.75</v>
      </c>
      <c r="G728" s="81">
        <f>'6月评分表'!G50</f>
        <v>10</v>
      </c>
      <c r="H728" s="81">
        <f>'6月评分表'!H50</f>
        <v>2.5</v>
      </c>
      <c r="I728" s="81">
        <f>'6月评分表'!I50</f>
        <v>10</v>
      </c>
      <c r="J728" s="81">
        <f>'6月评分表'!J50</f>
        <v>2.5</v>
      </c>
      <c r="K728" s="81">
        <f>'6月评分表'!K50</f>
        <v>5</v>
      </c>
      <c r="L728" s="81">
        <f>'6月评分表'!L50</f>
        <v>72.75</v>
      </c>
      <c r="M728" s="82">
        <f>'6月评分表'!M50</f>
        <v>196180.65</v>
      </c>
      <c r="N728" s="82">
        <f>'6月评分表'!N50</f>
        <v>21433.0926766761</v>
      </c>
      <c r="O728" s="82">
        <f>'6月评分表'!O50</f>
        <v>0.213327692679565</v>
      </c>
      <c r="P728" s="82">
        <f>'6月评分表'!P50</f>
        <v>2.06145755915315E-2</v>
      </c>
      <c r="Q728" s="82">
        <f>'6月评分表'!Q50</f>
        <v>15.5195896424383</v>
      </c>
      <c r="R728" s="82">
        <f>'6月评分表'!R50</f>
        <v>1.49971037428392</v>
      </c>
    </row>
    <row r="729" spans="1:18" hidden="1">
      <c r="A729" s="81">
        <v>202406</v>
      </c>
      <c r="B729" s="81" t="s">
        <v>153</v>
      </c>
      <c r="C729" s="81" t="s">
        <v>19</v>
      </c>
      <c r="D729" s="81" t="s">
        <v>25</v>
      </c>
      <c r="E729" s="81" t="s">
        <v>154</v>
      </c>
      <c r="F729" s="81">
        <f>'6月评分表'!F51</f>
        <v>45</v>
      </c>
      <c r="G729" s="81">
        <f>'6月评分表'!G51</f>
        <v>5</v>
      </c>
      <c r="H729" s="81">
        <f>'6月评分表'!H51</f>
        <v>7.5</v>
      </c>
      <c r="I729" s="81">
        <f>'6月评分表'!I51</f>
        <v>10</v>
      </c>
      <c r="J729" s="81">
        <f>'6月评分表'!J51</f>
        <v>2.5</v>
      </c>
      <c r="K729" s="81">
        <f>'6月评分表'!K51</f>
        <v>5</v>
      </c>
      <c r="L729" s="81">
        <f>'6月评分表'!L51</f>
        <v>75</v>
      </c>
      <c r="M729" s="82">
        <f>'6月评分表'!M51</f>
        <v>231622.48</v>
      </c>
      <c r="N729" s="82">
        <f>'6月评分表'!N51</f>
        <v>18679.409733612702</v>
      </c>
      <c r="O729" s="82">
        <f>'6月评分表'!O51</f>
        <v>0.12656855652053101</v>
      </c>
      <c r="P729" s="82">
        <f>'6月评分表'!P51</f>
        <v>2.2741665380682501E-2</v>
      </c>
      <c r="Q729" s="82">
        <f>'6月评分表'!Q51</f>
        <v>9.4926417390398203</v>
      </c>
      <c r="R729" s="82">
        <f>'6月评分表'!R51</f>
        <v>1.7056249035511899</v>
      </c>
    </row>
    <row r="730" spans="1:18" hidden="1">
      <c r="A730" s="81">
        <v>202406</v>
      </c>
      <c r="B730" s="81" t="s">
        <v>155</v>
      </c>
      <c r="C730" s="81" t="s">
        <v>16</v>
      </c>
      <c r="D730" s="81" t="s">
        <v>34</v>
      </c>
      <c r="E730" s="81" t="s">
        <v>156</v>
      </c>
      <c r="F730" s="81">
        <f>'6月评分表'!F52</f>
        <v>45</v>
      </c>
      <c r="G730" s="81">
        <f>'6月评分表'!G52</f>
        <v>20</v>
      </c>
      <c r="H730" s="81">
        <f>'6月评分表'!H52</f>
        <v>10</v>
      </c>
      <c r="I730" s="81">
        <f>'6月评分表'!I52</f>
        <v>4</v>
      </c>
      <c r="J730" s="81">
        <f>'6月评分表'!J52</f>
        <v>2.5</v>
      </c>
      <c r="K730" s="81">
        <f>'6月评分表'!K52</f>
        <v>5</v>
      </c>
      <c r="L730" s="81">
        <f>'6月评分表'!L52</f>
        <v>86.5</v>
      </c>
      <c r="M730" s="82">
        <f>'6月评分表'!M52</f>
        <v>737817.18</v>
      </c>
      <c r="N730" s="82">
        <f>'6月评分表'!N52</f>
        <v>243145.27069922601</v>
      </c>
      <c r="O730" s="82">
        <f>'6月评分表'!O52</f>
        <v>0.499396159319691</v>
      </c>
      <c r="P730" s="82">
        <f>'6月评分表'!P52</f>
        <v>0.198832694989308</v>
      </c>
      <c r="Q730" s="82">
        <f>'6月评分表'!Q52</f>
        <v>43.197767781153303</v>
      </c>
      <c r="R730" s="82">
        <f>'6月评分表'!R52</f>
        <v>17.1990281165751</v>
      </c>
    </row>
    <row r="731" spans="1:18" hidden="1">
      <c r="A731" s="81">
        <v>202406</v>
      </c>
      <c r="B731" s="81" t="s">
        <v>157</v>
      </c>
      <c r="C731" s="81" t="s">
        <v>17</v>
      </c>
      <c r="D731" s="81" t="s">
        <v>32</v>
      </c>
      <c r="E731" s="81" t="s">
        <v>158</v>
      </c>
      <c r="F731" s="81">
        <f>'6月评分表'!F53</f>
        <v>43.65</v>
      </c>
      <c r="G731" s="81">
        <f>'6月评分表'!G53</f>
        <v>20</v>
      </c>
      <c r="H731" s="81">
        <f>'6月评分表'!H53</f>
        <v>10</v>
      </c>
      <c r="I731" s="81">
        <f>'6月评分表'!I53</f>
        <v>10</v>
      </c>
      <c r="J731" s="81">
        <f>'6月评分表'!J53</f>
        <v>2.5</v>
      </c>
      <c r="K731" s="81">
        <f>'6月评分表'!K53</f>
        <v>5</v>
      </c>
      <c r="L731" s="81">
        <f>'6月评分表'!L53</f>
        <v>91.15</v>
      </c>
      <c r="M731" s="82">
        <f>'6月评分表'!M53</f>
        <v>434736.77</v>
      </c>
      <c r="N731" s="82">
        <f>'6月评分表'!N53</f>
        <v>103989.566889938</v>
      </c>
      <c r="O731" s="82">
        <f>'6月评分表'!O53</f>
        <v>0.20760493090242399</v>
      </c>
      <c r="P731" s="82">
        <f>'6月评分表'!P53</f>
        <v>5.1018163123774898E-2</v>
      </c>
      <c r="Q731" s="82">
        <f>'6月评分表'!Q53</f>
        <v>18.923189451755899</v>
      </c>
      <c r="R731" s="82">
        <f>'6月评分表'!R53</f>
        <v>4.6503055687320796</v>
      </c>
    </row>
    <row r="732" spans="1:18" hidden="1">
      <c r="A732" s="81">
        <v>202406</v>
      </c>
      <c r="B732" s="81" t="s">
        <v>159</v>
      </c>
      <c r="C732" s="81" t="s">
        <v>17</v>
      </c>
      <c r="D732" s="81" t="s">
        <v>31</v>
      </c>
      <c r="E732" s="81" t="s">
        <v>160</v>
      </c>
      <c r="F732" s="81">
        <f>'6月评分表'!F54</f>
        <v>43.2</v>
      </c>
      <c r="G732" s="81">
        <f>'6月评分表'!G54</f>
        <v>15</v>
      </c>
      <c r="H732" s="81">
        <f>'6月评分表'!H54</f>
        <v>7.5</v>
      </c>
      <c r="I732" s="81">
        <f>'6月评分表'!I54</f>
        <v>10</v>
      </c>
      <c r="J732" s="81">
        <f>'6月评分表'!J54</f>
        <v>2.5</v>
      </c>
      <c r="K732" s="81">
        <f>'6月评分表'!K54</f>
        <v>5</v>
      </c>
      <c r="L732" s="81">
        <f>'6月评分表'!L54</f>
        <v>83.2</v>
      </c>
      <c r="M732" s="82">
        <f>'6月评分表'!M54</f>
        <v>229706.23</v>
      </c>
      <c r="N732" s="82">
        <f>'6月评分表'!N54</f>
        <v>41398.941047595203</v>
      </c>
      <c r="O732" s="82">
        <f>'6月评分表'!O54</f>
        <v>8.1424237389887993E-2</v>
      </c>
      <c r="P732" s="82">
        <f>'6月评分表'!P54</f>
        <v>2.42424055289862E-2</v>
      </c>
      <c r="Q732" s="82">
        <f>'6月评分表'!Q54</f>
        <v>6.7744965508386796</v>
      </c>
      <c r="R732" s="82">
        <f>'6月评分表'!R54</f>
        <v>2.0169681400116501</v>
      </c>
    </row>
    <row r="733" spans="1:18" hidden="1">
      <c r="A733" s="81">
        <v>202406</v>
      </c>
      <c r="B733" s="81" t="s">
        <v>161</v>
      </c>
      <c r="C733" s="81" t="s">
        <v>17</v>
      </c>
      <c r="D733" s="81" t="s">
        <v>31</v>
      </c>
      <c r="E733" s="81" t="s">
        <v>162</v>
      </c>
      <c r="F733" s="81">
        <f>'6月评分表'!F55</f>
        <v>45</v>
      </c>
      <c r="G733" s="81">
        <f>'6月评分表'!G55</f>
        <v>10</v>
      </c>
      <c r="H733" s="81">
        <f>'6月评分表'!H55</f>
        <v>7.5</v>
      </c>
      <c r="I733" s="81">
        <f>'6月评分表'!I55</f>
        <v>3</v>
      </c>
      <c r="J733" s="81">
        <f>'6月评分表'!J55</f>
        <v>0</v>
      </c>
      <c r="K733" s="81">
        <f>'6月评分表'!K55</f>
        <v>5</v>
      </c>
      <c r="L733" s="81">
        <f>'6月评分表'!L55</f>
        <v>70.5</v>
      </c>
      <c r="M733" s="82">
        <f>'6月评分表'!M55</f>
        <v>241370.8</v>
      </c>
      <c r="N733" s="82">
        <f>'6月评分表'!N55</f>
        <v>26790.665578166001</v>
      </c>
      <c r="O733" s="82">
        <f>'6月评分表'!O55</f>
        <v>7.3245087256176802E-2</v>
      </c>
      <c r="P733" s="82">
        <f>'6月评分表'!P55</f>
        <v>2.2124974132794E-2</v>
      </c>
      <c r="Q733" s="82">
        <f>'6月评分表'!Q55</f>
        <v>5.1637786515604596</v>
      </c>
      <c r="R733" s="82">
        <f>'6月评分表'!R55</f>
        <v>1.5598106763619799</v>
      </c>
    </row>
    <row r="734" spans="1:18" hidden="1">
      <c r="A734" s="81">
        <v>202406</v>
      </c>
      <c r="B734" s="81" t="s">
        <v>163</v>
      </c>
      <c r="C734" s="81" t="s">
        <v>17</v>
      </c>
      <c r="D734" s="81" t="s">
        <v>31</v>
      </c>
      <c r="E734" s="81" t="s">
        <v>164</v>
      </c>
      <c r="F734" s="81">
        <f>'6月评分表'!F56</f>
        <v>45</v>
      </c>
      <c r="G734" s="81">
        <f>'6月评分表'!G56</f>
        <v>20</v>
      </c>
      <c r="H734" s="81">
        <f>'6月评分表'!H56</f>
        <v>5</v>
      </c>
      <c r="I734" s="81">
        <f>'6月评分表'!I56</f>
        <v>7</v>
      </c>
      <c r="J734" s="81">
        <f>'6月评分表'!J56</f>
        <v>0</v>
      </c>
      <c r="K734" s="81">
        <f>'6月评分表'!K56</f>
        <v>5</v>
      </c>
      <c r="L734" s="81">
        <f>'6月评分表'!L56</f>
        <v>82</v>
      </c>
      <c r="M734" s="82">
        <f>'6月评分表'!M56</f>
        <v>584622.02</v>
      </c>
      <c r="N734" s="82">
        <f>'6月评分表'!N56</f>
        <v>137215.417717515</v>
      </c>
      <c r="O734" s="82">
        <f>'6月评分表'!O56</f>
        <v>0.23070291325589401</v>
      </c>
      <c r="P734" s="82">
        <f>'6月评分表'!P56</f>
        <v>6.8081441616055505E-2</v>
      </c>
      <c r="Q734" s="82">
        <f>'6月评分表'!Q56</f>
        <v>18.917638886983301</v>
      </c>
      <c r="R734" s="82">
        <f>'6月评分表'!R56</f>
        <v>5.5826782125165497</v>
      </c>
    </row>
    <row r="735" spans="1:18" hidden="1">
      <c r="A735" s="81">
        <v>202406</v>
      </c>
      <c r="B735" s="81" t="s">
        <v>165</v>
      </c>
      <c r="C735" s="81" t="s">
        <v>17</v>
      </c>
      <c r="D735" s="81" t="s">
        <v>32</v>
      </c>
      <c r="E735" s="81" t="s">
        <v>166</v>
      </c>
      <c r="F735" s="81">
        <f>'6月评分表'!F57</f>
        <v>43.65</v>
      </c>
      <c r="G735" s="81">
        <f>'6月评分表'!G57</f>
        <v>20</v>
      </c>
      <c r="H735" s="81">
        <f>'6月评分表'!H57</f>
        <v>10</v>
      </c>
      <c r="I735" s="81">
        <f>'6月评分表'!I57</f>
        <v>3</v>
      </c>
      <c r="J735" s="81">
        <f>'6月评分表'!J57</f>
        <v>5</v>
      </c>
      <c r="K735" s="81">
        <f>'6月评分表'!K57</f>
        <v>5</v>
      </c>
      <c r="L735" s="81">
        <f>'6月评分表'!L57</f>
        <v>86.65</v>
      </c>
      <c r="M735" s="82">
        <f>'6月评分表'!M57</f>
        <v>265716.46999999997</v>
      </c>
      <c r="N735" s="82">
        <f>'6月评分表'!N57</f>
        <v>66514.499929760306</v>
      </c>
      <c r="O735" s="82">
        <f>'6月评分表'!O57</f>
        <v>0.12895754767933401</v>
      </c>
      <c r="P735" s="82">
        <f>'6月评分表'!P57</f>
        <v>3.1775014274538299E-2</v>
      </c>
      <c r="Q735" s="82">
        <f>'6月评分表'!Q57</f>
        <v>11.1741715064143</v>
      </c>
      <c r="R735" s="82">
        <f>'6月评分表'!R57</f>
        <v>2.75330498688874</v>
      </c>
    </row>
    <row r="736" spans="1:18" hidden="1">
      <c r="A736" s="81">
        <v>202406</v>
      </c>
      <c r="B736" s="81" t="s">
        <v>167</v>
      </c>
      <c r="C736" s="81" t="s">
        <v>17</v>
      </c>
      <c r="D736" s="81" t="s">
        <v>31</v>
      </c>
      <c r="E736" s="81" t="s">
        <v>168</v>
      </c>
      <c r="F736" s="81">
        <f>'6月评分表'!F58</f>
        <v>45</v>
      </c>
      <c r="G736" s="81">
        <f>'6月评分表'!G58</f>
        <v>0</v>
      </c>
      <c r="H736" s="81">
        <f>'6月评分表'!H58</f>
        <v>10</v>
      </c>
      <c r="I736" s="81">
        <f>'6月评分表'!I58</f>
        <v>7</v>
      </c>
      <c r="J736" s="81">
        <f>'6月评分表'!J58</f>
        <v>0</v>
      </c>
      <c r="K736" s="81">
        <f>'6月评分表'!K58</f>
        <v>5</v>
      </c>
      <c r="L736" s="81">
        <f>'6月评分表'!L58</f>
        <v>67</v>
      </c>
      <c r="M736" s="82">
        <f>'6月评分表'!M58</f>
        <v>354047.83</v>
      </c>
      <c r="N736" s="82">
        <f>'6月评分表'!N58</f>
        <v>0</v>
      </c>
      <c r="O736" s="82">
        <f>'6月评分表'!O58</f>
        <v>7.84796074176035E-2</v>
      </c>
      <c r="P736" s="82">
        <f>'6月评分表'!P58</f>
        <v>2.4578993432801E-2</v>
      </c>
      <c r="Q736" s="82">
        <f>'6月评分表'!Q58</f>
        <v>5.2581336969794297</v>
      </c>
      <c r="R736" s="82">
        <f>'6月评分表'!R58</f>
        <v>1.64679255999767</v>
      </c>
    </row>
    <row r="737" spans="1:18" hidden="1">
      <c r="A737" s="81">
        <v>202406</v>
      </c>
      <c r="B737" s="81" t="s">
        <v>169</v>
      </c>
      <c r="C737" s="81" t="s">
        <v>17</v>
      </c>
      <c r="D737" s="81" t="s">
        <v>32</v>
      </c>
      <c r="E737" s="81" t="s">
        <v>170</v>
      </c>
      <c r="F737" s="81">
        <f>'6月评分表'!F59</f>
        <v>41.85</v>
      </c>
      <c r="G737" s="81">
        <f>'6月评分表'!G59</f>
        <v>20</v>
      </c>
      <c r="H737" s="81">
        <f>'6月评分表'!H59</f>
        <v>7.5</v>
      </c>
      <c r="I737" s="81">
        <f>'6月评分表'!I59</f>
        <v>6</v>
      </c>
      <c r="J737" s="81">
        <f>'6月评分表'!J59</f>
        <v>0</v>
      </c>
      <c r="K737" s="81">
        <f>'6月评分表'!K59</f>
        <v>5</v>
      </c>
      <c r="L737" s="81">
        <f>'6月评分表'!L59</f>
        <v>80.349999999999994</v>
      </c>
      <c r="M737" s="82">
        <f>'6月评分表'!M59</f>
        <v>275164.09999999998</v>
      </c>
      <c r="N737" s="82">
        <f>'6月评分表'!N59</f>
        <v>67218.9350661106</v>
      </c>
      <c r="O737" s="82">
        <f>'6月评分表'!O59</f>
        <v>0.132381160187303</v>
      </c>
      <c r="P737" s="82">
        <f>'6月评分表'!P59</f>
        <v>3.2572050555902302E-2</v>
      </c>
      <c r="Q737" s="82">
        <f>'6月评分表'!Q59</f>
        <v>10.6368262210498</v>
      </c>
      <c r="R737" s="82">
        <f>'6月评分表'!R59</f>
        <v>2.6171642621667499</v>
      </c>
    </row>
    <row r="738" spans="1:18" hidden="1">
      <c r="A738" s="81">
        <v>202406</v>
      </c>
      <c r="B738" s="81" t="s">
        <v>171</v>
      </c>
      <c r="C738" s="81" t="s">
        <v>17</v>
      </c>
      <c r="D738" s="81" t="s">
        <v>32</v>
      </c>
      <c r="E738" s="81" t="s">
        <v>172</v>
      </c>
      <c r="F738" s="81">
        <f>'6月评分表'!F60</f>
        <v>36</v>
      </c>
      <c r="G738" s="81">
        <f>'6月评分表'!G60</f>
        <v>15</v>
      </c>
      <c r="H738" s="81">
        <f>'6月评分表'!H60</f>
        <v>7.5</v>
      </c>
      <c r="I738" s="81">
        <f>'6月评分表'!I60</f>
        <v>7</v>
      </c>
      <c r="J738" s="81">
        <f>'6月评分表'!J60</f>
        <v>0</v>
      </c>
      <c r="K738" s="81">
        <f>'6月评分表'!K60</f>
        <v>5</v>
      </c>
      <c r="L738" s="81">
        <f>'6月评分表'!L60</f>
        <v>70.5</v>
      </c>
      <c r="M738" s="82">
        <f>'6月评分表'!M60</f>
        <v>222829.09</v>
      </c>
      <c r="N738" s="82">
        <f>'6月评分表'!N60</f>
        <v>42226.195867014598</v>
      </c>
      <c r="O738" s="82">
        <f>'6月评分表'!O60</f>
        <v>9.8663448029744499E-2</v>
      </c>
      <c r="P738" s="82">
        <f>'6月评分表'!P60</f>
        <v>2.39307411990696E-2</v>
      </c>
      <c r="Q738" s="82">
        <f>'6月评分表'!Q60</f>
        <v>6.9557730860969897</v>
      </c>
      <c r="R738" s="82">
        <f>'6月评分表'!R60</f>
        <v>1.6871172545344</v>
      </c>
    </row>
    <row r="739" spans="1:18" hidden="1">
      <c r="A739" s="81">
        <v>202406</v>
      </c>
      <c r="B739" s="81" t="s">
        <v>173</v>
      </c>
      <c r="C739" s="81" t="s">
        <v>17</v>
      </c>
      <c r="D739" s="81" t="s">
        <v>31</v>
      </c>
      <c r="E739" s="81" t="s">
        <v>174</v>
      </c>
      <c r="F739" s="81">
        <f>'6月评分表'!F61</f>
        <v>36.450000000000003</v>
      </c>
      <c r="G739" s="81">
        <f>'6月评分表'!G61</f>
        <v>0</v>
      </c>
      <c r="H739" s="81">
        <f>'6月评分表'!H61</f>
        <v>10</v>
      </c>
      <c r="I739" s="81">
        <f>'6月评分表'!I61</f>
        <v>6</v>
      </c>
      <c r="J739" s="81">
        <f>'6月评分表'!J61</f>
        <v>2.5</v>
      </c>
      <c r="K739" s="81">
        <f>'6月评分表'!K61</f>
        <v>5</v>
      </c>
      <c r="L739" s="81">
        <f>'6月评分表'!L61</f>
        <v>59.95</v>
      </c>
      <c r="M739" s="82">
        <f>'6月评分表'!M61</f>
        <v>37549</v>
      </c>
      <c r="N739" s="82">
        <f>'6月评分表'!N61</f>
        <v>0</v>
      </c>
      <c r="O739" s="82">
        <f>'6月评分表'!O61</f>
        <v>8.3232561513612302E-3</v>
      </c>
      <c r="P739" s="82">
        <f>'6月评分表'!P61</f>
        <v>2.6067569017673301E-3</v>
      </c>
      <c r="Q739" s="82">
        <f>'6月评分表'!Q61</f>
        <v>0.49897920627410602</v>
      </c>
      <c r="R739" s="82">
        <f>'6月评分表'!R61</f>
        <v>0.156275076260951</v>
      </c>
    </row>
    <row r="740" spans="1:18" hidden="1">
      <c r="A740" s="81">
        <v>202406</v>
      </c>
      <c r="B740" s="81" t="s">
        <v>175</v>
      </c>
      <c r="C740" s="81" t="s">
        <v>17</v>
      </c>
      <c r="D740" s="81" t="s">
        <v>32</v>
      </c>
      <c r="E740" s="81" t="s">
        <v>176</v>
      </c>
      <c r="F740" s="81">
        <f>'6月评分表'!F62</f>
        <v>43.65</v>
      </c>
      <c r="G740" s="81">
        <f>'6月评分表'!G62</f>
        <v>15</v>
      </c>
      <c r="H740" s="81">
        <f>'6月评分表'!H62</f>
        <v>10</v>
      </c>
      <c r="I740" s="81">
        <f>'6月评分表'!I62</f>
        <v>10</v>
      </c>
      <c r="J740" s="81">
        <f>'6月评分表'!J62</f>
        <v>2.5</v>
      </c>
      <c r="K740" s="81">
        <f>'6月评分表'!K62</f>
        <v>5</v>
      </c>
      <c r="L740" s="81">
        <f>'6月评分表'!L62</f>
        <v>86.15</v>
      </c>
      <c r="M740" s="82">
        <f>'6月评分表'!M62</f>
        <v>354672.3</v>
      </c>
      <c r="N740" s="82">
        <f>'6月评分表'!N62</f>
        <v>61348.761756300497</v>
      </c>
      <c r="O740" s="82">
        <f>'6月评分表'!O62</f>
        <v>0.152940238397791</v>
      </c>
      <c r="P740" s="82">
        <f>'6月评分表'!P62</f>
        <v>3.69154625331264E-2</v>
      </c>
      <c r="Q740" s="82">
        <f>'6月评分表'!Q62</f>
        <v>13.175801537969701</v>
      </c>
      <c r="R740" s="82">
        <f>'6月评分表'!R62</f>
        <v>3.1802670972288398</v>
      </c>
    </row>
    <row r="741" spans="1:18" hidden="1">
      <c r="A741" s="81">
        <v>202406</v>
      </c>
      <c r="B741" s="81" t="s">
        <v>177</v>
      </c>
      <c r="C741" s="81" t="s">
        <v>17</v>
      </c>
      <c r="D741" s="81" t="s">
        <v>33</v>
      </c>
      <c r="E741" s="81" t="s">
        <v>178</v>
      </c>
      <c r="F741" s="81">
        <f>'6月评分表'!F63</f>
        <v>39.6</v>
      </c>
      <c r="G741" s="81">
        <f>'6月评分表'!G63</f>
        <v>2.5</v>
      </c>
      <c r="H741" s="81">
        <f>'6月评分表'!H63</f>
        <v>10</v>
      </c>
      <c r="I741" s="81">
        <f>'6月评分表'!I63</f>
        <v>6</v>
      </c>
      <c r="J741" s="81">
        <f>'6月评分表'!J63</f>
        <v>2.5</v>
      </c>
      <c r="K741" s="81">
        <f>'6月评分表'!K63</f>
        <v>5</v>
      </c>
      <c r="L741" s="81">
        <f>'6月评分表'!L63</f>
        <v>65.599999999999994</v>
      </c>
      <c r="M741" s="82">
        <f>'6月评分表'!M63</f>
        <v>186316.91</v>
      </c>
      <c r="N741" s="82">
        <f>'6月评分表'!N63</f>
        <v>2591.72505426513</v>
      </c>
      <c r="O741" s="82">
        <f>'6月评分表'!O63</f>
        <v>9.7121180459441694E-2</v>
      </c>
      <c r="P741" s="82">
        <f>'6月评分表'!P63</f>
        <v>1.34539745484051E-2</v>
      </c>
      <c r="Q741" s="82">
        <f>'6月评分表'!Q63</f>
        <v>6.3711494381393798</v>
      </c>
      <c r="R741" s="82">
        <f>'6月评分表'!R63</f>
        <v>0.88258073037537299</v>
      </c>
    </row>
    <row r="742" spans="1:18" hidden="1">
      <c r="A742" s="81">
        <v>202406</v>
      </c>
      <c r="B742" s="81" t="s">
        <v>179</v>
      </c>
      <c r="C742" s="81" t="s">
        <v>17</v>
      </c>
      <c r="D742" s="81" t="s">
        <v>33</v>
      </c>
      <c r="E742" s="81" t="s">
        <v>180</v>
      </c>
      <c r="F742" s="81">
        <f>'6月评分表'!F64</f>
        <v>44.55</v>
      </c>
      <c r="G742" s="81">
        <f>'6月评分表'!G64</f>
        <v>2.5</v>
      </c>
      <c r="H742" s="81">
        <f>'6月评分表'!H64</f>
        <v>10</v>
      </c>
      <c r="I742" s="81">
        <f>'6月评分表'!I64</f>
        <v>6</v>
      </c>
      <c r="J742" s="81">
        <f>'6月评分表'!J64</f>
        <v>0</v>
      </c>
      <c r="K742" s="81">
        <f>'6月评分表'!K64</f>
        <v>5</v>
      </c>
      <c r="L742" s="81">
        <f>'6月评分表'!L64</f>
        <v>68.05</v>
      </c>
      <c r="M742" s="82">
        <f>'6月评分表'!M64</f>
        <v>161826.16</v>
      </c>
      <c r="N742" s="82">
        <f>'6月评分表'!N64</f>
        <v>7077.5498406119204</v>
      </c>
      <c r="O742" s="82">
        <f>'6月评分表'!O64</f>
        <v>0.101536960057238</v>
      </c>
      <c r="P742" s="82">
        <f>'6月评分表'!P64</f>
        <v>1.2652631344350899E-2</v>
      </c>
      <c r="Q742" s="82">
        <f>'6月评分表'!Q64</f>
        <v>6.9095901318950599</v>
      </c>
      <c r="R742" s="82">
        <f>'6月评分表'!R64</f>
        <v>0.86101156298307702</v>
      </c>
    </row>
    <row r="743" spans="1:18" hidden="1">
      <c r="A743" s="81">
        <v>202406</v>
      </c>
      <c r="B743" s="81" t="s">
        <v>181</v>
      </c>
      <c r="C743" s="81" t="s">
        <v>17</v>
      </c>
      <c r="D743" s="81" t="s">
        <v>30</v>
      </c>
      <c r="E743" s="81" t="s">
        <v>182</v>
      </c>
      <c r="F743" s="81">
        <f>'6月评分表'!F65</f>
        <v>40.049999999999997</v>
      </c>
      <c r="G743" s="81">
        <f>'6月评分表'!G65</f>
        <v>5</v>
      </c>
      <c r="H743" s="81">
        <f>'6月评分表'!H65</f>
        <v>2.5</v>
      </c>
      <c r="I743" s="81">
        <f>'6月评分表'!I65</f>
        <v>10</v>
      </c>
      <c r="J743" s="81">
        <f>'6月评分表'!J65</f>
        <v>2.5</v>
      </c>
      <c r="K743" s="81">
        <f>'6月评分表'!K65</f>
        <v>5</v>
      </c>
      <c r="L743" s="81">
        <f>'6月评分表'!L65</f>
        <v>65.05</v>
      </c>
      <c r="M743" s="82">
        <f>'6月评分表'!M65</f>
        <v>132658.57999999999</v>
      </c>
      <c r="N743" s="82">
        <f>'6月评分表'!N65</f>
        <v>12854.6915533431</v>
      </c>
      <c r="O743" s="82">
        <f>'6月评分表'!O65</f>
        <v>7.5518897076345695E-2</v>
      </c>
      <c r="P743" s="82">
        <f>'6月评分表'!P65</f>
        <v>1.17853646587912E-2</v>
      </c>
      <c r="Q743" s="82">
        <f>'6月评分表'!Q65</f>
        <v>4.9125042548162901</v>
      </c>
      <c r="R743" s="82">
        <f>'6月评分表'!R65</f>
        <v>0.76663797105437004</v>
      </c>
    </row>
    <row r="744" spans="1:18" hidden="1">
      <c r="A744" s="81">
        <v>202406</v>
      </c>
      <c r="B744" s="81" t="s">
        <v>183</v>
      </c>
      <c r="C744" s="81" t="s">
        <v>17</v>
      </c>
      <c r="D744" s="81" t="s">
        <v>32</v>
      </c>
      <c r="E744" s="81" t="s">
        <v>184</v>
      </c>
      <c r="F744" s="81">
        <f>'6月评分表'!F66</f>
        <v>42.75</v>
      </c>
      <c r="G744" s="81">
        <f>'6月评分表'!G66</f>
        <v>10</v>
      </c>
      <c r="H744" s="81">
        <f>'6月评分表'!H66</f>
        <v>10</v>
      </c>
      <c r="I744" s="81">
        <f>'6月评分表'!I66</f>
        <v>6</v>
      </c>
      <c r="J744" s="81">
        <f>'6月评分表'!J66</f>
        <v>5</v>
      </c>
      <c r="K744" s="81">
        <f>'6月评分表'!K66</f>
        <v>5</v>
      </c>
      <c r="L744" s="81">
        <f>'6月评分表'!L66</f>
        <v>78.75</v>
      </c>
      <c r="M744" s="82">
        <f>'6月评分表'!M66</f>
        <v>178812.79</v>
      </c>
      <c r="N744" s="82">
        <f>'6月评分表'!N66</f>
        <v>18237.433065430701</v>
      </c>
      <c r="O744" s="82">
        <f>'6月评分表'!O66</f>
        <v>6.8228658950560295E-2</v>
      </c>
      <c r="P744" s="82">
        <f>'6月评分表'!P66</f>
        <v>1.6068117661313601E-2</v>
      </c>
      <c r="Q744" s="82">
        <f>'6月评分表'!Q66</f>
        <v>5.3730068923566199</v>
      </c>
      <c r="R744" s="82">
        <f>'6月评分表'!R66</f>
        <v>1.2653642658284501</v>
      </c>
    </row>
    <row r="745" spans="1:18" hidden="1">
      <c r="A745" s="81">
        <v>202406</v>
      </c>
      <c r="B745" s="81" t="s">
        <v>185</v>
      </c>
      <c r="C745" s="81" t="s">
        <v>17</v>
      </c>
      <c r="D745" s="81" t="s">
        <v>32</v>
      </c>
      <c r="E745" s="81" t="s">
        <v>186</v>
      </c>
      <c r="F745" s="81">
        <f>'6月评分表'!F67</f>
        <v>40.5</v>
      </c>
      <c r="G745" s="81">
        <f>'6月评分表'!G67</f>
        <v>20</v>
      </c>
      <c r="H745" s="81">
        <f>'6月评分表'!H67</f>
        <v>10</v>
      </c>
      <c r="I745" s="81">
        <f>'6月评分表'!I67</f>
        <v>10</v>
      </c>
      <c r="J745" s="81">
        <f>'6月评分表'!J67</f>
        <v>0</v>
      </c>
      <c r="K745" s="81">
        <f>'6月评分表'!K67</f>
        <v>5</v>
      </c>
      <c r="L745" s="81">
        <f>'6月评分表'!L67</f>
        <v>85.5</v>
      </c>
      <c r="M745" s="82">
        <f>'6月评分表'!M67</f>
        <v>181027.51</v>
      </c>
      <c r="N745" s="82">
        <f>'6月评分表'!N67</f>
        <v>37986.912987047501</v>
      </c>
      <c r="O745" s="82">
        <f>'6月评分表'!O67</f>
        <v>8.2730320009869296E-2</v>
      </c>
      <c r="P745" s="82">
        <f>'6月评分表'!P67</f>
        <v>2.0179287185358701E-2</v>
      </c>
      <c r="Q745" s="82">
        <f>'6月评分表'!Q67</f>
        <v>7.0734423608438197</v>
      </c>
      <c r="R745" s="82">
        <f>'6月评分表'!R67</f>
        <v>1.7253290543481701</v>
      </c>
    </row>
    <row r="746" spans="1:18" hidden="1">
      <c r="A746" s="81">
        <v>202406</v>
      </c>
      <c r="B746" s="81" t="s">
        <v>187</v>
      </c>
      <c r="C746" s="81" t="s">
        <v>17</v>
      </c>
      <c r="D746" s="81" t="s">
        <v>31</v>
      </c>
      <c r="E746" s="81" t="s">
        <v>188</v>
      </c>
      <c r="F746" s="81">
        <f>'6月评分表'!F68</f>
        <v>41.85</v>
      </c>
      <c r="G746" s="81">
        <f>'6月评分表'!G68</f>
        <v>0</v>
      </c>
      <c r="H746" s="81">
        <f>'6月评分表'!H68</f>
        <v>10</v>
      </c>
      <c r="I746" s="81">
        <f>'6月评分表'!I68</f>
        <v>7</v>
      </c>
      <c r="J746" s="81">
        <f>'6月评分表'!J68</f>
        <v>2.5</v>
      </c>
      <c r="K746" s="81">
        <f>'6月评分表'!K68</f>
        <v>5</v>
      </c>
      <c r="L746" s="81">
        <f>'6月评分表'!L68</f>
        <v>66.349999999999994</v>
      </c>
      <c r="M746" s="82">
        <f>'6月评分表'!M68</f>
        <v>134098.97</v>
      </c>
      <c r="N746" s="82">
        <f>'6月评分表'!N68</f>
        <v>0</v>
      </c>
      <c r="O746" s="82">
        <f>'6月评分表'!O68</f>
        <v>2.9724894855887099E-2</v>
      </c>
      <c r="P746" s="82">
        <f>'6月评分表'!P68</f>
        <v>9.3095266336624006E-3</v>
      </c>
      <c r="Q746" s="82">
        <f>'6月评分表'!Q68</f>
        <v>1.97224677368811</v>
      </c>
      <c r="R746" s="82">
        <f>'6月评分表'!R68</f>
        <v>0.61768709214350004</v>
      </c>
    </row>
    <row r="747" spans="1:18" hidden="1">
      <c r="A747" s="81">
        <v>202406</v>
      </c>
      <c r="B747" s="81" t="s">
        <v>189</v>
      </c>
      <c r="C747" s="81" t="s">
        <v>17</v>
      </c>
      <c r="D747" s="81" t="s">
        <v>32</v>
      </c>
      <c r="E747" s="81" t="s">
        <v>190</v>
      </c>
      <c r="F747" s="81">
        <f>'6月评分表'!F69</f>
        <v>40.5</v>
      </c>
      <c r="G747" s="81">
        <f>'6月评分表'!G69</f>
        <v>15</v>
      </c>
      <c r="H747" s="81">
        <f>'6月评分表'!H69</f>
        <v>10</v>
      </c>
      <c r="I747" s="81">
        <f>'6月评分表'!I69</f>
        <v>7</v>
      </c>
      <c r="J747" s="81">
        <f>'6月评分表'!J69</f>
        <v>0</v>
      </c>
      <c r="K747" s="81">
        <f>'6月评分表'!K69</f>
        <v>5</v>
      </c>
      <c r="L747" s="81">
        <f>'6月评分表'!L69</f>
        <v>77.5</v>
      </c>
      <c r="M747" s="82">
        <f>'6月评分表'!M69</f>
        <v>190503.47</v>
      </c>
      <c r="N747" s="82">
        <f>'6月评分表'!N69</f>
        <v>31360.2986213562</v>
      </c>
      <c r="O747" s="82">
        <f>'6月评分表'!O69</f>
        <v>8.10347097928351E-2</v>
      </c>
      <c r="P747" s="82">
        <f>'6月评分表'!P69</f>
        <v>1.9509288330281298E-2</v>
      </c>
      <c r="Q747" s="82">
        <f>'6月评分表'!Q69</f>
        <v>6.2801900089447198</v>
      </c>
      <c r="R747" s="82">
        <f>'6月评分表'!R69</f>
        <v>1.5119698455968</v>
      </c>
    </row>
    <row r="748" spans="1:18" hidden="1">
      <c r="A748" s="81">
        <v>202406</v>
      </c>
      <c r="B748" s="81" t="s">
        <v>191</v>
      </c>
      <c r="C748" s="81" t="s">
        <v>17</v>
      </c>
      <c r="D748" s="81" t="s">
        <v>31</v>
      </c>
      <c r="E748" s="81" t="s">
        <v>192</v>
      </c>
      <c r="F748" s="81">
        <f>'6月评分表'!F70</f>
        <v>45</v>
      </c>
      <c r="G748" s="81">
        <f>'6月评分表'!G70</f>
        <v>5</v>
      </c>
      <c r="H748" s="81">
        <f>'6月评分表'!H70</f>
        <v>10</v>
      </c>
      <c r="I748" s="81">
        <f>'6月评分表'!I70</f>
        <v>7</v>
      </c>
      <c r="J748" s="81">
        <f>'6月评分表'!J70</f>
        <v>2.5</v>
      </c>
      <c r="K748" s="81">
        <f>'6月评分表'!K70</f>
        <v>5</v>
      </c>
      <c r="L748" s="81">
        <f>'6月评分表'!L70</f>
        <v>74.5</v>
      </c>
      <c r="M748" s="82">
        <f>'6月评分表'!M70</f>
        <v>138032.04999999999</v>
      </c>
      <c r="N748" s="82">
        <f>'6月评分表'!N70</f>
        <v>9345.7372534758706</v>
      </c>
      <c r="O748" s="82">
        <f>'6月评分表'!O70</f>
        <v>3.7483542664927899E-2</v>
      </c>
      <c r="P748" s="82">
        <f>'6月评分表'!P70</f>
        <v>1.1455278795169801E-2</v>
      </c>
      <c r="Q748" s="82">
        <f>'6月评分表'!Q70</f>
        <v>2.7925239285371299</v>
      </c>
      <c r="R748" s="82">
        <f>'6月评分表'!R70</f>
        <v>0.85341827024015304</v>
      </c>
    </row>
    <row r="749" spans="1:18" hidden="1">
      <c r="A749" s="81">
        <v>202406</v>
      </c>
      <c r="B749" s="81" t="s">
        <v>193</v>
      </c>
      <c r="C749" s="81" t="s">
        <v>17</v>
      </c>
      <c r="D749" s="81" t="s">
        <v>31</v>
      </c>
      <c r="E749" s="81" t="s">
        <v>194</v>
      </c>
      <c r="F749" s="81">
        <f>'6月评分表'!F71</f>
        <v>45</v>
      </c>
      <c r="G749" s="81">
        <f>'6月评分表'!G71</f>
        <v>2.5</v>
      </c>
      <c r="H749" s="81">
        <f>'6月评分表'!H71</f>
        <v>10</v>
      </c>
      <c r="I749" s="81">
        <f>'6月评分表'!I71</f>
        <v>0</v>
      </c>
      <c r="J749" s="81">
        <f>'6月评分表'!J71</f>
        <v>0</v>
      </c>
      <c r="K749" s="81">
        <f>'6月评分表'!K71</f>
        <v>5</v>
      </c>
      <c r="L749" s="81">
        <f>'6月评分表'!L71</f>
        <v>62.5</v>
      </c>
      <c r="M749" s="82">
        <f>'6月评分表'!M71</f>
        <v>182625.99</v>
      </c>
      <c r="N749" s="82">
        <f>'6月评分表'!N71</f>
        <v>9080.3884470973007</v>
      </c>
      <c r="O749" s="82">
        <f>'6月评分表'!O71</f>
        <v>4.7172873203783598E-2</v>
      </c>
      <c r="P749" s="82">
        <f>'6月评分表'!P71</f>
        <v>1.44979443744979E-2</v>
      </c>
      <c r="Q749" s="82">
        <f>'6月评分表'!Q71</f>
        <v>2.9483045752364698</v>
      </c>
      <c r="R749" s="82">
        <f>'6月评分表'!R71</f>
        <v>0.90612152340611696</v>
      </c>
    </row>
    <row r="750" spans="1:18" hidden="1">
      <c r="A750" s="81">
        <v>202406</v>
      </c>
      <c r="B750" s="81" t="s">
        <v>195</v>
      </c>
      <c r="C750" s="81" t="s">
        <v>17</v>
      </c>
      <c r="D750" s="81" t="s">
        <v>31</v>
      </c>
      <c r="E750" s="81" t="s">
        <v>196</v>
      </c>
      <c r="F750" s="81">
        <f>'6月评分表'!F72</f>
        <v>45</v>
      </c>
      <c r="G750" s="81">
        <f>'6月评分表'!G72</f>
        <v>2.5</v>
      </c>
      <c r="H750" s="81">
        <f>'6月评分表'!H72</f>
        <v>10</v>
      </c>
      <c r="I750" s="81">
        <f>'6月评分表'!I72</f>
        <v>4</v>
      </c>
      <c r="J750" s="81">
        <f>'6月评分表'!J72</f>
        <v>5</v>
      </c>
      <c r="K750" s="81">
        <f>'6月评分表'!K72</f>
        <v>5</v>
      </c>
      <c r="L750" s="81">
        <f>'6月评分表'!L72</f>
        <v>71.5</v>
      </c>
      <c r="M750" s="82">
        <f>'6月评分表'!M72</f>
        <v>182999.9</v>
      </c>
      <c r="N750" s="82">
        <f>'6月评分表'!N72</f>
        <v>3209.2992518914998</v>
      </c>
      <c r="O750" s="82">
        <f>'6月评分表'!O72</f>
        <v>4.29293798452886E-2</v>
      </c>
      <c r="P750" s="82">
        <f>'6月评分表'!P72</f>
        <v>1.3347448449047099E-2</v>
      </c>
      <c r="Q750" s="82">
        <f>'6月评分表'!Q72</f>
        <v>3.0694506589381398</v>
      </c>
      <c r="R750" s="82">
        <f>'6月评分表'!R72</f>
        <v>0.95434256410687002</v>
      </c>
    </row>
    <row r="751" spans="1:18" hidden="1">
      <c r="A751" s="81">
        <v>202406</v>
      </c>
      <c r="B751" s="81" t="s">
        <v>197</v>
      </c>
      <c r="C751" s="81" t="s">
        <v>17</v>
      </c>
      <c r="D751" s="81" t="s">
        <v>33</v>
      </c>
      <c r="E751" s="81" t="s">
        <v>198</v>
      </c>
      <c r="F751" s="81">
        <f>'6月评分表'!F73</f>
        <v>45</v>
      </c>
      <c r="G751" s="81">
        <f>'6月评分表'!G73</f>
        <v>2.5</v>
      </c>
      <c r="H751" s="81">
        <f>'6月评分表'!H73</f>
        <v>7.5</v>
      </c>
      <c r="I751" s="81">
        <f>'6月评分表'!I73</f>
        <v>10</v>
      </c>
      <c r="J751" s="81">
        <f>'6月评分表'!J73</f>
        <v>2.5</v>
      </c>
      <c r="K751" s="81">
        <f>'6月评分表'!K73</f>
        <v>5</v>
      </c>
      <c r="L751" s="81">
        <f>'6月评分表'!L73</f>
        <v>72.5</v>
      </c>
      <c r="M751" s="82">
        <f>'6月评分表'!M73</f>
        <v>195093.12</v>
      </c>
      <c r="N751" s="82">
        <f>'6月评分表'!N73</f>
        <v>6970.30747823812</v>
      </c>
      <c r="O751" s="82">
        <f>'6月评分表'!O73</f>
        <v>0.116848835416816</v>
      </c>
      <c r="P751" s="82">
        <f>'6月评分表'!P73</f>
        <v>1.49406277035044E-2</v>
      </c>
      <c r="Q751" s="82">
        <f>'6月评分表'!Q73</f>
        <v>8.4715405677191704</v>
      </c>
      <c r="R751" s="82">
        <f>'6月评分表'!R73</f>
        <v>1.0831955085040701</v>
      </c>
    </row>
    <row r="752" spans="1:18" hidden="1">
      <c r="A752" s="81">
        <v>202406</v>
      </c>
      <c r="B752" s="81" t="s">
        <v>199</v>
      </c>
      <c r="C752" s="81" t="s">
        <v>17</v>
      </c>
      <c r="D752" s="81" t="s">
        <v>33</v>
      </c>
      <c r="E752" s="81" t="s">
        <v>200</v>
      </c>
      <c r="F752" s="81">
        <f>'6月评分表'!F74</f>
        <v>45</v>
      </c>
      <c r="G752" s="81">
        <f>'6月评分表'!G74</f>
        <v>0</v>
      </c>
      <c r="H752" s="81">
        <f>'6月评分表'!H74</f>
        <v>7.5</v>
      </c>
      <c r="I752" s="81">
        <f>'6月评分表'!I74</f>
        <v>10</v>
      </c>
      <c r="J752" s="81">
        <f>'6月评分表'!J74</f>
        <v>2.5</v>
      </c>
      <c r="K752" s="81">
        <f>'6月评分表'!K74</f>
        <v>5</v>
      </c>
      <c r="L752" s="81">
        <f>'6月评分表'!L74</f>
        <v>70</v>
      </c>
      <c r="M752" s="82">
        <f>'6月评分表'!M74</f>
        <v>178719.54</v>
      </c>
      <c r="N752" s="82">
        <f>'6月评分表'!N74</f>
        <v>0</v>
      </c>
      <c r="O752" s="82">
        <f>'6月评分表'!O74</f>
        <v>8.4310745715382801E-2</v>
      </c>
      <c r="P752" s="82">
        <f>'6月评分表'!P74</f>
        <v>1.24072117599851E-2</v>
      </c>
      <c r="Q752" s="82">
        <f>'6月评分表'!Q74</f>
        <v>5.9017522000767899</v>
      </c>
      <c r="R752" s="82">
        <f>'6月评分表'!R74</f>
        <v>0.86850482319895905</v>
      </c>
    </row>
    <row r="753" spans="1:18" hidden="1">
      <c r="A753" s="81">
        <v>202406</v>
      </c>
      <c r="B753" s="81" t="s">
        <v>201</v>
      </c>
      <c r="C753" s="81" t="s">
        <v>17</v>
      </c>
      <c r="D753" s="81" t="s">
        <v>33</v>
      </c>
      <c r="E753" s="81" t="s">
        <v>202</v>
      </c>
      <c r="F753" s="81">
        <f>'6月评分表'!F75</f>
        <v>41.85</v>
      </c>
      <c r="G753" s="81">
        <f>'6月评分表'!G75</f>
        <v>0</v>
      </c>
      <c r="H753" s="81">
        <f>'6月评分表'!H75</f>
        <v>2.5</v>
      </c>
      <c r="I753" s="81">
        <f>'6月评分表'!I75</f>
        <v>6</v>
      </c>
      <c r="J753" s="81">
        <f>'6月评分表'!J75</f>
        <v>0</v>
      </c>
      <c r="K753" s="81">
        <f>'6月评分表'!K75</f>
        <v>5</v>
      </c>
      <c r="L753" s="81">
        <f>'6月评分表'!L75</f>
        <v>55.35</v>
      </c>
      <c r="M753" s="82">
        <f>'6月评分表'!M75</f>
        <v>102114.22</v>
      </c>
      <c r="N753" s="82">
        <f>'6月评分表'!N75</f>
        <v>0</v>
      </c>
      <c r="O753" s="82">
        <f>'6月评分表'!O75</f>
        <v>4.8172270566188002E-2</v>
      </c>
      <c r="P753" s="82">
        <f>'6月评分表'!P75</f>
        <v>7.0890555741454399E-3</v>
      </c>
      <c r="Q753" s="82">
        <f>'6月评分表'!Q75</f>
        <v>2.6663351758384999</v>
      </c>
      <c r="R753" s="82">
        <f>'6月评分表'!R75</f>
        <v>0.39237922602894998</v>
      </c>
    </row>
    <row r="754" spans="1:18" hidden="1">
      <c r="A754" s="81">
        <v>202406</v>
      </c>
      <c r="B754" s="81" t="s">
        <v>203</v>
      </c>
      <c r="C754" s="81" t="s">
        <v>17</v>
      </c>
      <c r="D754" s="81" t="s">
        <v>33</v>
      </c>
      <c r="E754" s="81" t="s">
        <v>204</v>
      </c>
      <c r="F754" s="81">
        <f>'6月评分表'!F76</f>
        <v>41.85</v>
      </c>
      <c r="G754" s="81">
        <f>'6月评分表'!G76</f>
        <v>10</v>
      </c>
      <c r="H754" s="81">
        <f>'6月评分表'!H76</f>
        <v>10</v>
      </c>
      <c r="I754" s="81">
        <f>'6月评分表'!I76</f>
        <v>10</v>
      </c>
      <c r="J754" s="81">
        <f>'6月评分表'!J76</f>
        <v>2.5</v>
      </c>
      <c r="K754" s="81">
        <f>'6月评分表'!K76</f>
        <v>5</v>
      </c>
      <c r="L754" s="81">
        <f>'6月评分表'!L76</f>
        <v>79.349999999999994</v>
      </c>
      <c r="M754" s="82">
        <f>'6月评分表'!M76</f>
        <v>205247.66</v>
      </c>
      <c r="N754" s="82">
        <f>'6月评分表'!N76</f>
        <v>29824.019418093401</v>
      </c>
      <c r="O754" s="82">
        <f>'6月评分表'!O76</f>
        <v>0.20299705536304699</v>
      </c>
      <c r="P754" s="82">
        <f>'6月评分表'!P76</f>
        <v>2.02250304333613E-2</v>
      </c>
      <c r="Q754" s="82">
        <f>'6月评分表'!Q76</f>
        <v>16.107816343057699</v>
      </c>
      <c r="R754" s="82">
        <f>'6月评分表'!R76</f>
        <v>1.6048561648872199</v>
      </c>
    </row>
    <row r="755" spans="1:18" hidden="1">
      <c r="A755" s="81">
        <v>202406</v>
      </c>
      <c r="B755" s="81" t="s">
        <v>205</v>
      </c>
      <c r="C755" s="81" t="s">
        <v>17</v>
      </c>
      <c r="D755" s="81" t="s">
        <v>33</v>
      </c>
      <c r="E755" s="81" t="s">
        <v>206</v>
      </c>
      <c r="F755" s="81">
        <f>'6月评分表'!F77</f>
        <v>44.55</v>
      </c>
      <c r="G755" s="81">
        <f>'6月评分表'!G77</f>
        <v>2.5</v>
      </c>
      <c r="H755" s="81">
        <f>'6月评分表'!H77</f>
        <v>7.5</v>
      </c>
      <c r="I755" s="81">
        <f>'6月评分表'!I77</f>
        <v>7</v>
      </c>
      <c r="J755" s="81">
        <f>'6月评分表'!J77</f>
        <v>2.5</v>
      </c>
      <c r="K755" s="81">
        <f>'6月评分表'!K77</f>
        <v>5</v>
      </c>
      <c r="L755" s="81">
        <f>'6月评分表'!L77</f>
        <v>69.05</v>
      </c>
      <c r="M755" s="82">
        <f>'6月评分表'!M77</f>
        <v>112396.03</v>
      </c>
      <c r="N755" s="82">
        <f>'6月评分表'!N77</f>
        <v>2354.7340252762301</v>
      </c>
      <c r="O755" s="82">
        <f>'6月评分表'!O77</f>
        <v>6.1405413243073297E-2</v>
      </c>
      <c r="P755" s="82">
        <f>'6月评分表'!P77</f>
        <v>8.2746912546517292E-3</v>
      </c>
      <c r="Q755" s="82">
        <f>'6月评分表'!Q77</f>
        <v>4.24004378443421</v>
      </c>
      <c r="R755" s="82">
        <f>'6月评分表'!R77</f>
        <v>0.57136743113370203</v>
      </c>
    </row>
    <row r="756" spans="1:18" hidden="1">
      <c r="A756" s="81">
        <v>202406</v>
      </c>
      <c r="B756" s="81" t="s">
        <v>207</v>
      </c>
      <c r="C756" s="81" t="s">
        <v>17</v>
      </c>
      <c r="D756" s="81" t="s">
        <v>36</v>
      </c>
      <c r="E756" s="81" t="s">
        <v>208</v>
      </c>
      <c r="F756" s="81">
        <f>'6月评分表'!F78</f>
        <v>45</v>
      </c>
      <c r="G756" s="81">
        <f>'6月评分表'!G78</f>
        <v>5</v>
      </c>
      <c r="H756" s="81">
        <f>'6月评分表'!H78</f>
        <v>0</v>
      </c>
      <c r="I756" s="81">
        <f>'6月评分表'!I78</f>
        <v>10</v>
      </c>
      <c r="J756" s="81">
        <f>'6月评分表'!J78</f>
        <v>2.5</v>
      </c>
      <c r="K756" s="81">
        <f>'6月评分表'!K78</f>
        <v>5</v>
      </c>
      <c r="L756" s="81">
        <f>'6月评分表'!L78</f>
        <v>67.5</v>
      </c>
      <c r="M756" s="82">
        <f>'6月评分表'!M78</f>
        <v>111460.06</v>
      </c>
      <c r="N756" s="82">
        <f>'6月评分表'!N78</f>
        <v>10654.7282557611</v>
      </c>
      <c r="O756" s="82">
        <f>'6月评分表'!O78</f>
        <v>5.8778628683288099E-2</v>
      </c>
      <c r="P756" s="82">
        <f>'6月评分表'!P78</f>
        <v>9.8728734386343605E-3</v>
      </c>
      <c r="Q756" s="82">
        <f>'6月评分表'!Q78</f>
        <v>3.9675574361219401</v>
      </c>
      <c r="R756" s="82">
        <f>'6月评分表'!R78</f>
        <v>0.66641895710781895</v>
      </c>
    </row>
    <row r="757" spans="1:18" hidden="1">
      <c r="A757" s="81">
        <v>202406</v>
      </c>
      <c r="B757" s="81" t="s">
        <v>209</v>
      </c>
      <c r="C757" s="81" t="s">
        <v>17</v>
      </c>
      <c r="D757" s="81" t="s">
        <v>36</v>
      </c>
      <c r="E757" s="81" t="s">
        <v>210</v>
      </c>
      <c r="F757" s="81">
        <f>'6月评分表'!F79</f>
        <v>45</v>
      </c>
      <c r="G757" s="81">
        <f>'6月评分表'!G79</f>
        <v>10</v>
      </c>
      <c r="H757" s="81">
        <f>'6月评分表'!H79</f>
        <v>10</v>
      </c>
      <c r="I757" s="81">
        <f>'6月评分表'!I79</f>
        <v>7</v>
      </c>
      <c r="J757" s="81">
        <f>'6月评分表'!J79</f>
        <v>2.5</v>
      </c>
      <c r="K757" s="81">
        <f>'6月评分表'!K79</f>
        <v>5</v>
      </c>
      <c r="L757" s="81">
        <f>'6月评分表'!L79</f>
        <v>79.5</v>
      </c>
      <c r="M757" s="82">
        <f>'6月评分表'!M79</f>
        <v>195896.34</v>
      </c>
      <c r="N757" s="82">
        <f>'6月评分表'!N79</f>
        <v>20856.6170397108</v>
      </c>
      <c r="O757" s="82">
        <f>'6月评分表'!O79</f>
        <v>0.10611879027701999</v>
      </c>
      <c r="P757" s="82">
        <f>'6月评分表'!P79</f>
        <v>1.7778939914825601E-2</v>
      </c>
      <c r="Q757" s="82">
        <f>'6月评分表'!Q79</f>
        <v>8.4364438270231297</v>
      </c>
      <c r="R757" s="82">
        <f>'6月评分表'!R79</f>
        <v>1.41342572322864</v>
      </c>
    </row>
    <row r="758" spans="1:18" hidden="1">
      <c r="A758" s="81">
        <v>202406</v>
      </c>
      <c r="B758" s="81" t="s">
        <v>211</v>
      </c>
      <c r="C758" s="81" t="s">
        <v>17</v>
      </c>
      <c r="D758" s="81" t="s">
        <v>30</v>
      </c>
      <c r="E758" s="81" t="s">
        <v>212</v>
      </c>
      <c r="F758" s="81">
        <f>'6月评分表'!F80</f>
        <v>45</v>
      </c>
      <c r="G758" s="81">
        <f>'6月评分表'!G80</f>
        <v>20</v>
      </c>
      <c r="H758" s="81">
        <f>'6月评分表'!H80</f>
        <v>5</v>
      </c>
      <c r="I758" s="81">
        <f>'6月评分表'!I80</f>
        <v>3</v>
      </c>
      <c r="J758" s="81">
        <f>'6月评分表'!J80</f>
        <v>5</v>
      </c>
      <c r="K758" s="81">
        <f>'6月评分表'!K80</f>
        <v>5</v>
      </c>
      <c r="L758" s="81">
        <f>'6月评分表'!L80</f>
        <v>83</v>
      </c>
      <c r="M758" s="82">
        <f>'6月评分表'!M80</f>
        <v>438952.09</v>
      </c>
      <c r="N758" s="82">
        <f>'6月评分表'!N80</f>
        <v>142839.39623325801</v>
      </c>
      <c r="O758" s="82">
        <f>'6月评分表'!O80</f>
        <v>0.335947056537788</v>
      </c>
      <c r="P758" s="82">
        <f>'6月评分表'!P80</f>
        <v>5.9095564043625502E-2</v>
      </c>
      <c r="Q758" s="82">
        <f>'6月评分表'!Q80</f>
        <v>27.883605692636401</v>
      </c>
      <c r="R758" s="82">
        <f>'6月评分表'!R80</f>
        <v>4.9049318156209196</v>
      </c>
    </row>
    <row r="759" spans="1:18" hidden="1">
      <c r="A759" s="81">
        <v>202406</v>
      </c>
      <c r="B759" s="81" t="s">
        <v>213</v>
      </c>
      <c r="C759" s="81" t="s">
        <v>17</v>
      </c>
      <c r="D759" s="81" t="s">
        <v>30</v>
      </c>
      <c r="E759" s="81" t="s">
        <v>214</v>
      </c>
      <c r="F759" s="81">
        <f>'6月评分表'!F81</f>
        <v>45</v>
      </c>
      <c r="G759" s="81">
        <f>'6月评分表'!G81</f>
        <v>20</v>
      </c>
      <c r="H759" s="81">
        <f>'6月评分表'!H81</f>
        <v>10</v>
      </c>
      <c r="I759" s="81">
        <f>'6月评分表'!I81</f>
        <v>3</v>
      </c>
      <c r="J759" s="81">
        <f>'6月评分表'!J81</f>
        <v>2.5</v>
      </c>
      <c r="K759" s="81">
        <f>'6月评分表'!K81</f>
        <v>5</v>
      </c>
      <c r="L759" s="81">
        <f>'6月评分表'!L81</f>
        <v>85.5</v>
      </c>
      <c r="M759" s="82">
        <f>'6月评分表'!M81</f>
        <v>158282.23000000001</v>
      </c>
      <c r="N759" s="82">
        <f>'6月评分表'!N81</f>
        <v>34567.187821703497</v>
      </c>
      <c r="O759" s="82">
        <f>'6月评分表'!O81</f>
        <v>0.106605120325795</v>
      </c>
      <c r="P759" s="82">
        <f>'6月评分表'!P81</f>
        <v>1.7914998635282502E-2</v>
      </c>
      <c r="Q759" s="82">
        <f>'6月评分表'!Q81</f>
        <v>9.1147377878554394</v>
      </c>
      <c r="R759" s="82">
        <f>'6月评分表'!R81</f>
        <v>1.5317323833166601</v>
      </c>
    </row>
    <row r="760" spans="1:18" hidden="1">
      <c r="A760" s="81">
        <v>202406</v>
      </c>
      <c r="B760" s="81" t="s">
        <v>215</v>
      </c>
      <c r="C760" s="81" t="s">
        <v>17</v>
      </c>
      <c r="D760" s="81" t="s">
        <v>30</v>
      </c>
      <c r="E760" s="81" t="s">
        <v>216</v>
      </c>
      <c r="F760" s="81">
        <f>'6月评分表'!F82</f>
        <v>37.35</v>
      </c>
      <c r="G760" s="81">
        <f>'6月评分表'!G82</f>
        <v>2.5</v>
      </c>
      <c r="H760" s="81">
        <f>'6月评分表'!H82</f>
        <v>5</v>
      </c>
      <c r="I760" s="81">
        <f>'6月评分表'!I82</f>
        <v>7</v>
      </c>
      <c r="J760" s="81">
        <f>'6月评分表'!J82</f>
        <v>0</v>
      </c>
      <c r="K760" s="81">
        <f>'6月评分表'!K82</f>
        <v>5</v>
      </c>
      <c r="L760" s="81">
        <f>'6月评分表'!L82</f>
        <v>56.85</v>
      </c>
      <c r="M760" s="82">
        <f>'6月评分表'!M82</f>
        <v>99309.39</v>
      </c>
      <c r="N760" s="82">
        <f>'6月评分表'!N82</f>
        <v>4946.6211625277301</v>
      </c>
      <c r="O760" s="82">
        <f>'6月评分表'!O82</f>
        <v>5.2521562692567102E-2</v>
      </c>
      <c r="P760" s="82">
        <f>'6月评分表'!P82</f>
        <v>7.8855445302996197E-3</v>
      </c>
      <c r="Q760" s="82">
        <f>'6月评分表'!Q82</f>
        <v>2.9858508390724401</v>
      </c>
      <c r="R760" s="82">
        <f>'6月评分表'!R82</f>
        <v>0.44829320654753402</v>
      </c>
    </row>
    <row r="761" spans="1:18" hidden="1">
      <c r="A761" s="81">
        <v>202406</v>
      </c>
      <c r="B761" s="81" t="s">
        <v>217</v>
      </c>
      <c r="C761" s="81" t="s">
        <v>17</v>
      </c>
      <c r="D761" s="81" t="s">
        <v>36</v>
      </c>
      <c r="E761" s="81" t="s">
        <v>218</v>
      </c>
      <c r="F761" s="81">
        <f>'6月评分表'!F83</f>
        <v>45</v>
      </c>
      <c r="G761" s="81">
        <f>'6月评分表'!G83</f>
        <v>10</v>
      </c>
      <c r="H761" s="81">
        <f>'6月评分表'!H83</f>
        <v>7.5</v>
      </c>
      <c r="I761" s="81">
        <f>'6月评分表'!I83</f>
        <v>10</v>
      </c>
      <c r="J761" s="81">
        <f>'6月评分表'!J83</f>
        <v>2.5</v>
      </c>
      <c r="K761" s="81">
        <f>'6月评分表'!K83</f>
        <v>5</v>
      </c>
      <c r="L761" s="81">
        <f>'6月评分表'!L83</f>
        <v>80</v>
      </c>
      <c r="M761" s="82">
        <f>'6月评分表'!M83</f>
        <v>103851.15</v>
      </c>
      <c r="N761" s="82">
        <f>'6月评分表'!N83</f>
        <v>11910.470167199601</v>
      </c>
      <c r="O761" s="82">
        <f>'6月评分表'!O83</f>
        <v>5.7384116940103598E-2</v>
      </c>
      <c r="P761" s="82">
        <f>'6月评分表'!P83</f>
        <v>9.5962681877827805E-3</v>
      </c>
      <c r="Q761" s="82">
        <f>'6月评分表'!Q83</f>
        <v>4.59072935520829</v>
      </c>
      <c r="R761" s="82">
        <f>'6月评分表'!R83</f>
        <v>0.76770145502262199</v>
      </c>
    </row>
    <row r="762" spans="1:18" hidden="1">
      <c r="A762" s="81">
        <v>202406</v>
      </c>
      <c r="B762" s="81" t="s">
        <v>219</v>
      </c>
      <c r="C762" s="81" t="s">
        <v>17</v>
      </c>
      <c r="D762" s="81" t="s">
        <v>36</v>
      </c>
      <c r="E762" s="81" t="s">
        <v>220</v>
      </c>
      <c r="F762" s="81">
        <f>'6月评分表'!F84</f>
        <v>45</v>
      </c>
      <c r="G762" s="81">
        <f>'6月评分表'!G84</f>
        <v>5</v>
      </c>
      <c r="H762" s="81">
        <f>'6月评分表'!H84</f>
        <v>10</v>
      </c>
      <c r="I762" s="81">
        <f>'6月评分表'!I84</f>
        <v>7</v>
      </c>
      <c r="J762" s="81">
        <f>'6月评分表'!J84</f>
        <v>2.5</v>
      </c>
      <c r="K762" s="81">
        <f>'6月评分表'!K84</f>
        <v>5</v>
      </c>
      <c r="L762" s="81">
        <f>'6月评分表'!L84</f>
        <v>74.5</v>
      </c>
      <c r="M762" s="82">
        <f>'6月评分表'!M84</f>
        <v>153573.03</v>
      </c>
      <c r="N762" s="82">
        <f>'6月评分表'!N84</f>
        <v>13796.1320512151</v>
      </c>
      <c r="O762" s="82">
        <f>'6月评分表'!O84</f>
        <v>7.9819558901276594E-2</v>
      </c>
      <c r="P762" s="82">
        <f>'6月评分表'!P84</f>
        <v>1.3425951082320701E-2</v>
      </c>
      <c r="Q762" s="82">
        <f>'6月评分表'!Q84</f>
        <v>5.9465571381451099</v>
      </c>
      <c r="R762" s="82">
        <f>'6月评分表'!R84</f>
        <v>1.00023335563289</v>
      </c>
    </row>
    <row r="763" spans="1:18" hidden="1">
      <c r="A763" s="81">
        <v>202406</v>
      </c>
      <c r="B763" s="81" t="s">
        <v>221</v>
      </c>
      <c r="C763" s="81" t="s">
        <v>17</v>
      </c>
      <c r="D763" s="81" t="s">
        <v>33</v>
      </c>
      <c r="E763" s="81" t="s">
        <v>222</v>
      </c>
      <c r="F763" s="81">
        <f>'6月评分表'!F85</f>
        <v>45</v>
      </c>
      <c r="G763" s="81">
        <f>'6月评分表'!G85</f>
        <v>5</v>
      </c>
      <c r="H763" s="81">
        <f>'6月评分表'!H85</f>
        <v>10</v>
      </c>
      <c r="I763" s="81">
        <f>'6月评分表'!I85</f>
        <v>10</v>
      </c>
      <c r="J763" s="81">
        <f>'6月评分表'!J85</f>
        <v>0</v>
      </c>
      <c r="K763" s="81">
        <f>'6月评分表'!K85</f>
        <v>5</v>
      </c>
      <c r="L763" s="81">
        <f>'6月评分表'!L85</f>
        <v>75</v>
      </c>
      <c r="M763" s="82">
        <f>'6月评分表'!M85</f>
        <v>119006.34</v>
      </c>
      <c r="N763" s="82">
        <f>'6月评分表'!N85</f>
        <v>10942.981122876599</v>
      </c>
      <c r="O763" s="82">
        <f>'6月评分表'!O85</f>
        <v>9.5097457908624006E-2</v>
      </c>
      <c r="P763" s="82">
        <f>'6月评分表'!P85</f>
        <v>1.04545177156258E-2</v>
      </c>
      <c r="Q763" s="82">
        <f>'6月评分表'!Q85</f>
        <v>7.1323093431468001</v>
      </c>
      <c r="R763" s="82">
        <f>'6月评分表'!R85</f>
        <v>0.78408882867193397</v>
      </c>
    </row>
    <row r="764" spans="1:18" hidden="1">
      <c r="A764" s="81">
        <v>202406</v>
      </c>
      <c r="B764" s="81" t="s">
        <v>223</v>
      </c>
      <c r="C764" s="81" t="s">
        <v>17</v>
      </c>
      <c r="D764" s="81" t="s">
        <v>36</v>
      </c>
      <c r="E764" s="81" t="s">
        <v>224</v>
      </c>
      <c r="F764" s="81">
        <f>'6月评分表'!F86</f>
        <v>45</v>
      </c>
      <c r="G764" s="81">
        <f>'6月评分表'!G86</f>
        <v>20</v>
      </c>
      <c r="H764" s="81">
        <f>'6月评分表'!H86</f>
        <v>10</v>
      </c>
      <c r="I764" s="81">
        <f>'6月评分表'!I86</f>
        <v>6</v>
      </c>
      <c r="J764" s="81">
        <f>'6月评分表'!J86</f>
        <v>2.5</v>
      </c>
      <c r="K764" s="81">
        <f>'6月评分表'!K86</f>
        <v>5</v>
      </c>
      <c r="L764" s="81">
        <f>'6月评分表'!L86</f>
        <v>88.5</v>
      </c>
      <c r="M764" s="82">
        <f>'6月评分表'!M86</f>
        <v>306218.76</v>
      </c>
      <c r="N764" s="82">
        <f>'6月评分表'!N86</f>
        <v>81568.951813792897</v>
      </c>
      <c r="O764" s="82">
        <f>'6月评分表'!O86</f>
        <v>0.23052649091198199</v>
      </c>
      <c r="P764" s="82">
        <f>'6月评分表'!P86</f>
        <v>3.76034206219601E-2</v>
      </c>
      <c r="Q764" s="82">
        <f>'6月评分表'!Q86</f>
        <v>20.401594445710401</v>
      </c>
      <c r="R764" s="82">
        <f>'6月评分表'!R86</f>
        <v>3.3279027250434701</v>
      </c>
    </row>
    <row r="765" spans="1:18" hidden="1">
      <c r="A765" s="81">
        <v>202406</v>
      </c>
      <c r="B765" s="81" t="s">
        <v>227</v>
      </c>
      <c r="C765" s="81" t="s">
        <v>17</v>
      </c>
      <c r="D765" s="81" t="s">
        <v>33</v>
      </c>
      <c r="E765" s="81" t="s">
        <v>228</v>
      </c>
      <c r="F765" s="81">
        <f>'6月评分表'!F87</f>
        <v>45</v>
      </c>
      <c r="G765" s="81">
        <f>'6月评分表'!G87</f>
        <v>15</v>
      </c>
      <c r="H765" s="81">
        <f>'6月评分表'!H87</f>
        <v>10</v>
      </c>
      <c r="I765" s="81">
        <f>'6月评分表'!I87</f>
        <v>6</v>
      </c>
      <c r="J765" s="81">
        <f>'6月评分表'!J87</f>
        <v>2.5</v>
      </c>
      <c r="K765" s="81">
        <f>'6月评分表'!K87</f>
        <v>5</v>
      </c>
      <c r="L765" s="81">
        <f>'6月评分表'!L87</f>
        <v>83.5</v>
      </c>
      <c r="M765" s="82">
        <f>'6月评分表'!M87</f>
        <v>112560.81</v>
      </c>
      <c r="N765" s="82">
        <f>'6月评分表'!N87</f>
        <v>18280.485405896201</v>
      </c>
      <c r="O765" s="82">
        <f>'6月评分表'!O87</f>
        <v>0.11817785598658601</v>
      </c>
      <c r="P765" s="82">
        <f>'6月评分表'!P87</f>
        <v>1.14773462428226E-2</v>
      </c>
      <c r="Q765" s="82">
        <f>'6月评分表'!Q87</f>
        <v>9.8678509748798895</v>
      </c>
      <c r="R765" s="82">
        <f>'6月评分表'!R87</f>
        <v>0.95835841127568999</v>
      </c>
    </row>
    <row r="766" spans="1:18" hidden="1">
      <c r="A766" s="81">
        <v>202406</v>
      </c>
      <c r="B766" s="81" t="s">
        <v>229</v>
      </c>
      <c r="C766" s="81" t="s">
        <v>17</v>
      </c>
      <c r="D766" s="81" t="s">
        <v>36</v>
      </c>
      <c r="E766" s="81" t="s">
        <v>230</v>
      </c>
      <c r="F766" s="81">
        <f>'6月评分表'!F88</f>
        <v>45</v>
      </c>
      <c r="G766" s="81">
        <f>'6月评分表'!G88</f>
        <v>0</v>
      </c>
      <c r="H766" s="81">
        <f>'6月评分表'!H88</f>
        <v>10</v>
      </c>
      <c r="I766" s="81">
        <f>'6月评分表'!I88</f>
        <v>10</v>
      </c>
      <c r="J766" s="81">
        <f>'6月评分表'!J88</f>
        <v>2.5</v>
      </c>
      <c r="K766" s="81">
        <f>'6月评分表'!K88</f>
        <v>5</v>
      </c>
      <c r="L766" s="81">
        <f>'6月评分表'!L88</f>
        <v>72.5</v>
      </c>
      <c r="M766" s="82">
        <f>'6月评分表'!M88</f>
        <v>75878.19</v>
      </c>
      <c r="N766" s="82">
        <f>'6月评分表'!N88</f>
        <v>0</v>
      </c>
      <c r="O766" s="82">
        <f>'6月评分表'!O88</f>
        <v>3.0438661221923201E-2</v>
      </c>
      <c r="P766" s="82">
        <f>'6月评分表'!P88</f>
        <v>5.26767678170158E-3</v>
      </c>
      <c r="Q766" s="82">
        <f>'6月评分表'!Q88</f>
        <v>2.2068029385894299</v>
      </c>
      <c r="R766" s="82">
        <f>'6月评分表'!R88</f>
        <v>0.38190656667336398</v>
      </c>
    </row>
    <row r="767" spans="1:18" hidden="1">
      <c r="A767" s="81">
        <v>202406</v>
      </c>
      <c r="B767" s="81" t="s">
        <v>233</v>
      </c>
      <c r="C767" s="81" t="s">
        <v>18</v>
      </c>
      <c r="D767" s="81" t="s">
        <v>26</v>
      </c>
      <c r="E767" s="81" t="s">
        <v>234</v>
      </c>
      <c r="F767" s="81">
        <f>'6月评分表'!F89</f>
        <v>45</v>
      </c>
      <c r="G767" s="81">
        <f>'6月评分表'!G89</f>
        <v>15</v>
      </c>
      <c r="H767" s="81">
        <f>'6月评分表'!H89</f>
        <v>10</v>
      </c>
      <c r="I767" s="81">
        <f>'6月评分表'!I89</f>
        <v>7</v>
      </c>
      <c r="J767" s="81">
        <f>'6月评分表'!J89</f>
        <v>2.5</v>
      </c>
      <c r="K767" s="81">
        <f>'6月评分表'!K89</f>
        <v>5</v>
      </c>
      <c r="L767" s="81">
        <f>'6月评分表'!L89</f>
        <v>84.5</v>
      </c>
      <c r="M767" s="82">
        <f>'6月评分表'!M89</f>
        <v>186319.59</v>
      </c>
      <c r="N767" s="82">
        <f>'6月评分表'!N89</f>
        <v>31724.206428404101</v>
      </c>
      <c r="O767" s="82">
        <f>'6月评分表'!O89</f>
        <v>0.106649319315182</v>
      </c>
      <c r="P767" s="82">
        <f>'6月评分表'!P89</f>
        <v>2.4823066441080201E-2</v>
      </c>
      <c r="Q767" s="82">
        <f>'6月评分表'!Q89</f>
        <v>9.0118674821328604</v>
      </c>
      <c r="R767" s="82">
        <f>'6月评分表'!R89</f>
        <v>2.0975491142712701</v>
      </c>
    </row>
    <row r="768" spans="1:18" hidden="1">
      <c r="A768" s="81">
        <v>202406</v>
      </c>
      <c r="B768" s="81" t="s">
        <v>235</v>
      </c>
      <c r="C768" s="81" t="s">
        <v>18</v>
      </c>
      <c r="D768" s="81" t="s">
        <v>26</v>
      </c>
      <c r="E768" s="81" t="s">
        <v>236</v>
      </c>
      <c r="F768" s="81">
        <f>'6月评分表'!F90</f>
        <v>45</v>
      </c>
      <c r="G768" s="81">
        <f>'6月评分表'!G90</f>
        <v>15</v>
      </c>
      <c r="H768" s="81">
        <f>'6月评分表'!H90</f>
        <v>10</v>
      </c>
      <c r="I768" s="81">
        <f>'6月评分表'!I90</f>
        <v>7</v>
      </c>
      <c r="J768" s="81">
        <f>'6月评分表'!J90</f>
        <v>5</v>
      </c>
      <c r="K768" s="81">
        <f>'6月评分表'!K90</f>
        <v>5</v>
      </c>
      <c r="L768" s="81">
        <f>'6月评分表'!L90</f>
        <v>87</v>
      </c>
      <c r="M768" s="82">
        <f>'6月评分表'!M90</f>
        <v>165431.66</v>
      </c>
      <c r="N768" s="82">
        <f>'6月评分表'!N90</f>
        <v>28341.8952110299</v>
      </c>
      <c r="O768" s="82">
        <f>'6月评分表'!O90</f>
        <v>9.4881413812123394E-2</v>
      </c>
      <c r="P768" s="82">
        <f>'6月评分表'!P90</f>
        <v>2.2081289901051199E-2</v>
      </c>
      <c r="Q768" s="82">
        <f>'6月评分表'!Q90</f>
        <v>8.2546830016547403</v>
      </c>
      <c r="R768" s="82">
        <f>'6月评分表'!R90</f>
        <v>1.9210722213914599</v>
      </c>
    </row>
    <row r="769" spans="1:18" hidden="1">
      <c r="A769" s="81">
        <v>202406</v>
      </c>
      <c r="B769" s="81" t="s">
        <v>237</v>
      </c>
      <c r="C769" s="81" t="s">
        <v>18</v>
      </c>
      <c r="D769" s="81" t="s">
        <v>26</v>
      </c>
      <c r="E769" s="81" t="s">
        <v>238</v>
      </c>
      <c r="F769" s="81">
        <f>'6月评分表'!F91</f>
        <v>45</v>
      </c>
      <c r="G769" s="81">
        <f>'6月评分表'!G91</f>
        <v>15</v>
      </c>
      <c r="H769" s="81">
        <f>'6月评分表'!H91</f>
        <v>7.5</v>
      </c>
      <c r="I769" s="81">
        <f>'6月评分表'!I91</f>
        <v>3</v>
      </c>
      <c r="J769" s="81">
        <f>'6月评分表'!J91</f>
        <v>5</v>
      </c>
      <c r="K769" s="81">
        <f>'6月评分表'!K91</f>
        <v>5</v>
      </c>
      <c r="L769" s="81">
        <f>'6月评分表'!L91</f>
        <v>80.5</v>
      </c>
      <c r="M769" s="82">
        <f>'6月评分表'!M91</f>
        <v>159777.43</v>
      </c>
      <c r="N769" s="82">
        <f>'6月评分表'!N91</f>
        <v>27475.500243061801</v>
      </c>
      <c r="O769" s="82">
        <f>'6月评分表'!O91</f>
        <v>9.1749075807562405E-2</v>
      </c>
      <c r="P769" s="82">
        <f>'6月评分表'!P91</f>
        <v>2.1350705756256898E-2</v>
      </c>
      <c r="Q769" s="82">
        <f>'6月评分表'!Q91</f>
        <v>7.3858006025087697</v>
      </c>
      <c r="R769" s="82">
        <f>'6月评分表'!R91</f>
        <v>1.71873181337868</v>
      </c>
    </row>
    <row r="770" spans="1:18" hidden="1">
      <c r="A770" s="81">
        <v>202406</v>
      </c>
      <c r="B770" s="81" t="s">
        <v>239</v>
      </c>
      <c r="C770" s="81" t="s">
        <v>18</v>
      </c>
      <c r="D770" s="81" t="s">
        <v>26</v>
      </c>
      <c r="E770" s="81" t="s">
        <v>240</v>
      </c>
      <c r="F770" s="81">
        <f>'6月评分表'!F92</f>
        <v>45</v>
      </c>
      <c r="G770" s="81">
        <f>'6月评分表'!G92</f>
        <v>15</v>
      </c>
      <c r="H770" s="81">
        <f>'6月评分表'!H92</f>
        <v>10</v>
      </c>
      <c r="I770" s="81">
        <f>'6月评分表'!I92</f>
        <v>7</v>
      </c>
      <c r="J770" s="81">
        <f>'6月评分表'!J92</f>
        <v>5</v>
      </c>
      <c r="K770" s="81">
        <f>'6月评分表'!K92</f>
        <v>5</v>
      </c>
      <c r="L770" s="81">
        <f>'6月评分表'!L92</f>
        <v>87</v>
      </c>
      <c r="M770" s="82">
        <f>'6月评分表'!M92</f>
        <v>137791.45000000001</v>
      </c>
      <c r="N770" s="82">
        <f>'6月评分表'!N92</f>
        <v>21709.9775449275</v>
      </c>
      <c r="O770" s="82">
        <f>'6月评分表'!O92</f>
        <v>7.6978461521347005E-2</v>
      </c>
      <c r="P770" s="82">
        <f>'6月评分表'!P92</f>
        <v>1.7944680002971801E-2</v>
      </c>
      <c r="Q770" s="82">
        <f>'6月评分表'!Q92</f>
        <v>6.6971261523571899</v>
      </c>
      <c r="R770" s="82">
        <f>'6月评分表'!R92</f>
        <v>1.5611871602585401</v>
      </c>
    </row>
    <row r="771" spans="1:18" hidden="1">
      <c r="A771" s="81">
        <v>202406</v>
      </c>
      <c r="B771" s="81" t="s">
        <v>241</v>
      </c>
      <c r="C771" s="81" t="s">
        <v>18</v>
      </c>
      <c r="D771" s="81" t="s">
        <v>26</v>
      </c>
      <c r="E771" s="81" t="s">
        <v>242</v>
      </c>
      <c r="F771" s="81">
        <f>'6月评分表'!F93</f>
        <v>45</v>
      </c>
      <c r="G771" s="81">
        <f>'6月评分表'!G93</f>
        <v>15</v>
      </c>
      <c r="H771" s="81">
        <f>'6月评分表'!H93</f>
        <v>7.5</v>
      </c>
      <c r="I771" s="81">
        <f>'6月评分表'!I93</f>
        <v>7</v>
      </c>
      <c r="J771" s="81">
        <f>'6月评分表'!J93</f>
        <v>5</v>
      </c>
      <c r="K771" s="81">
        <f>'6月评分表'!K93</f>
        <v>5</v>
      </c>
      <c r="L771" s="81">
        <f>'6月评分表'!L93</f>
        <v>84.5</v>
      </c>
      <c r="M771" s="82">
        <f>'6月评分表'!M93</f>
        <v>160409.76</v>
      </c>
      <c r="N771" s="82">
        <f>'6月评分表'!N93</f>
        <v>27049.976306417899</v>
      </c>
      <c r="O771" s="82">
        <f>'6月评分表'!O93</f>
        <v>9.1534634142553598E-2</v>
      </c>
      <c r="P771" s="82">
        <f>'6月评分表'!P93</f>
        <v>2.1309204092303899E-2</v>
      </c>
      <c r="Q771" s="82">
        <f>'6月评分表'!Q93</f>
        <v>7.7346765850457802</v>
      </c>
      <c r="R771" s="82">
        <f>'6月评分表'!R93</f>
        <v>1.80062774579968</v>
      </c>
    </row>
    <row r="772" spans="1:18" hidden="1">
      <c r="A772" s="81">
        <v>202406</v>
      </c>
      <c r="B772" s="81" t="s">
        <v>243</v>
      </c>
      <c r="C772" s="81" t="s">
        <v>18</v>
      </c>
      <c r="D772" s="81" t="s">
        <v>26</v>
      </c>
      <c r="E772" s="81" t="s">
        <v>244</v>
      </c>
      <c r="F772" s="81">
        <f>'6月评分表'!F94</f>
        <v>45</v>
      </c>
      <c r="G772" s="81">
        <f>'6月评分表'!G94</f>
        <v>15</v>
      </c>
      <c r="H772" s="81">
        <f>'6月评分表'!H94</f>
        <v>10</v>
      </c>
      <c r="I772" s="81">
        <f>'6月评分表'!I94</f>
        <v>7</v>
      </c>
      <c r="J772" s="81">
        <f>'6月评分表'!J94</f>
        <v>2.5</v>
      </c>
      <c r="K772" s="81">
        <f>'6月评分表'!K94</f>
        <v>5</v>
      </c>
      <c r="L772" s="81">
        <f>'6月评分表'!L94</f>
        <v>84.5</v>
      </c>
      <c r="M772" s="82">
        <f>'6月评分表'!M94</f>
        <v>148605.4</v>
      </c>
      <c r="N772" s="82">
        <f>'6月评分表'!N94</f>
        <v>23852.246690387899</v>
      </c>
      <c r="O772" s="82">
        <f>'6月评分表'!O94</f>
        <v>8.3493755223576993E-2</v>
      </c>
      <c r="P772" s="82">
        <f>'6月评分表'!P94</f>
        <v>1.9456393321127301E-2</v>
      </c>
      <c r="Q772" s="82">
        <f>'6月评分表'!Q94</f>
        <v>7.0552223163922596</v>
      </c>
      <c r="R772" s="82">
        <f>'6月评分表'!R94</f>
        <v>1.6440652356352601</v>
      </c>
    </row>
    <row r="773" spans="1:18" hidden="1">
      <c r="A773" s="81">
        <v>202406</v>
      </c>
      <c r="B773" s="81" t="s">
        <v>245</v>
      </c>
      <c r="C773" s="81" t="s">
        <v>18</v>
      </c>
      <c r="D773" s="81" t="s">
        <v>26</v>
      </c>
      <c r="E773" s="81" t="s">
        <v>246</v>
      </c>
      <c r="F773" s="81">
        <f>'6月评分表'!F95</f>
        <v>41.85</v>
      </c>
      <c r="G773" s="81">
        <f>'6月评分表'!G95</f>
        <v>15</v>
      </c>
      <c r="H773" s="81">
        <f>'6月评分表'!H95</f>
        <v>5</v>
      </c>
      <c r="I773" s="81">
        <f>'6月评分表'!I95</f>
        <v>3</v>
      </c>
      <c r="J773" s="81">
        <f>'6月评分表'!J95</f>
        <v>2.5</v>
      </c>
      <c r="K773" s="81">
        <f>'6月评分表'!K95</f>
        <v>5</v>
      </c>
      <c r="L773" s="81">
        <f>'6月评分表'!L95</f>
        <v>72.349999999999994</v>
      </c>
      <c r="M773" s="82">
        <f>'6月评分表'!M95</f>
        <v>163533.14000000001</v>
      </c>
      <c r="N773" s="82">
        <f>'6月评分表'!N95</f>
        <v>30993.780380672099</v>
      </c>
      <c r="O773" s="82">
        <f>'6月评分表'!O95</f>
        <v>9.7010883335179501E-2</v>
      </c>
      <c r="P773" s="82">
        <f>'6月评分表'!P95</f>
        <v>2.2530002863264401E-2</v>
      </c>
      <c r="Q773" s="82">
        <f>'6月评分表'!Q95</f>
        <v>7.0187374093002397</v>
      </c>
      <c r="R773" s="82">
        <f>'6月评分表'!R95</f>
        <v>1.6300457071571799</v>
      </c>
    </row>
    <row r="774" spans="1:18" hidden="1">
      <c r="A774" s="81">
        <v>202406</v>
      </c>
      <c r="B774" s="81" t="s">
        <v>249</v>
      </c>
      <c r="C774" s="81" t="s">
        <v>16</v>
      </c>
      <c r="D774" s="81" t="s">
        <v>34</v>
      </c>
      <c r="E774" s="81" t="s">
        <v>250</v>
      </c>
      <c r="F774" s="81">
        <f>'6月评分表'!F96</f>
        <v>45</v>
      </c>
      <c r="G774" s="81">
        <f>'6月评分表'!G96</f>
        <v>5</v>
      </c>
      <c r="H774" s="81">
        <f>'6月评分表'!H96</f>
        <v>10</v>
      </c>
      <c r="I774" s="81">
        <f>'6月评分表'!I96</f>
        <v>7</v>
      </c>
      <c r="J774" s="81">
        <f>'6月评分表'!J96</f>
        <v>2.5</v>
      </c>
      <c r="K774" s="81">
        <f>'6月评分表'!K96</f>
        <v>5</v>
      </c>
      <c r="L774" s="81">
        <f>'6月评分表'!L96</f>
        <v>74.5</v>
      </c>
      <c r="M774" s="82">
        <f>'6月评分表'!M96</f>
        <v>119224.76</v>
      </c>
      <c r="N774" s="82">
        <f>'6月评分表'!N96</f>
        <v>10852.005646117999</v>
      </c>
      <c r="O774" s="82">
        <f>'6月评分表'!O96</f>
        <v>5.6560447497866498E-2</v>
      </c>
      <c r="P774" s="82">
        <f>'6月评分表'!P96</f>
        <v>2.1728080250712399E-2</v>
      </c>
      <c r="Q774" s="82">
        <f>'6月评分表'!Q96</f>
        <v>4.2137533385910597</v>
      </c>
      <c r="R774" s="82">
        <f>'6月评分表'!R96</f>
        <v>1.6187419786780699</v>
      </c>
    </row>
    <row r="775" spans="1:18" hidden="1">
      <c r="A775" s="81">
        <v>202406</v>
      </c>
      <c r="B775" s="81" t="s">
        <v>251</v>
      </c>
      <c r="C775" s="81" t="s">
        <v>16</v>
      </c>
      <c r="D775" s="81" t="s">
        <v>34</v>
      </c>
      <c r="E775" s="81" t="s">
        <v>252</v>
      </c>
      <c r="F775" s="81">
        <f>'6月评分表'!F97</f>
        <v>40.049999999999997</v>
      </c>
      <c r="G775" s="81">
        <f>'6月评分表'!G97</f>
        <v>0</v>
      </c>
      <c r="H775" s="81">
        <f>'6月评分表'!H97</f>
        <v>10</v>
      </c>
      <c r="I775" s="81">
        <f>'6月评分表'!I97</f>
        <v>10</v>
      </c>
      <c r="J775" s="81">
        <f>'6月评分表'!J97</f>
        <v>2.5</v>
      </c>
      <c r="K775" s="81">
        <f>'6月评分表'!K97</f>
        <v>5</v>
      </c>
      <c r="L775" s="81">
        <f>'6月评分表'!L97</f>
        <v>67.55</v>
      </c>
      <c r="M775" s="82">
        <f>'6月评分表'!M97</f>
        <v>110696.6</v>
      </c>
      <c r="N775" s="82">
        <f>'6月评分表'!N97</f>
        <v>0</v>
      </c>
      <c r="O775" s="82">
        <f>'6月评分表'!O97</f>
        <v>4.39626183605323E-2</v>
      </c>
      <c r="P775" s="82">
        <f>'6月评分表'!P97</f>
        <v>1.6488557293039399E-2</v>
      </c>
      <c r="Q775" s="82">
        <f>'6月评分表'!Q97</f>
        <v>2.9696748702539502</v>
      </c>
      <c r="R775" s="82">
        <f>'6月评分表'!R97</f>
        <v>1.1138020451448101</v>
      </c>
    </row>
    <row r="776" spans="1:18" hidden="1">
      <c r="A776" s="81">
        <v>202406</v>
      </c>
      <c r="B776" s="81" t="s">
        <v>253</v>
      </c>
      <c r="C776" s="81" t="s">
        <v>16</v>
      </c>
      <c r="D776" s="81" t="s">
        <v>34</v>
      </c>
      <c r="E776" s="81" t="s">
        <v>254</v>
      </c>
      <c r="F776" s="81">
        <f>'6月评分表'!F98</f>
        <v>45</v>
      </c>
      <c r="G776" s="81">
        <f>'6月评分表'!G98</f>
        <v>15</v>
      </c>
      <c r="H776" s="81">
        <f>'6月评分表'!H98</f>
        <v>10</v>
      </c>
      <c r="I776" s="81">
        <f>'6月评分表'!I98</f>
        <v>4</v>
      </c>
      <c r="J776" s="81">
        <f>'6月评分表'!J98</f>
        <v>2.5</v>
      </c>
      <c r="K776" s="81">
        <f>'6月评分表'!K98</f>
        <v>5</v>
      </c>
      <c r="L776" s="81">
        <f>'6月评分表'!L98</f>
        <v>81.5</v>
      </c>
      <c r="M776" s="82">
        <f>'6月评分表'!M98</f>
        <v>169077.35</v>
      </c>
      <c r="N776" s="82">
        <f>'6月评分表'!N98</f>
        <v>30280.616852139501</v>
      </c>
      <c r="O776" s="82">
        <f>'6月评分表'!O98</f>
        <v>9.2849682665546995E-2</v>
      </c>
      <c r="P776" s="82">
        <f>'6月评分表'!P98</f>
        <v>3.6259968555907102E-2</v>
      </c>
      <c r="Q776" s="82">
        <f>'6月评分表'!Q98</f>
        <v>7.5672491372420803</v>
      </c>
      <c r="R776" s="82">
        <f>'6月评分表'!R98</f>
        <v>2.9551874373064302</v>
      </c>
    </row>
    <row r="777" spans="1:18" hidden="1">
      <c r="A777" s="81">
        <v>202406</v>
      </c>
      <c r="B777" s="81" t="s">
        <v>255</v>
      </c>
      <c r="C777" s="81" t="s">
        <v>16</v>
      </c>
      <c r="D777" s="81" t="s">
        <v>34</v>
      </c>
      <c r="E777" s="81" t="s">
        <v>256</v>
      </c>
      <c r="F777" s="81">
        <f>'6月评分表'!F99</f>
        <v>45</v>
      </c>
      <c r="G777" s="81">
        <f>'6月评分表'!G99</f>
        <v>2.5</v>
      </c>
      <c r="H777" s="81">
        <f>'6月评分表'!H99</f>
        <v>5</v>
      </c>
      <c r="I777" s="81">
        <f>'6月评分表'!I99</f>
        <v>10</v>
      </c>
      <c r="J777" s="81">
        <f>'6月评分表'!J99</f>
        <v>2.5</v>
      </c>
      <c r="K777" s="81">
        <f>'6月评分表'!K99</f>
        <v>5</v>
      </c>
      <c r="L777" s="81">
        <f>'6月评分表'!L99</f>
        <v>70</v>
      </c>
      <c r="M777" s="82">
        <f>'6月评分表'!M99</f>
        <v>102465.96</v>
      </c>
      <c r="N777" s="82">
        <f>'6月评分表'!N99</f>
        <v>1583.01181424829</v>
      </c>
      <c r="O777" s="82">
        <f>'6月评分表'!O99</f>
        <v>4.2037480505440698E-2</v>
      </c>
      <c r="P777" s="82">
        <f>'6月评分表'!P99</f>
        <v>1.58415837903986E-2</v>
      </c>
      <c r="Q777" s="82">
        <f>'6月评分表'!Q99</f>
        <v>2.9426236353808499</v>
      </c>
      <c r="R777" s="82">
        <f>'6月评分表'!R99</f>
        <v>1.1089108653279001</v>
      </c>
    </row>
    <row r="778" spans="1:18">
      <c r="A778" s="81">
        <v>202406</v>
      </c>
      <c r="B778" s="81" t="s">
        <v>257</v>
      </c>
      <c r="C778" s="81" t="s">
        <v>18</v>
      </c>
      <c r="D778" s="81" t="s">
        <v>37</v>
      </c>
      <c r="E778" s="81" t="s">
        <v>258</v>
      </c>
      <c r="F778" s="81">
        <f>'6月评分表'!F100</f>
        <v>40.950000000000003</v>
      </c>
      <c r="G778" s="81">
        <f>'6月评分表'!G100</f>
        <v>5</v>
      </c>
      <c r="H778" s="81">
        <f>'6月评分表'!H100</f>
        <v>10</v>
      </c>
      <c r="I778" s="81">
        <f>'6月评分表'!I100</f>
        <v>10</v>
      </c>
      <c r="J778" s="81">
        <f>'6月评分表'!J100</f>
        <v>5</v>
      </c>
      <c r="K778" s="81">
        <f>'6月评分表'!K100</f>
        <v>5</v>
      </c>
      <c r="L778" s="81">
        <f>'6月评分表'!L100</f>
        <v>75.95</v>
      </c>
      <c r="M778" s="82">
        <f>'6月评分表'!M100</f>
        <v>146062.23000000001</v>
      </c>
      <c r="N778" s="82">
        <f>'6月评分表'!N100</f>
        <v>10732.2828358405</v>
      </c>
      <c r="O778" s="82">
        <f>'6月评分表'!O100</f>
        <v>0.100947987176388</v>
      </c>
      <c r="P778" s="82">
        <f>'6月评分表'!P100</f>
        <v>1.6125514432791699E-2</v>
      </c>
      <c r="Q778" s="82">
        <f>'6月评分表'!Q100</f>
        <v>7.6669996260466498</v>
      </c>
      <c r="R778" s="82">
        <f>'6月评分表'!R100</f>
        <v>1.22473282117053</v>
      </c>
    </row>
    <row r="779" spans="1:18" hidden="1">
      <c r="A779" s="81">
        <v>202406</v>
      </c>
      <c r="B779" s="81" t="s">
        <v>259</v>
      </c>
      <c r="C779" s="81" t="s">
        <v>18</v>
      </c>
      <c r="D779" s="81" t="s">
        <v>35</v>
      </c>
      <c r="E779" s="81" t="s">
        <v>260</v>
      </c>
      <c r="F779" s="81">
        <f>'6月评分表'!F101</f>
        <v>40.049999999999997</v>
      </c>
      <c r="G779" s="81">
        <f>'6月评分表'!G101</f>
        <v>2.5</v>
      </c>
      <c r="H779" s="81">
        <f>'6月评分表'!H101</f>
        <v>10</v>
      </c>
      <c r="I779" s="81">
        <f>'6月评分表'!I101</f>
        <v>4</v>
      </c>
      <c r="J779" s="81">
        <f>'6月评分表'!J101</f>
        <v>0</v>
      </c>
      <c r="K779" s="81">
        <f>'6月评分表'!K101</f>
        <v>5</v>
      </c>
      <c r="L779" s="81">
        <f>'6月评分表'!L101</f>
        <v>61.55</v>
      </c>
      <c r="M779" s="82">
        <f>'6月评分表'!M101</f>
        <v>114619.58</v>
      </c>
      <c r="N779" s="82">
        <f>'6月评分表'!N101</f>
        <v>1063.6888351765499</v>
      </c>
      <c r="O779" s="82">
        <f>'6月评分表'!O101</f>
        <v>2.9682360180192199E-2</v>
      </c>
      <c r="P779" s="82">
        <f>'6月评分表'!P101</f>
        <v>1.0918838333964899E-2</v>
      </c>
      <c r="Q779" s="82">
        <f>'6月评分表'!Q101</f>
        <v>1.82694926909083</v>
      </c>
      <c r="R779" s="82">
        <f>'6月评分表'!R101</f>
        <v>0.67205449945554196</v>
      </c>
    </row>
    <row r="780" spans="1:18">
      <c r="A780" s="81">
        <v>202406</v>
      </c>
      <c r="B780" s="81" t="s">
        <v>261</v>
      </c>
      <c r="C780" s="81" t="s">
        <v>18</v>
      </c>
      <c r="D780" s="81" t="s">
        <v>37</v>
      </c>
      <c r="E780" s="81" t="s">
        <v>262</v>
      </c>
      <c r="F780" s="81">
        <f>'6月评分表'!F102</f>
        <v>37.35</v>
      </c>
      <c r="G780" s="81">
        <f>'6月评分表'!G102</f>
        <v>15</v>
      </c>
      <c r="H780" s="81">
        <f>'6月评分表'!H102</f>
        <v>10</v>
      </c>
      <c r="I780" s="81">
        <f>'6月评分表'!I102</f>
        <v>10</v>
      </c>
      <c r="J780" s="81">
        <f>'6月评分表'!J102</f>
        <v>5</v>
      </c>
      <c r="K780" s="81">
        <f>'6月评分表'!K102</f>
        <v>5</v>
      </c>
      <c r="L780" s="81">
        <f>'6月评分表'!L102</f>
        <v>82.35</v>
      </c>
      <c r="M780" s="82">
        <f>'6月评分表'!M102</f>
        <v>164960.76</v>
      </c>
      <c r="N780" s="82">
        <f>'6月评分表'!N102</f>
        <v>28748.474929554799</v>
      </c>
      <c r="O780" s="82">
        <f>'6月评分表'!O102</f>
        <v>0.142892407663997</v>
      </c>
      <c r="P780" s="82">
        <f>'6月评分表'!P102</f>
        <v>2.2133348573094E-2</v>
      </c>
      <c r="Q780" s="82">
        <f>'6月评分表'!Q102</f>
        <v>11.7671897711302</v>
      </c>
      <c r="R780" s="82">
        <f>'6月评分表'!R102</f>
        <v>1.8226812549942899</v>
      </c>
    </row>
    <row r="781" spans="1:18" hidden="1">
      <c r="A781" s="81">
        <v>202406</v>
      </c>
      <c r="B781" s="81" t="s">
        <v>263</v>
      </c>
      <c r="C781" s="81" t="s">
        <v>18</v>
      </c>
      <c r="D781" s="81" t="s">
        <v>35</v>
      </c>
      <c r="E781" s="81" t="s">
        <v>264</v>
      </c>
      <c r="F781" s="81">
        <f>'6月评分表'!F103</f>
        <v>45</v>
      </c>
      <c r="G781" s="81">
        <f>'6月评分表'!G103</f>
        <v>20</v>
      </c>
      <c r="H781" s="81">
        <f>'6月评分表'!H103</f>
        <v>10</v>
      </c>
      <c r="I781" s="81">
        <f>'6月评分表'!I103</f>
        <v>10</v>
      </c>
      <c r="J781" s="81">
        <f>'6月评分表'!J103</f>
        <v>2.5</v>
      </c>
      <c r="K781" s="81">
        <f>'6月评分表'!K103</f>
        <v>5</v>
      </c>
      <c r="L781" s="81">
        <f>'6月评分表'!L103</f>
        <v>92.5</v>
      </c>
      <c r="M781" s="82">
        <f>'6月评分表'!M103</f>
        <v>195825.04</v>
      </c>
      <c r="N781" s="82">
        <f>'6月评分表'!N103</f>
        <v>46840.3284076368</v>
      </c>
      <c r="O781" s="82">
        <f>'6月评分表'!O103</f>
        <v>7.7576026544006194E-2</v>
      </c>
      <c r="P781" s="82">
        <f>'6月评分表'!P103</f>
        <v>2.9272713968969199E-2</v>
      </c>
      <c r="Q781" s="82">
        <f>'6月评分表'!Q103</f>
        <v>7.1757824553205696</v>
      </c>
      <c r="R781" s="82">
        <f>'6月评分表'!R103</f>
        <v>2.7077260421296501</v>
      </c>
    </row>
    <row r="782" spans="1:18">
      <c r="A782" s="81">
        <v>202406</v>
      </c>
      <c r="B782" s="81" t="s">
        <v>265</v>
      </c>
      <c r="C782" s="81" t="s">
        <v>18</v>
      </c>
      <c r="D782" s="81" t="s">
        <v>37</v>
      </c>
      <c r="E782" s="81" t="s">
        <v>266</v>
      </c>
      <c r="F782" s="81">
        <f>'6月评分表'!F104</f>
        <v>40.5</v>
      </c>
      <c r="G782" s="81">
        <f>'6月评分表'!G104</f>
        <v>15</v>
      </c>
      <c r="H782" s="81">
        <f>'6月评分表'!H104</f>
        <v>10</v>
      </c>
      <c r="I782" s="81">
        <f>'6月评分表'!I104</f>
        <v>10</v>
      </c>
      <c r="J782" s="81">
        <f>'6月评分表'!J104</f>
        <v>2.5</v>
      </c>
      <c r="K782" s="81">
        <f>'6月评分表'!K104</f>
        <v>5</v>
      </c>
      <c r="L782" s="81">
        <f>'6月评分表'!L104</f>
        <v>83</v>
      </c>
      <c r="M782" s="82">
        <f>'6月评分表'!M104</f>
        <v>122429.8</v>
      </c>
      <c r="N782" s="82">
        <f>'6月评分表'!N104</f>
        <v>19656.0687287693</v>
      </c>
      <c r="O782" s="82">
        <f>'6月评分表'!O104</f>
        <v>0.10313236627278501</v>
      </c>
      <c r="P782" s="82">
        <f>'6月评分表'!P104</f>
        <v>1.60305375726928E-2</v>
      </c>
      <c r="Q782" s="82">
        <f>'6月评分表'!Q104</f>
        <v>8.5599864006411792</v>
      </c>
      <c r="R782" s="82">
        <f>'6月评分表'!R104</f>
        <v>1.3305346185335001</v>
      </c>
    </row>
    <row r="783" spans="1:18">
      <c r="A783" s="81">
        <v>202406</v>
      </c>
      <c r="B783" s="81" t="s">
        <v>267</v>
      </c>
      <c r="C783" s="81" t="s">
        <v>18</v>
      </c>
      <c r="D783" s="81" t="s">
        <v>37</v>
      </c>
      <c r="E783" s="81" t="s">
        <v>268</v>
      </c>
      <c r="F783" s="81">
        <f>'6月评分表'!F105</f>
        <v>44.55</v>
      </c>
      <c r="G783" s="81">
        <f>'6月评分表'!G105</f>
        <v>0</v>
      </c>
      <c r="H783" s="81">
        <f>'6月评分表'!H105</f>
        <v>10</v>
      </c>
      <c r="I783" s="81">
        <f>'6月评分表'!I105</f>
        <v>7</v>
      </c>
      <c r="J783" s="81">
        <f>'6月评分表'!J105</f>
        <v>5</v>
      </c>
      <c r="K783" s="81">
        <f>'6月评分表'!K105</f>
        <v>5</v>
      </c>
      <c r="L783" s="81">
        <f>'6月评分表'!L105</f>
        <v>71.55</v>
      </c>
      <c r="M783" s="82">
        <f>'6月评分表'!M105</f>
        <v>231818.46</v>
      </c>
      <c r="N783" s="82">
        <f>'6月评分表'!N105</f>
        <v>0</v>
      </c>
      <c r="O783" s="82">
        <f>'6月评分表'!O105</f>
        <v>0.13062861119983901</v>
      </c>
      <c r="P783" s="82">
        <f>'6月评分表'!P105</f>
        <v>2.1576024400309E-2</v>
      </c>
      <c r="Q783" s="82">
        <f>'6月评分表'!Q105</f>
        <v>9.3464771313485002</v>
      </c>
      <c r="R783" s="82">
        <f>'6月评分表'!R105</f>
        <v>1.5437645458421101</v>
      </c>
    </row>
    <row r="784" spans="1:18" hidden="1">
      <c r="A784" s="81">
        <v>202406</v>
      </c>
      <c r="B784" s="81" t="s">
        <v>271</v>
      </c>
      <c r="C784" s="81" t="s">
        <v>18</v>
      </c>
      <c r="D784" s="81" t="s">
        <v>35</v>
      </c>
      <c r="E784" s="81" t="s">
        <v>272</v>
      </c>
      <c r="F784" s="81">
        <f>'6月评分表'!F106</f>
        <v>43.2</v>
      </c>
      <c r="G784" s="81">
        <f>'6月评分表'!G106</f>
        <v>10</v>
      </c>
      <c r="H784" s="81">
        <f>'6月评分表'!H106</f>
        <v>10</v>
      </c>
      <c r="I784" s="81">
        <f>'6月评分表'!I106</f>
        <v>10</v>
      </c>
      <c r="J784" s="81">
        <f>'6月评分表'!J106</f>
        <v>2.5</v>
      </c>
      <c r="K784" s="81">
        <f>'6月评分表'!K106</f>
        <v>5</v>
      </c>
      <c r="L784" s="81">
        <f>'6月评分表'!L106</f>
        <v>80.7</v>
      </c>
      <c r="M784" s="82">
        <f>'6月评分表'!M106</f>
        <v>124300.76</v>
      </c>
      <c r="N784" s="82">
        <f>'6月评分表'!N106</f>
        <v>16053.1321378557</v>
      </c>
      <c r="O784" s="82">
        <f>'6月评分表'!O106</f>
        <v>4.107973794888E-2</v>
      </c>
      <c r="P784" s="82">
        <f>'6月评分表'!P106</f>
        <v>1.5354965994817499E-2</v>
      </c>
      <c r="Q784" s="82">
        <f>'6月评分表'!Q106</f>
        <v>3.3151348524746198</v>
      </c>
      <c r="R784" s="82">
        <f>'6月评分表'!R106</f>
        <v>1.23914575578177</v>
      </c>
    </row>
    <row r="785" spans="1:18" hidden="1">
      <c r="A785" s="81">
        <v>202406</v>
      </c>
      <c r="B785" s="81" t="s">
        <v>273</v>
      </c>
      <c r="C785" s="81" t="s">
        <v>18</v>
      </c>
      <c r="D785" s="81" t="s">
        <v>35</v>
      </c>
      <c r="E785" s="81" t="s">
        <v>274</v>
      </c>
      <c r="F785" s="81">
        <f>'6月评分表'!F107</f>
        <v>36.9</v>
      </c>
      <c r="G785" s="81">
        <f>'6月评分表'!G107</f>
        <v>0</v>
      </c>
      <c r="H785" s="81">
        <f>'6月评分表'!H107</f>
        <v>10</v>
      </c>
      <c r="I785" s="81">
        <f>'6月评分表'!I107</f>
        <v>7</v>
      </c>
      <c r="J785" s="81">
        <f>'6月评分表'!J107</f>
        <v>2.5</v>
      </c>
      <c r="K785" s="81">
        <f>'6月评分表'!K107</f>
        <v>5</v>
      </c>
      <c r="L785" s="81">
        <f>'6月评分表'!L107</f>
        <v>61.4</v>
      </c>
      <c r="M785" s="82">
        <f>'6月评分表'!M107</f>
        <v>198711.25</v>
      </c>
      <c r="N785" s="82">
        <f>'6月评分表'!N107</f>
        <v>0</v>
      </c>
      <c r="O785" s="82">
        <f>'6月评分表'!O107</f>
        <v>5.0358764067425198E-2</v>
      </c>
      <c r="P785" s="82">
        <f>'6月评分表'!P107</f>
        <v>1.8494639204383899E-2</v>
      </c>
      <c r="Q785" s="82">
        <f>'6月评分表'!Q107</f>
        <v>3.0920281137399099</v>
      </c>
      <c r="R785" s="82">
        <f>'6月评分表'!R107</f>
        <v>1.1355708471491699</v>
      </c>
    </row>
    <row r="786" spans="1:18" hidden="1">
      <c r="A786" s="81">
        <v>202406</v>
      </c>
      <c r="B786" s="81" t="s">
        <v>275</v>
      </c>
      <c r="C786" s="81" t="s">
        <v>18</v>
      </c>
      <c r="D786" s="81" t="s">
        <v>35</v>
      </c>
      <c r="E786" s="81" t="s">
        <v>276</v>
      </c>
      <c r="F786" s="81">
        <f>'6月评分表'!F108</f>
        <v>45</v>
      </c>
      <c r="G786" s="81">
        <f>'6月评分表'!G108</f>
        <v>20</v>
      </c>
      <c r="H786" s="81">
        <f>'6月评分表'!H108</f>
        <v>10</v>
      </c>
      <c r="I786" s="81">
        <f>'6月评分表'!I108</f>
        <v>6</v>
      </c>
      <c r="J786" s="81">
        <f>'6月评分表'!J108</f>
        <v>2.5</v>
      </c>
      <c r="K786" s="81">
        <f>'6月评分表'!K108</f>
        <v>5</v>
      </c>
      <c r="L786" s="81">
        <f>'6月评分表'!L108</f>
        <v>88.5</v>
      </c>
      <c r="M786" s="82">
        <f>'6月评分表'!M108</f>
        <v>307024.84000000003</v>
      </c>
      <c r="N786" s="82">
        <f>'6月评分表'!N108</f>
        <v>104595.347283111</v>
      </c>
      <c r="O786" s="82">
        <f>'6月评分表'!O108</f>
        <v>0.14021832776607199</v>
      </c>
      <c r="P786" s="82">
        <f>'6月评分表'!P108</f>
        <v>5.3243201076527698E-2</v>
      </c>
      <c r="Q786" s="82">
        <f>'6月评分表'!Q108</f>
        <v>12.4093220072973</v>
      </c>
      <c r="R786" s="82">
        <f>'6月评分表'!R108</f>
        <v>4.7120232952726999</v>
      </c>
    </row>
    <row r="787" spans="1:18" hidden="1">
      <c r="A787" s="81">
        <v>202406</v>
      </c>
      <c r="B787" s="81" t="s">
        <v>277</v>
      </c>
      <c r="C787" s="81" t="s">
        <v>18</v>
      </c>
      <c r="D787" s="81" t="s">
        <v>35</v>
      </c>
      <c r="E787" s="81" t="s">
        <v>278</v>
      </c>
      <c r="F787" s="81">
        <f>'6月评分表'!F109</f>
        <v>45</v>
      </c>
      <c r="G787" s="81">
        <f>'6月评分表'!G109</f>
        <v>20</v>
      </c>
      <c r="H787" s="81">
        <f>'6月评分表'!H109</f>
        <v>10</v>
      </c>
      <c r="I787" s="81">
        <f>'6月评分表'!I109</f>
        <v>10</v>
      </c>
      <c r="J787" s="81">
        <f>'6月评分表'!J109</f>
        <v>2.5</v>
      </c>
      <c r="K787" s="81">
        <f>'6月评分表'!K109</f>
        <v>5</v>
      </c>
      <c r="L787" s="81">
        <f>'6月评分表'!L109</f>
        <v>92.5</v>
      </c>
      <c r="M787" s="82">
        <f>'6月评分表'!M109</f>
        <v>284611.68</v>
      </c>
      <c r="N787" s="82">
        <f>'6月评分表'!N109</f>
        <v>90909.593119221507</v>
      </c>
      <c r="O787" s="82">
        <f>'6月评分表'!O109</f>
        <v>0.126372210292446</v>
      </c>
      <c r="P787" s="82">
        <f>'6月评分表'!P109</f>
        <v>4.7929529371519598E-2</v>
      </c>
      <c r="Q787" s="82">
        <f>'6月评分表'!Q109</f>
        <v>11.689429452051201</v>
      </c>
      <c r="R787" s="82">
        <f>'6月评分表'!R109</f>
        <v>4.43348146686556</v>
      </c>
    </row>
    <row r="788" spans="1:18" hidden="1">
      <c r="A788" s="81">
        <v>202406</v>
      </c>
      <c r="B788" s="81" t="s">
        <v>279</v>
      </c>
      <c r="C788" s="81" t="s">
        <v>18</v>
      </c>
      <c r="D788" s="81" t="s">
        <v>29</v>
      </c>
      <c r="E788" s="81" t="s">
        <v>280</v>
      </c>
      <c r="F788" s="81">
        <f>'6月评分表'!F110</f>
        <v>45</v>
      </c>
      <c r="G788" s="81">
        <f>'6月评分表'!G110</f>
        <v>10</v>
      </c>
      <c r="H788" s="81">
        <f>'6月评分表'!H110</f>
        <v>10</v>
      </c>
      <c r="I788" s="81">
        <f>'6月评分表'!I110</f>
        <v>4</v>
      </c>
      <c r="J788" s="81">
        <f>'6月评分表'!J110</f>
        <v>0</v>
      </c>
      <c r="K788" s="81">
        <f>'6月评分表'!K110</f>
        <v>5</v>
      </c>
      <c r="L788" s="81">
        <f>'6月评分表'!L110</f>
        <v>74</v>
      </c>
      <c r="M788" s="82">
        <f>'6月评分表'!M110</f>
        <v>174415.15</v>
      </c>
      <c r="N788" s="82">
        <f>'6月评分表'!N110</f>
        <v>24303.811894775401</v>
      </c>
      <c r="O788" s="82">
        <f>'6月评分表'!O110</f>
        <v>9.4081632571783702E-2</v>
      </c>
      <c r="P788" s="82">
        <f>'6月评分表'!P110</f>
        <v>2.1965078477176801E-2</v>
      </c>
      <c r="Q788" s="82">
        <f>'6月评分表'!Q110</f>
        <v>6.96204081031199</v>
      </c>
      <c r="R788" s="82">
        <f>'6月评分表'!R110</f>
        <v>1.62541580731108</v>
      </c>
    </row>
    <row r="789" spans="1:18" hidden="1">
      <c r="A789" s="81">
        <v>202406</v>
      </c>
      <c r="B789" s="81" t="s">
        <v>281</v>
      </c>
      <c r="C789" s="81" t="s">
        <v>18</v>
      </c>
      <c r="D789" s="81" t="s">
        <v>29</v>
      </c>
      <c r="E789" s="81" t="s">
        <v>282</v>
      </c>
      <c r="F789" s="81">
        <f>'6月评分表'!F111</f>
        <v>45</v>
      </c>
      <c r="G789" s="81">
        <f>'6月评分表'!G111</f>
        <v>20</v>
      </c>
      <c r="H789" s="81">
        <f>'6月评分表'!H111</f>
        <v>10</v>
      </c>
      <c r="I789" s="81">
        <f>'6月评分表'!I111</f>
        <v>7</v>
      </c>
      <c r="J789" s="81">
        <f>'6月评分表'!J111</f>
        <v>0</v>
      </c>
      <c r="K789" s="81">
        <f>'6月评分表'!K111</f>
        <v>5</v>
      </c>
      <c r="L789" s="81">
        <f>'6月评分表'!L111</f>
        <v>87</v>
      </c>
      <c r="M789" s="82">
        <f>'6月评分表'!M111</f>
        <v>335513.58</v>
      </c>
      <c r="N789" s="82">
        <f>'6月评分表'!N111</f>
        <v>86869.629931461299</v>
      </c>
      <c r="O789" s="82">
        <f>'6月评分表'!O111</f>
        <v>0.21870124668142099</v>
      </c>
      <c r="P789" s="82">
        <f>'6月评分表'!P111</f>
        <v>5.17143440421272E-2</v>
      </c>
      <c r="Q789" s="82">
        <f>'6月评分表'!Q111</f>
        <v>19.0270084612836</v>
      </c>
      <c r="R789" s="82">
        <f>'6月评分表'!R111</f>
        <v>4.4991479316650702</v>
      </c>
    </row>
    <row r="790" spans="1:18" hidden="1">
      <c r="A790" s="81">
        <v>202406</v>
      </c>
      <c r="B790" s="81" t="s">
        <v>283</v>
      </c>
      <c r="C790" s="81" t="s">
        <v>18</v>
      </c>
      <c r="D790" s="81" t="s">
        <v>29</v>
      </c>
      <c r="E790" s="81" t="s">
        <v>284</v>
      </c>
      <c r="F790" s="81">
        <f>'6月评分表'!F112</f>
        <v>45</v>
      </c>
      <c r="G790" s="81">
        <f>'6月评分表'!G112</f>
        <v>20</v>
      </c>
      <c r="H790" s="81">
        <f>'6月评分表'!H112</f>
        <v>10</v>
      </c>
      <c r="I790" s="81">
        <f>'6月评分表'!I112</f>
        <v>10</v>
      </c>
      <c r="J790" s="81">
        <f>'6月评分表'!J112</f>
        <v>0</v>
      </c>
      <c r="K790" s="81">
        <f>'6月评分表'!K112</f>
        <v>5</v>
      </c>
      <c r="L790" s="81">
        <f>'6月评分表'!L112</f>
        <v>90</v>
      </c>
      <c r="M790" s="82">
        <f>'6月评分表'!M112</f>
        <v>422696.89</v>
      </c>
      <c r="N790" s="82">
        <f>'6月评分表'!N112</f>
        <v>122309.048311056</v>
      </c>
      <c r="O790" s="82">
        <f>'6月评分表'!O112</f>
        <v>0.28762857887343302</v>
      </c>
      <c r="P790" s="82">
        <f>'6月评分表'!P112</f>
        <v>6.8186692012479094E-2</v>
      </c>
      <c r="Q790" s="82">
        <f>'6月评分表'!Q112</f>
        <v>25.886572098609001</v>
      </c>
      <c r="R790" s="82">
        <f>'6月评分表'!R112</f>
        <v>6.1368022811231198</v>
      </c>
    </row>
    <row r="791" spans="1:18" hidden="1">
      <c r="A791" s="81">
        <v>202406</v>
      </c>
      <c r="B791" s="81" t="s">
        <v>285</v>
      </c>
      <c r="C791" s="81" t="s">
        <v>18</v>
      </c>
      <c r="D791" s="81" t="s">
        <v>29</v>
      </c>
      <c r="E791" s="81" t="s">
        <v>286</v>
      </c>
      <c r="F791" s="81">
        <f>'6月评分表'!F113</f>
        <v>45</v>
      </c>
      <c r="G791" s="81">
        <f>'6月评分表'!G113</f>
        <v>2.5</v>
      </c>
      <c r="H791" s="81">
        <f>'6月评分表'!H113</f>
        <v>5</v>
      </c>
      <c r="I791" s="81">
        <f>'6月评分表'!I113</f>
        <v>7</v>
      </c>
      <c r="J791" s="81">
        <f>'6月评分表'!J113</f>
        <v>5</v>
      </c>
      <c r="K791" s="81">
        <f>'6月评分表'!K113</f>
        <v>5</v>
      </c>
      <c r="L791" s="81">
        <f>'6月评分表'!L113</f>
        <v>69.5</v>
      </c>
      <c r="M791" s="82">
        <f>'6月评分表'!M113</f>
        <v>108879.19</v>
      </c>
      <c r="N791" s="82">
        <f>'6月评分表'!N113</f>
        <v>4362.7355476647099</v>
      </c>
      <c r="O791" s="82">
        <f>'6月评分表'!O113</f>
        <v>4.8567431812851398E-2</v>
      </c>
      <c r="P791" s="82">
        <f>'6月评分表'!P113</f>
        <v>1.1162602097190701E-2</v>
      </c>
      <c r="Q791" s="82">
        <f>'6月评分表'!Q113</f>
        <v>3.3754365109931701</v>
      </c>
      <c r="R791" s="82">
        <f>'6月评分表'!R113</f>
        <v>0.77580084575475206</v>
      </c>
    </row>
    <row r="792" spans="1:18" hidden="1">
      <c r="A792" s="81">
        <v>202406</v>
      </c>
      <c r="B792" s="81" t="s">
        <v>287</v>
      </c>
      <c r="C792" s="81" t="s">
        <v>18</v>
      </c>
      <c r="D792" s="81" t="s">
        <v>35</v>
      </c>
      <c r="E792" s="81" t="s">
        <v>288</v>
      </c>
      <c r="F792" s="81">
        <f>'6月评分表'!F114</f>
        <v>41.4</v>
      </c>
      <c r="G792" s="81">
        <f>'6月评分表'!G114</f>
        <v>15</v>
      </c>
      <c r="H792" s="81">
        <f>'6月评分表'!H114</f>
        <v>10</v>
      </c>
      <c r="I792" s="81">
        <f>'6月评分表'!I114</f>
        <v>7</v>
      </c>
      <c r="J792" s="81">
        <f>'6月评分表'!J114</f>
        <v>2.5</v>
      </c>
      <c r="K792" s="81">
        <f>'6月评分表'!K114</f>
        <v>5</v>
      </c>
      <c r="L792" s="81">
        <f>'6月评分表'!L114</f>
        <v>80.900000000000006</v>
      </c>
      <c r="M792" s="82">
        <f>'6月评分表'!M114</f>
        <v>281987.05</v>
      </c>
      <c r="N792" s="82">
        <f>'6月评分表'!N114</f>
        <v>54597.6297271113</v>
      </c>
      <c r="O792" s="82">
        <f>'6月评分表'!O114</f>
        <v>0.10404042202493299</v>
      </c>
      <c r="P792" s="82">
        <f>'6月评分表'!P114</f>
        <v>3.9121527131259499E-2</v>
      </c>
      <c r="Q792" s="82">
        <f>'6月评分表'!Q114</f>
        <v>8.41687014181705</v>
      </c>
      <c r="R792" s="82">
        <f>'6月评分表'!R114</f>
        <v>3.1649315449188902</v>
      </c>
    </row>
    <row r="793" spans="1:18" hidden="1">
      <c r="A793" s="81">
        <v>202406</v>
      </c>
      <c r="B793" s="81" t="s">
        <v>291</v>
      </c>
      <c r="C793" s="81" t="s">
        <v>17</v>
      </c>
      <c r="D793" s="81" t="s">
        <v>30</v>
      </c>
      <c r="E793" s="81" t="s">
        <v>292</v>
      </c>
      <c r="F793" s="81">
        <f>'6月评分表'!F115</f>
        <v>42.75</v>
      </c>
      <c r="G793" s="81">
        <f>'6月评分表'!G115</f>
        <v>20</v>
      </c>
      <c r="H793" s="81">
        <f>'6月评分表'!H115</f>
        <v>7.5</v>
      </c>
      <c r="I793" s="81">
        <f>'6月评分表'!I115</f>
        <v>10</v>
      </c>
      <c r="J793" s="81">
        <f>'6月评分表'!J115</f>
        <v>2.5</v>
      </c>
      <c r="K793" s="81">
        <f>'6月评分表'!K115</f>
        <v>5</v>
      </c>
      <c r="L793" s="81">
        <f>'6月评分表'!L115</f>
        <v>87.75</v>
      </c>
      <c r="M793" s="82">
        <f>'6月评分表'!M115</f>
        <v>276060.82</v>
      </c>
      <c r="N793" s="82">
        <f>'6月评分表'!N115</f>
        <v>75195.275457536205</v>
      </c>
      <c r="O793" s="82">
        <f>'6月评分表'!O115</f>
        <v>0.198720601676007</v>
      </c>
      <c r="P793" s="82">
        <f>'6月评分表'!P115</f>
        <v>3.4232609190884299E-2</v>
      </c>
      <c r="Q793" s="82">
        <f>'6月评分表'!Q115</f>
        <v>17.4377327970696</v>
      </c>
      <c r="R793" s="82">
        <f>'6月评分表'!R115</f>
        <v>3.0039114565000999</v>
      </c>
    </row>
    <row r="794" spans="1:18" hidden="1">
      <c r="A794" s="81">
        <v>202406</v>
      </c>
      <c r="B794" s="81" t="s">
        <v>293</v>
      </c>
      <c r="C794" s="81" t="s">
        <v>16</v>
      </c>
      <c r="D794" s="81" t="s">
        <v>23</v>
      </c>
      <c r="E794" s="81" t="s">
        <v>294</v>
      </c>
      <c r="F794" s="81">
        <f>'6月评分表'!F116</f>
        <v>45</v>
      </c>
      <c r="G794" s="81">
        <f>'6月评分表'!G116</f>
        <v>15</v>
      </c>
      <c r="H794" s="81">
        <f>'6月评分表'!H116</f>
        <v>10</v>
      </c>
      <c r="I794" s="81">
        <f>'6月评分表'!I116</f>
        <v>3</v>
      </c>
      <c r="J794" s="81">
        <f>'6月评分表'!J116</f>
        <v>2.5</v>
      </c>
      <c r="K794" s="81">
        <f>'6月评分表'!K116</f>
        <v>5</v>
      </c>
      <c r="L794" s="81">
        <f>'6月评分表'!L116</f>
        <v>80.5</v>
      </c>
      <c r="M794" s="82">
        <f>'6月评分表'!M116</f>
        <v>209596.76</v>
      </c>
      <c r="N794" s="82">
        <f>'6月评分表'!N116</f>
        <v>35556.463961305599</v>
      </c>
      <c r="O794" s="82">
        <f>'6月评分表'!O116</f>
        <v>0.10346797622807399</v>
      </c>
      <c r="P794" s="82">
        <f>'6月评分表'!P116</f>
        <v>4.4225138309222797E-2</v>
      </c>
      <c r="Q794" s="82">
        <f>'6月评分表'!Q116</f>
        <v>8.3291720863599608</v>
      </c>
      <c r="R794" s="82">
        <f>'6月评分表'!R116</f>
        <v>3.5601236338924398</v>
      </c>
    </row>
    <row r="795" spans="1:18" hidden="1">
      <c r="A795" s="81">
        <v>202406</v>
      </c>
      <c r="B795" s="81" t="s">
        <v>295</v>
      </c>
      <c r="C795" s="81" t="s">
        <v>19</v>
      </c>
      <c r="D795" s="81" t="s">
        <v>27</v>
      </c>
      <c r="E795" s="81" t="s">
        <v>296</v>
      </c>
      <c r="F795" s="81">
        <f>'6月评分表'!F117</f>
        <v>0</v>
      </c>
      <c r="G795" s="81">
        <f>'6月评分表'!G117</f>
        <v>5</v>
      </c>
      <c r="H795" s="81">
        <f>'6月评分表'!H117</f>
        <v>10</v>
      </c>
      <c r="I795" s="81">
        <f>'6月评分表'!I117</f>
        <v>6</v>
      </c>
      <c r="J795" s="81">
        <f>'6月评分表'!J117</f>
        <v>2.5</v>
      </c>
      <c r="K795" s="81">
        <f>'6月评分表'!K117</f>
        <v>5</v>
      </c>
      <c r="L795" s="81">
        <f>'6月评分表'!L117</f>
        <v>28.5</v>
      </c>
      <c r="M795" s="82">
        <f>'6月评分表'!M117</f>
        <v>185274.82</v>
      </c>
      <c r="N795" s="82">
        <f>'6月评分表'!N117</f>
        <v>14445.233663151101</v>
      </c>
      <c r="O795" s="82">
        <f>'6月评分表'!O117</f>
        <v>8.7038693623793406E-2</v>
      </c>
      <c r="P795" s="82">
        <f>'6月评分表'!P117</f>
        <v>1.8071395910144401E-2</v>
      </c>
      <c r="Q795" s="82">
        <f>'6月评分表'!Q117</f>
        <v>2.4806027682781102</v>
      </c>
      <c r="R795" s="82">
        <f>'6月评分表'!R117</f>
        <v>0.51503478343911502</v>
      </c>
    </row>
    <row r="796" spans="1:18" hidden="1">
      <c r="A796" s="81">
        <v>202406</v>
      </c>
      <c r="B796" s="81" t="s">
        <v>297</v>
      </c>
      <c r="C796" s="81" t="s">
        <v>19</v>
      </c>
      <c r="D796" s="81" t="s">
        <v>27</v>
      </c>
      <c r="E796" s="81" t="s">
        <v>298</v>
      </c>
      <c r="F796" s="81">
        <f>'6月评分表'!F118</f>
        <v>42.75</v>
      </c>
      <c r="G796" s="81">
        <f>'6月评分表'!G118</f>
        <v>0</v>
      </c>
      <c r="H796" s="81">
        <f>'6月评分表'!H118</f>
        <v>10</v>
      </c>
      <c r="I796" s="81">
        <f>'6月评分表'!I118</f>
        <v>6</v>
      </c>
      <c r="J796" s="81">
        <f>'6月评分表'!J118</f>
        <v>2.5</v>
      </c>
      <c r="K796" s="81">
        <f>'6月评分表'!K118</f>
        <v>5</v>
      </c>
      <c r="L796" s="81">
        <f>'6月评分表'!L118</f>
        <v>66.25</v>
      </c>
      <c r="M796" s="82">
        <f>'6月评分表'!M118</f>
        <v>148390.85999999999</v>
      </c>
      <c r="N796" s="82">
        <f>'6月评分表'!N118</f>
        <v>0</v>
      </c>
      <c r="O796" s="82">
        <f>'6月评分表'!O118</f>
        <v>5.5480775039817597E-2</v>
      </c>
      <c r="P796" s="82">
        <f>'6月评分表'!P118</f>
        <v>1.1684997086270899E-2</v>
      </c>
      <c r="Q796" s="82">
        <f>'6月评分表'!Q118</f>
        <v>3.6756013463879098</v>
      </c>
      <c r="R796" s="82">
        <f>'6月评分表'!R118</f>
        <v>0.77413105696544704</v>
      </c>
    </row>
    <row r="797" spans="1:18" hidden="1">
      <c r="A797" s="81">
        <v>202406</v>
      </c>
      <c r="B797" s="81" t="s">
        <v>299</v>
      </c>
      <c r="C797" s="81" t="s">
        <v>18</v>
      </c>
      <c r="D797" s="81" t="s">
        <v>35</v>
      </c>
      <c r="E797" s="81" t="s">
        <v>300</v>
      </c>
      <c r="F797" s="81">
        <f>'6月评分表'!F119</f>
        <v>41.4</v>
      </c>
      <c r="G797" s="81">
        <f>'6月评分表'!G119</f>
        <v>10</v>
      </c>
      <c r="H797" s="81">
        <f>'6月评分表'!H119</f>
        <v>10</v>
      </c>
      <c r="I797" s="81">
        <f>'6月评分表'!I119</f>
        <v>10</v>
      </c>
      <c r="J797" s="81">
        <f>'6月评分表'!J119</f>
        <v>2.5</v>
      </c>
      <c r="K797" s="81">
        <f>'6月评分表'!K119</f>
        <v>5</v>
      </c>
      <c r="L797" s="81">
        <f>'6月评分表'!L119</f>
        <v>78.900000000000006</v>
      </c>
      <c r="M797" s="82">
        <f>'6月评分表'!M119</f>
        <v>190986.67</v>
      </c>
      <c r="N797" s="82">
        <f>'6月评分表'!N119</f>
        <v>22276.6535691555</v>
      </c>
      <c r="O797" s="82">
        <f>'6月评分表'!O119</f>
        <v>6.1693190574141903E-2</v>
      </c>
      <c r="P797" s="82">
        <f>'6月评分表'!P119</f>
        <v>2.3029358661527301E-2</v>
      </c>
      <c r="Q797" s="82">
        <f>'6月评分表'!Q119</f>
        <v>4.8675927362997999</v>
      </c>
      <c r="R797" s="82">
        <f>'6月评分表'!R119</f>
        <v>1.8170163983945</v>
      </c>
    </row>
    <row r="798" spans="1:18" hidden="1">
      <c r="A798" s="81">
        <v>202406</v>
      </c>
      <c r="B798" s="81" t="s">
        <v>301</v>
      </c>
      <c r="C798" s="81" t="s">
        <v>17</v>
      </c>
      <c r="D798" s="81" t="s">
        <v>32</v>
      </c>
      <c r="E798" s="81" t="s">
        <v>302</v>
      </c>
      <c r="F798" s="81">
        <f>'6月评分表'!F120</f>
        <v>38.700000000000003</v>
      </c>
      <c r="G798" s="81">
        <f>'6月评分表'!G120</f>
        <v>0</v>
      </c>
      <c r="H798" s="81">
        <f>'6月评分表'!H120</f>
        <v>10</v>
      </c>
      <c r="I798" s="81">
        <f>'6月评分表'!I120</f>
        <v>10</v>
      </c>
      <c r="J798" s="81">
        <f>'6月评分表'!J120</f>
        <v>2.5</v>
      </c>
      <c r="K798" s="81">
        <f>'6月评分表'!K120</f>
        <v>5</v>
      </c>
      <c r="L798" s="81">
        <f>'6月评分表'!L120</f>
        <v>66.2</v>
      </c>
      <c r="M798" s="82">
        <f>'6月评分表'!M120</f>
        <v>152983.79</v>
      </c>
      <c r="N798" s="82">
        <f>'6月评分表'!N120</f>
        <v>0</v>
      </c>
      <c r="O798" s="82">
        <f>'6月评分表'!O120</f>
        <v>4.7458986050139901E-2</v>
      </c>
      <c r="P798" s="82">
        <f>'6月评分表'!P120</f>
        <v>1.06205638083843E-2</v>
      </c>
      <c r="Q798" s="82">
        <f>'6月评分表'!Q120</f>
        <v>3.1417848765192602</v>
      </c>
      <c r="R798" s="82">
        <f>'6月评分表'!R120</f>
        <v>0.70308132411504298</v>
      </c>
    </row>
    <row r="799" spans="1:18" hidden="1">
      <c r="A799" s="81">
        <v>202406</v>
      </c>
      <c r="B799" s="81" t="s">
        <v>303</v>
      </c>
      <c r="C799" s="81" t="s">
        <v>17</v>
      </c>
      <c r="D799" s="81" t="s">
        <v>31</v>
      </c>
      <c r="E799" s="81" t="s">
        <v>304</v>
      </c>
      <c r="F799" s="81">
        <f>'6月评分表'!F121</f>
        <v>45</v>
      </c>
      <c r="G799" s="81">
        <f>'6月评分表'!G121</f>
        <v>15</v>
      </c>
      <c r="H799" s="81">
        <f>'6月评分表'!H121</f>
        <v>10</v>
      </c>
      <c r="I799" s="81">
        <f>'6月评分表'!I121</f>
        <v>7</v>
      </c>
      <c r="J799" s="81">
        <f>'6月评分表'!J121</f>
        <v>5</v>
      </c>
      <c r="K799" s="81">
        <f>'6月评分表'!K121</f>
        <v>5</v>
      </c>
      <c r="L799" s="81">
        <f>'6月评分表'!L121</f>
        <v>87</v>
      </c>
      <c r="M799" s="82">
        <f>'6月评分表'!M121</f>
        <v>206753.28</v>
      </c>
      <c r="N799" s="82">
        <f>'6月评分表'!N121</f>
        <v>35700.617581121202</v>
      </c>
      <c r="O799" s="82">
        <f>'6月评分表'!O121</f>
        <v>7.2137332466060106E-2</v>
      </c>
      <c r="P799" s="82">
        <f>'6月评分表'!P121</f>
        <v>2.1507112494954801E-2</v>
      </c>
      <c r="Q799" s="82">
        <f>'6月评分表'!Q121</f>
        <v>6.2759479245472303</v>
      </c>
      <c r="R799" s="82">
        <f>'6月评分表'!R121</f>
        <v>1.8711187870610699</v>
      </c>
    </row>
    <row r="800" spans="1:18" hidden="1">
      <c r="A800" s="81">
        <v>202406</v>
      </c>
      <c r="B800" s="81" t="s">
        <v>305</v>
      </c>
      <c r="C800" s="81" t="s">
        <v>17</v>
      </c>
      <c r="D800" s="81" t="s">
        <v>36</v>
      </c>
      <c r="E800" s="81" t="s">
        <v>306</v>
      </c>
      <c r="F800" s="81">
        <f>'6月评分表'!F122</f>
        <v>42.75</v>
      </c>
      <c r="G800" s="81">
        <f>'6月评分表'!G122</f>
        <v>10</v>
      </c>
      <c r="H800" s="81">
        <f>'6月评分表'!H122</f>
        <v>2.5</v>
      </c>
      <c r="I800" s="81">
        <f>'6月评分表'!I122</f>
        <v>7</v>
      </c>
      <c r="J800" s="81">
        <f>'6月评分表'!J122</f>
        <v>0</v>
      </c>
      <c r="K800" s="81">
        <f>'6月评分表'!K122</f>
        <v>5</v>
      </c>
      <c r="L800" s="81">
        <f>'6月评分表'!L122</f>
        <v>67.25</v>
      </c>
      <c r="M800" s="82">
        <f>'6月评分表'!M122</f>
        <v>204297.07</v>
      </c>
      <c r="N800" s="82">
        <f>'6月评分表'!N122</f>
        <v>28632.069965779901</v>
      </c>
      <c r="O800" s="82">
        <f>'6月评分表'!O122</f>
        <v>0.119753814568181</v>
      </c>
      <c r="P800" s="82">
        <f>'6月评分表'!P122</f>
        <v>1.9920193972321601E-2</v>
      </c>
      <c r="Q800" s="82">
        <f>'6月评分表'!Q122</f>
        <v>8.0534440297101497</v>
      </c>
      <c r="R800" s="82">
        <f>'6月评分表'!R122</f>
        <v>1.33963304463863</v>
      </c>
    </row>
    <row r="801" spans="1:18" hidden="1">
      <c r="A801" s="81">
        <v>202406</v>
      </c>
      <c r="B801" s="81" t="s">
        <v>307</v>
      </c>
      <c r="C801" s="81" t="s">
        <v>19</v>
      </c>
      <c r="D801" s="81" t="s">
        <v>27</v>
      </c>
      <c r="E801" s="81" t="s">
        <v>308</v>
      </c>
      <c r="F801" s="81">
        <f>'6月评分表'!F123</f>
        <v>45</v>
      </c>
      <c r="G801" s="81">
        <f>'6月评分表'!G123</f>
        <v>5</v>
      </c>
      <c r="H801" s="81">
        <f>'6月评分表'!H123</f>
        <v>10</v>
      </c>
      <c r="I801" s="81">
        <f>'6月评分表'!I123</f>
        <v>10</v>
      </c>
      <c r="J801" s="81">
        <f>'6月评分表'!J123</f>
        <v>0</v>
      </c>
      <c r="K801" s="81">
        <f>'6月评分表'!K123</f>
        <v>5</v>
      </c>
      <c r="L801" s="81">
        <f>'6月评分表'!L123</f>
        <v>75</v>
      </c>
      <c r="M801" s="82">
        <f>'6月评分表'!M123</f>
        <v>84254.41</v>
      </c>
      <c r="N801" s="82">
        <f>'6月评分表'!N123</f>
        <v>5666.6445245805198</v>
      </c>
      <c r="O801" s="82">
        <f>'6月评分表'!O123</f>
        <v>3.8471241496854498E-2</v>
      </c>
      <c r="P801" s="82">
        <f>'6月评分表'!P123</f>
        <v>8.0005183401051193E-3</v>
      </c>
      <c r="Q801" s="82">
        <f>'6月评分表'!Q123</f>
        <v>2.8853431122640898</v>
      </c>
      <c r="R801" s="82">
        <f>'6月评分表'!R123</f>
        <v>0.60003887550788404</v>
      </c>
    </row>
    <row r="802" spans="1:18" hidden="1">
      <c r="A802" s="81">
        <v>202406</v>
      </c>
      <c r="B802" s="81" t="s">
        <v>309</v>
      </c>
      <c r="C802" s="81" t="s">
        <v>19</v>
      </c>
      <c r="D802" s="81" t="s">
        <v>27</v>
      </c>
      <c r="E802" s="81" t="s">
        <v>310</v>
      </c>
      <c r="F802" s="81">
        <f>'6月评分表'!F124</f>
        <v>41.4</v>
      </c>
      <c r="G802" s="81">
        <f>'6月评分表'!G124</f>
        <v>2.5</v>
      </c>
      <c r="H802" s="81">
        <f>'6月评分表'!H124</f>
        <v>5</v>
      </c>
      <c r="I802" s="81">
        <f>'6月评分表'!I124</f>
        <v>3</v>
      </c>
      <c r="J802" s="81">
        <f>'6月评分表'!J124</f>
        <v>2.5</v>
      </c>
      <c r="K802" s="81">
        <f>'6月评分表'!K124</f>
        <v>5</v>
      </c>
      <c r="L802" s="81">
        <f>'6月评分表'!L124</f>
        <v>59.4</v>
      </c>
      <c r="M802" s="82">
        <f>'6月评分表'!M124</f>
        <v>188497.02</v>
      </c>
      <c r="N802" s="82">
        <f>'6月评分表'!N124</f>
        <v>1644.40828418976</v>
      </c>
      <c r="O802" s="82">
        <f>'6月评分表'!O124</f>
        <v>7.2498397285931701E-2</v>
      </c>
      <c r="P802" s="82">
        <f>'6月评分表'!P124</f>
        <v>1.5239525366500599E-2</v>
      </c>
      <c r="Q802" s="82">
        <f>'6月评分表'!Q124</f>
        <v>4.3064047987843397</v>
      </c>
      <c r="R802" s="82">
        <f>'6月评分表'!R124</f>
        <v>0.90522780677013304</v>
      </c>
    </row>
    <row r="803" spans="1:18" hidden="1">
      <c r="A803" s="81">
        <v>202406</v>
      </c>
      <c r="B803" s="81" t="s">
        <v>311</v>
      </c>
      <c r="C803" s="81" t="s">
        <v>19</v>
      </c>
      <c r="D803" s="81" t="s">
        <v>24</v>
      </c>
      <c r="E803" s="81" t="s">
        <v>312</v>
      </c>
      <c r="F803" s="81">
        <f>'6月评分表'!F125</f>
        <v>44.1</v>
      </c>
      <c r="G803" s="81">
        <f>'6月评分表'!G125</f>
        <v>10</v>
      </c>
      <c r="H803" s="81">
        <f>'6月评分表'!H125</f>
        <v>10</v>
      </c>
      <c r="I803" s="81">
        <f>'6月评分表'!I125</f>
        <v>6</v>
      </c>
      <c r="J803" s="81">
        <f>'6月评分表'!J125</f>
        <v>0</v>
      </c>
      <c r="K803" s="81">
        <f>'6月评分表'!K125</f>
        <v>5</v>
      </c>
      <c r="L803" s="81">
        <f>'6月评分表'!L125</f>
        <v>75.099999999999994</v>
      </c>
      <c r="M803" s="82">
        <f>'6月评分表'!M125</f>
        <v>189812.42</v>
      </c>
      <c r="N803" s="82">
        <f>'6月评分表'!N125</f>
        <v>25741.3929463807</v>
      </c>
      <c r="O803" s="82">
        <f>'6月评分表'!O125</f>
        <v>7.4939445912062697E-2</v>
      </c>
      <c r="P803" s="82">
        <f>'6月评分表'!P125</f>
        <v>2.1151614357794401E-2</v>
      </c>
      <c r="Q803" s="82">
        <f>'6月评分表'!Q125</f>
        <v>5.6279523879959097</v>
      </c>
      <c r="R803" s="82">
        <f>'6月评分表'!R125</f>
        <v>1.58848623827036</v>
      </c>
    </row>
    <row r="804" spans="1:18" hidden="1">
      <c r="A804" s="81">
        <v>202406</v>
      </c>
      <c r="B804" s="81" t="s">
        <v>313</v>
      </c>
      <c r="C804" s="81" t="s">
        <v>16</v>
      </c>
      <c r="D804" s="81" t="s">
        <v>23</v>
      </c>
      <c r="E804" s="81" t="s">
        <v>314</v>
      </c>
      <c r="F804" s="81">
        <f>'6月评分表'!F126</f>
        <v>39.6</v>
      </c>
      <c r="G804" s="81">
        <f>'6月评分表'!G126</f>
        <v>20</v>
      </c>
      <c r="H804" s="81">
        <f>'6月评分表'!H126</f>
        <v>10</v>
      </c>
      <c r="I804" s="81">
        <f>'6月评分表'!I126</f>
        <v>6</v>
      </c>
      <c r="J804" s="81">
        <f>'6月评分表'!J126</f>
        <v>2.5</v>
      </c>
      <c r="K804" s="81">
        <f>'6月评分表'!K126</f>
        <v>5</v>
      </c>
      <c r="L804" s="81">
        <f>'6月评分表'!L126</f>
        <v>83.1</v>
      </c>
      <c r="M804" s="82">
        <f>'6月评分表'!M126</f>
        <v>233292.31</v>
      </c>
      <c r="N804" s="82">
        <f>'6月评分表'!N126</f>
        <v>53521.720420109603</v>
      </c>
      <c r="O804" s="82">
        <f>'6月评分表'!O126</f>
        <v>0.128263491792907</v>
      </c>
      <c r="P804" s="82">
        <f>'6月评分表'!P126</f>
        <v>5.4325628162391497E-2</v>
      </c>
      <c r="Q804" s="82">
        <f>'6月评分表'!Q126</f>
        <v>10.658696167990501</v>
      </c>
      <c r="R804" s="82">
        <f>'6月评分表'!R126</f>
        <v>4.5144597002947302</v>
      </c>
    </row>
    <row r="805" spans="1:18" hidden="1">
      <c r="A805" s="81">
        <v>202406</v>
      </c>
      <c r="B805" s="81" t="s">
        <v>315</v>
      </c>
      <c r="C805" s="81" t="s">
        <v>18</v>
      </c>
      <c r="D805" s="81" t="s">
        <v>29</v>
      </c>
      <c r="E805" s="81" t="s">
        <v>316</v>
      </c>
      <c r="F805" s="81">
        <f>'6月评分表'!F127</f>
        <v>45</v>
      </c>
      <c r="G805" s="81">
        <f>'6月评分表'!G127</f>
        <v>15</v>
      </c>
      <c r="H805" s="81">
        <f>'6月评分表'!H127</f>
        <v>10</v>
      </c>
      <c r="I805" s="81">
        <f>'6月评分表'!I127</f>
        <v>10</v>
      </c>
      <c r="J805" s="81">
        <f>'6月评分表'!J127</f>
        <v>2.5</v>
      </c>
      <c r="K805" s="81">
        <f>'6月评分表'!K127</f>
        <v>5</v>
      </c>
      <c r="L805" s="81">
        <f>'6月评分表'!L127</f>
        <v>87.5</v>
      </c>
      <c r="M805" s="82">
        <f>'6月评分表'!M127</f>
        <v>214877.05</v>
      </c>
      <c r="N805" s="82">
        <f>'6月评分表'!N127</f>
        <v>35209.609391287901</v>
      </c>
      <c r="O805" s="82">
        <f>'6月评分表'!O127</f>
        <v>0.120860253667745</v>
      </c>
      <c r="P805" s="82">
        <f>'6月评分表'!P127</f>
        <v>2.8302981538921301E-2</v>
      </c>
      <c r="Q805" s="82">
        <f>'6月评分表'!Q127</f>
        <v>10.575272195927701</v>
      </c>
      <c r="R805" s="82">
        <f>'6月评分表'!R127</f>
        <v>2.4765108846556099</v>
      </c>
    </row>
    <row r="806" spans="1:18" hidden="1">
      <c r="A806" s="81">
        <v>202406</v>
      </c>
      <c r="B806" s="81" t="s">
        <v>317</v>
      </c>
      <c r="C806" s="81" t="s">
        <v>17</v>
      </c>
      <c r="D806" s="81" t="s">
        <v>33</v>
      </c>
      <c r="E806" s="81" t="s">
        <v>318</v>
      </c>
      <c r="F806" s="81">
        <f>'6月评分表'!F128</f>
        <v>45</v>
      </c>
      <c r="G806" s="81">
        <f>'6月评分表'!G128</f>
        <v>5</v>
      </c>
      <c r="H806" s="81">
        <f>'6月评分表'!H128</f>
        <v>7.5</v>
      </c>
      <c r="I806" s="81">
        <f>'6月评分表'!I128</f>
        <v>10</v>
      </c>
      <c r="J806" s="81">
        <f>'6月评分表'!J128</f>
        <v>2.5</v>
      </c>
      <c r="K806" s="81">
        <f>'6月评分表'!K128</f>
        <v>5</v>
      </c>
      <c r="L806" s="81">
        <f>'6月评分表'!L128</f>
        <v>75</v>
      </c>
      <c r="M806" s="82">
        <f>'6月评分表'!M128</f>
        <v>110559.46</v>
      </c>
      <c r="N806" s="82">
        <f>'6月评分表'!N128</f>
        <v>6229.2978343699297</v>
      </c>
      <c r="O806" s="82">
        <f>'6月评分表'!O128</f>
        <v>7.4332225283603406E-2</v>
      </c>
      <c r="P806" s="82">
        <f>'6月评分表'!P128</f>
        <v>8.9235797789058002E-3</v>
      </c>
      <c r="Q806" s="82">
        <f>'6月评分表'!Q128</f>
        <v>5.5749168962702598</v>
      </c>
      <c r="R806" s="82">
        <f>'6月评分表'!R128</f>
        <v>0.66926848341793499</v>
      </c>
    </row>
    <row r="807" spans="1:18" hidden="1">
      <c r="A807" s="81">
        <v>202406</v>
      </c>
      <c r="B807" s="81" t="s">
        <v>319</v>
      </c>
      <c r="C807" s="81" t="s">
        <v>18</v>
      </c>
      <c r="D807" s="81" t="s">
        <v>35</v>
      </c>
      <c r="E807" s="81" t="s">
        <v>320</v>
      </c>
      <c r="F807" s="81">
        <f>'6月评分表'!F129</f>
        <v>0</v>
      </c>
      <c r="G807" s="81">
        <f>'6月评分表'!G129</f>
        <v>10</v>
      </c>
      <c r="H807" s="81">
        <f>'6月评分表'!H129</f>
        <v>10</v>
      </c>
      <c r="I807" s="81">
        <f>'6月评分表'!I129</f>
        <v>10</v>
      </c>
      <c r="J807" s="81">
        <f>'6月评分表'!J129</f>
        <v>2.5</v>
      </c>
      <c r="K807" s="81">
        <f>'6月评分表'!K129</f>
        <v>5</v>
      </c>
      <c r="L807" s="81">
        <f>'6月评分表'!L129</f>
        <v>37.5</v>
      </c>
      <c r="M807" s="82">
        <f>'6月评分表'!M129</f>
        <v>158741.26</v>
      </c>
      <c r="N807" s="82">
        <f>'6月评分表'!N129</f>
        <v>18078.153266680802</v>
      </c>
      <c r="O807" s="82">
        <f>'6月评分表'!O129</f>
        <v>5.1016175418524198E-2</v>
      </c>
      <c r="P807" s="82">
        <f>'6月评分表'!P129</f>
        <v>1.9038020188141699E-2</v>
      </c>
      <c r="Q807" s="82">
        <f>'6月评分表'!Q129</f>
        <v>1.9131065781946599</v>
      </c>
      <c r="R807" s="82">
        <f>'6月评分表'!R129</f>
        <v>0.71392575705531403</v>
      </c>
    </row>
    <row r="808" spans="1:18" hidden="1">
      <c r="A808" s="81">
        <v>202406</v>
      </c>
      <c r="B808" s="81" t="s">
        <v>321</v>
      </c>
      <c r="C808" s="81" t="s">
        <v>16</v>
      </c>
      <c r="D808" s="81" t="s">
        <v>22</v>
      </c>
      <c r="E808" s="81" t="s">
        <v>322</v>
      </c>
      <c r="F808" s="81">
        <f>'6月评分表'!F130</f>
        <v>45</v>
      </c>
      <c r="G808" s="81">
        <f>'6月评分表'!G130</f>
        <v>20</v>
      </c>
      <c r="H808" s="81">
        <f>'6月评分表'!H130</f>
        <v>10</v>
      </c>
      <c r="I808" s="81">
        <f>'6月评分表'!I130</f>
        <v>7</v>
      </c>
      <c r="J808" s="81">
        <f>'6月评分表'!J130</f>
        <v>5</v>
      </c>
      <c r="K808" s="81">
        <f>'6月评分表'!K130</f>
        <v>5</v>
      </c>
      <c r="L808" s="81">
        <f>'6月评分表'!L130</f>
        <v>92</v>
      </c>
      <c r="M808" s="82">
        <f>'6月评分表'!M130</f>
        <v>237712.92</v>
      </c>
      <c r="N808" s="82">
        <f>'6月评分表'!N130</f>
        <v>53070.665538472102</v>
      </c>
      <c r="O808" s="82">
        <f>'6月评分表'!O130</f>
        <v>0.30541853362611598</v>
      </c>
      <c r="P808" s="82">
        <f>'6月评分表'!P130</f>
        <v>5.48191120792135E-2</v>
      </c>
      <c r="Q808" s="82">
        <f>'6月评分表'!Q130</f>
        <v>28.098505093602601</v>
      </c>
      <c r="R808" s="82">
        <f>'6月评分表'!R130</f>
        <v>5.0433583112876397</v>
      </c>
    </row>
    <row r="809" spans="1:18" hidden="1">
      <c r="A809" s="81">
        <v>202406</v>
      </c>
      <c r="B809" s="81" t="s">
        <v>323</v>
      </c>
      <c r="C809" s="81" t="s">
        <v>17</v>
      </c>
      <c r="D809" s="81" t="s">
        <v>30</v>
      </c>
      <c r="E809" s="81" t="s">
        <v>324</v>
      </c>
      <c r="F809" s="81">
        <f>'6月评分表'!F131</f>
        <v>41.4</v>
      </c>
      <c r="G809" s="81">
        <f>'6月评分表'!G131</f>
        <v>15</v>
      </c>
      <c r="H809" s="81">
        <f>'6月评分表'!H131</f>
        <v>7.5</v>
      </c>
      <c r="I809" s="81">
        <f>'6月评分表'!I131</f>
        <v>7</v>
      </c>
      <c r="J809" s="81">
        <f>'6月评分表'!J131</f>
        <v>2.5</v>
      </c>
      <c r="K809" s="81">
        <f>'6月评分表'!K131</f>
        <v>5</v>
      </c>
      <c r="L809" s="81">
        <f>'6月评分表'!L131</f>
        <v>78.400000000000006</v>
      </c>
      <c r="M809" s="82">
        <f>'6月评分表'!M131</f>
        <v>164968.46</v>
      </c>
      <c r="N809" s="82">
        <f>'6月评分表'!N131</f>
        <v>32755.9370823227</v>
      </c>
      <c r="O809" s="82">
        <f>'6月评分表'!O131</f>
        <v>0.108301402491153</v>
      </c>
      <c r="P809" s="82">
        <f>'6月评分表'!P131</f>
        <v>1.8016235524862902E-2</v>
      </c>
      <c r="Q809" s="82">
        <f>'6月评分表'!Q131</f>
        <v>8.4908299553063902</v>
      </c>
      <c r="R809" s="82">
        <f>'6月评分表'!R131</f>
        <v>1.41247286514925</v>
      </c>
    </row>
    <row r="810" spans="1:18" hidden="1">
      <c r="A810" s="81">
        <v>202406</v>
      </c>
      <c r="B810" s="81" t="s">
        <v>325</v>
      </c>
      <c r="C810" s="81" t="s">
        <v>18</v>
      </c>
      <c r="D810" s="81" t="s">
        <v>26</v>
      </c>
      <c r="E810" s="81" t="s">
        <v>326</v>
      </c>
      <c r="F810" s="81">
        <f>'6月评分表'!F132</f>
        <v>45</v>
      </c>
      <c r="G810" s="81">
        <f>'6月评分表'!G132</f>
        <v>5</v>
      </c>
      <c r="H810" s="81">
        <f>'6月评分表'!H132</f>
        <v>10</v>
      </c>
      <c r="I810" s="81">
        <f>'6月评分表'!I132</f>
        <v>10</v>
      </c>
      <c r="J810" s="81">
        <f>'6月评分表'!J132</f>
        <v>2.5</v>
      </c>
      <c r="K810" s="81">
        <f>'6月评分表'!K132</f>
        <v>5</v>
      </c>
      <c r="L810" s="81">
        <f>'6月评分表'!L132</f>
        <v>77.5</v>
      </c>
      <c r="M810" s="82">
        <f>'6月评分表'!M132</f>
        <v>144694.49</v>
      </c>
      <c r="N810" s="82">
        <f>'6月评分表'!N132</f>
        <v>10167.592067945599</v>
      </c>
      <c r="O810" s="82">
        <f>'6月评分表'!O132</f>
        <v>6.7181642527636407E-2</v>
      </c>
      <c r="P810" s="82">
        <f>'6月评分表'!P132</f>
        <v>1.5865039636040398E-2</v>
      </c>
      <c r="Q810" s="82">
        <f>'6月评分表'!Q132</f>
        <v>5.2065772958918197</v>
      </c>
      <c r="R810" s="82">
        <f>'6月评分表'!R132</f>
        <v>1.22954057179313</v>
      </c>
    </row>
    <row r="811" spans="1:18" hidden="1">
      <c r="A811" s="81">
        <v>202406</v>
      </c>
      <c r="B811" s="81" t="s">
        <v>327</v>
      </c>
      <c r="C811" s="81" t="s">
        <v>19</v>
      </c>
      <c r="D811" s="81" t="s">
        <v>27</v>
      </c>
      <c r="E811" s="81" t="s">
        <v>328</v>
      </c>
      <c r="F811" s="81">
        <f>'6月评分表'!F133</f>
        <v>0</v>
      </c>
      <c r="G811" s="81">
        <f>'6月评分表'!G133</f>
        <v>20</v>
      </c>
      <c r="H811" s="81">
        <f>'6月评分表'!H133</f>
        <v>10</v>
      </c>
      <c r="I811" s="81">
        <f>'6月评分表'!I133</f>
        <v>10</v>
      </c>
      <c r="J811" s="81">
        <f>'6月评分表'!J133</f>
        <v>2.5</v>
      </c>
      <c r="K811" s="81">
        <f>'6月评分表'!K133</f>
        <v>5</v>
      </c>
      <c r="L811" s="81">
        <f>'6月评分表'!L133</f>
        <v>47.5</v>
      </c>
      <c r="M811" s="82">
        <f>'6月评分表'!M133</f>
        <v>193294.92</v>
      </c>
      <c r="N811" s="82">
        <f>'6月评分表'!N133</f>
        <v>39159.652236671704</v>
      </c>
      <c r="O811" s="82">
        <f>'6月评分表'!O133</f>
        <v>0.12043601658011099</v>
      </c>
      <c r="P811" s="82">
        <f>'6月评分表'!P133</f>
        <v>2.4660275293622299E-2</v>
      </c>
      <c r="Q811" s="82">
        <f>'6月评分表'!Q133</f>
        <v>5.7207107875552996</v>
      </c>
      <c r="R811" s="82">
        <f>'6月评分表'!R133</f>
        <v>1.1713630764470599</v>
      </c>
    </row>
    <row r="812" spans="1:18" hidden="1">
      <c r="A812" s="81">
        <v>202406</v>
      </c>
      <c r="B812" s="81" t="s">
        <v>329</v>
      </c>
      <c r="C812" s="81" t="s">
        <v>18</v>
      </c>
      <c r="D812" s="81" t="s">
        <v>35</v>
      </c>
      <c r="E812" s="81" t="s">
        <v>330</v>
      </c>
      <c r="F812" s="81">
        <f>'6月评分表'!F134</f>
        <v>44.55</v>
      </c>
      <c r="G812" s="81">
        <f>'6月评分表'!G134</f>
        <v>0</v>
      </c>
      <c r="H812" s="81">
        <f>'6月评分表'!H134</f>
        <v>10</v>
      </c>
      <c r="I812" s="81">
        <f>'6月评分表'!I134</f>
        <v>10</v>
      </c>
      <c r="J812" s="81">
        <f>'6月评分表'!J134</f>
        <v>2.5</v>
      </c>
      <c r="K812" s="81">
        <f>'6月评分表'!K134</f>
        <v>5</v>
      </c>
      <c r="L812" s="81">
        <f>'6月评分表'!L134</f>
        <v>72.05</v>
      </c>
      <c r="M812" s="82">
        <f>'6月评分表'!M134</f>
        <v>31961.16</v>
      </c>
      <c r="N812" s="82">
        <f>'6月评分表'!N134</f>
        <v>0</v>
      </c>
      <c r="O812" s="82">
        <f>'6月评分表'!O134</f>
        <v>8.0998157666525E-3</v>
      </c>
      <c r="P812" s="82">
        <f>'6月评分表'!P134</f>
        <v>2.9747189590603801E-3</v>
      </c>
      <c r="Q812" s="82">
        <f>'6月评分表'!Q134</f>
        <v>0.58359172598731301</v>
      </c>
      <c r="R812" s="82">
        <f>'6月评分表'!R134</f>
        <v>0.21432850100030101</v>
      </c>
    </row>
    <row r="813" spans="1:18" hidden="1">
      <c r="A813" s="81">
        <v>202406</v>
      </c>
      <c r="B813" s="81" t="s">
        <v>331</v>
      </c>
      <c r="C813" s="81" t="s">
        <v>17</v>
      </c>
      <c r="D813" s="81" t="s">
        <v>31</v>
      </c>
      <c r="E813" s="81" t="s">
        <v>332</v>
      </c>
      <c r="F813" s="81">
        <f>'6月评分表'!F135</f>
        <v>38.700000000000003</v>
      </c>
      <c r="G813" s="81">
        <f>'6月评分表'!G135</f>
        <v>15</v>
      </c>
      <c r="H813" s="81">
        <f>'6月评分表'!H135</f>
        <v>10</v>
      </c>
      <c r="I813" s="81">
        <f>'6月评分表'!I135</f>
        <v>10</v>
      </c>
      <c r="J813" s="81">
        <f>'6月评分表'!J135</f>
        <v>5</v>
      </c>
      <c r="K813" s="81">
        <f>'6月评分表'!K135</f>
        <v>5</v>
      </c>
      <c r="L813" s="81">
        <f>'6月评分表'!L135</f>
        <v>83.7</v>
      </c>
      <c r="M813" s="82">
        <f>'6月评分表'!M135</f>
        <v>182566.29</v>
      </c>
      <c r="N813" s="82">
        <f>'6月评分表'!N135</f>
        <v>33149.342620462601</v>
      </c>
      <c r="O813" s="82">
        <f>'6月评分表'!O135</f>
        <v>6.4895929473692798E-2</v>
      </c>
      <c r="P813" s="82">
        <f>'6月评分表'!P135</f>
        <v>1.9316757177539799E-2</v>
      </c>
      <c r="Q813" s="82">
        <f>'6月评分表'!Q135</f>
        <v>5.4317892969480903</v>
      </c>
      <c r="R813" s="82">
        <f>'6月评分表'!R135</f>
        <v>1.61681257576008</v>
      </c>
    </row>
    <row r="814" spans="1:18" hidden="1">
      <c r="A814" s="81">
        <v>202406</v>
      </c>
      <c r="B814" s="81" t="s">
        <v>333</v>
      </c>
      <c r="C814" s="81" t="s">
        <v>19</v>
      </c>
      <c r="D814" s="81" t="s">
        <v>24</v>
      </c>
      <c r="E814" s="81" t="s">
        <v>334</v>
      </c>
      <c r="F814" s="81">
        <f>'6月评分表'!F136</f>
        <v>45</v>
      </c>
      <c r="G814" s="81">
        <f>'6月评分表'!G136</f>
        <v>15</v>
      </c>
      <c r="H814" s="81">
        <f>'6月评分表'!H136</f>
        <v>10</v>
      </c>
      <c r="I814" s="81">
        <f>'6月评分表'!I136</f>
        <v>10</v>
      </c>
      <c r="J814" s="81">
        <f>'6月评分表'!J136</f>
        <v>5</v>
      </c>
      <c r="K814" s="81">
        <f>'6月评分表'!K136</f>
        <v>5</v>
      </c>
      <c r="L814" s="81">
        <f>'6月评分表'!L136</f>
        <v>90</v>
      </c>
      <c r="M814" s="82">
        <f>'6月评分表'!M136</f>
        <v>202667.13</v>
      </c>
      <c r="N814" s="82">
        <f>'6月评分表'!N136</f>
        <v>33439.029537745897</v>
      </c>
      <c r="O814" s="82">
        <f>'6月评分表'!O136</f>
        <v>8.3692410231349407E-2</v>
      </c>
      <c r="P814" s="82">
        <f>'6月评分表'!P136</f>
        <v>2.4019347878074599E-2</v>
      </c>
      <c r="Q814" s="82">
        <f>'6月评分表'!Q136</f>
        <v>7.53231692082145</v>
      </c>
      <c r="R814" s="82">
        <f>'6月评分表'!R136</f>
        <v>2.1617413090267199</v>
      </c>
    </row>
    <row r="815" spans="1:18" hidden="1">
      <c r="A815" s="81">
        <v>202406</v>
      </c>
      <c r="B815" s="81" t="s">
        <v>335</v>
      </c>
      <c r="C815" s="81" t="s">
        <v>18</v>
      </c>
      <c r="D815" s="81" t="s">
        <v>29</v>
      </c>
      <c r="E815" s="81" t="s">
        <v>336</v>
      </c>
      <c r="F815" s="81">
        <f>'6月评分表'!F137</f>
        <v>37.35</v>
      </c>
      <c r="G815" s="81">
        <f>'6月评分表'!G137</f>
        <v>10</v>
      </c>
      <c r="H815" s="81">
        <f>'6月评分表'!H137</f>
        <v>10</v>
      </c>
      <c r="I815" s="81">
        <f>'6月评分表'!I137</f>
        <v>7</v>
      </c>
      <c r="J815" s="81">
        <f>'6月评分表'!J137</f>
        <v>2.5</v>
      </c>
      <c r="K815" s="81">
        <f>'6月评分表'!K137</f>
        <v>5</v>
      </c>
      <c r="L815" s="81">
        <f>'6月评分表'!L137</f>
        <v>71.849999999999994</v>
      </c>
      <c r="M815" s="82">
        <f>'6月评分表'!M137</f>
        <v>156873.74</v>
      </c>
      <c r="N815" s="82">
        <f>'6月评分表'!N137</f>
        <v>16912.698142704099</v>
      </c>
      <c r="O815" s="82">
        <f>'6月评分表'!O137</f>
        <v>7.9968271437724503E-2</v>
      </c>
      <c r="P815" s="82">
        <f>'6月评分表'!P137</f>
        <v>1.85893466766534E-2</v>
      </c>
      <c r="Q815" s="82">
        <f>'6月评分表'!Q137</f>
        <v>5.7457203028004997</v>
      </c>
      <c r="R815" s="82">
        <f>'6月评分表'!R137</f>
        <v>1.3356445587175501</v>
      </c>
    </row>
    <row r="816" spans="1:18" hidden="1">
      <c r="A816" s="81">
        <v>202406</v>
      </c>
      <c r="B816" s="81" t="s">
        <v>337</v>
      </c>
      <c r="C816" s="81" t="s">
        <v>18</v>
      </c>
      <c r="D816" s="81" t="s">
        <v>35</v>
      </c>
      <c r="E816" s="81" t="s">
        <v>338</v>
      </c>
      <c r="F816" s="81">
        <f>'6月评分表'!F138</f>
        <v>45</v>
      </c>
      <c r="G816" s="81">
        <f>'6月评分表'!G138</f>
        <v>20</v>
      </c>
      <c r="H816" s="81">
        <f>'6月评分表'!H138</f>
        <v>10</v>
      </c>
      <c r="I816" s="81">
        <f>'6月评分表'!I138</f>
        <v>10</v>
      </c>
      <c r="J816" s="81">
        <f>'6月评分表'!J138</f>
        <v>2.5</v>
      </c>
      <c r="K816" s="81">
        <f>'6月评分表'!K138</f>
        <v>5</v>
      </c>
      <c r="L816" s="81">
        <f>'6月评分表'!L138</f>
        <v>92.5</v>
      </c>
      <c r="M816" s="82">
        <f>'6月评分表'!M138</f>
        <v>413333.5</v>
      </c>
      <c r="N816" s="82">
        <f>'6月评分表'!N138</f>
        <v>104123.638807578</v>
      </c>
      <c r="O816" s="82">
        <f>'6月评分表'!O138</f>
        <v>0.16687833628651799</v>
      </c>
      <c r="P816" s="82">
        <f>'6月评分表'!P138</f>
        <v>6.3026413535692105E-2</v>
      </c>
      <c r="Q816" s="82">
        <f>'6月评分表'!Q138</f>
        <v>15.4362461065029</v>
      </c>
      <c r="R816" s="82">
        <f>'6月评分表'!R138</f>
        <v>5.8299432520515202</v>
      </c>
    </row>
    <row r="817" spans="1:18" hidden="1">
      <c r="A817" s="81">
        <v>202406</v>
      </c>
      <c r="B817" s="81" t="s">
        <v>339</v>
      </c>
      <c r="C817" s="81" t="s">
        <v>18</v>
      </c>
      <c r="D817" s="81" t="s">
        <v>29</v>
      </c>
      <c r="E817" s="81" t="s">
        <v>340</v>
      </c>
      <c r="F817" s="81">
        <f>'6月评分表'!F139</f>
        <v>45</v>
      </c>
      <c r="G817" s="81">
        <f>'6月评分表'!G139</f>
        <v>10</v>
      </c>
      <c r="H817" s="81">
        <f>'6月评分表'!H139</f>
        <v>7.5</v>
      </c>
      <c r="I817" s="81">
        <f>'6月评分表'!I139</f>
        <v>7</v>
      </c>
      <c r="J817" s="81">
        <f>'6月评分表'!J139</f>
        <v>2.5</v>
      </c>
      <c r="K817" s="81">
        <f>'6月评分表'!K139</f>
        <v>5</v>
      </c>
      <c r="L817" s="81">
        <f>'6月评分表'!L139</f>
        <v>77</v>
      </c>
      <c r="M817" s="82">
        <f>'6月评分表'!M139</f>
        <v>208539.89</v>
      </c>
      <c r="N817" s="82">
        <f>'6月评分表'!N139</f>
        <v>29091.5626844867</v>
      </c>
      <c r="O817" s="82">
        <f>'6月评分表'!O139</f>
        <v>0.112519629886146</v>
      </c>
      <c r="P817" s="82">
        <f>'6月评分表'!P139</f>
        <v>2.62702990311579E-2</v>
      </c>
      <c r="Q817" s="82">
        <f>'6月评分表'!Q139</f>
        <v>8.6640115012332206</v>
      </c>
      <c r="R817" s="82">
        <f>'6月评分表'!R139</f>
        <v>2.0228130253991599</v>
      </c>
    </row>
    <row r="818" spans="1:18" hidden="1">
      <c r="A818" s="81">
        <v>202406</v>
      </c>
      <c r="B818" s="81" t="s">
        <v>341</v>
      </c>
      <c r="C818" s="81" t="s">
        <v>17</v>
      </c>
      <c r="D818" s="81" t="s">
        <v>31</v>
      </c>
      <c r="E818" s="81" t="s">
        <v>342</v>
      </c>
      <c r="F818" s="81">
        <f>'6月评分表'!F140</f>
        <v>45</v>
      </c>
      <c r="G818" s="81">
        <f>'6月评分表'!G140</f>
        <v>15</v>
      </c>
      <c r="H818" s="81">
        <f>'6月评分表'!H140</f>
        <v>10</v>
      </c>
      <c r="I818" s="81">
        <f>'6月评分表'!I140</f>
        <v>6</v>
      </c>
      <c r="J818" s="81">
        <f>'6月评分表'!J140</f>
        <v>0</v>
      </c>
      <c r="K818" s="81">
        <f>'6月评分表'!K140</f>
        <v>5</v>
      </c>
      <c r="L818" s="81">
        <f>'6月评分表'!L140</f>
        <v>81</v>
      </c>
      <c r="M818" s="82">
        <f>'6月评分表'!M140</f>
        <v>241291.98</v>
      </c>
      <c r="N818" s="82">
        <f>'6月评分表'!N140</f>
        <v>43536.874352974402</v>
      </c>
      <c r="O818" s="82">
        <f>'6月评分表'!O140</f>
        <v>8.55678115678149E-2</v>
      </c>
      <c r="P818" s="82">
        <f>'6月评分表'!P140</f>
        <v>2.5475121670563799E-2</v>
      </c>
      <c r="Q818" s="82">
        <f>'6月评分表'!Q140</f>
        <v>6.9309927369930104</v>
      </c>
      <c r="R818" s="82">
        <f>'6月评分表'!R140</f>
        <v>2.0634848553156599</v>
      </c>
    </row>
    <row r="819" spans="1:18" hidden="1">
      <c r="A819" s="81">
        <v>202406</v>
      </c>
      <c r="B819" s="81" t="s">
        <v>343</v>
      </c>
      <c r="C819" s="81" t="s">
        <v>18</v>
      </c>
      <c r="D819" s="81" t="s">
        <v>26</v>
      </c>
      <c r="E819" s="81" t="s">
        <v>344</v>
      </c>
      <c r="F819" s="81">
        <f>'6月评分表'!F141</f>
        <v>45</v>
      </c>
      <c r="G819" s="81">
        <f>'6月评分表'!G141</f>
        <v>15</v>
      </c>
      <c r="H819" s="81">
        <f>'6月评分表'!H141</f>
        <v>10</v>
      </c>
      <c r="I819" s="81">
        <f>'6月评分表'!I141</f>
        <v>10</v>
      </c>
      <c r="J819" s="81">
        <f>'6月评分表'!J141</f>
        <v>2.5</v>
      </c>
      <c r="K819" s="81">
        <f>'6月评分表'!K141</f>
        <v>5</v>
      </c>
      <c r="L819" s="81">
        <f>'6月评分表'!L141</f>
        <v>87.5</v>
      </c>
      <c r="M819" s="82">
        <f>'6月评分表'!M141</f>
        <v>188041.16</v>
      </c>
      <c r="N819" s="82">
        <f>'6月评分表'!N141</f>
        <v>34697.368441405197</v>
      </c>
      <c r="O819" s="82">
        <f>'6月评分表'!O141</f>
        <v>0.11053191149765899</v>
      </c>
      <c r="P819" s="82">
        <f>'6月评分表'!P141</f>
        <v>2.5684480909566199E-2</v>
      </c>
      <c r="Q819" s="82">
        <f>'6月评分表'!Q141</f>
        <v>9.6715422560451607</v>
      </c>
      <c r="R819" s="82">
        <f>'6月评分表'!R141</f>
        <v>2.2473920795870401</v>
      </c>
    </row>
    <row r="820" spans="1:18" hidden="1">
      <c r="A820" s="81">
        <v>202406</v>
      </c>
      <c r="B820" s="81" t="s">
        <v>345</v>
      </c>
      <c r="C820" s="81" t="s">
        <v>18</v>
      </c>
      <c r="D820" s="81" t="s">
        <v>26</v>
      </c>
      <c r="E820" s="81" t="s">
        <v>346</v>
      </c>
      <c r="F820" s="81">
        <f>'6月评分表'!F142</f>
        <v>45</v>
      </c>
      <c r="G820" s="81">
        <f>'6月评分表'!G142</f>
        <v>15</v>
      </c>
      <c r="H820" s="81">
        <f>'6月评分表'!H142</f>
        <v>7.5</v>
      </c>
      <c r="I820" s="81">
        <f>'6月评分表'!I142</f>
        <v>10</v>
      </c>
      <c r="J820" s="81">
        <f>'6月评分表'!J142</f>
        <v>2.5</v>
      </c>
      <c r="K820" s="81">
        <f>'6月评分表'!K142</f>
        <v>5</v>
      </c>
      <c r="L820" s="81">
        <f>'6月评分表'!L142</f>
        <v>85</v>
      </c>
      <c r="M820" s="82">
        <f>'6月评分表'!M142</f>
        <v>218503.19</v>
      </c>
      <c r="N820" s="82">
        <f>'6月评分表'!N142</f>
        <v>34988.883767517502</v>
      </c>
      <c r="O820" s="82">
        <f>'6月评分表'!O142</f>
        <v>0.122676592289027</v>
      </c>
      <c r="P820" s="82">
        <f>'6月评分表'!P142</f>
        <v>2.8588421666071898E-2</v>
      </c>
      <c r="Q820" s="82">
        <f>'6月评分表'!Q142</f>
        <v>10.427510344567301</v>
      </c>
      <c r="R820" s="82">
        <f>'6月评分表'!R142</f>
        <v>2.4300158416161102</v>
      </c>
    </row>
    <row r="821" spans="1:18" hidden="1">
      <c r="A821" s="81">
        <v>202406</v>
      </c>
      <c r="B821" s="81" t="s">
        <v>347</v>
      </c>
      <c r="C821" s="81" t="s">
        <v>16</v>
      </c>
      <c r="D821" s="81" t="s">
        <v>34</v>
      </c>
      <c r="E821" s="81" t="s">
        <v>348</v>
      </c>
      <c r="F821" s="81">
        <f>'6月评分表'!F143</f>
        <v>0</v>
      </c>
      <c r="G821" s="81">
        <f>'6月评分表'!G143</f>
        <v>10</v>
      </c>
      <c r="H821" s="81">
        <f>'6月评分表'!H143</f>
        <v>10</v>
      </c>
      <c r="I821" s="81">
        <f>'6月评分表'!I143</f>
        <v>7</v>
      </c>
      <c r="J821" s="81">
        <f>'6月评分表'!J143</f>
        <v>2.5</v>
      </c>
      <c r="K821" s="81">
        <f>'6月评分表'!K143</f>
        <v>5</v>
      </c>
      <c r="L821" s="81">
        <f>'6月评分表'!L143</f>
        <v>34.5</v>
      </c>
      <c r="M821" s="82">
        <f>'6月评分表'!M143</f>
        <v>149255.74</v>
      </c>
      <c r="N821" s="82">
        <f>'6月评分表'!N143</f>
        <v>18711.757756858398</v>
      </c>
      <c r="O821" s="82">
        <f>'6月评分表'!O143</f>
        <v>7.5158267250640398E-2</v>
      </c>
      <c r="P821" s="82">
        <f>'6月评分表'!P143</f>
        <v>2.90760593657368E-2</v>
      </c>
      <c r="Q821" s="82">
        <f>'6月评分表'!Q143</f>
        <v>2.5929602201470998</v>
      </c>
      <c r="R821" s="82">
        <f>'6月评分表'!R143</f>
        <v>1.00312404811792</v>
      </c>
    </row>
    <row r="822" spans="1:18" hidden="1">
      <c r="A822" s="81">
        <v>202406</v>
      </c>
      <c r="B822" s="81" t="s">
        <v>349</v>
      </c>
      <c r="C822" s="81" t="s">
        <v>16</v>
      </c>
      <c r="D822" s="81" t="s">
        <v>22</v>
      </c>
      <c r="E822" s="81" t="s">
        <v>350</v>
      </c>
      <c r="F822" s="81">
        <f>'6月评分表'!F144</f>
        <v>37.799999999999997</v>
      </c>
      <c r="G822" s="81">
        <f>'6月评分表'!G144</f>
        <v>10</v>
      </c>
      <c r="H822" s="81">
        <f>'6月评分表'!H144</f>
        <v>10</v>
      </c>
      <c r="I822" s="81">
        <f>'6月评分表'!I144</f>
        <v>10</v>
      </c>
      <c r="J822" s="81">
        <f>'6月评分表'!J144</f>
        <v>2.5</v>
      </c>
      <c r="K822" s="81">
        <f>'6月评分表'!K144</f>
        <v>5</v>
      </c>
      <c r="L822" s="81">
        <f>'6月评分表'!L144</f>
        <v>75.3</v>
      </c>
      <c r="M822" s="82">
        <f>'6月评分表'!M144</f>
        <v>144323.62</v>
      </c>
      <c r="N822" s="82">
        <f>'6月评分表'!N144</f>
        <v>20306.675080864501</v>
      </c>
      <c r="O822" s="82">
        <f>'6月评分表'!O144</f>
        <v>0.16117306880770099</v>
      </c>
      <c r="P822" s="82">
        <f>'6月评分表'!P144</f>
        <v>2.8924763878664099E-2</v>
      </c>
      <c r="Q822" s="82">
        <f>'6月评分表'!Q144</f>
        <v>12.1363320812199</v>
      </c>
      <c r="R822" s="82">
        <f>'6月评分表'!R144</f>
        <v>2.17803472006341</v>
      </c>
    </row>
    <row r="823" spans="1:18" hidden="1">
      <c r="A823" s="81">
        <v>202406</v>
      </c>
      <c r="B823" s="81" t="s">
        <v>351</v>
      </c>
      <c r="C823" s="81" t="s">
        <v>16</v>
      </c>
      <c r="D823" s="81" t="s">
        <v>23</v>
      </c>
      <c r="E823" s="81" t="s">
        <v>352</v>
      </c>
      <c r="F823" s="81">
        <f>'6月评分表'!F145</f>
        <v>45</v>
      </c>
      <c r="G823" s="81">
        <f>'6月评分表'!G145</f>
        <v>20</v>
      </c>
      <c r="H823" s="81">
        <f>'6月评分表'!H145</f>
        <v>10</v>
      </c>
      <c r="I823" s="81">
        <f>'6月评分表'!I145</f>
        <v>7</v>
      </c>
      <c r="J823" s="81">
        <f>'6月评分表'!J145</f>
        <v>0</v>
      </c>
      <c r="K823" s="81">
        <f>'6月评分表'!K145</f>
        <v>5</v>
      </c>
      <c r="L823" s="81">
        <f>'6月评分表'!L145</f>
        <v>87</v>
      </c>
      <c r="M823" s="82">
        <f>'6月评分表'!M145</f>
        <v>230705.34</v>
      </c>
      <c r="N823" s="82">
        <f>'6月评分表'!N145</f>
        <v>48506.051265384798</v>
      </c>
      <c r="O823" s="82">
        <f>'6月评分表'!O145</f>
        <v>0.122687709731143</v>
      </c>
      <c r="P823" s="82">
        <f>'6月评分表'!P145</f>
        <v>5.21057604214306E-2</v>
      </c>
      <c r="Q823" s="82">
        <f>'6月评分表'!Q145</f>
        <v>10.673830746609401</v>
      </c>
      <c r="R823" s="82">
        <f>'6月评分表'!R145</f>
        <v>4.5332011566644601</v>
      </c>
    </row>
    <row r="824" spans="1:18" hidden="1">
      <c r="A824" s="81">
        <v>202406</v>
      </c>
      <c r="B824" s="81" t="s">
        <v>353</v>
      </c>
      <c r="C824" s="81" t="s">
        <v>19</v>
      </c>
      <c r="D824" s="81" t="s">
        <v>25</v>
      </c>
      <c r="E824" s="81" t="s">
        <v>354</v>
      </c>
      <c r="F824" s="81">
        <f>'6月评分表'!F146</f>
        <v>40.049999999999997</v>
      </c>
      <c r="G824" s="81">
        <f>'6月评分表'!G146</f>
        <v>10</v>
      </c>
      <c r="H824" s="81">
        <f>'6月评分表'!H146</f>
        <v>10</v>
      </c>
      <c r="I824" s="81">
        <f>'6月评分表'!I146</f>
        <v>6</v>
      </c>
      <c r="J824" s="81">
        <f>'6月评分表'!J146</f>
        <v>5</v>
      </c>
      <c r="K824" s="81">
        <f>'6月评分表'!K146</f>
        <v>5</v>
      </c>
      <c r="L824" s="81">
        <f>'6月评分表'!L146</f>
        <v>76.05</v>
      </c>
      <c r="M824" s="82">
        <f>'6月评分表'!M146</f>
        <v>171366.71</v>
      </c>
      <c r="N824" s="82">
        <f>'6月评分表'!N146</f>
        <v>17437.425615681001</v>
      </c>
      <c r="O824" s="82">
        <f>'6月评分表'!O146</f>
        <v>0.100061461633113</v>
      </c>
      <c r="P824" s="82">
        <f>'6月评分表'!P146</f>
        <v>1.7697464830103201E-2</v>
      </c>
      <c r="Q824" s="82">
        <f>'6月评分表'!Q146</f>
        <v>7.6096741571982403</v>
      </c>
      <c r="R824" s="82">
        <f>'6月评分表'!R146</f>
        <v>1.3458922003293501</v>
      </c>
    </row>
    <row r="825" spans="1:18" hidden="1">
      <c r="A825" s="81">
        <v>202406</v>
      </c>
      <c r="B825" s="81" t="s">
        <v>355</v>
      </c>
      <c r="C825" s="81" t="s">
        <v>19</v>
      </c>
      <c r="D825" s="81" t="s">
        <v>20</v>
      </c>
      <c r="E825" s="81" t="s">
        <v>356</v>
      </c>
      <c r="F825" s="81">
        <f>'6月评分表'!F147</f>
        <v>45</v>
      </c>
      <c r="G825" s="81">
        <f>'6月评分表'!G147</f>
        <v>10</v>
      </c>
      <c r="H825" s="81">
        <f>'6月评分表'!H147</f>
        <v>2.5</v>
      </c>
      <c r="I825" s="81">
        <f>'6月评分表'!I147</f>
        <v>7</v>
      </c>
      <c r="J825" s="81">
        <f>'6月评分表'!J147</f>
        <v>0</v>
      </c>
      <c r="K825" s="81">
        <f>'6月评分表'!K147</f>
        <v>5</v>
      </c>
      <c r="L825" s="81">
        <f>'6月评分表'!L147</f>
        <v>69.5</v>
      </c>
      <c r="M825" s="82">
        <f>'6月评分表'!M147</f>
        <v>162501.17000000001</v>
      </c>
      <c r="N825" s="82">
        <f>'6月评分表'!N147</f>
        <v>18118.557139192701</v>
      </c>
      <c r="O825" s="82">
        <f>'6月评分表'!O147</f>
        <v>7.6661949540149807E-2</v>
      </c>
      <c r="P825" s="82">
        <f>'6月评分表'!P147</f>
        <v>1.71635351193151E-2</v>
      </c>
      <c r="Q825" s="82">
        <f>'6月评分表'!Q147</f>
        <v>5.3280054930404104</v>
      </c>
      <c r="R825" s="82">
        <f>'6月评分表'!R147</f>
        <v>1.1928656907924</v>
      </c>
    </row>
    <row r="826" spans="1:18" hidden="1">
      <c r="A826" s="81">
        <v>202406</v>
      </c>
      <c r="B826" s="81" t="s">
        <v>357</v>
      </c>
      <c r="C826" s="81" t="s">
        <v>18</v>
      </c>
      <c r="D826" s="81" t="s">
        <v>29</v>
      </c>
      <c r="E826" s="81" t="s">
        <v>358</v>
      </c>
      <c r="F826" s="81">
        <f>'6月评分表'!F148</f>
        <v>0</v>
      </c>
      <c r="G826" s="81">
        <f>'6月评分表'!G148</f>
        <v>0</v>
      </c>
      <c r="H826" s="81">
        <f>'6月评分表'!H148</f>
        <v>0</v>
      </c>
      <c r="I826" s="81">
        <f>'6月评分表'!I148</f>
        <v>4</v>
      </c>
      <c r="J826" s="81">
        <f>'6月评分表'!J148</f>
        <v>0</v>
      </c>
      <c r="K826" s="81">
        <f>'6月评分表'!K148</f>
        <v>5</v>
      </c>
      <c r="L826" s="81">
        <f>'6月评分表'!L148</f>
        <v>9</v>
      </c>
      <c r="M826" s="82">
        <f>'6月评分表'!M148</f>
        <v>92247.22</v>
      </c>
      <c r="N826" s="82">
        <f>'6月评分表'!N148</f>
        <v>0</v>
      </c>
      <c r="O826" s="82">
        <f>'6月评分表'!O148</f>
        <v>3.7672955068896702E-2</v>
      </c>
      <c r="P826" s="82">
        <f>'6月评分表'!P148</f>
        <v>8.5857194874846294E-3</v>
      </c>
      <c r="Q826" s="82">
        <f>'6月评分表'!Q148</f>
        <v>0.33905659562007101</v>
      </c>
      <c r="R826" s="82">
        <f>'6月评分表'!R148</f>
        <v>7.7271475387361704E-2</v>
      </c>
    </row>
    <row r="827" spans="1:18" hidden="1">
      <c r="A827" s="81">
        <v>202406</v>
      </c>
      <c r="B827" s="81" t="s">
        <v>359</v>
      </c>
      <c r="C827" s="81" t="s">
        <v>18</v>
      </c>
      <c r="D827" s="81" t="s">
        <v>35</v>
      </c>
      <c r="E827" s="81" t="s">
        <v>360</v>
      </c>
      <c r="F827" s="81">
        <f>'6月评分表'!F149</f>
        <v>0</v>
      </c>
      <c r="G827" s="81">
        <f>'6月评分表'!G149</f>
        <v>2.5</v>
      </c>
      <c r="H827" s="81">
        <f>'6月评分表'!H149</f>
        <v>10</v>
      </c>
      <c r="I827" s="81">
        <f>'6月评分表'!I149</f>
        <v>7</v>
      </c>
      <c r="J827" s="81">
        <f>'6月评分表'!J149</f>
        <v>2.5</v>
      </c>
      <c r="K827" s="81">
        <f>'6月评分表'!K149</f>
        <v>5</v>
      </c>
      <c r="L827" s="81">
        <f>'6月评分表'!L149</f>
        <v>27</v>
      </c>
      <c r="M827" s="82">
        <f>'6月评分表'!M149</f>
        <v>121357.01</v>
      </c>
      <c r="N827" s="82">
        <f>'6月评分表'!N149</f>
        <v>5991.8154731758796</v>
      </c>
      <c r="O827" s="82">
        <f>'6月评分表'!O149</f>
        <v>3.4330322310012498E-2</v>
      </c>
      <c r="P827" s="82">
        <f>'6月评分表'!P149</f>
        <v>1.27081474511465E-2</v>
      </c>
      <c r="Q827" s="82">
        <f>'6月评分表'!Q149</f>
        <v>0.92691870237033802</v>
      </c>
      <c r="R827" s="82">
        <f>'6月评分表'!R149</f>
        <v>0.34311998118095699</v>
      </c>
    </row>
    <row r="828" spans="1:18" hidden="1">
      <c r="A828" s="81">
        <v>202406</v>
      </c>
      <c r="B828" s="81" t="s">
        <v>361</v>
      </c>
      <c r="C828" s="81" t="s">
        <v>18</v>
      </c>
      <c r="D828" s="81" t="s">
        <v>35</v>
      </c>
      <c r="E828" s="81" t="s">
        <v>362</v>
      </c>
      <c r="F828" s="81">
        <f>'6月评分表'!F150</f>
        <v>0</v>
      </c>
      <c r="G828" s="81">
        <f>'6月评分表'!G150</f>
        <v>5</v>
      </c>
      <c r="H828" s="81">
        <f>'6月评分表'!H150</f>
        <v>7.5</v>
      </c>
      <c r="I828" s="81">
        <f>'6月评分表'!I150</f>
        <v>7</v>
      </c>
      <c r="J828" s="81">
        <f>'6月评分表'!J150</f>
        <v>0</v>
      </c>
      <c r="K828" s="81">
        <f>'6月评分表'!K150</f>
        <v>5</v>
      </c>
      <c r="L828" s="81">
        <f>'6月评分表'!L150</f>
        <v>24.5</v>
      </c>
      <c r="M828" s="82">
        <f>'6月评分表'!M150</f>
        <v>167376.45000000001</v>
      </c>
      <c r="N828" s="82">
        <f>'6月评分表'!N150</f>
        <v>14666.9937854484</v>
      </c>
      <c r="O828" s="82">
        <f>'6月评分表'!O150</f>
        <v>5.11691923496949E-2</v>
      </c>
      <c r="P828" s="82">
        <f>'6月评分表'!P150</f>
        <v>1.9037243568860201E-2</v>
      </c>
      <c r="Q828" s="82">
        <f>'6月评分表'!Q150</f>
        <v>1.2536452125675199</v>
      </c>
      <c r="R828" s="82">
        <f>'6月评分表'!R150</f>
        <v>0.46641246743707399</v>
      </c>
    </row>
    <row r="829" spans="1:18">
      <c r="A829" s="81">
        <v>202406</v>
      </c>
      <c r="B829" s="81" t="s">
        <v>363</v>
      </c>
      <c r="C829" s="81" t="s">
        <v>18</v>
      </c>
      <c r="D829" s="81" t="s">
        <v>37</v>
      </c>
      <c r="E829" s="81" t="s">
        <v>364</v>
      </c>
      <c r="F829" s="81">
        <f>'6月评分表'!F151</f>
        <v>0</v>
      </c>
      <c r="G829" s="81">
        <f>'6月评分表'!G151</f>
        <v>10</v>
      </c>
      <c r="H829" s="81">
        <f>'6月评分表'!H151</f>
        <v>10</v>
      </c>
      <c r="I829" s="81">
        <f>'6月评分表'!I151</f>
        <v>10</v>
      </c>
      <c r="J829" s="81">
        <f>'6月评分表'!J151</f>
        <v>2.5</v>
      </c>
      <c r="K829" s="81">
        <f>'6月评分表'!K151</f>
        <v>5</v>
      </c>
      <c r="L829" s="81">
        <f>'6月评分表'!L151</f>
        <v>37.5</v>
      </c>
      <c r="M829" s="82">
        <f>'6月评分表'!M151</f>
        <v>135446.98000000001</v>
      </c>
      <c r="N829" s="82">
        <f>'6月评分表'!N151</f>
        <v>13881.2216788476</v>
      </c>
      <c r="O829" s="82">
        <f>'6月评分表'!O151</f>
        <v>0.100436236169707</v>
      </c>
      <c r="P829" s="82">
        <f>'6月评分表'!P151</f>
        <v>1.5880159614775499E-2</v>
      </c>
      <c r="Q829" s="82">
        <f>'6月评分表'!Q151</f>
        <v>3.7663588563640098</v>
      </c>
      <c r="R829" s="82">
        <f>'6月评分表'!R151</f>
        <v>0.59550598555408196</v>
      </c>
    </row>
    <row r="830" spans="1:18">
      <c r="A830" s="81">
        <v>202406</v>
      </c>
      <c r="B830" s="81" t="s">
        <v>365</v>
      </c>
      <c r="C830" s="81" t="s">
        <v>18</v>
      </c>
      <c r="D830" s="81" t="s">
        <v>37</v>
      </c>
      <c r="E830" s="81" t="s">
        <v>366</v>
      </c>
      <c r="F830" s="81">
        <f>'6月评分表'!F152</f>
        <v>39.15</v>
      </c>
      <c r="G830" s="81">
        <f>'6月评分表'!G152</f>
        <v>20</v>
      </c>
      <c r="H830" s="81">
        <f>'6月评分表'!H152</f>
        <v>10</v>
      </c>
      <c r="I830" s="81">
        <f>'6月评分表'!I152</f>
        <v>10</v>
      </c>
      <c r="J830" s="81">
        <f>'6月评分表'!J152</f>
        <v>2.5</v>
      </c>
      <c r="K830" s="81">
        <f>'6月评分表'!K152</f>
        <v>5</v>
      </c>
      <c r="L830" s="81">
        <f>'6月评分表'!L152</f>
        <v>86.65</v>
      </c>
      <c r="M830" s="82">
        <f>'6月评分表'!M152</f>
        <v>292027.75</v>
      </c>
      <c r="N830" s="82">
        <f>'6月评分表'!N152</f>
        <v>84520.370986588503</v>
      </c>
      <c r="O830" s="82">
        <f>'6月评分表'!O152</f>
        <v>0.31137312988257299</v>
      </c>
      <c r="P830" s="82">
        <f>'6月评分表'!P152</f>
        <v>4.7112947025835898E-2</v>
      </c>
      <c r="Q830" s="82">
        <f>'6月评分表'!Q152</f>
        <v>26.980481704324902</v>
      </c>
      <c r="R830" s="82">
        <f>'6月评分表'!R152</f>
        <v>4.08233685978868</v>
      </c>
    </row>
    <row r="831" spans="1:18" hidden="1">
      <c r="A831" s="81">
        <v>202406</v>
      </c>
      <c r="B831" s="81" t="s">
        <v>367</v>
      </c>
      <c r="C831" s="81" t="s">
        <v>18</v>
      </c>
      <c r="D831" s="81" t="s">
        <v>35</v>
      </c>
      <c r="E831" s="81" t="s">
        <v>368</v>
      </c>
      <c r="F831" s="81">
        <f>'6月评分表'!F153</f>
        <v>0</v>
      </c>
      <c r="G831" s="81">
        <f>'6月评分表'!G153</f>
        <v>10</v>
      </c>
      <c r="H831" s="81">
        <f>'6月评分表'!H153</f>
        <v>10</v>
      </c>
      <c r="I831" s="81">
        <f>'6月评分表'!I153</f>
        <v>10</v>
      </c>
      <c r="J831" s="81">
        <f>'6月评分表'!J153</f>
        <v>2.5</v>
      </c>
      <c r="K831" s="81">
        <f>'6月评分表'!K153</f>
        <v>5</v>
      </c>
      <c r="L831" s="81">
        <f>'6月评分表'!L153</f>
        <v>37.5</v>
      </c>
      <c r="M831" s="82">
        <f>'6月评分表'!M153</f>
        <v>171302.13</v>
      </c>
      <c r="N831" s="82">
        <f>'6月评分表'!N153</f>
        <v>23584.755302699901</v>
      </c>
      <c r="O831" s="82">
        <f>'6月评分表'!O153</f>
        <v>5.7485118470502403E-2</v>
      </c>
      <c r="P831" s="82">
        <f>'6月评分表'!P153</f>
        <v>2.1505760109198399E-2</v>
      </c>
      <c r="Q831" s="82">
        <f>'6月评分表'!Q153</f>
        <v>2.1556919426438399</v>
      </c>
      <c r="R831" s="82">
        <f>'6月评分表'!R153</f>
        <v>0.80646600409494096</v>
      </c>
    </row>
    <row r="832" spans="1:18" hidden="1">
      <c r="A832" s="81">
        <v>202406</v>
      </c>
      <c r="B832" s="81" t="s">
        <v>75</v>
      </c>
      <c r="C832" s="81" t="s">
        <v>19</v>
      </c>
      <c r="D832" s="81" t="s">
        <v>25</v>
      </c>
      <c r="E832" s="81" t="s">
        <v>76</v>
      </c>
      <c r="F832" s="81">
        <f>'6月评分表'!F154</f>
        <v>45</v>
      </c>
      <c r="G832" s="81">
        <f>'6月评分表'!G154</f>
        <v>10</v>
      </c>
      <c r="H832" s="81">
        <f>'6月评分表'!H154</f>
        <v>10</v>
      </c>
      <c r="I832" s="81">
        <f>'6月评分表'!I154</f>
        <v>3</v>
      </c>
      <c r="J832" s="81">
        <f>'6月评分表'!J154</f>
        <v>0</v>
      </c>
      <c r="K832" s="81">
        <f>'6月评分表'!K154</f>
        <v>5</v>
      </c>
      <c r="L832" s="81">
        <f>'6月评分表'!L154</f>
        <v>73</v>
      </c>
      <c r="M832" s="82">
        <f>'6月评分表'!M154</f>
        <v>188768.54</v>
      </c>
      <c r="N832" s="82">
        <f>'6月评分表'!N154</f>
        <v>23371.0253552707</v>
      </c>
      <c r="O832" s="82">
        <f>'6月评分表'!O154</f>
        <v>0.11760968212782801</v>
      </c>
      <c r="P832" s="82">
        <f>'6月评分表'!P154</f>
        <v>2.0498044091817599E-2</v>
      </c>
      <c r="Q832" s="82">
        <f>'6月评分表'!Q154</f>
        <v>8.5855067953314208</v>
      </c>
      <c r="R832" s="82">
        <f>'6月评分表'!R154</f>
        <v>1.4963572187026899</v>
      </c>
    </row>
    <row r="833" spans="1:18" hidden="1">
      <c r="A833" s="81">
        <v>202406</v>
      </c>
      <c r="B833" s="81" t="s">
        <v>369</v>
      </c>
      <c r="C833" s="81" t="s">
        <v>17</v>
      </c>
      <c r="D833" s="81" t="s">
        <v>30</v>
      </c>
      <c r="E833" s="81" t="s">
        <v>370</v>
      </c>
      <c r="F833" s="81">
        <f>'6月评分表'!F155</f>
        <v>45</v>
      </c>
      <c r="G833" s="81">
        <f>'6月评分表'!G155</f>
        <v>20</v>
      </c>
      <c r="H833" s="81">
        <f>'6月评分表'!H155</f>
        <v>7.5</v>
      </c>
      <c r="I833" s="81">
        <f>'6月评分表'!I155</f>
        <v>10</v>
      </c>
      <c r="J833" s="81">
        <f>'6月评分表'!J155</f>
        <v>2.5</v>
      </c>
      <c r="K833" s="81">
        <f>'6月评分表'!K155</f>
        <v>5</v>
      </c>
      <c r="L833" s="81">
        <f>'6月评分表'!L155</f>
        <v>90</v>
      </c>
      <c r="M833" s="82">
        <f>'6月评分表'!M155</f>
        <v>169713.13</v>
      </c>
      <c r="N833" s="82">
        <f>'6月评分表'!N155</f>
        <v>46482.191791292003</v>
      </c>
      <c r="O833" s="82">
        <f>'6月评分表'!O155</f>
        <v>0.122385359200345</v>
      </c>
      <c r="P833" s="82">
        <f>'6月评分表'!P155</f>
        <v>2.1096102324233201E-2</v>
      </c>
      <c r="Q833" s="82">
        <f>'6月评分表'!Q155</f>
        <v>11.014682328031</v>
      </c>
      <c r="R833" s="82">
        <f>'6月评分表'!R155</f>
        <v>1.8986492091809899</v>
      </c>
    </row>
    <row r="834" spans="1:18" hidden="1">
      <c r="A834" s="81">
        <v>202406</v>
      </c>
      <c r="B834" s="81" t="s">
        <v>429</v>
      </c>
      <c r="C834" s="81" t="s">
        <v>18</v>
      </c>
      <c r="D834" s="81" t="s">
        <v>26</v>
      </c>
      <c r="E834" s="81" t="s">
        <v>371</v>
      </c>
      <c r="F834" s="81">
        <f>'6月评分表'!F156</f>
        <v>0</v>
      </c>
      <c r="G834" s="81">
        <f>'6月评分表'!G156</f>
        <v>5</v>
      </c>
      <c r="H834" s="81">
        <f>'6月评分表'!H156</f>
        <v>5</v>
      </c>
      <c r="I834" s="81">
        <f>'6月评分表'!I156</f>
        <v>7</v>
      </c>
      <c r="J834" s="81">
        <f>'6月评分表'!J156</f>
        <v>2.5</v>
      </c>
      <c r="K834" s="81">
        <f>'6月评分表'!K156</f>
        <v>5</v>
      </c>
      <c r="L834" s="81">
        <f>'6月评分表'!L156</f>
        <v>24.5</v>
      </c>
      <c r="M834" s="82">
        <f>'6月评分表'!M156</f>
        <v>129448.67</v>
      </c>
      <c r="N834" s="82">
        <f>'6月评分表'!N156</f>
        <v>6514.7311085848996</v>
      </c>
      <c r="O834" s="82">
        <f>'6月评分表'!O156</f>
        <v>5.7312310528152499E-2</v>
      </c>
      <c r="P834" s="82">
        <f>'6月评分表'!P156</f>
        <v>1.3584585075292499E-2</v>
      </c>
      <c r="Q834" s="82">
        <f>'6月评分表'!Q156</f>
        <v>1.40415160793974</v>
      </c>
      <c r="R834" s="82">
        <f>'6月评分表'!R156</f>
        <v>0.33282233434466701</v>
      </c>
    </row>
    <row r="835" spans="1:18" hidden="1">
      <c r="A835" s="81">
        <v>202406</v>
      </c>
      <c r="B835" s="81" t="s">
        <v>372</v>
      </c>
      <c r="C835" s="81" t="s">
        <v>17</v>
      </c>
      <c r="D835" s="81" t="s">
        <v>31</v>
      </c>
      <c r="E835" s="81" t="s">
        <v>373</v>
      </c>
      <c r="F835" s="81">
        <f>'6月评分表'!F157</f>
        <v>45</v>
      </c>
      <c r="G835" s="81">
        <f>'6月评分表'!G157</f>
        <v>5</v>
      </c>
      <c r="H835" s="81">
        <f>'6月评分表'!H157</f>
        <v>2.5</v>
      </c>
      <c r="I835" s="81">
        <f>'6月评分表'!I157</f>
        <v>7</v>
      </c>
      <c r="J835" s="81">
        <f>'6月评分表'!J157</f>
        <v>0</v>
      </c>
      <c r="K835" s="81">
        <f>'6月评分表'!K157</f>
        <v>5</v>
      </c>
      <c r="L835" s="81">
        <f>'6月评分表'!L157</f>
        <v>64.5</v>
      </c>
      <c r="M835" s="82">
        <f>'6月评分表'!M157</f>
        <v>190955.03</v>
      </c>
      <c r="N835" s="82">
        <f>'6月评分表'!N157</f>
        <v>9808.5858486717498</v>
      </c>
      <c r="O835" s="82">
        <f>'6月评分表'!O157</f>
        <v>4.9555725284057703E-2</v>
      </c>
      <c r="P835" s="82">
        <f>'6月评分表'!P157</f>
        <v>1.5222086503265699E-2</v>
      </c>
      <c r="Q835" s="82">
        <f>'6月评分表'!Q157</f>
        <v>3.19634428082172</v>
      </c>
      <c r="R835" s="82">
        <f>'6月评分表'!R157</f>
        <v>0.98182457946063795</v>
      </c>
    </row>
    <row r="836" spans="1:18">
      <c r="A836" s="81">
        <v>202406</v>
      </c>
      <c r="B836" s="81" t="s">
        <v>374</v>
      </c>
      <c r="C836" s="81" t="s">
        <v>18</v>
      </c>
      <c r="D836" s="81" t="s">
        <v>37</v>
      </c>
      <c r="E836" s="81" t="s">
        <v>375</v>
      </c>
      <c r="F836" s="81">
        <f>'6月评分表'!F158</f>
        <v>0</v>
      </c>
      <c r="G836" s="81">
        <f>'6月评分表'!G158</f>
        <v>10</v>
      </c>
      <c r="H836" s="81">
        <f>'6月评分表'!H158</f>
        <v>10</v>
      </c>
      <c r="I836" s="81">
        <f>'6月评分表'!I158</f>
        <v>7</v>
      </c>
      <c r="J836" s="81">
        <f>'6月评分表'!J158</f>
        <v>2.5</v>
      </c>
      <c r="K836" s="81">
        <f>'6月评分表'!K158</f>
        <v>5</v>
      </c>
      <c r="L836" s="81">
        <f>'6月评分表'!L158</f>
        <v>34.5</v>
      </c>
      <c r="M836" s="82">
        <f>'6月评分表'!M158</f>
        <v>149500.42000000001</v>
      </c>
      <c r="N836" s="82">
        <f>'6月评分表'!N158</f>
        <v>15167.290963401099</v>
      </c>
      <c r="O836" s="82">
        <f>'6月评分表'!O158</f>
        <v>0.110589261634711</v>
      </c>
      <c r="P836" s="82">
        <f>'6月评分表'!P158</f>
        <v>1.74914577972143E-2</v>
      </c>
      <c r="Q836" s="82">
        <f>'6月评分表'!Q158</f>
        <v>3.8153295263975102</v>
      </c>
      <c r="R836" s="82">
        <f>'6月评分表'!R158</f>
        <v>0.60345529400389397</v>
      </c>
    </row>
    <row r="837" spans="1:18" hidden="1">
      <c r="A837" s="81">
        <v>202406</v>
      </c>
      <c r="B837" s="81" t="s">
        <v>430</v>
      </c>
      <c r="C837" s="81" t="s">
        <v>19</v>
      </c>
      <c r="D837" s="81" t="s">
        <v>27</v>
      </c>
      <c r="E837" s="81" t="s">
        <v>122</v>
      </c>
      <c r="F837" s="81">
        <f>'6月评分表'!F159</f>
        <v>43.2</v>
      </c>
      <c r="G837" s="81">
        <f>'6月评分表'!G159</f>
        <v>15</v>
      </c>
      <c r="H837" s="81">
        <f>'6月评分表'!H159</f>
        <v>7.5</v>
      </c>
      <c r="I837" s="81">
        <f>'6月评分表'!I159</f>
        <v>10</v>
      </c>
      <c r="J837" s="81">
        <f>'6月评分表'!J159</f>
        <v>0</v>
      </c>
      <c r="K837" s="81">
        <f>'6月评分表'!K159</f>
        <v>5</v>
      </c>
      <c r="L837" s="81">
        <f>'6月评分表'!L159</f>
        <v>80.7</v>
      </c>
      <c r="M837" s="82">
        <f>'6月评分表'!M159</f>
        <v>197657.05</v>
      </c>
      <c r="N837" s="82">
        <f>'6月评分表'!N159</f>
        <v>35287.654786031897</v>
      </c>
      <c r="O837" s="82">
        <f>'6月评分表'!O159</f>
        <v>0.117304382847852</v>
      </c>
      <c r="P837" s="82">
        <f>'6月评分表'!P159</f>
        <v>2.40704362672934E-2</v>
      </c>
      <c r="Q837" s="82">
        <f>'6月评分表'!Q159</f>
        <v>9.4664636958216892</v>
      </c>
      <c r="R837" s="82">
        <f>'6月评分表'!R159</f>
        <v>1.9424842067705701</v>
      </c>
    </row>
    <row r="838" spans="1:18" hidden="1">
      <c r="A838" s="81">
        <v>202406</v>
      </c>
      <c r="B838" s="81" t="s">
        <v>376</v>
      </c>
      <c r="C838" s="81" t="s">
        <v>19</v>
      </c>
      <c r="D838" s="81" t="s">
        <v>20</v>
      </c>
      <c r="E838" s="81" t="s">
        <v>377</v>
      </c>
      <c r="F838" s="81">
        <f>'6月评分表'!F160</f>
        <v>45</v>
      </c>
      <c r="G838" s="81">
        <f>'6月评分表'!G160</f>
        <v>20</v>
      </c>
      <c r="H838" s="81">
        <f>'6月评分表'!H160</f>
        <v>2.5</v>
      </c>
      <c r="I838" s="81">
        <f>'6月评分表'!I160</f>
        <v>10</v>
      </c>
      <c r="J838" s="81">
        <f>'6月评分表'!J160</f>
        <v>0</v>
      </c>
      <c r="K838" s="81">
        <f>'6月评分表'!K160</f>
        <v>5</v>
      </c>
      <c r="L838" s="81">
        <f>'6月评分表'!L160</f>
        <v>82.5</v>
      </c>
      <c r="M838" s="82">
        <f>'6月评分表'!M160</f>
        <v>181940.18</v>
      </c>
      <c r="N838" s="82">
        <f>'6月评分表'!N160</f>
        <v>44148.160360097099</v>
      </c>
      <c r="O838" s="82">
        <f>'6月评分表'!O160</f>
        <v>0.113384302910046</v>
      </c>
      <c r="P838" s="82">
        <f>'6月评分表'!P160</f>
        <v>2.49686148419393E-2</v>
      </c>
      <c r="Q838" s="82">
        <f>'6月评分表'!Q160</f>
        <v>9.3542049900787596</v>
      </c>
      <c r="R838" s="82">
        <f>'6月评分表'!R160</f>
        <v>2.0599107244599901</v>
      </c>
    </row>
    <row r="839" spans="1:18" hidden="1">
      <c r="A839" s="81">
        <v>202406</v>
      </c>
      <c r="B839" s="81" t="s">
        <v>378</v>
      </c>
      <c r="C839" s="81" t="s">
        <v>17</v>
      </c>
      <c r="D839" s="81" t="s">
        <v>31</v>
      </c>
      <c r="E839" s="81" t="s">
        <v>379</v>
      </c>
      <c r="F839" s="81">
        <f>'6月评分表'!F161</f>
        <v>0</v>
      </c>
      <c r="G839" s="81">
        <f>'6月评分表'!G161</f>
        <v>0</v>
      </c>
      <c r="H839" s="81">
        <f>'6月评分表'!H161</f>
        <v>10</v>
      </c>
      <c r="I839" s="81">
        <f>'6月评分表'!I161</f>
        <v>10</v>
      </c>
      <c r="J839" s="81">
        <f>'6月评分表'!J161</f>
        <v>2.5</v>
      </c>
      <c r="K839" s="81">
        <f>'6月评分表'!K161</f>
        <v>5</v>
      </c>
      <c r="L839" s="81">
        <f>'6月评分表'!L161</f>
        <v>27.5</v>
      </c>
      <c r="M839" s="82">
        <f>'6月评分表'!M161</f>
        <v>75022.850000000006</v>
      </c>
      <c r="N839" s="82">
        <f>'6月评分表'!N161</f>
        <v>0</v>
      </c>
      <c r="O839" s="82">
        <f>'6月评分表'!O161</f>
        <v>1.6629854263899201E-2</v>
      </c>
      <c r="P839" s="82">
        <f>'6月评分表'!P161</f>
        <v>5.2082966797452604E-3</v>
      </c>
      <c r="Q839" s="82">
        <f>'6月评分表'!Q161</f>
        <v>0.457320992257228</v>
      </c>
      <c r="R839" s="82">
        <f>'6月评分表'!R161</f>
        <v>0.14322815869299499</v>
      </c>
    </row>
    <row r="840" spans="1:18" hidden="1">
      <c r="A840" s="81">
        <v>202406</v>
      </c>
      <c r="B840" s="81" t="s">
        <v>380</v>
      </c>
      <c r="C840" s="81" t="s">
        <v>17</v>
      </c>
      <c r="D840" s="81" t="s">
        <v>31</v>
      </c>
      <c r="E840" s="81" t="s">
        <v>381</v>
      </c>
      <c r="F840" s="81">
        <f>'6月评分表'!F162</f>
        <v>45</v>
      </c>
      <c r="G840" s="81">
        <f>'6月评分表'!G162</f>
        <v>20</v>
      </c>
      <c r="H840" s="81">
        <f>'6月评分表'!H162</f>
        <v>10</v>
      </c>
      <c r="I840" s="81">
        <f>'6月评分表'!I162</f>
        <v>10</v>
      </c>
      <c r="J840" s="81">
        <f>'6月评分表'!J162</f>
        <v>2.5</v>
      </c>
      <c r="K840" s="81">
        <f>'6月评分表'!K162</f>
        <v>5</v>
      </c>
      <c r="L840" s="81">
        <f>'6月评分表'!L162</f>
        <v>92.5</v>
      </c>
      <c r="M840" s="82">
        <f>'6月评分表'!M162</f>
        <v>176292.55</v>
      </c>
      <c r="N840" s="82">
        <f>'6月评分表'!N162</f>
        <v>57877.817209652902</v>
      </c>
      <c r="O840" s="82">
        <f>'6月评分表'!O162</f>
        <v>8.1727554903664207E-2</v>
      </c>
      <c r="P840" s="82">
        <f>'6月评分表'!P162</f>
        <v>2.3836329151292801E-2</v>
      </c>
      <c r="Q840" s="82">
        <f>'6月评分表'!Q162</f>
        <v>7.5597988285889297</v>
      </c>
      <c r="R840" s="82">
        <f>'6月评分表'!R162</f>
        <v>2.2048604464945898</v>
      </c>
    </row>
    <row r="841" spans="1:18" hidden="1">
      <c r="A841" s="81">
        <v>202406</v>
      </c>
      <c r="B841" s="81" t="s">
        <v>382</v>
      </c>
      <c r="C841" s="81" t="s">
        <v>17</v>
      </c>
      <c r="D841" s="81" t="s">
        <v>36</v>
      </c>
      <c r="E841" s="81" t="s">
        <v>383</v>
      </c>
      <c r="F841" s="81">
        <f>'6月评分表'!F163</f>
        <v>45</v>
      </c>
      <c r="G841" s="81">
        <f>'6月评分表'!G163</f>
        <v>20</v>
      </c>
      <c r="H841" s="81">
        <f>'6月评分表'!H163</f>
        <v>0</v>
      </c>
      <c r="I841" s="81">
        <f>'6月评分表'!I163</f>
        <v>10</v>
      </c>
      <c r="J841" s="81">
        <f>'6月评分表'!J163</f>
        <v>2.5</v>
      </c>
      <c r="K841" s="81">
        <f>'6月评分表'!K163</f>
        <v>5</v>
      </c>
      <c r="L841" s="81">
        <f>'6月评分表'!L163</f>
        <v>82.5</v>
      </c>
      <c r="M841" s="82">
        <f>'6月评分表'!M163</f>
        <v>187287.33</v>
      </c>
      <c r="N841" s="82">
        <f>'6月评分表'!N163</f>
        <v>46525.150643470501</v>
      </c>
      <c r="O841" s="82">
        <f>'6月评分表'!O163</f>
        <v>0.136552554910955</v>
      </c>
      <c r="P841" s="82">
        <f>'6月评分表'!P163</f>
        <v>2.23247607134213E-2</v>
      </c>
      <c r="Q841" s="82">
        <f>'6月评分表'!Q163</f>
        <v>11.265585780153801</v>
      </c>
      <c r="R841" s="82">
        <f>'6月评分表'!R163</f>
        <v>1.84179275885726</v>
      </c>
    </row>
    <row r="842" spans="1:18" hidden="1">
      <c r="A842" s="81">
        <v>202406</v>
      </c>
      <c r="B842" s="81" t="s">
        <v>384</v>
      </c>
      <c r="C842" s="81" t="s">
        <v>19</v>
      </c>
      <c r="D842" s="81" t="s">
        <v>28</v>
      </c>
      <c r="E842" s="81" t="s">
        <v>385</v>
      </c>
      <c r="F842" s="81">
        <f>'6月评分表'!F164</f>
        <v>45</v>
      </c>
      <c r="G842" s="81">
        <f>'6月评分表'!G164</f>
        <v>15</v>
      </c>
      <c r="H842" s="81">
        <f>'6月评分表'!H164</f>
        <v>0</v>
      </c>
      <c r="I842" s="81">
        <f>'6月评分表'!I164</f>
        <v>10</v>
      </c>
      <c r="J842" s="81">
        <f>'6月评分表'!J164</f>
        <v>2.5</v>
      </c>
      <c r="K842" s="81">
        <f>'6月评分表'!K164</f>
        <v>5</v>
      </c>
      <c r="L842" s="81">
        <f>'6月评分表'!L164</f>
        <v>77.5</v>
      </c>
      <c r="M842" s="82">
        <f>'6月评分表'!M164</f>
        <v>193259.26</v>
      </c>
      <c r="N842" s="82">
        <f>'6月评分表'!N164</f>
        <v>31830.253860117798</v>
      </c>
      <c r="O842" s="82">
        <f>'6月评分表'!O164</f>
        <v>0.24749470378670399</v>
      </c>
      <c r="P842" s="82">
        <f>'6月评分表'!P164</f>
        <v>2.2890737060232098E-2</v>
      </c>
      <c r="Q842" s="82">
        <f>'6月评分表'!Q164</f>
        <v>19.180839543469499</v>
      </c>
      <c r="R842" s="82">
        <f>'6月评分表'!R164</f>
        <v>1.77403212216799</v>
      </c>
    </row>
    <row r="843" spans="1:18" hidden="1">
      <c r="A843" s="81">
        <v>202406</v>
      </c>
      <c r="B843" s="81" t="s">
        <v>386</v>
      </c>
      <c r="C843" s="81" t="s">
        <v>19</v>
      </c>
      <c r="D843" s="81" t="s">
        <v>20</v>
      </c>
      <c r="E843" s="81" t="s">
        <v>387</v>
      </c>
      <c r="F843" s="81">
        <f>'6月评分表'!F165</f>
        <v>45</v>
      </c>
      <c r="G843" s="81">
        <f>'6月评分表'!G165</f>
        <v>20</v>
      </c>
      <c r="H843" s="81">
        <f>'6月评分表'!H165</f>
        <v>2.5</v>
      </c>
      <c r="I843" s="81">
        <f>'6月评分表'!I165</f>
        <v>10</v>
      </c>
      <c r="J843" s="81">
        <f>'6月评分表'!J165</f>
        <v>2.5</v>
      </c>
      <c r="K843" s="81">
        <f>'6月评分表'!K165</f>
        <v>5</v>
      </c>
      <c r="L843" s="81">
        <f>'6月评分表'!L165</f>
        <v>85</v>
      </c>
      <c r="M843" s="82">
        <f>'6月评分表'!M165</f>
        <v>278201.23</v>
      </c>
      <c r="N843" s="82">
        <f>'6月评分表'!N165</f>
        <v>65479.407000659899</v>
      </c>
      <c r="O843" s="82">
        <f>'6月评分表'!O165</f>
        <v>0.17103369374997501</v>
      </c>
      <c r="P843" s="82">
        <f>'6月评分表'!P165</f>
        <v>3.7690499571897802E-2</v>
      </c>
      <c r="Q843" s="82">
        <f>'6月评分表'!Q165</f>
        <v>14.537863968747899</v>
      </c>
      <c r="R843" s="82">
        <f>'6月评分表'!R165</f>
        <v>3.20369246361131</v>
      </c>
    </row>
    <row r="844" spans="1:18" hidden="1">
      <c r="A844" s="81">
        <v>202406</v>
      </c>
      <c r="B844" s="81" t="s">
        <v>388</v>
      </c>
      <c r="C844" s="81" t="s">
        <v>18</v>
      </c>
      <c r="D844" s="81" t="s">
        <v>29</v>
      </c>
      <c r="E844" s="81" t="s">
        <v>389</v>
      </c>
      <c r="F844" s="81">
        <f>'6月评分表'!F166</f>
        <v>45</v>
      </c>
      <c r="G844" s="81">
        <f>'6月评分表'!G166</f>
        <v>10</v>
      </c>
      <c r="H844" s="81">
        <f>'6月评分表'!H166</f>
        <v>2.5</v>
      </c>
      <c r="I844" s="81">
        <f>'6月评分表'!I166</f>
        <v>10</v>
      </c>
      <c r="J844" s="81">
        <f>'6月评分表'!J166</f>
        <v>2.5</v>
      </c>
      <c r="K844" s="81">
        <f>'6月评分表'!K166</f>
        <v>5</v>
      </c>
      <c r="L844" s="81">
        <f>'6月评分表'!L166</f>
        <v>75</v>
      </c>
      <c r="M844" s="82">
        <f>'6月评分表'!M166</f>
        <v>0</v>
      </c>
      <c r="N844" s="82">
        <f>'6月评分表'!N166</f>
        <v>0</v>
      </c>
      <c r="O844" s="82">
        <f>'6月评分表'!O166</f>
        <v>0</v>
      </c>
      <c r="P844" s="82">
        <f>'6月评分表'!P166</f>
        <v>0</v>
      </c>
      <c r="Q844" s="82">
        <f>'6月评分表'!Q166</f>
        <v>0</v>
      </c>
      <c r="R844" s="82">
        <f>'6月评分表'!R166</f>
        <v>0</v>
      </c>
    </row>
    <row r="845" spans="1:18" hidden="1">
      <c r="A845" s="81">
        <v>202405</v>
      </c>
      <c r="B845" s="81" t="s">
        <v>42</v>
      </c>
      <c r="C845" s="81" t="s">
        <v>16</v>
      </c>
      <c r="D845" s="81" t="s">
        <v>34</v>
      </c>
      <c r="E845" s="81" t="s">
        <v>43</v>
      </c>
      <c r="F845" s="81">
        <f>'5月评分表'!F2</f>
        <v>45</v>
      </c>
      <c r="G845" s="81">
        <f>'5月评分表'!G2</f>
        <v>5</v>
      </c>
      <c r="H845" s="81">
        <f>'5月评分表'!H2</f>
        <v>10</v>
      </c>
      <c r="I845" s="81">
        <f>'5月评分表'!I2</f>
        <v>6</v>
      </c>
      <c r="J845" s="81">
        <f>'5月评分表'!J2</f>
        <v>0</v>
      </c>
      <c r="K845" s="81">
        <f>'5月评分表'!K2</f>
        <v>5</v>
      </c>
      <c r="L845" s="81">
        <f>'5月评分表'!L2</f>
        <v>71</v>
      </c>
      <c r="M845" s="82">
        <f>'5月评分表'!M2</f>
        <v>138548.01</v>
      </c>
      <c r="N845" s="82">
        <f>'5月评分表'!N2</f>
        <v>9868.1316552825992</v>
      </c>
      <c r="O845" s="82">
        <f>'5月评分表'!O2</f>
        <v>6.2669575909870406E-2</v>
      </c>
      <c r="P845" s="82">
        <f>'5月评分表'!P2</f>
        <v>2.4316468661231799E-2</v>
      </c>
      <c r="Q845" s="82">
        <f>'5月评分表'!Q2</f>
        <v>4.4495398896007998</v>
      </c>
      <c r="R845" s="82">
        <f>'5月评分表'!R2</f>
        <v>1.7264692749474599</v>
      </c>
    </row>
    <row r="846" spans="1:18" hidden="1">
      <c r="A846" s="81">
        <v>202405</v>
      </c>
      <c r="B846" s="81" t="s">
        <v>44</v>
      </c>
      <c r="C846" s="81" t="s">
        <v>16</v>
      </c>
      <c r="D846" s="81" t="s">
        <v>34</v>
      </c>
      <c r="E846" s="81" t="s">
        <v>45</v>
      </c>
      <c r="F846" s="81">
        <f>'5月评分表'!F3</f>
        <v>45</v>
      </c>
      <c r="G846" s="81">
        <f>'5月评分表'!G3</f>
        <v>20</v>
      </c>
      <c r="H846" s="81">
        <f>'5月评分表'!H3</f>
        <v>7.5</v>
      </c>
      <c r="I846" s="81">
        <f>'5月评分表'!I3</f>
        <v>10</v>
      </c>
      <c r="J846" s="81">
        <f>'5月评分表'!J3</f>
        <v>2.5</v>
      </c>
      <c r="K846" s="81">
        <f>'5月评分表'!K3</f>
        <v>5</v>
      </c>
      <c r="L846" s="81">
        <f>'5月评分表'!L3</f>
        <v>90</v>
      </c>
      <c r="M846" s="82">
        <f>'5月评分表'!M3</f>
        <v>187582.16</v>
      </c>
      <c r="N846" s="82">
        <f>'5月评分表'!N3</f>
        <v>49654.093556736298</v>
      </c>
      <c r="O846" s="82">
        <f>'5月评分表'!O3</f>
        <v>0.11606923339889</v>
      </c>
      <c r="P846" s="82">
        <f>'5月评分表'!P3</f>
        <v>4.7211119528703001E-2</v>
      </c>
      <c r="Q846" s="82">
        <f>'5月评分表'!Q3</f>
        <v>10.446231005900099</v>
      </c>
      <c r="R846" s="82">
        <f>'5月评分表'!R3</f>
        <v>4.2490007575832696</v>
      </c>
    </row>
    <row r="847" spans="1:18" hidden="1">
      <c r="A847" s="81">
        <v>202405</v>
      </c>
      <c r="B847" s="81" t="s">
        <v>46</v>
      </c>
      <c r="C847" s="81" t="s">
        <v>16</v>
      </c>
      <c r="D847" s="81" t="s">
        <v>34</v>
      </c>
      <c r="E847" s="81" t="s">
        <v>47</v>
      </c>
      <c r="F847" s="81">
        <f>'5月评分表'!F4</f>
        <v>44.1</v>
      </c>
      <c r="G847" s="81">
        <f>'5月评分表'!G4</f>
        <v>0</v>
      </c>
      <c r="H847" s="81">
        <f>'5月评分表'!H4</f>
        <v>5</v>
      </c>
      <c r="I847" s="81">
        <f>'5月评分表'!I4</f>
        <v>6</v>
      </c>
      <c r="J847" s="81">
        <f>'5月评分表'!J4</f>
        <v>0</v>
      </c>
      <c r="K847" s="81">
        <f>'5月评分表'!K4</f>
        <v>5</v>
      </c>
      <c r="L847" s="81">
        <f>'5月评分表'!L4</f>
        <v>60.1</v>
      </c>
      <c r="M847" s="82">
        <f>'5月评分表'!M4</f>
        <v>53910.42</v>
      </c>
      <c r="N847" s="82">
        <f>'5月评分表'!N4</f>
        <v>0</v>
      </c>
      <c r="O847" s="82">
        <f>'5月评分表'!O4</f>
        <v>2.1082339208904601E-2</v>
      </c>
      <c r="P847" s="82">
        <f>'5月评分表'!P4</f>
        <v>7.9500617235733501E-3</v>
      </c>
      <c r="Q847" s="82">
        <f>'5月评分表'!Q4</f>
        <v>1.2670485864551699</v>
      </c>
      <c r="R847" s="82">
        <f>'5月评分表'!R4</f>
        <v>0.47779870958675802</v>
      </c>
    </row>
    <row r="848" spans="1:18" hidden="1">
      <c r="A848" s="81">
        <v>202405</v>
      </c>
      <c r="B848" s="81" t="s">
        <v>48</v>
      </c>
      <c r="C848" s="81" t="s">
        <v>17</v>
      </c>
      <c r="D848" s="81" t="s">
        <v>36</v>
      </c>
      <c r="E848" s="81" t="s">
        <v>49</v>
      </c>
      <c r="F848" s="81">
        <f>'5月评分表'!F5</f>
        <v>45</v>
      </c>
      <c r="G848" s="81">
        <f>'5月评分表'!G5</f>
        <v>5</v>
      </c>
      <c r="H848" s="81">
        <f>'5月评分表'!H5</f>
        <v>2.5</v>
      </c>
      <c r="I848" s="81">
        <f>'5月评分表'!I5</f>
        <v>3</v>
      </c>
      <c r="J848" s="81">
        <f>'5月评分表'!J5</f>
        <v>2.5</v>
      </c>
      <c r="K848" s="81">
        <f>'5月评分表'!K5</f>
        <v>5</v>
      </c>
      <c r="L848" s="81">
        <f>'5月评分表'!L5</f>
        <v>63</v>
      </c>
      <c r="M848" s="82">
        <f>'5月评分表'!M5</f>
        <v>194773.29</v>
      </c>
      <c r="N848" s="82">
        <f>'5月评分表'!N5</f>
        <v>14920.069242375201</v>
      </c>
      <c r="O848" s="82">
        <f>'5月评分表'!O5</f>
        <v>0.121843223273103</v>
      </c>
      <c r="P848" s="82">
        <f>'5月评分表'!P5</f>
        <v>1.9674253322228E-2</v>
      </c>
      <c r="Q848" s="82">
        <f>'5月评分表'!Q5</f>
        <v>7.6761230662054896</v>
      </c>
      <c r="R848" s="82">
        <f>'5月评分表'!R5</f>
        <v>1.23947795930036</v>
      </c>
    </row>
    <row r="849" spans="1:18" hidden="1">
      <c r="A849" s="81">
        <v>202405</v>
      </c>
      <c r="B849" s="81" t="s">
        <v>50</v>
      </c>
      <c r="C849" s="81" t="s">
        <v>16</v>
      </c>
      <c r="D849" s="81" t="s">
        <v>22</v>
      </c>
      <c r="E849" s="81" t="s">
        <v>51</v>
      </c>
      <c r="F849" s="81">
        <f>'5月评分表'!F6</f>
        <v>45</v>
      </c>
      <c r="G849" s="81">
        <f>'5月评分表'!G6</f>
        <v>15</v>
      </c>
      <c r="H849" s="81">
        <f>'5月评分表'!H6</f>
        <v>7.5</v>
      </c>
      <c r="I849" s="81">
        <f>'5月评分表'!I6</f>
        <v>6</v>
      </c>
      <c r="J849" s="81">
        <f>'5月评分表'!J6</f>
        <v>2.5</v>
      </c>
      <c r="K849" s="81">
        <f>'5月评分表'!K6</f>
        <v>5</v>
      </c>
      <c r="L849" s="81">
        <f>'5月评分表'!L6</f>
        <v>81</v>
      </c>
      <c r="M849" s="82">
        <f>'5月评分表'!M6</f>
        <v>180654.97</v>
      </c>
      <c r="N849" s="82">
        <f>'5月评分表'!N6</f>
        <v>35395.516122800902</v>
      </c>
      <c r="O849" s="82">
        <f>'5月评分表'!O6</f>
        <v>0.202338020897261</v>
      </c>
      <c r="P849" s="82">
        <f>'5月评分表'!P6</f>
        <v>4.0575996769714601E-2</v>
      </c>
      <c r="Q849" s="82">
        <f>'5月评分表'!Q6</f>
        <v>16.389379692678101</v>
      </c>
      <c r="R849" s="82">
        <f>'5月评分表'!R6</f>
        <v>3.2866557383468802</v>
      </c>
    </row>
    <row r="850" spans="1:18" hidden="1">
      <c r="A850" s="81">
        <v>202405</v>
      </c>
      <c r="B850" s="81" t="s">
        <v>52</v>
      </c>
      <c r="C850" s="81" t="s">
        <v>19</v>
      </c>
      <c r="D850" s="81" t="s">
        <v>28</v>
      </c>
      <c r="E850" s="81" t="s">
        <v>53</v>
      </c>
      <c r="F850" s="81">
        <f>'5月评分表'!F7</f>
        <v>45</v>
      </c>
      <c r="G850" s="81">
        <f>'5月评分表'!G7</f>
        <v>0</v>
      </c>
      <c r="H850" s="81">
        <f>'5月评分表'!H7</f>
        <v>0</v>
      </c>
      <c r="I850" s="81">
        <f>'5月评分表'!I7</f>
        <v>7</v>
      </c>
      <c r="J850" s="81">
        <f>'5月评分表'!J7</f>
        <v>0</v>
      </c>
      <c r="K850" s="81">
        <f>'5月评分表'!K7</f>
        <v>5</v>
      </c>
      <c r="L850" s="81">
        <f>'5月评分表'!L7</f>
        <v>57</v>
      </c>
      <c r="M850" s="82">
        <f>'5月评分表'!M7</f>
        <v>115015.08</v>
      </c>
      <c r="N850" s="82">
        <f>'5月评分表'!N7</f>
        <v>0</v>
      </c>
      <c r="O850" s="82">
        <f>'5月评分表'!O7</f>
        <v>0.108752061222976</v>
      </c>
      <c r="P850" s="82">
        <f>'5月评分表'!P7</f>
        <v>9.9712574389605908E-3</v>
      </c>
      <c r="Q850" s="82">
        <f>'5月评分表'!Q7</f>
        <v>6.1988674897096301</v>
      </c>
      <c r="R850" s="82">
        <f>'5月评分表'!R7</f>
        <v>0.56836167402075399</v>
      </c>
    </row>
    <row r="851" spans="1:18" hidden="1">
      <c r="A851" s="81">
        <v>202405</v>
      </c>
      <c r="B851" s="81" t="s">
        <v>55</v>
      </c>
      <c r="C851" s="81" t="s">
        <v>16</v>
      </c>
      <c r="D851" s="81" t="s">
        <v>23</v>
      </c>
      <c r="E851" s="81" t="s">
        <v>56</v>
      </c>
      <c r="F851" s="81">
        <f>'5月评分表'!F8</f>
        <v>45</v>
      </c>
      <c r="G851" s="81">
        <f>'5月评分表'!G8</f>
        <v>2.5</v>
      </c>
      <c r="H851" s="81">
        <f>'5月评分表'!H8</f>
        <v>0</v>
      </c>
      <c r="I851" s="81">
        <f>'5月评分表'!I8</f>
        <v>7</v>
      </c>
      <c r="J851" s="81">
        <f>'5月评分表'!J8</f>
        <v>0</v>
      </c>
      <c r="K851" s="81">
        <f>'5月评分表'!K8</f>
        <v>5</v>
      </c>
      <c r="L851" s="81">
        <f>'5月评分表'!L8</f>
        <v>59.5</v>
      </c>
      <c r="M851" s="82">
        <f>'5月评分表'!M8</f>
        <v>74392.179999999993</v>
      </c>
      <c r="N851" s="82">
        <f>'5月评分表'!N8</f>
        <v>2168.35702518998</v>
      </c>
      <c r="O851" s="82">
        <f>'5月评分表'!O8</f>
        <v>2.86713315944487E-2</v>
      </c>
      <c r="P851" s="82">
        <f>'5月评分表'!P8</f>
        <v>1.18241452924139E-2</v>
      </c>
      <c r="Q851" s="82">
        <f>'5月评分表'!Q8</f>
        <v>1.7059442298697001</v>
      </c>
      <c r="R851" s="82">
        <f>'5月评分表'!R8</f>
        <v>0.70353664489862699</v>
      </c>
    </row>
    <row r="852" spans="1:18" hidden="1">
      <c r="A852" s="81">
        <v>202405</v>
      </c>
      <c r="B852" s="81" t="s">
        <v>57</v>
      </c>
      <c r="C852" s="81" t="s">
        <v>19</v>
      </c>
      <c r="D852" s="81" t="s">
        <v>28</v>
      </c>
      <c r="E852" s="81" t="s">
        <v>58</v>
      </c>
      <c r="F852" s="81">
        <f>'5月评分表'!F9</f>
        <v>45</v>
      </c>
      <c r="G852" s="81">
        <f>'5月评分表'!G9</f>
        <v>10</v>
      </c>
      <c r="H852" s="81">
        <f>'5月评分表'!H9</f>
        <v>7.5</v>
      </c>
      <c r="I852" s="81">
        <f>'5月评分表'!I9</f>
        <v>6</v>
      </c>
      <c r="J852" s="81">
        <f>'5月评分表'!J9</f>
        <v>2.5</v>
      </c>
      <c r="K852" s="81">
        <f>'5月评分表'!K9</f>
        <v>5</v>
      </c>
      <c r="L852" s="81">
        <f>'5月评分表'!L9</f>
        <v>76</v>
      </c>
      <c r="M852" s="82">
        <f>'5月评分表'!M9</f>
        <v>179001.29</v>
      </c>
      <c r="N852" s="82">
        <f>'5月评分表'!N9</f>
        <v>19311.545464396801</v>
      </c>
      <c r="O852" s="82">
        <f>'5月评分表'!O9</f>
        <v>0.42375515823948101</v>
      </c>
      <c r="P852" s="82">
        <f>'5月评分表'!P9</f>
        <v>2.2273190448941299E-2</v>
      </c>
      <c r="Q852" s="82">
        <f>'5月评分表'!Q9</f>
        <v>32.205392026200599</v>
      </c>
      <c r="R852" s="82">
        <f>'5月评分表'!R9</f>
        <v>1.69276247411954</v>
      </c>
    </row>
    <row r="853" spans="1:18" hidden="1">
      <c r="A853" s="81">
        <v>202405</v>
      </c>
      <c r="B853" s="81" t="s">
        <v>59</v>
      </c>
      <c r="C853" s="81" t="s">
        <v>16</v>
      </c>
      <c r="D853" s="81" t="s">
        <v>22</v>
      </c>
      <c r="E853" s="81" t="s">
        <v>60</v>
      </c>
      <c r="F853" s="81">
        <f>'5月评分表'!F10</f>
        <v>45</v>
      </c>
      <c r="G853" s="81">
        <f>'5月评分表'!G10</f>
        <v>20</v>
      </c>
      <c r="H853" s="81">
        <f>'5月评分表'!H10</f>
        <v>10</v>
      </c>
      <c r="I853" s="81">
        <f>'5月评分表'!I10</f>
        <v>3</v>
      </c>
      <c r="J853" s="81">
        <f>'5月评分表'!J10</f>
        <v>2.5</v>
      </c>
      <c r="K853" s="81">
        <f>'5月评分表'!K10</f>
        <v>5</v>
      </c>
      <c r="L853" s="81">
        <f>'5月评分表'!L10</f>
        <v>85.5</v>
      </c>
      <c r="M853" s="82">
        <f>'5月评分表'!M10</f>
        <v>182306.16</v>
      </c>
      <c r="N853" s="82">
        <f>'5月评分表'!N10</f>
        <v>44970.112928048402</v>
      </c>
      <c r="O853" s="82">
        <f>'5月评分表'!O10</f>
        <v>0.223039419092943</v>
      </c>
      <c r="P853" s="82">
        <f>'5月评分表'!P10</f>
        <v>4.4589001115815999E-2</v>
      </c>
      <c r="Q853" s="82">
        <f>'5月评分表'!Q10</f>
        <v>19.069870332446602</v>
      </c>
      <c r="R853" s="82">
        <f>'5月评分表'!R10</f>
        <v>3.81235959540227</v>
      </c>
    </row>
    <row r="854" spans="1:18" hidden="1">
      <c r="A854" s="81">
        <v>202405</v>
      </c>
      <c r="B854" s="81" t="s">
        <v>63</v>
      </c>
      <c r="C854" s="81" t="s">
        <v>16</v>
      </c>
      <c r="D854" s="81" t="s">
        <v>23</v>
      </c>
      <c r="E854" s="81" t="s">
        <v>64</v>
      </c>
      <c r="F854" s="81">
        <f>'5月评分表'!F11</f>
        <v>44.1</v>
      </c>
      <c r="G854" s="81">
        <f>'5月评分表'!G11</f>
        <v>5</v>
      </c>
      <c r="H854" s="81">
        <f>'5月评分表'!H11</f>
        <v>10</v>
      </c>
      <c r="I854" s="81">
        <f>'5月评分表'!I11</f>
        <v>6</v>
      </c>
      <c r="J854" s="81">
        <f>'5月评分表'!J11</f>
        <v>5</v>
      </c>
      <c r="K854" s="81">
        <f>'5月评分表'!K11</f>
        <v>5</v>
      </c>
      <c r="L854" s="81">
        <f>'5月评分表'!L11</f>
        <v>75.099999999999994</v>
      </c>
      <c r="M854" s="82">
        <f>'5月评分表'!M11</f>
        <v>174840.57</v>
      </c>
      <c r="N854" s="82">
        <f>'5月评分表'!N11</f>
        <v>11467.8158457956</v>
      </c>
      <c r="O854" s="82">
        <f>'5月评分表'!O11</f>
        <v>7.4570021194055203E-2</v>
      </c>
      <c r="P854" s="82">
        <f>'5月评分表'!P11</f>
        <v>3.0298253480867E-2</v>
      </c>
      <c r="Q854" s="82">
        <f>'5月评分表'!Q11</f>
        <v>5.6002085916735496</v>
      </c>
      <c r="R854" s="82">
        <f>'5月评分表'!R11</f>
        <v>2.2753988364131099</v>
      </c>
    </row>
    <row r="855" spans="1:18" hidden="1">
      <c r="A855" s="81">
        <v>202405</v>
      </c>
      <c r="B855" s="81" t="s">
        <v>65</v>
      </c>
      <c r="C855" s="81" t="s">
        <v>19</v>
      </c>
      <c r="D855" s="81" t="s">
        <v>27</v>
      </c>
      <c r="E855" s="81" t="s">
        <v>66</v>
      </c>
      <c r="F855" s="81">
        <f>'5月评分表'!F12</f>
        <v>40.049999999999997</v>
      </c>
      <c r="G855" s="81">
        <f>'5月评分表'!G12</f>
        <v>5</v>
      </c>
      <c r="H855" s="81">
        <f>'5月评分表'!H12</f>
        <v>5</v>
      </c>
      <c r="I855" s="81">
        <f>'5月评分表'!I12</f>
        <v>7</v>
      </c>
      <c r="J855" s="81">
        <f>'5月评分表'!J12</f>
        <v>0</v>
      </c>
      <c r="K855" s="81">
        <f>'5月评分表'!K12</f>
        <v>5</v>
      </c>
      <c r="L855" s="81">
        <f>'5月评分表'!L12</f>
        <v>62.05</v>
      </c>
      <c r="M855" s="82">
        <f>'5月评分表'!M12</f>
        <v>216764.98</v>
      </c>
      <c r="N855" s="82">
        <f>'5月评分表'!N12</f>
        <v>13806.6191989075</v>
      </c>
      <c r="O855" s="82">
        <f>'5月评分表'!O12</f>
        <v>0.105493673673628</v>
      </c>
      <c r="P855" s="82">
        <f>'5月评分表'!P12</f>
        <v>2.36216536580208E-2</v>
      </c>
      <c r="Q855" s="82">
        <f>'5月评分表'!Q12</f>
        <v>6.5458824514486196</v>
      </c>
      <c r="R855" s="82">
        <f>'5月评分表'!R12</f>
        <v>1.46572360948019</v>
      </c>
    </row>
    <row r="856" spans="1:18" hidden="1">
      <c r="A856" s="81">
        <v>202405</v>
      </c>
      <c r="B856" s="81" t="s">
        <v>67</v>
      </c>
      <c r="C856" s="81" t="s">
        <v>19</v>
      </c>
      <c r="D856" s="81" t="s">
        <v>20</v>
      </c>
      <c r="E856" s="81" t="s">
        <v>68</v>
      </c>
      <c r="F856" s="81">
        <f>'5月评分表'!F13</f>
        <v>40.049999999999997</v>
      </c>
      <c r="G856" s="81">
        <f>'5月评分表'!G13</f>
        <v>10</v>
      </c>
      <c r="H856" s="81">
        <f>'5月评分表'!H13</f>
        <v>2.5</v>
      </c>
      <c r="I856" s="81">
        <f>'5月评分表'!I13</f>
        <v>10</v>
      </c>
      <c r="J856" s="81">
        <f>'5月评分表'!J13</f>
        <v>2.5</v>
      </c>
      <c r="K856" s="81">
        <f>'5月评分表'!K13</f>
        <v>5</v>
      </c>
      <c r="L856" s="81">
        <f>'5月评分表'!L13</f>
        <v>70.05</v>
      </c>
      <c r="M856" s="82">
        <f>'5月评分表'!M13</f>
        <v>261169.41</v>
      </c>
      <c r="N856" s="82">
        <f>'5月评分表'!N13</f>
        <v>36107.529967602801</v>
      </c>
      <c r="O856" s="82">
        <f>'5月评分表'!O13</f>
        <v>0.14902607660617401</v>
      </c>
      <c r="P856" s="82">
        <f>'5月评分表'!P13</f>
        <v>3.5271535751911498E-2</v>
      </c>
      <c r="Q856" s="82">
        <f>'5月评分表'!Q13</f>
        <v>10.439276666262501</v>
      </c>
      <c r="R856" s="82">
        <f>'5月评分表'!R13</f>
        <v>2.4707710794214002</v>
      </c>
    </row>
    <row r="857" spans="1:18" hidden="1">
      <c r="A857" s="81">
        <v>202405</v>
      </c>
      <c r="B857" s="81" t="s">
        <v>69</v>
      </c>
      <c r="C857" s="81" t="s">
        <v>19</v>
      </c>
      <c r="D857" s="81" t="s">
        <v>24</v>
      </c>
      <c r="E857" s="81" t="s">
        <v>70</v>
      </c>
      <c r="F857" s="81">
        <f>'5月评分表'!F14</f>
        <v>42.3</v>
      </c>
      <c r="G857" s="81">
        <f>'5月评分表'!G14</f>
        <v>0</v>
      </c>
      <c r="H857" s="81">
        <f>'5月评分表'!H14</f>
        <v>10</v>
      </c>
      <c r="I857" s="81">
        <f>'5月评分表'!I14</f>
        <v>6</v>
      </c>
      <c r="J857" s="81">
        <f>'5月评分表'!J14</f>
        <v>2.5</v>
      </c>
      <c r="K857" s="81">
        <f>'5月评分表'!K14</f>
        <v>5</v>
      </c>
      <c r="L857" s="81">
        <f>'5月评分表'!L14</f>
        <v>65.8</v>
      </c>
      <c r="M857" s="82">
        <f>'5月评分表'!M14</f>
        <v>214235.03</v>
      </c>
      <c r="N857" s="82">
        <f>'5月评分表'!N14</f>
        <v>0</v>
      </c>
      <c r="O857" s="82">
        <f>'5月评分表'!O14</f>
        <v>7.4606625095439499E-2</v>
      </c>
      <c r="P857" s="82">
        <f>'5月评分表'!P14</f>
        <v>1.8573152638536101E-2</v>
      </c>
      <c r="Q857" s="82">
        <f>'5月评分表'!Q14</f>
        <v>4.9091159312799197</v>
      </c>
      <c r="R857" s="82">
        <f>'5月评分表'!R14</f>
        <v>1.22211344361568</v>
      </c>
    </row>
    <row r="858" spans="1:18" hidden="1">
      <c r="A858" s="81">
        <v>202405</v>
      </c>
      <c r="B858" s="81" t="s">
        <v>71</v>
      </c>
      <c r="C858" s="81" t="s">
        <v>19</v>
      </c>
      <c r="D858" s="81" t="s">
        <v>24</v>
      </c>
      <c r="E858" s="81" t="s">
        <v>72</v>
      </c>
      <c r="F858" s="81">
        <f>'5月评分表'!F15</f>
        <v>45</v>
      </c>
      <c r="G858" s="81">
        <f>'5月评分表'!G15</f>
        <v>20</v>
      </c>
      <c r="H858" s="81">
        <f>'5月评分表'!H15</f>
        <v>10</v>
      </c>
      <c r="I858" s="81">
        <f>'5月评分表'!I15</f>
        <v>10</v>
      </c>
      <c r="J858" s="81">
        <f>'5月评分表'!J15</f>
        <v>0</v>
      </c>
      <c r="K858" s="81">
        <f>'5月评分表'!K15</f>
        <v>5</v>
      </c>
      <c r="L858" s="81">
        <f>'5月评分表'!L15</f>
        <v>90</v>
      </c>
      <c r="M858" s="82">
        <f>'5月评分表'!M15</f>
        <v>379289.3</v>
      </c>
      <c r="N858" s="82">
        <f>'5月评分表'!N15</f>
        <v>123432.512494701</v>
      </c>
      <c r="O858" s="82">
        <f>'5月评分表'!O15</f>
        <v>0.23762756280570499</v>
      </c>
      <c r="P858" s="82">
        <f>'5月评分表'!P15</f>
        <v>7.6055784246219907E-2</v>
      </c>
      <c r="Q858" s="82">
        <f>'5月评分表'!Q15</f>
        <v>21.386480652513399</v>
      </c>
      <c r="R858" s="82">
        <f>'5月评分表'!R15</f>
        <v>6.8450205821597896</v>
      </c>
    </row>
    <row r="859" spans="1:18" hidden="1">
      <c r="A859" s="81">
        <v>202405</v>
      </c>
      <c r="B859" s="81" t="s">
        <v>73</v>
      </c>
      <c r="C859" s="81" t="s">
        <v>19</v>
      </c>
      <c r="D859" s="81" t="s">
        <v>24</v>
      </c>
      <c r="E859" s="81" t="s">
        <v>74</v>
      </c>
      <c r="F859" s="81">
        <f>'5月评分表'!F16</f>
        <v>45</v>
      </c>
      <c r="G859" s="81">
        <f>'5月评分表'!G16</f>
        <v>2.5</v>
      </c>
      <c r="H859" s="81">
        <f>'5月评分表'!H16</f>
        <v>7.5</v>
      </c>
      <c r="I859" s="81">
        <f>'5月评分表'!I16</f>
        <v>6</v>
      </c>
      <c r="J859" s="81">
        <f>'5月评分表'!J16</f>
        <v>2.5</v>
      </c>
      <c r="K859" s="81">
        <f>'5月评分表'!K16</f>
        <v>5</v>
      </c>
      <c r="L859" s="81">
        <f>'5月评分表'!L16</f>
        <v>68.5</v>
      </c>
      <c r="M859" s="82">
        <f>'5月评分表'!M16</f>
        <v>162262.25</v>
      </c>
      <c r="N859" s="82">
        <f>'5月评分表'!N16</f>
        <v>4977.3397927248698</v>
      </c>
      <c r="O859" s="82">
        <f>'5月评分表'!O16</f>
        <v>6.0763169687183399E-2</v>
      </c>
      <c r="P859" s="82">
        <f>'5月评分表'!P16</f>
        <v>1.5808294388045901E-2</v>
      </c>
      <c r="Q859" s="82">
        <f>'5月评分表'!Q16</f>
        <v>4.1622771235720597</v>
      </c>
      <c r="R859" s="82">
        <f>'5月评分表'!R16</f>
        <v>1.0828681655811401</v>
      </c>
    </row>
    <row r="860" spans="1:18" hidden="1">
      <c r="A860" s="81">
        <v>202405</v>
      </c>
      <c r="B860" s="81" t="s">
        <v>77</v>
      </c>
      <c r="C860" s="81" t="s">
        <v>16</v>
      </c>
      <c r="D860" s="81" t="s">
        <v>23</v>
      </c>
      <c r="E860" s="81" t="s">
        <v>78</v>
      </c>
      <c r="F860" s="81">
        <f>'5月评分表'!F17</f>
        <v>45</v>
      </c>
      <c r="G860" s="81">
        <f>'5月评分表'!G17</f>
        <v>5</v>
      </c>
      <c r="H860" s="81">
        <f>'5月评分表'!H17</f>
        <v>10</v>
      </c>
      <c r="I860" s="81">
        <f>'5月评分表'!I17</f>
        <v>6</v>
      </c>
      <c r="J860" s="81">
        <f>'5月评分表'!J17</f>
        <v>2.5</v>
      </c>
      <c r="K860" s="81">
        <f>'5月评分表'!K17</f>
        <v>5</v>
      </c>
      <c r="L860" s="81">
        <f>'5月评分表'!L17</f>
        <v>73.5</v>
      </c>
      <c r="M860" s="82">
        <f>'5月评分表'!M17</f>
        <v>154215.85</v>
      </c>
      <c r="N860" s="82">
        <f>'5月评分表'!N17</f>
        <v>7894.7265761226399</v>
      </c>
      <c r="O860" s="82">
        <f>'5月评分表'!O17</f>
        <v>6.3269738772148101E-2</v>
      </c>
      <c r="P860" s="82">
        <f>'5月评分表'!P17</f>
        <v>2.5850046577614499E-2</v>
      </c>
      <c r="Q860" s="82">
        <f>'5月评分表'!Q17</f>
        <v>4.6503257997528902</v>
      </c>
      <c r="R860" s="82">
        <f>'5月评分表'!R17</f>
        <v>1.8999784234546699</v>
      </c>
    </row>
    <row r="861" spans="1:18" hidden="1">
      <c r="A861" s="81">
        <v>202405</v>
      </c>
      <c r="B861" s="81" t="s">
        <v>79</v>
      </c>
      <c r="C861" s="81" t="s">
        <v>19</v>
      </c>
      <c r="D861" s="81" t="s">
        <v>24</v>
      </c>
      <c r="E861" s="81" t="s">
        <v>80</v>
      </c>
      <c r="F861" s="81">
        <f>'5月评分表'!F18</f>
        <v>45</v>
      </c>
      <c r="G861" s="81">
        <f>'5月评分表'!G18</f>
        <v>20</v>
      </c>
      <c r="H861" s="81">
        <f>'5月评分表'!H18</f>
        <v>10</v>
      </c>
      <c r="I861" s="81">
        <f>'5月评分表'!I18</f>
        <v>6</v>
      </c>
      <c r="J861" s="81">
        <f>'5月评分表'!J18</f>
        <v>5</v>
      </c>
      <c r="K861" s="81">
        <f>'5月评分表'!K18</f>
        <v>5</v>
      </c>
      <c r="L861" s="81">
        <f>'5月评分表'!L18</f>
        <v>91</v>
      </c>
      <c r="M861" s="82">
        <f>'5月评分表'!M18</f>
        <v>313986.96999999997</v>
      </c>
      <c r="N861" s="82">
        <f>'5月评分表'!N18</f>
        <v>96223.973299737205</v>
      </c>
      <c r="O861" s="82">
        <f>'5月评分表'!O18</f>
        <v>0.19162150272535</v>
      </c>
      <c r="P861" s="82">
        <f>'5月评分表'!P18</f>
        <v>6.0877603983360097E-2</v>
      </c>
      <c r="Q861" s="82">
        <f>'5月评分表'!Q18</f>
        <v>17.437556748006902</v>
      </c>
      <c r="R861" s="82">
        <f>'5月评分表'!R18</f>
        <v>5.5398619624857703</v>
      </c>
    </row>
    <row r="862" spans="1:18" hidden="1">
      <c r="A862" s="81">
        <v>202405</v>
      </c>
      <c r="B862" s="81" t="s">
        <v>81</v>
      </c>
      <c r="C862" s="81" t="s">
        <v>19</v>
      </c>
      <c r="D862" s="81" t="s">
        <v>25</v>
      </c>
      <c r="E862" s="81" t="s">
        <v>82</v>
      </c>
      <c r="F862" s="81">
        <f>'5月评分表'!F19</f>
        <v>45</v>
      </c>
      <c r="G862" s="81">
        <f>'5月评分表'!G19</f>
        <v>2.5</v>
      </c>
      <c r="H862" s="81">
        <f>'5月评分表'!H19</f>
        <v>10</v>
      </c>
      <c r="I862" s="81">
        <f>'5月评分表'!I19</f>
        <v>7</v>
      </c>
      <c r="J862" s="81">
        <f>'5月评分表'!J19</f>
        <v>0</v>
      </c>
      <c r="K862" s="81">
        <f>'5月评分表'!K19</f>
        <v>5</v>
      </c>
      <c r="L862" s="81">
        <f>'5月评分表'!L19</f>
        <v>69.5</v>
      </c>
      <c r="M862" s="82">
        <f>'5月评分表'!M19</f>
        <v>151624.78</v>
      </c>
      <c r="N862" s="82">
        <f>'5月评分表'!N19</f>
        <v>2156.6487682024299</v>
      </c>
      <c r="O862" s="82">
        <f>'5月评分表'!O19</f>
        <v>7.4153372510563795E-2</v>
      </c>
      <c r="P862" s="82">
        <f>'5月评分表'!P19</f>
        <v>1.3899478347636701E-2</v>
      </c>
      <c r="Q862" s="82">
        <f>'5月评分表'!Q19</f>
        <v>5.1536593894841802</v>
      </c>
      <c r="R862" s="82">
        <f>'5月评分表'!R19</f>
        <v>0.966013745160751</v>
      </c>
    </row>
    <row r="863" spans="1:18" hidden="1">
      <c r="A863" s="81">
        <v>202405</v>
      </c>
      <c r="B863" s="81" t="s">
        <v>83</v>
      </c>
      <c r="C863" s="81" t="s">
        <v>19</v>
      </c>
      <c r="D863" s="81" t="s">
        <v>27</v>
      </c>
      <c r="E863" s="81" t="s">
        <v>84</v>
      </c>
      <c r="F863" s="81">
        <f>'5月评分表'!F20</f>
        <v>45</v>
      </c>
      <c r="G863" s="81">
        <f>'5月评分表'!G20</f>
        <v>10</v>
      </c>
      <c r="H863" s="81">
        <f>'5月评分表'!H20</f>
        <v>0</v>
      </c>
      <c r="I863" s="81">
        <f>'5月评分表'!I20</f>
        <v>10</v>
      </c>
      <c r="J863" s="81">
        <f>'5月评分表'!J20</f>
        <v>2.5</v>
      </c>
      <c r="K863" s="81">
        <f>'5月评分表'!K20</f>
        <v>5</v>
      </c>
      <c r="L863" s="81">
        <f>'5月评分表'!L20</f>
        <v>72.5</v>
      </c>
      <c r="M863" s="82">
        <f>'5月评分表'!M20</f>
        <v>173075.86</v>
      </c>
      <c r="N863" s="82">
        <f>'5月评分表'!N20</f>
        <v>24048.9295591277</v>
      </c>
      <c r="O863" s="82">
        <f>'5月评分表'!O20</f>
        <v>0.102418737249124</v>
      </c>
      <c r="P863" s="82">
        <f>'5月评分表'!P20</f>
        <v>2.3416487503634498E-2</v>
      </c>
      <c r="Q863" s="82">
        <f>'5月评分表'!Q20</f>
        <v>7.4253584505614896</v>
      </c>
      <c r="R863" s="82">
        <f>'5月评分表'!R20</f>
        <v>1.6976953440135001</v>
      </c>
    </row>
    <row r="864" spans="1:18" hidden="1">
      <c r="A864" s="81">
        <v>202405</v>
      </c>
      <c r="B864" s="81" t="s">
        <v>85</v>
      </c>
      <c r="C864" s="81" t="s">
        <v>19</v>
      </c>
      <c r="D864" s="81" t="s">
        <v>24</v>
      </c>
      <c r="E864" s="81" t="s">
        <v>86</v>
      </c>
      <c r="F864" s="81">
        <f>'5月评分表'!F21</f>
        <v>45</v>
      </c>
      <c r="G864" s="81">
        <f>'5月评分表'!G21</f>
        <v>5</v>
      </c>
      <c r="H864" s="81">
        <f>'5月评分表'!H21</f>
        <v>10</v>
      </c>
      <c r="I864" s="81">
        <f>'5月评分表'!I21</f>
        <v>6</v>
      </c>
      <c r="J864" s="81">
        <f>'5月评分表'!J21</f>
        <v>2.5</v>
      </c>
      <c r="K864" s="81">
        <f>'5月评分表'!K21</f>
        <v>5</v>
      </c>
      <c r="L864" s="81">
        <f>'5月评分表'!L21</f>
        <v>73.5</v>
      </c>
      <c r="M864" s="82">
        <f>'5月评分表'!M21</f>
        <v>134799.35999999999</v>
      </c>
      <c r="N864" s="82">
        <f>'5月评分表'!N21</f>
        <v>13086.595408703301</v>
      </c>
      <c r="O864" s="82">
        <f>'5月评分表'!O21</f>
        <v>5.8133154800817897E-2</v>
      </c>
      <c r="P864" s="82">
        <f>'5月评分表'!P21</f>
        <v>1.6263782321816099E-2</v>
      </c>
      <c r="Q864" s="82">
        <f>'5月评分表'!Q21</f>
        <v>4.2727868778601197</v>
      </c>
      <c r="R864" s="82">
        <f>'5月评分表'!R21</f>
        <v>1.1953880006534801</v>
      </c>
    </row>
    <row r="865" spans="1:18" hidden="1">
      <c r="A865" s="81">
        <v>202405</v>
      </c>
      <c r="B865" s="81" t="s">
        <v>87</v>
      </c>
      <c r="C865" s="81" t="s">
        <v>16</v>
      </c>
      <c r="D865" s="81" t="s">
        <v>23</v>
      </c>
      <c r="E865" s="81" t="s">
        <v>88</v>
      </c>
      <c r="F865" s="81">
        <f>'5月评分表'!F22</f>
        <v>42.3</v>
      </c>
      <c r="G865" s="81">
        <f>'5月评分表'!G22</f>
        <v>20</v>
      </c>
      <c r="H865" s="81">
        <f>'5月评分表'!H22</f>
        <v>10</v>
      </c>
      <c r="I865" s="81">
        <f>'5月评分表'!I22</f>
        <v>10</v>
      </c>
      <c r="J865" s="81">
        <f>'5月评分表'!J22</f>
        <v>2.5</v>
      </c>
      <c r="K865" s="81">
        <f>'5月评分表'!K22</f>
        <v>5</v>
      </c>
      <c r="L865" s="81">
        <f>'5月评分表'!L22</f>
        <v>89.8</v>
      </c>
      <c r="M865" s="82">
        <f>'5月评分表'!M22</f>
        <v>227670.51</v>
      </c>
      <c r="N865" s="82">
        <f>'5月评分表'!N22</f>
        <v>58978.084955071601</v>
      </c>
      <c r="O865" s="82">
        <f>'5月评分表'!O22</f>
        <v>0.14677053562519399</v>
      </c>
      <c r="P865" s="82">
        <f>'5月评分表'!P22</f>
        <v>5.6793711887395702E-2</v>
      </c>
      <c r="Q865" s="82">
        <f>'5月评分表'!Q22</f>
        <v>13.1799940991424</v>
      </c>
      <c r="R865" s="82">
        <f>'5月评分表'!R22</f>
        <v>5.1000753274881303</v>
      </c>
    </row>
    <row r="866" spans="1:18" hidden="1">
      <c r="A866" s="81">
        <v>202405</v>
      </c>
      <c r="B866" s="81" t="s">
        <v>89</v>
      </c>
      <c r="C866" s="81" t="s">
        <v>19</v>
      </c>
      <c r="D866" s="81" t="s">
        <v>24</v>
      </c>
      <c r="E866" s="81" t="s">
        <v>90</v>
      </c>
      <c r="F866" s="81">
        <f>'5月评分表'!F23</f>
        <v>45</v>
      </c>
      <c r="G866" s="81">
        <f>'5月评分表'!G23</f>
        <v>20</v>
      </c>
      <c r="H866" s="81">
        <f>'5月评分表'!H23</f>
        <v>2.5</v>
      </c>
      <c r="I866" s="81">
        <f>'5月评分表'!I23</f>
        <v>10</v>
      </c>
      <c r="J866" s="81">
        <f>'5月评分表'!J23</f>
        <v>2.5</v>
      </c>
      <c r="K866" s="81">
        <f>'5月评分表'!K23</f>
        <v>5</v>
      </c>
      <c r="L866" s="81">
        <f>'5月评分表'!L23</f>
        <v>85</v>
      </c>
      <c r="M866" s="82">
        <f>'5月评分表'!M23</f>
        <v>165671.94</v>
      </c>
      <c r="N866" s="82">
        <f>'5月评分表'!N23</f>
        <v>34445.844017950498</v>
      </c>
      <c r="O866" s="82">
        <f>'5月评分表'!O23</f>
        <v>8.7147717069066599E-2</v>
      </c>
      <c r="P866" s="82">
        <f>'5月评分表'!P23</f>
        <v>2.6411150833395899E-2</v>
      </c>
      <c r="Q866" s="82">
        <f>'5月评分表'!Q23</f>
        <v>7.4075559508706599</v>
      </c>
      <c r="R866" s="82">
        <f>'5月评分表'!R23</f>
        <v>2.2449478208386502</v>
      </c>
    </row>
    <row r="867" spans="1:18" hidden="1">
      <c r="A867" s="81">
        <v>202405</v>
      </c>
      <c r="B867" s="81" t="s">
        <v>91</v>
      </c>
      <c r="C867" s="81" t="s">
        <v>16</v>
      </c>
      <c r="D867" s="81" t="s">
        <v>23</v>
      </c>
      <c r="E867" s="81" t="s">
        <v>92</v>
      </c>
      <c r="F867" s="81">
        <f>'5月评分表'!F24</f>
        <v>45</v>
      </c>
      <c r="G867" s="81">
        <f>'5月评分表'!G24</f>
        <v>5</v>
      </c>
      <c r="H867" s="81">
        <f>'5月评分表'!H24</f>
        <v>10</v>
      </c>
      <c r="I867" s="81">
        <f>'5月评分表'!I24</f>
        <v>10</v>
      </c>
      <c r="J867" s="81">
        <f>'5月评分表'!J24</f>
        <v>0</v>
      </c>
      <c r="K867" s="81">
        <f>'5月评分表'!K24</f>
        <v>5</v>
      </c>
      <c r="L867" s="81">
        <f>'5月评分表'!L24</f>
        <v>75</v>
      </c>
      <c r="M867" s="82">
        <f>'5月评分表'!M24</f>
        <v>202427.7</v>
      </c>
      <c r="N867" s="82">
        <f>'5月评分表'!N24</f>
        <v>16620.2836494271</v>
      </c>
      <c r="O867" s="82">
        <f>'5月评分表'!O24</f>
        <v>9.0105842005790998E-2</v>
      </c>
      <c r="P867" s="82">
        <f>'5月评分表'!P24</f>
        <v>3.6394992382820901E-2</v>
      </c>
      <c r="Q867" s="82">
        <f>'5月评分表'!Q24</f>
        <v>6.7579381504343203</v>
      </c>
      <c r="R867" s="82">
        <f>'5月评分表'!R24</f>
        <v>2.7296244287115701</v>
      </c>
    </row>
    <row r="868" spans="1:18" hidden="1">
      <c r="A868" s="81">
        <v>202405</v>
      </c>
      <c r="B868" s="81" t="s">
        <v>93</v>
      </c>
      <c r="C868" s="81" t="s">
        <v>19</v>
      </c>
      <c r="D868" s="81" t="s">
        <v>20</v>
      </c>
      <c r="E868" s="81" t="s">
        <v>94</v>
      </c>
      <c r="F868" s="81">
        <f>'5月评分表'!F25</f>
        <v>45</v>
      </c>
      <c r="G868" s="81">
        <f>'5月评分表'!G25</f>
        <v>5</v>
      </c>
      <c r="H868" s="81">
        <f>'5月评分表'!H25</f>
        <v>10</v>
      </c>
      <c r="I868" s="81">
        <f>'5月评分表'!I25</f>
        <v>10</v>
      </c>
      <c r="J868" s="81">
        <f>'5月评分表'!J25</f>
        <v>2.5</v>
      </c>
      <c r="K868" s="81">
        <f>'5月评分表'!K25</f>
        <v>5</v>
      </c>
      <c r="L868" s="81">
        <f>'5月评分表'!L25</f>
        <v>77.5</v>
      </c>
      <c r="M868" s="82">
        <f>'5月评分表'!M25</f>
        <v>154010.22</v>
      </c>
      <c r="N868" s="82">
        <f>'5月评分表'!N25</f>
        <v>11941.4702038255</v>
      </c>
      <c r="O868" s="82">
        <f>'5月评分表'!O25</f>
        <v>7.38857636978663E-2</v>
      </c>
      <c r="P868" s="82">
        <f>'5月评分表'!P25</f>
        <v>1.7528739480730901E-2</v>
      </c>
      <c r="Q868" s="82">
        <f>'5月评分表'!Q25</f>
        <v>5.7261466865846398</v>
      </c>
      <c r="R868" s="82">
        <f>'5月评分表'!R25</f>
        <v>1.3584773097566401</v>
      </c>
    </row>
    <row r="869" spans="1:18" hidden="1">
      <c r="A869" s="81">
        <v>202405</v>
      </c>
      <c r="B869" s="81" t="s">
        <v>95</v>
      </c>
      <c r="C869" s="81" t="s">
        <v>19</v>
      </c>
      <c r="D869" s="81" t="s">
        <v>25</v>
      </c>
      <c r="E869" s="81" t="s">
        <v>96</v>
      </c>
      <c r="F869" s="81">
        <f>'5月评分表'!F26</f>
        <v>40.5</v>
      </c>
      <c r="G869" s="81">
        <f>'5月评分表'!G26</f>
        <v>0</v>
      </c>
      <c r="H869" s="81">
        <f>'5月评分表'!H26</f>
        <v>10</v>
      </c>
      <c r="I869" s="81">
        <f>'5月评分表'!I26</f>
        <v>6</v>
      </c>
      <c r="J869" s="81">
        <f>'5月评分表'!J26</f>
        <v>2.5</v>
      </c>
      <c r="K869" s="81">
        <f>'5月评分表'!K26</f>
        <v>5</v>
      </c>
      <c r="L869" s="81">
        <f>'5月评分表'!L26</f>
        <v>64</v>
      </c>
      <c r="M869" s="82">
        <f>'5月评分表'!M26</f>
        <v>165925.04</v>
      </c>
      <c r="N869" s="82">
        <f>'5月评分表'!N26</f>
        <v>0</v>
      </c>
      <c r="O869" s="82">
        <f>'5月评分表'!O26</f>
        <v>7.0852155763132696E-2</v>
      </c>
      <c r="P869" s="82">
        <f>'5月评分表'!P26</f>
        <v>1.43849075217774E-2</v>
      </c>
      <c r="Q869" s="82">
        <f>'5月评分表'!Q26</f>
        <v>4.5345379688404899</v>
      </c>
      <c r="R869" s="82">
        <f>'5月评分表'!R26</f>
        <v>0.92063408139375402</v>
      </c>
    </row>
    <row r="870" spans="1:18" hidden="1">
      <c r="A870" s="81">
        <v>202405</v>
      </c>
      <c r="B870" s="81" t="s">
        <v>99</v>
      </c>
      <c r="C870" s="81" t="s">
        <v>19</v>
      </c>
      <c r="D870" s="81" t="s">
        <v>20</v>
      </c>
      <c r="E870" s="81" t="s">
        <v>100</v>
      </c>
      <c r="F870" s="81">
        <f>'5月评分表'!F27</f>
        <v>42.75</v>
      </c>
      <c r="G870" s="81">
        <f>'5月评分表'!G27</f>
        <v>5</v>
      </c>
      <c r="H870" s="81">
        <f>'5月评分表'!H27</f>
        <v>10</v>
      </c>
      <c r="I870" s="81">
        <f>'5月评分表'!I27</f>
        <v>3</v>
      </c>
      <c r="J870" s="81">
        <f>'5月评分表'!J27</f>
        <v>0</v>
      </c>
      <c r="K870" s="81">
        <f>'5月评分表'!K27</f>
        <v>5</v>
      </c>
      <c r="L870" s="81">
        <f>'5月评分表'!L27</f>
        <v>65.75</v>
      </c>
      <c r="M870" s="82">
        <f>'5月评分表'!M27</f>
        <v>129507.63</v>
      </c>
      <c r="N870" s="82">
        <f>'5月评分表'!N27</f>
        <v>8933.6015790698093</v>
      </c>
      <c r="O870" s="82">
        <f>'5月评分表'!O27</f>
        <v>6.0472553177873901E-2</v>
      </c>
      <c r="P870" s="82">
        <f>'5月评分表'!P27</f>
        <v>1.4352414387090799E-2</v>
      </c>
      <c r="Q870" s="82">
        <f>'5月评分表'!Q27</f>
        <v>3.9760703714452101</v>
      </c>
      <c r="R870" s="82">
        <f>'5月评分表'!R27</f>
        <v>0.94367124595121998</v>
      </c>
    </row>
    <row r="871" spans="1:18" hidden="1">
      <c r="A871" s="81">
        <v>202405</v>
      </c>
      <c r="B871" s="81" t="s">
        <v>101</v>
      </c>
      <c r="C871" s="81" t="s">
        <v>19</v>
      </c>
      <c r="D871" s="81" t="s">
        <v>25</v>
      </c>
      <c r="E871" s="81" t="s">
        <v>102</v>
      </c>
      <c r="F871" s="81">
        <f>'5月评分表'!F28</f>
        <v>39.6</v>
      </c>
      <c r="G871" s="81">
        <f>'5月评分表'!G28</f>
        <v>0</v>
      </c>
      <c r="H871" s="81">
        <f>'5月评分表'!H28</f>
        <v>10</v>
      </c>
      <c r="I871" s="81">
        <f>'5月评分表'!I28</f>
        <v>6</v>
      </c>
      <c r="J871" s="81">
        <f>'5月评分表'!J28</f>
        <v>2.5</v>
      </c>
      <c r="K871" s="81">
        <f>'5月评分表'!K28</f>
        <v>5</v>
      </c>
      <c r="L871" s="81">
        <f>'5月评分表'!L28</f>
        <v>63.1</v>
      </c>
      <c r="M871" s="82">
        <f>'5月评分表'!M28</f>
        <v>128362.89</v>
      </c>
      <c r="N871" s="82">
        <f>'5月评分表'!N28</f>
        <v>0</v>
      </c>
      <c r="O871" s="82">
        <f>'5月评分表'!O28</f>
        <v>5.4812627898030701E-2</v>
      </c>
      <c r="P871" s="82">
        <f>'5月评分表'!P28</f>
        <v>1.1128448737321901E-2</v>
      </c>
      <c r="Q871" s="82">
        <f>'5月评分表'!Q28</f>
        <v>3.4586768203657399</v>
      </c>
      <c r="R871" s="82">
        <f>'5月评分表'!R28</f>
        <v>0.70220511532501195</v>
      </c>
    </row>
    <row r="872" spans="1:18" hidden="1">
      <c r="A872" s="81">
        <v>202405</v>
      </c>
      <c r="B872" s="81" t="s">
        <v>103</v>
      </c>
      <c r="C872" s="81" t="s">
        <v>19</v>
      </c>
      <c r="D872" s="81" t="s">
        <v>25</v>
      </c>
      <c r="E872" s="81" t="s">
        <v>104</v>
      </c>
      <c r="F872" s="81">
        <f>'5月评分表'!F29</f>
        <v>45</v>
      </c>
      <c r="G872" s="81">
        <f>'5月评分表'!G29</f>
        <v>5</v>
      </c>
      <c r="H872" s="81">
        <f>'5月评分表'!H29</f>
        <v>10</v>
      </c>
      <c r="I872" s="81">
        <f>'5月评分表'!I29</f>
        <v>7</v>
      </c>
      <c r="J872" s="81">
        <f>'5月评分表'!J29</f>
        <v>2.5</v>
      </c>
      <c r="K872" s="81">
        <f>'5月评分表'!K29</f>
        <v>5</v>
      </c>
      <c r="L872" s="81">
        <f>'5月评分表'!L29</f>
        <v>74.5</v>
      </c>
      <c r="M872" s="82">
        <f>'5月评分表'!M29</f>
        <v>167904.38</v>
      </c>
      <c r="N872" s="82">
        <f>'5月评分表'!N29</f>
        <v>11028.947263123</v>
      </c>
      <c r="O872" s="82">
        <f>'5月评分表'!O29</f>
        <v>0.119807224886047</v>
      </c>
      <c r="P872" s="82">
        <f>'5月评分表'!P29</f>
        <v>1.8414121893292799E-2</v>
      </c>
      <c r="Q872" s="82">
        <f>'5月评分表'!Q29</f>
        <v>8.9256382540105008</v>
      </c>
      <c r="R872" s="82">
        <f>'5月评分表'!R29</f>
        <v>1.3718520810503101</v>
      </c>
    </row>
    <row r="873" spans="1:18" hidden="1">
      <c r="A873" s="81">
        <v>202405</v>
      </c>
      <c r="B873" s="81" t="s">
        <v>105</v>
      </c>
      <c r="C873" s="81" t="s">
        <v>19</v>
      </c>
      <c r="D873" s="81" t="s">
        <v>20</v>
      </c>
      <c r="E873" s="81" t="s">
        <v>106</v>
      </c>
      <c r="F873" s="81">
        <f>'5月评分表'!F30</f>
        <v>45</v>
      </c>
      <c r="G873" s="81">
        <f>'5月评分表'!G30</f>
        <v>2.5</v>
      </c>
      <c r="H873" s="81">
        <f>'5月评分表'!H30</f>
        <v>5</v>
      </c>
      <c r="I873" s="81">
        <f>'5月评分表'!I30</f>
        <v>6</v>
      </c>
      <c r="J873" s="81">
        <f>'5月评分表'!J30</f>
        <v>2.5</v>
      </c>
      <c r="K873" s="81">
        <f>'5月评分表'!K30</f>
        <v>5</v>
      </c>
      <c r="L873" s="81">
        <f>'5月评分表'!L30</f>
        <v>66</v>
      </c>
      <c r="M873" s="82">
        <f>'5月评分表'!M30</f>
        <v>336586.74</v>
      </c>
      <c r="N873" s="82">
        <f>'5月评分表'!N30</f>
        <v>11186.9417161233</v>
      </c>
      <c r="O873" s="82">
        <f>'5月评分表'!O30</f>
        <v>0.13916118359816801</v>
      </c>
      <c r="P873" s="82">
        <f>'5月评分表'!P30</f>
        <v>3.3093337882520703E-2</v>
      </c>
      <c r="Q873" s="82">
        <f>'5月评分表'!Q30</f>
        <v>9.1846381174790892</v>
      </c>
      <c r="R873" s="82">
        <f>'5月评分表'!R30</f>
        <v>2.1841603002463699</v>
      </c>
    </row>
    <row r="874" spans="1:18" hidden="1">
      <c r="A874" s="81">
        <v>202405</v>
      </c>
      <c r="B874" s="81" t="s">
        <v>107</v>
      </c>
      <c r="C874" s="81" t="s">
        <v>19</v>
      </c>
      <c r="D874" s="81" t="s">
        <v>20</v>
      </c>
      <c r="E874" s="81" t="s">
        <v>108</v>
      </c>
      <c r="F874" s="81">
        <f>'5月评分表'!F31</f>
        <v>45</v>
      </c>
      <c r="G874" s="81">
        <f>'5月评分表'!G31</f>
        <v>15</v>
      </c>
      <c r="H874" s="81">
        <f>'5月评分表'!H31</f>
        <v>10</v>
      </c>
      <c r="I874" s="81">
        <f>'5月评分表'!I31</f>
        <v>10</v>
      </c>
      <c r="J874" s="81">
        <f>'5月评分表'!J31</f>
        <v>5</v>
      </c>
      <c r="K874" s="81">
        <f>'5月评分表'!K31</f>
        <v>5</v>
      </c>
      <c r="L874" s="81">
        <f>'5月评分表'!L31</f>
        <v>90</v>
      </c>
      <c r="M874" s="82">
        <f>'5月评分表'!M31</f>
        <v>157545.26999999999</v>
      </c>
      <c r="N874" s="82">
        <f>'5月评分表'!N31</f>
        <v>27484.377202575401</v>
      </c>
      <c r="O874" s="82">
        <f>'5月评分表'!O31</f>
        <v>9.8432166028163098E-2</v>
      </c>
      <c r="P874" s="82">
        <f>'5月评分表'!P31</f>
        <v>2.3271682423681099E-2</v>
      </c>
      <c r="Q874" s="82">
        <f>'5月评分表'!Q31</f>
        <v>8.8588949425346808</v>
      </c>
      <c r="R874" s="82">
        <f>'5月评分表'!R31</f>
        <v>2.0944514181313001</v>
      </c>
    </row>
    <row r="875" spans="1:18" hidden="1">
      <c r="A875" s="81">
        <v>202405</v>
      </c>
      <c r="B875" s="81" t="s">
        <v>109</v>
      </c>
      <c r="C875" s="81" t="s">
        <v>19</v>
      </c>
      <c r="D875" s="81" t="s">
        <v>24</v>
      </c>
      <c r="E875" s="81" t="s">
        <v>110</v>
      </c>
      <c r="F875" s="81">
        <f>'5月评分表'!F32</f>
        <v>45</v>
      </c>
      <c r="G875" s="81">
        <f>'5月评分表'!G32</f>
        <v>10</v>
      </c>
      <c r="H875" s="81">
        <f>'5月评分表'!H32</f>
        <v>10</v>
      </c>
      <c r="I875" s="81">
        <f>'5月评分表'!I32</f>
        <v>6</v>
      </c>
      <c r="J875" s="81">
        <f>'5月评分表'!J32</f>
        <v>2.5</v>
      </c>
      <c r="K875" s="81">
        <f>'5月评分表'!K32</f>
        <v>5</v>
      </c>
      <c r="L875" s="81">
        <f>'5月评分表'!L32</f>
        <v>78.5</v>
      </c>
      <c r="M875" s="82">
        <f>'5月评分表'!M32</f>
        <v>251690.78</v>
      </c>
      <c r="N875" s="82">
        <f>'5月评分表'!N32</f>
        <v>27432.105313931399</v>
      </c>
      <c r="O875" s="82">
        <f>'5月评分表'!O32</f>
        <v>0.11110636870213</v>
      </c>
      <c r="P875" s="82">
        <f>'5月评分表'!P32</f>
        <v>3.1415364706896903E-2</v>
      </c>
      <c r="Q875" s="82">
        <f>'5月评分表'!Q32</f>
        <v>8.7218499431171992</v>
      </c>
      <c r="R875" s="82">
        <f>'5月评分表'!R32</f>
        <v>2.4661061294914099</v>
      </c>
    </row>
    <row r="876" spans="1:18" hidden="1">
      <c r="A876" s="81">
        <v>202405</v>
      </c>
      <c r="B876" s="81" t="s">
        <v>111</v>
      </c>
      <c r="C876" s="81" t="s">
        <v>16</v>
      </c>
      <c r="D876" s="81" t="s">
        <v>23</v>
      </c>
      <c r="E876" s="81" t="s">
        <v>112</v>
      </c>
      <c r="F876" s="81">
        <f>'5月评分表'!F33</f>
        <v>45</v>
      </c>
      <c r="G876" s="81">
        <f>'5月评分表'!G33</f>
        <v>2.5</v>
      </c>
      <c r="H876" s="81">
        <f>'5月评分表'!H33</f>
        <v>5</v>
      </c>
      <c r="I876" s="81">
        <f>'5月评分表'!I33</f>
        <v>7</v>
      </c>
      <c r="J876" s="81">
        <f>'5月评分表'!J33</f>
        <v>2.5</v>
      </c>
      <c r="K876" s="81">
        <f>'5月评分表'!K33</f>
        <v>5</v>
      </c>
      <c r="L876" s="81">
        <f>'5月评分表'!L33</f>
        <v>67</v>
      </c>
      <c r="M876" s="82">
        <f>'5月评分表'!M33</f>
        <v>160719.46</v>
      </c>
      <c r="N876" s="82">
        <f>'5月评分表'!N33</f>
        <v>3947.37077103008</v>
      </c>
      <c r="O876" s="82">
        <f>'5月评分表'!O33</f>
        <v>6.1111200009612399E-2</v>
      </c>
      <c r="P876" s="82">
        <f>'5月评分表'!P33</f>
        <v>2.5255051934006401E-2</v>
      </c>
      <c r="Q876" s="82">
        <f>'5月评分表'!Q33</f>
        <v>4.0944504006440301</v>
      </c>
      <c r="R876" s="82">
        <f>'5月评分表'!R33</f>
        <v>1.6920884795784299</v>
      </c>
    </row>
    <row r="877" spans="1:18" hidden="1">
      <c r="A877" s="81">
        <v>202405</v>
      </c>
      <c r="B877" s="81" t="s">
        <v>113</v>
      </c>
      <c r="C877" s="81" t="s">
        <v>19</v>
      </c>
      <c r="D877" s="81" t="s">
        <v>27</v>
      </c>
      <c r="E877" s="81" t="s">
        <v>114</v>
      </c>
      <c r="F877" s="81">
        <f>'5月评分表'!F34</f>
        <v>44.55</v>
      </c>
      <c r="G877" s="81">
        <f>'5月评分表'!G34</f>
        <v>20</v>
      </c>
      <c r="H877" s="81">
        <f>'5月评分表'!H34</f>
        <v>7.5</v>
      </c>
      <c r="I877" s="81">
        <f>'5月评分表'!I34</f>
        <v>10</v>
      </c>
      <c r="J877" s="81">
        <f>'5月评分表'!J34</f>
        <v>2.5</v>
      </c>
      <c r="K877" s="81">
        <f>'5月评分表'!K34</f>
        <v>5</v>
      </c>
      <c r="L877" s="81">
        <f>'5月评分表'!L34</f>
        <v>89.55</v>
      </c>
      <c r="M877" s="82">
        <f>'5月评分表'!M34</f>
        <v>295625.33</v>
      </c>
      <c r="N877" s="82">
        <f>'5月评分表'!N34</f>
        <v>99963.933089316502</v>
      </c>
      <c r="O877" s="82">
        <f>'5月评分表'!O34</f>
        <v>0.25716401890254798</v>
      </c>
      <c r="P877" s="82">
        <f>'5月评分表'!P34</f>
        <v>6.0593870176736099E-2</v>
      </c>
      <c r="Q877" s="82">
        <f>'5月评分表'!Q34</f>
        <v>23.029037892723199</v>
      </c>
      <c r="R877" s="82">
        <f>'5月评分表'!R34</f>
        <v>5.4261810743267196</v>
      </c>
    </row>
    <row r="878" spans="1:18" hidden="1">
      <c r="A878" s="81">
        <v>202405</v>
      </c>
      <c r="B878" s="81" t="s">
        <v>115</v>
      </c>
      <c r="C878" s="81" t="s">
        <v>19</v>
      </c>
      <c r="D878" s="81" t="s">
        <v>25</v>
      </c>
      <c r="E878" s="81" t="s">
        <v>116</v>
      </c>
      <c r="F878" s="81">
        <f>'5月评分表'!F35</f>
        <v>40.049999999999997</v>
      </c>
      <c r="G878" s="81">
        <f>'5月评分表'!G35</f>
        <v>2.5</v>
      </c>
      <c r="H878" s="81">
        <f>'5月评分表'!H35</f>
        <v>10</v>
      </c>
      <c r="I878" s="81">
        <f>'5月评分表'!I35</f>
        <v>10</v>
      </c>
      <c r="J878" s="81">
        <f>'5月评分表'!J35</f>
        <v>0</v>
      </c>
      <c r="K878" s="81">
        <f>'5月评分表'!K35</f>
        <v>5</v>
      </c>
      <c r="L878" s="81">
        <f>'5月评分表'!L35</f>
        <v>67.55</v>
      </c>
      <c r="M878" s="82">
        <f>'5月评分表'!M35</f>
        <v>142505.01999999999</v>
      </c>
      <c r="N878" s="82">
        <f>'5月评分表'!N35</f>
        <v>2112.1145168585399</v>
      </c>
      <c r="O878" s="82">
        <f>'5月评分表'!O35</f>
        <v>7.0064851214116999E-2</v>
      </c>
      <c r="P878" s="82">
        <f>'5月评分表'!P35</f>
        <v>1.30932619393711E-2</v>
      </c>
      <c r="Q878" s="82">
        <f>'5月评分表'!Q35</f>
        <v>4.7328806995135997</v>
      </c>
      <c r="R878" s="82">
        <f>'5月评分表'!R35</f>
        <v>0.88444984400451798</v>
      </c>
    </row>
    <row r="879" spans="1:18" hidden="1">
      <c r="A879" s="81">
        <v>202405</v>
      </c>
      <c r="B879" s="81" t="s">
        <v>117</v>
      </c>
      <c r="C879" s="81" t="s">
        <v>16</v>
      </c>
      <c r="D879" s="81" t="s">
        <v>22</v>
      </c>
      <c r="E879" s="81" t="s">
        <v>118</v>
      </c>
      <c r="F879" s="81">
        <f>'5月评分表'!F36</f>
        <v>45</v>
      </c>
      <c r="G879" s="81">
        <f>'5月评分表'!G36</f>
        <v>15</v>
      </c>
      <c r="H879" s="81">
        <f>'5月评分表'!H36</f>
        <v>10</v>
      </c>
      <c r="I879" s="81">
        <f>'5月评分表'!I36</f>
        <v>10</v>
      </c>
      <c r="J879" s="81">
        <f>'5月评分表'!J36</f>
        <v>0</v>
      </c>
      <c r="K879" s="81">
        <f>'5月评分表'!K36</f>
        <v>5</v>
      </c>
      <c r="L879" s="81">
        <f>'5月评分表'!L36</f>
        <v>85</v>
      </c>
      <c r="M879" s="82">
        <f>'5月评分表'!M36</f>
        <v>136852.29999999999</v>
      </c>
      <c r="N879" s="82">
        <f>'5月评分表'!N36</f>
        <v>22259.621814427501</v>
      </c>
      <c r="O879" s="82">
        <f>'5月评分表'!O36</f>
        <v>0.14399835928798599</v>
      </c>
      <c r="P879" s="82">
        <f>'5月评分表'!P36</f>
        <v>2.8944919717398199E-2</v>
      </c>
      <c r="Q879" s="82">
        <f>'5月评分表'!Q36</f>
        <v>12.2398605394788</v>
      </c>
      <c r="R879" s="82">
        <f>'5月评分表'!R36</f>
        <v>2.4603181759788502</v>
      </c>
    </row>
    <row r="880" spans="1:18" hidden="1">
      <c r="A880" s="81">
        <v>202405</v>
      </c>
      <c r="B880" s="81" t="s">
        <v>119</v>
      </c>
      <c r="C880" s="81" t="s">
        <v>19</v>
      </c>
      <c r="D880" s="81" t="s">
        <v>28</v>
      </c>
      <c r="E880" s="81" t="s">
        <v>120</v>
      </c>
      <c r="F880" s="81">
        <f>'5月评分表'!F37</f>
        <v>40.049999999999997</v>
      </c>
      <c r="G880" s="81">
        <f>'5月评分表'!G37</f>
        <v>0</v>
      </c>
      <c r="H880" s="81">
        <f>'5月评分表'!H37</f>
        <v>10</v>
      </c>
      <c r="I880" s="81">
        <f>'5月评分表'!I37</f>
        <v>0</v>
      </c>
      <c r="J880" s="81">
        <f>'5月评分表'!J37</f>
        <v>5</v>
      </c>
      <c r="K880" s="81">
        <f>'5月评分表'!K37</f>
        <v>5</v>
      </c>
      <c r="L880" s="81">
        <f>'5月评分表'!L37</f>
        <v>60.05</v>
      </c>
      <c r="M880" s="82">
        <f>'5月评分表'!M37</f>
        <v>75866.06</v>
      </c>
      <c r="N880" s="82">
        <f>'5月评分表'!N37</f>
        <v>0</v>
      </c>
      <c r="O880" s="82">
        <f>'5月评分表'!O37</f>
        <v>7.1734857740967203E-2</v>
      </c>
      <c r="P880" s="82">
        <f>'5月评分表'!P37</f>
        <v>6.5772246138474204E-3</v>
      </c>
      <c r="Q880" s="82">
        <f>'5月评分表'!Q37</f>
        <v>4.3076782073450799</v>
      </c>
      <c r="R880" s="82">
        <f>'5月评分表'!R37</f>
        <v>0.39496233806153802</v>
      </c>
    </row>
    <row r="881" spans="1:18" hidden="1">
      <c r="A881" s="81">
        <v>202405</v>
      </c>
      <c r="B881" s="81" t="s">
        <v>123</v>
      </c>
      <c r="C881" s="81" t="s">
        <v>19</v>
      </c>
      <c r="D881" s="81" t="s">
        <v>20</v>
      </c>
      <c r="E881" s="81" t="s">
        <v>124</v>
      </c>
      <c r="F881" s="81">
        <f>'5月评分表'!F38</f>
        <v>40.950000000000003</v>
      </c>
      <c r="G881" s="81">
        <f>'5月评分表'!G38</f>
        <v>2.5</v>
      </c>
      <c r="H881" s="81">
        <f>'5月评分表'!H38</f>
        <v>5</v>
      </c>
      <c r="I881" s="81">
        <f>'5月评分表'!I38</f>
        <v>0</v>
      </c>
      <c r="J881" s="81">
        <f>'5月评分表'!J38</f>
        <v>2.5</v>
      </c>
      <c r="K881" s="81">
        <f>'5月评分表'!K38</f>
        <v>5</v>
      </c>
      <c r="L881" s="81">
        <f>'5月评分表'!L38</f>
        <v>55.95</v>
      </c>
      <c r="M881" s="82">
        <f>'5月评分表'!M38</f>
        <v>208525.81</v>
      </c>
      <c r="N881" s="82">
        <f>'5月评分表'!N38</f>
        <v>8816.2351371602999</v>
      </c>
      <c r="O881" s="82">
        <f>'5月评分表'!O38</f>
        <v>8.9036481478991195E-2</v>
      </c>
      <c r="P881" s="82">
        <f>'5月评分表'!P38</f>
        <v>2.1161861256563299E-2</v>
      </c>
      <c r="Q881" s="82">
        <f>'5月评分表'!Q38</f>
        <v>4.9815911387495602</v>
      </c>
      <c r="R881" s="82">
        <f>'5月评分表'!R38</f>
        <v>1.1840061373047199</v>
      </c>
    </row>
    <row r="882" spans="1:18" hidden="1">
      <c r="A882" s="81">
        <v>202405</v>
      </c>
      <c r="B882" s="81" t="s">
        <v>127</v>
      </c>
      <c r="C882" s="81" t="s">
        <v>17</v>
      </c>
      <c r="D882" s="81" t="s">
        <v>36</v>
      </c>
      <c r="E882" s="81" t="s">
        <v>128</v>
      </c>
      <c r="F882" s="81">
        <f>'5月评分表'!F39</f>
        <v>45</v>
      </c>
      <c r="G882" s="81">
        <f>'5月评分表'!G39</f>
        <v>0</v>
      </c>
      <c r="H882" s="81">
        <f>'5月评分表'!H39</f>
        <v>2.5</v>
      </c>
      <c r="I882" s="81">
        <f>'5月评分表'!I39</f>
        <v>4</v>
      </c>
      <c r="J882" s="81">
        <f>'5月评分表'!J39</f>
        <v>2.5</v>
      </c>
      <c r="K882" s="81">
        <f>'5月评分表'!K39</f>
        <v>5</v>
      </c>
      <c r="L882" s="81">
        <f>'5月评分表'!L39</f>
        <v>59</v>
      </c>
      <c r="M882" s="82">
        <f>'5月评分表'!M39</f>
        <v>106180.27</v>
      </c>
      <c r="N882" s="82">
        <f>'5月评分表'!N39</f>
        <v>0</v>
      </c>
      <c r="O882" s="82">
        <f>'5月评分表'!O39</f>
        <v>5.0055297338929897E-2</v>
      </c>
      <c r="P882" s="82">
        <f>'5月评分表'!P39</f>
        <v>8.2640547919915902E-3</v>
      </c>
      <c r="Q882" s="82">
        <f>'5月评分表'!Q39</f>
        <v>2.95326254299686</v>
      </c>
      <c r="R882" s="82">
        <f>'5月评分表'!R39</f>
        <v>0.48757923272750398</v>
      </c>
    </row>
    <row r="883" spans="1:18" hidden="1">
      <c r="A883" s="81">
        <v>202405</v>
      </c>
      <c r="B883" s="81" t="s">
        <v>129</v>
      </c>
      <c r="C883" s="81" t="s">
        <v>16</v>
      </c>
      <c r="D883" s="81" t="s">
        <v>23</v>
      </c>
      <c r="E883" s="81" t="s">
        <v>130</v>
      </c>
      <c r="F883" s="81">
        <f>'5月评分表'!F40</f>
        <v>44.1</v>
      </c>
      <c r="G883" s="81">
        <f>'5月评分表'!G40</f>
        <v>5</v>
      </c>
      <c r="H883" s="81">
        <f>'5月评分表'!H40</f>
        <v>7.5</v>
      </c>
      <c r="I883" s="81">
        <f>'5月评分表'!I40</f>
        <v>3</v>
      </c>
      <c r="J883" s="81">
        <f>'5月评分表'!J40</f>
        <v>0</v>
      </c>
      <c r="K883" s="81">
        <f>'5月评分表'!K40</f>
        <v>5</v>
      </c>
      <c r="L883" s="81">
        <f>'5月评分表'!L40</f>
        <v>64.599999999999994</v>
      </c>
      <c r="M883" s="82">
        <f>'5月评分表'!M40</f>
        <v>130605.99</v>
      </c>
      <c r="N883" s="82">
        <f>'5月评分表'!N40</f>
        <v>10284.365933490801</v>
      </c>
      <c r="O883" s="82">
        <f>'5月评分表'!O40</f>
        <v>5.7641068195525003E-2</v>
      </c>
      <c r="P883" s="82">
        <f>'5月评分表'!P40</f>
        <v>2.3309145778871901E-2</v>
      </c>
      <c r="Q883" s="82">
        <f>'5月评分表'!Q40</f>
        <v>3.7236130054309098</v>
      </c>
      <c r="R883" s="82">
        <f>'5月评分表'!R40</f>
        <v>1.5057708173151201</v>
      </c>
    </row>
    <row r="884" spans="1:18" hidden="1">
      <c r="A884" s="81">
        <v>202405</v>
      </c>
      <c r="B884" s="81" t="s">
        <v>131</v>
      </c>
      <c r="C884" s="81" t="s">
        <v>19</v>
      </c>
      <c r="D884" s="81" t="s">
        <v>20</v>
      </c>
      <c r="E884" s="81" t="s">
        <v>132</v>
      </c>
      <c r="F884" s="81">
        <f>'5月评分表'!F41</f>
        <v>43.65</v>
      </c>
      <c r="G884" s="81">
        <f>'5月评分表'!G41</f>
        <v>2.5</v>
      </c>
      <c r="H884" s="81">
        <f>'5月评分表'!H41</f>
        <v>5</v>
      </c>
      <c r="I884" s="81">
        <f>'5月评分表'!I41</f>
        <v>3</v>
      </c>
      <c r="J884" s="81">
        <f>'5月评分表'!J41</f>
        <v>0</v>
      </c>
      <c r="K884" s="81">
        <f>'5月评分表'!K41</f>
        <v>5</v>
      </c>
      <c r="L884" s="81">
        <f>'5月评分表'!L41</f>
        <v>59.15</v>
      </c>
      <c r="M884" s="82">
        <f>'5月评分表'!M41</f>
        <v>98453.23</v>
      </c>
      <c r="N884" s="82">
        <f>'5月评分表'!N41</f>
        <v>4442.2480318040598</v>
      </c>
      <c r="O884" s="82">
        <f>'5月评分表'!O41</f>
        <v>4.2456291186710099E-2</v>
      </c>
      <c r="P884" s="82">
        <f>'5月评分表'!P41</f>
        <v>1.0089197461945301E-2</v>
      </c>
      <c r="Q884" s="82">
        <f>'5月评分表'!Q41</f>
        <v>2.5112896236939002</v>
      </c>
      <c r="R884" s="82">
        <f>'5月评分表'!R41</f>
        <v>0.59677602987406497</v>
      </c>
    </row>
    <row r="885" spans="1:18" hidden="1">
      <c r="A885" s="81">
        <v>202405</v>
      </c>
      <c r="B885" s="81" t="s">
        <v>133</v>
      </c>
      <c r="C885" s="81" t="s">
        <v>17</v>
      </c>
      <c r="D885" s="81" t="s">
        <v>36</v>
      </c>
      <c r="E885" s="81" t="s">
        <v>134</v>
      </c>
      <c r="F885" s="81">
        <f>'5月评分表'!F42</f>
        <v>45</v>
      </c>
      <c r="G885" s="81">
        <f>'5月评分表'!G42</f>
        <v>10</v>
      </c>
      <c r="H885" s="81">
        <f>'5月评分表'!H42</f>
        <v>5</v>
      </c>
      <c r="I885" s="81">
        <f>'5月评分表'!I42</f>
        <v>3</v>
      </c>
      <c r="J885" s="81">
        <f>'5月评分表'!J42</f>
        <v>2.5</v>
      </c>
      <c r="K885" s="81">
        <f>'5月评分表'!K42</f>
        <v>5</v>
      </c>
      <c r="L885" s="81">
        <f>'5月评分表'!L42</f>
        <v>70.5</v>
      </c>
      <c r="M885" s="82">
        <f>'5月评分表'!M42</f>
        <v>123258.59</v>
      </c>
      <c r="N885" s="82">
        <f>'5月评分表'!N42</f>
        <v>16649.3049543409</v>
      </c>
      <c r="O885" s="82">
        <f>'5月评分表'!O42</f>
        <v>9.1609633659425399E-2</v>
      </c>
      <c r="P885" s="82">
        <f>'5月评分表'!P42</f>
        <v>1.46315188840329E-2</v>
      </c>
      <c r="Q885" s="82">
        <f>'5月评分表'!Q42</f>
        <v>6.4584791729894899</v>
      </c>
      <c r="R885" s="82">
        <f>'5月评分表'!R42</f>
        <v>1.03152208132432</v>
      </c>
    </row>
    <row r="886" spans="1:18" hidden="1">
      <c r="A886" s="81">
        <v>202405</v>
      </c>
      <c r="B886" s="81" t="s">
        <v>135</v>
      </c>
      <c r="C886" s="81" t="s">
        <v>19</v>
      </c>
      <c r="D886" s="81" t="s">
        <v>27</v>
      </c>
      <c r="E886" s="81" t="s">
        <v>443</v>
      </c>
      <c r="F886" s="81">
        <f>'5月评分表'!F43</f>
        <v>45</v>
      </c>
      <c r="G886" s="81">
        <f>'5月评分表'!G43</f>
        <v>5</v>
      </c>
      <c r="H886" s="81">
        <f>'5月评分表'!H43</f>
        <v>7.5</v>
      </c>
      <c r="I886" s="81">
        <f>'5月评分表'!I43</f>
        <v>10</v>
      </c>
      <c r="J886" s="81">
        <f>'5月评分表'!J43</f>
        <v>0</v>
      </c>
      <c r="K886" s="81">
        <f>'5月评分表'!K43</f>
        <v>5</v>
      </c>
      <c r="L886" s="81">
        <f>'5月评分表'!L43</f>
        <v>72.5</v>
      </c>
      <c r="M886" s="82">
        <f>'5月评分表'!M43</f>
        <v>159903.85</v>
      </c>
      <c r="N886" s="82">
        <f>'5月评分表'!N43</f>
        <v>11693.8113582613</v>
      </c>
      <c r="O886" s="82">
        <f>'5月评分表'!O43</f>
        <v>7.9927834156651598E-2</v>
      </c>
      <c r="P886" s="82">
        <f>'5月评分表'!P43</f>
        <v>1.7953064931215901E-2</v>
      </c>
      <c r="Q886" s="82">
        <f>'5月评分表'!Q43</f>
        <v>5.7947679763572397</v>
      </c>
      <c r="R886" s="82">
        <f>'5月评分表'!R43</f>
        <v>1.3015972075131499</v>
      </c>
    </row>
    <row r="887" spans="1:18" hidden="1">
      <c r="A887" s="81">
        <v>202405</v>
      </c>
      <c r="B887" s="81" t="s">
        <v>137</v>
      </c>
      <c r="C887" s="81" t="s">
        <v>19</v>
      </c>
      <c r="D887" s="81" t="s">
        <v>25</v>
      </c>
      <c r="E887" s="81" t="s">
        <v>138</v>
      </c>
      <c r="F887" s="81">
        <f>'5月评分表'!F44</f>
        <v>45</v>
      </c>
      <c r="G887" s="81">
        <f>'5月评分表'!G44</f>
        <v>2.5</v>
      </c>
      <c r="H887" s="81">
        <f>'5月评分表'!H44</f>
        <v>7.5</v>
      </c>
      <c r="I887" s="81">
        <f>'5月评分表'!I44</f>
        <v>6</v>
      </c>
      <c r="J887" s="81">
        <f>'5月评分表'!J44</f>
        <v>0</v>
      </c>
      <c r="K887" s="81">
        <f>'5月评分表'!K44</f>
        <v>5</v>
      </c>
      <c r="L887" s="81">
        <f>'5月评分表'!L44</f>
        <v>66</v>
      </c>
      <c r="M887" s="82">
        <f>'5月评分表'!M44</f>
        <v>179639.61</v>
      </c>
      <c r="N887" s="82">
        <f>'5月评分表'!N44</f>
        <v>3919.7472902302002</v>
      </c>
      <c r="O887" s="82">
        <f>'5月评分表'!O44</f>
        <v>9.3806961315756193E-2</v>
      </c>
      <c r="P887" s="82">
        <f>'5月评分表'!P44</f>
        <v>1.6944912338106199E-2</v>
      </c>
      <c r="Q887" s="82">
        <f>'5月评分表'!Q44</f>
        <v>6.1912594468399096</v>
      </c>
      <c r="R887" s="82">
        <f>'5月评分表'!R44</f>
        <v>1.1183642143150101</v>
      </c>
    </row>
    <row r="888" spans="1:18" hidden="1">
      <c r="A888" s="81">
        <v>202405</v>
      </c>
      <c r="B888" s="81" t="s">
        <v>139</v>
      </c>
      <c r="C888" s="81" t="s">
        <v>19</v>
      </c>
      <c r="D888" s="81" t="s">
        <v>28</v>
      </c>
      <c r="E888" s="81" t="s">
        <v>140</v>
      </c>
      <c r="F888" s="81">
        <f>'5月评分表'!F45</f>
        <v>45</v>
      </c>
      <c r="G888" s="81">
        <f>'5月评分表'!G45</f>
        <v>2.5</v>
      </c>
      <c r="H888" s="81">
        <f>'5月评分表'!H45</f>
        <v>7.5</v>
      </c>
      <c r="I888" s="81">
        <f>'5月评分表'!I45</f>
        <v>7</v>
      </c>
      <c r="J888" s="81">
        <f>'5月评分表'!J45</f>
        <v>2.5</v>
      </c>
      <c r="K888" s="81">
        <f>'5月评分表'!K45</f>
        <v>5</v>
      </c>
      <c r="L888" s="81">
        <f>'5月评分表'!L45</f>
        <v>69.5</v>
      </c>
      <c r="M888" s="82">
        <f>'5月评分表'!M45</f>
        <v>123763.05</v>
      </c>
      <c r="N888" s="82">
        <f>'5月评分表'!N45</f>
        <v>367.19123390984902</v>
      </c>
      <c r="O888" s="82">
        <f>'5月评分表'!O45</f>
        <v>0.12186277562179</v>
      </c>
      <c r="P888" s="82">
        <f>'5月评分表'!P45</f>
        <v>1.0858097755113399E-2</v>
      </c>
      <c r="Q888" s="82">
        <f>'5月评分表'!Q45</f>
        <v>8.4694629057143995</v>
      </c>
      <c r="R888" s="82">
        <f>'5月评分表'!R45</f>
        <v>0.754637793980381</v>
      </c>
    </row>
    <row r="889" spans="1:18" hidden="1">
      <c r="A889" s="81">
        <v>202405</v>
      </c>
      <c r="B889" s="81" t="s">
        <v>141</v>
      </c>
      <c r="C889" s="81" t="s">
        <v>19</v>
      </c>
      <c r="D889" s="81" t="s">
        <v>28</v>
      </c>
      <c r="E889" s="81" t="s">
        <v>142</v>
      </c>
      <c r="F889" s="81">
        <f>'5月评分表'!F46</f>
        <v>45</v>
      </c>
      <c r="G889" s="81">
        <f>'5月评分表'!G46</f>
        <v>2.5</v>
      </c>
      <c r="H889" s="81">
        <f>'5月评分表'!H46</f>
        <v>10</v>
      </c>
      <c r="I889" s="81">
        <f>'5月评分表'!I46</f>
        <v>7</v>
      </c>
      <c r="J889" s="81">
        <f>'5月评分表'!J46</f>
        <v>5</v>
      </c>
      <c r="K889" s="81">
        <f>'5月评分表'!K46</f>
        <v>5</v>
      </c>
      <c r="L889" s="81">
        <f>'5月评分表'!L46</f>
        <v>74.5</v>
      </c>
      <c r="M889" s="82">
        <f>'5月评分表'!M46</f>
        <v>70911.37</v>
      </c>
      <c r="N889" s="82">
        <f>'5月评分表'!N46</f>
        <v>3085.2580339403398</v>
      </c>
      <c r="O889" s="82">
        <f>'5月评分表'!O46</f>
        <v>0.107709679278318</v>
      </c>
      <c r="P889" s="82">
        <f>'5月评分表'!P46</f>
        <v>7.22681303011423E-3</v>
      </c>
      <c r="Q889" s="82">
        <f>'5月评分表'!Q46</f>
        <v>8.0243711062346907</v>
      </c>
      <c r="R889" s="82">
        <f>'5月评分表'!R46</f>
        <v>0.53839757074351002</v>
      </c>
    </row>
    <row r="890" spans="1:18" hidden="1">
      <c r="A890" s="81">
        <v>202405</v>
      </c>
      <c r="B890" s="81" t="s">
        <v>143</v>
      </c>
      <c r="C890" s="81" t="s">
        <v>19</v>
      </c>
      <c r="D890" s="81" t="s">
        <v>20</v>
      </c>
      <c r="E890" s="81" t="s">
        <v>144</v>
      </c>
      <c r="F890" s="81">
        <f>'5月评分表'!F47</f>
        <v>45</v>
      </c>
      <c r="G890" s="81">
        <f>'5月评分表'!G47</f>
        <v>10</v>
      </c>
      <c r="H890" s="81">
        <f>'5月评分表'!H47</f>
        <v>10</v>
      </c>
      <c r="I890" s="81">
        <f>'5月评分表'!I47</f>
        <v>10</v>
      </c>
      <c r="J890" s="81">
        <f>'5月评分表'!J47</f>
        <v>5</v>
      </c>
      <c r="K890" s="81">
        <f>'5月评分表'!K47</f>
        <v>5</v>
      </c>
      <c r="L890" s="81">
        <f>'5月评分表'!L47</f>
        <v>85</v>
      </c>
      <c r="M890" s="82">
        <f>'5月评分表'!M47</f>
        <v>176289.29</v>
      </c>
      <c r="N890" s="82">
        <f>'5月评分表'!N47</f>
        <v>18338.853617336899</v>
      </c>
      <c r="O890" s="82">
        <f>'5月评分表'!O47</f>
        <v>9.1562826162565503E-2</v>
      </c>
      <c r="P890" s="82">
        <f>'5月评分表'!P47</f>
        <v>2.1697852810988801E-2</v>
      </c>
      <c r="Q890" s="82">
        <f>'5月评分表'!Q47</f>
        <v>7.7828402238180701</v>
      </c>
      <c r="R890" s="82">
        <f>'5月评分表'!R47</f>
        <v>1.8443174889340499</v>
      </c>
    </row>
    <row r="891" spans="1:18" hidden="1">
      <c r="A891" s="81">
        <v>202405</v>
      </c>
      <c r="B891" s="81" t="s">
        <v>145</v>
      </c>
      <c r="C891" s="81" t="s">
        <v>16</v>
      </c>
      <c r="D891" s="81" t="s">
        <v>23</v>
      </c>
      <c r="E891" s="81" t="s">
        <v>146</v>
      </c>
      <c r="F891" s="81">
        <f>'5月评分表'!F48</f>
        <v>45</v>
      </c>
      <c r="G891" s="81">
        <f>'5月评分表'!G48</f>
        <v>10</v>
      </c>
      <c r="H891" s="81">
        <f>'5月评分表'!H48</f>
        <v>5</v>
      </c>
      <c r="I891" s="81">
        <f>'5月评分表'!I48</f>
        <v>7</v>
      </c>
      <c r="J891" s="81">
        <f>'5月评分表'!J48</f>
        <v>2.5</v>
      </c>
      <c r="K891" s="81">
        <f>'5月评分表'!K48</f>
        <v>5</v>
      </c>
      <c r="L891" s="81">
        <f>'5月评分表'!L48</f>
        <v>74.5</v>
      </c>
      <c r="M891" s="82">
        <f>'5月评分表'!M48</f>
        <v>216421.18</v>
      </c>
      <c r="N891" s="82">
        <f>'5月评分表'!N48</f>
        <v>32030.4895990761</v>
      </c>
      <c r="O891" s="82">
        <f>'5月评分表'!O48</f>
        <v>0.112416714966816</v>
      </c>
      <c r="P891" s="82">
        <f>'5月评分表'!P48</f>
        <v>4.4525561474570999E-2</v>
      </c>
      <c r="Q891" s="82">
        <f>'5月评分表'!Q48</f>
        <v>8.37504526502779</v>
      </c>
      <c r="R891" s="82">
        <f>'5月评分表'!R48</f>
        <v>3.3171543298555402</v>
      </c>
    </row>
    <row r="892" spans="1:18" hidden="1">
      <c r="A892" s="81">
        <v>202405</v>
      </c>
      <c r="B892" s="81" t="s">
        <v>147</v>
      </c>
      <c r="C892" s="81" t="s">
        <v>16</v>
      </c>
      <c r="D892" s="81" t="s">
        <v>22</v>
      </c>
      <c r="E892" s="81" t="s">
        <v>148</v>
      </c>
      <c r="F892" s="81">
        <f>'5月评分表'!F49</f>
        <v>45</v>
      </c>
      <c r="G892" s="81">
        <f>'5月评分表'!G49</f>
        <v>5</v>
      </c>
      <c r="H892" s="81">
        <f>'5月评分表'!H49</f>
        <v>10</v>
      </c>
      <c r="I892" s="81">
        <f>'5月评分表'!I49</f>
        <v>7</v>
      </c>
      <c r="J892" s="81">
        <f>'5月评分表'!J49</f>
        <v>5</v>
      </c>
      <c r="K892" s="81">
        <f>'5月评分表'!K49</f>
        <v>5</v>
      </c>
      <c r="L892" s="81">
        <f>'5月评分表'!L49</f>
        <v>77</v>
      </c>
      <c r="M892" s="82">
        <f>'5月评分表'!M49</f>
        <v>132731.54999999999</v>
      </c>
      <c r="N892" s="82">
        <f>'5月评分表'!N49</f>
        <v>7180.6864327240301</v>
      </c>
      <c r="O892" s="82">
        <f>'5月评分表'!O49</f>
        <v>0.11030016451336901</v>
      </c>
      <c r="P892" s="82">
        <f>'5月评分表'!P49</f>
        <v>2.2400683160205902E-2</v>
      </c>
      <c r="Q892" s="82">
        <f>'5月评分表'!Q49</f>
        <v>8.4931126675294095</v>
      </c>
      <c r="R892" s="82">
        <f>'5月评分表'!R49</f>
        <v>1.72485260333585</v>
      </c>
    </row>
    <row r="893" spans="1:18" hidden="1">
      <c r="A893" s="81">
        <v>202405</v>
      </c>
      <c r="B893" s="81" t="s">
        <v>149</v>
      </c>
      <c r="C893" s="81" t="s">
        <v>19</v>
      </c>
      <c r="D893" s="81" t="s">
        <v>25</v>
      </c>
      <c r="E893" s="81" t="s">
        <v>150</v>
      </c>
      <c r="F893" s="81">
        <f>'5月评分表'!F50</f>
        <v>44.1</v>
      </c>
      <c r="G893" s="81">
        <f>'5月评分表'!G50</f>
        <v>10</v>
      </c>
      <c r="H893" s="81">
        <f>'5月评分表'!H50</f>
        <v>7.5</v>
      </c>
      <c r="I893" s="81">
        <f>'5月评分表'!I50</f>
        <v>7</v>
      </c>
      <c r="J893" s="81">
        <f>'5月评分表'!J50</f>
        <v>5</v>
      </c>
      <c r="K893" s="81">
        <f>'5月评分表'!K50</f>
        <v>5</v>
      </c>
      <c r="L893" s="81">
        <f>'5月评分表'!L50</f>
        <v>78.599999999999994</v>
      </c>
      <c r="M893" s="82">
        <f>'5月评分表'!M50</f>
        <v>183293.37</v>
      </c>
      <c r="N893" s="82">
        <f>'5月评分表'!N50</f>
        <v>24360.1210667581</v>
      </c>
      <c r="O893" s="82">
        <f>'5月评分表'!O50</f>
        <v>0.18453103499189699</v>
      </c>
      <c r="P893" s="82">
        <f>'5月评分表'!P50</f>
        <v>2.44111427838151E-2</v>
      </c>
      <c r="Q893" s="82">
        <f>'5月评分表'!Q50</f>
        <v>14.504139350363101</v>
      </c>
      <c r="R893" s="82">
        <f>'5月评分表'!R50</f>
        <v>1.91871582280787</v>
      </c>
    </row>
    <row r="894" spans="1:18" hidden="1">
      <c r="A894" s="81">
        <v>202405</v>
      </c>
      <c r="B894" s="81" t="s">
        <v>151</v>
      </c>
      <c r="C894" s="81" t="s">
        <v>19</v>
      </c>
      <c r="D894" s="81" t="s">
        <v>28</v>
      </c>
      <c r="E894" s="81" t="s">
        <v>152</v>
      </c>
      <c r="F894" s="81">
        <f>'5月评分表'!F51</f>
        <v>44.1</v>
      </c>
      <c r="G894" s="81">
        <f>'5月评分表'!G51</f>
        <v>0</v>
      </c>
      <c r="H894" s="81">
        <f>'5月评分表'!H51</f>
        <v>0</v>
      </c>
      <c r="I894" s="81">
        <f>'5月评分表'!I51</f>
        <v>3</v>
      </c>
      <c r="J894" s="81">
        <f>'5月评分表'!J51</f>
        <v>0</v>
      </c>
      <c r="K894" s="81">
        <f>'5月评分表'!K51</f>
        <v>5</v>
      </c>
      <c r="L894" s="81">
        <f>'5月评分表'!L51</f>
        <v>52.1</v>
      </c>
      <c r="M894" s="82">
        <f>'5月评分表'!M51</f>
        <v>175756.07</v>
      </c>
      <c r="N894" s="82">
        <f>'5月评分表'!N51</f>
        <v>0</v>
      </c>
      <c r="O894" s="82">
        <f>'5月评分表'!O51</f>
        <v>0.16618546789646699</v>
      </c>
      <c r="P894" s="82">
        <f>'5月评分表'!P51</f>
        <v>1.52372108112256E-2</v>
      </c>
      <c r="Q894" s="82">
        <f>'5月评分表'!Q51</f>
        <v>8.6582628774059298</v>
      </c>
      <c r="R894" s="82">
        <f>'5月评分表'!R51</f>
        <v>0.79385868326485398</v>
      </c>
    </row>
    <row r="895" spans="1:18" hidden="1">
      <c r="A895" s="81">
        <v>202405</v>
      </c>
      <c r="B895" s="81" t="s">
        <v>153</v>
      </c>
      <c r="C895" s="81" t="s">
        <v>19</v>
      </c>
      <c r="D895" s="81" t="s">
        <v>25</v>
      </c>
      <c r="E895" s="81" t="s">
        <v>154</v>
      </c>
      <c r="F895" s="81">
        <f>'5月评分表'!F52</f>
        <v>45</v>
      </c>
      <c r="G895" s="81">
        <f>'5月评分表'!G52</f>
        <v>2.5</v>
      </c>
      <c r="H895" s="81">
        <f>'5月评分表'!H52</f>
        <v>7.5</v>
      </c>
      <c r="I895" s="81">
        <f>'5月评分表'!I52</f>
        <v>6</v>
      </c>
      <c r="J895" s="81">
        <f>'5月评分表'!J52</f>
        <v>2.5</v>
      </c>
      <c r="K895" s="81">
        <f>'5月评分表'!K52</f>
        <v>5</v>
      </c>
      <c r="L895" s="81">
        <f>'5月评分表'!L52</f>
        <v>68.5</v>
      </c>
      <c r="M895" s="82">
        <f>'5月评分表'!M52</f>
        <v>211105.73</v>
      </c>
      <c r="N895" s="82">
        <f>'5月评分表'!N52</f>
        <v>8642.1679564637197</v>
      </c>
      <c r="O895" s="82">
        <f>'5月评分表'!O52</f>
        <v>0.12784328770703901</v>
      </c>
      <c r="P895" s="82">
        <f>'5月评分表'!P52</f>
        <v>2.13246441872996E-2</v>
      </c>
      <c r="Q895" s="82">
        <f>'5月评分表'!Q52</f>
        <v>8.7572652079321696</v>
      </c>
      <c r="R895" s="82">
        <f>'5月评分表'!R52</f>
        <v>1.4607381268300199</v>
      </c>
    </row>
    <row r="896" spans="1:18" hidden="1">
      <c r="A896" s="81">
        <v>202405</v>
      </c>
      <c r="B896" s="81" t="s">
        <v>155</v>
      </c>
      <c r="C896" s="81" t="s">
        <v>16</v>
      </c>
      <c r="D896" s="81" t="s">
        <v>34</v>
      </c>
      <c r="E896" s="81" t="s">
        <v>156</v>
      </c>
      <c r="F896" s="81">
        <f>'5月评分表'!F53</f>
        <v>45</v>
      </c>
      <c r="G896" s="81">
        <f>'5月评分表'!G53</f>
        <v>20</v>
      </c>
      <c r="H896" s="81">
        <f>'5月评分表'!H53</f>
        <v>10</v>
      </c>
      <c r="I896" s="81">
        <f>'5月评分表'!I53</f>
        <v>3</v>
      </c>
      <c r="J896" s="81">
        <f>'5月评分表'!J53</f>
        <v>5</v>
      </c>
      <c r="K896" s="81">
        <f>'5月评分表'!K53</f>
        <v>5</v>
      </c>
      <c r="L896" s="81">
        <f>'5月评分表'!L53</f>
        <v>88</v>
      </c>
      <c r="M896" s="82">
        <f>'5月评分表'!M53</f>
        <v>749874.76</v>
      </c>
      <c r="N896" s="82">
        <f>'5月评分表'!N53</f>
        <v>249733.84579617399</v>
      </c>
      <c r="O896" s="82">
        <f>'5月评分表'!O53</f>
        <v>0.50807114949181198</v>
      </c>
      <c r="P896" s="82">
        <f>'5月评分表'!P53</f>
        <v>0.20890242929525499</v>
      </c>
      <c r="Q896" s="82">
        <f>'5月评分表'!Q53</f>
        <v>44.710261155279497</v>
      </c>
      <c r="R896" s="82">
        <f>'5月评分表'!R53</f>
        <v>18.383413777982401</v>
      </c>
    </row>
    <row r="897" spans="1:18" hidden="1">
      <c r="A897" s="81">
        <v>202405</v>
      </c>
      <c r="B897" s="81" t="s">
        <v>157</v>
      </c>
      <c r="C897" s="81" t="s">
        <v>17</v>
      </c>
      <c r="D897" s="81" t="s">
        <v>32</v>
      </c>
      <c r="E897" s="81" t="s">
        <v>158</v>
      </c>
      <c r="F897" s="81">
        <f>'5月评分表'!F54</f>
        <v>43.2</v>
      </c>
      <c r="G897" s="81">
        <f>'5月评分表'!G54</f>
        <v>10</v>
      </c>
      <c r="H897" s="81">
        <f>'5月评分表'!H54</f>
        <v>7.5</v>
      </c>
      <c r="I897" s="81">
        <f>'5月评分表'!I54</f>
        <v>3</v>
      </c>
      <c r="J897" s="81">
        <f>'5月评分表'!J54</f>
        <v>0</v>
      </c>
      <c r="K897" s="81">
        <f>'5月评分表'!K54</f>
        <v>5</v>
      </c>
      <c r="L897" s="81">
        <f>'5月评分表'!L54</f>
        <v>68.7</v>
      </c>
      <c r="M897" s="82">
        <f>'5月评分表'!M54</f>
        <v>379149.38</v>
      </c>
      <c r="N897" s="82">
        <f>'5月评分表'!N54</f>
        <v>46864.068019177503</v>
      </c>
      <c r="O897" s="82">
        <f>'5月评分表'!O54</f>
        <v>0.20440895784291799</v>
      </c>
      <c r="P897" s="82">
        <f>'5月评分表'!P54</f>
        <v>4.3690904791295601E-2</v>
      </c>
      <c r="Q897" s="82">
        <f>'5月评分表'!Q54</f>
        <v>14.042895403808499</v>
      </c>
      <c r="R897" s="82">
        <f>'5月评分表'!R54</f>
        <v>3.0015651591620101</v>
      </c>
    </row>
    <row r="898" spans="1:18" hidden="1">
      <c r="A898" s="81">
        <v>202405</v>
      </c>
      <c r="B898" s="81" t="s">
        <v>159</v>
      </c>
      <c r="C898" s="81" t="s">
        <v>17</v>
      </c>
      <c r="D898" s="81" t="s">
        <v>31</v>
      </c>
      <c r="E898" s="81" t="s">
        <v>160</v>
      </c>
      <c r="F898" s="81">
        <f>'5月评分表'!F55</f>
        <v>45</v>
      </c>
      <c r="G898" s="81">
        <f>'5月评分表'!G55</f>
        <v>10</v>
      </c>
      <c r="H898" s="81">
        <f>'5月评分表'!H55</f>
        <v>2.5</v>
      </c>
      <c r="I898" s="81">
        <f>'5月评分表'!I55</f>
        <v>3</v>
      </c>
      <c r="J898" s="81">
        <f>'5月评分表'!J55</f>
        <v>2.5</v>
      </c>
      <c r="K898" s="81">
        <f>'5月评分表'!K55</f>
        <v>5</v>
      </c>
      <c r="L898" s="81">
        <f>'5月评分表'!L55</f>
        <v>68</v>
      </c>
      <c r="M898" s="82">
        <f>'5月评分表'!M55</f>
        <v>199730.17</v>
      </c>
      <c r="N898" s="82">
        <f>'5月评分表'!N55</f>
        <v>22356.074601146302</v>
      </c>
      <c r="O898" s="82">
        <f>'5月评分表'!O55</f>
        <v>7.0736804662448902E-2</v>
      </c>
      <c r="P898" s="82">
        <f>'5月评分表'!P55</f>
        <v>2.23102612399914E-2</v>
      </c>
      <c r="Q898" s="82">
        <f>'5月评分表'!Q55</f>
        <v>4.8101027170465196</v>
      </c>
      <c r="R898" s="82">
        <f>'5月评分表'!R55</f>
        <v>1.5170977643194199</v>
      </c>
    </row>
    <row r="899" spans="1:18" hidden="1">
      <c r="A899" s="81">
        <v>202405</v>
      </c>
      <c r="B899" s="81" t="s">
        <v>161</v>
      </c>
      <c r="C899" s="81" t="s">
        <v>17</v>
      </c>
      <c r="D899" s="81" t="s">
        <v>31</v>
      </c>
      <c r="E899" s="81" t="s">
        <v>162</v>
      </c>
      <c r="F899" s="81">
        <f>'5月评分表'!F56</f>
        <v>45</v>
      </c>
      <c r="G899" s="81">
        <f>'5月评分表'!G56</f>
        <v>5</v>
      </c>
      <c r="H899" s="81">
        <f>'5月评分表'!H56</f>
        <v>7.5</v>
      </c>
      <c r="I899" s="81">
        <f>'5月评分表'!I56</f>
        <v>10</v>
      </c>
      <c r="J899" s="81">
        <f>'5月评分表'!J56</f>
        <v>0</v>
      </c>
      <c r="K899" s="81">
        <f>'5月评分表'!K56</f>
        <v>5</v>
      </c>
      <c r="L899" s="81">
        <f>'5月评分表'!L56</f>
        <v>72.5</v>
      </c>
      <c r="M899" s="82">
        <f>'5月评分表'!M56</f>
        <v>212913.47</v>
      </c>
      <c r="N899" s="82">
        <f>'5月评分表'!N56</f>
        <v>14340.077776887299</v>
      </c>
      <c r="O899" s="82">
        <f>'5月评分表'!O56</f>
        <v>6.61216341699883E-2</v>
      </c>
      <c r="P899" s="82">
        <f>'5月评分表'!P56</f>
        <v>2.0910599716990299E-2</v>
      </c>
      <c r="Q899" s="82">
        <f>'5月评分表'!Q56</f>
        <v>4.7938184773241499</v>
      </c>
      <c r="R899" s="82">
        <f>'5月评分表'!R56</f>
        <v>1.5160184794817999</v>
      </c>
    </row>
    <row r="900" spans="1:18" hidden="1">
      <c r="A900" s="81">
        <v>202405</v>
      </c>
      <c r="B900" s="81" t="s">
        <v>163</v>
      </c>
      <c r="C900" s="81" t="s">
        <v>17</v>
      </c>
      <c r="D900" s="81" t="s">
        <v>31</v>
      </c>
      <c r="E900" s="81" t="s">
        <v>164</v>
      </c>
      <c r="F900" s="81">
        <f>'5月评分表'!F57</f>
        <v>45</v>
      </c>
      <c r="G900" s="81">
        <f>'5月评分表'!G57</f>
        <v>20</v>
      </c>
      <c r="H900" s="81">
        <f>'5月评分表'!H57</f>
        <v>10</v>
      </c>
      <c r="I900" s="81">
        <f>'5月评分表'!I57</f>
        <v>6</v>
      </c>
      <c r="J900" s="81">
        <f>'5月评分表'!J57</f>
        <v>0</v>
      </c>
      <c r="K900" s="81">
        <f>'5月评分表'!K57</f>
        <v>5</v>
      </c>
      <c r="L900" s="81">
        <f>'5月评分表'!L57</f>
        <v>86</v>
      </c>
      <c r="M900" s="82">
        <f>'5月评分表'!M57</f>
        <v>507918.77</v>
      </c>
      <c r="N900" s="82">
        <f>'5月评分表'!N57</f>
        <v>116298.134391179</v>
      </c>
      <c r="O900" s="82">
        <f>'5月评分表'!O57</f>
        <v>0.238032396830895</v>
      </c>
      <c r="P900" s="82">
        <f>'5月评分表'!P57</f>
        <v>7.4724544479377805E-2</v>
      </c>
      <c r="Q900" s="82">
        <f>'5月评分表'!Q57</f>
        <v>20.470786127457</v>
      </c>
      <c r="R900" s="82">
        <f>'5月评分表'!R57</f>
        <v>6.4263108252264898</v>
      </c>
    </row>
    <row r="901" spans="1:18" hidden="1">
      <c r="A901" s="81">
        <v>202405</v>
      </c>
      <c r="B901" s="81" t="s">
        <v>165</v>
      </c>
      <c r="C901" s="81" t="s">
        <v>17</v>
      </c>
      <c r="D901" s="81" t="s">
        <v>32</v>
      </c>
      <c r="E901" s="81" t="s">
        <v>166</v>
      </c>
      <c r="F901" s="81">
        <f>'5月评分表'!F58</f>
        <v>41.4</v>
      </c>
      <c r="G901" s="81">
        <f>'5月评分表'!G58</f>
        <v>15</v>
      </c>
      <c r="H901" s="81">
        <f>'5月评分表'!H58</f>
        <v>10</v>
      </c>
      <c r="I901" s="81">
        <f>'5月评分表'!I58</f>
        <v>7</v>
      </c>
      <c r="J901" s="81">
        <f>'5月评分表'!J58</f>
        <v>0</v>
      </c>
      <c r="K901" s="81">
        <f>'5月评分表'!K58</f>
        <v>5</v>
      </c>
      <c r="L901" s="81">
        <f>'5月评分表'!L58</f>
        <v>78.400000000000006</v>
      </c>
      <c r="M901" s="82">
        <f>'5月评分表'!M58</f>
        <v>219121.84</v>
      </c>
      <c r="N901" s="82">
        <f>'5月评分表'!N58</f>
        <v>38927.939766310301</v>
      </c>
      <c r="O901" s="82">
        <f>'5月评分表'!O58</f>
        <v>0.135434210365911</v>
      </c>
      <c r="P901" s="82">
        <f>'5月评分表'!P58</f>
        <v>2.88343402509008E-2</v>
      </c>
      <c r="Q901" s="82">
        <f>'5月评分表'!Q58</f>
        <v>10.6180420926874</v>
      </c>
      <c r="R901" s="82">
        <f>'5月评分表'!R58</f>
        <v>2.2606122756706202</v>
      </c>
    </row>
    <row r="902" spans="1:18" hidden="1">
      <c r="A902" s="81">
        <v>202405</v>
      </c>
      <c r="B902" s="81" t="s">
        <v>167</v>
      </c>
      <c r="C902" s="81" t="s">
        <v>17</v>
      </c>
      <c r="D902" s="81" t="s">
        <v>31</v>
      </c>
      <c r="E902" s="81" t="s">
        <v>168</v>
      </c>
      <c r="F902" s="81">
        <f>'5月评分表'!F59</f>
        <v>45</v>
      </c>
      <c r="G902" s="81">
        <f>'5月评分表'!G59</f>
        <v>0</v>
      </c>
      <c r="H902" s="81">
        <f>'5月评分表'!H59</f>
        <v>5</v>
      </c>
      <c r="I902" s="81">
        <f>'5月评分表'!I59</f>
        <v>3</v>
      </c>
      <c r="J902" s="81">
        <f>'5月评分表'!J59</f>
        <v>0</v>
      </c>
      <c r="K902" s="81">
        <f>'5月评分表'!K59</f>
        <v>5</v>
      </c>
      <c r="L902" s="81">
        <f>'5月评分表'!L59</f>
        <v>58</v>
      </c>
      <c r="M902" s="82">
        <f>'5月评分表'!M59</f>
        <v>275882.26</v>
      </c>
      <c r="N902" s="82">
        <f>'5月评分表'!N59</f>
        <v>0</v>
      </c>
      <c r="O902" s="82">
        <f>'5月评分表'!O59</f>
        <v>6.7501933390801294E-2</v>
      </c>
      <c r="P902" s="82">
        <f>'5月评分表'!P59</f>
        <v>2.1472031600395E-2</v>
      </c>
      <c r="Q902" s="82">
        <f>'5月评分表'!Q59</f>
        <v>3.9151121366664698</v>
      </c>
      <c r="R902" s="82">
        <f>'5月评分表'!R59</f>
        <v>1.2453778328229099</v>
      </c>
    </row>
    <row r="903" spans="1:18" hidden="1">
      <c r="A903" s="81">
        <v>202405</v>
      </c>
      <c r="B903" s="81" t="s">
        <v>169</v>
      </c>
      <c r="C903" s="81" t="s">
        <v>17</v>
      </c>
      <c r="D903" s="81" t="s">
        <v>32</v>
      </c>
      <c r="E903" s="81" t="s">
        <v>170</v>
      </c>
      <c r="F903" s="81">
        <f>'5月评分表'!F60</f>
        <v>40.950000000000003</v>
      </c>
      <c r="G903" s="81">
        <f>'5月评分表'!G60</f>
        <v>15</v>
      </c>
      <c r="H903" s="81">
        <f>'5月评分表'!H60</f>
        <v>7.5</v>
      </c>
      <c r="I903" s="81">
        <f>'5月评分表'!I60</f>
        <v>6</v>
      </c>
      <c r="J903" s="81">
        <f>'5月评分表'!J60</f>
        <v>0</v>
      </c>
      <c r="K903" s="81">
        <f>'5月评分表'!K60</f>
        <v>5</v>
      </c>
      <c r="L903" s="81">
        <f>'5月评分表'!L60</f>
        <v>74.45</v>
      </c>
      <c r="M903" s="82">
        <f>'5月评分表'!M60</f>
        <v>233929.12</v>
      </c>
      <c r="N903" s="82">
        <f>'5月评分表'!N60</f>
        <v>36272.803678259101</v>
      </c>
      <c r="O903" s="82">
        <f>'5月评分表'!O60</f>
        <v>0.136865453433545</v>
      </c>
      <c r="P903" s="82">
        <f>'5月评分表'!P60</f>
        <v>2.91833254912615E-2</v>
      </c>
      <c r="Q903" s="82">
        <f>'5月评分表'!Q60</f>
        <v>10.1896330081274</v>
      </c>
      <c r="R903" s="82">
        <f>'5月评分表'!R60</f>
        <v>2.1726985828244199</v>
      </c>
    </row>
    <row r="904" spans="1:18" hidden="1">
      <c r="A904" s="81">
        <v>202405</v>
      </c>
      <c r="B904" s="81" t="s">
        <v>171</v>
      </c>
      <c r="C904" s="81" t="s">
        <v>17</v>
      </c>
      <c r="D904" s="81" t="s">
        <v>32</v>
      </c>
      <c r="E904" s="81" t="s">
        <v>172</v>
      </c>
      <c r="F904" s="81">
        <f>'5月评分表'!F61</f>
        <v>0</v>
      </c>
      <c r="G904" s="81">
        <f>'5月评分表'!G61</f>
        <v>5</v>
      </c>
      <c r="H904" s="81">
        <f>'5月评分表'!H61</f>
        <v>10</v>
      </c>
      <c r="I904" s="81">
        <f>'5月评分表'!I61</f>
        <v>3</v>
      </c>
      <c r="J904" s="81">
        <f>'5月评分表'!J61</f>
        <v>0</v>
      </c>
      <c r="K904" s="81">
        <f>'5月评分表'!K61</f>
        <v>5</v>
      </c>
      <c r="L904" s="81">
        <f>'5月评分表'!L61</f>
        <v>23</v>
      </c>
      <c r="M904" s="82">
        <f>'5月评分表'!M61</f>
        <v>174357.79</v>
      </c>
      <c r="N904" s="82">
        <f>'5月评分表'!N61</f>
        <v>9239.0056215072309</v>
      </c>
      <c r="O904" s="82">
        <f>'5月评分表'!O61</f>
        <v>7.6016376113346107E-2</v>
      </c>
      <c r="P904" s="82">
        <f>'5月评分表'!P61</f>
        <v>1.6366158009667099E-2</v>
      </c>
      <c r="Q904" s="82">
        <f>'5月评分表'!Q61</f>
        <v>1.74837665060696</v>
      </c>
      <c r="R904" s="82">
        <f>'5月评分表'!R61</f>
        <v>0.37642163422234298</v>
      </c>
    </row>
    <row r="905" spans="1:18" hidden="1">
      <c r="A905" s="81">
        <v>202405</v>
      </c>
      <c r="B905" s="81" t="s">
        <v>173</v>
      </c>
      <c r="C905" s="81" t="s">
        <v>17</v>
      </c>
      <c r="D905" s="81" t="s">
        <v>31</v>
      </c>
      <c r="E905" s="81" t="s">
        <v>444</v>
      </c>
      <c r="F905" s="81">
        <f>'5月评分表'!F62</f>
        <v>43.65</v>
      </c>
      <c r="G905" s="81">
        <f>'5月评分表'!G62</f>
        <v>10</v>
      </c>
      <c r="H905" s="81">
        <f>'5月评分表'!H62</f>
        <v>5</v>
      </c>
      <c r="I905" s="81">
        <f>'5月评分表'!I62</f>
        <v>7</v>
      </c>
      <c r="J905" s="81">
        <f>'5月评分表'!J62</f>
        <v>0</v>
      </c>
      <c r="K905" s="81">
        <f>'5月评分表'!K62</f>
        <v>5</v>
      </c>
      <c r="L905" s="81">
        <f>'5月评分表'!L62</f>
        <v>70.650000000000006</v>
      </c>
      <c r="M905" s="82">
        <f>'5月评分表'!M62</f>
        <v>362462.58</v>
      </c>
      <c r="N905" s="82">
        <f>'5月评分表'!N62</f>
        <v>49445.265472072198</v>
      </c>
      <c r="O905" s="82">
        <f>'5月评分表'!O62</f>
        <v>0.13705080211329401</v>
      </c>
      <c r="P905" s="82">
        <f>'5月评分表'!P62</f>
        <v>4.3173261130597301E-2</v>
      </c>
      <c r="Q905" s="82">
        <f>'5月评分表'!Q62</f>
        <v>9.6826391693042204</v>
      </c>
      <c r="R905" s="82">
        <f>'5月评分表'!R62</f>
        <v>3.0501908988766999</v>
      </c>
    </row>
    <row r="906" spans="1:18" hidden="1">
      <c r="A906" s="81">
        <v>202405</v>
      </c>
      <c r="B906" s="81" t="s">
        <v>175</v>
      </c>
      <c r="C906" s="81" t="s">
        <v>17</v>
      </c>
      <c r="D906" s="81" t="s">
        <v>32</v>
      </c>
      <c r="E906" s="81" t="s">
        <v>176</v>
      </c>
      <c r="F906" s="81">
        <f>'5月评分表'!F63</f>
        <v>45</v>
      </c>
      <c r="G906" s="81">
        <f>'5月评分表'!G63</f>
        <v>5</v>
      </c>
      <c r="H906" s="81">
        <f>'5月评分表'!H63</f>
        <v>7.5</v>
      </c>
      <c r="I906" s="81">
        <f>'5月评分表'!I63</f>
        <v>3</v>
      </c>
      <c r="J906" s="81">
        <f>'5月评分表'!J63</f>
        <v>0</v>
      </c>
      <c r="K906" s="81">
        <f>'5月评分表'!K63</f>
        <v>5</v>
      </c>
      <c r="L906" s="81">
        <f>'5月评分表'!L63</f>
        <v>65.5</v>
      </c>
      <c r="M906" s="82">
        <f>'5月评分表'!M63</f>
        <v>317141.40999999997</v>
      </c>
      <c r="N906" s="82">
        <f>'5月评分表'!N63</f>
        <v>26299.008216551199</v>
      </c>
      <c r="O906" s="82">
        <f>'5月评分表'!O63</f>
        <v>0.152134986739069</v>
      </c>
      <c r="P906" s="82">
        <f>'5月评分表'!P63</f>
        <v>3.2641599478812497E-2</v>
      </c>
      <c r="Q906" s="82">
        <f>'5月评分表'!Q63</f>
        <v>9.9648416314090191</v>
      </c>
      <c r="R906" s="82">
        <f>'5月评分表'!R63</f>
        <v>2.13802476586222</v>
      </c>
    </row>
    <row r="907" spans="1:18" hidden="1">
      <c r="A907" s="81">
        <v>202405</v>
      </c>
      <c r="B907" s="81" t="s">
        <v>177</v>
      </c>
      <c r="C907" s="81" t="s">
        <v>17</v>
      </c>
      <c r="D907" s="81" t="s">
        <v>33</v>
      </c>
      <c r="E907" s="81" t="s">
        <v>178</v>
      </c>
      <c r="F907" s="81">
        <f>'5月评分表'!F64</f>
        <v>38.700000000000003</v>
      </c>
      <c r="G907" s="81">
        <f>'5月评分表'!G64</f>
        <v>0</v>
      </c>
      <c r="H907" s="81">
        <f>'5月评分表'!H64</f>
        <v>5</v>
      </c>
      <c r="I907" s="81">
        <f>'5月评分表'!I64</f>
        <v>10</v>
      </c>
      <c r="J907" s="81">
        <f>'5月评分表'!J64</f>
        <v>0</v>
      </c>
      <c r="K907" s="81">
        <f>'5月评分表'!K64</f>
        <v>5</v>
      </c>
      <c r="L907" s="81">
        <f>'5月评分表'!L64</f>
        <v>58.7</v>
      </c>
      <c r="M907" s="82">
        <f>'5月评分表'!M64</f>
        <v>164098.92000000001</v>
      </c>
      <c r="N907" s="82">
        <f>'5月评分表'!N64</f>
        <v>0</v>
      </c>
      <c r="O907" s="82">
        <f>'5月评分表'!O64</f>
        <v>8.5561037777975593E-2</v>
      </c>
      <c r="P907" s="82">
        <f>'5月评分表'!P64</f>
        <v>1.27718875285083E-2</v>
      </c>
      <c r="Q907" s="82">
        <f>'5月评分表'!Q64</f>
        <v>5.02243291756717</v>
      </c>
      <c r="R907" s="82">
        <f>'5月评分表'!R64</f>
        <v>0.74970979792343695</v>
      </c>
    </row>
    <row r="908" spans="1:18" hidden="1">
      <c r="A908" s="81">
        <v>202405</v>
      </c>
      <c r="B908" s="81" t="s">
        <v>179</v>
      </c>
      <c r="C908" s="81" t="s">
        <v>17</v>
      </c>
      <c r="D908" s="81" t="s">
        <v>33</v>
      </c>
      <c r="E908" s="81" t="s">
        <v>180</v>
      </c>
      <c r="F908" s="81">
        <f>'5月评分表'!F65</f>
        <v>41.4</v>
      </c>
      <c r="G908" s="81">
        <f>'5月评分表'!G65</f>
        <v>2.5</v>
      </c>
      <c r="H908" s="81">
        <f>'5月评分表'!H65</f>
        <v>10</v>
      </c>
      <c r="I908" s="81">
        <f>'5月评分表'!I65</f>
        <v>10</v>
      </c>
      <c r="J908" s="81">
        <f>'5月评分表'!J65</f>
        <v>0</v>
      </c>
      <c r="K908" s="81">
        <f>'5月评分表'!K65</f>
        <v>5</v>
      </c>
      <c r="L908" s="81">
        <f>'5月评分表'!L65</f>
        <v>68.900000000000006</v>
      </c>
      <c r="M908" s="82">
        <f>'5月评分表'!M65</f>
        <v>144975.53</v>
      </c>
      <c r="N908" s="82">
        <f>'5月评分表'!N65</f>
        <v>1723.4598868624</v>
      </c>
      <c r="O908" s="82">
        <f>'5月评分表'!O65</f>
        <v>8.7376426983527794E-2</v>
      </c>
      <c r="P908" s="82">
        <f>'5月评分表'!P65</f>
        <v>1.18050428202696E-2</v>
      </c>
      <c r="Q908" s="82">
        <f>'5月评分表'!Q65</f>
        <v>6.0202358191650696</v>
      </c>
      <c r="R908" s="82">
        <f>'5月评分表'!R65</f>
        <v>0.81336745031657598</v>
      </c>
    </row>
    <row r="909" spans="1:18" hidden="1">
      <c r="A909" s="81">
        <v>202405</v>
      </c>
      <c r="B909" s="81" t="s">
        <v>181</v>
      </c>
      <c r="C909" s="81" t="s">
        <v>17</v>
      </c>
      <c r="D909" s="81" t="s">
        <v>30</v>
      </c>
      <c r="E909" s="81" t="s">
        <v>182</v>
      </c>
      <c r="F909" s="81">
        <f>'5月评分表'!F66</f>
        <v>41.4</v>
      </c>
      <c r="G909" s="81">
        <f>'5月评分表'!G66</f>
        <v>10</v>
      </c>
      <c r="H909" s="81">
        <f>'5月评分表'!H66</f>
        <v>5</v>
      </c>
      <c r="I909" s="81">
        <f>'5月评分表'!I66</f>
        <v>3</v>
      </c>
      <c r="J909" s="81">
        <f>'5月评分表'!J66</f>
        <v>0</v>
      </c>
      <c r="K909" s="81">
        <f>'5月评分表'!K66</f>
        <v>5</v>
      </c>
      <c r="L909" s="81">
        <f>'5月评分表'!L66</f>
        <v>64.400000000000006</v>
      </c>
      <c r="M909" s="82">
        <f>'5月评分表'!M66</f>
        <v>137005.21</v>
      </c>
      <c r="N909" s="82">
        <f>'5月评分表'!N66</f>
        <v>17526.960227764699</v>
      </c>
      <c r="O909" s="82">
        <f>'5月评分表'!O66</f>
        <v>8.92234286084964E-2</v>
      </c>
      <c r="P909" s="82">
        <f>'5月评分表'!P66</f>
        <v>1.5967011597062399E-2</v>
      </c>
      <c r="Q909" s="82">
        <f>'5月评分表'!Q66</f>
        <v>5.7459888023871697</v>
      </c>
      <c r="R909" s="82">
        <f>'5月评分表'!R66</f>
        <v>1.02827554685082</v>
      </c>
    </row>
    <row r="910" spans="1:18" hidden="1">
      <c r="A910" s="81">
        <v>202405</v>
      </c>
      <c r="B910" s="81" t="s">
        <v>183</v>
      </c>
      <c r="C910" s="81" t="s">
        <v>17</v>
      </c>
      <c r="D910" s="81" t="s">
        <v>32</v>
      </c>
      <c r="E910" s="81" t="s">
        <v>184</v>
      </c>
      <c r="F910" s="81">
        <f>'5月评分表'!F67</f>
        <v>43.2</v>
      </c>
      <c r="G910" s="81">
        <f>'5月评分表'!G67</f>
        <v>2.5</v>
      </c>
      <c r="H910" s="81">
        <f>'5月评分表'!H67</f>
        <v>10</v>
      </c>
      <c r="I910" s="81">
        <f>'5月评分表'!I67</f>
        <v>3</v>
      </c>
      <c r="J910" s="81">
        <f>'5月评分表'!J67</f>
        <v>2.5</v>
      </c>
      <c r="K910" s="81">
        <f>'5月评分表'!K67</f>
        <v>5</v>
      </c>
      <c r="L910" s="81">
        <f>'5月评分表'!L67</f>
        <v>66.2</v>
      </c>
      <c r="M910" s="82">
        <f>'5月评分表'!M67</f>
        <v>164666.35999999999</v>
      </c>
      <c r="N910" s="82">
        <f>'5月评分表'!N67</f>
        <v>6509.4768464454201</v>
      </c>
      <c r="O910" s="82">
        <f>'5月评分表'!O67</f>
        <v>6.8554232462422801E-2</v>
      </c>
      <c r="P910" s="82">
        <f>'5月评分表'!P67</f>
        <v>1.4785886417560399E-2</v>
      </c>
      <c r="Q910" s="82">
        <f>'5月评分表'!Q67</f>
        <v>4.5382901890123897</v>
      </c>
      <c r="R910" s="82">
        <f>'5月评分表'!R67</f>
        <v>0.97882568084249799</v>
      </c>
    </row>
    <row r="911" spans="1:18" hidden="1">
      <c r="A911" s="81">
        <v>202405</v>
      </c>
      <c r="B911" s="81" t="s">
        <v>185</v>
      </c>
      <c r="C911" s="81" t="s">
        <v>17</v>
      </c>
      <c r="D911" s="81" t="s">
        <v>32</v>
      </c>
      <c r="E911" s="81" t="s">
        <v>186</v>
      </c>
      <c r="F911" s="81">
        <f>'5月评分表'!F68</f>
        <v>43.2</v>
      </c>
      <c r="G911" s="81">
        <f>'5月评分表'!G68</f>
        <v>15</v>
      </c>
      <c r="H911" s="81">
        <f>'5月评分表'!H68</f>
        <v>10</v>
      </c>
      <c r="I911" s="81">
        <f>'5月评分表'!I68</f>
        <v>6</v>
      </c>
      <c r="J911" s="81">
        <f>'5月评分表'!J68</f>
        <v>0</v>
      </c>
      <c r="K911" s="81">
        <f>'5月评分表'!K68</f>
        <v>5</v>
      </c>
      <c r="L911" s="81">
        <f>'5月评分表'!L68</f>
        <v>79.2</v>
      </c>
      <c r="M911" s="82">
        <f>'5月评分表'!M68</f>
        <v>173683.81</v>
      </c>
      <c r="N911" s="82">
        <f>'5月评分表'!N68</f>
        <v>26514.4193340616</v>
      </c>
      <c r="O911" s="82">
        <f>'5月评分表'!O68</f>
        <v>0.101008759224888</v>
      </c>
      <c r="P911" s="82">
        <f>'5月评分表'!P68</f>
        <v>2.1541420137639E-2</v>
      </c>
      <c r="Q911" s="82">
        <f>'5月评分表'!Q68</f>
        <v>7.99989373061113</v>
      </c>
      <c r="R911" s="82">
        <f>'5月评分表'!R68</f>
        <v>1.7060804749010099</v>
      </c>
    </row>
    <row r="912" spans="1:18" hidden="1">
      <c r="A912" s="81">
        <v>202405</v>
      </c>
      <c r="B912" s="81" t="s">
        <v>187</v>
      </c>
      <c r="C912" s="81" t="s">
        <v>17</v>
      </c>
      <c r="D912" s="81" t="s">
        <v>31</v>
      </c>
      <c r="E912" s="81" t="s">
        <v>188</v>
      </c>
      <c r="F912" s="81">
        <f>'5月评分表'!F69</f>
        <v>37.799999999999997</v>
      </c>
      <c r="G912" s="81">
        <f>'5月评分表'!G69</f>
        <v>0</v>
      </c>
      <c r="H912" s="81">
        <f>'5月评分表'!H69</f>
        <v>5</v>
      </c>
      <c r="I912" s="81">
        <f>'5月评分表'!I69</f>
        <v>3</v>
      </c>
      <c r="J912" s="81">
        <f>'5月评分表'!J69</f>
        <v>0</v>
      </c>
      <c r="K912" s="81">
        <f>'5月评分表'!K69</f>
        <v>5</v>
      </c>
      <c r="L912" s="81">
        <f>'5月评分表'!L69</f>
        <v>50.8</v>
      </c>
      <c r="M912" s="82">
        <f>'5月评分表'!M69</f>
        <v>115795.87</v>
      </c>
      <c r="N912" s="82">
        <f>'5月评分表'!N69</f>
        <v>0</v>
      </c>
      <c r="O912" s="82">
        <f>'5月评分表'!O69</f>
        <v>2.8332539771386101E-2</v>
      </c>
      <c r="P912" s="82">
        <f>'5月评分表'!P69</f>
        <v>9.0124409588178203E-3</v>
      </c>
      <c r="Q912" s="82">
        <f>'5月评分表'!Q69</f>
        <v>1.43929302038641</v>
      </c>
      <c r="R912" s="82">
        <f>'5月评分表'!R69</f>
        <v>0.457832000707945</v>
      </c>
    </row>
    <row r="913" spans="1:18" hidden="1">
      <c r="A913" s="81">
        <v>202405</v>
      </c>
      <c r="B913" s="81" t="s">
        <v>189</v>
      </c>
      <c r="C913" s="81" t="s">
        <v>17</v>
      </c>
      <c r="D913" s="81" t="s">
        <v>32</v>
      </c>
      <c r="E913" s="81" t="s">
        <v>190</v>
      </c>
      <c r="F913" s="81">
        <f>'5月评分表'!F70</f>
        <v>39.15</v>
      </c>
      <c r="G913" s="81">
        <f>'5月评分表'!G70</f>
        <v>5</v>
      </c>
      <c r="H913" s="81">
        <f>'5月评分表'!H70</f>
        <v>10</v>
      </c>
      <c r="I913" s="81">
        <f>'5月评分表'!I70</f>
        <v>6</v>
      </c>
      <c r="J913" s="81">
        <f>'5月评分表'!J70</f>
        <v>0</v>
      </c>
      <c r="K913" s="81">
        <f>'5月评分表'!K70</f>
        <v>5</v>
      </c>
      <c r="L913" s="81">
        <f>'5月评分表'!L70</f>
        <v>65.150000000000006</v>
      </c>
      <c r="M913" s="82">
        <f>'5月评分表'!M70</f>
        <v>164346.34</v>
      </c>
      <c r="N913" s="82">
        <f>'5月评分表'!N70</f>
        <v>14755.388731991499</v>
      </c>
      <c r="O913" s="82">
        <f>'5月评分表'!O70</f>
        <v>8.0484217333906996E-2</v>
      </c>
      <c r="P913" s="82">
        <f>'5月评分表'!P70</f>
        <v>1.7256277066776401E-2</v>
      </c>
      <c r="Q913" s="82">
        <f>'5月评分表'!Q70</f>
        <v>5.2435467593040404</v>
      </c>
      <c r="R913" s="82">
        <f>'5月评分表'!R70</f>
        <v>1.1242464509004799</v>
      </c>
    </row>
    <row r="914" spans="1:18" hidden="1">
      <c r="A914" s="81">
        <v>202405</v>
      </c>
      <c r="B914" s="81" t="s">
        <v>191</v>
      </c>
      <c r="C914" s="81" t="s">
        <v>17</v>
      </c>
      <c r="D914" s="81" t="s">
        <v>31</v>
      </c>
      <c r="E914" s="81" t="s">
        <v>192</v>
      </c>
      <c r="F914" s="81">
        <f>'5月评分表'!F71</f>
        <v>45</v>
      </c>
      <c r="G914" s="81">
        <f>'5月评分表'!G71</f>
        <v>15</v>
      </c>
      <c r="H914" s="81">
        <f>'5月评分表'!H71</f>
        <v>10</v>
      </c>
      <c r="I914" s="81">
        <f>'5月评分表'!I71</f>
        <v>6</v>
      </c>
      <c r="J914" s="81">
        <f>'5月评分表'!J71</f>
        <v>2.5</v>
      </c>
      <c r="K914" s="81">
        <f>'5月评分表'!K71</f>
        <v>5</v>
      </c>
      <c r="L914" s="81">
        <f>'5月评分表'!L71</f>
        <v>83.5</v>
      </c>
      <c r="M914" s="82">
        <f>'5月评分表'!M71</f>
        <v>117369.16</v>
      </c>
      <c r="N914" s="82">
        <f>'5月评分表'!N71</f>
        <v>18027.241532019201</v>
      </c>
      <c r="O914" s="82">
        <f>'5月评分表'!O71</f>
        <v>4.63507618542702E-2</v>
      </c>
      <c r="P914" s="82">
        <f>'5月评分表'!P71</f>
        <v>1.45901198985219E-2</v>
      </c>
      <c r="Q914" s="82">
        <f>'5月评分表'!Q71</f>
        <v>3.8702886148315598</v>
      </c>
      <c r="R914" s="82">
        <f>'5月评分表'!R71</f>
        <v>1.2182750115265799</v>
      </c>
    </row>
    <row r="915" spans="1:18" hidden="1">
      <c r="A915" s="81">
        <v>202405</v>
      </c>
      <c r="B915" s="81" t="s">
        <v>193</v>
      </c>
      <c r="C915" s="81" t="s">
        <v>17</v>
      </c>
      <c r="D915" s="81" t="s">
        <v>31</v>
      </c>
      <c r="E915" s="81" t="s">
        <v>194</v>
      </c>
      <c r="F915" s="81">
        <f>'5月评分表'!F72</f>
        <v>40.950000000000003</v>
      </c>
      <c r="G915" s="81">
        <f>'5月评分表'!G72</f>
        <v>0</v>
      </c>
      <c r="H915" s="81">
        <f>'5月评分表'!H72</f>
        <v>7.5</v>
      </c>
      <c r="I915" s="81">
        <f>'5月评分表'!I72</f>
        <v>3</v>
      </c>
      <c r="J915" s="81">
        <f>'5月评分表'!J72</f>
        <v>2.5</v>
      </c>
      <c r="K915" s="81">
        <f>'5月评分表'!K72</f>
        <v>5</v>
      </c>
      <c r="L915" s="81">
        <f>'5月评分表'!L72</f>
        <v>58.95</v>
      </c>
      <c r="M915" s="82">
        <f>'5月评分表'!M72</f>
        <v>161146.81</v>
      </c>
      <c r="N915" s="82">
        <f>'5月评分表'!N72</f>
        <v>0</v>
      </c>
      <c r="O915" s="82">
        <f>'5月评分表'!O72</f>
        <v>3.9428853579639801E-2</v>
      </c>
      <c r="P915" s="82">
        <f>'5月评分表'!P72</f>
        <v>1.25421235733782E-2</v>
      </c>
      <c r="Q915" s="82">
        <f>'5月评分表'!Q72</f>
        <v>2.3243309185197698</v>
      </c>
      <c r="R915" s="82">
        <f>'5月评分表'!R72</f>
        <v>0.73935818465064496</v>
      </c>
    </row>
    <row r="916" spans="1:18" hidden="1">
      <c r="A916" s="81">
        <v>202405</v>
      </c>
      <c r="B916" s="81" t="s">
        <v>195</v>
      </c>
      <c r="C916" s="81" t="s">
        <v>17</v>
      </c>
      <c r="D916" s="81" t="s">
        <v>31</v>
      </c>
      <c r="E916" s="81" t="s">
        <v>196</v>
      </c>
      <c r="F916" s="81">
        <f>'5月评分表'!F73</f>
        <v>45</v>
      </c>
      <c r="G916" s="81">
        <f>'5月评分表'!G73</f>
        <v>0</v>
      </c>
      <c r="H916" s="81">
        <f>'5月评分表'!H73</f>
        <v>10</v>
      </c>
      <c r="I916" s="81">
        <f>'5月评分表'!I73</f>
        <v>6</v>
      </c>
      <c r="J916" s="81">
        <f>'5月评分表'!J73</f>
        <v>0</v>
      </c>
      <c r="K916" s="81">
        <f>'5月评分表'!K73</f>
        <v>5</v>
      </c>
      <c r="L916" s="81">
        <f>'5月评分表'!L73</f>
        <v>66</v>
      </c>
      <c r="M916" s="82">
        <f>'5月评分表'!M73</f>
        <v>158278.57</v>
      </c>
      <c r="N916" s="82">
        <f>'5月评分表'!N73</f>
        <v>0</v>
      </c>
      <c r="O916" s="82">
        <f>'5月评分表'!O73</f>
        <v>3.8727062368313497E-2</v>
      </c>
      <c r="P916" s="82">
        <f>'5月评分表'!P73</f>
        <v>1.23188872554014E-2</v>
      </c>
      <c r="Q916" s="82">
        <f>'5月评分表'!Q73</f>
        <v>2.5559861163086901</v>
      </c>
      <c r="R916" s="82">
        <f>'5月评分表'!R73</f>
        <v>0.81304655885649202</v>
      </c>
    </row>
    <row r="917" spans="1:18" hidden="1">
      <c r="A917" s="81">
        <v>202405</v>
      </c>
      <c r="B917" s="81" t="s">
        <v>197</v>
      </c>
      <c r="C917" s="81" t="s">
        <v>17</v>
      </c>
      <c r="D917" s="81" t="s">
        <v>33</v>
      </c>
      <c r="E917" s="81" t="s">
        <v>198</v>
      </c>
      <c r="F917" s="81">
        <f>'5月评分表'!F74</f>
        <v>45</v>
      </c>
      <c r="G917" s="81">
        <f>'5月评分表'!G74</f>
        <v>0</v>
      </c>
      <c r="H917" s="81">
        <f>'5月评分表'!H74</f>
        <v>0</v>
      </c>
      <c r="I917" s="81">
        <f>'5月评分表'!I74</f>
        <v>6</v>
      </c>
      <c r="J917" s="81">
        <f>'5月评分表'!J74</f>
        <v>2.5</v>
      </c>
      <c r="K917" s="81">
        <f>'5月评分表'!K74</f>
        <v>5</v>
      </c>
      <c r="L917" s="81">
        <f>'5月评分表'!L74</f>
        <v>58.5</v>
      </c>
      <c r="M917" s="82">
        <f>'5月评分表'!M74</f>
        <v>180952.34</v>
      </c>
      <c r="N917" s="82">
        <f>'5月评分表'!N74</f>
        <v>0</v>
      </c>
      <c r="O917" s="82">
        <f>'5月评分表'!O74</f>
        <v>9.43483966789853E-2</v>
      </c>
      <c r="P917" s="82">
        <f>'5月评分表'!P74</f>
        <v>1.4083596250970999E-2</v>
      </c>
      <c r="Q917" s="82">
        <f>'5月评分表'!Q74</f>
        <v>5.5193812057206397</v>
      </c>
      <c r="R917" s="82">
        <f>'5月评分表'!R74</f>
        <v>0.82389038068180298</v>
      </c>
    </row>
    <row r="918" spans="1:18" hidden="1">
      <c r="A918" s="81">
        <v>202405</v>
      </c>
      <c r="B918" s="81" t="s">
        <v>199</v>
      </c>
      <c r="C918" s="81" t="s">
        <v>17</v>
      </c>
      <c r="D918" s="81" t="s">
        <v>33</v>
      </c>
      <c r="E918" s="81" t="s">
        <v>200</v>
      </c>
      <c r="F918" s="81">
        <f>'5月评分表'!F75</f>
        <v>45</v>
      </c>
      <c r="G918" s="81">
        <f>'5月评分表'!G75</f>
        <v>0</v>
      </c>
      <c r="H918" s="81">
        <f>'5月评分表'!H75</f>
        <v>7.5</v>
      </c>
      <c r="I918" s="81">
        <f>'5月评分表'!I75</f>
        <v>6</v>
      </c>
      <c r="J918" s="81">
        <f>'5月评分表'!J75</f>
        <v>5</v>
      </c>
      <c r="K918" s="81">
        <f>'5月评分表'!K75</f>
        <v>5</v>
      </c>
      <c r="L918" s="81">
        <f>'5月评分表'!L75</f>
        <v>68.5</v>
      </c>
      <c r="M918" s="82">
        <f>'5月评分表'!M75</f>
        <v>143505.68</v>
      </c>
      <c r="N918" s="82">
        <f>'5月评分表'!N75</f>
        <v>0</v>
      </c>
      <c r="O918" s="82">
        <f>'5月评分表'!O75</f>
        <v>7.4823739899288005E-2</v>
      </c>
      <c r="P918" s="82">
        <f>'5月评分表'!P75</f>
        <v>1.11691070523932E-2</v>
      </c>
      <c r="Q918" s="82">
        <f>'5月评分表'!Q75</f>
        <v>5.1254261831012302</v>
      </c>
      <c r="R918" s="82">
        <f>'5月评分表'!R75</f>
        <v>0.76508383308893402</v>
      </c>
    </row>
    <row r="919" spans="1:18" hidden="1">
      <c r="A919" s="81">
        <v>202405</v>
      </c>
      <c r="B919" s="81" t="s">
        <v>201</v>
      </c>
      <c r="C919" s="81" t="s">
        <v>17</v>
      </c>
      <c r="D919" s="81" t="s">
        <v>33</v>
      </c>
      <c r="E919" s="81" t="s">
        <v>202</v>
      </c>
      <c r="F919" s="81">
        <f>'5月评分表'!F76</f>
        <v>42.3</v>
      </c>
      <c r="G919" s="81">
        <f>'5月评分表'!G76</f>
        <v>0</v>
      </c>
      <c r="H919" s="81">
        <f>'5月评分表'!H76</f>
        <v>0</v>
      </c>
      <c r="I919" s="81">
        <f>'5月评分表'!I76</f>
        <v>10</v>
      </c>
      <c r="J919" s="81">
        <f>'5月评分表'!J76</f>
        <v>2.5</v>
      </c>
      <c r="K919" s="81">
        <f>'5月评分表'!K76</f>
        <v>5</v>
      </c>
      <c r="L919" s="81">
        <f>'5月评分表'!L76</f>
        <v>59.8</v>
      </c>
      <c r="M919" s="82">
        <f>'5月评分表'!M76</f>
        <v>96651.95</v>
      </c>
      <c r="N919" s="82">
        <f>'5月评分表'!N76</f>
        <v>0</v>
      </c>
      <c r="O919" s="82">
        <f>'5月评分表'!O76</f>
        <v>5.0394244796157103E-2</v>
      </c>
      <c r="P919" s="82">
        <f>'5月评分表'!P76</f>
        <v>7.5224616640439104E-3</v>
      </c>
      <c r="Q919" s="82">
        <f>'5月评分表'!Q76</f>
        <v>3.0135758388101901</v>
      </c>
      <c r="R919" s="82">
        <f>'5月评分表'!R76</f>
        <v>0.44984320750982598</v>
      </c>
    </row>
    <row r="920" spans="1:18" hidden="1">
      <c r="A920" s="81">
        <v>202405</v>
      </c>
      <c r="B920" s="81" t="s">
        <v>203</v>
      </c>
      <c r="C920" s="81" t="s">
        <v>17</v>
      </c>
      <c r="D920" s="81" t="s">
        <v>33</v>
      </c>
      <c r="E920" s="81" t="s">
        <v>204</v>
      </c>
      <c r="F920" s="81">
        <f>'5月评分表'!F77</f>
        <v>37.799999999999997</v>
      </c>
      <c r="G920" s="81">
        <f>'5月评分表'!G77</f>
        <v>10</v>
      </c>
      <c r="H920" s="81">
        <f>'5月评分表'!H77</f>
        <v>10</v>
      </c>
      <c r="I920" s="81">
        <f>'5月评分表'!I77</f>
        <v>3</v>
      </c>
      <c r="J920" s="81">
        <f>'5月评分表'!J77</f>
        <v>2.5</v>
      </c>
      <c r="K920" s="81">
        <f>'5月评分表'!K77</f>
        <v>5</v>
      </c>
      <c r="L920" s="81">
        <f>'5月评分表'!L77</f>
        <v>68.3</v>
      </c>
      <c r="M920" s="82">
        <f>'5月评分表'!M77</f>
        <v>195296.47</v>
      </c>
      <c r="N920" s="82">
        <f>'5月评分表'!N77</f>
        <v>23736.7410295708</v>
      </c>
      <c r="O920" s="82">
        <f>'5月评分表'!O77</f>
        <v>0.264157013590398</v>
      </c>
      <c r="P920" s="82">
        <f>'5月评分表'!P77</f>
        <v>2.2382988409777101E-2</v>
      </c>
      <c r="Q920" s="82">
        <f>'5月评分表'!Q77</f>
        <v>18.041924028224201</v>
      </c>
      <c r="R920" s="82">
        <f>'5月评分表'!R77</f>
        <v>1.5287581083877799</v>
      </c>
    </row>
    <row r="921" spans="1:18" hidden="1">
      <c r="A921" s="81">
        <v>202405</v>
      </c>
      <c r="B921" s="81" t="s">
        <v>205</v>
      </c>
      <c r="C921" s="81" t="s">
        <v>17</v>
      </c>
      <c r="D921" s="81" t="s">
        <v>33</v>
      </c>
      <c r="E921" s="81" t="s">
        <v>206</v>
      </c>
      <c r="F921" s="81">
        <f>'5月评分表'!F78</f>
        <v>45</v>
      </c>
      <c r="G921" s="81">
        <f>'5月评分表'!G78</f>
        <v>0</v>
      </c>
      <c r="H921" s="81">
        <f>'5月评分表'!H78</f>
        <v>2.5</v>
      </c>
      <c r="I921" s="81">
        <f>'5月评分表'!I78</f>
        <v>10</v>
      </c>
      <c r="J921" s="81">
        <f>'5月评分表'!J78</f>
        <v>7.5</v>
      </c>
      <c r="K921" s="81">
        <f>'5月评分表'!K78</f>
        <v>5</v>
      </c>
      <c r="L921" s="81">
        <f>'5月评分表'!L78</f>
        <v>70</v>
      </c>
      <c r="M921" s="82">
        <f>'5月评分表'!M78</f>
        <v>99036.55</v>
      </c>
      <c r="N921" s="82">
        <f>'5月评分表'!N78</f>
        <v>0</v>
      </c>
      <c r="O921" s="82">
        <f>'5月评分表'!O78</f>
        <v>5.1637573214682701E-2</v>
      </c>
      <c r="P921" s="82">
        <f>'5月评分表'!P78</f>
        <v>7.7080560786840597E-3</v>
      </c>
      <c r="Q921" s="82">
        <f>'5月评分表'!Q78</f>
        <v>3.6146301250277899</v>
      </c>
      <c r="R921" s="82">
        <f>'5月评分表'!R78</f>
        <v>0.53956392550788401</v>
      </c>
    </row>
    <row r="922" spans="1:18" hidden="1">
      <c r="A922" s="81">
        <v>202405</v>
      </c>
      <c r="B922" s="81" t="s">
        <v>207</v>
      </c>
      <c r="C922" s="81" t="s">
        <v>17</v>
      </c>
      <c r="D922" s="81" t="s">
        <v>36</v>
      </c>
      <c r="E922" s="81" t="s">
        <v>208</v>
      </c>
      <c r="F922" s="81">
        <f>'5月评分表'!F79</f>
        <v>45</v>
      </c>
      <c r="G922" s="81">
        <f>'5月评分表'!G79</f>
        <v>5</v>
      </c>
      <c r="H922" s="81">
        <f>'5月评分表'!H79</f>
        <v>0</v>
      </c>
      <c r="I922" s="81">
        <f>'5月评分表'!I79</f>
        <v>3</v>
      </c>
      <c r="J922" s="81">
        <f>'5月评分表'!J79</f>
        <v>2.5</v>
      </c>
      <c r="K922" s="81">
        <f>'5月评分表'!K79</f>
        <v>5</v>
      </c>
      <c r="L922" s="81">
        <f>'5月评分表'!L79</f>
        <v>60.5</v>
      </c>
      <c r="M922" s="82">
        <f>'5月评分表'!M79</f>
        <v>104689.86</v>
      </c>
      <c r="N922" s="82">
        <f>'5月评分表'!N79</f>
        <v>6481.4428004916199</v>
      </c>
      <c r="O922" s="82">
        <f>'5月评分表'!O79</f>
        <v>6.2395264000672399E-2</v>
      </c>
      <c r="P922" s="82">
        <f>'5月评分表'!P79</f>
        <v>1.01094069641736E-2</v>
      </c>
      <c r="Q922" s="82">
        <f>'5月评分表'!Q79</f>
        <v>3.7749134720406801</v>
      </c>
      <c r="R922" s="82">
        <f>'5月评分表'!R79</f>
        <v>0.61161912133250296</v>
      </c>
    </row>
    <row r="923" spans="1:18" hidden="1">
      <c r="A923" s="81">
        <v>202405</v>
      </c>
      <c r="B923" s="81" t="s">
        <v>209</v>
      </c>
      <c r="C923" s="81" t="s">
        <v>17</v>
      </c>
      <c r="D923" s="81" t="s">
        <v>36</v>
      </c>
      <c r="E923" s="81" t="s">
        <v>210</v>
      </c>
      <c r="F923" s="81">
        <f>'5月评分表'!F80</f>
        <v>45</v>
      </c>
      <c r="G923" s="81">
        <f>'5月评分表'!G80</f>
        <v>2.5</v>
      </c>
      <c r="H923" s="81">
        <f>'5月评分表'!H80</f>
        <v>5</v>
      </c>
      <c r="I923" s="81">
        <f>'5月评分表'!I80</f>
        <v>0</v>
      </c>
      <c r="J923" s="81">
        <f>'5月评分表'!J80</f>
        <v>0</v>
      </c>
      <c r="K923" s="81">
        <f>'5月评分表'!K80</f>
        <v>5</v>
      </c>
      <c r="L923" s="81">
        <f>'5月评分表'!L80</f>
        <v>57.5</v>
      </c>
      <c r="M923" s="82">
        <f>'5月评分表'!M80</f>
        <v>176288.13</v>
      </c>
      <c r="N923" s="82">
        <f>'5月评分表'!N80</f>
        <v>6394.8520215008202</v>
      </c>
      <c r="O923" s="82">
        <f>'5月评分表'!O80</f>
        <v>9.5973735679865099E-2</v>
      </c>
      <c r="P923" s="82">
        <f>'5月评分表'!P80</f>
        <v>1.5655726980324001E-2</v>
      </c>
      <c r="Q923" s="82">
        <f>'5月评分表'!Q80</f>
        <v>5.5184898015922403</v>
      </c>
      <c r="R923" s="82">
        <f>'5月评分表'!R80</f>
        <v>0.90020430136863006</v>
      </c>
    </row>
    <row r="924" spans="1:18" hidden="1">
      <c r="A924" s="81">
        <v>202405</v>
      </c>
      <c r="B924" s="81" t="s">
        <v>211</v>
      </c>
      <c r="C924" s="81" t="s">
        <v>17</v>
      </c>
      <c r="D924" s="81" t="s">
        <v>30</v>
      </c>
      <c r="E924" s="81" t="s">
        <v>212</v>
      </c>
      <c r="F924" s="81">
        <f>'5月评分表'!F81</f>
        <v>45</v>
      </c>
      <c r="G924" s="81">
        <f>'5月评分表'!G81</f>
        <v>20</v>
      </c>
      <c r="H924" s="81">
        <f>'5月评分表'!H81</f>
        <v>0</v>
      </c>
      <c r="I924" s="81">
        <f>'5月评分表'!I81</f>
        <v>6</v>
      </c>
      <c r="J924" s="81">
        <f>'5月评分表'!J81</f>
        <v>2.5</v>
      </c>
      <c r="K924" s="81">
        <f>'5月评分表'!K81</f>
        <v>5</v>
      </c>
      <c r="L924" s="81">
        <f>'5月评分表'!L81</f>
        <v>78.5</v>
      </c>
      <c r="M924" s="82">
        <f>'5月评分表'!M81</f>
        <v>412011.07</v>
      </c>
      <c r="N924" s="82">
        <f>'5月评分表'!N81</f>
        <v>116323.253586968</v>
      </c>
      <c r="O924" s="82">
        <f>'5月评分表'!O81</f>
        <v>0.33496882936880801</v>
      </c>
      <c r="P924" s="82">
        <f>'5月评分表'!P81</f>
        <v>6.7267609431479095E-2</v>
      </c>
      <c r="Q924" s="82">
        <f>'5月评分表'!Q81</f>
        <v>26.295053105451402</v>
      </c>
      <c r="R924" s="82">
        <f>'5月评分表'!R81</f>
        <v>5.28050734037111</v>
      </c>
    </row>
    <row r="925" spans="1:18" hidden="1">
      <c r="A925" s="81">
        <v>202405</v>
      </c>
      <c r="B925" s="81" t="s">
        <v>213</v>
      </c>
      <c r="C925" s="81" t="s">
        <v>17</v>
      </c>
      <c r="D925" s="81" t="s">
        <v>30</v>
      </c>
      <c r="E925" s="81" t="s">
        <v>214</v>
      </c>
      <c r="F925" s="81">
        <f>'5月评分表'!F82</f>
        <v>45</v>
      </c>
      <c r="G925" s="81">
        <f>'5月评分表'!G82</f>
        <v>10</v>
      </c>
      <c r="H925" s="81">
        <f>'5月评分表'!H82</f>
        <v>7.5</v>
      </c>
      <c r="I925" s="81">
        <f>'5月评分表'!I82</f>
        <v>3</v>
      </c>
      <c r="J925" s="81">
        <f>'5月评分表'!J82</f>
        <v>0</v>
      </c>
      <c r="K925" s="81">
        <f>'5月评分表'!K82</f>
        <v>5</v>
      </c>
      <c r="L925" s="81">
        <f>'5月评分表'!L82</f>
        <v>70.5</v>
      </c>
      <c r="M925" s="82">
        <f>'5月评分表'!M82</f>
        <v>148690.96</v>
      </c>
      <c r="N925" s="82">
        <f>'5月评分表'!N82</f>
        <v>22050.4699773344</v>
      </c>
      <c r="O925" s="82">
        <f>'5月评分表'!O82</f>
        <v>0.100006732251593</v>
      </c>
      <c r="P925" s="82">
        <f>'5月评分表'!P82</f>
        <v>1.8245379084435302E-2</v>
      </c>
      <c r="Q925" s="82">
        <f>'5月评分表'!Q82</f>
        <v>7.0504746237373102</v>
      </c>
      <c r="R925" s="82">
        <f>'5月评分表'!R82</f>
        <v>1.2862992254526899</v>
      </c>
    </row>
    <row r="926" spans="1:18" hidden="1">
      <c r="A926" s="81">
        <v>202405</v>
      </c>
      <c r="B926" s="81" t="s">
        <v>215</v>
      </c>
      <c r="C926" s="81" t="s">
        <v>17</v>
      </c>
      <c r="D926" s="81" t="s">
        <v>30</v>
      </c>
      <c r="E926" s="81" t="s">
        <v>216</v>
      </c>
      <c r="F926" s="81">
        <f>'5月评分表'!F83</f>
        <v>39.6</v>
      </c>
      <c r="G926" s="81">
        <f>'5月评分表'!G83</f>
        <v>2.5</v>
      </c>
      <c r="H926" s="81">
        <f>'5月评分表'!H83</f>
        <v>2.5</v>
      </c>
      <c r="I926" s="81">
        <f>'5月评分表'!I83</f>
        <v>3</v>
      </c>
      <c r="J926" s="81">
        <f>'5月评分表'!J83</f>
        <v>2.5</v>
      </c>
      <c r="K926" s="81">
        <f>'5月评分表'!K83</f>
        <v>5</v>
      </c>
      <c r="L926" s="81">
        <f>'5月评分表'!L83</f>
        <v>55.1</v>
      </c>
      <c r="M926" s="82">
        <f>'5月评分表'!M83</f>
        <v>90114.2</v>
      </c>
      <c r="N926" s="82">
        <f>'5月评分表'!N83</f>
        <v>570.48217780882999</v>
      </c>
      <c r="O926" s="82">
        <f>'5月评分表'!O83</f>
        <v>4.7205499116552203E-2</v>
      </c>
      <c r="P926" s="82">
        <f>'5月评分表'!P83</f>
        <v>7.1862596369224596E-3</v>
      </c>
      <c r="Q926" s="82">
        <f>'5月评分表'!Q83</f>
        <v>2.6010230013220301</v>
      </c>
      <c r="R926" s="82">
        <f>'5月评分表'!R83</f>
        <v>0.39596290599442802</v>
      </c>
    </row>
    <row r="927" spans="1:18" hidden="1">
      <c r="A927" s="81">
        <v>202405</v>
      </c>
      <c r="B927" s="81" t="s">
        <v>217</v>
      </c>
      <c r="C927" s="81" t="s">
        <v>17</v>
      </c>
      <c r="D927" s="81" t="s">
        <v>36</v>
      </c>
      <c r="E927" s="81" t="s">
        <v>218</v>
      </c>
      <c r="F927" s="81">
        <f>'5月评分表'!F84</f>
        <v>45</v>
      </c>
      <c r="G927" s="81">
        <f>'5月评分表'!G84</f>
        <v>5</v>
      </c>
      <c r="H927" s="81">
        <f>'5月评分表'!H84</f>
        <v>7.5</v>
      </c>
      <c r="I927" s="81">
        <f>'5月评分表'!I84</f>
        <v>3</v>
      </c>
      <c r="J927" s="81">
        <f>'5月评分表'!J84</f>
        <v>0</v>
      </c>
      <c r="K927" s="81">
        <f>'5月评分表'!K84</f>
        <v>5</v>
      </c>
      <c r="L927" s="81">
        <f>'5月评分表'!L84</f>
        <v>65.5</v>
      </c>
      <c r="M927" s="82">
        <f>'5月评分表'!M84</f>
        <v>99308.9</v>
      </c>
      <c r="N927" s="82">
        <f>'5月评分表'!N84</f>
        <v>8749.2724201412202</v>
      </c>
      <c r="O927" s="82">
        <f>'5月评分表'!O84</f>
        <v>6.4422123730163705E-2</v>
      </c>
      <c r="P927" s="82">
        <f>'5月评分表'!P84</f>
        <v>1.0376873219241901E-2</v>
      </c>
      <c r="Q927" s="82">
        <f>'5月评分表'!Q84</f>
        <v>4.21964910432572</v>
      </c>
      <c r="R927" s="82">
        <f>'5月评分表'!R84</f>
        <v>0.67968519586034404</v>
      </c>
    </row>
    <row r="928" spans="1:18" hidden="1">
      <c r="A928" s="81">
        <v>202405</v>
      </c>
      <c r="B928" s="81" t="s">
        <v>219</v>
      </c>
      <c r="C928" s="81" t="s">
        <v>17</v>
      </c>
      <c r="D928" s="81" t="s">
        <v>36</v>
      </c>
      <c r="E928" s="81" t="s">
        <v>220</v>
      </c>
      <c r="F928" s="81">
        <f>'5月评分表'!F85</f>
        <v>45</v>
      </c>
      <c r="G928" s="81">
        <f>'5月评分表'!G85</f>
        <v>5</v>
      </c>
      <c r="H928" s="81">
        <f>'5月评分表'!H85</f>
        <v>10</v>
      </c>
      <c r="I928" s="81">
        <f>'5月评分表'!I85</f>
        <v>7</v>
      </c>
      <c r="J928" s="81">
        <f>'5月评分表'!J85</f>
        <v>2.5</v>
      </c>
      <c r="K928" s="81">
        <f>'5月评分表'!K85</f>
        <v>5</v>
      </c>
      <c r="L928" s="81">
        <f>'5月评分表'!L85</f>
        <v>74.5</v>
      </c>
      <c r="M928" s="82">
        <f>'5月评分表'!M85</f>
        <v>146321.09</v>
      </c>
      <c r="N928" s="82">
        <f>'5月评分表'!N85</f>
        <v>8210.5330697251193</v>
      </c>
      <c r="O928" s="82">
        <f>'5月评分表'!O85</f>
        <v>8.5500417005317395E-2</v>
      </c>
      <c r="P928" s="82">
        <f>'5月评分表'!P85</f>
        <v>1.3872823534587599E-2</v>
      </c>
      <c r="Q928" s="82">
        <f>'5月评分表'!Q85</f>
        <v>6.3697810668961496</v>
      </c>
      <c r="R928" s="82">
        <f>'5月评分表'!R85</f>
        <v>1.0335253533267801</v>
      </c>
    </row>
    <row r="929" spans="1:18" hidden="1">
      <c r="A929" s="81">
        <v>202405</v>
      </c>
      <c r="B929" s="81" t="s">
        <v>221</v>
      </c>
      <c r="C929" s="81" t="s">
        <v>17</v>
      </c>
      <c r="D929" s="81" t="s">
        <v>33</v>
      </c>
      <c r="E929" s="81" t="s">
        <v>222</v>
      </c>
      <c r="F929" s="81">
        <f>'5月评分表'!F86</f>
        <v>45</v>
      </c>
      <c r="G929" s="81">
        <f>'5月评分表'!G86</f>
        <v>2.5</v>
      </c>
      <c r="H929" s="81">
        <f>'5月评分表'!H86</f>
        <v>5</v>
      </c>
      <c r="I929" s="81">
        <f>'5月评分表'!I86</f>
        <v>3</v>
      </c>
      <c r="J929" s="81">
        <f>'5月评分表'!J86</f>
        <v>5</v>
      </c>
      <c r="K929" s="81">
        <f>'5月评分表'!K86</f>
        <v>5</v>
      </c>
      <c r="L929" s="81">
        <f>'5月评分表'!L86</f>
        <v>65.5</v>
      </c>
      <c r="M929" s="82">
        <f>'5月评分表'!M86</f>
        <v>107147.49</v>
      </c>
      <c r="N929" s="82">
        <f>'5月评分表'!N86</f>
        <v>1929.83627377589</v>
      </c>
      <c r="O929" s="82">
        <f>'5月评分表'!O86</f>
        <v>6.9064275180519497E-2</v>
      </c>
      <c r="P929" s="82">
        <f>'5月评分表'!P86</f>
        <v>8.9233222790060501E-3</v>
      </c>
      <c r="Q929" s="82">
        <f>'5月评分表'!Q86</f>
        <v>4.5237100243240302</v>
      </c>
      <c r="R929" s="82">
        <f>'5月评分表'!R86</f>
        <v>0.584477609274896</v>
      </c>
    </row>
    <row r="930" spans="1:18" hidden="1">
      <c r="A930" s="81">
        <v>202405</v>
      </c>
      <c r="B930" s="81" t="s">
        <v>223</v>
      </c>
      <c r="C930" s="81" t="s">
        <v>17</v>
      </c>
      <c r="D930" s="81" t="s">
        <v>36</v>
      </c>
      <c r="E930" s="81" t="s">
        <v>224</v>
      </c>
      <c r="F930" s="81">
        <f>'5月评分表'!F87</f>
        <v>45</v>
      </c>
      <c r="G930" s="81">
        <f>'5月评分表'!G87</f>
        <v>15</v>
      </c>
      <c r="H930" s="81">
        <f>'5月评分表'!H87</f>
        <v>10</v>
      </c>
      <c r="I930" s="81">
        <f>'5月评分表'!I87</f>
        <v>7</v>
      </c>
      <c r="J930" s="81">
        <f>'5月评分表'!J87</f>
        <v>0</v>
      </c>
      <c r="K930" s="81">
        <f>'5月评分表'!K87</f>
        <v>5</v>
      </c>
      <c r="L930" s="81">
        <f>'5月评分表'!L87</f>
        <v>82</v>
      </c>
      <c r="M930" s="82">
        <f>'5月评分表'!M87</f>
        <v>265253.75</v>
      </c>
      <c r="N930" s="82">
        <f>'5月评分表'!N87</f>
        <v>50924.862411914997</v>
      </c>
      <c r="O930" s="82">
        <f>'5月评分表'!O87</f>
        <v>0.227521238998461</v>
      </c>
      <c r="P930" s="82">
        <f>'5月评分表'!P87</f>
        <v>3.6055198549831101E-2</v>
      </c>
      <c r="Q930" s="82">
        <f>'5月评分表'!Q87</f>
        <v>18.6567415978738</v>
      </c>
      <c r="R930" s="82">
        <f>'5月评分表'!R87</f>
        <v>2.9565262810861501</v>
      </c>
    </row>
    <row r="931" spans="1:18" hidden="1">
      <c r="A931" s="81">
        <v>202405</v>
      </c>
      <c r="B931" s="81" t="s">
        <v>227</v>
      </c>
      <c r="C931" s="81" t="s">
        <v>17</v>
      </c>
      <c r="D931" s="81" t="s">
        <v>33</v>
      </c>
      <c r="E931" s="81" t="s">
        <v>228</v>
      </c>
      <c r="F931" s="81">
        <f>'5月评分表'!F88</f>
        <v>45</v>
      </c>
      <c r="G931" s="81">
        <f>'5月评分表'!G88</f>
        <v>5</v>
      </c>
      <c r="H931" s="81">
        <f>'5月评分表'!H88</f>
        <v>2.5</v>
      </c>
      <c r="I931" s="81">
        <f>'5月评分表'!I88</f>
        <v>6</v>
      </c>
      <c r="J931" s="81">
        <f>'5月评分表'!J88</f>
        <v>0</v>
      </c>
      <c r="K931" s="81">
        <f>'5月评分表'!K88</f>
        <v>5</v>
      </c>
      <c r="L931" s="81">
        <f>'5月评分表'!L88</f>
        <v>63.5</v>
      </c>
      <c r="M931" s="82">
        <f>'5月评分表'!M88</f>
        <v>108808.53</v>
      </c>
      <c r="N931" s="82">
        <f>'5月评分表'!N88</f>
        <v>10022.438387010599</v>
      </c>
      <c r="O931" s="82">
        <f>'5月评分表'!O88</f>
        <v>0.125273609765789</v>
      </c>
      <c r="P931" s="82">
        <f>'5月评分表'!P88</f>
        <v>1.15015065385076E-2</v>
      </c>
      <c r="Q931" s="82">
        <f>'5月评分表'!Q88</f>
        <v>7.9548742201275999</v>
      </c>
      <c r="R931" s="82">
        <f>'5月评分表'!R88</f>
        <v>0.73034566519523303</v>
      </c>
    </row>
    <row r="932" spans="1:18" hidden="1">
      <c r="A932" s="81">
        <v>202405</v>
      </c>
      <c r="B932" s="81" t="s">
        <v>229</v>
      </c>
      <c r="C932" s="81" t="s">
        <v>17</v>
      </c>
      <c r="D932" s="81" t="s">
        <v>36</v>
      </c>
      <c r="E932" s="81" t="s">
        <v>230</v>
      </c>
      <c r="F932" s="81">
        <f>'5月评分表'!F89</f>
        <v>44.1</v>
      </c>
      <c r="G932" s="81">
        <f>'5月评分表'!G89</f>
        <v>0</v>
      </c>
      <c r="H932" s="81">
        <f>'5月评分表'!H89</f>
        <v>10</v>
      </c>
      <c r="I932" s="81">
        <f>'5月评分表'!I89</f>
        <v>3</v>
      </c>
      <c r="J932" s="81">
        <f>'5月评分表'!J89</f>
        <v>0</v>
      </c>
      <c r="K932" s="81">
        <f>'5月评分表'!K89</f>
        <v>5</v>
      </c>
      <c r="L932" s="81">
        <f>'5月评分表'!L89</f>
        <v>62.1</v>
      </c>
      <c r="M932" s="82">
        <f>'5月评分表'!M89</f>
        <v>63775.29</v>
      </c>
      <c r="N932" s="82">
        <f>'5月评分表'!N89</f>
        <v>0</v>
      </c>
      <c r="O932" s="82">
        <f>'5月评分表'!O89</f>
        <v>3.00648237551711E-2</v>
      </c>
      <c r="P932" s="82">
        <f>'5月评分表'!P89</f>
        <v>4.9636574754910101E-3</v>
      </c>
      <c r="Q932" s="82">
        <f>'5月评分表'!Q89</f>
        <v>1.8670255551961299</v>
      </c>
      <c r="R932" s="82">
        <f>'5月评分表'!R89</f>
        <v>0.30824312922799202</v>
      </c>
    </row>
    <row r="933" spans="1:18" hidden="1">
      <c r="A933" s="81">
        <v>202405</v>
      </c>
      <c r="B933" s="81" t="s">
        <v>233</v>
      </c>
      <c r="C933" s="81" t="s">
        <v>18</v>
      </c>
      <c r="D933" s="81" t="s">
        <v>26</v>
      </c>
      <c r="E933" s="81" t="s">
        <v>234</v>
      </c>
      <c r="F933" s="81">
        <f>'5月评分表'!F90</f>
        <v>45</v>
      </c>
      <c r="G933" s="81">
        <f>'5月评分表'!G90</f>
        <v>15</v>
      </c>
      <c r="H933" s="81">
        <f>'5月评分表'!H90</f>
        <v>10</v>
      </c>
      <c r="I933" s="81">
        <f>'5月评分表'!I90</f>
        <v>10</v>
      </c>
      <c r="J933" s="81">
        <f>'5月评分表'!J90</f>
        <v>0</v>
      </c>
      <c r="K933" s="81">
        <f>'5月评分表'!K90</f>
        <v>5</v>
      </c>
      <c r="L933" s="81">
        <f>'5月评分表'!L90</f>
        <v>85</v>
      </c>
      <c r="M933" s="82">
        <f>'5月评分表'!M90</f>
        <v>164958.14000000001</v>
      </c>
      <c r="N933" s="82">
        <f>'5月评分表'!N90</f>
        <v>26931.142665907599</v>
      </c>
      <c r="O933" s="82">
        <f>'5月评分表'!O90</f>
        <v>9.9640692001341402E-2</v>
      </c>
      <c r="P933" s="82">
        <f>'5月评分表'!P90</f>
        <v>2.5060109529034699E-2</v>
      </c>
      <c r="Q933" s="82">
        <f>'5月评分表'!Q90</f>
        <v>8.4694588201140206</v>
      </c>
      <c r="R933" s="82">
        <f>'5月评分表'!R90</f>
        <v>2.13010930996795</v>
      </c>
    </row>
    <row r="934" spans="1:18" hidden="1">
      <c r="A934" s="81">
        <v>202405</v>
      </c>
      <c r="B934" s="81" t="s">
        <v>235</v>
      </c>
      <c r="C934" s="81" t="s">
        <v>18</v>
      </c>
      <c r="D934" s="81" t="s">
        <v>26</v>
      </c>
      <c r="E934" s="81" t="s">
        <v>236</v>
      </c>
      <c r="F934" s="81">
        <f>'5月评分表'!F91</f>
        <v>45</v>
      </c>
      <c r="G934" s="81">
        <f>'5月评分表'!G91</f>
        <v>10</v>
      </c>
      <c r="H934" s="81">
        <f>'5月评分表'!H91</f>
        <v>7.5</v>
      </c>
      <c r="I934" s="81">
        <f>'5月评分表'!I91</f>
        <v>3</v>
      </c>
      <c r="J934" s="81">
        <f>'5月评分表'!J91</f>
        <v>5</v>
      </c>
      <c r="K934" s="81">
        <f>'5月评分表'!K91</f>
        <v>5</v>
      </c>
      <c r="L934" s="81">
        <f>'5月评分表'!L91</f>
        <v>75.5</v>
      </c>
      <c r="M934" s="82">
        <f>'5月评分表'!M91</f>
        <v>168169.79</v>
      </c>
      <c r="N934" s="82">
        <f>'5月评分表'!N91</f>
        <v>22989.992098999501</v>
      </c>
      <c r="O934" s="82">
        <f>'5月评分表'!O91</f>
        <v>9.5949974036505806E-2</v>
      </c>
      <c r="P934" s="82">
        <f>'5月评分表'!P91</f>
        <v>2.4096678926696102E-2</v>
      </c>
      <c r="Q934" s="82">
        <f>'5月评分表'!Q91</f>
        <v>7.2442230397561902</v>
      </c>
      <c r="R934" s="82">
        <f>'5月评分表'!R91</f>
        <v>1.8192992589655601</v>
      </c>
    </row>
    <row r="935" spans="1:18" hidden="1">
      <c r="A935" s="81">
        <v>202405</v>
      </c>
      <c r="B935" s="81" t="s">
        <v>237</v>
      </c>
      <c r="C935" s="81" t="s">
        <v>18</v>
      </c>
      <c r="D935" s="81" t="s">
        <v>26</v>
      </c>
      <c r="E935" s="81" t="s">
        <v>238</v>
      </c>
      <c r="F935" s="81">
        <f>'5月评分表'!F92</f>
        <v>45</v>
      </c>
      <c r="G935" s="81">
        <f>'5月评分表'!G92</f>
        <v>10</v>
      </c>
      <c r="H935" s="81">
        <f>'5月评分表'!H92</f>
        <v>10</v>
      </c>
      <c r="I935" s="81">
        <f>'5月评分表'!I92</f>
        <v>10</v>
      </c>
      <c r="J935" s="81">
        <f>'5月评分表'!J92</f>
        <v>0</v>
      </c>
      <c r="K935" s="81">
        <f>'5月评分表'!K92</f>
        <v>5</v>
      </c>
      <c r="L935" s="81">
        <f>'5月评分表'!L92</f>
        <v>80</v>
      </c>
      <c r="M935" s="82">
        <f>'5月评分表'!M92</f>
        <v>142830.84</v>
      </c>
      <c r="N935" s="82">
        <f>'5月评分表'!N92</f>
        <v>15776.233584</v>
      </c>
      <c r="O935" s="82">
        <f>'5月评分表'!O92</f>
        <v>7.6764558692776597E-2</v>
      </c>
      <c r="P935" s="82">
        <f>'5月评分表'!P92</f>
        <v>1.9247202893670601E-2</v>
      </c>
      <c r="Q935" s="82">
        <f>'5月评分表'!Q92</f>
        <v>6.1411646954221304</v>
      </c>
      <c r="R935" s="82">
        <f>'5月评分表'!R92</f>
        <v>1.5397762314936501</v>
      </c>
    </row>
    <row r="936" spans="1:18" hidden="1">
      <c r="A936" s="81">
        <v>202405</v>
      </c>
      <c r="B936" s="81" t="s">
        <v>239</v>
      </c>
      <c r="C936" s="81" t="s">
        <v>18</v>
      </c>
      <c r="D936" s="81" t="s">
        <v>26</v>
      </c>
      <c r="E936" s="81" t="s">
        <v>240</v>
      </c>
      <c r="F936" s="81">
        <f>'5月评分表'!F93</f>
        <v>45</v>
      </c>
      <c r="G936" s="81">
        <f>'5月评分表'!G93</f>
        <v>5</v>
      </c>
      <c r="H936" s="81">
        <f>'5月评分表'!H93</f>
        <v>10</v>
      </c>
      <c r="I936" s="81">
        <f>'5月评分表'!I93</f>
        <v>3</v>
      </c>
      <c r="J936" s="81">
        <f>'5月评分表'!J93</f>
        <v>0</v>
      </c>
      <c r="K936" s="81">
        <f>'5月评分表'!K93</f>
        <v>5</v>
      </c>
      <c r="L936" s="81">
        <f>'5月评分表'!L93</f>
        <v>68</v>
      </c>
      <c r="M936" s="82">
        <f>'5月评分表'!M93</f>
        <v>135037.46</v>
      </c>
      <c r="N936" s="82">
        <f>'5月评分表'!N93</f>
        <v>10916.8865490926</v>
      </c>
      <c r="O936" s="82">
        <f>'5月评分表'!O93</f>
        <v>6.7534119266857998E-2</v>
      </c>
      <c r="P936" s="82">
        <f>'5月评分表'!P93</f>
        <v>1.6897430255686099E-2</v>
      </c>
      <c r="Q936" s="82">
        <f>'5月评分表'!Q93</f>
        <v>4.59232011014634</v>
      </c>
      <c r="R936" s="82">
        <f>'5月评分表'!R93</f>
        <v>1.14902525738665</v>
      </c>
    </row>
    <row r="937" spans="1:18" hidden="1">
      <c r="A937" s="81">
        <v>202405</v>
      </c>
      <c r="B937" s="81" t="s">
        <v>241</v>
      </c>
      <c r="C937" s="81" t="s">
        <v>18</v>
      </c>
      <c r="D937" s="81" t="s">
        <v>26</v>
      </c>
      <c r="E937" s="81" t="s">
        <v>242</v>
      </c>
      <c r="F937" s="81">
        <f>'5月评分表'!F94</f>
        <v>45</v>
      </c>
      <c r="G937" s="81">
        <f>'5月评分表'!G94</f>
        <v>15</v>
      </c>
      <c r="H937" s="81">
        <f>'5月评分表'!H94</f>
        <v>10</v>
      </c>
      <c r="I937" s="81">
        <f>'5月评分表'!I94</f>
        <v>7</v>
      </c>
      <c r="J937" s="81">
        <f>'5月评分表'!J94</f>
        <v>5</v>
      </c>
      <c r="K937" s="81">
        <f>'5月评分表'!K94</f>
        <v>5</v>
      </c>
      <c r="L937" s="81">
        <f>'5月评分表'!L94</f>
        <v>87</v>
      </c>
      <c r="M937" s="82">
        <f>'5月评分表'!M94</f>
        <v>154160.4</v>
      </c>
      <c r="N937" s="82">
        <f>'5月评分表'!N94</f>
        <v>29885.9975824012</v>
      </c>
      <c r="O937" s="82">
        <f>'5月评分表'!O94</f>
        <v>9.9067159975434596E-2</v>
      </c>
      <c r="P937" s="82">
        <f>'5月评分表'!P94</f>
        <v>2.4953048877832899E-2</v>
      </c>
      <c r="Q937" s="82">
        <f>'5月评分表'!Q94</f>
        <v>8.6188429178628105</v>
      </c>
      <c r="R937" s="82">
        <f>'5月评分表'!R94</f>
        <v>2.1709152523714601</v>
      </c>
    </row>
    <row r="938" spans="1:18" hidden="1">
      <c r="A938" s="81">
        <v>202405</v>
      </c>
      <c r="B938" s="81" t="s">
        <v>243</v>
      </c>
      <c r="C938" s="81" t="s">
        <v>18</v>
      </c>
      <c r="D938" s="81" t="s">
        <v>26</v>
      </c>
      <c r="E938" s="81" t="s">
        <v>244</v>
      </c>
      <c r="F938" s="81">
        <f>'5月评分表'!F95</f>
        <v>45</v>
      </c>
      <c r="G938" s="81">
        <f>'5月评分表'!G95</f>
        <v>15</v>
      </c>
      <c r="H938" s="81">
        <f>'5月评分表'!H95</f>
        <v>10</v>
      </c>
      <c r="I938" s="81">
        <f>'5月评分表'!I95</f>
        <v>10</v>
      </c>
      <c r="J938" s="81">
        <f>'5月评分表'!J95</f>
        <v>2.5</v>
      </c>
      <c r="K938" s="81">
        <f>'5月评分表'!K95</f>
        <v>5</v>
      </c>
      <c r="L938" s="81">
        <f>'5月评分表'!L95</f>
        <v>87.5</v>
      </c>
      <c r="M938" s="82">
        <f>'5月评分表'!M95</f>
        <v>146996.24</v>
      </c>
      <c r="N938" s="82">
        <f>'5月评分表'!N95</f>
        <v>25647.6930795064</v>
      </c>
      <c r="O938" s="82">
        <f>'5月评分表'!O95</f>
        <v>9.0870352790546102E-2</v>
      </c>
      <c r="P938" s="82">
        <f>'5月评分表'!P95</f>
        <v>2.2867325099509402E-2</v>
      </c>
      <c r="Q938" s="82">
        <f>'5月评分表'!Q95</f>
        <v>7.9511558691727799</v>
      </c>
      <c r="R938" s="82">
        <f>'5月评分表'!R95</f>
        <v>2.0008909462070701</v>
      </c>
    </row>
    <row r="939" spans="1:18" hidden="1">
      <c r="A939" s="81">
        <v>202405</v>
      </c>
      <c r="B939" s="81" t="s">
        <v>245</v>
      </c>
      <c r="C939" s="81" t="s">
        <v>18</v>
      </c>
      <c r="D939" s="81" t="s">
        <v>26</v>
      </c>
      <c r="E939" s="81" t="s">
        <v>246</v>
      </c>
      <c r="F939" s="81">
        <f>'5月评分表'!F96</f>
        <v>45</v>
      </c>
      <c r="G939" s="81">
        <f>'5月评分表'!G96</f>
        <v>15</v>
      </c>
      <c r="H939" s="81">
        <f>'5月评分表'!H96</f>
        <v>5</v>
      </c>
      <c r="I939" s="81">
        <f>'5月评分表'!I96</f>
        <v>3</v>
      </c>
      <c r="J939" s="81">
        <f>'5月评分表'!J96</f>
        <v>0</v>
      </c>
      <c r="K939" s="81">
        <f>'5月评分表'!K96</f>
        <v>5</v>
      </c>
      <c r="L939" s="81">
        <f>'5月评分表'!L96</f>
        <v>73</v>
      </c>
      <c r="M939" s="82">
        <f>'5月评分表'!M96</f>
        <v>170225.18</v>
      </c>
      <c r="N939" s="82">
        <f>'5月评分表'!N96</f>
        <v>30307.846783498298</v>
      </c>
      <c r="O939" s="82">
        <f>'5月评分表'!O96</f>
        <v>0.105995692678058</v>
      </c>
      <c r="P939" s="82">
        <f>'5月评分表'!P96</f>
        <v>2.6678260240189398E-2</v>
      </c>
      <c r="Q939" s="82">
        <f>'5月评分表'!Q96</f>
        <v>7.7376855654982304</v>
      </c>
      <c r="R939" s="82">
        <f>'5月评分表'!R96</f>
        <v>1.9475129975338299</v>
      </c>
    </row>
    <row r="940" spans="1:18" hidden="1">
      <c r="A940" s="81">
        <v>202405</v>
      </c>
      <c r="B940" s="81" t="s">
        <v>249</v>
      </c>
      <c r="C940" s="81" t="s">
        <v>16</v>
      </c>
      <c r="D940" s="81" t="s">
        <v>34</v>
      </c>
      <c r="E940" s="81" t="s">
        <v>250</v>
      </c>
      <c r="F940" s="81">
        <f>'5月评分表'!F97</f>
        <v>45</v>
      </c>
      <c r="G940" s="81">
        <f>'5月评分表'!G97</f>
        <v>5</v>
      </c>
      <c r="H940" s="81">
        <f>'5月评分表'!H97</f>
        <v>10</v>
      </c>
      <c r="I940" s="81">
        <f>'5月评分表'!I97</f>
        <v>6</v>
      </c>
      <c r="J940" s="81">
        <f>'5月评分表'!J97</f>
        <v>2.5</v>
      </c>
      <c r="K940" s="81">
        <f>'5月评分表'!K97</f>
        <v>5</v>
      </c>
      <c r="L940" s="81">
        <f>'5月评分表'!L97</f>
        <v>73.5</v>
      </c>
      <c r="M940" s="82">
        <f>'5月评分表'!M97</f>
        <v>110698.18</v>
      </c>
      <c r="N940" s="82">
        <f>'5月评分表'!N97</f>
        <v>7069.5812661473101</v>
      </c>
      <c r="O940" s="82">
        <f>'5月评分表'!O97</f>
        <v>4.9371215692455402E-2</v>
      </c>
      <c r="P940" s="82">
        <f>'5月评分表'!P97</f>
        <v>1.9107724227381301E-2</v>
      </c>
      <c r="Q940" s="82">
        <f>'5月评分表'!Q97</f>
        <v>3.6287843533954698</v>
      </c>
      <c r="R940" s="82">
        <f>'5月评分表'!R97</f>
        <v>1.4044177307125301</v>
      </c>
    </row>
    <row r="941" spans="1:18" hidden="1">
      <c r="A941" s="81">
        <v>202405</v>
      </c>
      <c r="B941" s="81" t="s">
        <v>251</v>
      </c>
      <c r="C941" s="81" t="s">
        <v>16</v>
      </c>
      <c r="D941" s="81" t="s">
        <v>34</v>
      </c>
      <c r="E941" s="81" t="s">
        <v>252</v>
      </c>
      <c r="F941" s="81">
        <f>'5月评分表'!F98</f>
        <v>45</v>
      </c>
      <c r="G941" s="81">
        <f>'5月评分表'!G98</f>
        <v>5</v>
      </c>
      <c r="H941" s="81">
        <f>'5月评分表'!H98</f>
        <v>10</v>
      </c>
      <c r="I941" s="81">
        <f>'5月评分表'!I98</f>
        <v>10</v>
      </c>
      <c r="J941" s="81">
        <f>'5月评分表'!J98</f>
        <v>5</v>
      </c>
      <c r="K941" s="81">
        <f>'5月评分表'!K98</f>
        <v>5</v>
      </c>
      <c r="L941" s="81">
        <f>'5月评分表'!L98</f>
        <v>80</v>
      </c>
      <c r="M941" s="82">
        <f>'5月评分表'!M98</f>
        <v>157065.01</v>
      </c>
      <c r="N941" s="82">
        <f>'5月评分表'!N98</f>
        <v>9626.1263657598993</v>
      </c>
      <c r="O941" s="82">
        <f>'5月评分表'!O98</f>
        <v>6.9702703568293806E-2</v>
      </c>
      <c r="P941" s="82">
        <f>'5月评分表'!P98</f>
        <v>2.69518564086496E-2</v>
      </c>
      <c r="Q941" s="82">
        <f>'5月评分表'!Q98</f>
        <v>5.5762162854634996</v>
      </c>
      <c r="R941" s="82">
        <f>'5月评分表'!R98</f>
        <v>2.1561485126919702</v>
      </c>
    </row>
    <row r="942" spans="1:18" hidden="1">
      <c r="A942" s="81">
        <v>202405</v>
      </c>
      <c r="B942" s="81" t="s">
        <v>253</v>
      </c>
      <c r="C942" s="81" t="s">
        <v>16</v>
      </c>
      <c r="D942" s="81" t="s">
        <v>34</v>
      </c>
      <c r="E942" s="81" t="s">
        <v>254</v>
      </c>
      <c r="F942" s="81">
        <f>'5月评分表'!F99</f>
        <v>45</v>
      </c>
      <c r="G942" s="81">
        <f>'5月评分表'!G99</f>
        <v>10</v>
      </c>
      <c r="H942" s="81">
        <f>'5月评分表'!H99</f>
        <v>10</v>
      </c>
      <c r="I942" s="81">
        <f>'5月评分表'!I99</f>
        <v>6</v>
      </c>
      <c r="J942" s="81">
        <f>'5月评分表'!J99</f>
        <v>0</v>
      </c>
      <c r="K942" s="81">
        <f>'5月评分表'!K99</f>
        <v>5</v>
      </c>
      <c r="L942" s="81">
        <f>'5月评分表'!L99</f>
        <v>76</v>
      </c>
      <c r="M942" s="82">
        <f>'5月评分表'!M99</f>
        <v>157965.79</v>
      </c>
      <c r="N942" s="82">
        <f>'5月评分表'!N99</f>
        <v>20983.072033644701</v>
      </c>
      <c r="O942" s="82">
        <f>'5月评分表'!O99</f>
        <v>7.9824312139349499E-2</v>
      </c>
      <c r="P942" s="82">
        <f>'5月评分表'!P99</f>
        <v>3.1555907788886499E-2</v>
      </c>
      <c r="Q942" s="82">
        <f>'5月评分表'!Q99</f>
        <v>6.0666477225905604</v>
      </c>
      <c r="R942" s="82">
        <f>'5月评分表'!R99</f>
        <v>2.39824899195537</v>
      </c>
    </row>
    <row r="943" spans="1:18" hidden="1">
      <c r="A943" s="81">
        <v>202405</v>
      </c>
      <c r="B943" s="81" t="s">
        <v>255</v>
      </c>
      <c r="C943" s="81" t="s">
        <v>16</v>
      </c>
      <c r="D943" s="81" t="s">
        <v>34</v>
      </c>
      <c r="E943" s="81" t="s">
        <v>256</v>
      </c>
      <c r="F943" s="81">
        <f>'5月评分表'!F100</f>
        <v>45</v>
      </c>
      <c r="G943" s="81">
        <f>'5月评分表'!G100</f>
        <v>2.5</v>
      </c>
      <c r="H943" s="81">
        <f>'5月评分表'!H100</f>
        <v>2.5</v>
      </c>
      <c r="I943" s="81">
        <f>'5月评分表'!I100</f>
        <v>7</v>
      </c>
      <c r="J943" s="81">
        <f>'5月评分表'!J100</f>
        <v>5</v>
      </c>
      <c r="K943" s="81">
        <f>'5月评分表'!K100</f>
        <v>5</v>
      </c>
      <c r="L943" s="81">
        <f>'5月评分表'!L100</f>
        <v>67</v>
      </c>
      <c r="M943" s="82">
        <f>'5月评分表'!M100</f>
        <v>103663.18</v>
      </c>
      <c r="N943" s="82">
        <f>'5月评分表'!N100</f>
        <v>1817.58617912661</v>
      </c>
      <c r="O943" s="82">
        <f>'5月评分表'!O100</f>
        <v>4.21022779123282E-2</v>
      </c>
      <c r="P943" s="82">
        <f>'5月评分表'!P100</f>
        <v>1.6002583031128701E-2</v>
      </c>
      <c r="Q943" s="82">
        <f>'5月评分表'!Q100</f>
        <v>2.82085262012599</v>
      </c>
      <c r="R943" s="82">
        <f>'5月评分表'!R100</f>
        <v>1.0721730630856201</v>
      </c>
    </row>
    <row r="944" spans="1:18">
      <c r="A944" s="81">
        <v>202405</v>
      </c>
      <c r="B944" s="81" t="s">
        <v>257</v>
      </c>
      <c r="C944" s="81" t="s">
        <v>18</v>
      </c>
      <c r="D944" s="81" t="s">
        <v>37</v>
      </c>
      <c r="E944" s="81" t="s">
        <v>258</v>
      </c>
      <c r="F944" s="81">
        <f>'5月评分表'!F101</f>
        <v>0</v>
      </c>
      <c r="G944" s="81">
        <f>'5月评分表'!G101</f>
        <v>0</v>
      </c>
      <c r="H944" s="81">
        <f>'5月评分表'!H101</f>
        <v>5</v>
      </c>
      <c r="I944" s="81">
        <f>'5月评分表'!I101</f>
        <v>10</v>
      </c>
      <c r="J944" s="81">
        <f>'5月评分表'!J101</f>
        <v>5</v>
      </c>
      <c r="K944" s="81">
        <f>'5月评分表'!K101</f>
        <v>5</v>
      </c>
      <c r="L944" s="81">
        <f>'5月评分表'!L101</f>
        <v>25</v>
      </c>
      <c r="M944" s="82">
        <f>'5月评分表'!M101</f>
        <v>132015.81</v>
      </c>
      <c r="N944" s="82">
        <f>'5月评分表'!N101</f>
        <v>0</v>
      </c>
      <c r="O944" s="82">
        <f>'5月评分表'!O101</f>
        <v>8.3691694659272703E-2</v>
      </c>
      <c r="P944" s="82">
        <f>'5月评分表'!P101</f>
        <v>1.30505982927642E-2</v>
      </c>
      <c r="Q944" s="82">
        <f>'5月评分表'!Q101</f>
        <v>2.09229236648182</v>
      </c>
      <c r="R944" s="82">
        <f>'5月评分表'!R101</f>
        <v>0.32626495731910499</v>
      </c>
    </row>
    <row r="945" spans="1:18" hidden="1">
      <c r="A945" s="81">
        <v>202405</v>
      </c>
      <c r="B945" s="81" t="s">
        <v>259</v>
      </c>
      <c r="C945" s="81" t="s">
        <v>18</v>
      </c>
      <c r="D945" s="81" t="s">
        <v>35</v>
      </c>
      <c r="E945" s="81" t="s">
        <v>260</v>
      </c>
      <c r="F945" s="81">
        <f>'5月评分表'!F102</f>
        <v>36.450000000000003</v>
      </c>
      <c r="G945" s="81">
        <f>'5月评分表'!G102</f>
        <v>0</v>
      </c>
      <c r="H945" s="81">
        <f>'5月评分表'!H102</f>
        <v>10</v>
      </c>
      <c r="I945" s="81">
        <f>'5月评分表'!I102</f>
        <v>10</v>
      </c>
      <c r="J945" s="81">
        <f>'5月评分表'!J102</f>
        <v>0</v>
      </c>
      <c r="K945" s="81">
        <f>'5月评分表'!K102</f>
        <v>5</v>
      </c>
      <c r="L945" s="81">
        <f>'5月评分表'!L102</f>
        <v>61.45</v>
      </c>
      <c r="M945" s="82">
        <f>'5月评分表'!M102</f>
        <v>107447.49</v>
      </c>
      <c r="N945" s="82">
        <f>'5月评分表'!N102</f>
        <v>0</v>
      </c>
      <c r="O945" s="82">
        <f>'5月评分表'!O102</f>
        <v>2.9056059513021201E-2</v>
      </c>
      <c r="P945" s="82">
        <f>'5月评分表'!P102</f>
        <v>1.0621864377878701E-2</v>
      </c>
      <c r="Q945" s="82">
        <f>'5月评分表'!Q102</f>
        <v>1.7854948570751501</v>
      </c>
      <c r="R945" s="82">
        <f>'5月评分表'!R102</f>
        <v>0.65271356602064601</v>
      </c>
    </row>
    <row r="946" spans="1:18">
      <c r="A946" s="81">
        <v>202405</v>
      </c>
      <c r="B946" s="81" t="s">
        <v>261</v>
      </c>
      <c r="C946" s="81" t="s">
        <v>18</v>
      </c>
      <c r="D946" s="81" t="s">
        <v>37</v>
      </c>
      <c r="E946" s="81" t="s">
        <v>262</v>
      </c>
      <c r="F946" s="81">
        <f>'5月评分表'!F103</f>
        <v>36.450000000000003</v>
      </c>
      <c r="G946" s="81">
        <f>'5月评分表'!G103</f>
        <v>5</v>
      </c>
      <c r="H946" s="81">
        <f>'5月评分表'!H103</f>
        <v>7.5</v>
      </c>
      <c r="I946" s="81">
        <f>'5月评分表'!I103</f>
        <v>10</v>
      </c>
      <c r="J946" s="81">
        <f>'5月评分表'!J103</f>
        <v>5</v>
      </c>
      <c r="K946" s="81">
        <f>'5月评分表'!K103</f>
        <v>5</v>
      </c>
      <c r="L946" s="81">
        <f>'5月评分表'!L103</f>
        <v>68.95</v>
      </c>
      <c r="M946" s="82">
        <f>'5月评分表'!M103</f>
        <v>144053.96</v>
      </c>
      <c r="N946" s="82">
        <f>'5月评分表'!N103</f>
        <v>13172.557805107301</v>
      </c>
      <c r="O946" s="82">
        <f>'5月评分表'!O103</f>
        <v>0.134707320352877</v>
      </c>
      <c r="P946" s="82">
        <f>'5月评分表'!P103</f>
        <v>1.8521889313890701E-2</v>
      </c>
      <c r="Q946" s="82">
        <f>'5月评分表'!Q103</f>
        <v>9.2880697383308704</v>
      </c>
      <c r="R946" s="82">
        <f>'5月评分表'!R103</f>
        <v>1.2770842681927601</v>
      </c>
    </row>
    <row r="947" spans="1:18" hidden="1">
      <c r="A947" s="81">
        <v>202405</v>
      </c>
      <c r="B947" s="81" t="s">
        <v>263</v>
      </c>
      <c r="C947" s="81" t="s">
        <v>18</v>
      </c>
      <c r="D947" s="81" t="s">
        <v>35</v>
      </c>
      <c r="E947" s="81" t="s">
        <v>264</v>
      </c>
      <c r="F947" s="81">
        <f>'5月评分表'!F104</f>
        <v>40.5</v>
      </c>
      <c r="G947" s="81">
        <f>'5月评分表'!G104</f>
        <v>20</v>
      </c>
      <c r="H947" s="81">
        <f>'5月评分表'!H104</f>
        <v>10</v>
      </c>
      <c r="I947" s="81">
        <f>'5月评分表'!I104</f>
        <v>3</v>
      </c>
      <c r="J947" s="81">
        <f>'5月评分表'!J104</f>
        <v>0</v>
      </c>
      <c r="K947" s="81">
        <f>'5月评分表'!K104</f>
        <v>5</v>
      </c>
      <c r="L947" s="81">
        <f>'5月评分表'!L104</f>
        <v>78.5</v>
      </c>
      <c r="M947" s="82">
        <f>'5月评分表'!M104</f>
        <v>178793.13</v>
      </c>
      <c r="N947" s="82">
        <f>'5月评分表'!N104</f>
        <v>38011.116587054399</v>
      </c>
      <c r="O947" s="82">
        <f>'5月评分表'!O104</f>
        <v>7.7557151308220995E-2</v>
      </c>
      <c r="P947" s="82">
        <f>'5月评分表'!P104</f>
        <v>3.0028913991023101E-2</v>
      </c>
      <c r="Q947" s="82">
        <f>'5月评分表'!Q104</f>
        <v>6.0882363776953499</v>
      </c>
      <c r="R947" s="82">
        <f>'5月评分表'!R104</f>
        <v>2.3572697482953102</v>
      </c>
    </row>
    <row r="948" spans="1:18">
      <c r="A948" s="81">
        <v>202405</v>
      </c>
      <c r="B948" s="81" t="s">
        <v>265</v>
      </c>
      <c r="C948" s="81" t="s">
        <v>18</v>
      </c>
      <c r="D948" s="81" t="s">
        <v>37</v>
      </c>
      <c r="E948" s="81" t="s">
        <v>266</v>
      </c>
      <c r="F948" s="81">
        <f>'5月评分表'!F105</f>
        <v>38.25</v>
      </c>
      <c r="G948" s="81">
        <f>'5月评分表'!G105</f>
        <v>15</v>
      </c>
      <c r="H948" s="81">
        <f>'5月评分表'!H105</f>
        <v>7.5</v>
      </c>
      <c r="I948" s="81">
        <f>'5月评分表'!I105</f>
        <v>10</v>
      </c>
      <c r="J948" s="81">
        <f>'5月评分表'!J105</f>
        <v>2.5</v>
      </c>
      <c r="K948" s="81">
        <f>'5月评分表'!K105</f>
        <v>5</v>
      </c>
      <c r="L948" s="81">
        <f>'5月评分表'!L105</f>
        <v>78.25</v>
      </c>
      <c r="M948" s="82">
        <f>'5月评分表'!M105</f>
        <v>119842.06</v>
      </c>
      <c r="N948" s="82">
        <f>'5月评分表'!N105</f>
        <v>20550.446975887298</v>
      </c>
      <c r="O948" s="82">
        <f>'5月评分表'!O105</f>
        <v>0.14365732456409699</v>
      </c>
      <c r="P948" s="82">
        <f>'5月评分表'!P105</f>
        <v>1.85262947241981E-2</v>
      </c>
      <c r="Q948" s="82">
        <f>'5月评分表'!Q105</f>
        <v>11.2411856471406</v>
      </c>
      <c r="R948" s="82">
        <f>'5月评分表'!R105</f>
        <v>1.4496825621685001</v>
      </c>
    </row>
    <row r="949" spans="1:18">
      <c r="A949" s="81">
        <v>202405</v>
      </c>
      <c r="B949" s="81" t="s">
        <v>267</v>
      </c>
      <c r="C949" s="81" t="s">
        <v>18</v>
      </c>
      <c r="D949" s="81" t="s">
        <v>37</v>
      </c>
      <c r="E949" s="81" t="s">
        <v>268</v>
      </c>
      <c r="F949" s="81">
        <f>'5月评分表'!F106</f>
        <v>41.85</v>
      </c>
      <c r="G949" s="81">
        <f>'5月评分表'!G106</f>
        <v>0</v>
      </c>
      <c r="H949" s="81">
        <f>'5月评分表'!H106</f>
        <v>10</v>
      </c>
      <c r="I949" s="81">
        <f>'5月评分表'!I106</f>
        <v>7</v>
      </c>
      <c r="J949" s="81">
        <f>'5月评分表'!J106</f>
        <v>2.5</v>
      </c>
      <c r="K949" s="81">
        <f>'5月评分表'!K106</f>
        <v>5</v>
      </c>
      <c r="L949" s="81">
        <f>'5月评分表'!L106</f>
        <v>66.349999999999994</v>
      </c>
      <c r="M949" s="82">
        <f>'5月评分表'!M106</f>
        <v>224001.64</v>
      </c>
      <c r="N949" s="82">
        <f>'5月评分表'!N106</f>
        <v>0</v>
      </c>
      <c r="O949" s="82">
        <f>'5月评分表'!O106</f>
        <v>0.142006301048763</v>
      </c>
      <c r="P949" s="82">
        <f>'5月评分表'!P106</f>
        <v>2.2143979729097402E-2</v>
      </c>
      <c r="Q949" s="82">
        <f>'5月评分表'!Q106</f>
        <v>9.4221180745854198</v>
      </c>
      <c r="R949" s="82">
        <f>'5月评分表'!R106</f>
        <v>1.46925305502561</v>
      </c>
    </row>
    <row r="950" spans="1:18" hidden="1">
      <c r="A950" s="81">
        <v>202405</v>
      </c>
      <c r="B950" s="81" t="s">
        <v>271</v>
      </c>
      <c r="C950" s="81" t="s">
        <v>18</v>
      </c>
      <c r="D950" s="81" t="s">
        <v>35</v>
      </c>
      <c r="E950" s="81" t="s">
        <v>272</v>
      </c>
      <c r="F950" s="81">
        <f>'5月评分表'!F107</f>
        <v>38.700000000000003</v>
      </c>
      <c r="G950" s="81">
        <f>'5月评分表'!G107</f>
        <v>10</v>
      </c>
      <c r="H950" s="81">
        <f>'5月评分表'!H107</f>
        <v>10</v>
      </c>
      <c r="I950" s="81">
        <f>'5月评分表'!I107</f>
        <v>6</v>
      </c>
      <c r="J950" s="81">
        <f>'5月评分表'!J107</f>
        <v>5</v>
      </c>
      <c r="K950" s="81">
        <f>'5月评分表'!K107</f>
        <v>5</v>
      </c>
      <c r="L950" s="81">
        <f>'5月评分表'!L107</f>
        <v>74.7</v>
      </c>
      <c r="M950" s="82">
        <f>'5月评分表'!M107</f>
        <v>120485.51</v>
      </c>
      <c r="N950" s="82">
        <f>'5月评分表'!N107</f>
        <v>17827.7191998321</v>
      </c>
      <c r="O950" s="82">
        <f>'5月评分表'!O107</f>
        <v>4.6280628548844502E-2</v>
      </c>
      <c r="P950" s="82">
        <f>'5月评分表'!P107</f>
        <v>1.7704983729390899E-2</v>
      </c>
      <c r="Q950" s="82">
        <f>'5月评分表'!Q107</f>
        <v>3.4571629525986798</v>
      </c>
      <c r="R950" s="82">
        <f>'5月评分表'!R107</f>
        <v>1.3225622845855001</v>
      </c>
    </row>
    <row r="951" spans="1:18" hidden="1">
      <c r="A951" s="81">
        <v>202405</v>
      </c>
      <c r="B951" s="81" t="s">
        <v>273</v>
      </c>
      <c r="C951" s="81" t="s">
        <v>18</v>
      </c>
      <c r="D951" s="81" t="s">
        <v>35</v>
      </c>
      <c r="E951" s="81" t="s">
        <v>274</v>
      </c>
      <c r="F951" s="81">
        <f>'5月评分表'!F108</f>
        <v>40.950000000000003</v>
      </c>
      <c r="G951" s="81">
        <f>'5月评分表'!G108</f>
        <v>2.5</v>
      </c>
      <c r="H951" s="81">
        <f>'5月评分表'!H108</f>
        <v>7.5</v>
      </c>
      <c r="I951" s="81">
        <f>'5月评分表'!I108</f>
        <v>10</v>
      </c>
      <c r="J951" s="81">
        <f>'5月评分表'!J108</f>
        <v>0</v>
      </c>
      <c r="K951" s="81">
        <f>'5月评分表'!K108</f>
        <v>5</v>
      </c>
      <c r="L951" s="81">
        <f>'5月评分表'!L108</f>
        <v>65.95</v>
      </c>
      <c r="M951" s="82">
        <f>'5月评分表'!M108</f>
        <v>220720.29</v>
      </c>
      <c r="N951" s="82">
        <f>'5月评分表'!N108</f>
        <v>1051.17603228692</v>
      </c>
      <c r="O951" s="82">
        <f>'5月评分表'!O108</f>
        <v>6.0495128647155998E-2</v>
      </c>
      <c r="P951" s="82">
        <f>'5月评分表'!P108</f>
        <v>2.21612426871459E-2</v>
      </c>
      <c r="Q951" s="82">
        <f>'5月评分表'!Q108</f>
        <v>3.9896537342799401</v>
      </c>
      <c r="R951" s="82">
        <f>'5月评分表'!R108</f>
        <v>1.4615339552172699</v>
      </c>
    </row>
    <row r="952" spans="1:18" hidden="1">
      <c r="A952" s="81">
        <v>202405</v>
      </c>
      <c r="B952" s="81" t="s">
        <v>275</v>
      </c>
      <c r="C952" s="81" t="s">
        <v>18</v>
      </c>
      <c r="D952" s="81" t="s">
        <v>35</v>
      </c>
      <c r="E952" s="81" t="s">
        <v>276</v>
      </c>
      <c r="F952" s="81">
        <f>'5月评分表'!F109</f>
        <v>44.1</v>
      </c>
      <c r="G952" s="81">
        <f>'5月评分表'!G109</f>
        <v>20</v>
      </c>
      <c r="H952" s="81">
        <f>'5月评分表'!H109</f>
        <v>10</v>
      </c>
      <c r="I952" s="81">
        <f>'5月评分表'!I109</f>
        <v>10</v>
      </c>
      <c r="J952" s="81">
        <f>'5月评分表'!J109</f>
        <v>0</v>
      </c>
      <c r="K952" s="81">
        <f>'5月评分表'!K109</f>
        <v>5</v>
      </c>
      <c r="L952" s="81">
        <f>'5月评分表'!L109</f>
        <v>89.1</v>
      </c>
      <c r="M952" s="82">
        <f>'5月评分表'!M109</f>
        <v>277199.23</v>
      </c>
      <c r="N952" s="82">
        <f>'5月评分表'!N109</f>
        <v>86548.750885072004</v>
      </c>
      <c r="O952" s="82">
        <f>'5月评分表'!O109</f>
        <v>0.14146453345769</v>
      </c>
      <c r="P952" s="82">
        <f>'5月评分表'!P109</f>
        <v>5.5532309381640298E-2</v>
      </c>
      <c r="Q952" s="82">
        <f>'5月评分表'!Q109</f>
        <v>12.604489931080201</v>
      </c>
      <c r="R952" s="82">
        <f>'5月评分表'!R109</f>
        <v>4.94792876590415</v>
      </c>
    </row>
    <row r="953" spans="1:18" hidden="1">
      <c r="A953" s="81">
        <v>202405</v>
      </c>
      <c r="B953" s="81" t="s">
        <v>277</v>
      </c>
      <c r="C953" s="81" t="s">
        <v>18</v>
      </c>
      <c r="D953" s="81" t="s">
        <v>35</v>
      </c>
      <c r="E953" s="81" t="s">
        <v>278</v>
      </c>
      <c r="F953" s="81">
        <f>'5月评分表'!F110</f>
        <v>45</v>
      </c>
      <c r="G953" s="81">
        <f>'5月评分表'!G110</f>
        <v>20</v>
      </c>
      <c r="H953" s="81">
        <f>'5月评分表'!H110</f>
        <v>7.5</v>
      </c>
      <c r="I953" s="81">
        <f>'5月评分表'!I110</f>
        <v>7</v>
      </c>
      <c r="J953" s="81">
        <f>'5月评分表'!J110</f>
        <v>2.5</v>
      </c>
      <c r="K953" s="81">
        <f>'5月评分表'!K110</f>
        <v>5</v>
      </c>
      <c r="L953" s="81">
        <f>'5月评分表'!L110</f>
        <v>87</v>
      </c>
      <c r="M953" s="82">
        <f>'5月评分表'!M110</f>
        <v>260216.15</v>
      </c>
      <c r="N953" s="82">
        <f>'5月评分表'!N110</f>
        <v>70339.592593882699</v>
      </c>
      <c r="O953" s="82">
        <f>'5月评分表'!O110</f>
        <v>0.124416839030819</v>
      </c>
      <c r="P953" s="82">
        <f>'5月评分表'!P110</f>
        <v>4.8585248135203603E-2</v>
      </c>
      <c r="Q953" s="82">
        <f>'5月评分表'!Q110</f>
        <v>10.8242649956813</v>
      </c>
      <c r="R953" s="82">
        <f>'5月评分表'!R110</f>
        <v>4.2269165877627097</v>
      </c>
    </row>
    <row r="954" spans="1:18" hidden="1">
      <c r="A954" s="81">
        <v>202405</v>
      </c>
      <c r="B954" s="81" t="s">
        <v>279</v>
      </c>
      <c r="C954" s="81" t="s">
        <v>18</v>
      </c>
      <c r="D954" s="81" t="s">
        <v>29</v>
      </c>
      <c r="E954" s="81" t="s">
        <v>280</v>
      </c>
      <c r="F954" s="81">
        <f>'5月评分表'!F111</f>
        <v>45</v>
      </c>
      <c r="G954" s="81">
        <f>'5月评分表'!G111</f>
        <v>5</v>
      </c>
      <c r="H954" s="81">
        <f>'5月评分表'!H111</f>
        <v>7.5</v>
      </c>
      <c r="I954" s="81">
        <f>'5月评分表'!I111</f>
        <v>6</v>
      </c>
      <c r="J954" s="81">
        <f>'5月评分表'!J111</f>
        <v>2.5</v>
      </c>
      <c r="K954" s="81">
        <f>'5月评分表'!K111</f>
        <v>5</v>
      </c>
      <c r="L954" s="81">
        <f>'5月评分表'!L111</f>
        <v>71</v>
      </c>
      <c r="M954" s="82">
        <f>'5月评分表'!M111</f>
        <v>164004.79999999999</v>
      </c>
      <c r="N954" s="82">
        <f>'5月评分表'!N111</f>
        <v>13975.911952578601</v>
      </c>
      <c r="O954" s="82">
        <f>'5月评分表'!O111</f>
        <v>9.1013660244103095E-2</v>
      </c>
      <c r="P954" s="82">
        <f>'5月评分表'!P111</f>
        <v>2.07552561122035E-2</v>
      </c>
      <c r="Q954" s="82">
        <f>'5月评分表'!Q111</f>
        <v>6.4619698773313203</v>
      </c>
      <c r="R954" s="82">
        <f>'5月评分表'!R111</f>
        <v>1.47362318396645</v>
      </c>
    </row>
    <row r="955" spans="1:18" hidden="1">
      <c r="A955" s="81">
        <v>202405</v>
      </c>
      <c r="B955" s="81" t="s">
        <v>281</v>
      </c>
      <c r="C955" s="81" t="s">
        <v>18</v>
      </c>
      <c r="D955" s="81" t="s">
        <v>29</v>
      </c>
      <c r="E955" s="81" t="s">
        <v>282</v>
      </c>
      <c r="F955" s="81">
        <f>'5月评分表'!F112</f>
        <v>45</v>
      </c>
      <c r="G955" s="81">
        <f>'5月评分表'!G112</f>
        <v>15</v>
      </c>
      <c r="H955" s="81">
        <f>'5月评分表'!H112</f>
        <v>10</v>
      </c>
      <c r="I955" s="81">
        <f>'5月评分表'!I112</f>
        <v>6</v>
      </c>
      <c r="J955" s="81">
        <f>'5月评分表'!J112</f>
        <v>0</v>
      </c>
      <c r="K955" s="81">
        <f>'5月评分表'!K112</f>
        <v>5</v>
      </c>
      <c r="L955" s="81">
        <f>'5月评分表'!L112</f>
        <v>81</v>
      </c>
      <c r="M955" s="82">
        <f>'5月评分表'!M112</f>
        <v>288117.15000000002</v>
      </c>
      <c r="N955" s="82">
        <f>'5月评分表'!N112</f>
        <v>55383.262746661101</v>
      </c>
      <c r="O955" s="82">
        <f>'5月评分表'!O112</f>
        <v>0.20531506946477401</v>
      </c>
      <c r="P955" s="82">
        <f>'5月评分表'!P112</f>
        <v>4.6482446941937899E-2</v>
      </c>
      <c r="Q955" s="82">
        <f>'5月评分表'!Q112</f>
        <v>16.6305206266467</v>
      </c>
      <c r="R955" s="82">
        <f>'5月评分表'!R112</f>
        <v>3.7650782022969702</v>
      </c>
    </row>
    <row r="956" spans="1:18" hidden="1">
      <c r="A956" s="81">
        <v>202405</v>
      </c>
      <c r="B956" s="81" t="s">
        <v>283</v>
      </c>
      <c r="C956" s="81" t="s">
        <v>18</v>
      </c>
      <c r="D956" s="81" t="s">
        <v>29</v>
      </c>
      <c r="E956" s="81" t="s">
        <v>284</v>
      </c>
      <c r="F956" s="81">
        <f>'5月评分表'!F113</f>
        <v>45</v>
      </c>
      <c r="G956" s="81">
        <f>'5月评分表'!G113</f>
        <v>20</v>
      </c>
      <c r="H956" s="81">
        <f>'5月评分表'!H113</f>
        <v>7.5</v>
      </c>
      <c r="I956" s="81">
        <f>'5月评分表'!I113</f>
        <v>10</v>
      </c>
      <c r="J956" s="81">
        <f>'5月评分表'!J113</f>
        <v>2.5</v>
      </c>
      <c r="K956" s="81">
        <f>'5月评分表'!K113</f>
        <v>5</v>
      </c>
      <c r="L956" s="81">
        <f>'5月评分表'!L113</f>
        <v>90</v>
      </c>
      <c r="M956" s="82">
        <f>'5月评分表'!M113</f>
        <v>384241.32</v>
      </c>
      <c r="N956" s="82">
        <f>'5月评分表'!N113</f>
        <v>89623.476244395701</v>
      </c>
      <c r="O956" s="82">
        <f>'5月评分表'!O113</f>
        <v>0.297038720507311</v>
      </c>
      <c r="P956" s="82">
        <f>'5月评分表'!P113</f>
        <v>6.7113421058167894E-2</v>
      </c>
      <c r="Q956" s="82">
        <f>'5月评分表'!Q113</f>
        <v>26.733484845658001</v>
      </c>
      <c r="R956" s="82">
        <f>'5月评分表'!R113</f>
        <v>6.0402078952351097</v>
      </c>
    </row>
    <row r="957" spans="1:18" hidden="1">
      <c r="A957" s="81">
        <v>202405</v>
      </c>
      <c r="B957" s="81" t="s">
        <v>285</v>
      </c>
      <c r="C957" s="81" t="s">
        <v>18</v>
      </c>
      <c r="D957" s="81" t="s">
        <v>29</v>
      </c>
      <c r="E957" s="81" t="s">
        <v>286</v>
      </c>
      <c r="F957" s="81">
        <f>'5月评分表'!F114</f>
        <v>45</v>
      </c>
      <c r="G957" s="81">
        <f>'5月评分表'!G114</f>
        <v>2.5</v>
      </c>
      <c r="H957" s="81">
        <f>'5月评分表'!H114</f>
        <v>5</v>
      </c>
      <c r="I957" s="81">
        <f>'5月评分表'!I114</f>
        <v>10</v>
      </c>
      <c r="J957" s="81">
        <f>'5月评分表'!J114</f>
        <v>0</v>
      </c>
      <c r="K957" s="81">
        <f>'5月评分表'!K114</f>
        <v>5</v>
      </c>
      <c r="L957" s="81">
        <f>'5月评分表'!L114</f>
        <v>67.5</v>
      </c>
      <c r="M957" s="82">
        <f>'5月评分表'!M114</f>
        <v>113532.1</v>
      </c>
      <c r="N957" s="82">
        <f>'5月评分表'!N114</f>
        <v>4009.4364391342101</v>
      </c>
      <c r="O957" s="82">
        <f>'5月评分表'!O114</f>
        <v>5.4656805725859403E-2</v>
      </c>
      <c r="P957" s="82">
        <f>'5月评分表'!P114</f>
        <v>1.2526482863921599E-2</v>
      </c>
      <c r="Q957" s="82">
        <f>'5月评分表'!Q114</f>
        <v>3.6893343864955099</v>
      </c>
      <c r="R957" s="82">
        <f>'5月评分表'!R114</f>
        <v>0.84553759331470801</v>
      </c>
    </row>
    <row r="958" spans="1:18" hidden="1">
      <c r="A958" s="81">
        <v>202405</v>
      </c>
      <c r="B958" s="81" t="s">
        <v>287</v>
      </c>
      <c r="C958" s="81" t="s">
        <v>18</v>
      </c>
      <c r="D958" s="81" t="s">
        <v>35</v>
      </c>
      <c r="E958" s="81" t="s">
        <v>288</v>
      </c>
      <c r="F958" s="81">
        <f>'5月评分表'!F115</f>
        <v>40.950000000000003</v>
      </c>
      <c r="G958" s="81">
        <f>'5月评分表'!G115</f>
        <v>20</v>
      </c>
      <c r="H958" s="81">
        <f>'5月评分表'!H115</f>
        <v>10</v>
      </c>
      <c r="I958" s="81">
        <f>'5月评分表'!I115</f>
        <v>10</v>
      </c>
      <c r="J958" s="81">
        <f>'5月评分表'!J115</f>
        <v>5</v>
      </c>
      <c r="K958" s="81">
        <f>'5月评分表'!K115</f>
        <v>5</v>
      </c>
      <c r="L958" s="81">
        <f>'5月评分表'!L115</f>
        <v>90.95</v>
      </c>
      <c r="M958" s="82">
        <f>'5月评分表'!M115</f>
        <v>288414.86</v>
      </c>
      <c r="N958" s="82">
        <f>'5月评分表'!N115</f>
        <v>65707.244216595602</v>
      </c>
      <c r="O958" s="82">
        <f>'5月评分表'!O115</f>
        <v>0.128482867677775</v>
      </c>
      <c r="P958" s="82">
        <f>'5月评分表'!P115</f>
        <v>4.9867298735692199E-2</v>
      </c>
      <c r="Q958" s="82">
        <f>'5月评分表'!Q115</f>
        <v>11.6855168152936</v>
      </c>
      <c r="R958" s="82">
        <f>'5月评分表'!R115</f>
        <v>4.5354308200112099</v>
      </c>
    </row>
    <row r="959" spans="1:18" hidden="1">
      <c r="A959" s="81">
        <v>202405</v>
      </c>
      <c r="B959" s="81" t="s">
        <v>291</v>
      </c>
      <c r="C959" s="81" t="s">
        <v>17</v>
      </c>
      <c r="D959" s="81" t="s">
        <v>30</v>
      </c>
      <c r="E959" s="81" t="s">
        <v>292</v>
      </c>
      <c r="F959" s="81">
        <f>'5月评分表'!F116</f>
        <v>45</v>
      </c>
      <c r="G959" s="81">
        <f>'5月评分表'!G116</f>
        <v>20</v>
      </c>
      <c r="H959" s="81">
        <f>'5月评分表'!H116</f>
        <v>10</v>
      </c>
      <c r="I959" s="81">
        <f>'5月评分表'!I116</f>
        <v>3</v>
      </c>
      <c r="J959" s="81">
        <f>'5月评分表'!J116</f>
        <v>0</v>
      </c>
      <c r="K959" s="81">
        <f>'5月评分表'!K116</f>
        <v>5</v>
      </c>
      <c r="L959" s="81">
        <f>'5月评分表'!L116</f>
        <v>83</v>
      </c>
      <c r="M959" s="82">
        <f>'5月评分表'!M116</f>
        <v>252307.14</v>
      </c>
      <c r="N959" s="82">
        <f>'5月评分表'!N116</f>
        <v>66718.256989333298</v>
      </c>
      <c r="O959" s="82">
        <f>'5月评分表'!O116</f>
        <v>0.20039687180481799</v>
      </c>
      <c r="P959" s="82">
        <f>'5月评分表'!P116</f>
        <v>3.9826802487884998E-2</v>
      </c>
      <c r="Q959" s="82">
        <f>'5月评分表'!Q116</f>
        <v>16.6329403597999</v>
      </c>
      <c r="R959" s="82">
        <f>'5月评分表'!R116</f>
        <v>3.3056246064944501</v>
      </c>
    </row>
    <row r="960" spans="1:18" hidden="1">
      <c r="A960" s="81">
        <v>202405</v>
      </c>
      <c r="B960" s="81" t="s">
        <v>293</v>
      </c>
      <c r="C960" s="81" t="s">
        <v>16</v>
      </c>
      <c r="D960" s="81" t="s">
        <v>23</v>
      </c>
      <c r="E960" s="81" t="s">
        <v>294</v>
      </c>
      <c r="F960" s="81">
        <f>'5月评分表'!F117</f>
        <v>45</v>
      </c>
      <c r="G960" s="81">
        <f>'5月评分表'!G117</f>
        <v>10</v>
      </c>
      <c r="H960" s="81">
        <f>'5月评分表'!H117</f>
        <v>10</v>
      </c>
      <c r="I960" s="81">
        <f>'5月评分表'!I117</f>
        <v>10</v>
      </c>
      <c r="J960" s="81">
        <f>'5月评分表'!J117</f>
        <v>5</v>
      </c>
      <c r="K960" s="81">
        <f>'5月评分表'!K117</f>
        <v>5</v>
      </c>
      <c r="L960" s="81">
        <f>'5月评分表'!L117</f>
        <v>85</v>
      </c>
      <c r="M960" s="82">
        <f>'5月评分表'!M117</f>
        <v>205286.55</v>
      </c>
      <c r="N960" s="82">
        <f>'5月评分表'!N117</f>
        <v>30514.8044580235</v>
      </c>
      <c r="O960" s="82">
        <f>'5月评分表'!O117</f>
        <v>0.106782131673304</v>
      </c>
      <c r="P960" s="82">
        <f>'5月评分表'!P117</f>
        <v>4.2286836552398503E-2</v>
      </c>
      <c r="Q960" s="82">
        <f>'5月评分表'!Q117</f>
        <v>9.0764811922308404</v>
      </c>
      <c r="R960" s="82">
        <f>'5月评分表'!R117</f>
        <v>3.59438110695387</v>
      </c>
    </row>
    <row r="961" spans="1:18" hidden="1">
      <c r="A961" s="81">
        <v>202405</v>
      </c>
      <c r="B961" s="81" t="s">
        <v>295</v>
      </c>
      <c r="C961" s="81" t="s">
        <v>19</v>
      </c>
      <c r="D961" s="81" t="s">
        <v>27</v>
      </c>
      <c r="E961" s="81" t="s">
        <v>296</v>
      </c>
      <c r="F961" s="81">
        <f>'5月评分表'!F118</f>
        <v>41.4</v>
      </c>
      <c r="G961" s="81">
        <f>'5月评分表'!G118</f>
        <v>5</v>
      </c>
      <c r="H961" s="81">
        <f>'5月评分表'!H118</f>
        <v>10</v>
      </c>
      <c r="I961" s="81">
        <f>'5月评分表'!I118</f>
        <v>3</v>
      </c>
      <c r="J961" s="81">
        <f>'5月评分表'!J118</f>
        <v>5</v>
      </c>
      <c r="K961" s="81">
        <f>'5月评分表'!K118</f>
        <v>5</v>
      </c>
      <c r="L961" s="81">
        <f>'5月评分表'!L118</f>
        <v>69.400000000000006</v>
      </c>
      <c r="M961" s="82">
        <f>'5月评分表'!M118</f>
        <v>183405.03</v>
      </c>
      <c r="N961" s="82">
        <f>'5月评分表'!N118</f>
        <v>10572.965319015901</v>
      </c>
      <c r="O961" s="82">
        <f>'5月评分表'!O118</f>
        <v>8.7709986750406102E-2</v>
      </c>
      <c r="P961" s="82">
        <f>'5月评分表'!P118</f>
        <v>1.9598464486185001E-2</v>
      </c>
      <c r="Q961" s="82">
        <f>'5月评分表'!Q118</f>
        <v>6.0870730804781799</v>
      </c>
      <c r="R961" s="82">
        <f>'5月评分表'!R118</f>
        <v>1.36013343534124</v>
      </c>
    </row>
    <row r="962" spans="1:18" hidden="1">
      <c r="A962" s="81">
        <v>202405</v>
      </c>
      <c r="B962" s="81" t="s">
        <v>297</v>
      </c>
      <c r="C962" s="81" t="s">
        <v>19</v>
      </c>
      <c r="D962" s="81" t="s">
        <v>27</v>
      </c>
      <c r="E962" s="81" t="s">
        <v>298</v>
      </c>
      <c r="F962" s="81">
        <f>'5月评分表'!F119</f>
        <v>45</v>
      </c>
      <c r="G962" s="81">
        <f>'5月评分表'!G119</f>
        <v>0</v>
      </c>
      <c r="H962" s="81">
        <f>'5月评分表'!H119</f>
        <v>10</v>
      </c>
      <c r="I962" s="81">
        <f>'5月评分表'!I119</f>
        <v>10</v>
      </c>
      <c r="J962" s="81">
        <f>'5月评分表'!J119</f>
        <v>5</v>
      </c>
      <c r="K962" s="81">
        <f>'5月评分表'!K119</f>
        <v>5</v>
      </c>
      <c r="L962" s="81">
        <f>'5月评分表'!L119</f>
        <v>75</v>
      </c>
      <c r="M962" s="82">
        <f>'5月评分表'!M119</f>
        <v>137585.19</v>
      </c>
      <c r="N962" s="82">
        <f>'5月评分表'!N119</f>
        <v>0</v>
      </c>
      <c r="O962" s="82">
        <f>'5月评分表'!O119</f>
        <v>5.4722400036450701E-2</v>
      </c>
      <c r="P962" s="82">
        <f>'5月评分表'!P119</f>
        <v>1.19279780466901E-2</v>
      </c>
      <c r="Q962" s="82">
        <f>'5月评分表'!Q119</f>
        <v>4.1041800027338002</v>
      </c>
      <c r="R962" s="82">
        <f>'5月评分表'!R119</f>
        <v>0.89459835350175798</v>
      </c>
    </row>
    <row r="963" spans="1:18" hidden="1">
      <c r="A963" s="81">
        <v>202405</v>
      </c>
      <c r="B963" s="81" t="s">
        <v>299</v>
      </c>
      <c r="C963" s="81" t="s">
        <v>18</v>
      </c>
      <c r="D963" s="81" t="s">
        <v>35</v>
      </c>
      <c r="E963" s="81" t="s">
        <v>300</v>
      </c>
      <c r="F963" s="81">
        <f>'5月评分表'!F120</f>
        <v>39.15</v>
      </c>
      <c r="G963" s="81">
        <f>'5月评分表'!G120</f>
        <v>2.5</v>
      </c>
      <c r="H963" s="81">
        <f>'5月评分表'!H120</f>
        <v>10</v>
      </c>
      <c r="I963" s="81">
        <f>'5月评分表'!I120</f>
        <v>3</v>
      </c>
      <c r="J963" s="81">
        <f>'5月评分表'!J120</f>
        <v>0</v>
      </c>
      <c r="K963" s="81">
        <f>'5月评分表'!K120</f>
        <v>5</v>
      </c>
      <c r="L963" s="81">
        <f>'5月评分表'!L120</f>
        <v>59.65</v>
      </c>
      <c r="M963" s="82">
        <f>'5月评分表'!M120</f>
        <v>164692.13</v>
      </c>
      <c r="N963" s="82">
        <f>'5月评分表'!N120</f>
        <v>3516.3648120919602</v>
      </c>
      <c r="O963" s="82">
        <f>'5月评分表'!O120</f>
        <v>4.7238187006516802E-2</v>
      </c>
      <c r="P963" s="82">
        <f>'5月评分表'!P120</f>
        <v>1.7423721241862498E-2</v>
      </c>
      <c r="Q963" s="82">
        <f>'5月评分表'!Q120</f>
        <v>2.8177578549387299</v>
      </c>
      <c r="R963" s="82">
        <f>'5月评分表'!R120</f>
        <v>1.0393249720771001</v>
      </c>
    </row>
    <row r="964" spans="1:18" hidden="1">
      <c r="A964" s="81">
        <v>202405</v>
      </c>
      <c r="B964" s="81" t="s">
        <v>301</v>
      </c>
      <c r="C964" s="81" t="s">
        <v>17</v>
      </c>
      <c r="D964" s="81" t="s">
        <v>32</v>
      </c>
      <c r="E964" s="81" t="s">
        <v>302</v>
      </c>
      <c r="F964" s="81">
        <f>'5月评分表'!F121</f>
        <v>40.950000000000003</v>
      </c>
      <c r="G964" s="81">
        <f>'5月评分表'!G121</f>
        <v>0</v>
      </c>
      <c r="H964" s="81">
        <f>'5月评分表'!H121</f>
        <v>10</v>
      </c>
      <c r="I964" s="81">
        <f>'5月评分表'!I121</f>
        <v>6</v>
      </c>
      <c r="J964" s="81">
        <f>'5月评分表'!J121</f>
        <v>5</v>
      </c>
      <c r="K964" s="81">
        <f>'5月评分表'!K121</f>
        <v>5</v>
      </c>
      <c r="L964" s="81">
        <f>'5月评分表'!L121</f>
        <v>66.95</v>
      </c>
      <c r="M964" s="82">
        <f>'5月评分表'!M121</f>
        <v>125754.19</v>
      </c>
      <c r="N964" s="82">
        <f>'5月评分表'!N121</f>
        <v>0</v>
      </c>
      <c r="O964" s="82">
        <f>'5月评分表'!O121</f>
        <v>4.5092806483992699E-2</v>
      </c>
      <c r="P964" s="82">
        <f>'5月评分表'!P121</f>
        <v>9.7875011664833901E-3</v>
      </c>
      <c r="Q964" s="82">
        <f>'5月评分表'!Q121</f>
        <v>3.0189633941033098</v>
      </c>
      <c r="R964" s="82">
        <f>'5月评分表'!R121</f>
        <v>0.65527320309606296</v>
      </c>
    </row>
    <row r="965" spans="1:18" hidden="1">
      <c r="A965" s="81">
        <v>202405</v>
      </c>
      <c r="B965" s="81" t="s">
        <v>303</v>
      </c>
      <c r="C965" s="81" t="s">
        <v>17</v>
      </c>
      <c r="D965" s="81" t="s">
        <v>31</v>
      </c>
      <c r="E965" s="81" t="s">
        <v>304</v>
      </c>
      <c r="F965" s="81">
        <f>'5月评分表'!F122</f>
        <v>45</v>
      </c>
      <c r="G965" s="81">
        <f>'5月评分表'!G122</f>
        <v>10</v>
      </c>
      <c r="H965" s="81">
        <f>'5月评分表'!H122</f>
        <v>7.5</v>
      </c>
      <c r="I965" s="81">
        <f>'5月评分表'!I122</f>
        <v>6</v>
      </c>
      <c r="J965" s="81">
        <f>'5月评分表'!J122</f>
        <v>0</v>
      </c>
      <c r="K965" s="81">
        <f>'5月评分表'!K122</f>
        <v>5</v>
      </c>
      <c r="L965" s="81">
        <f>'5月评分表'!L122</f>
        <v>73.5</v>
      </c>
      <c r="M965" s="82">
        <f>'5月评分表'!M122</f>
        <v>181728.23</v>
      </c>
      <c r="N965" s="82">
        <f>'5月评分表'!N122</f>
        <v>19346.136738113601</v>
      </c>
      <c r="O965" s="82">
        <f>'5月评分表'!O122</f>
        <v>6.3387992401250898E-2</v>
      </c>
      <c r="P965" s="82">
        <f>'5月评分表'!P122</f>
        <v>1.9998324500601301E-2</v>
      </c>
      <c r="Q965" s="82">
        <f>'5月评分表'!Q122</f>
        <v>4.6590174414919403</v>
      </c>
      <c r="R965" s="82">
        <f>'5月评分表'!R122</f>
        <v>1.4698768507941999</v>
      </c>
    </row>
    <row r="966" spans="1:18" hidden="1">
      <c r="A966" s="81">
        <v>202405</v>
      </c>
      <c r="B966" s="81" t="s">
        <v>305</v>
      </c>
      <c r="C966" s="81" t="s">
        <v>17</v>
      </c>
      <c r="D966" s="81" t="s">
        <v>36</v>
      </c>
      <c r="E966" s="81" t="s">
        <v>306</v>
      </c>
      <c r="F966" s="81">
        <f>'5月评分表'!F123</f>
        <v>45</v>
      </c>
      <c r="G966" s="81">
        <f>'5月评分表'!G123</f>
        <v>15</v>
      </c>
      <c r="H966" s="81">
        <f>'5月评分表'!H123</f>
        <v>7.5</v>
      </c>
      <c r="I966" s="81">
        <f>'5月评分表'!I123</f>
        <v>6</v>
      </c>
      <c r="J966" s="81">
        <f>'5月评分表'!J123</f>
        <v>0</v>
      </c>
      <c r="K966" s="81">
        <f>'5月评分表'!K123</f>
        <v>5</v>
      </c>
      <c r="L966" s="81">
        <f>'5月评分表'!L123</f>
        <v>78.5</v>
      </c>
      <c r="M966" s="82">
        <f>'5月评分表'!M123</f>
        <v>205032.41</v>
      </c>
      <c r="N966" s="82">
        <f>'5月评分表'!N123</f>
        <v>36753.195998860298</v>
      </c>
      <c r="O966" s="82">
        <f>'5月评分表'!O123</f>
        <v>0.17061424255889099</v>
      </c>
      <c r="P966" s="82">
        <f>'5月评分表'!P123</f>
        <v>2.7079654142962199E-2</v>
      </c>
      <c r="Q966" s="82">
        <f>'5月评分表'!Q123</f>
        <v>13.393218040872901</v>
      </c>
      <c r="R966" s="82">
        <f>'5月评分表'!R123</f>
        <v>2.12575285022253</v>
      </c>
    </row>
    <row r="967" spans="1:18" hidden="1">
      <c r="A967" s="81">
        <v>202405</v>
      </c>
      <c r="B967" s="81" t="s">
        <v>307</v>
      </c>
      <c r="C967" s="81" t="s">
        <v>19</v>
      </c>
      <c r="D967" s="81" t="s">
        <v>27</v>
      </c>
      <c r="E967" s="81" t="s">
        <v>308</v>
      </c>
      <c r="F967" s="81">
        <f>'5月评分表'!F124</f>
        <v>45</v>
      </c>
      <c r="G967" s="81">
        <f>'5月评分表'!G124</f>
        <v>5</v>
      </c>
      <c r="H967" s="81">
        <f>'5月评分表'!H124</f>
        <v>10</v>
      </c>
      <c r="I967" s="81">
        <f>'5月评分表'!I124</f>
        <v>4</v>
      </c>
      <c r="J967" s="81">
        <f>'5月评分表'!J124</f>
        <v>0</v>
      </c>
      <c r="K967" s="81">
        <f>'5月评分表'!K124</f>
        <v>5</v>
      </c>
      <c r="L967" s="81">
        <f>'5月评分表'!L124</f>
        <v>69</v>
      </c>
      <c r="M967" s="82">
        <f>'5月评分表'!M124</f>
        <v>63947.34</v>
      </c>
      <c r="N967" s="82">
        <f>'5月评分表'!N124</f>
        <v>4726.5735008418696</v>
      </c>
      <c r="O967" s="82">
        <f>'5月评分表'!O124</f>
        <v>3.203397482117E-2</v>
      </c>
      <c r="P967" s="82">
        <f>'5月评分表'!P124</f>
        <v>7.1971508439894697E-3</v>
      </c>
      <c r="Q967" s="82">
        <f>'5月评分表'!Q124</f>
        <v>2.2103442626607301</v>
      </c>
      <c r="R967" s="82">
        <f>'5月评分表'!R124</f>
        <v>0.49660340823527299</v>
      </c>
    </row>
    <row r="968" spans="1:18" hidden="1">
      <c r="A968" s="81">
        <v>202405</v>
      </c>
      <c r="B968" s="81" t="s">
        <v>309</v>
      </c>
      <c r="C968" s="81" t="s">
        <v>19</v>
      </c>
      <c r="D968" s="81" t="s">
        <v>27</v>
      </c>
      <c r="E968" s="81" t="s">
        <v>310</v>
      </c>
      <c r="F968" s="81">
        <f>'5月评分表'!F125</f>
        <v>45</v>
      </c>
      <c r="G968" s="81">
        <f>'5月评分表'!G125</f>
        <v>0</v>
      </c>
      <c r="H968" s="81">
        <f>'5月评分表'!H125</f>
        <v>5</v>
      </c>
      <c r="I968" s="81">
        <f>'5月评分表'!I125</f>
        <v>7</v>
      </c>
      <c r="J968" s="81">
        <f>'5月评分表'!J125</f>
        <v>2.5</v>
      </c>
      <c r="K968" s="81">
        <f>'5月评分表'!K125</f>
        <v>5</v>
      </c>
      <c r="L968" s="81">
        <f>'5月评分表'!L125</f>
        <v>64.5</v>
      </c>
      <c r="M968" s="82">
        <f>'5月评分表'!M125</f>
        <v>189188.44</v>
      </c>
      <c r="N968" s="82">
        <f>'5月评分表'!N125</f>
        <v>0</v>
      </c>
      <c r="O968" s="82">
        <f>'5月评分表'!O125</f>
        <v>7.5246801606714001E-2</v>
      </c>
      <c r="P968" s="82">
        <f>'5月评分表'!P125</f>
        <v>1.6401733057224699E-2</v>
      </c>
      <c r="Q968" s="82">
        <f>'5月评分表'!Q125</f>
        <v>4.8534187036330501</v>
      </c>
      <c r="R968" s="82">
        <f>'5月评分表'!R125</f>
        <v>1.05791178219099</v>
      </c>
    </row>
    <row r="969" spans="1:18" hidden="1">
      <c r="A969" s="81">
        <v>202405</v>
      </c>
      <c r="B969" s="81" t="s">
        <v>311</v>
      </c>
      <c r="C969" s="81" t="s">
        <v>19</v>
      </c>
      <c r="D969" s="81" t="s">
        <v>24</v>
      </c>
      <c r="E969" s="81" t="s">
        <v>312</v>
      </c>
      <c r="F969" s="81">
        <f>'5月评分表'!F126</f>
        <v>45</v>
      </c>
      <c r="G969" s="81">
        <f>'5月评分表'!G126</f>
        <v>15</v>
      </c>
      <c r="H969" s="81">
        <f>'5月评分表'!H126</f>
        <v>10</v>
      </c>
      <c r="I969" s="81">
        <f>'5月评分表'!I126</f>
        <v>6</v>
      </c>
      <c r="J969" s="81">
        <f>'5月评分表'!J126</f>
        <v>0</v>
      </c>
      <c r="K969" s="81">
        <f>'5月评分表'!K126</f>
        <v>5</v>
      </c>
      <c r="L969" s="81">
        <f>'5月评分表'!L126</f>
        <v>81</v>
      </c>
      <c r="M969" s="82">
        <f>'5月评分表'!M126</f>
        <v>193317.04</v>
      </c>
      <c r="N969" s="82">
        <f>'5月评分表'!N126</f>
        <v>30275.528357515701</v>
      </c>
      <c r="O969" s="82">
        <f>'5月评分表'!O126</f>
        <v>9.3209188587772607E-2</v>
      </c>
      <c r="P969" s="82">
        <f>'5月评分表'!P126</f>
        <v>2.7349189868757499E-2</v>
      </c>
      <c r="Q969" s="82">
        <f>'5月评分表'!Q126</f>
        <v>7.5499442756095796</v>
      </c>
      <c r="R969" s="82">
        <f>'5月评分表'!R126</f>
        <v>2.21528437936936</v>
      </c>
    </row>
    <row r="970" spans="1:18" hidden="1">
      <c r="A970" s="81">
        <v>202405</v>
      </c>
      <c r="B970" s="81" t="s">
        <v>313</v>
      </c>
      <c r="C970" s="81" t="s">
        <v>16</v>
      </c>
      <c r="D970" s="81" t="s">
        <v>23</v>
      </c>
      <c r="E970" s="81" t="s">
        <v>314</v>
      </c>
      <c r="F970" s="81">
        <f>'5月评分表'!F127</f>
        <v>45</v>
      </c>
      <c r="G970" s="81">
        <f>'5月评分表'!G127</f>
        <v>20</v>
      </c>
      <c r="H970" s="81">
        <f>'5月评分表'!H127</f>
        <v>10</v>
      </c>
      <c r="I970" s="81">
        <f>'5月评分表'!I127</f>
        <v>10</v>
      </c>
      <c r="J970" s="81">
        <f>'5月评分表'!J127</f>
        <v>0</v>
      </c>
      <c r="K970" s="81">
        <f>'5月评分表'!K127</f>
        <v>5</v>
      </c>
      <c r="L970" s="81">
        <f>'5月评分表'!L127</f>
        <v>90</v>
      </c>
      <c r="M970" s="82">
        <f>'5月评分表'!M127</f>
        <v>221180.7</v>
      </c>
      <c r="N970" s="82">
        <f>'5月评分表'!N127</f>
        <v>45861.355682386202</v>
      </c>
      <c r="O970" s="82">
        <f>'5月评分表'!O127</f>
        <v>0.12969128330598201</v>
      </c>
      <c r="P970" s="82">
        <f>'5月评分表'!P127</f>
        <v>5.0672632859530699E-2</v>
      </c>
      <c r="Q970" s="82">
        <f>'5月评分表'!Q127</f>
        <v>11.672215497538399</v>
      </c>
      <c r="R970" s="82">
        <f>'5月评分表'!R127</f>
        <v>4.5605369573577601</v>
      </c>
    </row>
    <row r="971" spans="1:18" hidden="1">
      <c r="A971" s="81">
        <v>202405</v>
      </c>
      <c r="B971" s="81" t="s">
        <v>315</v>
      </c>
      <c r="C971" s="81" t="s">
        <v>18</v>
      </c>
      <c r="D971" s="81" t="s">
        <v>29</v>
      </c>
      <c r="E971" s="81" t="s">
        <v>316</v>
      </c>
      <c r="F971" s="81">
        <f>'5月评分表'!F128</f>
        <v>45</v>
      </c>
      <c r="G971" s="81">
        <f>'5月评分表'!G128</f>
        <v>2.5</v>
      </c>
      <c r="H971" s="81">
        <f>'5月评分表'!H128</f>
        <v>5</v>
      </c>
      <c r="I971" s="81">
        <f>'5月评分表'!I128</f>
        <v>7</v>
      </c>
      <c r="J971" s="81">
        <f>'5月评分表'!J128</f>
        <v>0</v>
      </c>
      <c r="K971" s="81">
        <f>'5月评分表'!K128</f>
        <v>5</v>
      </c>
      <c r="L971" s="81">
        <f>'5月评分表'!L128</f>
        <v>64.5</v>
      </c>
      <c r="M971" s="82">
        <f>'5月评分表'!M128</f>
        <v>203959.45</v>
      </c>
      <c r="N971" s="82">
        <f>'5月评分表'!N128</f>
        <v>8485.1396078608996</v>
      </c>
      <c r="O971" s="82">
        <f>'5月评分表'!O128</f>
        <v>0.100079692576931</v>
      </c>
      <c r="P971" s="82">
        <f>'5月评分表'!P128</f>
        <v>2.29204574061515E-2</v>
      </c>
      <c r="Q971" s="82">
        <f>'5月评分表'!Q128</f>
        <v>6.45514017121205</v>
      </c>
      <c r="R971" s="82">
        <f>'5月评分表'!R128</f>
        <v>1.47836950269677</v>
      </c>
    </row>
    <row r="972" spans="1:18" hidden="1">
      <c r="A972" s="81">
        <v>202405</v>
      </c>
      <c r="B972" s="81" t="s">
        <v>317</v>
      </c>
      <c r="C972" s="81" t="s">
        <v>17</v>
      </c>
      <c r="D972" s="81" t="s">
        <v>33</v>
      </c>
      <c r="E972" s="81" t="s">
        <v>318</v>
      </c>
      <c r="F972" s="81">
        <f>'5月评分表'!F129</f>
        <v>45</v>
      </c>
      <c r="G972" s="81">
        <f>'5月评分表'!G129</f>
        <v>5</v>
      </c>
      <c r="H972" s="81">
        <f>'5月评分表'!H129</f>
        <v>5</v>
      </c>
      <c r="I972" s="81">
        <f>'5月评分表'!I129</f>
        <v>10</v>
      </c>
      <c r="J972" s="81">
        <f>'5月评分表'!J129</f>
        <v>0</v>
      </c>
      <c r="K972" s="81">
        <f>'5月评分表'!K129</f>
        <v>5</v>
      </c>
      <c r="L972" s="81">
        <f>'5月评分表'!L129</f>
        <v>70</v>
      </c>
      <c r="M972" s="82">
        <f>'5月评分表'!M129</f>
        <v>102068.04</v>
      </c>
      <c r="N972" s="82">
        <f>'5月评分表'!N129</f>
        <v>6455.2005736744004</v>
      </c>
      <c r="O972" s="82">
        <f>'5月评分表'!O129</f>
        <v>9.7363682112677E-2</v>
      </c>
      <c r="P972" s="82">
        <f>'5月评分表'!P129</f>
        <v>9.8974084494347705E-3</v>
      </c>
      <c r="Q972" s="82">
        <f>'5月评分表'!Q129</f>
        <v>6.8154577478873897</v>
      </c>
      <c r="R972" s="82">
        <f>'5月评分表'!R129</f>
        <v>0.69281859146043401</v>
      </c>
    </row>
    <row r="973" spans="1:18" hidden="1">
      <c r="A973" s="81">
        <v>202405</v>
      </c>
      <c r="B973" s="81" t="s">
        <v>319</v>
      </c>
      <c r="C973" s="81" t="s">
        <v>18</v>
      </c>
      <c r="D973" s="81" t="s">
        <v>35</v>
      </c>
      <c r="E973" s="81" t="s">
        <v>320</v>
      </c>
      <c r="F973" s="81">
        <f>'5月评分表'!F130</f>
        <v>0</v>
      </c>
      <c r="G973" s="81">
        <f>'5月评分表'!G130</f>
        <v>5</v>
      </c>
      <c r="H973" s="81">
        <f>'5月评分表'!H130</f>
        <v>7.5</v>
      </c>
      <c r="I973" s="81">
        <f>'5月评分表'!I130</f>
        <v>6</v>
      </c>
      <c r="J973" s="81">
        <f>'5月评分表'!J130</f>
        <v>7.5</v>
      </c>
      <c r="K973" s="81">
        <f>'5月评分表'!K130</f>
        <v>5</v>
      </c>
      <c r="L973" s="81">
        <f>'5月评分表'!L130</f>
        <v>31</v>
      </c>
      <c r="M973" s="82">
        <f>'5月评分表'!M130</f>
        <v>149517.26</v>
      </c>
      <c r="N973" s="82">
        <f>'5月评分表'!N130</f>
        <v>10084.8449631984</v>
      </c>
      <c r="O973" s="82">
        <f>'5月评分表'!O130</f>
        <v>4.8181801526096697E-2</v>
      </c>
      <c r="P973" s="82">
        <f>'5月评分表'!P130</f>
        <v>1.8058426347649099E-2</v>
      </c>
      <c r="Q973" s="82">
        <f>'5月评分表'!Q130</f>
        <v>1.4936358473089999</v>
      </c>
      <c r="R973" s="82">
        <f>'5月评分表'!R130</f>
        <v>0.55981121677712198</v>
      </c>
    </row>
    <row r="974" spans="1:18" hidden="1">
      <c r="A974" s="81">
        <v>202405</v>
      </c>
      <c r="B974" s="81" t="s">
        <v>321</v>
      </c>
      <c r="C974" s="81" t="s">
        <v>16</v>
      </c>
      <c r="D974" s="81" t="s">
        <v>22</v>
      </c>
      <c r="E974" s="81" t="s">
        <v>322</v>
      </c>
      <c r="F974" s="81">
        <f>'5月评分表'!F131</f>
        <v>45</v>
      </c>
      <c r="G974" s="81">
        <f>'5月评分表'!G131</f>
        <v>15</v>
      </c>
      <c r="H974" s="81">
        <f>'5月评分表'!H131</f>
        <v>10</v>
      </c>
      <c r="I974" s="81">
        <f>'5月评分表'!I131</f>
        <v>6</v>
      </c>
      <c r="J974" s="81">
        <f>'5月评分表'!J131</f>
        <v>2.5</v>
      </c>
      <c r="K974" s="81">
        <f>'5月评分表'!K131</f>
        <v>5</v>
      </c>
      <c r="L974" s="81">
        <f>'5月评分表'!L131</f>
        <v>83.5</v>
      </c>
      <c r="M974" s="82">
        <f>'5月评分表'!M131</f>
        <v>216036.79</v>
      </c>
      <c r="N974" s="82">
        <f>'5月评分表'!N131</f>
        <v>36690.410152731602</v>
      </c>
      <c r="O974" s="82">
        <f>'5月评分表'!O131</f>
        <v>0.23047848366127399</v>
      </c>
      <c r="P974" s="82">
        <f>'5月评分表'!P131</f>
        <v>4.6303481083567598E-2</v>
      </c>
      <c r="Q974" s="82">
        <f>'5月评分表'!Q131</f>
        <v>19.2449533857164</v>
      </c>
      <c r="R974" s="82">
        <f>'5月评分表'!R131</f>
        <v>3.8663406704778902</v>
      </c>
    </row>
    <row r="975" spans="1:18" hidden="1">
      <c r="A975" s="81">
        <v>202405</v>
      </c>
      <c r="B975" s="81" t="s">
        <v>323</v>
      </c>
      <c r="C975" s="81" t="s">
        <v>17</v>
      </c>
      <c r="D975" s="81" t="s">
        <v>30</v>
      </c>
      <c r="E975" s="81" t="s">
        <v>324</v>
      </c>
      <c r="F975" s="81">
        <f>'5月评分表'!F132</f>
        <v>37.35</v>
      </c>
      <c r="G975" s="81">
        <f>'5月评分表'!G132</f>
        <v>15</v>
      </c>
      <c r="H975" s="81">
        <f>'5月评分表'!H132</f>
        <v>5</v>
      </c>
      <c r="I975" s="81">
        <f>'5月评分表'!I132</f>
        <v>3</v>
      </c>
      <c r="J975" s="81">
        <f>'5月评分表'!J132</f>
        <v>5</v>
      </c>
      <c r="K975" s="81">
        <f>'5月评分表'!K132</f>
        <v>5</v>
      </c>
      <c r="L975" s="81">
        <f>'5月评分表'!L132</f>
        <v>70.349999999999994</v>
      </c>
      <c r="M975" s="82">
        <f>'5月评分表'!M132</f>
        <v>153460.04</v>
      </c>
      <c r="N975" s="82">
        <f>'5月评分表'!N132</f>
        <v>24445.473466602401</v>
      </c>
      <c r="O975" s="82">
        <f>'5月评分表'!O132</f>
        <v>0.10498261482556299</v>
      </c>
      <c r="P975" s="82">
        <f>'5月评分表'!P132</f>
        <v>1.93413113188169E-2</v>
      </c>
      <c r="Q975" s="82">
        <f>'5月评分表'!Q132</f>
        <v>7.3855269529783598</v>
      </c>
      <c r="R975" s="82">
        <f>'5月评分表'!R132</f>
        <v>1.3606612512787699</v>
      </c>
    </row>
    <row r="976" spans="1:18" hidden="1">
      <c r="A976" s="81">
        <v>202405</v>
      </c>
      <c r="B976" s="81" t="s">
        <v>325</v>
      </c>
      <c r="C976" s="81" t="s">
        <v>18</v>
      </c>
      <c r="D976" s="81" t="s">
        <v>26</v>
      </c>
      <c r="E976" s="81" t="s">
        <v>326</v>
      </c>
      <c r="F976" s="81">
        <f>'5月评分表'!F133</f>
        <v>45</v>
      </c>
      <c r="G976" s="81">
        <f>'5月评分表'!G133</f>
        <v>10</v>
      </c>
      <c r="H976" s="81">
        <f>'5月评分表'!H133</f>
        <v>10</v>
      </c>
      <c r="I976" s="81">
        <f>'5月评分表'!I133</f>
        <v>3</v>
      </c>
      <c r="J976" s="81">
        <f>'5月评分表'!J133</f>
        <v>5</v>
      </c>
      <c r="K976" s="81">
        <f>'5月评分表'!K133</f>
        <v>5</v>
      </c>
      <c r="L976" s="81">
        <f>'5月评分表'!L133</f>
        <v>78</v>
      </c>
      <c r="M976" s="82">
        <f>'5月评分表'!M133</f>
        <v>159761.62</v>
      </c>
      <c r="N976" s="82">
        <f>'5月评分表'!N133</f>
        <v>16583.248861657099</v>
      </c>
      <c r="O976" s="82">
        <f>'5月评分表'!O133</f>
        <v>8.4523579755678604E-2</v>
      </c>
      <c r="P976" s="82">
        <f>'5月评分表'!P133</f>
        <v>2.1183207560707799E-2</v>
      </c>
      <c r="Q976" s="82">
        <f>'5月评分表'!Q133</f>
        <v>6.5928392209429303</v>
      </c>
      <c r="R976" s="82">
        <f>'5月评分表'!R133</f>
        <v>1.65229018973521</v>
      </c>
    </row>
    <row r="977" spans="1:18" hidden="1">
      <c r="A977" s="81">
        <v>202405</v>
      </c>
      <c r="B977" s="81" t="s">
        <v>327</v>
      </c>
      <c r="C977" s="81" t="s">
        <v>19</v>
      </c>
      <c r="D977" s="81" t="s">
        <v>27</v>
      </c>
      <c r="E977" s="81" t="s">
        <v>328</v>
      </c>
      <c r="F977" s="81">
        <f>'5月评分表'!F134</f>
        <v>39.15</v>
      </c>
      <c r="G977" s="81">
        <f>'5月评分表'!G134</f>
        <v>15</v>
      </c>
      <c r="H977" s="81">
        <f>'5月评分表'!H134</f>
        <v>7.5</v>
      </c>
      <c r="I977" s="81">
        <f>'5月评分表'!I134</f>
        <v>6</v>
      </c>
      <c r="J977" s="81">
        <f>'5月评分表'!J134</f>
        <v>2.5</v>
      </c>
      <c r="K977" s="81">
        <f>'5月评分表'!K134</f>
        <v>5</v>
      </c>
      <c r="L977" s="81">
        <f>'5月评分表'!L134</f>
        <v>75.150000000000006</v>
      </c>
      <c r="M977" s="82">
        <f>'5月评分表'!M134</f>
        <v>188842.55</v>
      </c>
      <c r="N977" s="82">
        <f>'5月评分表'!N134</f>
        <v>34208.588349721103</v>
      </c>
      <c r="O977" s="82">
        <f>'5月评分表'!O134</f>
        <v>0.122876028107896</v>
      </c>
      <c r="P977" s="82">
        <f>'5月评分表'!P134</f>
        <v>2.8336946570490702E-2</v>
      </c>
      <c r="Q977" s="82">
        <f>'5月评分表'!Q134</f>
        <v>9.2341335123083805</v>
      </c>
      <c r="R977" s="82">
        <f>'5月评分表'!R134</f>
        <v>2.1295215347723802</v>
      </c>
    </row>
    <row r="978" spans="1:18" hidden="1">
      <c r="A978" s="81">
        <v>202405</v>
      </c>
      <c r="B978" s="81" t="s">
        <v>329</v>
      </c>
      <c r="C978" s="81" t="s">
        <v>18</v>
      </c>
      <c r="D978" s="81" t="s">
        <v>35</v>
      </c>
      <c r="E978" s="81" t="s">
        <v>330</v>
      </c>
      <c r="F978" s="81">
        <f>'5月评分表'!F135</f>
        <v>42.3</v>
      </c>
      <c r="G978" s="81">
        <f>'5月评分表'!G135</f>
        <v>0</v>
      </c>
      <c r="H978" s="81">
        <f>'5月评分表'!H135</f>
        <v>10</v>
      </c>
      <c r="I978" s="81">
        <f>'5月评分表'!I135</f>
        <v>4</v>
      </c>
      <c r="J978" s="81">
        <f>'5月评分表'!J135</f>
        <v>2.5</v>
      </c>
      <c r="K978" s="81">
        <f>'5月评分表'!K135</f>
        <v>5</v>
      </c>
      <c r="L978" s="81">
        <f>'5月评分表'!L135</f>
        <v>63.8</v>
      </c>
      <c r="M978" s="82">
        <f>'5月评分表'!M135</f>
        <v>30774.94</v>
      </c>
      <c r="N978" s="82">
        <f>'5月评分表'!N135</f>
        <v>0</v>
      </c>
      <c r="O978" s="82">
        <f>'5月评分表'!O135</f>
        <v>8.3221905709445296E-3</v>
      </c>
      <c r="P978" s="82">
        <f>'5月评分表'!P135</f>
        <v>3.04229758105427E-3</v>
      </c>
      <c r="Q978" s="82">
        <f>'5月评分表'!Q135</f>
        <v>0.53095575842626097</v>
      </c>
      <c r="R978" s="82">
        <f>'5月评分表'!R135</f>
        <v>0.19409858567126201</v>
      </c>
    </row>
    <row r="979" spans="1:18" hidden="1">
      <c r="A979" s="81">
        <v>202405</v>
      </c>
      <c r="B979" s="81" t="s">
        <v>331</v>
      </c>
      <c r="C979" s="81" t="s">
        <v>17</v>
      </c>
      <c r="D979" s="81" t="s">
        <v>31</v>
      </c>
      <c r="E979" s="81" t="s">
        <v>332</v>
      </c>
      <c r="F979" s="81">
        <f>'5月评分表'!F136</f>
        <v>37.799999999999997</v>
      </c>
      <c r="G979" s="81">
        <f>'5月评分表'!G136</f>
        <v>10</v>
      </c>
      <c r="H979" s="81">
        <f>'5月评分表'!H136</f>
        <v>10</v>
      </c>
      <c r="I979" s="81">
        <f>'5月评分表'!I136</f>
        <v>6</v>
      </c>
      <c r="J979" s="81">
        <f>'5月评分表'!J136</f>
        <v>0</v>
      </c>
      <c r="K979" s="81">
        <f>'5月评分表'!K136</f>
        <v>5</v>
      </c>
      <c r="L979" s="81">
        <f>'5月评分表'!L136</f>
        <v>68.8</v>
      </c>
      <c r="M979" s="82">
        <f>'5月评分表'!M136</f>
        <v>159643.63</v>
      </c>
      <c r="N979" s="82">
        <f>'5月评分表'!N136</f>
        <v>23030.686087967999</v>
      </c>
      <c r="O979" s="82">
        <f>'5月评分表'!O136</f>
        <v>6.15884348988055E-2</v>
      </c>
      <c r="P979" s="82">
        <f>'5月评分表'!P136</f>
        <v>1.9394453467825801E-2</v>
      </c>
      <c r="Q979" s="82">
        <f>'5月评分表'!Q136</f>
        <v>4.2372843210378202</v>
      </c>
      <c r="R979" s="82">
        <f>'5月评分表'!R136</f>
        <v>1.3343383985864199</v>
      </c>
    </row>
    <row r="980" spans="1:18" hidden="1">
      <c r="A980" s="81">
        <v>202405</v>
      </c>
      <c r="B980" s="81" t="s">
        <v>333</v>
      </c>
      <c r="C980" s="81" t="s">
        <v>19</v>
      </c>
      <c r="D980" s="81" t="s">
        <v>24</v>
      </c>
      <c r="E980" s="81" t="s">
        <v>334</v>
      </c>
      <c r="F980" s="81">
        <f>'5月评分表'!F137</f>
        <v>45</v>
      </c>
      <c r="G980" s="81">
        <f>'5月评分表'!G137</f>
        <v>10</v>
      </c>
      <c r="H980" s="81">
        <f>'5月评分表'!H137</f>
        <v>10</v>
      </c>
      <c r="I980" s="81">
        <f>'5月评分表'!I137</f>
        <v>6</v>
      </c>
      <c r="J980" s="81">
        <f>'5月评分表'!J137</f>
        <v>0</v>
      </c>
      <c r="K980" s="81">
        <f>'5月评分表'!K137</f>
        <v>5</v>
      </c>
      <c r="L980" s="81">
        <f>'5月评分表'!L137</f>
        <v>76</v>
      </c>
      <c r="M980" s="82">
        <f>'5月评分表'!M137</f>
        <v>194817.09</v>
      </c>
      <c r="N980" s="82">
        <f>'5月评分表'!N137</f>
        <v>20981.525581547401</v>
      </c>
      <c r="O980" s="82">
        <f>'5月评分表'!O137</f>
        <v>8.5784710526535399E-2</v>
      </c>
      <c r="P980" s="82">
        <f>'5月评分表'!P137</f>
        <v>2.4228456678826001E-2</v>
      </c>
      <c r="Q980" s="82">
        <f>'5月评分表'!Q137</f>
        <v>6.5196380000166902</v>
      </c>
      <c r="R980" s="82">
        <f>'5月评分表'!R137</f>
        <v>1.8413627075907799</v>
      </c>
    </row>
    <row r="981" spans="1:18" hidden="1">
      <c r="A981" s="81">
        <v>202405</v>
      </c>
      <c r="B981" s="81" t="s">
        <v>335</v>
      </c>
      <c r="C981" s="81" t="s">
        <v>18</v>
      </c>
      <c r="D981" s="81" t="s">
        <v>29</v>
      </c>
      <c r="E981" s="81" t="s">
        <v>336</v>
      </c>
      <c r="F981" s="81">
        <f>'5月评分表'!F138</f>
        <v>44.55</v>
      </c>
      <c r="G981" s="81">
        <f>'5月评分表'!G138</f>
        <v>2.5</v>
      </c>
      <c r="H981" s="81">
        <f>'5月评分表'!H138</f>
        <v>2.5</v>
      </c>
      <c r="I981" s="81">
        <f>'5月评分表'!I138</f>
        <v>7</v>
      </c>
      <c r="J981" s="81">
        <f>'5月评分表'!J138</f>
        <v>0</v>
      </c>
      <c r="K981" s="81">
        <f>'5月评分表'!K138</f>
        <v>5</v>
      </c>
      <c r="L981" s="81">
        <f>'5月评分表'!L138</f>
        <v>61.55</v>
      </c>
      <c r="M981" s="82">
        <f>'5月评分表'!M138</f>
        <v>170926.92</v>
      </c>
      <c r="N981" s="82">
        <f>'5月评分表'!N138</f>
        <v>5522.9975405513997</v>
      </c>
      <c r="O981" s="82">
        <f>'5月评分表'!O138</f>
        <v>8.1531531005271399E-2</v>
      </c>
      <c r="P981" s="82">
        <f>'5月评分表'!P138</f>
        <v>1.8692250070067199E-2</v>
      </c>
      <c r="Q981" s="82">
        <f>'5月评分表'!Q138</f>
        <v>5.0182657333744496</v>
      </c>
      <c r="R981" s="82">
        <f>'5月评分表'!R138</f>
        <v>1.15050799181264</v>
      </c>
    </row>
    <row r="982" spans="1:18" hidden="1">
      <c r="A982" s="81">
        <v>202405</v>
      </c>
      <c r="B982" s="81" t="s">
        <v>337</v>
      </c>
      <c r="C982" s="81" t="s">
        <v>18</v>
      </c>
      <c r="D982" s="81" t="s">
        <v>35</v>
      </c>
      <c r="E982" s="81" t="s">
        <v>338</v>
      </c>
      <c r="F982" s="81">
        <f>'5月评分表'!F139</f>
        <v>41.85</v>
      </c>
      <c r="G982" s="81">
        <f>'5月评分表'!G139</f>
        <v>15</v>
      </c>
      <c r="H982" s="81">
        <f>'5月评分表'!H139</f>
        <v>7.5</v>
      </c>
      <c r="I982" s="81">
        <f>'5月评分表'!I139</f>
        <v>6</v>
      </c>
      <c r="J982" s="81">
        <f>'5月评分表'!J139</f>
        <v>2.5</v>
      </c>
      <c r="K982" s="81">
        <f>'5月评分表'!K139</f>
        <v>5</v>
      </c>
      <c r="L982" s="81">
        <f>'5月评分表'!L139</f>
        <v>77.849999999999994</v>
      </c>
      <c r="M982" s="82">
        <f>'5月评分表'!M139</f>
        <v>345982.29</v>
      </c>
      <c r="N982" s="82">
        <f>'5月评分表'!N139</f>
        <v>60871.2604851789</v>
      </c>
      <c r="O982" s="82">
        <f>'5月评分表'!O139</f>
        <v>0.14033434210451901</v>
      </c>
      <c r="P982" s="82">
        <f>'5月评分表'!P139</f>
        <v>5.3986449169851701E-2</v>
      </c>
      <c r="Q982" s="82">
        <f>'5月评分表'!Q139</f>
        <v>10.9250285328368</v>
      </c>
      <c r="R982" s="82">
        <f>'5月评分表'!R139</f>
        <v>4.2028450678729499</v>
      </c>
    </row>
    <row r="983" spans="1:18" hidden="1">
      <c r="A983" s="81">
        <v>202405</v>
      </c>
      <c r="B983" s="81" t="s">
        <v>339</v>
      </c>
      <c r="C983" s="81" t="s">
        <v>18</v>
      </c>
      <c r="D983" s="81" t="s">
        <v>29</v>
      </c>
      <c r="E983" s="81" t="s">
        <v>340</v>
      </c>
      <c r="F983" s="81">
        <f>'5月评分表'!F140</f>
        <v>45</v>
      </c>
      <c r="G983" s="81">
        <f>'5月评分表'!G140</f>
        <v>10</v>
      </c>
      <c r="H983" s="81">
        <f>'5月评分表'!H140</f>
        <v>7.5</v>
      </c>
      <c r="I983" s="81">
        <f>'5月评分表'!I140</f>
        <v>10</v>
      </c>
      <c r="J983" s="81">
        <f>'5月评分表'!J140</f>
        <v>0</v>
      </c>
      <c r="K983" s="81">
        <f>'5月评分表'!K140</f>
        <v>5</v>
      </c>
      <c r="L983" s="81">
        <f>'5月评分表'!L140</f>
        <v>77.5</v>
      </c>
      <c r="M983" s="82">
        <f>'5月评分表'!M140</f>
        <v>205928.41</v>
      </c>
      <c r="N983" s="82">
        <f>'5月评分表'!N140</f>
        <v>26612.390708653598</v>
      </c>
      <c r="O983" s="82">
        <f>'5月评分表'!O140</f>
        <v>0.12763358106777201</v>
      </c>
      <c r="P983" s="82">
        <f>'5月评分表'!P140</f>
        <v>2.9006681686242999E-2</v>
      </c>
      <c r="Q983" s="82">
        <f>'5月评分表'!Q140</f>
        <v>9.89160253275233</v>
      </c>
      <c r="R983" s="82">
        <f>'5月评分表'!R140</f>
        <v>2.2480178306838301</v>
      </c>
    </row>
    <row r="984" spans="1:18" hidden="1">
      <c r="A984" s="81">
        <v>202405</v>
      </c>
      <c r="B984" s="81" t="s">
        <v>341</v>
      </c>
      <c r="C984" s="81" t="s">
        <v>17</v>
      </c>
      <c r="D984" s="81" t="s">
        <v>31</v>
      </c>
      <c r="E984" s="81" t="s">
        <v>342</v>
      </c>
      <c r="F984" s="81">
        <f>'5月评分表'!F141</f>
        <v>38.700000000000003</v>
      </c>
      <c r="G984" s="81">
        <f>'5月评分表'!G141</f>
        <v>2.5</v>
      </c>
      <c r="H984" s="81">
        <f>'5月评分表'!H141</f>
        <v>10</v>
      </c>
      <c r="I984" s="81">
        <f>'5月评分表'!I141</f>
        <v>0</v>
      </c>
      <c r="J984" s="81">
        <f>'5月评分表'!J141</f>
        <v>2.5</v>
      </c>
      <c r="K984" s="81">
        <f>'5月评分表'!K141</f>
        <v>5</v>
      </c>
      <c r="L984" s="81">
        <f>'5月评分表'!L141</f>
        <v>58.7</v>
      </c>
      <c r="M984" s="82">
        <f>'5月评分表'!M141</f>
        <v>179512.26</v>
      </c>
      <c r="N984" s="82">
        <f>'5月评分表'!N141</f>
        <v>8045.9883455754798</v>
      </c>
      <c r="O984" s="82">
        <f>'5月评分表'!O141</f>
        <v>5.1792601045588402E-2</v>
      </c>
      <c r="P984" s="82">
        <f>'5月评分表'!P141</f>
        <v>1.6406313238152101E-2</v>
      </c>
      <c r="Q984" s="82">
        <f>'5月评分表'!Q141</f>
        <v>3.04022568137604</v>
      </c>
      <c r="R984" s="82">
        <f>'5月评分表'!R141</f>
        <v>0.96305058707952795</v>
      </c>
    </row>
    <row r="985" spans="1:18" hidden="1">
      <c r="A985" s="81">
        <v>202405</v>
      </c>
      <c r="B985" s="81" t="s">
        <v>343</v>
      </c>
      <c r="C985" s="81" t="s">
        <v>18</v>
      </c>
      <c r="D985" s="81" t="s">
        <v>26</v>
      </c>
      <c r="E985" s="81" t="s">
        <v>344</v>
      </c>
      <c r="F985" s="81">
        <f>'5月评分表'!F142</f>
        <v>45</v>
      </c>
      <c r="G985" s="81">
        <f>'5月评分表'!G142</f>
        <v>10</v>
      </c>
      <c r="H985" s="81">
        <f>'5月评分表'!H142</f>
        <v>7.5</v>
      </c>
      <c r="I985" s="81">
        <f>'5月评分表'!I142</f>
        <v>10</v>
      </c>
      <c r="J985" s="81">
        <f>'5月评分表'!J142</f>
        <v>2.5</v>
      </c>
      <c r="K985" s="81">
        <f>'5月评分表'!K142</f>
        <v>5</v>
      </c>
      <c r="L985" s="81">
        <f>'5月评分表'!L142</f>
        <v>80</v>
      </c>
      <c r="M985" s="82">
        <f>'5月评分表'!M142</f>
        <v>169203.33</v>
      </c>
      <c r="N985" s="82">
        <f>'5月评分表'!N142</f>
        <v>19409.756212704699</v>
      </c>
      <c r="O985" s="82">
        <f>'5月评分表'!O142</f>
        <v>9.1847073541744401E-2</v>
      </c>
      <c r="P985" s="82">
        <f>'5月评分表'!P142</f>
        <v>2.3035230087895299E-2</v>
      </c>
      <c r="Q985" s="82">
        <f>'5月评分表'!Q142</f>
        <v>7.3477658833395498</v>
      </c>
      <c r="R985" s="82">
        <f>'5月评分表'!R142</f>
        <v>1.84281840703162</v>
      </c>
    </row>
    <row r="986" spans="1:18" hidden="1">
      <c r="A986" s="81">
        <v>202405</v>
      </c>
      <c r="B986" s="81" t="s">
        <v>345</v>
      </c>
      <c r="C986" s="81" t="s">
        <v>18</v>
      </c>
      <c r="D986" s="81" t="s">
        <v>26</v>
      </c>
      <c r="E986" s="81" t="s">
        <v>346</v>
      </c>
      <c r="F986" s="81">
        <f>'5月评分表'!F143</f>
        <v>45</v>
      </c>
      <c r="G986" s="81">
        <f>'5月评分表'!G143</f>
        <v>10</v>
      </c>
      <c r="H986" s="81">
        <f>'5月评分表'!H143</f>
        <v>5</v>
      </c>
      <c r="I986" s="81">
        <f>'5月评分表'!I143</f>
        <v>10</v>
      </c>
      <c r="J986" s="81">
        <f>'5月评分表'!J143</f>
        <v>2.5</v>
      </c>
      <c r="K986" s="81">
        <f>'5月评分表'!K143</f>
        <v>5</v>
      </c>
      <c r="L986" s="81">
        <f>'5月评分表'!L143</f>
        <v>77.5</v>
      </c>
      <c r="M986" s="82">
        <f>'5月评分表'!M143</f>
        <v>202446.82</v>
      </c>
      <c r="N986" s="82">
        <f>'5月评分表'!N143</f>
        <v>26041.550932241698</v>
      </c>
      <c r="O986" s="82">
        <f>'5月评分表'!O143</f>
        <v>0.113446070677031</v>
      </c>
      <c r="P986" s="82">
        <f>'5月评分表'!P143</f>
        <v>2.84769745151831E-2</v>
      </c>
      <c r="Q986" s="82">
        <f>'5月评分表'!Q143</f>
        <v>8.7920704774699008</v>
      </c>
      <c r="R986" s="82">
        <f>'5月评分表'!R143</f>
        <v>2.20696552492669</v>
      </c>
    </row>
    <row r="987" spans="1:18" hidden="1">
      <c r="A987" s="81">
        <v>202405</v>
      </c>
      <c r="B987" s="81" t="s">
        <v>347</v>
      </c>
      <c r="C987" s="81" t="s">
        <v>16</v>
      </c>
      <c r="D987" s="81" t="s">
        <v>34</v>
      </c>
      <c r="E987" s="81" t="s">
        <v>348</v>
      </c>
      <c r="F987" s="81">
        <f>'5月评分表'!F144</f>
        <v>0</v>
      </c>
      <c r="G987" s="81">
        <f>'5月评分表'!G144</f>
        <v>0</v>
      </c>
      <c r="H987" s="81">
        <f>'5月评分表'!H144</f>
        <v>7.5</v>
      </c>
      <c r="I987" s="81">
        <f>'5月评分表'!I144</f>
        <v>4</v>
      </c>
      <c r="J987" s="81">
        <f>'5月评分表'!J144</f>
        <v>5</v>
      </c>
      <c r="K987" s="81">
        <f>'5月评分表'!K144</f>
        <v>5</v>
      </c>
      <c r="L987" s="81">
        <f>'5月评分表'!L144</f>
        <v>21.5</v>
      </c>
      <c r="M987" s="82">
        <f>'5月评分表'!M144</f>
        <v>130688.07</v>
      </c>
      <c r="N987" s="82">
        <f>'5月评分表'!N144</f>
        <v>0</v>
      </c>
      <c r="O987" s="82">
        <f>'5月评分表'!O144</f>
        <v>5.1107192678095902E-2</v>
      </c>
      <c r="P987" s="82">
        <f>'5月评分表'!P144</f>
        <v>1.9272308081344499E-2</v>
      </c>
      <c r="Q987" s="82">
        <f>'5月评分表'!Q144</f>
        <v>1.0988046425790601</v>
      </c>
      <c r="R987" s="82">
        <f>'5月评分表'!R144</f>
        <v>0.41435462374890702</v>
      </c>
    </row>
    <row r="988" spans="1:18" hidden="1">
      <c r="A988" s="81">
        <v>202405</v>
      </c>
      <c r="B988" s="81" t="s">
        <v>349</v>
      </c>
      <c r="C988" s="81" t="s">
        <v>16</v>
      </c>
      <c r="D988" s="81" t="s">
        <v>22</v>
      </c>
      <c r="E988" s="81" t="s">
        <v>350</v>
      </c>
      <c r="F988" s="81">
        <f>'5月评分表'!F145</f>
        <v>0</v>
      </c>
      <c r="G988" s="81">
        <f>'5月评分表'!G145</f>
        <v>2.5</v>
      </c>
      <c r="H988" s="81">
        <f>'5月评分表'!H145</f>
        <v>5</v>
      </c>
      <c r="I988" s="81">
        <f>'5月评分表'!I145</f>
        <v>3</v>
      </c>
      <c r="J988" s="81">
        <f>'5月评分表'!J145</f>
        <v>0</v>
      </c>
      <c r="K988" s="81">
        <f>'5月评分表'!K145</f>
        <v>5</v>
      </c>
      <c r="L988" s="81">
        <f>'5月评分表'!L145</f>
        <v>15.5</v>
      </c>
      <c r="M988" s="82">
        <f>'5月评分表'!M145</f>
        <v>122618.99</v>
      </c>
      <c r="N988" s="82">
        <f>'5月评分表'!N145</f>
        <v>719.89977835643401</v>
      </c>
      <c r="O988" s="82">
        <f>'5月评分表'!O145</f>
        <v>8.9845552547167598E-2</v>
      </c>
      <c r="P988" s="82">
        <f>'5月评分表'!P145</f>
        <v>1.83658006387654E-2</v>
      </c>
      <c r="Q988" s="82">
        <f>'5月评分表'!Q145</f>
        <v>1.3926060644811</v>
      </c>
      <c r="R988" s="82">
        <f>'5月评分表'!R145</f>
        <v>0.28466990990086399</v>
      </c>
    </row>
    <row r="989" spans="1:18" hidden="1">
      <c r="A989" s="81">
        <v>202405</v>
      </c>
      <c r="B989" s="81" t="s">
        <v>351</v>
      </c>
      <c r="C989" s="81" t="s">
        <v>16</v>
      </c>
      <c r="D989" s="81" t="s">
        <v>23</v>
      </c>
      <c r="E989" s="81" t="s">
        <v>352</v>
      </c>
      <c r="F989" s="81">
        <f>'5月评分表'!F146</f>
        <v>45</v>
      </c>
      <c r="G989" s="81">
        <f>'5月评分表'!G146</f>
        <v>20</v>
      </c>
      <c r="H989" s="81">
        <f>'5月评分表'!H146</f>
        <v>10</v>
      </c>
      <c r="I989" s="81">
        <f>'5月评分表'!I146</f>
        <v>7</v>
      </c>
      <c r="J989" s="81">
        <f>'5月评分表'!J146</f>
        <v>0</v>
      </c>
      <c r="K989" s="81">
        <f>'5月评分表'!K146</f>
        <v>5</v>
      </c>
      <c r="L989" s="81">
        <f>'5月评分表'!L146</f>
        <v>87</v>
      </c>
      <c r="M989" s="82">
        <f>'5月评分表'!M146</f>
        <v>217835.55</v>
      </c>
      <c r="N989" s="82">
        <f>'5月评分表'!N146</f>
        <v>46267.631466564802</v>
      </c>
      <c r="O989" s="82">
        <f>'5月评分表'!O146</f>
        <v>0.12897013265712401</v>
      </c>
      <c r="P989" s="82">
        <f>'5月评分表'!P146</f>
        <v>5.0339280547887902E-2</v>
      </c>
      <c r="Q989" s="82">
        <f>'5月评分表'!Q146</f>
        <v>11.220401541169799</v>
      </c>
      <c r="R989" s="82">
        <f>'5月评分表'!R146</f>
        <v>4.37951740766625</v>
      </c>
    </row>
    <row r="990" spans="1:18" hidden="1">
      <c r="A990" s="81">
        <v>202405</v>
      </c>
      <c r="B990" s="81" t="s">
        <v>353</v>
      </c>
      <c r="C990" s="81" t="s">
        <v>19</v>
      </c>
      <c r="D990" s="81" t="s">
        <v>25</v>
      </c>
      <c r="E990" s="81" t="s">
        <v>354</v>
      </c>
      <c r="F990" s="81">
        <f>'5月评分表'!F147</f>
        <v>36</v>
      </c>
      <c r="G990" s="81">
        <f>'5月评分表'!G147</f>
        <v>2.5</v>
      </c>
      <c r="H990" s="81">
        <f>'5月评分表'!H147</f>
        <v>10</v>
      </c>
      <c r="I990" s="81">
        <f>'5月评分表'!I147</f>
        <v>6</v>
      </c>
      <c r="J990" s="81">
        <f>'5月评分表'!J147</f>
        <v>0</v>
      </c>
      <c r="K990" s="81">
        <f>'5月评分表'!K147</f>
        <v>5</v>
      </c>
      <c r="L990" s="81">
        <f>'5月评分表'!L147</f>
        <v>59.5</v>
      </c>
      <c r="M990" s="82">
        <f>'5月评分表'!M147</f>
        <v>152860.49</v>
      </c>
      <c r="N990" s="82">
        <f>'5月评分表'!N147</f>
        <v>6269.6088211121996</v>
      </c>
      <c r="O990" s="82">
        <f>'5月评分表'!O147</f>
        <v>9.2622364168450794E-2</v>
      </c>
      <c r="P990" s="82">
        <f>'5月评分表'!P147</f>
        <v>1.54452060567554E-2</v>
      </c>
      <c r="Q990" s="82">
        <f>'5月评分表'!Q147</f>
        <v>5.51103066802282</v>
      </c>
      <c r="R990" s="82">
        <f>'5月评分表'!R147</f>
        <v>0.91898976037694602</v>
      </c>
    </row>
    <row r="991" spans="1:18" hidden="1">
      <c r="A991" s="81">
        <v>202405</v>
      </c>
      <c r="B991" s="81" t="s">
        <v>355</v>
      </c>
      <c r="C991" s="81" t="s">
        <v>19</v>
      </c>
      <c r="D991" s="81" t="s">
        <v>20</v>
      </c>
      <c r="E991" s="81" t="s">
        <v>356</v>
      </c>
      <c r="F991" s="81">
        <f>'5月评分表'!F148</f>
        <v>45</v>
      </c>
      <c r="G991" s="81">
        <f>'5月评分表'!G148</f>
        <v>10</v>
      </c>
      <c r="H991" s="81">
        <f>'5月评分表'!H148</f>
        <v>0</v>
      </c>
      <c r="I991" s="81">
        <f>'5月评分表'!I148</f>
        <v>3</v>
      </c>
      <c r="J991" s="81">
        <f>'5月评分表'!J148</f>
        <v>0</v>
      </c>
      <c r="K991" s="81">
        <f>'5月评分表'!K148</f>
        <v>5</v>
      </c>
      <c r="L991" s="81">
        <f>'5月评分表'!L148</f>
        <v>63</v>
      </c>
      <c r="M991" s="82">
        <f>'5月评分表'!M148</f>
        <v>171113.32</v>
      </c>
      <c r="N991" s="82">
        <f>'5月评分表'!N148</f>
        <v>21000.060551020299</v>
      </c>
      <c r="O991" s="82">
        <f>'5月评分表'!O148</f>
        <v>9.3662901164916296E-2</v>
      </c>
      <c r="P991" s="82">
        <f>'5月评分表'!P148</f>
        <v>2.21799361803857E-2</v>
      </c>
      <c r="Q991" s="82">
        <f>'5月评分表'!Q148</f>
        <v>5.9007627733897303</v>
      </c>
      <c r="R991" s="82">
        <f>'5月评分表'!R148</f>
        <v>1.3973359793643001</v>
      </c>
    </row>
    <row r="992" spans="1:18" hidden="1">
      <c r="A992" s="81">
        <v>202405</v>
      </c>
      <c r="B992" s="81" t="s">
        <v>357</v>
      </c>
      <c r="C992" s="81" t="s">
        <v>18</v>
      </c>
      <c r="D992" s="81" t="s">
        <v>29</v>
      </c>
      <c r="E992" s="81" t="s">
        <v>358</v>
      </c>
      <c r="F992" s="81">
        <f>'5月评分表'!F149</f>
        <v>0</v>
      </c>
      <c r="G992" s="81">
        <f>'5月评分表'!G149</f>
        <v>0</v>
      </c>
      <c r="H992" s="81">
        <f>'5月评分表'!H149</f>
        <v>0</v>
      </c>
      <c r="I992" s="81">
        <f>'5月评分表'!I149</f>
        <v>10</v>
      </c>
      <c r="J992" s="81">
        <f>'5月评分表'!J149</f>
        <v>0</v>
      </c>
      <c r="K992" s="81">
        <f>'5月评分表'!K149</f>
        <v>5</v>
      </c>
      <c r="L992" s="81">
        <f>'5月评分表'!L149</f>
        <v>15</v>
      </c>
      <c r="M992" s="82">
        <f>'5月评分表'!M149</f>
        <v>99515.839999999997</v>
      </c>
      <c r="N992" s="82">
        <f>'5月评分表'!N149</f>
        <v>0</v>
      </c>
      <c r="O992" s="82">
        <f>'5月评分表'!O149</f>
        <v>4.2730939407977397E-2</v>
      </c>
      <c r="P992" s="82">
        <f>'5月评分表'!P149</f>
        <v>9.8377705791980099E-3</v>
      </c>
      <c r="Q992" s="82">
        <f>'5月评分表'!Q149</f>
        <v>0.64096409111966102</v>
      </c>
      <c r="R992" s="82">
        <f>'5月评分表'!R149</f>
        <v>0.14756655868797</v>
      </c>
    </row>
    <row r="993" spans="1:18" hidden="1">
      <c r="A993" s="81">
        <v>202405</v>
      </c>
      <c r="B993" s="81" t="s">
        <v>359</v>
      </c>
      <c r="C993" s="81" t="s">
        <v>18</v>
      </c>
      <c r="D993" s="81" t="s">
        <v>35</v>
      </c>
      <c r="E993" s="81" t="s">
        <v>360</v>
      </c>
      <c r="F993" s="81">
        <f>'5月评分表'!F150</f>
        <v>0</v>
      </c>
      <c r="G993" s="81">
        <f>'5月评分表'!G150</f>
        <v>0</v>
      </c>
      <c r="H993" s="81">
        <f>'5月评分表'!H150</f>
        <v>7.5</v>
      </c>
      <c r="I993" s="81">
        <f>'5月评分表'!I150</f>
        <v>7</v>
      </c>
      <c r="J993" s="81">
        <f>'5月评分表'!J150</f>
        <v>0</v>
      </c>
      <c r="K993" s="81">
        <f>'5月评分表'!K150</f>
        <v>5</v>
      </c>
      <c r="L993" s="81">
        <f>'5月评分表'!L150</f>
        <v>19.5</v>
      </c>
      <c r="M993" s="82">
        <f>'5月评分表'!M150</f>
        <v>107310.77</v>
      </c>
      <c r="N993" s="82">
        <f>'5月评分表'!N150</f>
        <v>0</v>
      </c>
      <c r="O993" s="82">
        <f>'5月评分表'!O150</f>
        <v>2.90190875515857E-2</v>
      </c>
      <c r="P993" s="82">
        <f>'5月评分表'!P150</f>
        <v>1.0608348740633501E-2</v>
      </c>
      <c r="Q993" s="82">
        <f>'5月评分表'!Q150</f>
        <v>0.56587220725592102</v>
      </c>
      <c r="R993" s="82">
        <f>'5月评分表'!R150</f>
        <v>0.206862800442353</v>
      </c>
    </row>
    <row r="994" spans="1:18" hidden="1">
      <c r="A994" s="81">
        <v>202405</v>
      </c>
      <c r="B994" s="81" t="s">
        <v>361</v>
      </c>
      <c r="C994" s="81" t="s">
        <v>18</v>
      </c>
      <c r="D994" s="81" t="s">
        <v>35</v>
      </c>
      <c r="E994" s="81" t="s">
        <v>362</v>
      </c>
      <c r="F994" s="81">
        <f>'5月评分表'!F151</f>
        <v>0</v>
      </c>
      <c r="G994" s="81">
        <f>'5月评分表'!G151</f>
        <v>2.5</v>
      </c>
      <c r="H994" s="81">
        <f>'5月评分表'!H151</f>
        <v>7.5</v>
      </c>
      <c r="I994" s="81">
        <f>'5月评分表'!I151</f>
        <v>7</v>
      </c>
      <c r="J994" s="81">
        <f>'5月评分表'!J151</f>
        <v>0</v>
      </c>
      <c r="K994" s="81">
        <f>'5月评分表'!K151</f>
        <v>5</v>
      </c>
      <c r="L994" s="81">
        <f>'5月评分表'!L151</f>
        <v>22</v>
      </c>
      <c r="M994" s="82">
        <f>'5月评分表'!M151</f>
        <v>152605.19</v>
      </c>
      <c r="N994" s="82">
        <f>'5月评分表'!N151</f>
        <v>5160.3220539649101</v>
      </c>
      <c r="O994" s="82">
        <f>'5月评分表'!O151</f>
        <v>4.5232840681395103E-2</v>
      </c>
      <c r="P994" s="82">
        <f>'5月评分表'!P151</f>
        <v>1.6763157103743199E-2</v>
      </c>
      <c r="Q994" s="82">
        <f>'5月评分表'!Q151</f>
        <v>0.99512249499069205</v>
      </c>
      <c r="R994" s="82">
        <f>'5月评分表'!R151</f>
        <v>0.36878945628234999</v>
      </c>
    </row>
    <row r="995" spans="1:18">
      <c r="A995" s="81">
        <v>202405</v>
      </c>
      <c r="B995" s="81" t="s">
        <v>363</v>
      </c>
      <c r="C995" s="81" t="s">
        <v>18</v>
      </c>
      <c r="D995" s="81" t="s">
        <v>37</v>
      </c>
      <c r="E995" s="81" t="s">
        <v>364</v>
      </c>
      <c r="F995" s="81">
        <f>'5月评分表'!F152</f>
        <v>0</v>
      </c>
      <c r="G995" s="81">
        <f>'5月评分表'!G152</f>
        <v>2.5</v>
      </c>
      <c r="H995" s="81">
        <f>'5月评分表'!H152</f>
        <v>7.5</v>
      </c>
      <c r="I995" s="81">
        <f>'5月评分表'!I152</f>
        <v>10</v>
      </c>
      <c r="J995" s="81">
        <f>'5月评分表'!J152</f>
        <v>5</v>
      </c>
      <c r="K995" s="81">
        <f>'5月评分表'!K152</f>
        <v>5</v>
      </c>
      <c r="L995" s="81">
        <f>'5月评分表'!L152</f>
        <v>30</v>
      </c>
      <c r="M995" s="82">
        <f>'5月评分表'!M152</f>
        <v>123082.25</v>
      </c>
      <c r="N995" s="82">
        <f>'5月评分表'!N152</f>
        <v>4791.8633810725996</v>
      </c>
      <c r="O995" s="82">
        <f>'5月评分表'!O152</f>
        <v>9.3810319452017399E-2</v>
      </c>
      <c r="P995" s="82">
        <f>'5月评分表'!P152</f>
        <v>1.37248740341675E-2</v>
      </c>
      <c r="Q995" s="82">
        <f>'5月评分表'!Q152</f>
        <v>2.8143095835605201</v>
      </c>
      <c r="R995" s="82">
        <f>'5月评分表'!R152</f>
        <v>0.41174622102502501</v>
      </c>
    </row>
    <row r="996" spans="1:18">
      <c r="A996" s="81">
        <v>202405</v>
      </c>
      <c r="B996" s="81" t="s">
        <v>365</v>
      </c>
      <c r="C996" s="81" t="s">
        <v>18</v>
      </c>
      <c r="D996" s="81" t="s">
        <v>37</v>
      </c>
      <c r="E996" s="81" t="s">
        <v>366</v>
      </c>
      <c r="F996" s="81">
        <f>'5月评分表'!F153</f>
        <v>0</v>
      </c>
      <c r="G996" s="81">
        <f>'5月评分表'!G153</f>
        <v>20</v>
      </c>
      <c r="H996" s="81">
        <f>'5月评分表'!H153</f>
        <v>7.5</v>
      </c>
      <c r="I996" s="81">
        <f>'5月评分表'!I153</f>
        <v>7</v>
      </c>
      <c r="J996" s="81">
        <f>'5月评分表'!J153</f>
        <v>5</v>
      </c>
      <c r="K996" s="81">
        <f>'5月评分表'!K153</f>
        <v>5</v>
      </c>
      <c r="L996" s="81">
        <f>'5月评分表'!L153</f>
        <v>44.5</v>
      </c>
      <c r="M996" s="82">
        <f>'5月评分表'!M153</f>
        <v>243390.88</v>
      </c>
      <c r="N996" s="82">
        <f>'5月评分表'!N153</f>
        <v>52573.2267776468</v>
      </c>
      <c r="O996" s="82">
        <f>'5月评分表'!O153</f>
        <v>0.32744885662960999</v>
      </c>
      <c r="P996" s="82">
        <f>'5月评分表'!P153</f>
        <v>4.1147675759407802E-2</v>
      </c>
      <c r="Q996" s="82">
        <f>'5月评分表'!Q153</f>
        <v>14.5714741200176</v>
      </c>
      <c r="R996" s="82">
        <f>'5月评分表'!R153</f>
        <v>1.8310715712936501</v>
      </c>
    </row>
    <row r="997" spans="1:18" hidden="1">
      <c r="A997" s="81">
        <v>202405</v>
      </c>
      <c r="B997" s="81" t="s">
        <v>367</v>
      </c>
      <c r="C997" s="81" t="s">
        <v>18</v>
      </c>
      <c r="D997" s="81" t="s">
        <v>35</v>
      </c>
      <c r="E997" s="81" t="s">
        <v>368</v>
      </c>
      <c r="F997" s="81">
        <f>'5月评分表'!F154</f>
        <v>37.35</v>
      </c>
      <c r="G997" s="81">
        <f>'5月评分表'!G154</f>
        <v>15</v>
      </c>
      <c r="H997" s="81">
        <f>'5月评分表'!H154</f>
        <v>7.5</v>
      </c>
      <c r="I997" s="81">
        <f>'5月评分表'!I154</f>
        <v>7</v>
      </c>
      <c r="J997" s="81">
        <f>'5月评分表'!J154</f>
        <v>0</v>
      </c>
      <c r="K997" s="81">
        <f>'5月评分表'!K154</f>
        <v>5</v>
      </c>
      <c r="L997" s="81">
        <f>'5月评分表'!L154</f>
        <v>71.849999999999994</v>
      </c>
      <c r="M997" s="82">
        <f>'5月评分表'!M154</f>
        <v>184396.96</v>
      </c>
      <c r="N997" s="82">
        <f>'5月评分表'!N154</f>
        <v>31303.4067606067</v>
      </c>
      <c r="O997" s="82">
        <f>'5月评分表'!O154</f>
        <v>7.3918342375414198E-2</v>
      </c>
      <c r="P997" s="82">
        <f>'5月评分表'!P154</f>
        <v>2.8402799648786201E-2</v>
      </c>
      <c r="Q997" s="82">
        <f>'5月评分表'!Q154</f>
        <v>5.3110328996735099</v>
      </c>
      <c r="R997" s="82">
        <f>'5月评分表'!R154</f>
        <v>2.0407411547652901</v>
      </c>
    </row>
    <row r="998" spans="1:18" hidden="1">
      <c r="A998" s="81">
        <v>202405</v>
      </c>
      <c r="B998" s="81" t="s">
        <v>75</v>
      </c>
      <c r="C998" s="81" t="s">
        <v>19</v>
      </c>
      <c r="D998" s="81" t="s">
        <v>25</v>
      </c>
      <c r="E998" s="81" t="s">
        <v>76</v>
      </c>
      <c r="F998" s="81">
        <f>'5月评分表'!F155</f>
        <v>39.15</v>
      </c>
      <c r="G998" s="81">
        <f>'5月评分表'!G155</f>
        <v>5</v>
      </c>
      <c r="H998" s="81">
        <f>'5月评分表'!H155</f>
        <v>10</v>
      </c>
      <c r="I998" s="81">
        <f>'5月评分表'!I155</f>
        <v>10</v>
      </c>
      <c r="J998" s="81">
        <f>'5月评分表'!J155</f>
        <v>0</v>
      </c>
      <c r="K998" s="81">
        <f>'5月评分表'!K155</f>
        <v>5</v>
      </c>
      <c r="L998" s="81">
        <f>'5月评分表'!L155</f>
        <v>69.150000000000006</v>
      </c>
      <c r="M998" s="82">
        <f>'5月评分表'!M155</f>
        <v>156072.89000000001</v>
      </c>
      <c r="N998" s="82">
        <f>'5月评分表'!N155</f>
        <v>10284.1519929364</v>
      </c>
      <c r="O998" s="82">
        <f>'5月评分表'!O155</f>
        <v>0.111506119544966</v>
      </c>
      <c r="P998" s="82">
        <f>'5月评分表'!P155</f>
        <v>1.7127879883905898E-2</v>
      </c>
      <c r="Q998" s="82">
        <f>'5月评分表'!Q155</f>
        <v>7.7106481665344004</v>
      </c>
      <c r="R998" s="82">
        <f>'5月评分表'!R155</f>
        <v>1.18439289397209</v>
      </c>
    </row>
    <row r="999" spans="1:18" hidden="1">
      <c r="A999" s="81">
        <v>202405</v>
      </c>
      <c r="B999" s="81" t="s">
        <v>369</v>
      </c>
      <c r="C999" s="81" t="s">
        <v>17</v>
      </c>
      <c r="D999" s="81" t="s">
        <v>30</v>
      </c>
      <c r="E999" s="81" t="s">
        <v>370</v>
      </c>
      <c r="F999" s="81">
        <f>'5月评分表'!F156</f>
        <v>43.2</v>
      </c>
      <c r="G999" s="81">
        <f>'5月评分表'!G156</f>
        <v>20</v>
      </c>
      <c r="H999" s="81">
        <f>'5月评分表'!H156</f>
        <v>5</v>
      </c>
      <c r="I999" s="81">
        <f>'5月评分表'!I156</f>
        <v>10</v>
      </c>
      <c r="J999" s="81">
        <f>'5月评分表'!J156</f>
        <v>0</v>
      </c>
      <c r="K999" s="81">
        <f>'5月评分表'!K156</f>
        <v>5</v>
      </c>
      <c r="L999" s="81">
        <f>'5月评分表'!L156</f>
        <v>83.2</v>
      </c>
      <c r="M999" s="82">
        <f>'5月评分表'!M156</f>
        <v>159831.69</v>
      </c>
      <c r="N999" s="82">
        <f>'5月评分表'!N156</f>
        <v>38703.141529696702</v>
      </c>
      <c r="O999" s="82">
        <f>'5月评分表'!O156</f>
        <v>0.12321602402416899</v>
      </c>
      <c r="P999" s="82">
        <f>'5月评分表'!P156</f>
        <v>2.4151736832435201E-2</v>
      </c>
      <c r="Q999" s="82">
        <f>'5月评分表'!Q156</f>
        <v>10.251573198810901</v>
      </c>
      <c r="R999" s="82">
        <f>'5月评分表'!R156</f>
        <v>2.0094245044586101</v>
      </c>
    </row>
    <row r="1000" spans="1:18" hidden="1">
      <c r="A1000" s="81">
        <v>202405</v>
      </c>
      <c r="B1000" s="81" t="s">
        <v>429</v>
      </c>
      <c r="C1000" s="81" t="s">
        <v>18</v>
      </c>
      <c r="D1000" s="81" t="s">
        <v>26</v>
      </c>
      <c r="E1000" s="81" t="s">
        <v>371</v>
      </c>
      <c r="F1000" s="81">
        <f>'5月评分表'!F157</f>
        <v>37.799999999999997</v>
      </c>
      <c r="G1000" s="81">
        <f>'5月评分表'!G157</f>
        <v>5</v>
      </c>
      <c r="H1000" s="81">
        <f>'5月评分表'!H157</f>
        <v>7.5</v>
      </c>
      <c r="I1000" s="81">
        <f>'5月评分表'!I157</f>
        <v>7</v>
      </c>
      <c r="J1000" s="81">
        <f>'5月评分表'!J157</f>
        <v>2.5</v>
      </c>
      <c r="K1000" s="81">
        <f>'5月评分表'!K157</f>
        <v>5</v>
      </c>
      <c r="L1000" s="81">
        <f>'5月评分表'!L157</f>
        <v>64.8</v>
      </c>
      <c r="M1000" s="82">
        <f>'5月评分表'!M157</f>
        <v>144226.73000000001</v>
      </c>
      <c r="N1000" s="82">
        <f>'5月评分表'!N157</f>
        <v>13429.046136557199</v>
      </c>
      <c r="O1000" s="82">
        <f>'5月评分表'!O157</f>
        <v>7.4360726584025497E-2</v>
      </c>
      <c r="P1000" s="82">
        <f>'5月评分表'!P157</f>
        <v>1.86223305920971E-2</v>
      </c>
      <c r="Q1000" s="82">
        <f>'5月评分表'!Q157</f>
        <v>4.8185750826448501</v>
      </c>
      <c r="R1000" s="82">
        <f>'5月评分表'!R157</f>
        <v>1.2067270223678901</v>
      </c>
    </row>
    <row r="1001" spans="1:18" hidden="1">
      <c r="A1001" s="81">
        <v>202405</v>
      </c>
      <c r="B1001" s="81" t="s">
        <v>372</v>
      </c>
      <c r="C1001" s="81" t="s">
        <v>17</v>
      </c>
      <c r="D1001" s="81" t="s">
        <v>31</v>
      </c>
      <c r="E1001" s="81" t="s">
        <v>373</v>
      </c>
      <c r="F1001" s="81">
        <f>'5月评分表'!F158</f>
        <v>45</v>
      </c>
      <c r="G1001" s="81">
        <f>'5月评分表'!G158</f>
        <v>15</v>
      </c>
      <c r="H1001" s="81">
        <f>'5月评分表'!H158</f>
        <v>10</v>
      </c>
      <c r="I1001" s="81">
        <f>'5月评分表'!I158</f>
        <v>10</v>
      </c>
      <c r="J1001" s="81">
        <f>'5月评分表'!J158</f>
        <v>0</v>
      </c>
      <c r="K1001" s="81">
        <f>'5月评分表'!K158</f>
        <v>5</v>
      </c>
      <c r="L1001" s="81">
        <f>'5月评分表'!L158</f>
        <v>85</v>
      </c>
      <c r="M1001" s="82">
        <f>'5月评分表'!M158</f>
        <v>228537.49</v>
      </c>
      <c r="N1001" s="82">
        <f>'5月评分表'!N158</f>
        <v>35813.064313896102</v>
      </c>
      <c r="O1001" s="82">
        <f>'5月评分表'!O158</f>
        <v>9.0948182913317896E-2</v>
      </c>
      <c r="P1001" s="82">
        <f>'5月评分表'!P158</f>
        <v>2.8624570804056899E-2</v>
      </c>
      <c r="Q1001" s="82">
        <f>'5月评分表'!Q158</f>
        <v>7.7305955476320198</v>
      </c>
      <c r="R1001" s="82">
        <f>'5月评分表'!R158</f>
        <v>2.4330885183448401</v>
      </c>
    </row>
    <row r="1002" spans="1:18">
      <c r="A1002" s="81">
        <v>202405</v>
      </c>
      <c r="B1002" s="81" t="s">
        <v>374</v>
      </c>
      <c r="C1002" s="81" t="s">
        <v>18</v>
      </c>
      <c r="D1002" s="81" t="s">
        <v>37</v>
      </c>
      <c r="E1002" s="81" t="s">
        <v>375</v>
      </c>
      <c r="F1002" s="81">
        <f>'5月评分表'!F159</f>
        <v>0</v>
      </c>
      <c r="G1002" s="81">
        <f>'5月评分表'!G159</f>
        <v>0</v>
      </c>
      <c r="H1002" s="81">
        <f>'5月评分表'!H159</f>
        <v>2.5</v>
      </c>
      <c r="I1002" s="81">
        <f>'5月评分表'!I159</f>
        <v>10</v>
      </c>
      <c r="J1002" s="81">
        <f>'5月评分表'!J159</f>
        <v>0</v>
      </c>
      <c r="K1002" s="81">
        <f>'5月评分表'!K159</f>
        <v>5</v>
      </c>
      <c r="L1002" s="81">
        <f>'5月评分表'!L159</f>
        <v>17.5</v>
      </c>
      <c r="M1002" s="82">
        <f>'5月评分表'!M159</f>
        <v>117797.84</v>
      </c>
      <c r="N1002" s="82">
        <f>'5月评分表'!N159</f>
        <v>0</v>
      </c>
      <c r="O1002" s="82">
        <f>'5月评分表'!O159</f>
        <v>7.4678183293363606E-2</v>
      </c>
      <c r="P1002" s="82">
        <f>'5月评分表'!P159</f>
        <v>1.1645061978526E-2</v>
      </c>
      <c r="Q1002" s="82">
        <f>'5月评分表'!Q159</f>
        <v>1.30686820763386</v>
      </c>
      <c r="R1002" s="82">
        <f>'5月评分表'!R159</f>
        <v>0.20378858462420499</v>
      </c>
    </row>
    <row r="1003" spans="1:18" hidden="1">
      <c r="A1003" s="81">
        <v>202405</v>
      </c>
      <c r="B1003" s="81" t="s">
        <v>430</v>
      </c>
      <c r="C1003" s="81" t="s">
        <v>19</v>
      </c>
      <c r="D1003" s="81" t="s">
        <v>27</v>
      </c>
      <c r="E1003" s="81" t="s">
        <v>122</v>
      </c>
      <c r="F1003" s="81">
        <f>'5月评分表'!F160</f>
        <v>0</v>
      </c>
      <c r="G1003" s="81">
        <f>'5月评分表'!G160</f>
        <v>10</v>
      </c>
      <c r="H1003" s="81">
        <f>'5月评分表'!H160</f>
        <v>2.5</v>
      </c>
      <c r="I1003" s="81">
        <f>'5月评分表'!I160</f>
        <v>10</v>
      </c>
      <c r="J1003" s="81">
        <f>'5月评分表'!J160</f>
        <v>0</v>
      </c>
      <c r="K1003" s="81">
        <f>'5月评分表'!K160</f>
        <v>5</v>
      </c>
      <c r="L1003" s="81">
        <f>'5月评分表'!L160</f>
        <v>27.5</v>
      </c>
      <c r="M1003" s="82">
        <f>'5月评分表'!M160</f>
        <v>151628.70000000001</v>
      </c>
      <c r="N1003" s="82">
        <f>'5月评分表'!N160</f>
        <v>15826.0622148484</v>
      </c>
      <c r="O1003" s="82">
        <f>'5月评分表'!O160</f>
        <v>8.2406544695412406E-2</v>
      </c>
      <c r="P1003" s="82">
        <f>'5月评分表'!P160</f>
        <v>1.8680993938537001E-2</v>
      </c>
      <c r="Q1003" s="82">
        <f>'5月评分表'!Q160</f>
        <v>2.2661799791238399</v>
      </c>
      <c r="R1003" s="82">
        <f>'5月评分表'!R160</f>
        <v>0.51372733330976705</v>
      </c>
    </row>
    <row r="1004" spans="1:18" hidden="1">
      <c r="A1004" s="81">
        <v>202405</v>
      </c>
      <c r="B1004" s="81" t="s">
        <v>376</v>
      </c>
      <c r="C1004" s="81" t="s">
        <v>19</v>
      </c>
      <c r="D1004" s="81" t="s">
        <v>20</v>
      </c>
      <c r="E1004" s="81" t="s">
        <v>377</v>
      </c>
      <c r="F1004" s="81">
        <f>'5月评分表'!F161</f>
        <v>45</v>
      </c>
      <c r="G1004" s="81">
        <f>'5月评分表'!G161</f>
        <v>20</v>
      </c>
      <c r="H1004" s="81">
        <f>'5月评分表'!H161</f>
        <v>0</v>
      </c>
      <c r="I1004" s="81">
        <f>'5月评分表'!I161</f>
        <v>10</v>
      </c>
      <c r="J1004" s="81">
        <f>'5月评分表'!J161</f>
        <v>0</v>
      </c>
      <c r="K1004" s="81">
        <f>'5月评分表'!K161</f>
        <v>5</v>
      </c>
      <c r="L1004" s="81">
        <f>'5月评分表'!L161</f>
        <v>80</v>
      </c>
      <c r="M1004" s="82">
        <f>'5月评分表'!M161</f>
        <v>231418.03</v>
      </c>
      <c r="N1004" s="82">
        <f>'5月评分表'!N161</f>
        <v>52210.279965862901</v>
      </c>
      <c r="O1004" s="82">
        <f>'5月评分表'!O161</f>
        <v>0.16230375689857199</v>
      </c>
      <c r="P1004" s="82">
        <f>'5月评分表'!P161</f>
        <v>3.83245216981183E-2</v>
      </c>
      <c r="Q1004" s="82">
        <f>'5月评分表'!Q161</f>
        <v>12.9843005518858</v>
      </c>
      <c r="R1004" s="82">
        <f>'5月评分表'!R161</f>
        <v>3.0659617358494602</v>
      </c>
    </row>
    <row r="1005" spans="1:18" hidden="1">
      <c r="A1005" s="81">
        <v>202404</v>
      </c>
      <c r="B1005" s="81" t="s">
        <v>42</v>
      </c>
      <c r="C1005" s="81" t="s">
        <v>18</v>
      </c>
      <c r="D1005" s="81" t="s">
        <v>29</v>
      </c>
      <c r="E1005" s="81" t="s">
        <v>284</v>
      </c>
      <c r="F1005" s="81">
        <f>'4月评分表'!F2</f>
        <v>41.85</v>
      </c>
      <c r="G1005" s="81">
        <f>'4月评分表'!G2</f>
        <v>15</v>
      </c>
      <c r="H1005" s="81">
        <f>'4月评分表'!H2</f>
        <v>10</v>
      </c>
      <c r="I1005" s="81">
        <f>'4月评分表'!I2</f>
        <v>7</v>
      </c>
      <c r="J1005" s="81">
        <f>'4月评分表'!J2</f>
        <v>5</v>
      </c>
      <c r="K1005" s="81">
        <f>'4月评分表'!K2</f>
        <v>5</v>
      </c>
      <c r="L1005" s="81">
        <f>'4月评分表'!L2</f>
        <v>83.85</v>
      </c>
      <c r="M1005" s="82">
        <f>'4月评分表'!M2</f>
        <v>317305.18</v>
      </c>
      <c r="N1005" s="82">
        <f>'4月评分表'!N2</f>
        <v>51354.021964689302</v>
      </c>
      <c r="O1005" s="82">
        <f>'4月评分表'!O2</f>
        <v>0.29651025517456298</v>
      </c>
      <c r="P1005" s="82">
        <f>'4月评分表'!P2</f>
        <v>6.7223642429563302E-2</v>
      </c>
      <c r="Q1005" s="82">
        <f>'4月评分表'!Q2</f>
        <v>24.862384896387098</v>
      </c>
      <c r="R1005" s="82">
        <f>'4月评分表'!R2</f>
        <v>5.6367024177188796</v>
      </c>
    </row>
    <row r="1006" spans="1:18" hidden="1">
      <c r="A1006" s="81">
        <v>202404</v>
      </c>
      <c r="B1006" s="81" t="s">
        <v>44</v>
      </c>
      <c r="C1006" s="81" t="s">
        <v>18</v>
      </c>
      <c r="D1006" s="81" t="s">
        <v>29</v>
      </c>
      <c r="E1006" s="81" t="s">
        <v>280</v>
      </c>
      <c r="F1006" s="81">
        <f>'4月评分表'!F3</f>
        <v>45</v>
      </c>
      <c r="G1006" s="81">
        <f>'4月评分表'!G3</f>
        <v>0</v>
      </c>
      <c r="H1006" s="81">
        <f>'4月评分表'!H3</f>
        <v>10</v>
      </c>
      <c r="I1006" s="81">
        <f>'4月评分表'!I3</f>
        <v>7</v>
      </c>
      <c r="J1006" s="81">
        <f>'4月评分表'!J3</f>
        <v>0</v>
      </c>
      <c r="K1006" s="81">
        <f>'4月评分表'!K3</f>
        <v>5</v>
      </c>
      <c r="L1006" s="81">
        <f>'4月评分表'!L3</f>
        <v>67</v>
      </c>
      <c r="M1006" s="82">
        <f>'4月评分表'!M3</f>
        <v>140784.57999999999</v>
      </c>
      <c r="N1006" s="82">
        <f>'4月评分表'!N3</f>
        <v>0</v>
      </c>
      <c r="O1006" s="82">
        <f>'4月评分表'!O3</f>
        <v>6.2813170715660893E-2</v>
      </c>
      <c r="P1006" s="82">
        <f>'4月评分表'!P3</f>
        <v>1.5198531355085001E-2</v>
      </c>
      <c r="Q1006" s="82">
        <f>'4月评分表'!Q3</f>
        <v>4.2084824379492796</v>
      </c>
      <c r="R1006" s="82">
        <f>'4月评分表'!R3</f>
        <v>1.0183016007907</v>
      </c>
    </row>
    <row r="1007" spans="1:18" hidden="1">
      <c r="A1007" s="81">
        <v>202404</v>
      </c>
      <c r="B1007" s="81" t="s">
        <v>46</v>
      </c>
      <c r="C1007" s="81" t="s">
        <v>18</v>
      </c>
      <c r="D1007" s="81" t="s">
        <v>29</v>
      </c>
      <c r="E1007" s="81" t="s">
        <v>286</v>
      </c>
      <c r="F1007" s="81">
        <f>'4月评分表'!F4</f>
        <v>45</v>
      </c>
      <c r="G1007" s="81">
        <f>'4月评分表'!G4</f>
        <v>2.5</v>
      </c>
      <c r="H1007" s="81">
        <f>'4月评分表'!H4</f>
        <v>10</v>
      </c>
      <c r="I1007" s="81">
        <f>'4月评分表'!I4</f>
        <v>7</v>
      </c>
      <c r="J1007" s="81">
        <f>'4月评分表'!J4</f>
        <v>2.5</v>
      </c>
      <c r="K1007" s="81">
        <f>'4月评分表'!K4</f>
        <v>5</v>
      </c>
      <c r="L1007" s="81">
        <f>'4月评分表'!L4</f>
        <v>72</v>
      </c>
      <c r="M1007" s="82">
        <f>'4月评分表'!M4</f>
        <v>108074.66</v>
      </c>
      <c r="N1007" s="82">
        <f>'4月评分表'!N4</f>
        <v>928.78713359642302</v>
      </c>
      <c r="O1007" s="82">
        <f>'4月评分表'!O4</f>
        <v>5.1021380066078398E-2</v>
      </c>
      <c r="P1007" s="82">
        <f>'4月评分表'!P4</f>
        <v>1.22635714315145E-2</v>
      </c>
      <c r="Q1007" s="82">
        <f>'4月评分表'!Q4</f>
        <v>3.67353936475764</v>
      </c>
      <c r="R1007" s="82">
        <f>'4月评分表'!R4</f>
        <v>0.88297714306904396</v>
      </c>
    </row>
    <row r="1008" spans="1:18" hidden="1">
      <c r="A1008" s="81">
        <v>202404</v>
      </c>
      <c r="B1008" s="81" t="s">
        <v>48</v>
      </c>
      <c r="C1008" s="81" t="s">
        <v>18</v>
      </c>
      <c r="D1008" s="81" t="s">
        <v>29</v>
      </c>
      <c r="E1008" s="81" t="s">
        <v>340</v>
      </c>
      <c r="F1008" s="81">
        <f>'4月评分表'!F5</f>
        <v>44.1</v>
      </c>
      <c r="G1008" s="81">
        <f>'4月评分表'!G5</f>
        <v>2.5</v>
      </c>
      <c r="H1008" s="81">
        <f>'4月评分表'!H5</f>
        <v>10</v>
      </c>
      <c r="I1008" s="81">
        <f>'4月评分表'!I5</f>
        <v>10</v>
      </c>
      <c r="J1008" s="81">
        <f>'4月评分表'!J5</f>
        <v>2.5</v>
      </c>
      <c r="K1008" s="81">
        <f>'4月评分表'!K5</f>
        <v>5</v>
      </c>
      <c r="L1008" s="81">
        <f>'4月评分表'!L5</f>
        <v>74.099999999999994</v>
      </c>
      <c r="M1008" s="82">
        <f>'4月评分表'!M5</f>
        <v>180429.67</v>
      </c>
      <c r="N1008" s="82">
        <f>'4月评分表'!N5</f>
        <v>3525.2067857174002</v>
      </c>
      <c r="O1008" s="82">
        <f>'4月评分表'!O5</f>
        <v>9.1137296519895203E-2</v>
      </c>
      <c r="P1008" s="82">
        <f>'4月评分表'!P5</f>
        <v>2.17415945616708E-2</v>
      </c>
      <c r="Q1008" s="82">
        <f>'4月评分表'!Q5</f>
        <v>6.7532736721242301</v>
      </c>
      <c r="R1008" s="82">
        <f>'4月评分表'!R5</f>
        <v>1.61105215701981</v>
      </c>
    </row>
    <row r="1009" spans="1:18" hidden="1">
      <c r="A1009" s="81">
        <v>202404</v>
      </c>
      <c r="B1009" s="81" t="s">
        <v>50</v>
      </c>
      <c r="C1009" s="81" t="s">
        <v>18</v>
      </c>
      <c r="D1009" s="81" t="s">
        <v>35</v>
      </c>
      <c r="E1009" s="81" t="s">
        <v>272</v>
      </c>
      <c r="F1009" s="81">
        <f>'4月评分表'!F6</f>
        <v>0</v>
      </c>
      <c r="G1009" s="81">
        <f>'4月评分表'!G6</f>
        <v>0</v>
      </c>
      <c r="H1009" s="81">
        <f>'4月评分表'!H6</f>
        <v>10</v>
      </c>
      <c r="I1009" s="81">
        <f>'4月评分表'!I6</f>
        <v>10</v>
      </c>
      <c r="J1009" s="81">
        <f>'4月评分表'!J6</f>
        <v>7.5</v>
      </c>
      <c r="K1009" s="81">
        <f>'4月评分表'!K6</f>
        <v>5</v>
      </c>
      <c r="L1009" s="81">
        <f>'4月评分表'!L6</f>
        <v>32.5</v>
      </c>
      <c r="M1009" s="82">
        <f>'4月评分表'!M6</f>
        <v>99293.59</v>
      </c>
      <c r="N1009" s="82">
        <f>'4月评分表'!N6</f>
        <v>0</v>
      </c>
      <c r="O1009" s="82">
        <f>'4月评分表'!O6</f>
        <v>2.9086008321755001E-2</v>
      </c>
      <c r="P1009" s="82">
        <f>'4月评分表'!P6</f>
        <v>1.07193326213279E-2</v>
      </c>
      <c r="Q1009" s="82">
        <f>'4月评分表'!Q6</f>
        <v>0.94529527045703798</v>
      </c>
      <c r="R1009" s="82">
        <f>'4月评分表'!R6</f>
        <v>0.34837831019315701</v>
      </c>
    </row>
    <row r="1010" spans="1:18" hidden="1">
      <c r="A1010" s="81">
        <v>202404</v>
      </c>
      <c r="B1010" s="81" t="s">
        <v>52</v>
      </c>
      <c r="C1010" s="81" t="s">
        <v>18</v>
      </c>
      <c r="D1010" s="81" t="s">
        <v>29</v>
      </c>
      <c r="E1010" s="81" t="s">
        <v>290</v>
      </c>
      <c r="F1010" s="81">
        <f>'4月评分表'!F7</f>
        <v>45</v>
      </c>
      <c r="G1010" s="81">
        <f>'4月评分表'!G7</f>
        <v>2.5</v>
      </c>
      <c r="H1010" s="81">
        <f>'4月评分表'!H7</f>
        <v>10</v>
      </c>
      <c r="I1010" s="81">
        <f>'4月评分表'!I7</f>
        <v>10</v>
      </c>
      <c r="J1010" s="81">
        <f>'4月评分表'!J7</f>
        <v>2.5</v>
      </c>
      <c r="K1010" s="81">
        <f>'4月评分表'!K7</f>
        <v>5</v>
      </c>
      <c r="L1010" s="81">
        <f>'4月评分表'!L7</f>
        <v>75</v>
      </c>
      <c r="M1010" s="82">
        <f>'4月评分表'!M7</f>
        <v>95782.48</v>
      </c>
      <c r="N1010" s="82">
        <f>'4月评分表'!N7</f>
        <v>348.41162071832298</v>
      </c>
      <c r="O1010" s="82">
        <f>'4月评分表'!O7</f>
        <v>4.3785992328578001E-2</v>
      </c>
      <c r="P1010" s="82">
        <f>'4月评分表'!P7</f>
        <v>1.05639635168577E-2</v>
      </c>
      <c r="Q1010" s="82">
        <f>'4月评分表'!Q7</f>
        <v>3.28394942464335</v>
      </c>
      <c r="R1010" s="82">
        <f>'4月评分表'!R7</f>
        <v>0.79229726376432796</v>
      </c>
    </row>
    <row r="1011" spans="1:18" hidden="1">
      <c r="A1011" s="81">
        <v>202404</v>
      </c>
      <c r="B1011" s="81" t="s">
        <v>55</v>
      </c>
      <c r="C1011" s="81" t="s">
        <v>18</v>
      </c>
      <c r="D1011" s="81" t="s">
        <v>35</v>
      </c>
      <c r="E1011" s="81" t="s">
        <v>274</v>
      </c>
      <c r="F1011" s="81">
        <f>'4月评分表'!F8</f>
        <v>37.799999999999997</v>
      </c>
      <c r="G1011" s="81">
        <f>'4月评分表'!G8</f>
        <v>0</v>
      </c>
      <c r="H1011" s="81">
        <f>'4月评分表'!H8</f>
        <v>10</v>
      </c>
      <c r="I1011" s="81">
        <f>'4月评分表'!I8</f>
        <v>3</v>
      </c>
      <c r="J1011" s="81">
        <f>'4月评分表'!J8</f>
        <v>5</v>
      </c>
      <c r="K1011" s="81">
        <f>'4月评分表'!K8</f>
        <v>5</v>
      </c>
      <c r="L1011" s="81">
        <f>'4月评分表'!L8</f>
        <v>60.8</v>
      </c>
      <c r="M1011" s="82">
        <f>'4月评分表'!M8</f>
        <v>212620.16</v>
      </c>
      <c r="N1011" s="82">
        <f>'4月评分表'!N8</f>
        <v>0</v>
      </c>
      <c r="O1011" s="82">
        <f>'4月评分表'!O8</f>
        <v>6.2282688571668E-2</v>
      </c>
      <c r="P1011" s="82">
        <f>'4月评分表'!P8</f>
        <v>2.29536087580272E-2</v>
      </c>
      <c r="Q1011" s="82">
        <f>'4月评分表'!Q8</f>
        <v>3.7867874651574098</v>
      </c>
      <c r="R1011" s="82">
        <f>'4月评分表'!R8</f>
        <v>1.3955794124880501</v>
      </c>
    </row>
    <row r="1012" spans="1:18" hidden="1">
      <c r="A1012" s="81">
        <v>202404</v>
      </c>
      <c r="B1012" s="81" t="s">
        <v>57</v>
      </c>
      <c r="C1012" s="81" t="s">
        <v>18</v>
      </c>
      <c r="D1012" s="81" t="s">
        <v>35</v>
      </c>
      <c r="E1012" s="81" t="s">
        <v>276</v>
      </c>
      <c r="F1012" s="81">
        <f>'4月评分表'!F9</f>
        <v>42.3</v>
      </c>
      <c r="G1012" s="81">
        <f>'4月评分表'!G9</f>
        <v>20</v>
      </c>
      <c r="H1012" s="81">
        <f>'4月评分表'!H9</f>
        <v>10</v>
      </c>
      <c r="I1012" s="81">
        <f>'4月评分表'!I9</f>
        <v>10</v>
      </c>
      <c r="J1012" s="81">
        <f>'4月评分表'!J9</f>
        <v>2.5</v>
      </c>
      <c r="K1012" s="81">
        <f>'4月评分表'!K9</f>
        <v>5</v>
      </c>
      <c r="L1012" s="81">
        <f>'4月评分表'!L9</f>
        <v>89.8</v>
      </c>
      <c r="M1012" s="82">
        <f>'4月评分表'!M9</f>
        <v>266137.71999999997</v>
      </c>
      <c r="N1012" s="82">
        <f>'4月评分表'!N9</f>
        <v>59654.120269426799</v>
      </c>
      <c r="O1012" s="82">
        <f>'4月评分表'!O9</f>
        <v>0.157833391340473</v>
      </c>
      <c r="P1012" s="82">
        <f>'4月评分表'!P9</f>
        <v>6.7028374541046196E-2</v>
      </c>
      <c r="Q1012" s="82">
        <f>'4月评分表'!Q9</f>
        <v>14.1734385423745</v>
      </c>
      <c r="R1012" s="82">
        <f>'4月评分表'!R9</f>
        <v>6.0191480337859504</v>
      </c>
    </row>
    <row r="1013" spans="1:18" hidden="1">
      <c r="A1013" s="81">
        <v>202404</v>
      </c>
      <c r="B1013" s="81" t="s">
        <v>59</v>
      </c>
      <c r="C1013" s="81" t="s">
        <v>18</v>
      </c>
      <c r="D1013" s="81" t="s">
        <v>35</v>
      </c>
      <c r="E1013" s="81" t="s">
        <v>278</v>
      </c>
      <c r="F1013" s="81">
        <f>'4月评分表'!F10</f>
        <v>45</v>
      </c>
      <c r="G1013" s="81">
        <f>'4月评分表'!G10</f>
        <v>20</v>
      </c>
      <c r="H1013" s="81">
        <f>'4月评分表'!H10</f>
        <v>10</v>
      </c>
      <c r="I1013" s="81">
        <f>'4月评分表'!I10</f>
        <v>10</v>
      </c>
      <c r="J1013" s="81">
        <f>'4月评分表'!J10</f>
        <v>5</v>
      </c>
      <c r="K1013" s="81">
        <f>'4月评分表'!K10</f>
        <v>5</v>
      </c>
      <c r="L1013" s="81">
        <f>'4月评分表'!L10</f>
        <v>95</v>
      </c>
      <c r="M1013" s="82">
        <f>'4月评分表'!M10</f>
        <v>247056.02</v>
      </c>
      <c r="N1013" s="82">
        <f>'4月评分表'!N10</f>
        <v>54805.676682581099</v>
      </c>
      <c r="O1013" s="82">
        <f>'4月评分表'!O10</f>
        <v>0.14575198130155401</v>
      </c>
      <c r="P1013" s="82">
        <f>'4月评分表'!P10</f>
        <v>6.1855749281211903E-2</v>
      </c>
      <c r="Q1013" s="82">
        <f>'4月评分表'!Q10</f>
        <v>13.846438223647599</v>
      </c>
      <c r="R1013" s="82">
        <f>'4月评分表'!R10</f>
        <v>5.87629618171513</v>
      </c>
    </row>
    <row r="1014" spans="1:18" hidden="1">
      <c r="A1014" s="81">
        <v>202404</v>
      </c>
      <c r="B1014" s="81" t="s">
        <v>63</v>
      </c>
      <c r="C1014" s="81" t="s">
        <v>18</v>
      </c>
      <c r="D1014" s="81" t="s">
        <v>35</v>
      </c>
      <c r="E1014" s="81" t="s">
        <v>300</v>
      </c>
      <c r="F1014" s="81">
        <f>'4月评分表'!F11</f>
        <v>37.35</v>
      </c>
      <c r="G1014" s="81">
        <f>'4月评分表'!G11</f>
        <v>0</v>
      </c>
      <c r="H1014" s="81">
        <f>'4月评分表'!H11</f>
        <v>10</v>
      </c>
      <c r="I1014" s="81">
        <f>'4月评分表'!I11</f>
        <v>10</v>
      </c>
      <c r="J1014" s="81">
        <f>'4月评分表'!J11</f>
        <v>2.5</v>
      </c>
      <c r="K1014" s="81">
        <f>'4月评分表'!K11</f>
        <v>5</v>
      </c>
      <c r="L1014" s="81">
        <f>'4月评分表'!L11</f>
        <v>64.849999999999994</v>
      </c>
      <c r="M1014" s="82">
        <f>'4月评分表'!M11</f>
        <v>147074.04999999999</v>
      </c>
      <c r="N1014" s="82">
        <f>'4月评分表'!N11</f>
        <v>0</v>
      </c>
      <c r="O1014" s="82">
        <f>'4月评分表'!O11</f>
        <v>4.3082308155181201E-2</v>
      </c>
      <c r="P1014" s="82">
        <f>'4月评分表'!P11</f>
        <v>1.5877516986905399E-2</v>
      </c>
      <c r="Q1014" s="82">
        <f>'4月评分表'!Q11</f>
        <v>2.7938876838634998</v>
      </c>
      <c r="R1014" s="82">
        <f>'4月评分表'!R11</f>
        <v>1.0296569766008199</v>
      </c>
    </row>
    <row r="1015" spans="1:18" hidden="1">
      <c r="A1015" s="81">
        <v>202404</v>
      </c>
      <c r="B1015" s="81" t="s">
        <v>65</v>
      </c>
      <c r="C1015" s="81" t="s">
        <v>18</v>
      </c>
      <c r="D1015" s="81" t="s">
        <v>35</v>
      </c>
      <c r="E1015" s="81" t="s">
        <v>368</v>
      </c>
      <c r="F1015" s="81">
        <f>'4月评分表'!F12</f>
        <v>0</v>
      </c>
      <c r="G1015" s="81">
        <f>'4月评分表'!G12</f>
        <v>5</v>
      </c>
      <c r="H1015" s="81">
        <f>'4月评分表'!H12</f>
        <v>10</v>
      </c>
      <c r="I1015" s="81">
        <f>'4月评分表'!I12</f>
        <v>10</v>
      </c>
      <c r="J1015" s="81">
        <f>'4月评分表'!J12</f>
        <v>2.5</v>
      </c>
      <c r="K1015" s="81">
        <f>'4月评分表'!K12</f>
        <v>5</v>
      </c>
      <c r="L1015" s="81">
        <f>'4月评分表'!L12</f>
        <v>32.5</v>
      </c>
      <c r="M1015" s="82">
        <f>'4月评分表'!M12</f>
        <v>163864.91</v>
      </c>
      <c r="N1015" s="82">
        <f>'4月评分表'!N12</f>
        <v>12266.966514772001</v>
      </c>
      <c r="O1015" s="82">
        <f>'4月评分表'!O12</f>
        <v>6.4425689382651294E-2</v>
      </c>
      <c r="P1015" s="82">
        <f>'4月评分表'!P12</f>
        <v>2.5565434920433699E-2</v>
      </c>
      <c r="Q1015" s="82">
        <f>'4月评分表'!Q12</f>
        <v>2.0938349049361702</v>
      </c>
      <c r="R1015" s="82">
        <f>'4月评分表'!R12</f>
        <v>0.83087663491409502</v>
      </c>
    </row>
    <row r="1016" spans="1:18" hidden="1">
      <c r="A1016" s="81">
        <v>202404</v>
      </c>
      <c r="B1016" s="81" t="s">
        <v>67</v>
      </c>
      <c r="C1016" s="81" t="s">
        <v>18</v>
      </c>
      <c r="D1016" s="81" t="s">
        <v>35</v>
      </c>
      <c r="E1016" s="81" t="s">
        <v>288</v>
      </c>
      <c r="F1016" s="81">
        <f>'4月评分表'!F13</f>
        <v>0</v>
      </c>
      <c r="G1016" s="81">
        <f>'4月评分表'!G13</f>
        <v>10</v>
      </c>
      <c r="H1016" s="81">
        <f>'4月评分表'!H13</f>
        <v>10</v>
      </c>
      <c r="I1016" s="81">
        <f>'4月评分表'!I13</f>
        <v>7</v>
      </c>
      <c r="J1016" s="81">
        <f>'4月评分表'!J13</f>
        <v>2.5</v>
      </c>
      <c r="K1016" s="81">
        <f>'4月评分表'!K13</f>
        <v>5</v>
      </c>
      <c r="L1016" s="81">
        <f>'4月评分表'!L13</f>
        <v>34.5</v>
      </c>
      <c r="M1016" s="82">
        <f>'4月评分表'!M13</f>
        <v>257082.93</v>
      </c>
      <c r="N1016" s="82">
        <f>'4月评分表'!N13</f>
        <v>35864.788562104099</v>
      </c>
      <c r="O1016" s="82">
        <f>'4月评分表'!O13</f>
        <v>0.123328270289736</v>
      </c>
      <c r="P1016" s="82">
        <f>'4月评分表'!P13</f>
        <v>5.07783914915741E-2</v>
      </c>
      <c r="Q1016" s="82">
        <f>'4月评分表'!Q13</f>
        <v>4.2548253249958901</v>
      </c>
      <c r="R1016" s="82">
        <f>'4月评分表'!R13</f>
        <v>1.7518545064593101</v>
      </c>
    </row>
    <row r="1017" spans="1:18">
      <c r="A1017" s="81">
        <v>202404</v>
      </c>
      <c r="B1017" s="81" t="s">
        <v>69</v>
      </c>
      <c r="C1017" s="81" t="s">
        <v>18</v>
      </c>
      <c r="D1017" s="81" t="s">
        <v>37</v>
      </c>
      <c r="E1017" s="81" t="s">
        <v>258</v>
      </c>
      <c r="F1017" s="81">
        <f>'4月评分表'!F14</f>
        <v>36.9</v>
      </c>
      <c r="G1017" s="81">
        <f>'4月评分表'!G14</f>
        <v>2.5</v>
      </c>
      <c r="H1017" s="81">
        <f>'4月评分表'!H14</f>
        <v>10</v>
      </c>
      <c r="I1017" s="81">
        <f>'4月评分表'!I14</f>
        <v>7</v>
      </c>
      <c r="J1017" s="81">
        <f>'4月评分表'!J14</f>
        <v>2.5</v>
      </c>
      <c r="K1017" s="81">
        <f>'4月评分表'!K14</f>
        <v>5</v>
      </c>
      <c r="L1017" s="81">
        <f>'4月评分表'!L14</f>
        <v>63.9</v>
      </c>
      <c r="M1017" s="82">
        <f>'4月评分表'!M14</f>
        <v>140540.43</v>
      </c>
      <c r="N1017" s="82">
        <f>'4月评分表'!N14</f>
        <v>2380.58668286171</v>
      </c>
      <c r="O1017" s="82">
        <f>'4月评分表'!O14</f>
        <v>0.115747072134592</v>
      </c>
      <c r="P1017" s="82">
        <f>'4月评分表'!P14</f>
        <v>1.6700481918159701E-2</v>
      </c>
      <c r="Q1017" s="82">
        <f>'4月评分表'!Q14</f>
        <v>7.3962379094004298</v>
      </c>
      <c r="R1017" s="82">
        <f>'4月评分表'!R14</f>
        <v>1.0671607945704</v>
      </c>
    </row>
    <row r="1018" spans="1:18" hidden="1">
      <c r="A1018" s="81">
        <v>202404</v>
      </c>
      <c r="B1018" s="81" t="s">
        <v>71</v>
      </c>
      <c r="C1018" s="81" t="s">
        <v>18</v>
      </c>
      <c r="D1018" s="81" t="s">
        <v>35</v>
      </c>
      <c r="E1018" s="81" t="s">
        <v>260</v>
      </c>
      <c r="F1018" s="81">
        <f>'4月评分表'!F15</f>
        <v>39.15</v>
      </c>
      <c r="G1018" s="81">
        <f>'4月评分表'!G15</f>
        <v>0</v>
      </c>
      <c r="H1018" s="81">
        <f>'4月评分表'!H15</f>
        <v>10</v>
      </c>
      <c r="I1018" s="81">
        <f>'4月评分表'!I15</f>
        <v>10</v>
      </c>
      <c r="J1018" s="81">
        <f>'4月评分表'!J15</f>
        <v>5</v>
      </c>
      <c r="K1018" s="81">
        <f>'4月评分表'!K15</f>
        <v>5</v>
      </c>
      <c r="L1018" s="81">
        <f>'4月评分表'!L15</f>
        <v>69.150000000000006</v>
      </c>
      <c r="M1018" s="82">
        <f>'4月评分表'!M15</f>
        <v>108969.39</v>
      </c>
      <c r="N1018" s="82">
        <f>'4月评分表'!N15</f>
        <v>0</v>
      </c>
      <c r="O1018" s="82">
        <f>'4月评分表'!O15</f>
        <v>3.1920334276931403E-2</v>
      </c>
      <c r="P1018" s="82">
        <f>'4月评分表'!P15</f>
        <v>1.176389268384E-2</v>
      </c>
      <c r="Q1018" s="82">
        <f>'4月评分表'!Q15</f>
        <v>2.2072911152498098</v>
      </c>
      <c r="R1018" s="82">
        <f>'4月评分表'!R15</f>
        <v>0.81347317908753602</v>
      </c>
    </row>
    <row r="1019" spans="1:18">
      <c r="A1019" s="81">
        <v>202404</v>
      </c>
      <c r="B1019" s="81" t="s">
        <v>73</v>
      </c>
      <c r="C1019" s="81" t="s">
        <v>18</v>
      </c>
      <c r="D1019" s="81" t="s">
        <v>37</v>
      </c>
      <c r="E1019" s="81" t="s">
        <v>262</v>
      </c>
      <c r="F1019" s="81">
        <f>'4月评分表'!F16</f>
        <v>40.049999999999997</v>
      </c>
      <c r="G1019" s="81">
        <f>'4月评分表'!G16</f>
        <v>5</v>
      </c>
      <c r="H1019" s="81">
        <f>'4月评分表'!H16</f>
        <v>10</v>
      </c>
      <c r="I1019" s="81">
        <f>'4月评分表'!I16</f>
        <v>10</v>
      </c>
      <c r="J1019" s="81">
        <f>'4月评分表'!J16</f>
        <v>5</v>
      </c>
      <c r="K1019" s="81">
        <f>'4月评分表'!K16</f>
        <v>5</v>
      </c>
      <c r="L1019" s="81">
        <f>'4月评分表'!L16</f>
        <v>75.05</v>
      </c>
      <c r="M1019" s="82">
        <f>'4月评分表'!M16</f>
        <v>140532.89000000001</v>
      </c>
      <c r="N1019" s="82">
        <f>'4月评分表'!N16</f>
        <v>11573.5290465776</v>
      </c>
      <c r="O1019" s="82">
        <f>'4月评分表'!O16</f>
        <v>0.15435277173112399</v>
      </c>
      <c r="P1019" s="82">
        <f>'4月评分表'!P16</f>
        <v>2.2601426311070798E-2</v>
      </c>
      <c r="Q1019" s="82">
        <f>'4月评分表'!Q16</f>
        <v>11.584175518420899</v>
      </c>
      <c r="R1019" s="82">
        <f>'4月评分表'!R16</f>
        <v>1.6962370446458599</v>
      </c>
    </row>
    <row r="1020" spans="1:18" hidden="1">
      <c r="A1020" s="81">
        <v>202404</v>
      </c>
      <c r="B1020" s="81" t="s">
        <v>77</v>
      </c>
      <c r="C1020" s="81" t="s">
        <v>18</v>
      </c>
      <c r="D1020" s="81" t="s">
        <v>35</v>
      </c>
      <c r="E1020" s="81" t="s">
        <v>264</v>
      </c>
      <c r="F1020" s="81">
        <f>'4月评分表'!F17</f>
        <v>0</v>
      </c>
      <c r="G1020" s="81">
        <f>'4月评分表'!G17</f>
        <v>5</v>
      </c>
      <c r="H1020" s="81">
        <f>'4月评分表'!H17</f>
        <v>10</v>
      </c>
      <c r="I1020" s="81">
        <f>'4月评分表'!I17</f>
        <v>10</v>
      </c>
      <c r="J1020" s="81">
        <f>'4月评分表'!J17</f>
        <v>5</v>
      </c>
      <c r="K1020" s="81">
        <f>'4月评分表'!K17</f>
        <v>5</v>
      </c>
      <c r="L1020" s="81">
        <f>'4月评分表'!L17</f>
        <v>35</v>
      </c>
      <c r="M1020" s="82">
        <f>'4月评分表'!M17</f>
        <v>143483.54999999999</v>
      </c>
      <c r="N1020" s="82">
        <f>'4月评分表'!N17</f>
        <v>8698.7197958092402</v>
      </c>
      <c r="O1020" s="82">
        <f>'4月评分表'!O17</f>
        <v>5.3677689363655599E-2</v>
      </c>
      <c r="P1020" s="82">
        <f>'4月评分表'!P17</f>
        <v>2.1074374631368901E-2</v>
      </c>
      <c r="Q1020" s="82">
        <f>'4月评分表'!Q17</f>
        <v>1.87871912772795</v>
      </c>
      <c r="R1020" s="82">
        <f>'4月评分表'!R17</f>
        <v>0.73760311209791196</v>
      </c>
    </row>
    <row r="1021" spans="1:18">
      <c r="A1021" s="81">
        <v>202404</v>
      </c>
      <c r="B1021" s="81" t="s">
        <v>79</v>
      </c>
      <c r="C1021" s="81" t="s">
        <v>18</v>
      </c>
      <c r="D1021" s="81" t="s">
        <v>37</v>
      </c>
      <c r="E1021" s="81" t="s">
        <v>266</v>
      </c>
      <c r="F1021" s="81">
        <f>'4月评分表'!F18</f>
        <v>0</v>
      </c>
      <c r="G1021" s="81">
        <f>'4月评分表'!G18</f>
        <v>10</v>
      </c>
      <c r="H1021" s="81">
        <f>'4月评分表'!H18</f>
        <v>10</v>
      </c>
      <c r="I1021" s="81">
        <f>'4月评分表'!I18</f>
        <v>10</v>
      </c>
      <c r="J1021" s="81">
        <f>'4月评分表'!J18</f>
        <v>7.5</v>
      </c>
      <c r="K1021" s="81">
        <f>'4月评分表'!K18</f>
        <v>5</v>
      </c>
      <c r="L1021" s="81">
        <f>'4月评分表'!L18</f>
        <v>42.5</v>
      </c>
      <c r="M1021" s="82">
        <f>'4月评分表'!M18</f>
        <v>111422</v>
      </c>
      <c r="N1021" s="82">
        <f>'4月评分表'!N18</f>
        <v>16229.273526749799</v>
      </c>
      <c r="O1021" s="82">
        <f>'4月评分表'!O18</f>
        <v>0.152003193003451</v>
      </c>
      <c r="P1021" s="82">
        <f>'4月评分表'!P18</f>
        <v>2.2447664816926598E-2</v>
      </c>
      <c r="Q1021" s="82">
        <f>'4月评分表'!Q18</f>
        <v>6.4601357026466699</v>
      </c>
      <c r="R1021" s="82">
        <f>'4月评分表'!R18</f>
        <v>0.95402575471938</v>
      </c>
    </row>
    <row r="1022" spans="1:18">
      <c r="A1022" s="81">
        <v>202404</v>
      </c>
      <c r="B1022" s="81" t="s">
        <v>81</v>
      </c>
      <c r="C1022" s="81" t="s">
        <v>18</v>
      </c>
      <c r="D1022" s="81" t="s">
        <v>37</v>
      </c>
      <c r="E1022" s="81" t="s">
        <v>268</v>
      </c>
      <c r="F1022" s="81">
        <f>'4月评分表'!F19</f>
        <v>0</v>
      </c>
      <c r="G1022" s="81">
        <f>'4月评分表'!G19</f>
        <v>0</v>
      </c>
      <c r="H1022" s="81">
        <f>'4月评分表'!H19</f>
        <v>10</v>
      </c>
      <c r="I1022" s="81">
        <f>'4月评分表'!I19</f>
        <v>10</v>
      </c>
      <c r="J1022" s="81">
        <f>'4月评分表'!J19</f>
        <v>2.5</v>
      </c>
      <c r="K1022" s="81">
        <f>'4月评分表'!K19</f>
        <v>5</v>
      </c>
      <c r="L1022" s="81">
        <f>'4月评分表'!L19</f>
        <v>27.5</v>
      </c>
      <c r="M1022" s="82">
        <f>'4月评分表'!M19</f>
        <v>193145.13</v>
      </c>
      <c r="N1022" s="82">
        <f>'4月评分表'!N19</f>
        <v>0</v>
      </c>
      <c r="O1022" s="82">
        <f>'4月评分表'!O19</f>
        <v>0.14533026462201401</v>
      </c>
      <c r="P1022" s="82">
        <f>'4月评分表'!P19</f>
        <v>2.0851163631606301E-2</v>
      </c>
      <c r="Q1022" s="82">
        <f>'4月评分表'!Q19</f>
        <v>3.9965822771053898</v>
      </c>
      <c r="R1022" s="82">
        <f>'4月评分表'!R19</f>
        <v>0.57340699986917298</v>
      </c>
    </row>
    <row r="1023" spans="1:18" hidden="1">
      <c r="A1023" s="81">
        <v>202404</v>
      </c>
      <c r="B1023" s="81" t="s">
        <v>83</v>
      </c>
      <c r="C1023" s="81" t="s">
        <v>18</v>
      </c>
      <c r="D1023" s="81" t="s">
        <v>35</v>
      </c>
      <c r="E1023" s="81" t="s">
        <v>320</v>
      </c>
      <c r="F1023" s="81">
        <f>'4月评分表'!F20</f>
        <v>39.15</v>
      </c>
      <c r="G1023" s="81">
        <f>'4月评分表'!G20</f>
        <v>5</v>
      </c>
      <c r="H1023" s="81">
        <f>'4月评分表'!H20</f>
        <v>10</v>
      </c>
      <c r="I1023" s="81">
        <f>'4月评分表'!I20</f>
        <v>7</v>
      </c>
      <c r="J1023" s="81">
        <f>'4月评分表'!J20</f>
        <v>7.5</v>
      </c>
      <c r="K1023" s="81">
        <f>'4月评分表'!K20</f>
        <v>5</v>
      </c>
      <c r="L1023" s="81">
        <f>'4月评分表'!L20</f>
        <v>73.650000000000006</v>
      </c>
      <c r="M1023" s="82">
        <f>'4月评分表'!M20</f>
        <v>154351.12</v>
      </c>
      <c r="N1023" s="82">
        <f>'4月评分表'!N20</f>
        <v>11897.191454764599</v>
      </c>
      <c r="O1023" s="82">
        <f>'4月评分表'!O20</f>
        <v>6.1143710885395101E-2</v>
      </c>
      <c r="P1023" s="82">
        <f>'4月评分表'!P20</f>
        <v>2.4300973660301099E-2</v>
      </c>
      <c r="Q1023" s="82">
        <f>'4月评分表'!Q20</f>
        <v>4.5032343067093503</v>
      </c>
      <c r="R1023" s="82">
        <f>'4月评分表'!R20</f>
        <v>1.78976671008118</v>
      </c>
    </row>
    <row r="1024" spans="1:18" hidden="1">
      <c r="A1024" s="81">
        <v>202404</v>
      </c>
      <c r="B1024" s="81" t="s">
        <v>85</v>
      </c>
      <c r="C1024" s="81" t="s">
        <v>18</v>
      </c>
      <c r="D1024" s="81" t="s">
        <v>35</v>
      </c>
      <c r="E1024" s="81" t="s">
        <v>330</v>
      </c>
      <c r="F1024" s="81">
        <f>'4月评分表'!F21</f>
        <v>0</v>
      </c>
      <c r="G1024" s="81">
        <f>'4月评分表'!G21</f>
        <v>0</v>
      </c>
      <c r="H1024" s="81">
        <f>'4月评分表'!H21</f>
        <v>10</v>
      </c>
      <c r="I1024" s="81">
        <f>'4月评分表'!I21</f>
        <v>10</v>
      </c>
      <c r="J1024" s="81">
        <f>'4月评分表'!J21</f>
        <v>2.5</v>
      </c>
      <c r="K1024" s="81">
        <f>'4月评分表'!K21</f>
        <v>5</v>
      </c>
      <c r="L1024" s="81">
        <f>'4月评分表'!L21</f>
        <v>27.5</v>
      </c>
      <c r="M1024" s="82">
        <f>'4月评分表'!M21</f>
        <v>25138.639999999999</v>
      </c>
      <c r="N1024" s="82">
        <f>'4月评分表'!N21</f>
        <v>0</v>
      </c>
      <c r="O1024" s="82">
        <f>'4月评分表'!O21</f>
        <v>7.3638458659577499E-3</v>
      </c>
      <c r="P1024" s="82">
        <f>'4月评分表'!P21</f>
        <v>2.7138654550391398E-3</v>
      </c>
      <c r="Q1024" s="82">
        <f>'4月评分表'!Q21</f>
        <v>0.20250576131383799</v>
      </c>
      <c r="R1024" s="82">
        <f>'4月评分表'!R21</f>
        <v>7.4631300013576304E-2</v>
      </c>
    </row>
    <row r="1025" spans="1:18" hidden="1">
      <c r="A1025" s="81">
        <v>202404</v>
      </c>
      <c r="B1025" s="81" t="s">
        <v>87</v>
      </c>
      <c r="C1025" s="81" t="s">
        <v>18</v>
      </c>
      <c r="D1025" s="81" t="s">
        <v>35</v>
      </c>
      <c r="E1025" s="81" t="s">
        <v>338</v>
      </c>
      <c r="F1025" s="81">
        <f>'4月评分表'!F22</f>
        <v>41.4</v>
      </c>
      <c r="G1025" s="81">
        <f>'4月评分表'!G22</f>
        <v>10</v>
      </c>
      <c r="H1025" s="81">
        <f>'4月评分表'!H22</f>
        <v>10</v>
      </c>
      <c r="I1025" s="81">
        <f>'4月评分表'!I22</f>
        <v>10</v>
      </c>
      <c r="J1025" s="81">
        <f>'4月评分表'!J22</f>
        <v>2.5</v>
      </c>
      <c r="K1025" s="81">
        <f>'4月评分表'!K22</f>
        <v>5</v>
      </c>
      <c r="L1025" s="81">
        <f>'4月评分表'!L22</f>
        <v>78.900000000000006</v>
      </c>
      <c r="M1025" s="82">
        <f>'4月评分表'!M22</f>
        <v>318083.36</v>
      </c>
      <c r="N1025" s="82">
        <f>'4月评分表'!N22</f>
        <v>39404.933549264701</v>
      </c>
      <c r="O1025" s="82">
        <f>'4月评分表'!O22</f>
        <v>0.14593716192110101</v>
      </c>
      <c r="P1025" s="82">
        <f>'4月评分表'!P22</f>
        <v>5.9636480599475697E-2</v>
      </c>
      <c r="Q1025" s="82">
        <f>'4月评分表'!Q22</f>
        <v>11.5144420755749</v>
      </c>
      <c r="R1025" s="82">
        <f>'4月评分表'!R22</f>
        <v>4.7053183192986303</v>
      </c>
    </row>
    <row r="1026" spans="1:18" hidden="1">
      <c r="A1026" s="81">
        <v>202404</v>
      </c>
      <c r="B1026" s="81" t="s">
        <v>89</v>
      </c>
      <c r="C1026" s="81" t="s">
        <v>18</v>
      </c>
      <c r="D1026" s="81" t="s">
        <v>35</v>
      </c>
      <c r="E1026" s="81" t="s">
        <v>360</v>
      </c>
      <c r="F1026" s="81">
        <f>'4月评分表'!F23</f>
        <v>0</v>
      </c>
      <c r="G1026" s="81">
        <f>'4月评分表'!G23</f>
        <v>0</v>
      </c>
      <c r="H1026" s="81">
        <f>'4月评分表'!H23</f>
        <v>10</v>
      </c>
      <c r="I1026" s="81">
        <f>'4月评分表'!I23</f>
        <v>7</v>
      </c>
      <c r="J1026" s="81">
        <f>'4月评分表'!J23</f>
        <v>0</v>
      </c>
      <c r="K1026" s="81">
        <f>'4月评分表'!K23</f>
        <v>5</v>
      </c>
      <c r="L1026" s="81">
        <f>'4月评分表'!L23</f>
        <v>22</v>
      </c>
      <c r="M1026" s="82">
        <f>'4月评分表'!M23</f>
        <v>98243</v>
      </c>
      <c r="N1026" s="82">
        <f>'4月评分表'!N23</f>
        <v>0</v>
      </c>
      <c r="O1026" s="82">
        <f>'4月评分表'!O23</f>
        <v>2.8778259659603199E-2</v>
      </c>
      <c r="P1026" s="82">
        <f>'4月评分表'!P23</f>
        <v>1.06059151926838E-2</v>
      </c>
      <c r="Q1026" s="82">
        <f>'4月评分表'!Q23</f>
        <v>0.63312171251127003</v>
      </c>
      <c r="R1026" s="82">
        <f>'4月评分表'!R23</f>
        <v>0.233330134239044</v>
      </c>
    </row>
    <row r="1027" spans="1:18" hidden="1">
      <c r="A1027" s="81">
        <v>202404</v>
      </c>
      <c r="B1027" s="81" t="s">
        <v>91</v>
      </c>
      <c r="C1027" s="81" t="s">
        <v>18</v>
      </c>
      <c r="D1027" s="81" t="s">
        <v>35</v>
      </c>
      <c r="E1027" s="81" t="s">
        <v>362</v>
      </c>
      <c r="F1027" s="81">
        <f>'4月评分表'!F24</f>
        <v>0</v>
      </c>
      <c r="G1027" s="81">
        <f>'4月评分表'!G24</f>
        <v>2.5</v>
      </c>
      <c r="H1027" s="81">
        <f>'4月评分表'!H24</f>
        <v>10</v>
      </c>
      <c r="I1027" s="81">
        <f>'4月评分表'!I24</f>
        <v>10</v>
      </c>
      <c r="J1027" s="81">
        <f>'4月评分表'!J24</f>
        <v>2.5</v>
      </c>
      <c r="K1027" s="81">
        <f>'4月评分表'!K24</f>
        <v>5</v>
      </c>
      <c r="L1027" s="81">
        <f>'4月评分表'!L24</f>
        <v>30</v>
      </c>
      <c r="M1027" s="82">
        <f>'4月评分表'!M24</f>
        <v>148256.14000000001</v>
      </c>
      <c r="N1027" s="82">
        <f>'4月评分表'!N24</f>
        <v>1463.89691595059</v>
      </c>
      <c r="O1027" s="82">
        <f>'4月评分表'!O24</f>
        <v>4.5388660664337797E-2</v>
      </c>
      <c r="P1027" s="82">
        <f>'4月评分表'!P24</f>
        <v>1.6944934826627501E-2</v>
      </c>
      <c r="Q1027" s="82">
        <f>'4月评分表'!Q24</f>
        <v>1.36165981993013</v>
      </c>
      <c r="R1027" s="82">
        <f>'4月评分表'!R24</f>
        <v>0.50834804479882501</v>
      </c>
    </row>
    <row r="1028" spans="1:18">
      <c r="A1028" s="81">
        <v>202404</v>
      </c>
      <c r="B1028" s="81" t="s">
        <v>93</v>
      </c>
      <c r="C1028" s="81" t="s">
        <v>18</v>
      </c>
      <c r="D1028" s="81" t="s">
        <v>37</v>
      </c>
      <c r="E1028" s="81" t="s">
        <v>366</v>
      </c>
      <c r="F1028" s="81">
        <f>'4月评分表'!F25</f>
        <v>0</v>
      </c>
      <c r="G1028" s="81">
        <f>'4月评分表'!G25</f>
        <v>15</v>
      </c>
      <c r="H1028" s="81">
        <f>'4月评分表'!H25</f>
        <v>10</v>
      </c>
      <c r="I1028" s="81">
        <f>'4月评分表'!I25</f>
        <v>7</v>
      </c>
      <c r="J1028" s="81">
        <f>'4月评分表'!J25</f>
        <v>5</v>
      </c>
      <c r="K1028" s="81">
        <f>'4月评分表'!K25</f>
        <v>5</v>
      </c>
      <c r="L1028" s="81">
        <f>'4月评分表'!L25</f>
        <v>42</v>
      </c>
      <c r="M1028" s="82">
        <f>'4月评分表'!M25</f>
        <v>227486.73</v>
      </c>
      <c r="N1028" s="82">
        <f>'4月评分表'!N25</f>
        <v>40936.835535678998</v>
      </c>
      <c r="O1028" s="82">
        <f>'4月评分表'!O25</f>
        <v>0.34310951299174203</v>
      </c>
      <c r="P1028" s="82">
        <f>'4月评分表'!P25</f>
        <v>5.0839499092759401E-2</v>
      </c>
      <c r="Q1028" s="82">
        <f>'4月评分表'!Q25</f>
        <v>14.4105995456532</v>
      </c>
      <c r="R1028" s="82">
        <f>'4月评分表'!R25</f>
        <v>2.1352589618958899</v>
      </c>
    </row>
    <row r="1029" spans="1:18">
      <c r="A1029" s="81">
        <v>202404</v>
      </c>
      <c r="B1029" s="81" t="s">
        <v>95</v>
      </c>
      <c r="C1029" s="81" t="s">
        <v>18</v>
      </c>
      <c r="D1029" s="81" t="s">
        <v>37</v>
      </c>
      <c r="E1029" s="81" t="s">
        <v>364</v>
      </c>
      <c r="F1029" s="81">
        <f>'4月评分表'!F26</f>
        <v>0</v>
      </c>
      <c r="G1029" s="81">
        <f>'4月评分表'!G26</f>
        <v>2.5</v>
      </c>
      <c r="H1029" s="81">
        <f>'4月评分表'!H26</f>
        <v>10</v>
      </c>
      <c r="I1029" s="81">
        <f>'4月评分表'!I26</f>
        <v>10</v>
      </c>
      <c r="J1029" s="81">
        <f>'4月评分表'!J26</f>
        <v>5</v>
      </c>
      <c r="K1029" s="81">
        <f>'4月评分表'!K26</f>
        <v>5</v>
      </c>
      <c r="L1029" s="81">
        <f>'4月评分表'!L26</f>
        <v>32.5</v>
      </c>
      <c r="M1029" s="82">
        <f>'4月评分表'!M26</f>
        <v>117178.64</v>
      </c>
      <c r="N1029" s="82">
        <f>'4月评分表'!N26</f>
        <v>306.46881820180698</v>
      </c>
      <c r="O1029" s="82">
        <f>'4月评分表'!O26</f>
        <v>8.9457185517077001E-2</v>
      </c>
      <c r="P1029" s="82">
        <f>'4月评分表'!P26</f>
        <v>1.28468792594481E-2</v>
      </c>
      <c r="Q1029" s="82">
        <f>'4月评分表'!Q26</f>
        <v>2.9073585293050002</v>
      </c>
      <c r="R1029" s="82">
        <f>'4月评分表'!R26</f>
        <v>0.41752357593206302</v>
      </c>
    </row>
    <row r="1030" spans="1:18" hidden="1">
      <c r="A1030" s="81">
        <v>202404</v>
      </c>
      <c r="B1030" s="81" t="s">
        <v>99</v>
      </c>
      <c r="C1030" s="81" t="s">
        <v>18</v>
      </c>
      <c r="D1030" s="81" t="s">
        <v>29</v>
      </c>
      <c r="E1030" s="81" t="s">
        <v>336</v>
      </c>
      <c r="F1030" s="81">
        <f>'4月评分表'!F27</f>
        <v>43.2</v>
      </c>
      <c r="G1030" s="81">
        <f>'4月评分表'!G27</f>
        <v>2.5</v>
      </c>
      <c r="H1030" s="81">
        <f>'4月评分表'!H27</f>
        <v>10</v>
      </c>
      <c r="I1030" s="81">
        <f>'4月评分表'!I27</f>
        <v>10</v>
      </c>
      <c r="J1030" s="81">
        <f>'4月评分表'!J27</f>
        <v>5</v>
      </c>
      <c r="K1030" s="81">
        <f>'4月评分表'!K27</f>
        <v>5</v>
      </c>
      <c r="L1030" s="81">
        <f>'4月评分表'!L27</f>
        <v>75.7</v>
      </c>
      <c r="M1030" s="82">
        <f>'4月评分表'!M27</f>
        <v>155955.01999999999</v>
      </c>
      <c r="N1030" s="82">
        <f>'4月评分表'!N27</f>
        <v>3510.5424363245002</v>
      </c>
      <c r="O1030" s="82">
        <f>'4月评分表'!O27</f>
        <v>8.0173317398847796E-2</v>
      </c>
      <c r="P1030" s="82">
        <f>'4月评分表'!P27</f>
        <v>1.9089996433883299E-2</v>
      </c>
      <c r="Q1030" s="82">
        <f>'4月评分表'!Q27</f>
        <v>6.0691201270927797</v>
      </c>
      <c r="R1030" s="82">
        <f>'4月评分表'!R27</f>
        <v>1.44511273004497</v>
      </c>
    </row>
    <row r="1031" spans="1:18" hidden="1">
      <c r="A1031" s="81">
        <v>202404</v>
      </c>
      <c r="B1031" s="81" t="s">
        <v>101</v>
      </c>
      <c r="C1031" s="81" t="s">
        <v>18</v>
      </c>
      <c r="D1031" s="81" t="s">
        <v>29</v>
      </c>
      <c r="E1031" s="81" t="s">
        <v>358</v>
      </c>
      <c r="F1031" s="81">
        <f>'4月评分表'!F28</f>
        <v>0</v>
      </c>
      <c r="G1031" s="81">
        <f>'4月评分表'!G28</f>
        <v>0</v>
      </c>
      <c r="H1031" s="81">
        <f>'4月评分表'!H28</f>
        <v>10</v>
      </c>
      <c r="I1031" s="81">
        <f>'4月评分表'!I28</f>
        <v>7</v>
      </c>
      <c r="J1031" s="81">
        <f>'4月评分表'!J28</f>
        <v>2.5</v>
      </c>
      <c r="K1031" s="81">
        <f>'4月评分表'!K28</f>
        <v>5</v>
      </c>
      <c r="L1031" s="81">
        <f>'4月评分表'!L28</f>
        <v>24.5</v>
      </c>
      <c r="M1031" s="82">
        <f>'4月评分表'!M28</f>
        <v>91882.74</v>
      </c>
      <c r="N1031" s="82">
        <f>'4月评分表'!N28</f>
        <v>0</v>
      </c>
      <c r="O1031" s="82">
        <f>'4月评分表'!O28</f>
        <v>4.09948748182698E-2</v>
      </c>
      <c r="P1031" s="82">
        <f>'4月评分表'!P28</f>
        <v>9.9192873600299197E-3</v>
      </c>
      <c r="Q1031" s="82">
        <f>'4月评分表'!Q28</f>
        <v>1.0043744330476101</v>
      </c>
      <c r="R1031" s="82">
        <f>'4月评分表'!R28</f>
        <v>0.243022540320733</v>
      </c>
    </row>
    <row r="1032" spans="1:18" hidden="1">
      <c r="A1032" s="81">
        <v>202404</v>
      </c>
      <c r="B1032" s="81" t="s">
        <v>103</v>
      </c>
      <c r="C1032" s="81" t="s">
        <v>18</v>
      </c>
      <c r="D1032" s="81" t="s">
        <v>29</v>
      </c>
      <c r="E1032" s="81" t="s">
        <v>282</v>
      </c>
      <c r="F1032" s="81">
        <f>'4月评分表'!F29</f>
        <v>45</v>
      </c>
      <c r="G1032" s="81">
        <f>'4月评分表'!G29</f>
        <v>10</v>
      </c>
      <c r="H1032" s="81">
        <f>'4月评分表'!H29</f>
        <v>10</v>
      </c>
      <c r="I1032" s="81">
        <f>'4月评分表'!I29</f>
        <v>10</v>
      </c>
      <c r="J1032" s="81">
        <f>'4月评分表'!J29</f>
        <v>5</v>
      </c>
      <c r="K1032" s="81">
        <f>'4月评分表'!K29</f>
        <v>5</v>
      </c>
      <c r="L1032" s="81">
        <f>'4月评分表'!L29</f>
        <v>85</v>
      </c>
      <c r="M1032" s="82">
        <f>'4月评分表'!M29</f>
        <v>281469.46000000002</v>
      </c>
      <c r="N1032" s="82">
        <f>'4月评分表'!N29</f>
        <v>35381.379134445102</v>
      </c>
      <c r="O1032" s="82">
        <f>'4月评分表'!O29</f>
        <v>0.23233069255626301</v>
      </c>
      <c r="P1032" s="82">
        <f>'4月评分表'!P29</f>
        <v>5.3100719170480898E-2</v>
      </c>
      <c r="Q1032" s="82">
        <f>'4月评分表'!Q29</f>
        <v>19.748108867282401</v>
      </c>
      <c r="R1032" s="82">
        <f>'4月评分表'!R29</f>
        <v>4.5135611294908804</v>
      </c>
    </row>
    <row r="1033" spans="1:18" hidden="1">
      <c r="A1033" s="81">
        <v>202404</v>
      </c>
      <c r="B1033" s="81" t="s">
        <v>105</v>
      </c>
      <c r="C1033" s="81" t="s">
        <v>18</v>
      </c>
      <c r="D1033" s="81" t="s">
        <v>29</v>
      </c>
      <c r="E1033" s="81" t="s">
        <v>316</v>
      </c>
      <c r="F1033" s="81">
        <f>'4月评分表'!F30</f>
        <v>45</v>
      </c>
      <c r="G1033" s="81">
        <f>'4月评分表'!G30</f>
        <v>2.5</v>
      </c>
      <c r="H1033" s="81">
        <f>'4月评分表'!H30</f>
        <v>10</v>
      </c>
      <c r="I1033" s="81">
        <f>'4月评分表'!I30</f>
        <v>10</v>
      </c>
      <c r="J1033" s="81">
        <f>'4月评分表'!J30</f>
        <v>2.5</v>
      </c>
      <c r="K1033" s="81">
        <f>'4月评分表'!K30</f>
        <v>5</v>
      </c>
      <c r="L1033" s="81">
        <f>'4月评分表'!L30</f>
        <v>75</v>
      </c>
      <c r="M1033" s="82">
        <f>'4月评分表'!M30</f>
        <v>197242.04</v>
      </c>
      <c r="N1033" s="82">
        <f>'4月评分表'!N30</f>
        <v>4385.1844219700997</v>
      </c>
      <c r="O1033" s="82">
        <f>'4月评分表'!O30</f>
        <v>0.101233020421845</v>
      </c>
      <c r="P1033" s="82">
        <f>'4月评分表'!P30</f>
        <v>2.4108685025410501E-2</v>
      </c>
      <c r="Q1033" s="82">
        <f>'4月评分表'!Q30</f>
        <v>7.5924765316383702</v>
      </c>
      <c r="R1033" s="82">
        <f>'4月评分表'!R30</f>
        <v>1.80815137690579</v>
      </c>
    </row>
    <row r="1034" spans="1:18" hidden="1">
      <c r="A1034" s="81">
        <v>202404</v>
      </c>
      <c r="B1034" s="81" t="s">
        <v>107</v>
      </c>
      <c r="C1034" s="81" t="s">
        <v>17</v>
      </c>
      <c r="D1034" s="81" t="s">
        <v>33</v>
      </c>
      <c r="E1034" s="81" t="s">
        <v>222</v>
      </c>
      <c r="F1034" s="81">
        <f>'4月评分表'!F31</f>
        <v>45</v>
      </c>
      <c r="G1034" s="81">
        <f>'4月评分表'!G31</f>
        <v>0</v>
      </c>
      <c r="H1034" s="81">
        <f>'4月评分表'!H31</f>
        <v>10</v>
      </c>
      <c r="I1034" s="81">
        <f>'4月评分表'!I31</f>
        <v>10</v>
      </c>
      <c r="J1034" s="81">
        <f>'4月评分表'!J31</f>
        <v>5</v>
      </c>
      <c r="K1034" s="81">
        <f>'4月评分表'!K31</f>
        <v>5</v>
      </c>
      <c r="L1034" s="81">
        <f>'4月评分表'!L31</f>
        <v>75</v>
      </c>
      <c r="M1034" s="82">
        <f>'4月评分表'!M31</f>
        <v>100276.5</v>
      </c>
      <c r="N1034" s="82">
        <f>'4月评分表'!N31</f>
        <v>0</v>
      </c>
      <c r="O1034" s="82">
        <f>'4月评分表'!O31</f>
        <v>5.5746455293639703E-2</v>
      </c>
      <c r="P1034" s="82">
        <f>'4月评分表'!P31</f>
        <v>9.0218438021848601E-3</v>
      </c>
      <c r="Q1034" s="82">
        <f>'4月评分表'!Q31</f>
        <v>4.18098414702298</v>
      </c>
      <c r="R1034" s="82">
        <f>'4月评分表'!R31</f>
        <v>0.67663828516386404</v>
      </c>
    </row>
    <row r="1035" spans="1:18" hidden="1">
      <c r="A1035" s="81">
        <v>202404</v>
      </c>
      <c r="B1035" s="81" t="s">
        <v>109</v>
      </c>
      <c r="C1035" s="81" t="s">
        <v>17</v>
      </c>
      <c r="D1035" s="81" t="s">
        <v>32</v>
      </c>
      <c r="E1035" s="81" t="s">
        <v>172</v>
      </c>
      <c r="F1035" s="81">
        <f>'4月评分表'!F32</f>
        <v>0</v>
      </c>
      <c r="G1035" s="81">
        <f>'4月评分表'!G32</f>
        <v>0</v>
      </c>
      <c r="H1035" s="81">
        <f>'4月评分表'!H32</f>
        <v>10</v>
      </c>
      <c r="I1035" s="81">
        <f>'4月评分表'!I32</f>
        <v>7</v>
      </c>
      <c r="J1035" s="81">
        <f>'4月评分表'!J32</f>
        <v>2.5</v>
      </c>
      <c r="K1035" s="81">
        <f>'4月评分表'!K32</f>
        <v>5</v>
      </c>
      <c r="L1035" s="81">
        <f>'4月评分表'!L32</f>
        <v>24.5</v>
      </c>
      <c r="M1035" s="82">
        <f>'4月评分表'!M32</f>
        <v>56212.83</v>
      </c>
      <c r="N1035" s="82">
        <f>'4月评分表'!N32</f>
        <v>0</v>
      </c>
      <c r="O1035" s="82">
        <f>'4月评分表'!O32</f>
        <v>2.28679307061091E-2</v>
      </c>
      <c r="P1035" s="82">
        <f>'4月评分表'!P32</f>
        <v>5.0574498704957904E-3</v>
      </c>
      <c r="Q1035" s="82">
        <f>'4月评分表'!Q32</f>
        <v>0.56026430229967294</v>
      </c>
      <c r="R1035" s="82">
        <f>'4月评分表'!R32</f>
        <v>0.123907521827147</v>
      </c>
    </row>
    <row r="1036" spans="1:18" hidden="1">
      <c r="A1036" s="81">
        <v>202404</v>
      </c>
      <c r="B1036" s="81" t="s">
        <v>111</v>
      </c>
      <c r="C1036" s="81" t="s">
        <v>17</v>
      </c>
      <c r="D1036" s="81" t="s">
        <v>31</v>
      </c>
      <c r="E1036" s="81" t="s">
        <v>444</v>
      </c>
      <c r="F1036" s="81">
        <f>'4月评分表'!F33</f>
        <v>42.75</v>
      </c>
      <c r="G1036" s="81">
        <f>'4月评分表'!G33</f>
        <v>15</v>
      </c>
      <c r="H1036" s="81">
        <f>'4月评分表'!H33</f>
        <v>10</v>
      </c>
      <c r="I1036" s="81">
        <f>'4月评分表'!I33</f>
        <v>7</v>
      </c>
      <c r="J1036" s="81">
        <f>'4月评分表'!J33</f>
        <v>2.5</v>
      </c>
      <c r="K1036" s="81">
        <f>'4月评分表'!K33</f>
        <v>5</v>
      </c>
      <c r="L1036" s="81">
        <f>'4月评分表'!L33</f>
        <v>82.25</v>
      </c>
      <c r="M1036" s="82">
        <f>'4月评分表'!M33</f>
        <v>380355.62</v>
      </c>
      <c r="N1036" s="82">
        <f>'4月评分表'!N33</f>
        <v>57117.4768930563</v>
      </c>
      <c r="O1036" s="82">
        <f>'4月评分表'!O33</f>
        <v>0.26634485369718103</v>
      </c>
      <c r="P1036" s="82">
        <f>'4月评分表'!P33</f>
        <v>6.7825342905054903E-2</v>
      </c>
      <c r="Q1036" s="82">
        <f>'4月评分表'!Q33</f>
        <v>21.9068642165931</v>
      </c>
      <c r="R1036" s="82">
        <f>'4月评分表'!R33</f>
        <v>5.5786344539407704</v>
      </c>
    </row>
    <row r="1037" spans="1:18" hidden="1">
      <c r="A1037" s="81">
        <v>202404</v>
      </c>
      <c r="B1037" s="81" t="s">
        <v>113</v>
      </c>
      <c r="C1037" s="81" t="s">
        <v>17</v>
      </c>
      <c r="D1037" s="81" t="s">
        <v>32</v>
      </c>
      <c r="E1037" s="81" t="s">
        <v>176</v>
      </c>
      <c r="F1037" s="81">
        <f>'4月评分表'!F34</f>
        <v>43.2</v>
      </c>
      <c r="G1037" s="81">
        <f>'4月评分表'!G34</f>
        <v>10</v>
      </c>
      <c r="H1037" s="81">
        <f>'4月评分表'!H34</f>
        <v>10</v>
      </c>
      <c r="I1037" s="81">
        <f>'4月评分表'!I34</f>
        <v>7</v>
      </c>
      <c r="J1037" s="81">
        <f>'4月评分表'!J34</f>
        <v>5</v>
      </c>
      <c r="K1037" s="81">
        <f>'4月评分表'!K34</f>
        <v>5</v>
      </c>
      <c r="L1037" s="81">
        <f>'4月评分表'!L34</f>
        <v>80.2</v>
      </c>
      <c r="M1037" s="82">
        <f>'4月评分表'!M34</f>
        <v>335297.25</v>
      </c>
      <c r="N1037" s="82">
        <f>'4月评分表'!N34</f>
        <v>37355.8218338554</v>
      </c>
      <c r="O1037" s="82">
        <f>'4月评分表'!O34</f>
        <v>0.20758441966584601</v>
      </c>
      <c r="P1037" s="82">
        <f>'4月评分表'!P34</f>
        <v>5.2144753837277701E-2</v>
      </c>
      <c r="Q1037" s="82">
        <f>'4月评分表'!Q34</f>
        <v>16.648270457200901</v>
      </c>
      <c r="R1037" s="82">
        <f>'4月评分表'!R34</f>
        <v>4.1820092577496704</v>
      </c>
    </row>
    <row r="1038" spans="1:18" hidden="1">
      <c r="A1038" s="81">
        <v>202404</v>
      </c>
      <c r="B1038" s="81" t="s">
        <v>115</v>
      </c>
      <c r="C1038" s="81" t="s">
        <v>17</v>
      </c>
      <c r="D1038" s="81" t="s">
        <v>32</v>
      </c>
      <c r="E1038" s="81" t="s">
        <v>158</v>
      </c>
      <c r="F1038" s="81">
        <f>'4月评分表'!F35</f>
        <v>41.4</v>
      </c>
      <c r="G1038" s="81">
        <f>'4月评分表'!G35</f>
        <v>10</v>
      </c>
      <c r="H1038" s="81">
        <f>'4月评分表'!H35</f>
        <v>10</v>
      </c>
      <c r="I1038" s="81">
        <f>'4月评分表'!I35</f>
        <v>10</v>
      </c>
      <c r="J1038" s="81">
        <f>'4月评分表'!J35</f>
        <v>5</v>
      </c>
      <c r="K1038" s="81">
        <f>'4月评分表'!K35</f>
        <v>5</v>
      </c>
      <c r="L1038" s="81">
        <f>'4月评分表'!L35</f>
        <v>81.400000000000006</v>
      </c>
      <c r="M1038" s="82">
        <f>'4月评分表'!M35</f>
        <v>379196.79</v>
      </c>
      <c r="N1038" s="82">
        <f>'4月评分表'!N35</f>
        <v>44167.536724504098</v>
      </c>
      <c r="O1038" s="82">
        <f>'4月评分表'!O35</f>
        <v>0.23842303183996399</v>
      </c>
      <c r="P1038" s="82">
        <f>'4月评分表'!P35</f>
        <v>6.0102030252844399E-2</v>
      </c>
      <c r="Q1038" s="82">
        <f>'4月评分表'!Q35</f>
        <v>19.407634791773098</v>
      </c>
      <c r="R1038" s="82">
        <f>'4月评分表'!R35</f>
        <v>4.8923052625815302</v>
      </c>
    </row>
    <row r="1039" spans="1:18" hidden="1">
      <c r="A1039" s="81">
        <v>202404</v>
      </c>
      <c r="B1039" s="81" t="s">
        <v>117</v>
      </c>
      <c r="C1039" s="81" t="s">
        <v>17</v>
      </c>
      <c r="D1039" s="81" t="s">
        <v>31</v>
      </c>
      <c r="E1039" s="81" t="s">
        <v>162</v>
      </c>
      <c r="F1039" s="81">
        <f>'4月评分表'!F36</f>
        <v>45</v>
      </c>
      <c r="G1039" s="81">
        <f>'4月评分表'!G36</f>
        <v>2.5</v>
      </c>
      <c r="H1039" s="81">
        <f>'4月评分表'!H36</f>
        <v>10</v>
      </c>
      <c r="I1039" s="81">
        <f>'4月评分表'!I36</f>
        <v>7</v>
      </c>
      <c r="J1039" s="81">
        <f>'4月评分表'!J36</f>
        <v>5</v>
      </c>
      <c r="K1039" s="81">
        <f>'4月评分表'!K36</f>
        <v>5</v>
      </c>
      <c r="L1039" s="81">
        <f>'4月评分表'!L36</f>
        <v>74.5</v>
      </c>
      <c r="M1039" s="82">
        <f>'4月评分表'!M36</f>
        <v>231078.71</v>
      </c>
      <c r="N1039" s="82">
        <f>'4月评分表'!N36</f>
        <v>10181.2592997309</v>
      </c>
      <c r="O1039" s="82">
        <f>'4月评分表'!O36</f>
        <v>9.9950767270213695E-2</v>
      </c>
      <c r="P1039" s="82">
        <f>'4月评分表'!P36</f>
        <v>2.6780184875201899E-2</v>
      </c>
      <c r="Q1039" s="82">
        <f>'4月评分表'!Q36</f>
        <v>7.4463321616309202</v>
      </c>
      <c r="R1039" s="82">
        <f>'4月评分表'!R36</f>
        <v>1.99512377320254</v>
      </c>
    </row>
    <row r="1040" spans="1:18" hidden="1">
      <c r="A1040" s="81">
        <v>202404</v>
      </c>
      <c r="B1040" s="81" t="s">
        <v>119</v>
      </c>
      <c r="C1040" s="81" t="s">
        <v>17</v>
      </c>
      <c r="D1040" s="81" t="s">
        <v>32</v>
      </c>
      <c r="E1040" s="81" t="s">
        <v>170</v>
      </c>
      <c r="F1040" s="81">
        <f>'4月评分表'!F37</f>
        <v>0</v>
      </c>
      <c r="G1040" s="81">
        <f>'4月评分表'!G37</f>
        <v>10</v>
      </c>
      <c r="H1040" s="81">
        <f>'4月评分表'!H37</f>
        <v>10</v>
      </c>
      <c r="I1040" s="81">
        <f>'4月评分表'!I37</f>
        <v>4</v>
      </c>
      <c r="J1040" s="81">
        <f>'4月评分表'!J37</f>
        <v>2.5</v>
      </c>
      <c r="K1040" s="81">
        <f>'4月评分表'!K37</f>
        <v>5</v>
      </c>
      <c r="L1040" s="81">
        <f>'4月评分表'!L37</f>
        <v>31.5</v>
      </c>
      <c r="M1040" s="82">
        <f>'4月评分表'!M37</f>
        <v>228432</v>
      </c>
      <c r="N1040" s="82">
        <f>'4月评分表'!N37</f>
        <v>32906.671797773997</v>
      </c>
      <c r="O1040" s="82">
        <f>'4月评分表'!O37</f>
        <v>0.15563264995578899</v>
      </c>
      <c r="P1040" s="82">
        <f>'4月评分表'!P37</f>
        <v>3.9912480121639102E-2</v>
      </c>
      <c r="Q1040" s="82">
        <f>'4月评分表'!Q37</f>
        <v>4.9024284736073502</v>
      </c>
      <c r="R1040" s="82">
        <f>'4月评分表'!R37</f>
        <v>1.2572431238316299</v>
      </c>
    </row>
    <row r="1041" spans="1:18" hidden="1">
      <c r="A1041" s="81">
        <v>202404</v>
      </c>
      <c r="B1041" s="81" t="s">
        <v>123</v>
      </c>
      <c r="C1041" s="81" t="s">
        <v>17</v>
      </c>
      <c r="D1041" s="81" t="s">
        <v>31</v>
      </c>
      <c r="E1041" s="81" t="s">
        <v>196</v>
      </c>
      <c r="F1041" s="81">
        <f>'4月评分表'!F38</f>
        <v>37.35</v>
      </c>
      <c r="G1041" s="81">
        <f>'4月评分表'!G38</f>
        <v>0</v>
      </c>
      <c r="H1041" s="81">
        <f>'4月评分表'!H38</f>
        <v>10</v>
      </c>
      <c r="I1041" s="81">
        <f>'4月评分表'!I38</f>
        <v>10</v>
      </c>
      <c r="J1041" s="81">
        <f>'4月评分表'!J38</f>
        <v>7.5</v>
      </c>
      <c r="K1041" s="81">
        <f>'4月评分表'!K38</f>
        <v>5</v>
      </c>
      <c r="L1041" s="81">
        <f>'4月评分表'!L38</f>
        <v>69.849999999999994</v>
      </c>
      <c r="M1041" s="82">
        <f>'4月评分表'!M38</f>
        <v>151191.75</v>
      </c>
      <c r="N1041" s="82">
        <f>'4月评分表'!N38</f>
        <v>0</v>
      </c>
      <c r="O1041" s="82">
        <f>'4月评分表'!O38</f>
        <v>4.8589628140464899E-2</v>
      </c>
      <c r="P1041" s="82">
        <f>'4月评分表'!P38</f>
        <v>1.36026721383274E-2</v>
      </c>
      <c r="Q1041" s="82">
        <f>'4月评分表'!Q38</f>
        <v>3.3939855256114702</v>
      </c>
      <c r="R1041" s="82">
        <f>'4月评分表'!R38</f>
        <v>0.95014664886216904</v>
      </c>
    </row>
    <row r="1042" spans="1:18" hidden="1">
      <c r="A1042" s="81">
        <v>202404</v>
      </c>
      <c r="B1042" s="81" t="s">
        <v>127</v>
      </c>
      <c r="C1042" s="81" t="s">
        <v>17</v>
      </c>
      <c r="D1042" s="81" t="s">
        <v>31</v>
      </c>
      <c r="E1042" s="81" t="s">
        <v>168</v>
      </c>
      <c r="F1042" s="81">
        <f>'4月评分表'!F39</f>
        <v>42.3</v>
      </c>
      <c r="G1042" s="81">
        <f>'4月评分表'!G39</f>
        <v>0</v>
      </c>
      <c r="H1042" s="81">
        <f>'4月评分表'!H39</f>
        <v>10</v>
      </c>
      <c r="I1042" s="81">
        <f>'4月评分表'!I39</f>
        <v>7</v>
      </c>
      <c r="J1042" s="81">
        <f>'4月评分表'!J39</f>
        <v>2.5</v>
      </c>
      <c r="K1042" s="81">
        <f>'4月评分表'!K39</f>
        <v>5</v>
      </c>
      <c r="L1042" s="81">
        <f>'4月评分表'!L39</f>
        <v>66.8</v>
      </c>
      <c r="M1042" s="82">
        <f>'4月评分表'!M39</f>
        <v>281472.94</v>
      </c>
      <c r="N1042" s="82">
        <f>'4月评分表'!N39</f>
        <v>0</v>
      </c>
      <c r="O1042" s="82">
        <f>'4月评分表'!O39</f>
        <v>9.0459072576402996E-2</v>
      </c>
      <c r="P1042" s="82">
        <f>'4月评分表'!P39</f>
        <v>2.53240280546464E-2</v>
      </c>
      <c r="Q1042" s="82">
        <f>'4月评分表'!Q39</f>
        <v>6.0426660481037198</v>
      </c>
      <c r="R1042" s="82">
        <f>'4月评分表'!R39</f>
        <v>1.6916450740503799</v>
      </c>
    </row>
    <row r="1043" spans="1:18" hidden="1">
      <c r="A1043" s="81">
        <v>202404</v>
      </c>
      <c r="B1043" s="81" t="s">
        <v>129</v>
      </c>
      <c r="C1043" s="81" t="s">
        <v>17</v>
      </c>
      <c r="D1043" s="81" t="s">
        <v>31</v>
      </c>
      <c r="E1043" s="81" t="s">
        <v>164</v>
      </c>
      <c r="F1043" s="81">
        <f>'4月评分表'!F40</f>
        <v>42.3</v>
      </c>
      <c r="G1043" s="81">
        <f>'4月评分表'!G40</f>
        <v>0</v>
      </c>
      <c r="H1043" s="81">
        <f>'4月评分表'!H40</f>
        <v>10</v>
      </c>
      <c r="I1043" s="81">
        <f>'4月评分表'!I40</f>
        <v>6</v>
      </c>
      <c r="J1043" s="81">
        <f>'4月评分表'!J40</f>
        <v>2.5</v>
      </c>
      <c r="K1043" s="81">
        <f>'4月评分表'!K40</f>
        <v>5</v>
      </c>
      <c r="L1043" s="81">
        <f>'4月评分表'!L40</f>
        <v>65.8</v>
      </c>
      <c r="M1043" s="82">
        <f>'4月评分表'!M40</f>
        <v>62354.64</v>
      </c>
      <c r="N1043" s="82">
        <f>'4月评分表'!N40</f>
        <v>0</v>
      </c>
      <c r="O1043" s="82">
        <f>'4月评分表'!O40</f>
        <v>2.00393789372274E-2</v>
      </c>
      <c r="P1043" s="82">
        <f>'4月评分表'!P40</f>
        <v>5.6100265009395803E-3</v>
      </c>
      <c r="Q1043" s="82">
        <f>'4月评分表'!Q40</f>
        <v>1.31859113406956</v>
      </c>
      <c r="R1043" s="82">
        <f>'4月评分表'!R40</f>
        <v>0.36913974376182401</v>
      </c>
    </row>
    <row r="1044" spans="1:18" hidden="1">
      <c r="A1044" s="81">
        <v>202404</v>
      </c>
      <c r="B1044" s="81" t="s">
        <v>131</v>
      </c>
      <c r="C1044" s="81" t="s">
        <v>17</v>
      </c>
      <c r="D1044" s="81" t="s">
        <v>32</v>
      </c>
      <c r="E1044" s="81" t="s">
        <v>166</v>
      </c>
      <c r="F1044" s="81">
        <f>'4月评分表'!F41</f>
        <v>38.25</v>
      </c>
      <c r="G1044" s="81">
        <f>'4月评分表'!G41</f>
        <v>2.5</v>
      </c>
      <c r="H1044" s="81">
        <f>'4月评分表'!H41</f>
        <v>10</v>
      </c>
      <c r="I1044" s="81">
        <f>'4月评分表'!I41</f>
        <v>10</v>
      </c>
      <c r="J1044" s="81">
        <f>'4月评分表'!J41</f>
        <v>2.5</v>
      </c>
      <c r="K1044" s="81">
        <f>'4月评分表'!K41</f>
        <v>5</v>
      </c>
      <c r="L1044" s="81">
        <f>'4月评分表'!L41</f>
        <v>68.25</v>
      </c>
      <c r="M1044" s="82">
        <f>'4月评分表'!M41</f>
        <v>103728.75</v>
      </c>
      <c r="N1044" s="82">
        <f>'4月评分表'!N41</f>
        <v>3938.39145512089</v>
      </c>
      <c r="O1044" s="82">
        <f>'4月评分表'!O41</f>
        <v>4.9702550822967699E-2</v>
      </c>
      <c r="P1044" s="82">
        <f>'4月评分表'!P41</f>
        <v>1.1649580772006301E-2</v>
      </c>
      <c r="Q1044" s="82">
        <f>'4月评分表'!Q41</f>
        <v>3.3921990936675499</v>
      </c>
      <c r="R1044" s="82">
        <f>'4月评分表'!R41</f>
        <v>0.79508388768942995</v>
      </c>
    </row>
    <row r="1045" spans="1:18" hidden="1">
      <c r="A1045" s="81">
        <v>202404</v>
      </c>
      <c r="B1045" s="81" t="s">
        <v>133</v>
      </c>
      <c r="C1045" s="81" t="s">
        <v>17</v>
      </c>
      <c r="D1045" s="81" t="s">
        <v>31</v>
      </c>
      <c r="E1045" s="81" t="s">
        <v>160</v>
      </c>
      <c r="F1045" s="81">
        <f>'4月评分表'!F42</f>
        <v>44.55</v>
      </c>
      <c r="G1045" s="81">
        <f>'4月评分表'!G42</f>
        <v>10</v>
      </c>
      <c r="H1045" s="81">
        <f>'4月评分表'!H42</f>
        <v>10</v>
      </c>
      <c r="I1045" s="81">
        <f>'4月评分表'!I42</f>
        <v>3</v>
      </c>
      <c r="J1045" s="81">
        <f>'4月评分表'!J42</f>
        <v>2.5</v>
      </c>
      <c r="K1045" s="81">
        <f>'4月评分表'!K42</f>
        <v>5</v>
      </c>
      <c r="L1045" s="81">
        <f>'4月评分表'!L42</f>
        <v>75.05</v>
      </c>
      <c r="M1045" s="82">
        <f>'4月评分表'!M42</f>
        <v>209185.34</v>
      </c>
      <c r="N1045" s="82">
        <f>'4月评分表'!N42</f>
        <v>24364.829724985699</v>
      </c>
      <c r="O1045" s="82">
        <f>'4月评分表'!O42</f>
        <v>0.12869980855288299</v>
      </c>
      <c r="P1045" s="82">
        <f>'4月评分表'!P42</f>
        <v>3.3155300808216999E-2</v>
      </c>
      <c r="Q1045" s="82">
        <f>'4月评分表'!Q42</f>
        <v>9.6589206318938707</v>
      </c>
      <c r="R1045" s="82">
        <f>'4月评分表'!R42</f>
        <v>2.48830532565669</v>
      </c>
    </row>
    <row r="1046" spans="1:18" hidden="1">
      <c r="A1046" s="81">
        <v>202404</v>
      </c>
      <c r="B1046" s="81" t="s">
        <v>135</v>
      </c>
      <c r="C1046" s="81" t="s">
        <v>17</v>
      </c>
      <c r="D1046" s="81" t="s">
        <v>32</v>
      </c>
      <c r="E1046" s="81" t="s">
        <v>186</v>
      </c>
      <c r="F1046" s="81">
        <f>'4月评分表'!F43</f>
        <v>43.65</v>
      </c>
      <c r="G1046" s="81">
        <f>'4月评分表'!G43</f>
        <v>10</v>
      </c>
      <c r="H1046" s="81">
        <f>'4月评分表'!H43</f>
        <v>10</v>
      </c>
      <c r="I1046" s="81">
        <f>'4月评分表'!I43</f>
        <v>10</v>
      </c>
      <c r="J1046" s="81">
        <f>'4月评分表'!J43</f>
        <v>5</v>
      </c>
      <c r="K1046" s="81">
        <f>'4月评分表'!K43</f>
        <v>5</v>
      </c>
      <c r="L1046" s="81">
        <f>'4月评分表'!L43</f>
        <v>83.65</v>
      </c>
      <c r="M1046" s="82">
        <f>'4月评分表'!M43</f>
        <v>174017.07</v>
      </c>
      <c r="N1046" s="82">
        <f>'4月评分表'!N43</f>
        <v>18060.065040835299</v>
      </c>
      <c r="O1046" s="82">
        <f>'4月评分表'!O43</f>
        <v>0.105205638997405</v>
      </c>
      <c r="P1046" s="82">
        <f>'4月评分表'!P43</f>
        <v>2.62818363133056E-2</v>
      </c>
      <c r="Q1046" s="82">
        <f>'4月评分表'!Q43</f>
        <v>8.8004517021329303</v>
      </c>
      <c r="R1046" s="82">
        <f>'4月评分表'!R43</f>
        <v>2.1984756076080099</v>
      </c>
    </row>
    <row r="1047" spans="1:18" hidden="1">
      <c r="A1047" s="81">
        <v>202404</v>
      </c>
      <c r="B1047" s="81" t="s">
        <v>137</v>
      </c>
      <c r="C1047" s="81" t="s">
        <v>17</v>
      </c>
      <c r="D1047" s="81" t="s">
        <v>32</v>
      </c>
      <c r="E1047" s="81" t="s">
        <v>184</v>
      </c>
      <c r="F1047" s="81">
        <f>'4月评分表'!F44</f>
        <v>42.75</v>
      </c>
      <c r="G1047" s="81">
        <f>'4月评分表'!G44</f>
        <v>2.5</v>
      </c>
      <c r="H1047" s="81">
        <f>'4月评分表'!H44</f>
        <v>10</v>
      </c>
      <c r="I1047" s="81">
        <f>'4月评分表'!I44</f>
        <v>10</v>
      </c>
      <c r="J1047" s="81">
        <f>'4月评分表'!J44</f>
        <v>0</v>
      </c>
      <c r="K1047" s="81">
        <f>'4月评分表'!K44</f>
        <v>5</v>
      </c>
      <c r="L1047" s="81">
        <f>'4月评分表'!L44</f>
        <v>70.25</v>
      </c>
      <c r="M1047" s="82">
        <f>'4月评分表'!M44</f>
        <v>165095.47</v>
      </c>
      <c r="N1047" s="82">
        <f>'4月评分表'!N44</f>
        <v>5690.1633885685596</v>
      </c>
      <c r="O1047" s="82">
        <f>'4月评分表'!O44</f>
        <v>7.8005168342172998E-2</v>
      </c>
      <c r="P1047" s="82">
        <f>'4月评分表'!P44</f>
        <v>1.82013734725875E-2</v>
      </c>
      <c r="Q1047" s="82">
        <f>'4月评分表'!Q44</f>
        <v>5.4798630760376499</v>
      </c>
      <c r="R1047" s="82">
        <f>'4月评分表'!R44</f>
        <v>1.2786464864492699</v>
      </c>
    </row>
    <row r="1048" spans="1:18" hidden="1">
      <c r="A1048" s="81">
        <v>202404</v>
      </c>
      <c r="B1048" s="81" t="s">
        <v>139</v>
      </c>
      <c r="C1048" s="81" t="s">
        <v>17</v>
      </c>
      <c r="D1048" s="81" t="s">
        <v>31</v>
      </c>
      <c r="E1048" s="81" t="s">
        <v>188</v>
      </c>
      <c r="F1048" s="81">
        <f>'4月评分表'!F45</f>
        <v>38.25</v>
      </c>
      <c r="G1048" s="81">
        <f>'4月评分表'!G45</f>
        <v>0</v>
      </c>
      <c r="H1048" s="81">
        <f>'4月评分表'!H45</f>
        <v>10</v>
      </c>
      <c r="I1048" s="81">
        <f>'4月评分表'!I45</f>
        <v>7</v>
      </c>
      <c r="J1048" s="81">
        <f>'4月评分表'!J45</f>
        <v>2.5</v>
      </c>
      <c r="K1048" s="81">
        <f>'4月评分表'!K45</f>
        <v>5</v>
      </c>
      <c r="L1048" s="81">
        <f>'4月评分表'!L45</f>
        <v>62.75</v>
      </c>
      <c r="M1048" s="82">
        <f>'4月评分表'!M45</f>
        <v>116654.64</v>
      </c>
      <c r="N1048" s="82">
        <f>'4月评分表'!N45</f>
        <v>0</v>
      </c>
      <c r="O1048" s="82">
        <f>'4月评分表'!O45</f>
        <v>3.7490177727685502E-2</v>
      </c>
      <c r="P1048" s="82">
        <f>'4月评分表'!P45</f>
        <v>1.04953796839749E-2</v>
      </c>
      <c r="Q1048" s="82">
        <f>'4月评分表'!Q45</f>
        <v>2.3525086524122698</v>
      </c>
      <c r="R1048" s="82">
        <f>'4月评分表'!R45</f>
        <v>0.65858507516942499</v>
      </c>
    </row>
    <row r="1049" spans="1:18" hidden="1">
      <c r="A1049" s="81">
        <v>202404</v>
      </c>
      <c r="B1049" s="81" t="s">
        <v>141</v>
      </c>
      <c r="C1049" s="81" t="s">
        <v>17</v>
      </c>
      <c r="D1049" s="81" t="s">
        <v>31</v>
      </c>
      <c r="E1049" s="81" t="s">
        <v>192</v>
      </c>
      <c r="F1049" s="81">
        <f>'4月评分表'!F46</f>
        <v>45</v>
      </c>
      <c r="G1049" s="81">
        <f>'4月评分表'!G46</f>
        <v>10</v>
      </c>
      <c r="H1049" s="81">
        <f>'4月评分表'!H46</f>
        <v>10</v>
      </c>
      <c r="I1049" s="81">
        <f>'4月评分表'!I46</f>
        <v>7</v>
      </c>
      <c r="J1049" s="81">
        <f>'4月评分表'!J46</f>
        <v>2.5</v>
      </c>
      <c r="K1049" s="81">
        <f>'4月评分表'!K46</f>
        <v>5</v>
      </c>
      <c r="L1049" s="81">
        <f>'4月评分表'!L46</f>
        <v>79.5</v>
      </c>
      <c r="M1049" s="82">
        <f>'4月评分表'!M46</f>
        <v>112660.63</v>
      </c>
      <c r="N1049" s="82">
        <f>'4月评分表'!N46</f>
        <v>13357.910911749301</v>
      </c>
      <c r="O1049" s="82">
        <f>'4月评分表'!O46</f>
        <v>6.9908535888817694E-2</v>
      </c>
      <c r="P1049" s="82">
        <f>'4月评分表'!P46</f>
        <v>1.7995121206411401E-2</v>
      </c>
      <c r="Q1049" s="82">
        <f>'4月评分表'!Q46</f>
        <v>5.55772860316101</v>
      </c>
      <c r="R1049" s="82">
        <f>'4月评分表'!R46</f>
        <v>1.4306121359097099</v>
      </c>
    </row>
    <row r="1050" spans="1:18" hidden="1">
      <c r="A1050" s="81">
        <v>202404</v>
      </c>
      <c r="B1050" s="81" t="s">
        <v>143</v>
      </c>
      <c r="C1050" s="81" t="s">
        <v>17</v>
      </c>
      <c r="D1050" s="81" t="s">
        <v>32</v>
      </c>
      <c r="E1050" s="81" t="s">
        <v>190</v>
      </c>
      <c r="F1050" s="81">
        <f>'4月评分表'!F47</f>
        <v>40.950000000000003</v>
      </c>
      <c r="G1050" s="81">
        <f>'4月评分表'!G47</f>
        <v>5</v>
      </c>
      <c r="H1050" s="81">
        <f>'4月评分表'!H47</f>
        <v>10</v>
      </c>
      <c r="I1050" s="81">
        <f>'4月评分表'!I47</f>
        <v>4</v>
      </c>
      <c r="J1050" s="81">
        <f>'4月评分表'!J47</f>
        <v>7.5</v>
      </c>
      <c r="K1050" s="81">
        <f>'4月评分表'!K47</f>
        <v>5</v>
      </c>
      <c r="L1050" s="81">
        <f>'4月评分表'!L47</f>
        <v>72.45</v>
      </c>
      <c r="M1050" s="82">
        <f>'4月评分表'!M47</f>
        <v>159657.20000000001</v>
      </c>
      <c r="N1050" s="82">
        <f>'4月评分表'!N47</f>
        <v>15318.814896445299</v>
      </c>
      <c r="O1050" s="82">
        <f>'4月评分表'!O47</f>
        <v>9.4140400186172396E-2</v>
      </c>
      <c r="P1050" s="82">
        <f>'4月评分表'!P47</f>
        <v>2.33770783551802E-2</v>
      </c>
      <c r="Q1050" s="82">
        <f>'4月评分表'!Q47</f>
        <v>6.8204719934881899</v>
      </c>
      <c r="R1050" s="82">
        <f>'4月评分表'!R47</f>
        <v>1.69366932683281</v>
      </c>
    </row>
    <row r="1051" spans="1:18" hidden="1">
      <c r="A1051" s="81">
        <v>202404</v>
      </c>
      <c r="B1051" s="81" t="s">
        <v>145</v>
      </c>
      <c r="C1051" s="81" t="s">
        <v>17</v>
      </c>
      <c r="D1051" s="81" t="s">
        <v>31</v>
      </c>
      <c r="E1051" s="81" t="s">
        <v>194</v>
      </c>
      <c r="F1051" s="81">
        <f>'4月评分表'!F48</f>
        <v>40.5</v>
      </c>
      <c r="G1051" s="81">
        <f>'4月评分表'!G48</f>
        <v>0</v>
      </c>
      <c r="H1051" s="81">
        <f>'4月评分表'!H48</f>
        <v>10</v>
      </c>
      <c r="I1051" s="81">
        <f>'4月评分表'!I48</f>
        <v>7</v>
      </c>
      <c r="J1051" s="81">
        <f>'4月评分表'!J48</f>
        <v>0</v>
      </c>
      <c r="K1051" s="81">
        <f>'4月评分表'!K48</f>
        <v>5</v>
      </c>
      <c r="L1051" s="81">
        <f>'4月评分表'!L48</f>
        <v>62.5</v>
      </c>
      <c r="M1051" s="82">
        <f>'4月评分表'!M48</f>
        <v>152558.82999999999</v>
      </c>
      <c r="N1051" s="82">
        <f>'4月评分表'!N48</f>
        <v>0</v>
      </c>
      <c r="O1051" s="82">
        <f>'4月评分表'!O48</f>
        <v>4.9028976906771701E-2</v>
      </c>
      <c r="P1051" s="82">
        <f>'4月评分表'!P48</f>
        <v>1.37256678773598E-2</v>
      </c>
      <c r="Q1051" s="82">
        <f>'4月评分表'!Q48</f>
        <v>3.0643110566732301</v>
      </c>
      <c r="R1051" s="82">
        <f>'4月评分表'!R48</f>
        <v>0.85785424233498797</v>
      </c>
    </row>
    <row r="1052" spans="1:18" hidden="1">
      <c r="A1052" s="81">
        <v>202404</v>
      </c>
      <c r="B1052" s="81" t="s">
        <v>147</v>
      </c>
      <c r="C1052" s="81" t="s">
        <v>17</v>
      </c>
      <c r="D1052" s="81" t="s">
        <v>31</v>
      </c>
      <c r="E1052" s="81" t="s">
        <v>304</v>
      </c>
      <c r="F1052" s="81">
        <f>'4月评分表'!F49</f>
        <v>45</v>
      </c>
      <c r="G1052" s="81">
        <f>'4月评分表'!G49</f>
        <v>5</v>
      </c>
      <c r="H1052" s="81">
        <f>'4月评分表'!H49</f>
        <v>10</v>
      </c>
      <c r="I1052" s="81">
        <f>'4月评分表'!I49</f>
        <v>3</v>
      </c>
      <c r="J1052" s="81">
        <f>'4月评分表'!J49</f>
        <v>7.5</v>
      </c>
      <c r="K1052" s="81">
        <f>'4月评分表'!K49</f>
        <v>5</v>
      </c>
      <c r="L1052" s="81">
        <f>'4月评分表'!L49</f>
        <v>75.5</v>
      </c>
      <c r="M1052" s="82">
        <f>'4月评分表'!M49</f>
        <v>180332.26</v>
      </c>
      <c r="N1052" s="82">
        <f>'4月评分表'!N49</f>
        <v>12587.3085889596</v>
      </c>
      <c r="O1052" s="82">
        <f>'4月评分表'!O49</f>
        <v>8.97124499844104E-2</v>
      </c>
      <c r="P1052" s="82">
        <f>'4月评分表'!P49</f>
        <v>2.3630134306647E-2</v>
      </c>
      <c r="Q1052" s="82">
        <f>'4月评分表'!Q49</f>
        <v>6.7732899738229904</v>
      </c>
      <c r="R1052" s="82">
        <f>'4月评分表'!R49</f>
        <v>1.78407514015185</v>
      </c>
    </row>
    <row r="1053" spans="1:18" hidden="1">
      <c r="A1053" s="81">
        <v>202404</v>
      </c>
      <c r="B1053" s="81" t="s">
        <v>149</v>
      </c>
      <c r="C1053" s="81" t="s">
        <v>17</v>
      </c>
      <c r="D1053" s="81" t="s">
        <v>32</v>
      </c>
      <c r="E1053" s="81" t="s">
        <v>302</v>
      </c>
      <c r="F1053" s="81">
        <f>'4月评分表'!F50</f>
        <v>0</v>
      </c>
      <c r="G1053" s="81">
        <f>'4月评分表'!G50</f>
        <v>0</v>
      </c>
      <c r="H1053" s="81">
        <f>'4月评分表'!H50</f>
        <v>10</v>
      </c>
      <c r="I1053" s="81">
        <f>'4月评分表'!I50</f>
        <v>4</v>
      </c>
      <c r="J1053" s="81">
        <f>'4月评分表'!J50</f>
        <v>5</v>
      </c>
      <c r="K1053" s="81">
        <f>'4月评分表'!K50</f>
        <v>5</v>
      </c>
      <c r="L1053" s="81">
        <f>'4月评分表'!L50</f>
        <v>24</v>
      </c>
      <c r="M1053" s="82">
        <f>'4月评分表'!M50</f>
        <v>119068.44</v>
      </c>
      <c r="N1053" s="82">
        <f>'4月评分表'!N50</f>
        <v>0</v>
      </c>
      <c r="O1053" s="82">
        <f>'4月评分表'!O50</f>
        <v>4.8438209483573497E-2</v>
      </c>
      <c r="P1053" s="82">
        <f>'4月评分表'!P50</f>
        <v>1.0712548477956701E-2</v>
      </c>
      <c r="Q1053" s="82">
        <f>'4月评分表'!Q50</f>
        <v>1.1625170276057599</v>
      </c>
      <c r="R1053" s="82">
        <f>'4月评分表'!R50</f>
        <v>0.25710116347096101</v>
      </c>
    </row>
    <row r="1054" spans="1:18" hidden="1">
      <c r="A1054" s="81">
        <v>202404</v>
      </c>
      <c r="B1054" s="81" t="s">
        <v>151</v>
      </c>
      <c r="C1054" s="81" t="s">
        <v>17</v>
      </c>
      <c r="D1054" s="81" t="s">
        <v>31</v>
      </c>
      <c r="E1054" s="81" t="s">
        <v>332</v>
      </c>
      <c r="F1054" s="81">
        <f>'4月评分表'!F51</f>
        <v>0</v>
      </c>
      <c r="G1054" s="81">
        <f>'4月评分表'!G51</f>
        <v>2.5</v>
      </c>
      <c r="H1054" s="81">
        <f>'4月评分表'!H51</f>
        <v>10</v>
      </c>
      <c r="I1054" s="81">
        <f>'4月评分表'!I51</f>
        <v>6</v>
      </c>
      <c r="J1054" s="81">
        <f>'4月评分表'!J51</f>
        <v>5</v>
      </c>
      <c r="K1054" s="81">
        <f>'4月评分表'!K51</f>
        <v>5</v>
      </c>
      <c r="L1054" s="81">
        <f>'4月评分表'!L51</f>
        <v>28.5</v>
      </c>
      <c r="M1054" s="82">
        <f>'4月评分表'!M51</f>
        <v>141016.34</v>
      </c>
      <c r="N1054" s="82">
        <f>'4月评分表'!N51</f>
        <v>1297.5119344404</v>
      </c>
      <c r="O1054" s="82">
        <f>'4月评分表'!O51</f>
        <v>4.85930964038013E-2</v>
      </c>
      <c r="P1054" s="82">
        <f>'4月评分表'!P51</f>
        <v>1.34505805573438E-2</v>
      </c>
      <c r="Q1054" s="82">
        <f>'4月评分表'!Q51</f>
        <v>1.38490324750834</v>
      </c>
      <c r="R1054" s="82">
        <f>'4月评分表'!R51</f>
        <v>0.38334154588429797</v>
      </c>
    </row>
    <row r="1055" spans="1:18" hidden="1">
      <c r="A1055" s="81">
        <v>202404</v>
      </c>
      <c r="B1055" s="81" t="s">
        <v>153</v>
      </c>
      <c r="C1055" s="81" t="s">
        <v>17</v>
      </c>
      <c r="D1055" s="81" t="s">
        <v>31</v>
      </c>
      <c r="E1055" s="81" t="s">
        <v>342</v>
      </c>
      <c r="F1055" s="81">
        <f>'4月评分表'!F52</f>
        <v>0</v>
      </c>
      <c r="G1055" s="81">
        <f>'4月评分表'!G52</f>
        <v>0</v>
      </c>
      <c r="H1055" s="81">
        <f>'4月评分表'!H52</f>
        <v>10</v>
      </c>
      <c r="I1055" s="81">
        <f>'4月评分表'!I52</f>
        <v>10</v>
      </c>
      <c r="J1055" s="81">
        <f>'4月评分表'!J52</f>
        <v>2.5</v>
      </c>
      <c r="K1055" s="81">
        <f>'4月评分表'!K52</f>
        <v>5</v>
      </c>
      <c r="L1055" s="81">
        <f>'4月评分表'!L52</f>
        <v>27.5</v>
      </c>
      <c r="M1055" s="82">
        <f>'4月评分表'!M52</f>
        <v>159262.09</v>
      </c>
      <c r="N1055" s="82">
        <f>'4月评分表'!N52</f>
        <v>0</v>
      </c>
      <c r="O1055" s="82">
        <f>'4月评分表'!O52</f>
        <v>5.1183253914140497E-2</v>
      </c>
      <c r="P1055" s="82">
        <f>'4月评分表'!P52</f>
        <v>1.43287579800802E-2</v>
      </c>
      <c r="Q1055" s="82">
        <f>'4月评分表'!Q52</f>
        <v>1.4075394826388601</v>
      </c>
      <c r="R1055" s="82">
        <f>'4月评分表'!R52</f>
        <v>0.394040844452205</v>
      </c>
    </row>
    <row r="1056" spans="1:18" hidden="1">
      <c r="A1056" s="81">
        <v>202404</v>
      </c>
      <c r="B1056" s="81" t="s">
        <v>155</v>
      </c>
      <c r="C1056" s="81" t="s">
        <v>18</v>
      </c>
      <c r="D1056" s="81" t="s">
        <v>26</v>
      </c>
      <c r="E1056" s="81" t="s">
        <v>244</v>
      </c>
      <c r="F1056" s="81">
        <f>'4月评分表'!F53</f>
        <v>41.85</v>
      </c>
      <c r="G1056" s="81">
        <f>'4月评分表'!G53</f>
        <v>2.5</v>
      </c>
      <c r="H1056" s="81">
        <f>'4月评分表'!H53</f>
        <v>10</v>
      </c>
      <c r="I1056" s="81">
        <f>'4月评分表'!I53</f>
        <v>10</v>
      </c>
      <c r="J1056" s="81">
        <f>'4月评分表'!J53</f>
        <v>5</v>
      </c>
      <c r="K1056" s="81">
        <f>'4月评分表'!K53</f>
        <v>5</v>
      </c>
      <c r="L1056" s="81">
        <f>'4月评分表'!L53</f>
        <v>74.349999999999994</v>
      </c>
      <c r="M1056" s="82">
        <f>'4月评分表'!M53</f>
        <v>113465.71</v>
      </c>
      <c r="N1056" s="82">
        <f>'4月评分表'!N53</f>
        <v>5306.2467450005097</v>
      </c>
      <c r="O1056" s="82">
        <f>'4月评分表'!O53</f>
        <v>7.1782041660886906E-2</v>
      </c>
      <c r="P1056" s="82">
        <f>'4月评分表'!P53</f>
        <v>1.5655843687170299E-2</v>
      </c>
      <c r="Q1056" s="82">
        <f>'4月评分表'!Q53</f>
        <v>5.3369947974869403</v>
      </c>
      <c r="R1056" s="82">
        <f>'4月评分表'!R53</f>
        <v>1.16401197814111</v>
      </c>
    </row>
    <row r="1057" spans="1:18" hidden="1">
      <c r="A1057" s="81">
        <v>202404</v>
      </c>
      <c r="B1057" s="81" t="s">
        <v>157</v>
      </c>
      <c r="C1057" s="81" t="s">
        <v>18</v>
      </c>
      <c r="D1057" s="81" t="s">
        <v>26</v>
      </c>
      <c r="E1057" s="81" t="s">
        <v>234</v>
      </c>
      <c r="F1057" s="81">
        <f>'4月评分表'!F54</f>
        <v>45</v>
      </c>
      <c r="G1057" s="81">
        <f>'4月评分表'!G54</f>
        <v>2.5</v>
      </c>
      <c r="H1057" s="81">
        <f>'4月评分表'!H54</f>
        <v>10</v>
      </c>
      <c r="I1057" s="81">
        <f>'4月评分表'!I54</f>
        <v>7</v>
      </c>
      <c r="J1057" s="81">
        <f>'4月评分表'!J54</f>
        <v>7.5</v>
      </c>
      <c r="K1057" s="81">
        <f>'4月评分表'!K54</f>
        <v>5</v>
      </c>
      <c r="L1057" s="81">
        <f>'4月评分表'!L54</f>
        <v>77</v>
      </c>
      <c r="M1057" s="82">
        <f>'4月评分表'!M54</f>
        <v>144234.79999999999</v>
      </c>
      <c r="N1057" s="82">
        <f>'4月评分表'!N54</f>
        <v>4855.09062763361</v>
      </c>
      <c r="O1057" s="82">
        <f>'4月评分表'!O54</f>
        <v>8.3413782834269895E-2</v>
      </c>
      <c r="P1057" s="82">
        <f>'4月评分表'!P54</f>
        <v>1.8687912853252799E-2</v>
      </c>
      <c r="Q1057" s="82">
        <f>'4月评分表'!Q54</f>
        <v>6.4228612782387797</v>
      </c>
      <c r="R1057" s="82">
        <f>'4月评分表'!R54</f>
        <v>1.43896928970047</v>
      </c>
    </row>
    <row r="1058" spans="1:18" hidden="1">
      <c r="A1058" s="81">
        <v>202404</v>
      </c>
      <c r="B1058" s="81" t="s">
        <v>159</v>
      </c>
      <c r="C1058" s="81" t="s">
        <v>18</v>
      </c>
      <c r="D1058" s="81" t="s">
        <v>26</v>
      </c>
      <c r="E1058" s="81" t="s">
        <v>236</v>
      </c>
      <c r="F1058" s="81">
        <f>'4月评分表'!F55</f>
        <v>40.5</v>
      </c>
      <c r="G1058" s="81">
        <f>'4月评分表'!G55</f>
        <v>2.5</v>
      </c>
      <c r="H1058" s="81">
        <f>'4月评分表'!H55</f>
        <v>10</v>
      </c>
      <c r="I1058" s="81">
        <f>'4月评分表'!I55</f>
        <v>7</v>
      </c>
      <c r="J1058" s="81">
        <f>'4月评分表'!J55</f>
        <v>10</v>
      </c>
      <c r="K1058" s="81">
        <f>'4月评分表'!K55</f>
        <v>5</v>
      </c>
      <c r="L1058" s="81">
        <f>'4月评分表'!L55</f>
        <v>75</v>
      </c>
      <c r="M1058" s="82">
        <f>'4月评分表'!M55</f>
        <v>135721.95000000001</v>
      </c>
      <c r="N1058" s="82">
        <f>'4月评分表'!N55</f>
        <v>1019.46573197361</v>
      </c>
      <c r="O1058" s="82">
        <f>'4月评分表'!O55</f>
        <v>6.3780864336620793E-2</v>
      </c>
      <c r="P1058" s="82">
        <f>'4月评分表'!P55</f>
        <v>1.53064751188389E-2</v>
      </c>
      <c r="Q1058" s="82">
        <f>'4月评分表'!Q55</f>
        <v>4.7835648252465601</v>
      </c>
      <c r="R1058" s="82">
        <f>'4月评分表'!R55</f>
        <v>1.14798563391292</v>
      </c>
    </row>
    <row r="1059" spans="1:18" hidden="1">
      <c r="A1059" s="81">
        <v>202404</v>
      </c>
      <c r="B1059" s="81" t="s">
        <v>161</v>
      </c>
      <c r="C1059" s="81" t="s">
        <v>18</v>
      </c>
      <c r="D1059" s="81" t="s">
        <v>26</v>
      </c>
      <c r="E1059" s="81" t="s">
        <v>232</v>
      </c>
      <c r="F1059" s="81">
        <f>'4月评分表'!F56</f>
        <v>45</v>
      </c>
      <c r="G1059" s="81">
        <f>'4月评分表'!G56</f>
        <v>0</v>
      </c>
      <c r="H1059" s="81">
        <f>'4月评分表'!H56</f>
        <v>10</v>
      </c>
      <c r="I1059" s="81">
        <f>'4月评分表'!I56</f>
        <v>7</v>
      </c>
      <c r="J1059" s="81">
        <f>'4月评分表'!J56</f>
        <v>2.5</v>
      </c>
      <c r="K1059" s="81">
        <f>'4月评分表'!K56</f>
        <v>5</v>
      </c>
      <c r="L1059" s="81">
        <f>'4月评分表'!L56</f>
        <v>69.5</v>
      </c>
      <c r="M1059" s="82">
        <f>'4月评分表'!M56</f>
        <v>30432.7</v>
      </c>
      <c r="N1059" s="82">
        <f>'4月评分表'!N56</f>
        <v>0</v>
      </c>
      <c r="O1059" s="82">
        <f>'4月评分表'!O56</f>
        <v>1.33540288939599E-2</v>
      </c>
      <c r="P1059" s="82">
        <f>'4月评分表'!P56</f>
        <v>3.2853906668606401E-3</v>
      </c>
      <c r="Q1059" s="82">
        <f>'4月评分表'!Q56</f>
        <v>0.92810500813021302</v>
      </c>
      <c r="R1059" s="82">
        <f>'4月评分表'!R56</f>
        <v>0.22833465134681399</v>
      </c>
    </row>
    <row r="1060" spans="1:18" hidden="1">
      <c r="A1060" s="81">
        <v>202404</v>
      </c>
      <c r="B1060" s="81" t="s">
        <v>163</v>
      </c>
      <c r="C1060" s="81" t="s">
        <v>18</v>
      </c>
      <c r="D1060" s="81" t="s">
        <v>26</v>
      </c>
      <c r="E1060" s="81" t="s">
        <v>242</v>
      </c>
      <c r="F1060" s="81">
        <f>'4月评分表'!F57</f>
        <v>44.55</v>
      </c>
      <c r="G1060" s="81">
        <f>'4月评分表'!G57</f>
        <v>2.5</v>
      </c>
      <c r="H1060" s="81">
        <f>'4月评分表'!H57</f>
        <v>10</v>
      </c>
      <c r="I1060" s="81">
        <f>'4月评分表'!I57</f>
        <v>10</v>
      </c>
      <c r="J1060" s="81">
        <f>'4月评分表'!J57</f>
        <v>5</v>
      </c>
      <c r="K1060" s="81">
        <f>'4月评分表'!K57</f>
        <v>5</v>
      </c>
      <c r="L1060" s="81">
        <f>'4月评分表'!L57</f>
        <v>77.05</v>
      </c>
      <c r="M1060" s="82">
        <f>'4月评分表'!M57</f>
        <v>119573</v>
      </c>
      <c r="N1060" s="82">
        <f>'4月评分表'!N57</f>
        <v>3889.2124930982</v>
      </c>
      <c r="O1060" s="82">
        <f>'4月评分表'!O57</f>
        <v>6.8588800111613599E-2</v>
      </c>
      <c r="P1060" s="82">
        <f>'4月评分表'!P57</f>
        <v>1.54054429674172E-2</v>
      </c>
      <c r="Q1060" s="82">
        <f>'4月评分表'!Q57</f>
        <v>5.2847670485998304</v>
      </c>
      <c r="R1060" s="82">
        <f>'4月评分表'!R57</f>
        <v>1.1869893806395</v>
      </c>
    </row>
    <row r="1061" spans="1:18" hidden="1">
      <c r="A1061" s="81">
        <v>202404</v>
      </c>
      <c r="B1061" s="81" t="s">
        <v>165</v>
      </c>
      <c r="C1061" s="81" t="s">
        <v>18</v>
      </c>
      <c r="D1061" s="81" t="s">
        <v>26</v>
      </c>
      <c r="E1061" s="81" t="s">
        <v>246</v>
      </c>
      <c r="F1061" s="81">
        <f>'4月评分表'!F58</f>
        <v>37.799999999999997</v>
      </c>
      <c r="G1061" s="81">
        <f>'4月评分表'!G58</f>
        <v>10</v>
      </c>
      <c r="H1061" s="81">
        <f>'4月评分表'!H58</f>
        <v>10</v>
      </c>
      <c r="I1061" s="81">
        <f>'4月评分表'!I58</f>
        <v>10</v>
      </c>
      <c r="J1061" s="81">
        <f>'4月评分表'!J58</f>
        <v>7.5</v>
      </c>
      <c r="K1061" s="81">
        <f>'4月评分表'!K58</f>
        <v>5</v>
      </c>
      <c r="L1061" s="81">
        <f>'4月评分表'!L58</f>
        <v>80.3</v>
      </c>
      <c r="M1061" s="82">
        <f>'4月评分表'!M58</f>
        <v>143939</v>
      </c>
      <c r="N1061" s="82">
        <f>'4月评分表'!N58</f>
        <v>15466.6787593749</v>
      </c>
      <c r="O1061" s="82">
        <f>'4月评分表'!O58</f>
        <v>0.12726561395247901</v>
      </c>
      <c r="P1061" s="82">
        <f>'4月评分表'!P58</f>
        <v>2.5468491380340699E-2</v>
      </c>
      <c r="Q1061" s="82">
        <f>'4月评分表'!Q58</f>
        <v>10.219428800384099</v>
      </c>
      <c r="R1061" s="82">
        <f>'4月评分表'!R58</f>
        <v>2.0451198578413599</v>
      </c>
    </row>
    <row r="1062" spans="1:18" hidden="1">
      <c r="A1062" s="81">
        <v>202404</v>
      </c>
      <c r="B1062" s="81" t="s">
        <v>167</v>
      </c>
      <c r="C1062" s="81" t="s">
        <v>18</v>
      </c>
      <c r="D1062" s="81" t="s">
        <v>26</v>
      </c>
      <c r="E1062" s="81" t="s">
        <v>240</v>
      </c>
      <c r="F1062" s="81">
        <f>'4月评分表'!F59</f>
        <v>45</v>
      </c>
      <c r="G1062" s="81">
        <f>'4月评分表'!G59</f>
        <v>5</v>
      </c>
      <c r="H1062" s="81">
        <f>'4月评分表'!H59</f>
        <v>10</v>
      </c>
      <c r="I1062" s="81">
        <f>'4月评分表'!I59</f>
        <v>10</v>
      </c>
      <c r="J1062" s="81">
        <f>'4月评分表'!J59</f>
        <v>2.5</v>
      </c>
      <c r="K1062" s="81">
        <f>'4月评分表'!K59</f>
        <v>5</v>
      </c>
      <c r="L1062" s="81">
        <f>'4月评分表'!L59</f>
        <v>77.5</v>
      </c>
      <c r="M1062" s="82">
        <f>'4月评分表'!M59</f>
        <v>139478.6</v>
      </c>
      <c r="N1062" s="82">
        <f>'4月评分表'!N59</f>
        <v>7369.1437726535096</v>
      </c>
      <c r="O1062" s="82">
        <f>'4月评分表'!O59</f>
        <v>9.1746681287507501E-2</v>
      </c>
      <c r="P1062" s="82">
        <f>'4月评分表'!P59</f>
        <v>1.9788444690118898E-2</v>
      </c>
      <c r="Q1062" s="82">
        <f>'4月评分表'!Q59</f>
        <v>7.1103677997818302</v>
      </c>
      <c r="R1062" s="82">
        <f>'4月评分表'!R59</f>
        <v>1.5336044634842101</v>
      </c>
    </row>
    <row r="1063" spans="1:18" hidden="1">
      <c r="A1063" s="81">
        <v>202404</v>
      </c>
      <c r="B1063" s="81" t="s">
        <v>169</v>
      </c>
      <c r="C1063" s="81" t="s">
        <v>18</v>
      </c>
      <c r="D1063" s="81" t="s">
        <v>26</v>
      </c>
      <c r="E1063" s="81" t="s">
        <v>238</v>
      </c>
      <c r="F1063" s="81">
        <f>'4月评分表'!F60</f>
        <v>45</v>
      </c>
      <c r="G1063" s="81">
        <f>'4月评分表'!G60</f>
        <v>5</v>
      </c>
      <c r="H1063" s="81">
        <f>'4月评分表'!H60</f>
        <v>10</v>
      </c>
      <c r="I1063" s="81">
        <f>'4月评分表'!I60</f>
        <v>4</v>
      </c>
      <c r="J1063" s="81">
        <f>'4月评分表'!J60</f>
        <v>5</v>
      </c>
      <c r="K1063" s="81">
        <f>'4月评分表'!K60</f>
        <v>5</v>
      </c>
      <c r="L1063" s="81">
        <f>'4月评分表'!L60</f>
        <v>74</v>
      </c>
      <c r="M1063" s="82">
        <f>'4月评分表'!M60</f>
        <v>141275.62</v>
      </c>
      <c r="N1063" s="82">
        <f>'4月评分表'!N60</f>
        <v>11646.6527848272</v>
      </c>
      <c r="O1063" s="82">
        <f>'4月评分表'!O60</f>
        <v>0.110264126195685</v>
      </c>
      <c r="P1063" s="82">
        <f>'4月评分表'!P60</f>
        <v>2.2728552984791199E-2</v>
      </c>
      <c r="Q1063" s="82">
        <f>'4月评分表'!Q60</f>
        <v>8.1595453384806902</v>
      </c>
      <c r="R1063" s="82">
        <f>'4月评分表'!R60</f>
        <v>1.68191292087455</v>
      </c>
    </row>
    <row r="1064" spans="1:18" hidden="1">
      <c r="A1064" s="81">
        <v>202404</v>
      </c>
      <c r="B1064" s="81" t="s">
        <v>171</v>
      </c>
      <c r="C1064" s="81" t="s">
        <v>18</v>
      </c>
      <c r="D1064" s="81" t="s">
        <v>26</v>
      </c>
      <c r="E1064" s="81" t="s">
        <v>326</v>
      </c>
      <c r="F1064" s="81">
        <f>'4月评分表'!F61</f>
        <v>45</v>
      </c>
      <c r="G1064" s="81">
        <f>'4月评分表'!G61</f>
        <v>2.5</v>
      </c>
      <c r="H1064" s="81">
        <f>'4月评分表'!H61</f>
        <v>10</v>
      </c>
      <c r="I1064" s="81">
        <f>'4月评分表'!I61</f>
        <v>10</v>
      </c>
      <c r="J1064" s="81">
        <f>'4月评分表'!J61</f>
        <v>7.5</v>
      </c>
      <c r="K1064" s="81">
        <f>'4月评分表'!K61</f>
        <v>5</v>
      </c>
      <c r="L1064" s="81">
        <f>'4月评分表'!L61</f>
        <v>80</v>
      </c>
      <c r="M1064" s="82">
        <f>'4月评分表'!M61</f>
        <v>135211.85</v>
      </c>
      <c r="N1064" s="82">
        <f>'4月评分表'!N61</f>
        <v>2956.55630810611</v>
      </c>
      <c r="O1064" s="82">
        <f>'4月评分表'!O61</f>
        <v>7.1585648993845896E-2</v>
      </c>
      <c r="P1064" s="82">
        <f>'4月评分表'!P61</f>
        <v>1.64949956362474E-2</v>
      </c>
      <c r="Q1064" s="82">
        <f>'4月评分表'!Q61</f>
        <v>5.7268519195076699</v>
      </c>
      <c r="R1064" s="82">
        <f>'4月评分表'!R61</f>
        <v>1.31959965089979</v>
      </c>
    </row>
    <row r="1065" spans="1:18" hidden="1">
      <c r="A1065" s="81">
        <v>202404</v>
      </c>
      <c r="B1065" s="81" t="s">
        <v>173</v>
      </c>
      <c r="C1065" s="81" t="s">
        <v>18</v>
      </c>
      <c r="D1065" s="81" t="s">
        <v>26</v>
      </c>
      <c r="E1065" s="81" t="s">
        <v>344</v>
      </c>
      <c r="F1065" s="81">
        <f>'4月评分表'!F62</f>
        <v>45</v>
      </c>
      <c r="G1065" s="81">
        <f>'4月评分表'!G62</f>
        <v>5</v>
      </c>
      <c r="H1065" s="81">
        <f>'4月评分表'!H62</f>
        <v>10</v>
      </c>
      <c r="I1065" s="81">
        <f>'4月评分表'!I62</f>
        <v>4</v>
      </c>
      <c r="J1065" s="81">
        <f>'4月评分表'!J62</f>
        <v>2.5</v>
      </c>
      <c r="K1065" s="81">
        <f>'4月评分表'!K62</f>
        <v>5</v>
      </c>
      <c r="L1065" s="81">
        <f>'4月评分表'!L62</f>
        <v>71.5</v>
      </c>
      <c r="M1065" s="82">
        <f>'4月评分表'!M62</f>
        <v>171780.42</v>
      </c>
      <c r="N1065" s="82">
        <f>'4月评分表'!N62</f>
        <v>12829.9585999964</v>
      </c>
      <c r="O1065" s="82">
        <f>'4月评分表'!O62</f>
        <v>0.128554216071739</v>
      </c>
      <c r="P1065" s="82">
        <f>'4月评分表'!P62</f>
        <v>2.6781395369621899E-2</v>
      </c>
      <c r="Q1065" s="82">
        <f>'4月评分表'!Q62</f>
        <v>9.1916264491293393</v>
      </c>
      <c r="R1065" s="82">
        <f>'4月评分表'!R62</f>
        <v>1.9148697689279699</v>
      </c>
    </row>
    <row r="1066" spans="1:18" hidden="1">
      <c r="A1066" s="81">
        <v>202404</v>
      </c>
      <c r="B1066" s="81" t="s">
        <v>175</v>
      </c>
      <c r="C1066" s="81" t="s">
        <v>18</v>
      </c>
      <c r="D1066" s="81" t="s">
        <v>26</v>
      </c>
      <c r="E1066" s="81" t="s">
        <v>346</v>
      </c>
      <c r="F1066" s="81">
        <f>'4月评分表'!F63</f>
        <v>45</v>
      </c>
      <c r="G1066" s="81">
        <f>'4月评分表'!G63</f>
        <v>2.5</v>
      </c>
      <c r="H1066" s="81">
        <f>'4月评分表'!H63</f>
        <v>10</v>
      </c>
      <c r="I1066" s="81">
        <f>'4月评分表'!I63</f>
        <v>3</v>
      </c>
      <c r="J1066" s="81">
        <f>'4月评分表'!J63</f>
        <v>7.5</v>
      </c>
      <c r="K1066" s="81">
        <f>'4月评分表'!K63</f>
        <v>5</v>
      </c>
      <c r="L1066" s="81">
        <f>'4月评分表'!L63</f>
        <v>73</v>
      </c>
      <c r="M1066" s="82">
        <f>'4月评分表'!M63</f>
        <v>194709.46</v>
      </c>
      <c r="N1066" s="82">
        <f>'4月评分表'!N63</f>
        <v>7042.9513757023096</v>
      </c>
      <c r="O1066" s="82">
        <f>'4月评分表'!O63</f>
        <v>0.11463031039817401</v>
      </c>
      <c r="P1066" s="82">
        <f>'4月评分表'!P63</f>
        <v>2.5541532380497198E-2</v>
      </c>
      <c r="Q1066" s="82">
        <f>'4月评分表'!Q63</f>
        <v>8.3680126590667001</v>
      </c>
      <c r="R1066" s="82">
        <f>'4月评分表'!R63</f>
        <v>1.8645318637763</v>
      </c>
    </row>
    <row r="1067" spans="1:18" hidden="1">
      <c r="A1067" s="81">
        <v>202404</v>
      </c>
      <c r="B1067" s="81" t="s">
        <v>177</v>
      </c>
      <c r="C1067" s="81" t="s">
        <v>18</v>
      </c>
      <c r="D1067" s="81" t="s">
        <v>26</v>
      </c>
      <c r="E1067" s="81" t="s">
        <v>371</v>
      </c>
      <c r="F1067" s="81">
        <f>'4月评分表'!F64</f>
        <v>36.450000000000003</v>
      </c>
      <c r="G1067" s="81">
        <f>'4月评分表'!G64</f>
        <v>0</v>
      </c>
      <c r="H1067" s="81">
        <f>'4月评分表'!H64</f>
        <v>7.5</v>
      </c>
      <c r="I1067" s="81">
        <f>'4月评分表'!I64</f>
        <v>7</v>
      </c>
      <c r="J1067" s="81">
        <f>'4月评分表'!J64</f>
        <v>2.5</v>
      </c>
      <c r="K1067" s="81">
        <f>'4月评分表'!K64</f>
        <v>5</v>
      </c>
      <c r="L1067" s="81">
        <f>'4月评分表'!L64</f>
        <v>58.45</v>
      </c>
      <c r="M1067" s="82">
        <f>'4月评分表'!M64</f>
        <v>125417.56</v>
      </c>
      <c r="N1067" s="82">
        <f>'4月评分表'!N64</f>
        <v>0</v>
      </c>
      <c r="O1067" s="82">
        <f>'4月评分表'!O64</f>
        <v>5.5033885263218597E-2</v>
      </c>
      <c r="P1067" s="82">
        <f>'4月评分表'!P64</f>
        <v>1.35395703005134E-2</v>
      </c>
      <c r="Q1067" s="82">
        <f>'4月评分表'!Q64</f>
        <v>3.21673059363513</v>
      </c>
      <c r="R1067" s="82">
        <f>'4月评分表'!R64</f>
        <v>0.79138788406500804</v>
      </c>
    </row>
    <row r="1068" spans="1:18" hidden="1">
      <c r="A1068" s="81">
        <v>202404</v>
      </c>
      <c r="B1068" s="81" t="s">
        <v>179</v>
      </c>
      <c r="C1068" s="81" t="s">
        <v>16</v>
      </c>
      <c r="D1068" s="81" t="s">
        <v>22</v>
      </c>
      <c r="E1068" s="81" t="s">
        <v>51</v>
      </c>
      <c r="F1068" s="81">
        <f>'4月评分表'!F65</f>
        <v>45</v>
      </c>
      <c r="G1068" s="81">
        <f>'4月评分表'!G65</f>
        <v>15</v>
      </c>
      <c r="H1068" s="81">
        <f>'4月评分表'!H65</f>
        <v>10</v>
      </c>
      <c r="I1068" s="81">
        <f>'4月评分表'!I65</f>
        <v>7</v>
      </c>
      <c r="J1068" s="81">
        <f>'4月评分表'!J65</f>
        <v>5</v>
      </c>
      <c r="K1068" s="81">
        <f>'4月评分表'!K65</f>
        <v>5</v>
      </c>
      <c r="L1068" s="81">
        <f>'4月评分表'!L65</f>
        <v>87</v>
      </c>
      <c r="M1068" s="82">
        <f>'4月评分表'!M65</f>
        <v>167930.41</v>
      </c>
      <c r="N1068" s="82">
        <f>'4月评分表'!N65</f>
        <v>27891.943850433399</v>
      </c>
      <c r="O1068" s="82">
        <f>'4月评分表'!O65</f>
        <v>0.17221338498703201</v>
      </c>
      <c r="P1068" s="82">
        <f>'4月评分表'!P65</f>
        <v>3.9787329384732999E-2</v>
      </c>
      <c r="Q1068" s="82">
        <f>'4月评分表'!Q65</f>
        <v>14.9825644938718</v>
      </c>
      <c r="R1068" s="82">
        <f>'4月评分表'!R65</f>
        <v>3.4614976564717699</v>
      </c>
    </row>
    <row r="1069" spans="1:18" hidden="1">
      <c r="A1069" s="81">
        <v>202404</v>
      </c>
      <c r="B1069" s="81" t="s">
        <v>181</v>
      </c>
      <c r="C1069" s="81" t="s">
        <v>17</v>
      </c>
      <c r="D1069" s="81" t="s">
        <v>33</v>
      </c>
      <c r="E1069" s="81" t="s">
        <v>228</v>
      </c>
      <c r="F1069" s="81">
        <f>'4月评分表'!F66</f>
        <v>45</v>
      </c>
      <c r="G1069" s="81">
        <f>'4月评分表'!G66</f>
        <v>2.5</v>
      </c>
      <c r="H1069" s="81">
        <f>'4月评分表'!H66</f>
        <v>10</v>
      </c>
      <c r="I1069" s="81">
        <f>'4月评分表'!I66</f>
        <v>10</v>
      </c>
      <c r="J1069" s="81">
        <f>'4月评分表'!J66</f>
        <v>2.5</v>
      </c>
      <c r="K1069" s="81">
        <f>'4月评分表'!K66</f>
        <v>5</v>
      </c>
      <c r="L1069" s="81">
        <f>'4月评分表'!L66</f>
        <v>75</v>
      </c>
      <c r="M1069" s="82">
        <f>'4月评分表'!M66</f>
        <v>100485.84</v>
      </c>
      <c r="N1069" s="82">
        <f>'4月评分表'!N66</f>
        <v>4700.2282011179204</v>
      </c>
      <c r="O1069" s="82">
        <f>'4月评分表'!O66</f>
        <v>0.1099752939851</v>
      </c>
      <c r="P1069" s="82">
        <f>'4月评分表'!P66</f>
        <v>1.1806041272574E-2</v>
      </c>
      <c r="Q1069" s="82">
        <f>'4月评分表'!Q66</f>
        <v>8.2481470488824993</v>
      </c>
      <c r="R1069" s="82">
        <f>'4月评分表'!R66</f>
        <v>0.88545309544304995</v>
      </c>
    </row>
    <row r="1070" spans="1:18" hidden="1">
      <c r="A1070" s="81">
        <v>202404</v>
      </c>
      <c r="B1070" s="81" t="s">
        <v>183</v>
      </c>
      <c r="C1070" s="81" t="s">
        <v>17</v>
      </c>
      <c r="D1070" s="81" t="s">
        <v>33</v>
      </c>
      <c r="E1070" s="81" t="s">
        <v>198</v>
      </c>
      <c r="F1070" s="81">
        <f>'4月评分表'!F67</f>
        <v>43.2</v>
      </c>
      <c r="G1070" s="81">
        <f>'4月评分表'!G67</f>
        <v>0</v>
      </c>
      <c r="H1070" s="81">
        <f>'4月评分表'!H67</f>
        <v>7.5</v>
      </c>
      <c r="I1070" s="81">
        <f>'4月评分表'!I67</f>
        <v>10</v>
      </c>
      <c r="J1070" s="81">
        <f>'4月评分表'!J67</f>
        <v>2.5</v>
      </c>
      <c r="K1070" s="81">
        <f>'4月评分表'!K67</f>
        <v>5</v>
      </c>
      <c r="L1070" s="81">
        <f>'4月评分表'!L67</f>
        <v>68.2</v>
      </c>
      <c r="M1070" s="82">
        <f>'4月评分表'!M67</f>
        <v>171247.54</v>
      </c>
      <c r="N1070" s="82">
        <f>'4月评分表'!N67</f>
        <v>0</v>
      </c>
      <c r="O1070" s="82">
        <f>'4月评分表'!O67</f>
        <v>9.5201202004016702E-2</v>
      </c>
      <c r="P1070" s="82">
        <f>'4月评分表'!P67</f>
        <v>1.54070849839035E-2</v>
      </c>
      <c r="Q1070" s="82">
        <f>'4月评分表'!Q67</f>
        <v>6.4927219766739404</v>
      </c>
      <c r="R1070" s="82">
        <f>'4月评分表'!R67</f>
        <v>1.0507631959022199</v>
      </c>
    </row>
    <row r="1071" spans="1:18" hidden="1">
      <c r="A1071" s="81">
        <v>202404</v>
      </c>
      <c r="B1071" s="81" t="s">
        <v>185</v>
      </c>
      <c r="C1071" s="81" t="s">
        <v>17</v>
      </c>
      <c r="D1071" s="81" t="s">
        <v>33</v>
      </c>
      <c r="E1071" s="81" t="s">
        <v>206</v>
      </c>
      <c r="F1071" s="81">
        <f>'4月评分表'!F68</f>
        <v>40.049999999999997</v>
      </c>
      <c r="G1071" s="81">
        <f>'4月评分表'!G68</f>
        <v>0</v>
      </c>
      <c r="H1071" s="81">
        <f>'4月评分表'!H68</f>
        <v>10</v>
      </c>
      <c r="I1071" s="81">
        <f>'4月评分表'!I68</f>
        <v>10</v>
      </c>
      <c r="J1071" s="81">
        <f>'4月评分表'!J68</f>
        <v>2.5</v>
      </c>
      <c r="K1071" s="81">
        <f>'4月评分表'!K68</f>
        <v>5</v>
      </c>
      <c r="L1071" s="81">
        <f>'4月评分表'!L68</f>
        <v>67.55</v>
      </c>
      <c r="M1071" s="82">
        <f>'4月评分表'!M68</f>
        <v>97241.77</v>
      </c>
      <c r="N1071" s="82">
        <f>'4月评分表'!N68</f>
        <v>0</v>
      </c>
      <c r="O1071" s="82">
        <f>'4月评分表'!O68</f>
        <v>5.4059365693651003E-2</v>
      </c>
      <c r="P1071" s="82">
        <f>'4月评分表'!P68</f>
        <v>8.7488101398431901E-3</v>
      </c>
      <c r="Q1071" s="82">
        <f>'4月评分表'!Q68</f>
        <v>3.6517101526061202</v>
      </c>
      <c r="R1071" s="82">
        <f>'4月评分表'!R68</f>
        <v>0.59098212494640701</v>
      </c>
    </row>
    <row r="1072" spans="1:18" hidden="1">
      <c r="A1072" s="81">
        <v>202404</v>
      </c>
      <c r="B1072" s="81" t="s">
        <v>187</v>
      </c>
      <c r="C1072" s="81" t="s">
        <v>19</v>
      </c>
      <c r="D1072" s="81" t="s">
        <v>28</v>
      </c>
      <c r="E1072" s="81" t="s">
        <v>53</v>
      </c>
      <c r="F1072" s="81">
        <f>'4月评分表'!F69</f>
        <v>45</v>
      </c>
      <c r="G1072" s="81">
        <f>'4月评分表'!G69</f>
        <v>0</v>
      </c>
      <c r="H1072" s="81">
        <f>'4月评分表'!H69</f>
        <v>0</v>
      </c>
      <c r="I1072" s="81">
        <f>'4月评分表'!I69</f>
        <v>10</v>
      </c>
      <c r="J1072" s="81">
        <f>'4月评分表'!J69</f>
        <v>5</v>
      </c>
      <c r="K1072" s="81">
        <f>'4月评分表'!K69</f>
        <v>5</v>
      </c>
      <c r="L1072" s="81">
        <f>'4月评分表'!L69</f>
        <v>65</v>
      </c>
      <c r="M1072" s="82">
        <f>'4月评分表'!M69</f>
        <v>109035.32</v>
      </c>
      <c r="N1072" s="82">
        <f>'4月评分表'!N69</f>
        <v>0</v>
      </c>
      <c r="O1072" s="82">
        <f>'4月评分表'!O69</f>
        <v>0.105290643231936</v>
      </c>
      <c r="P1072" s="82">
        <f>'4月评分表'!P69</f>
        <v>1.04338867916606E-2</v>
      </c>
      <c r="Q1072" s="82">
        <f>'4月评分表'!Q69</f>
        <v>6.8438918100758404</v>
      </c>
      <c r="R1072" s="82">
        <f>'4月评分表'!R69</f>
        <v>0.67820264145793896</v>
      </c>
    </row>
    <row r="1073" spans="1:18" hidden="1">
      <c r="A1073" s="81">
        <v>202404</v>
      </c>
      <c r="B1073" s="81" t="s">
        <v>189</v>
      </c>
      <c r="C1073" s="81" t="s">
        <v>17</v>
      </c>
      <c r="D1073" s="81" t="s">
        <v>36</v>
      </c>
      <c r="E1073" s="81" t="s">
        <v>49</v>
      </c>
      <c r="F1073" s="81">
        <f>'4月评分表'!F70</f>
        <v>37.35</v>
      </c>
      <c r="G1073" s="81">
        <f>'4月评分表'!G70</f>
        <v>2.5</v>
      </c>
      <c r="H1073" s="81">
        <f>'4月评分表'!H70</f>
        <v>10</v>
      </c>
      <c r="I1073" s="81">
        <f>'4月评分表'!I70</f>
        <v>7</v>
      </c>
      <c r="J1073" s="81">
        <f>'4月评分表'!J70</f>
        <v>5</v>
      </c>
      <c r="K1073" s="81">
        <f>'4月评分表'!K70</f>
        <v>5</v>
      </c>
      <c r="L1073" s="81">
        <f>'4月评分表'!L70</f>
        <v>66.849999999999994</v>
      </c>
      <c r="M1073" s="82">
        <f>'4月评分表'!M70</f>
        <v>173356.87</v>
      </c>
      <c r="N1073" s="82">
        <f>'4月评分表'!N70</f>
        <v>6140.9978553166502</v>
      </c>
      <c r="O1073" s="82">
        <f>'4月评分表'!O70</f>
        <v>0.14957320268341801</v>
      </c>
      <c r="P1073" s="82">
        <f>'4月评分表'!P70</f>
        <v>1.9209895839569599E-2</v>
      </c>
      <c r="Q1073" s="82">
        <f>'4月评分表'!Q70</f>
        <v>9.9989685993864903</v>
      </c>
      <c r="R1073" s="82">
        <f>'4月评分表'!R70</f>
        <v>1.2841815368752301</v>
      </c>
    </row>
    <row r="1074" spans="1:18" hidden="1">
      <c r="A1074" s="81">
        <v>202404</v>
      </c>
      <c r="B1074" s="81" t="s">
        <v>191</v>
      </c>
      <c r="C1074" s="81" t="s">
        <v>17</v>
      </c>
      <c r="D1074" s="81" t="s">
        <v>36</v>
      </c>
      <c r="E1074" s="81" t="s">
        <v>128</v>
      </c>
      <c r="F1074" s="81">
        <f>'4月评分表'!F71</f>
        <v>41.4</v>
      </c>
      <c r="G1074" s="81">
        <f>'4月评分表'!G71</f>
        <v>0</v>
      </c>
      <c r="H1074" s="81">
        <f>'4月评分表'!H71</f>
        <v>10</v>
      </c>
      <c r="I1074" s="81">
        <f>'4月评分表'!I71</f>
        <v>10</v>
      </c>
      <c r="J1074" s="81">
        <f>'4月评分表'!J71</f>
        <v>2.5</v>
      </c>
      <c r="K1074" s="81">
        <f>'4月评分表'!K71</f>
        <v>5</v>
      </c>
      <c r="L1074" s="81">
        <f>'4月评分表'!L71</f>
        <v>68.900000000000006</v>
      </c>
      <c r="M1074" s="82">
        <f>'4月评分表'!M71</f>
        <v>88637.43</v>
      </c>
      <c r="N1074" s="82">
        <f>'4月评分表'!N71</f>
        <v>0</v>
      </c>
      <c r="O1074" s="82">
        <f>'4月评分表'!O71</f>
        <v>4.5611572748991497E-2</v>
      </c>
      <c r="P1074" s="82">
        <f>'4月评分表'!P71</f>
        <v>7.9746804933069505E-3</v>
      </c>
      <c r="Q1074" s="82">
        <f>'4月评分表'!Q71</f>
        <v>3.1426373624055102</v>
      </c>
      <c r="R1074" s="82">
        <f>'4月评分表'!R71</f>
        <v>0.54945548598884897</v>
      </c>
    </row>
    <row r="1075" spans="1:18" hidden="1">
      <c r="A1075" s="81">
        <v>202404</v>
      </c>
      <c r="B1075" s="81" t="s">
        <v>193</v>
      </c>
      <c r="C1075" s="81" t="s">
        <v>17</v>
      </c>
      <c r="D1075" s="81" t="s">
        <v>36</v>
      </c>
      <c r="E1075" s="81" t="s">
        <v>134</v>
      </c>
      <c r="F1075" s="81">
        <f>'4月评分表'!F72</f>
        <v>45</v>
      </c>
      <c r="G1075" s="81">
        <f>'4月评分表'!G72</f>
        <v>5</v>
      </c>
      <c r="H1075" s="81">
        <f>'4月评分表'!H72</f>
        <v>10</v>
      </c>
      <c r="I1075" s="81">
        <f>'4月评分表'!I72</f>
        <v>7</v>
      </c>
      <c r="J1075" s="81">
        <f>'4月评分表'!J72</f>
        <v>7.5</v>
      </c>
      <c r="K1075" s="81">
        <f>'4月评分表'!K72</f>
        <v>5</v>
      </c>
      <c r="L1075" s="81">
        <f>'4月评分表'!L72</f>
        <v>79.5</v>
      </c>
      <c r="M1075" s="82">
        <f>'4月评分表'!M72</f>
        <v>124100.53</v>
      </c>
      <c r="N1075" s="82">
        <f>'4月评分表'!N72</f>
        <v>6822.4036937937999</v>
      </c>
      <c r="O1075" s="82">
        <f>'4月评分表'!O72</f>
        <v>0.13092482460053401</v>
      </c>
      <c r="P1075" s="82">
        <f>'4月评分表'!P72</f>
        <v>1.5179221891093201E-2</v>
      </c>
      <c r="Q1075" s="82">
        <f>'4月评分表'!Q72</f>
        <v>10.4085235557425</v>
      </c>
      <c r="R1075" s="82">
        <f>'4月评分表'!R72</f>
        <v>1.20674814034191</v>
      </c>
    </row>
    <row r="1076" spans="1:18" hidden="1">
      <c r="A1076" s="81">
        <v>202404</v>
      </c>
      <c r="B1076" s="81" t="s">
        <v>195</v>
      </c>
      <c r="C1076" s="81" t="s">
        <v>17</v>
      </c>
      <c r="D1076" s="81" t="s">
        <v>36</v>
      </c>
      <c r="E1076" s="81" t="s">
        <v>306</v>
      </c>
      <c r="F1076" s="81">
        <f>'4月评分表'!F73</f>
        <v>45</v>
      </c>
      <c r="G1076" s="81">
        <f>'4月评分表'!G73</f>
        <v>5</v>
      </c>
      <c r="H1076" s="81">
        <f>'4月评分表'!H73</f>
        <v>10</v>
      </c>
      <c r="I1076" s="81">
        <f>'4月评分表'!I73</f>
        <v>10</v>
      </c>
      <c r="J1076" s="81">
        <f>'4月评分表'!J73</f>
        <v>0</v>
      </c>
      <c r="K1076" s="81">
        <f>'4月评分表'!K73</f>
        <v>5</v>
      </c>
      <c r="L1076" s="81">
        <f>'4月评分表'!L73</f>
        <v>75</v>
      </c>
      <c r="M1076" s="82">
        <f>'4月评分表'!M73</f>
        <v>196810.02</v>
      </c>
      <c r="N1076" s="82">
        <f>'4月评分表'!N73</f>
        <v>14618.1277301429</v>
      </c>
      <c r="O1076" s="82">
        <f>'4月评分表'!O73</f>
        <v>0.244972313213215</v>
      </c>
      <c r="P1076" s="82">
        <f>'4月评分表'!P73</f>
        <v>2.6307458477259599E-2</v>
      </c>
      <c r="Q1076" s="82">
        <f>'4月评分表'!Q73</f>
        <v>18.372923490991099</v>
      </c>
      <c r="R1076" s="82">
        <f>'4月评分表'!R73</f>
        <v>1.97305938579447</v>
      </c>
    </row>
    <row r="1077" spans="1:18" hidden="1">
      <c r="A1077" s="81">
        <v>202404</v>
      </c>
      <c r="B1077" s="81" t="s">
        <v>197</v>
      </c>
      <c r="C1077" s="81" t="s">
        <v>16</v>
      </c>
      <c r="D1077" s="81" t="s">
        <v>34</v>
      </c>
      <c r="E1077" s="81" t="s">
        <v>156</v>
      </c>
      <c r="F1077" s="81">
        <f>'4月评分表'!F74</f>
        <v>43.2</v>
      </c>
      <c r="G1077" s="81">
        <f>'4月评分表'!G74</f>
        <v>20</v>
      </c>
      <c r="H1077" s="81">
        <f>'4月评分表'!H74</f>
        <v>10</v>
      </c>
      <c r="I1077" s="81">
        <f>'4月评分表'!I74</f>
        <v>6</v>
      </c>
      <c r="J1077" s="81">
        <f>'4月评分表'!J74</f>
        <v>2.5</v>
      </c>
      <c r="K1077" s="81">
        <f>'4月评分表'!K74</f>
        <v>5</v>
      </c>
      <c r="L1077" s="81">
        <f>'4月评分表'!L74</f>
        <v>86.7</v>
      </c>
      <c r="M1077" s="82">
        <f>'4月评分表'!M74</f>
        <v>673559.6</v>
      </c>
      <c r="N1077" s="82">
        <f>'4月评分表'!N74</f>
        <v>215298.05614756199</v>
      </c>
      <c r="O1077" s="82">
        <f>'4月评分表'!O74</f>
        <v>0.52882598723962704</v>
      </c>
      <c r="P1077" s="82">
        <f>'4月评分表'!P74</f>
        <v>0.21051783946886099</v>
      </c>
      <c r="Q1077" s="82">
        <f>'4月评分表'!Q74</f>
        <v>45.849213093675701</v>
      </c>
      <c r="R1077" s="82">
        <f>'4月评分表'!R74</f>
        <v>18.2518966819502</v>
      </c>
    </row>
    <row r="1078" spans="1:18" hidden="1">
      <c r="A1078" s="81">
        <v>202404</v>
      </c>
      <c r="B1078" s="81" t="s">
        <v>199</v>
      </c>
      <c r="C1078" s="81" t="s">
        <v>16</v>
      </c>
      <c r="D1078" s="81" t="s">
        <v>34</v>
      </c>
      <c r="E1078" s="81" t="s">
        <v>45</v>
      </c>
      <c r="F1078" s="81">
        <f>'4月评分表'!F75</f>
        <v>37.799999999999997</v>
      </c>
      <c r="G1078" s="81">
        <f>'4月评分表'!G75</f>
        <v>20</v>
      </c>
      <c r="H1078" s="81">
        <f>'4月评分表'!H75</f>
        <v>10</v>
      </c>
      <c r="I1078" s="81">
        <f>'4月评分表'!I75</f>
        <v>10</v>
      </c>
      <c r="J1078" s="81">
        <f>'4月评分表'!J75</f>
        <v>2.5</v>
      </c>
      <c r="K1078" s="81">
        <f>'4月评分表'!K75</f>
        <v>5</v>
      </c>
      <c r="L1078" s="81">
        <f>'4月评分表'!L75</f>
        <v>85.3</v>
      </c>
      <c r="M1078" s="82">
        <f>'4月评分表'!M75</f>
        <v>160136.54999999999</v>
      </c>
      <c r="N1078" s="82">
        <f>'4月评分表'!N75</f>
        <v>34140.403094501104</v>
      </c>
      <c r="O1078" s="82">
        <f>'4月评分表'!O75</f>
        <v>0.10675791348855999</v>
      </c>
      <c r="P1078" s="82">
        <f>'4月评分表'!P75</f>
        <v>4.1655383025601303E-2</v>
      </c>
      <c r="Q1078" s="82">
        <f>'4月评分表'!Q75</f>
        <v>9.1064500205741705</v>
      </c>
      <c r="R1078" s="82">
        <f>'4月评分表'!R75</f>
        <v>3.5532041720837899</v>
      </c>
    </row>
    <row r="1079" spans="1:18" hidden="1">
      <c r="A1079" s="81">
        <v>202404</v>
      </c>
      <c r="B1079" s="81" t="s">
        <v>201</v>
      </c>
      <c r="C1079" s="81" t="s">
        <v>16</v>
      </c>
      <c r="D1079" s="81" t="s">
        <v>34</v>
      </c>
      <c r="E1079" s="81" t="s">
        <v>43</v>
      </c>
      <c r="F1079" s="81">
        <f>'4月评分表'!F76</f>
        <v>45</v>
      </c>
      <c r="G1079" s="81">
        <f>'4月评分表'!G76</f>
        <v>10</v>
      </c>
      <c r="H1079" s="81">
        <f>'4月评分表'!H76</f>
        <v>10</v>
      </c>
      <c r="I1079" s="81">
        <f>'4月评分表'!I76</f>
        <v>10</v>
      </c>
      <c r="J1079" s="81">
        <f>'4月评分表'!J76</f>
        <v>7.5</v>
      </c>
      <c r="K1079" s="81">
        <f>'4月评分表'!K76</f>
        <v>5</v>
      </c>
      <c r="L1079" s="81">
        <f>'4月评分表'!L76</f>
        <v>87.5</v>
      </c>
      <c r="M1079" s="82">
        <f>'4月评分表'!M76</f>
        <v>139116.07999999999</v>
      </c>
      <c r="N1079" s="82">
        <f>'4月评分表'!N76</f>
        <v>13944.5339786761</v>
      </c>
      <c r="O1079" s="82">
        <f>'4月评分表'!O76</f>
        <v>7.5257328257482103E-2</v>
      </c>
      <c r="P1079" s="82">
        <f>'4月评分表'!P76</f>
        <v>2.8448681313427801E-2</v>
      </c>
      <c r="Q1079" s="82">
        <f>'4月评分表'!Q76</f>
        <v>6.5850162225296804</v>
      </c>
      <c r="R1079" s="82">
        <f>'4月评分表'!R76</f>
        <v>2.4892596149249302</v>
      </c>
    </row>
    <row r="1080" spans="1:18" hidden="1">
      <c r="A1080" s="81">
        <v>202404</v>
      </c>
      <c r="B1080" s="81" t="s">
        <v>203</v>
      </c>
      <c r="C1080" s="81" t="s">
        <v>16</v>
      </c>
      <c r="D1080" s="81" t="s">
        <v>34</v>
      </c>
      <c r="E1080" s="81" t="s">
        <v>252</v>
      </c>
      <c r="F1080" s="81">
        <f>'4月评分表'!F77</f>
        <v>45</v>
      </c>
      <c r="G1080" s="81">
        <f>'4月评分表'!G77</f>
        <v>0</v>
      </c>
      <c r="H1080" s="81">
        <f>'4月评分表'!H77</f>
        <v>10</v>
      </c>
      <c r="I1080" s="81">
        <f>'4月评分表'!I77</f>
        <v>10</v>
      </c>
      <c r="J1080" s="81">
        <f>'4月评分表'!J77</f>
        <v>5</v>
      </c>
      <c r="K1080" s="81">
        <f>'4月评分表'!K77</f>
        <v>5</v>
      </c>
      <c r="L1080" s="81">
        <f>'4月评分表'!L77</f>
        <v>75</v>
      </c>
      <c r="M1080" s="82">
        <f>'4月评分表'!M77</f>
        <v>143948.32</v>
      </c>
      <c r="N1080" s="82">
        <f>'4月评分表'!N77</f>
        <v>0</v>
      </c>
      <c r="O1080" s="82">
        <f>'4月评分表'!O77</f>
        <v>6.1814998742060999E-2</v>
      </c>
      <c r="P1080" s="82">
        <f>'4月评分表'!P77</f>
        <v>2.2331145339416401E-2</v>
      </c>
      <c r="Q1080" s="82">
        <f>'4月评分表'!Q77</f>
        <v>4.6361249056545804</v>
      </c>
      <c r="R1080" s="82">
        <f>'4月评分表'!R77</f>
        <v>1.6748359004562301</v>
      </c>
    </row>
    <row r="1081" spans="1:18" hidden="1">
      <c r="A1081" s="81">
        <v>202404</v>
      </c>
      <c r="B1081" s="81" t="s">
        <v>205</v>
      </c>
      <c r="C1081" s="81" t="s">
        <v>16</v>
      </c>
      <c r="D1081" s="81" t="s">
        <v>34</v>
      </c>
      <c r="E1081" s="81" t="s">
        <v>348</v>
      </c>
      <c r="F1081" s="81">
        <f>'4月评分表'!F78</f>
        <v>36</v>
      </c>
      <c r="G1081" s="81">
        <f>'4月评分表'!G78</f>
        <v>0</v>
      </c>
      <c r="H1081" s="81">
        <f>'4月评分表'!H78</f>
        <v>10</v>
      </c>
      <c r="I1081" s="81">
        <f>'4月评分表'!I78</f>
        <v>10</v>
      </c>
      <c r="J1081" s="81">
        <f>'4月评分表'!J78</f>
        <v>5</v>
      </c>
      <c r="K1081" s="81">
        <f>'4月评分表'!K78</f>
        <v>5</v>
      </c>
      <c r="L1081" s="81">
        <f>'4月评分表'!L78</f>
        <v>66</v>
      </c>
      <c r="M1081" s="82">
        <f>'4月评分表'!M78</f>
        <v>126468.08</v>
      </c>
      <c r="N1081" s="82">
        <f>'4月评分表'!N78</f>
        <v>0</v>
      </c>
      <c r="O1081" s="82">
        <f>'4月评分表'!O78</f>
        <v>5.4308547721229901E-2</v>
      </c>
      <c r="P1081" s="82">
        <f>'4月评分表'!P78</f>
        <v>1.9619381978733301E-2</v>
      </c>
      <c r="Q1081" s="82">
        <f>'4月评分表'!Q78</f>
        <v>3.58436414960117</v>
      </c>
      <c r="R1081" s="82">
        <f>'4月评分表'!R78</f>
        <v>1.2948792105964</v>
      </c>
    </row>
    <row r="1082" spans="1:18" hidden="1">
      <c r="A1082" s="81">
        <v>202404</v>
      </c>
      <c r="B1082" s="81" t="s">
        <v>207</v>
      </c>
      <c r="C1082" s="81" t="s">
        <v>16</v>
      </c>
      <c r="D1082" s="81" t="s">
        <v>34</v>
      </c>
      <c r="E1082" s="81" t="s">
        <v>256</v>
      </c>
      <c r="F1082" s="81">
        <f>'4月评分表'!F79</f>
        <v>45</v>
      </c>
      <c r="G1082" s="81">
        <f>'4月评分表'!G79</f>
        <v>0</v>
      </c>
      <c r="H1082" s="81">
        <f>'4月评分表'!H79</f>
        <v>10</v>
      </c>
      <c r="I1082" s="81">
        <f>'4月评分表'!I79</f>
        <v>3</v>
      </c>
      <c r="J1082" s="81">
        <f>'4月评分表'!J79</f>
        <v>7.5</v>
      </c>
      <c r="K1082" s="81">
        <f>'4月评分表'!K79</f>
        <v>5</v>
      </c>
      <c r="L1082" s="81">
        <f>'4月评分表'!L79</f>
        <v>70.5</v>
      </c>
      <c r="M1082" s="82">
        <f>'4月评分表'!M79</f>
        <v>99845.9</v>
      </c>
      <c r="N1082" s="82">
        <f>'4月评分表'!N79</f>
        <v>0</v>
      </c>
      <c r="O1082" s="82">
        <f>'4月评分表'!O79</f>
        <v>4.2876319660416599E-2</v>
      </c>
      <c r="P1082" s="82">
        <f>'4月评分表'!P79</f>
        <v>1.54894013660238E-2</v>
      </c>
      <c r="Q1082" s="82">
        <f>'4月评分表'!Q79</f>
        <v>3.0227805360593698</v>
      </c>
      <c r="R1082" s="82">
        <f>'4月评分表'!R79</f>
        <v>1.0920027963046799</v>
      </c>
    </row>
    <row r="1083" spans="1:18" hidden="1">
      <c r="A1083" s="81">
        <v>202404</v>
      </c>
      <c r="B1083" s="81" t="s">
        <v>209</v>
      </c>
      <c r="C1083" s="81" t="s">
        <v>17</v>
      </c>
      <c r="D1083" s="81" t="s">
        <v>36</v>
      </c>
      <c r="E1083" s="81" t="s">
        <v>208</v>
      </c>
      <c r="F1083" s="81">
        <f>'4月评分表'!F80</f>
        <v>45</v>
      </c>
      <c r="G1083" s="81">
        <f>'4月评分表'!G80</f>
        <v>2.5</v>
      </c>
      <c r="H1083" s="81">
        <f>'4月评分表'!H80</f>
        <v>5</v>
      </c>
      <c r="I1083" s="81">
        <f>'4月评分表'!I80</f>
        <v>7</v>
      </c>
      <c r="J1083" s="81">
        <f>'4月评分表'!J80</f>
        <v>5</v>
      </c>
      <c r="K1083" s="81">
        <f>'4月评分表'!K80</f>
        <v>5</v>
      </c>
      <c r="L1083" s="81">
        <f>'4月评分表'!L80</f>
        <v>69.5</v>
      </c>
      <c r="M1083" s="82">
        <f>'4月评分表'!M80</f>
        <v>92305.03</v>
      </c>
      <c r="N1083" s="82">
        <f>'4月评分表'!N80</f>
        <v>2720.7800933712101</v>
      </c>
      <c r="O1083" s="82">
        <f>'4月评分表'!O80</f>
        <v>7.4244220858449006E-2</v>
      </c>
      <c r="P1083" s="82">
        <f>'4月评分表'!P80</f>
        <v>9.9054149432412E-3</v>
      </c>
      <c r="Q1083" s="82">
        <f>'4月评分表'!Q80</f>
        <v>5.1599733496622102</v>
      </c>
      <c r="R1083" s="82">
        <f>'4月评分表'!R80</f>
        <v>0.68842633855526303</v>
      </c>
    </row>
    <row r="1084" spans="1:18" hidden="1">
      <c r="A1084" s="81">
        <v>202404</v>
      </c>
      <c r="B1084" s="81" t="s">
        <v>211</v>
      </c>
      <c r="C1084" s="81" t="s">
        <v>17</v>
      </c>
      <c r="D1084" s="81" t="s">
        <v>36</v>
      </c>
      <c r="E1084" s="81" t="s">
        <v>224</v>
      </c>
      <c r="F1084" s="81">
        <f>'4月评分表'!F81</f>
        <v>45</v>
      </c>
      <c r="G1084" s="81">
        <f>'4月评分表'!G81</f>
        <v>0</v>
      </c>
      <c r="H1084" s="81">
        <f>'4月评分表'!H81</f>
        <v>10</v>
      </c>
      <c r="I1084" s="81">
        <f>'4月评分表'!I81</f>
        <v>7</v>
      </c>
      <c r="J1084" s="81">
        <f>'4月评分表'!J81</f>
        <v>2.5</v>
      </c>
      <c r="K1084" s="81">
        <f>'4月评分表'!K81</f>
        <v>5</v>
      </c>
      <c r="L1084" s="81">
        <f>'4月评分表'!L81</f>
        <v>69.5</v>
      </c>
      <c r="M1084" s="82">
        <f>'4月评分表'!M81</f>
        <v>246758.35</v>
      </c>
      <c r="N1084" s="82">
        <f>'4月评分表'!N81</f>
        <v>0</v>
      </c>
      <c r="O1084" s="82">
        <f>'4月评分表'!O81</f>
        <v>0.12697837056473901</v>
      </c>
      <c r="P1084" s="82">
        <f>'4月评分表'!P81</f>
        <v>2.2200767782928801E-2</v>
      </c>
      <c r="Q1084" s="82">
        <f>'4月评分表'!Q81</f>
        <v>8.8249967542493604</v>
      </c>
      <c r="R1084" s="82">
        <f>'4月评分表'!R81</f>
        <v>1.54295336091355</v>
      </c>
    </row>
    <row r="1085" spans="1:18" hidden="1">
      <c r="A1085" s="81">
        <v>202404</v>
      </c>
      <c r="B1085" s="81" t="s">
        <v>213</v>
      </c>
      <c r="C1085" s="81" t="s">
        <v>17</v>
      </c>
      <c r="D1085" s="81" t="s">
        <v>36</v>
      </c>
      <c r="E1085" s="81" t="s">
        <v>220</v>
      </c>
      <c r="F1085" s="81">
        <f>'4月评分表'!F82</f>
        <v>45</v>
      </c>
      <c r="G1085" s="81">
        <f>'4月评分表'!G82</f>
        <v>2.5</v>
      </c>
      <c r="H1085" s="81">
        <f>'4月评分表'!H82</f>
        <v>10</v>
      </c>
      <c r="I1085" s="81">
        <f>'4月评分表'!I82</f>
        <v>7</v>
      </c>
      <c r="J1085" s="81">
        <f>'4月评分表'!J82</f>
        <v>5</v>
      </c>
      <c r="K1085" s="81">
        <f>'4月评分表'!K82</f>
        <v>5</v>
      </c>
      <c r="L1085" s="81">
        <f>'4月评分表'!L82</f>
        <v>74.5</v>
      </c>
      <c r="M1085" s="82">
        <f>'4月评分表'!M82</f>
        <v>136528.07999999999</v>
      </c>
      <c r="N1085" s="82">
        <f>'4月评分表'!N82</f>
        <v>216.41414323580801</v>
      </c>
      <c r="O1085" s="82">
        <f>'4月评分表'!O82</f>
        <v>7.2382784302187198E-2</v>
      </c>
      <c r="P1085" s="82">
        <f>'4月评分表'!P82</f>
        <v>1.2410713082390499E-2</v>
      </c>
      <c r="Q1085" s="82">
        <f>'4月评分表'!Q82</f>
        <v>5.3925174305129504</v>
      </c>
      <c r="R1085" s="82">
        <f>'4月评分表'!R82</f>
        <v>0.92459812463809199</v>
      </c>
    </row>
    <row r="1086" spans="1:18" hidden="1">
      <c r="A1086" s="81">
        <v>202404</v>
      </c>
      <c r="B1086" s="81" t="s">
        <v>215</v>
      </c>
      <c r="C1086" s="81" t="s">
        <v>16</v>
      </c>
      <c r="D1086" s="81" t="s">
        <v>23</v>
      </c>
      <c r="E1086" s="81" t="s">
        <v>56</v>
      </c>
      <c r="F1086" s="81">
        <f>'4月评分表'!F83</f>
        <v>45</v>
      </c>
      <c r="G1086" s="81">
        <f>'4月评分表'!G83</f>
        <v>0</v>
      </c>
      <c r="H1086" s="81">
        <f>'4月评分表'!H83</f>
        <v>5</v>
      </c>
      <c r="I1086" s="81">
        <f>'4月评分表'!I83</f>
        <v>10</v>
      </c>
      <c r="J1086" s="81">
        <f>'4月评分表'!J83</f>
        <v>5</v>
      </c>
      <c r="K1086" s="81">
        <f>'4月评分表'!K83</f>
        <v>5</v>
      </c>
      <c r="L1086" s="81">
        <f>'4月评分表'!L83</f>
        <v>70</v>
      </c>
      <c r="M1086" s="82">
        <f>'4月评分表'!M83</f>
        <v>67444.86</v>
      </c>
      <c r="N1086" s="82">
        <f>'4月评分表'!N83</f>
        <v>0</v>
      </c>
      <c r="O1086" s="82">
        <f>'4月评分表'!O83</f>
        <v>2.48961428993845E-2</v>
      </c>
      <c r="P1086" s="82">
        <f>'4月评分表'!P83</f>
        <v>1.04629284388772E-2</v>
      </c>
      <c r="Q1086" s="82">
        <f>'4月评分表'!Q83</f>
        <v>1.7427300029569199</v>
      </c>
      <c r="R1086" s="82">
        <f>'4月评分表'!R83</f>
        <v>0.73240499072140397</v>
      </c>
    </row>
    <row r="1087" spans="1:18" hidden="1">
      <c r="A1087" s="81">
        <v>202404</v>
      </c>
      <c r="B1087" s="81" t="s">
        <v>217</v>
      </c>
      <c r="C1087" s="81" t="s">
        <v>19</v>
      </c>
      <c r="D1087" s="81" t="s">
        <v>28</v>
      </c>
      <c r="E1087" s="81" t="s">
        <v>58</v>
      </c>
      <c r="F1087" s="81">
        <f>'4月评分表'!F84</f>
        <v>45</v>
      </c>
      <c r="G1087" s="81">
        <f>'4月评分表'!G84</f>
        <v>5</v>
      </c>
      <c r="H1087" s="81">
        <f>'4月评分表'!H84</f>
        <v>10</v>
      </c>
      <c r="I1087" s="81">
        <f>'4月评分表'!I84</f>
        <v>7</v>
      </c>
      <c r="J1087" s="81">
        <f>'4月评分表'!J84</f>
        <v>5</v>
      </c>
      <c r="K1087" s="81">
        <f>'4月评分表'!K84</f>
        <v>5</v>
      </c>
      <c r="L1087" s="81">
        <f>'4月评分表'!L84</f>
        <v>77</v>
      </c>
      <c r="M1087" s="82">
        <f>'4月评分表'!M84</f>
        <v>189207.88</v>
      </c>
      <c r="N1087" s="82">
        <f>'4月评分表'!N84</f>
        <v>15085.5400740525</v>
      </c>
      <c r="O1087" s="82">
        <f>'4月评分表'!O84</f>
        <v>0.482709780553227</v>
      </c>
      <c r="P1087" s="82">
        <f>'4月评分表'!P84</f>
        <v>2.8361493715174001E-2</v>
      </c>
      <c r="Q1087" s="82">
        <f>'4月评分表'!Q84</f>
        <v>37.168653102598498</v>
      </c>
      <c r="R1087" s="82">
        <f>'4月评分表'!R84</f>
        <v>2.1838350160684001</v>
      </c>
    </row>
    <row r="1088" spans="1:18" hidden="1">
      <c r="A1088" s="81">
        <v>202404</v>
      </c>
      <c r="B1088" s="81" t="s">
        <v>219</v>
      </c>
      <c r="C1088" s="81" t="s">
        <v>19</v>
      </c>
      <c r="D1088" s="81" t="s">
        <v>28</v>
      </c>
      <c r="E1088" s="81" t="s">
        <v>142</v>
      </c>
      <c r="F1088" s="81">
        <f>'4月评分表'!F85</f>
        <v>45</v>
      </c>
      <c r="G1088" s="81">
        <f>'4月评分表'!G85</f>
        <v>0</v>
      </c>
      <c r="H1088" s="81">
        <f>'4月评分表'!H85</f>
        <v>10</v>
      </c>
      <c r="I1088" s="81">
        <f>'4月评分表'!I85</f>
        <v>10</v>
      </c>
      <c r="J1088" s="81">
        <f>'4月评分表'!J85</f>
        <v>2.5</v>
      </c>
      <c r="K1088" s="81">
        <f>'4月评分表'!K85</f>
        <v>5</v>
      </c>
      <c r="L1088" s="81">
        <f>'4月评分表'!L85</f>
        <v>72.5</v>
      </c>
      <c r="M1088" s="82">
        <f>'4月评分表'!M85</f>
        <v>57085.52</v>
      </c>
      <c r="N1088" s="82">
        <f>'4月评分表'!N85</f>
        <v>0</v>
      </c>
      <c r="O1088" s="82">
        <f>'4月评分表'!O85</f>
        <v>5.5124991791921499E-2</v>
      </c>
      <c r="P1088" s="82">
        <f>'4月评分表'!P85</f>
        <v>5.4626689142846102E-3</v>
      </c>
      <c r="Q1088" s="82">
        <f>'4月评分表'!Q85</f>
        <v>3.99656190491431</v>
      </c>
      <c r="R1088" s="82">
        <f>'4月评分表'!R85</f>
        <v>0.39604349628563401</v>
      </c>
    </row>
    <row r="1089" spans="1:18" hidden="1">
      <c r="A1089" s="81">
        <v>202404</v>
      </c>
      <c r="B1089" s="81" t="s">
        <v>221</v>
      </c>
      <c r="C1089" s="81" t="s">
        <v>19</v>
      </c>
      <c r="D1089" s="81" t="s">
        <v>28</v>
      </c>
      <c r="E1089" s="81" t="s">
        <v>152</v>
      </c>
      <c r="F1089" s="81">
        <f>'4月评分表'!F86</f>
        <v>43.2</v>
      </c>
      <c r="G1089" s="81">
        <f>'4月评分表'!G86</f>
        <v>0</v>
      </c>
      <c r="H1089" s="81">
        <f>'4月评分表'!H86</f>
        <v>10</v>
      </c>
      <c r="I1089" s="81">
        <f>'4月评分表'!I86</f>
        <v>10</v>
      </c>
      <c r="J1089" s="81">
        <f>'4月评分表'!J86</f>
        <v>5</v>
      </c>
      <c r="K1089" s="81">
        <f>'4月评分表'!K86</f>
        <v>5</v>
      </c>
      <c r="L1089" s="81">
        <f>'4月评分表'!L86</f>
        <v>73.2</v>
      </c>
      <c r="M1089" s="82">
        <f>'4月评分表'!M86</f>
        <v>165243.97</v>
      </c>
      <c r="N1089" s="82">
        <f>'4月评分表'!N86</f>
        <v>0</v>
      </c>
      <c r="O1089" s="82">
        <f>'4月评分表'!O86</f>
        <v>0.15956887998768399</v>
      </c>
      <c r="P1089" s="82">
        <f>'4月评分表'!P86</f>
        <v>1.5812645626981699E-2</v>
      </c>
      <c r="Q1089" s="82">
        <f>'4月评分表'!Q86</f>
        <v>11.6804420150985</v>
      </c>
      <c r="R1089" s="82">
        <f>'4月评分表'!R86</f>
        <v>1.15748565989506</v>
      </c>
    </row>
    <row r="1090" spans="1:18" hidden="1">
      <c r="A1090" s="81">
        <v>202404</v>
      </c>
      <c r="B1090" s="81" t="s">
        <v>223</v>
      </c>
      <c r="C1090" s="81" t="s">
        <v>19</v>
      </c>
      <c r="D1090" s="81" t="s">
        <v>28</v>
      </c>
      <c r="E1090" s="81" t="s">
        <v>120</v>
      </c>
      <c r="F1090" s="81">
        <f>'4月评分表'!F87</f>
        <v>0</v>
      </c>
      <c r="G1090" s="81">
        <f>'4月评分表'!G87</f>
        <v>0</v>
      </c>
      <c r="H1090" s="81">
        <f>'4月评分表'!H87</f>
        <v>10</v>
      </c>
      <c r="I1090" s="81">
        <f>'4月评分表'!I87</f>
        <v>10</v>
      </c>
      <c r="J1090" s="81">
        <f>'4月评分表'!J87</f>
        <v>2.5</v>
      </c>
      <c r="K1090" s="81">
        <f>'4月评分表'!K87</f>
        <v>5</v>
      </c>
      <c r="L1090" s="81">
        <f>'4月评分表'!L87</f>
        <v>27.5</v>
      </c>
      <c r="M1090" s="82">
        <f>'4月评分表'!M87</f>
        <v>64409.48</v>
      </c>
      <c r="N1090" s="82">
        <f>'4月评分表'!N87</f>
        <v>0</v>
      </c>
      <c r="O1090" s="82">
        <f>'4月评分表'!O87</f>
        <v>6.2197419876738103E-2</v>
      </c>
      <c r="P1090" s="82">
        <f>'4月评分表'!P87</f>
        <v>6.1635185977326002E-3</v>
      </c>
      <c r="Q1090" s="82">
        <f>'4月评分表'!Q87</f>
        <v>1.7104290466103</v>
      </c>
      <c r="R1090" s="82">
        <f>'4月评分表'!R87</f>
        <v>0.169496761437646</v>
      </c>
    </row>
    <row r="1091" spans="1:18" hidden="1">
      <c r="A1091" s="81">
        <v>202404</v>
      </c>
      <c r="B1091" s="81" t="s">
        <v>227</v>
      </c>
      <c r="C1091" s="81" t="s">
        <v>17</v>
      </c>
      <c r="D1091" s="81" t="s">
        <v>36</v>
      </c>
      <c r="E1091" s="81" t="s">
        <v>210</v>
      </c>
      <c r="F1091" s="81">
        <f>'4月评分表'!F88</f>
        <v>45</v>
      </c>
      <c r="G1091" s="81">
        <f>'4月评分表'!G88</f>
        <v>0</v>
      </c>
      <c r="H1091" s="81">
        <f>'4月评分表'!H88</f>
        <v>10</v>
      </c>
      <c r="I1091" s="81">
        <f>'4月评分表'!I88</f>
        <v>10</v>
      </c>
      <c r="J1091" s="81">
        <f>'4月评分表'!J88</f>
        <v>7.5</v>
      </c>
      <c r="K1091" s="81">
        <f>'4月评分表'!K88</f>
        <v>5</v>
      </c>
      <c r="L1091" s="81">
        <f>'4月评分表'!L88</f>
        <v>77.5</v>
      </c>
      <c r="M1091" s="82">
        <f>'4月评分表'!M88</f>
        <v>165339.94</v>
      </c>
      <c r="N1091" s="82">
        <f>'4月评分表'!N88</f>
        <v>0</v>
      </c>
      <c r="O1091" s="82">
        <f>'4月评分表'!O88</f>
        <v>8.5081603805795006E-2</v>
      </c>
      <c r="P1091" s="82">
        <f>'4月评分表'!P88</f>
        <v>1.48755801503106E-2</v>
      </c>
      <c r="Q1091" s="82">
        <f>'4月评分表'!Q88</f>
        <v>6.5938242949491102</v>
      </c>
      <c r="R1091" s="82">
        <f>'4月评分表'!R88</f>
        <v>1.1528574616490701</v>
      </c>
    </row>
    <row r="1092" spans="1:18" hidden="1">
      <c r="A1092" s="81">
        <v>202404</v>
      </c>
      <c r="B1092" s="81" t="s">
        <v>229</v>
      </c>
      <c r="C1092" s="81" t="s">
        <v>19</v>
      </c>
      <c r="D1092" s="81" t="s">
        <v>20</v>
      </c>
      <c r="E1092" s="81" t="s">
        <v>68</v>
      </c>
      <c r="F1092" s="81">
        <f>'4月评分表'!F89</f>
        <v>0</v>
      </c>
      <c r="G1092" s="81">
        <f>'4月评分表'!G89</f>
        <v>0</v>
      </c>
      <c r="H1092" s="81">
        <f>'4月评分表'!H89</f>
        <v>10</v>
      </c>
      <c r="I1092" s="81">
        <f>'4月评分表'!I89</f>
        <v>10</v>
      </c>
      <c r="J1092" s="81">
        <f>'4月评分表'!J89</f>
        <v>2.5</v>
      </c>
      <c r="K1092" s="81">
        <f>'4月评分表'!K89</f>
        <v>5</v>
      </c>
      <c r="L1092" s="81">
        <f>'4月评分表'!L89</f>
        <v>27.5</v>
      </c>
      <c r="M1092" s="82">
        <f>'4月评分表'!M89</f>
        <v>245630.41</v>
      </c>
      <c r="N1092" s="82">
        <f>'4月评分表'!N89</f>
        <v>0</v>
      </c>
      <c r="O1092" s="82">
        <f>'4月评分表'!O89</f>
        <v>0.108050128675718</v>
      </c>
      <c r="P1092" s="82">
        <f>'4月评分表'!P89</f>
        <v>2.35050430496207E-2</v>
      </c>
      <c r="Q1092" s="82">
        <f>'4月评分表'!Q89</f>
        <v>2.9713785385822402</v>
      </c>
      <c r="R1092" s="82">
        <f>'4月评分表'!R89</f>
        <v>0.64638868386456905</v>
      </c>
    </row>
    <row r="1093" spans="1:18" hidden="1">
      <c r="A1093" s="81">
        <v>202404</v>
      </c>
      <c r="B1093" s="81" t="s">
        <v>233</v>
      </c>
      <c r="C1093" s="81" t="s">
        <v>19</v>
      </c>
      <c r="D1093" s="81" t="s">
        <v>20</v>
      </c>
      <c r="E1093" s="81" t="s">
        <v>124</v>
      </c>
      <c r="F1093" s="81">
        <f>'4月评分表'!F90</f>
        <v>40.049999999999997</v>
      </c>
      <c r="G1093" s="81">
        <f>'4月评分表'!G90</f>
        <v>5</v>
      </c>
      <c r="H1093" s="81">
        <f>'4月评分表'!H90</f>
        <v>10</v>
      </c>
      <c r="I1093" s="81">
        <f>'4月评分表'!I90</f>
        <v>10</v>
      </c>
      <c r="J1093" s="81">
        <f>'4月评分表'!J90</f>
        <v>2.5</v>
      </c>
      <c r="K1093" s="81">
        <f>'4月评分表'!K90</f>
        <v>5</v>
      </c>
      <c r="L1093" s="81">
        <f>'4月评分表'!L90</f>
        <v>72.55</v>
      </c>
      <c r="M1093" s="82">
        <f>'4月评分表'!M90</f>
        <v>213466.81</v>
      </c>
      <c r="N1093" s="82">
        <f>'4月评分表'!N90</f>
        <v>15038.833822860701</v>
      </c>
      <c r="O1093" s="82">
        <f>'4月评分表'!O90</f>
        <v>0.17179818990977899</v>
      </c>
      <c r="P1093" s="82">
        <f>'4月评分表'!P90</f>
        <v>3.0651144271651502E-2</v>
      </c>
      <c r="Q1093" s="82">
        <f>'4月评分表'!Q90</f>
        <v>12.4639586779545</v>
      </c>
      <c r="R1093" s="82">
        <f>'4月评分表'!R90</f>
        <v>2.22374051690832</v>
      </c>
    </row>
    <row r="1094" spans="1:18" hidden="1">
      <c r="A1094" s="81">
        <v>202404</v>
      </c>
      <c r="B1094" s="81" t="s">
        <v>235</v>
      </c>
      <c r="C1094" s="81" t="s">
        <v>19</v>
      </c>
      <c r="D1094" s="81" t="s">
        <v>25</v>
      </c>
      <c r="E1094" s="81" t="s">
        <v>82</v>
      </c>
      <c r="F1094" s="81">
        <f>'4月评分表'!F91</f>
        <v>45</v>
      </c>
      <c r="G1094" s="81">
        <f>'4月评分表'!G91</f>
        <v>0</v>
      </c>
      <c r="H1094" s="81">
        <f>'4月评分表'!H91</f>
        <v>10</v>
      </c>
      <c r="I1094" s="81">
        <f>'4月评分表'!I91</f>
        <v>10</v>
      </c>
      <c r="J1094" s="81">
        <f>'4月评分表'!J91</f>
        <v>5</v>
      </c>
      <c r="K1094" s="81">
        <f>'4月评分表'!K91</f>
        <v>5</v>
      </c>
      <c r="L1094" s="81">
        <f>'4月评分表'!L91</f>
        <v>75</v>
      </c>
      <c r="M1094" s="82">
        <f>'4月评分表'!M91</f>
        <v>144744.17000000001</v>
      </c>
      <c r="N1094" s="82">
        <f>'4月评分表'!N91</f>
        <v>0</v>
      </c>
      <c r="O1094" s="82">
        <f>'4月评分表'!O91</f>
        <v>6.1327176581293302E-2</v>
      </c>
      <c r="P1094" s="82">
        <f>'4月评分表'!P91</f>
        <v>1.38509639219005E-2</v>
      </c>
      <c r="Q1094" s="82">
        <f>'4月评分表'!Q91</f>
        <v>4.5995382435970003</v>
      </c>
      <c r="R1094" s="82">
        <f>'4月评分表'!R91</f>
        <v>1.03882229414254</v>
      </c>
    </row>
    <row r="1095" spans="1:18" hidden="1">
      <c r="A1095" s="81">
        <v>202404</v>
      </c>
      <c r="B1095" s="81" t="s">
        <v>237</v>
      </c>
      <c r="C1095" s="81" t="s">
        <v>19</v>
      </c>
      <c r="D1095" s="81" t="s">
        <v>25</v>
      </c>
      <c r="E1095" s="81" t="s">
        <v>104</v>
      </c>
      <c r="F1095" s="81">
        <f>'4月评分表'!F92</f>
        <v>45</v>
      </c>
      <c r="G1095" s="81">
        <f>'4月评分表'!G92</f>
        <v>2.5</v>
      </c>
      <c r="H1095" s="81">
        <f>'4月评分表'!H92</f>
        <v>10</v>
      </c>
      <c r="I1095" s="81">
        <f>'4月评分表'!I92</f>
        <v>7</v>
      </c>
      <c r="J1095" s="81">
        <f>'4月评分表'!J92</f>
        <v>2.5</v>
      </c>
      <c r="K1095" s="81">
        <f>'4月评分表'!K92</f>
        <v>5</v>
      </c>
      <c r="L1095" s="81">
        <f>'4月评分表'!L92</f>
        <v>72</v>
      </c>
      <c r="M1095" s="82">
        <f>'4月评分表'!M92</f>
        <v>161541.82999999999</v>
      </c>
      <c r="N1095" s="82">
        <f>'4月评分表'!N92</f>
        <v>917.11343978135801</v>
      </c>
      <c r="O1095" s="82">
        <f>'4月评分表'!O92</f>
        <v>7.7910535367288203E-2</v>
      </c>
      <c r="P1095" s="82">
        <f>'4月评分表'!P92</f>
        <v>1.6081863466770301E-2</v>
      </c>
      <c r="Q1095" s="82">
        <f>'4月评分表'!Q92</f>
        <v>5.6095585464447497</v>
      </c>
      <c r="R1095" s="82">
        <f>'4月评分表'!R92</f>
        <v>1.1578941696074601</v>
      </c>
    </row>
    <row r="1096" spans="1:18" hidden="1">
      <c r="A1096" s="81">
        <v>202404</v>
      </c>
      <c r="B1096" s="81" t="s">
        <v>239</v>
      </c>
      <c r="C1096" s="81" t="s">
        <v>16</v>
      </c>
      <c r="D1096" s="81" t="s">
        <v>23</v>
      </c>
      <c r="E1096" s="81" t="s">
        <v>88</v>
      </c>
      <c r="F1096" s="81">
        <f>'4月评分表'!F93</f>
        <v>36.450000000000003</v>
      </c>
      <c r="G1096" s="81">
        <f>'4月评分表'!G93</f>
        <v>20</v>
      </c>
      <c r="H1096" s="81">
        <f>'4月评分表'!H93</f>
        <v>10</v>
      </c>
      <c r="I1096" s="81">
        <f>'4月评分表'!I93</f>
        <v>10</v>
      </c>
      <c r="J1096" s="81">
        <f>'4月评分表'!J93</f>
        <v>5</v>
      </c>
      <c r="K1096" s="81">
        <f>'4月评分表'!K93</f>
        <v>5</v>
      </c>
      <c r="L1096" s="81">
        <f>'4月评分表'!L93</f>
        <v>86.45</v>
      </c>
      <c r="M1096" s="82">
        <f>'4月评分表'!M93</f>
        <v>198413.5</v>
      </c>
      <c r="N1096" s="82">
        <f>'4月评分表'!N93</f>
        <v>50117.9848545446</v>
      </c>
      <c r="O1096" s="82">
        <f>'4月评分表'!O93</f>
        <v>0.156020860002826</v>
      </c>
      <c r="P1096" s="82">
        <f>'4月评分表'!P93</f>
        <v>5.54617822983565E-2</v>
      </c>
      <c r="Q1096" s="82">
        <f>'4月评分表'!Q93</f>
        <v>13.4880033472443</v>
      </c>
      <c r="R1096" s="82">
        <f>'4月评分表'!R93</f>
        <v>4.7946710796929199</v>
      </c>
    </row>
    <row r="1097" spans="1:18" hidden="1">
      <c r="A1097" s="81">
        <v>202404</v>
      </c>
      <c r="B1097" s="81" t="s">
        <v>241</v>
      </c>
      <c r="C1097" s="81" t="s">
        <v>19</v>
      </c>
      <c r="D1097" s="81" t="s">
        <v>20</v>
      </c>
      <c r="E1097" s="81" t="s">
        <v>106</v>
      </c>
      <c r="F1097" s="81">
        <f>'4月评分表'!F94</f>
        <v>41.85</v>
      </c>
      <c r="G1097" s="81">
        <f>'4月评分表'!G94</f>
        <v>0</v>
      </c>
      <c r="H1097" s="81">
        <f>'4月评分表'!H94</f>
        <v>10</v>
      </c>
      <c r="I1097" s="81">
        <f>'4月评分表'!I94</f>
        <v>10</v>
      </c>
      <c r="J1097" s="81">
        <f>'4月评分表'!J94</f>
        <v>2.5</v>
      </c>
      <c r="K1097" s="81">
        <f>'4月评分表'!K94</f>
        <v>5</v>
      </c>
      <c r="L1097" s="81">
        <f>'4月评分表'!L94</f>
        <v>69.349999999999994</v>
      </c>
      <c r="M1097" s="82">
        <f>'4月评分表'!M94</f>
        <v>305021.8</v>
      </c>
      <c r="N1097" s="82">
        <f>'4月评分表'!N94</f>
        <v>0</v>
      </c>
      <c r="O1097" s="82">
        <f>'4月评分表'!O94</f>
        <v>0.134175751035464</v>
      </c>
      <c r="P1097" s="82">
        <f>'4月评分表'!P94</f>
        <v>2.9188366945578099E-2</v>
      </c>
      <c r="Q1097" s="82">
        <f>'4月评分表'!Q94</f>
        <v>9.3050883343094295</v>
      </c>
      <c r="R1097" s="82">
        <f>'4月评分表'!R94</f>
        <v>2.0242132476758399</v>
      </c>
    </row>
    <row r="1098" spans="1:18" hidden="1">
      <c r="A1098" s="81">
        <v>202404</v>
      </c>
      <c r="B1098" s="81" t="s">
        <v>243</v>
      </c>
      <c r="C1098" s="81" t="s">
        <v>19</v>
      </c>
      <c r="D1098" s="81" t="s">
        <v>24</v>
      </c>
      <c r="E1098" s="81" t="s">
        <v>80</v>
      </c>
      <c r="F1098" s="81">
        <f>'4月评分表'!F95</f>
        <v>45</v>
      </c>
      <c r="G1098" s="81">
        <f>'4月评分表'!G95</f>
        <v>20</v>
      </c>
      <c r="H1098" s="81">
        <f>'4月评分表'!H95</f>
        <v>10</v>
      </c>
      <c r="I1098" s="81">
        <f>'4月评分表'!I95</f>
        <v>10</v>
      </c>
      <c r="J1098" s="81">
        <f>'4月评分表'!J95</f>
        <v>5</v>
      </c>
      <c r="K1098" s="81">
        <f>'4月评分表'!K95</f>
        <v>5</v>
      </c>
      <c r="L1098" s="81">
        <f>'4月评分表'!L95</f>
        <v>95</v>
      </c>
      <c r="M1098" s="82">
        <f>'4月评分表'!M95</f>
        <v>303192.53000000003</v>
      </c>
      <c r="N1098" s="82">
        <f>'4月评分表'!N95</f>
        <v>77857.277071622302</v>
      </c>
      <c r="O1098" s="82">
        <f>'4月评分表'!O95</f>
        <v>0.19991541243389899</v>
      </c>
      <c r="P1098" s="82">
        <f>'4月评分表'!P95</f>
        <v>8.1943411394410803E-2</v>
      </c>
      <c r="Q1098" s="82">
        <f>'4月评分表'!Q95</f>
        <v>18.9919641812204</v>
      </c>
      <c r="R1098" s="82">
        <f>'4月评分表'!R95</f>
        <v>7.7846240824690298</v>
      </c>
    </row>
    <row r="1099" spans="1:18" hidden="1">
      <c r="A1099" s="81">
        <v>202404</v>
      </c>
      <c r="B1099" s="81" t="s">
        <v>245</v>
      </c>
      <c r="C1099" s="81" t="s">
        <v>19</v>
      </c>
      <c r="D1099" s="81" t="s">
        <v>25</v>
      </c>
      <c r="E1099" s="81" t="s">
        <v>102</v>
      </c>
      <c r="F1099" s="81">
        <f>'4月评分表'!F96</f>
        <v>45</v>
      </c>
      <c r="G1099" s="81">
        <f>'4月评分表'!G96</f>
        <v>5</v>
      </c>
      <c r="H1099" s="81">
        <f>'4月评分表'!H96</f>
        <v>10</v>
      </c>
      <c r="I1099" s="81">
        <f>'4月评分表'!I96</f>
        <v>10</v>
      </c>
      <c r="J1099" s="81">
        <f>'4月评分表'!J96</f>
        <v>5</v>
      </c>
      <c r="K1099" s="81">
        <f>'4月评分表'!K96</f>
        <v>5</v>
      </c>
      <c r="L1099" s="81">
        <f>'4月评分表'!L96</f>
        <v>80</v>
      </c>
      <c r="M1099" s="82">
        <f>'4月评分表'!M96</f>
        <v>173006.58</v>
      </c>
      <c r="N1099" s="82">
        <f>'4月评分表'!N96</f>
        <v>16007.1409353567</v>
      </c>
      <c r="O1099" s="82">
        <f>'4月评分表'!O96</f>
        <v>0.23852492221195801</v>
      </c>
      <c r="P1099" s="82">
        <f>'4月评分表'!P96</f>
        <v>2.7437683591512399E-2</v>
      </c>
      <c r="Q1099" s="82">
        <f>'4月评分表'!Q96</f>
        <v>19.081993776956601</v>
      </c>
      <c r="R1099" s="82">
        <f>'4月评分表'!R96</f>
        <v>2.1950146873209899</v>
      </c>
    </row>
    <row r="1100" spans="1:18" hidden="1">
      <c r="A1100" s="81">
        <v>202404</v>
      </c>
      <c r="B1100" s="81" t="s">
        <v>249</v>
      </c>
      <c r="C1100" s="81" t="s">
        <v>16</v>
      </c>
      <c r="D1100" s="81" t="s">
        <v>23</v>
      </c>
      <c r="E1100" s="81" t="s">
        <v>92</v>
      </c>
      <c r="F1100" s="81">
        <f>'4月评分表'!F97</f>
        <v>44.55</v>
      </c>
      <c r="G1100" s="81">
        <f>'4月评分表'!G97</f>
        <v>0</v>
      </c>
      <c r="H1100" s="81">
        <f>'4月评分表'!H97</f>
        <v>10</v>
      </c>
      <c r="I1100" s="81">
        <f>'4月评分表'!I97</f>
        <v>10</v>
      </c>
      <c r="J1100" s="81">
        <f>'4月评分表'!J97</f>
        <v>5</v>
      </c>
      <c r="K1100" s="81">
        <f>'4月评分表'!K97</f>
        <v>5</v>
      </c>
      <c r="L1100" s="81">
        <f>'4月评分表'!L97</f>
        <v>74.55</v>
      </c>
      <c r="M1100" s="82">
        <f>'4月评分表'!M97</f>
        <v>181465.2</v>
      </c>
      <c r="N1100" s="82">
        <f>'4月评分表'!N97</f>
        <v>0</v>
      </c>
      <c r="O1100" s="82">
        <f>'4月评分表'!O97</f>
        <v>6.6984845849860003E-2</v>
      </c>
      <c r="P1100" s="82">
        <f>'4月评分表'!P97</f>
        <v>2.8151254250457902E-2</v>
      </c>
      <c r="Q1100" s="82">
        <f>'4月评分表'!Q97</f>
        <v>4.9937202581070599</v>
      </c>
      <c r="R1100" s="82">
        <f>'4月评分表'!R97</f>
        <v>2.0986760043716401</v>
      </c>
    </row>
    <row r="1101" spans="1:18" hidden="1">
      <c r="A1101" s="81">
        <v>202404</v>
      </c>
      <c r="B1101" s="81" t="s">
        <v>251</v>
      </c>
      <c r="C1101" s="81" t="s">
        <v>19</v>
      </c>
      <c r="D1101" s="81" t="s">
        <v>24</v>
      </c>
      <c r="E1101" s="81" t="s">
        <v>74</v>
      </c>
      <c r="F1101" s="81">
        <f>'4月评分表'!F98</f>
        <v>41.4</v>
      </c>
      <c r="G1101" s="81">
        <f>'4月评分表'!G98</f>
        <v>0</v>
      </c>
      <c r="H1101" s="81">
        <f>'4月评分表'!H98</f>
        <v>10</v>
      </c>
      <c r="I1101" s="81">
        <f>'4月评分表'!I98</f>
        <v>7</v>
      </c>
      <c r="J1101" s="81">
        <f>'4月评分表'!J98</f>
        <v>5</v>
      </c>
      <c r="K1101" s="81">
        <f>'4月评分表'!K98</f>
        <v>5</v>
      </c>
      <c r="L1101" s="81">
        <f>'4月评分表'!L98</f>
        <v>68.400000000000006</v>
      </c>
      <c r="M1101" s="82">
        <f>'4月评分表'!M98</f>
        <v>151704.97</v>
      </c>
      <c r="N1101" s="82">
        <f>'4月评分表'!N98</f>
        <v>0</v>
      </c>
      <c r="O1101" s="82">
        <f>'4月评分表'!O98</f>
        <v>5.6130801276325797E-2</v>
      </c>
      <c r="P1101" s="82">
        <f>'4月评分表'!P98</f>
        <v>1.45170618356718E-2</v>
      </c>
      <c r="Q1101" s="82">
        <f>'4月评分表'!Q98</f>
        <v>3.83934680730068</v>
      </c>
      <c r="R1101" s="82">
        <f>'4月评分表'!R98</f>
        <v>0.99296702955995098</v>
      </c>
    </row>
    <row r="1102" spans="1:18" hidden="1">
      <c r="A1102" s="81">
        <v>202404</v>
      </c>
      <c r="B1102" s="81" t="s">
        <v>253</v>
      </c>
      <c r="C1102" s="81" t="s">
        <v>19</v>
      </c>
      <c r="D1102" s="81" t="s">
        <v>27</v>
      </c>
      <c r="E1102" s="81" t="s">
        <v>66</v>
      </c>
      <c r="F1102" s="81">
        <f>'4月评分表'!F99</f>
        <v>0</v>
      </c>
      <c r="G1102" s="81">
        <f>'4月评分表'!G99</f>
        <v>0</v>
      </c>
      <c r="H1102" s="81">
        <f>'4月评分表'!H99</f>
        <v>10</v>
      </c>
      <c r="I1102" s="81">
        <f>'4月评分表'!I99</f>
        <v>10</v>
      </c>
      <c r="J1102" s="81">
        <f>'4月评分表'!J99</f>
        <v>2.5</v>
      </c>
      <c r="K1102" s="81">
        <f>'4月评分表'!K99</f>
        <v>5</v>
      </c>
      <c r="L1102" s="81">
        <f>'4月评分表'!L99</f>
        <v>27.5</v>
      </c>
      <c r="M1102" s="82">
        <f>'4月评分表'!M99</f>
        <v>107118.24</v>
      </c>
      <c r="N1102" s="82">
        <f>'4月评分表'!N99</f>
        <v>0</v>
      </c>
      <c r="O1102" s="82">
        <f>'4月评分表'!O99</f>
        <v>5.1540065188833299E-2</v>
      </c>
      <c r="P1102" s="82">
        <f>'4月评分表'!P99</f>
        <v>1.02504361841826E-2</v>
      </c>
      <c r="Q1102" s="82">
        <f>'4月评分表'!Q99</f>
        <v>1.41735179269292</v>
      </c>
      <c r="R1102" s="82">
        <f>'4月评分表'!R99</f>
        <v>0.28188699506502202</v>
      </c>
    </row>
    <row r="1103" spans="1:18" hidden="1">
      <c r="A1103" s="81">
        <v>202404</v>
      </c>
      <c r="B1103" s="81" t="s">
        <v>255</v>
      </c>
      <c r="C1103" s="81" t="s">
        <v>19</v>
      </c>
      <c r="D1103" s="81" t="s">
        <v>20</v>
      </c>
      <c r="E1103" s="81" t="s">
        <v>100</v>
      </c>
      <c r="F1103" s="81">
        <f>'4月评分表'!F100</f>
        <v>38.700000000000003</v>
      </c>
      <c r="G1103" s="81">
        <f>'4月评分表'!G100</f>
        <v>0</v>
      </c>
      <c r="H1103" s="81">
        <f>'4月评分表'!H100</f>
        <v>10</v>
      </c>
      <c r="I1103" s="81">
        <f>'4月评分表'!I100</f>
        <v>10</v>
      </c>
      <c r="J1103" s="81">
        <f>'4月评分表'!J100</f>
        <v>2.5</v>
      </c>
      <c r="K1103" s="81">
        <f>'4月评分表'!K100</f>
        <v>5</v>
      </c>
      <c r="L1103" s="81">
        <f>'4月评分表'!L100</f>
        <v>66.2</v>
      </c>
      <c r="M1103" s="82">
        <f>'4月评分表'!M100</f>
        <v>125756.7</v>
      </c>
      <c r="N1103" s="82">
        <f>'4月评分表'!N100</f>
        <v>0</v>
      </c>
      <c r="O1103" s="82">
        <f>'4月评分表'!O100</f>
        <v>5.5318995790601101E-2</v>
      </c>
      <c r="P1103" s="82">
        <f>'4月评分表'!P100</f>
        <v>1.20340011942261E-2</v>
      </c>
      <c r="Q1103" s="82">
        <f>'4月评分表'!Q100</f>
        <v>3.6621175213377901</v>
      </c>
      <c r="R1103" s="82">
        <f>'4月评分表'!R100</f>
        <v>0.79665087905776799</v>
      </c>
    </row>
    <row r="1104" spans="1:18" hidden="1">
      <c r="A1104" s="81">
        <v>202404</v>
      </c>
      <c r="B1104" s="81" t="s">
        <v>257</v>
      </c>
      <c r="C1104" s="81" t="s">
        <v>19</v>
      </c>
      <c r="D1104" s="81" t="s">
        <v>25</v>
      </c>
      <c r="E1104" s="81" t="s">
        <v>96</v>
      </c>
      <c r="F1104" s="81">
        <f>'4月评分表'!F101</f>
        <v>45</v>
      </c>
      <c r="G1104" s="81">
        <f>'4月评分表'!G101</f>
        <v>2.5</v>
      </c>
      <c r="H1104" s="81">
        <f>'4月评分表'!H101</f>
        <v>10</v>
      </c>
      <c r="I1104" s="81">
        <f>'4月评分表'!I101</f>
        <v>10</v>
      </c>
      <c r="J1104" s="81">
        <f>'4月评分表'!J101</f>
        <v>7.5</v>
      </c>
      <c r="K1104" s="81">
        <f>'4月评分表'!K101</f>
        <v>5</v>
      </c>
      <c r="L1104" s="81">
        <f>'4月评分表'!L101</f>
        <v>80</v>
      </c>
      <c r="M1104" s="82">
        <f>'4月评分表'!M101</f>
        <v>193020.4</v>
      </c>
      <c r="N1104" s="82">
        <f>'4月评分表'!N101</f>
        <v>642.19067254637798</v>
      </c>
      <c r="O1104" s="82">
        <f>'4月评分表'!O101</f>
        <v>8.8410094853533003E-2</v>
      </c>
      <c r="P1104" s="82">
        <f>'4月评分表'!P101</f>
        <v>1.89072314949091E-2</v>
      </c>
      <c r="Q1104" s="82">
        <f>'4月评分表'!Q101</f>
        <v>7.0728075882826396</v>
      </c>
      <c r="R1104" s="82">
        <f>'4月评分表'!R101</f>
        <v>1.5125785195927299</v>
      </c>
    </row>
    <row r="1105" spans="1:18" hidden="1">
      <c r="A1105" s="81">
        <v>202404</v>
      </c>
      <c r="B1105" s="81" t="s">
        <v>259</v>
      </c>
      <c r="C1105" s="81" t="s">
        <v>16</v>
      </c>
      <c r="D1105" s="81" t="s">
        <v>23</v>
      </c>
      <c r="E1105" s="81" t="s">
        <v>78</v>
      </c>
      <c r="F1105" s="81">
        <f>'4月评分表'!F102</f>
        <v>45</v>
      </c>
      <c r="G1105" s="81">
        <f>'4月评分表'!G102</f>
        <v>5</v>
      </c>
      <c r="H1105" s="81">
        <f>'4月评分表'!H102</f>
        <v>10</v>
      </c>
      <c r="I1105" s="81">
        <f>'4月评分表'!I102</f>
        <v>7</v>
      </c>
      <c r="J1105" s="81">
        <f>'4月评分表'!J102</f>
        <v>5</v>
      </c>
      <c r="K1105" s="81">
        <f>'4月评分表'!K102</f>
        <v>5</v>
      </c>
      <c r="L1105" s="81">
        <f>'4月评分表'!L102</f>
        <v>77</v>
      </c>
      <c r="M1105" s="82">
        <f>'4月评分表'!M102</f>
        <v>157559.53</v>
      </c>
      <c r="N1105" s="82">
        <f>'4月评分表'!N102</f>
        <v>13309.060056799401</v>
      </c>
      <c r="O1105" s="82">
        <f>'4月评分表'!O102</f>
        <v>8.0143030334797E-2</v>
      </c>
      <c r="P1105" s="82">
        <f>'4月评分表'!P102</f>
        <v>3.0996922589653E-2</v>
      </c>
      <c r="Q1105" s="82">
        <f>'4月评分表'!Q102</f>
        <v>6.1710133357793699</v>
      </c>
      <c r="R1105" s="82">
        <f>'4月评分表'!R102</f>
        <v>2.3867630394032799</v>
      </c>
    </row>
    <row r="1106" spans="1:18" hidden="1">
      <c r="A1106" s="81">
        <v>202404</v>
      </c>
      <c r="B1106" s="81" t="s">
        <v>261</v>
      </c>
      <c r="C1106" s="81" t="s">
        <v>19</v>
      </c>
      <c r="D1106" s="81" t="s">
        <v>27</v>
      </c>
      <c r="E1106" s="81" t="s">
        <v>114</v>
      </c>
      <c r="F1106" s="81">
        <f>'4月评分表'!F103</f>
        <v>40.5</v>
      </c>
      <c r="G1106" s="81">
        <f>'4月评分表'!G103</f>
        <v>5</v>
      </c>
      <c r="H1106" s="81">
        <f>'4月评分表'!H103</f>
        <v>10</v>
      </c>
      <c r="I1106" s="81">
        <f>'4月评分表'!I103</f>
        <v>10</v>
      </c>
      <c r="J1106" s="81">
        <f>'4月评分表'!J103</f>
        <v>5</v>
      </c>
      <c r="K1106" s="81">
        <f>'4月评分表'!K103</f>
        <v>5</v>
      </c>
      <c r="L1106" s="81">
        <f>'4月评分表'!L103</f>
        <v>75.5</v>
      </c>
      <c r="M1106" s="82">
        <f>'4月评分表'!M103</f>
        <v>275808.68</v>
      </c>
      <c r="N1106" s="82">
        <f>'4月评分表'!N103</f>
        <v>24724.641600545099</v>
      </c>
      <c r="O1106" s="82">
        <f>'4月评分表'!O103</f>
        <v>0.23432985037465201</v>
      </c>
      <c r="P1106" s="82">
        <f>'4月评分表'!P103</f>
        <v>4.32015575624832E-2</v>
      </c>
      <c r="Q1106" s="82">
        <f>'4月评分表'!Q103</f>
        <v>17.691903703286201</v>
      </c>
      <c r="R1106" s="82">
        <f>'4月评分表'!R103</f>
        <v>3.2617175959674798</v>
      </c>
    </row>
    <row r="1107" spans="1:18" hidden="1">
      <c r="A1107" s="81">
        <v>202404</v>
      </c>
      <c r="B1107" s="81" t="s">
        <v>263</v>
      </c>
      <c r="C1107" s="81" t="s">
        <v>19</v>
      </c>
      <c r="D1107" s="81" t="s">
        <v>24</v>
      </c>
      <c r="E1107" s="81" t="s">
        <v>72</v>
      </c>
      <c r="F1107" s="81">
        <f>'4月评分表'!F104</f>
        <v>45</v>
      </c>
      <c r="G1107" s="81">
        <f>'4月评分表'!G104</f>
        <v>20</v>
      </c>
      <c r="H1107" s="81">
        <f>'4月评分表'!H104</f>
        <v>10</v>
      </c>
      <c r="I1107" s="81">
        <f>'4月评分表'!I104</f>
        <v>10</v>
      </c>
      <c r="J1107" s="81">
        <f>'4月评分表'!J104</f>
        <v>2.5</v>
      </c>
      <c r="K1107" s="81">
        <f>'4月评分表'!K104</f>
        <v>5</v>
      </c>
      <c r="L1107" s="81">
        <f>'4月评分表'!L104</f>
        <v>92.5</v>
      </c>
      <c r="M1107" s="82">
        <f>'4月评分表'!M104</f>
        <v>352349.91</v>
      </c>
      <c r="N1107" s="82">
        <f>'4月评分表'!N104</f>
        <v>104402.682162107</v>
      </c>
      <c r="O1107" s="82">
        <f>'4月评分表'!O104</f>
        <v>0.248016586120508</v>
      </c>
      <c r="P1107" s="82">
        <f>'4月评分表'!P104</f>
        <v>0.104693907164587</v>
      </c>
      <c r="Q1107" s="82">
        <f>'4月评分表'!Q104</f>
        <v>22.941534216147002</v>
      </c>
      <c r="R1107" s="82">
        <f>'4月评分表'!R104</f>
        <v>9.6841864127242996</v>
      </c>
    </row>
    <row r="1108" spans="1:18" hidden="1">
      <c r="A1108" s="81">
        <v>202404</v>
      </c>
      <c r="B1108" s="81" t="s">
        <v>265</v>
      </c>
      <c r="C1108" s="81" t="s">
        <v>19</v>
      </c>
      <c r="D1108" s="81" t="s">
        <v>20</v>
      </c>
      <c r="E1108" s="81" t="s">
        <v>94</v>
      </c>
      <c r="F1108" s="81">
        <f>'4月评分表'!F105</f>
        <v>42.3</v>
      </c>
      <c r="G1108" s="81">
        <f>'4月评分表'!G105</f>
        <v>2.5</v>
      </c>
      <c r="H1108" s="81">
        <f>'4月评分表'!H105</f>
        <v>10</v>
      </c>
      <c r="I1108" s="81">
        <f>'4月评分表'!I105</f>
        <v>7</v>
      </c>
      <c r="J1108" s="81">
        <f>'4月评分表'!J105</f>
        <v>5</v>
      </c>
      <c r="K1108" s="81">
        <f>'4月评分表'!K105</f>
        <v>5</v>
      </c>
      <c r="L1108" s="81">
        <f>'4月评分表'!L105</f>
        <v>71.8</v>
      </c>
      <c r="M1108" s="82">
        <f>'4月评分表'!M105</f>
        <v>147373.31</v>
      </c>
      <c r="N1108" s="82">
        <f>'4月评分表'!N105</f>
        <v>6454.8432244983896</v>
      </c>
      <c r="O1108" s="82">
        <f>'4月评分表'!O105</f>
        <v>9.8261984078252498E-2</v>
      </c>
      <c r="P1108" s="82">
        <f>'4月评分表'!P105</f>
        <v>1.8490781031500699E-2</v>
      </c>
      <c r="Q1108" s="82">
        <f>'4月评分表'!Q105</f>
        <v>7.0552104568185303</v>
      </c>
      <c r="R1108" s="82">
        <f>'4月评分表'!R105</f>
        <v>1.32763807806175</v>
      </c>
    </row>
    <row r="1109" spans="1:18" hidden="1">
      <c r="A1109" s="81">
        <v>202404</v>
      </c>
      <c r="B1109" s="81" t="s">
        <v>267</v>
      </c>
      <c r="C1109" s="81" t="s">
        <v>19</v>
      </c>
      <c r="D1109" s="81" t="s">
        <v>24</v>
      </c>
      <c r="E1109" s="81" t="s">
        <v>90</v>
      </c>
      <c r="F1109" s="81">
        <f>'4月评分表'!F106</f>
        <v>41.4</v>
      </c>
      <c r="G1109" s="81">
        <f>'4月评分表'!G106</f>
        <v>15</v>
      </c>
      <c r="H1109" s="81">
        <f>'4月评分表'!H106</f>
        <v>7.5</v>
      </c>
      <c r="I1109" s="81">
        <f>'4月评分表'!I106</f>
        <v>6</v>
      </c>
      <c r="J1109" s="81">
        <f>'4月评分表'!J106</f>
        <v>2.5</v>
      </c>
      <c r="K1109" s="81">
        <f>'4月评分表'!K106</f>
        <v>5</v>
      </c>
      <c r="L1109" s="81">
        <f>'4月评分表'!L106</f>
        <v>77.400000000000006</v>
      </c>
      <c r="M1109" s="82">
        <f>'4月评分表'!M106</f>
        <v>153076.12</v>
      </c>
      <c r="N1109" s="82">
        <f>'4月评分表'!N106</f>
        <v>28253.6507153778</v>
      </c>
      <c r="O1109" s="82">
        <f>'4月评分表'!O106</f>
        <v>8.8476035385335397E-2</v>
      </c>
      <c r="P1109" s="82">
        <f>'4月评分表'!P106</f>
        <v>3.3856088035684802E-2</v>
      </c>
      <c r="Q1109" s="82">
        <f>'4月评分表'!Q106</f>
        <v>6.8480451388249604</v>
      </c>
      <c r="R1109" s="82">
        <f>'4月评分表'!R106</f>
        <v>2.6204612139619998</v>
      </c>
    </row>
    <row r="1110" spans="1:18" hidden="1">
      <c r="A1110" s="81">
        <v>202404</v>
      </c>
      <c r="B1110" s="81" t="s">
        <v>271</v>
      </c>
      <c r="C1110" s="81" t="s">
        <v>19</v>
      </c>
      <c r="D1110" s="81" t="s">
        <v>25</v>
      </c>
      <c r="E1110" s="81" t="s">
        <v>154</v>
      </c>
      <c r="F1110" s="81">
        <f>'4月评分表'!F107</f>
        <v>39.6</v>
      </c>
      <c r="G1110" s="81">
        <f>'4月评分表'!G107</f>
        <v>0</v>
      </c>
      <c r="H1110" s="81">
        <f>'4月评分表'!H107</f>
        <v>10</v>
      </c>
      <c r="I1110" s="81">
        <f>'4月评分表'!I107</f>
        <v>7</v>
      </c>
      <c r="J1110" s="81">
        <f>'4月评分表'!J107</f>
        <v>2.5</v>
      </c>
      <c r="K1110" s="81">
        <f>'4月评分表'!K107</f>
        <v>5</v>
      </c>
      <c r="L1110" s="81">
        <f>'4月评分表'!L107</f>
        <v>64.099999999999994</v>
      </c>
      <c r="M1110" s="82">
        <f>'4月评分表'!M107</f>
        <v>200883.98</v>
      </c>
      <c r="N1110" s="82">
        <f>'4月评分表'!N107</f>
        <v>0</v>
      </c>
      <c r="O1110" s="82">
        <f>'4月评分表'!O107</f>
        <v>8.5113254052394602E-2</v>
      </c>
      <c r="P1110" s="82">
        <f>'4月评分表'!P107</f>
        <v>1.9223135270096E-2</v>
      </c>
      <c r="Q1110" s="82">
        <f>'4月评分表'!Q107</f>
        <v>5.4557595847584901</v>
      </c>
      <c r="R1110" s="82">
        <f>'4月评分表'!R107</f>
        <v>1.2322029708131499</v>
      </c>
    </row>
    <row r="1111" spans="1:18" hidden="1">
      <c r="A1111" s="81">
        <v>202404</v>
      </c>
      <c r="B1111" s="81" t="s">
        <v>273</v>
      </c>
      <c r="C1111" s="81" t="s">
        <v>19</v>
      </c>
      <c r="D1111" s="81" t="s">
        <v>24</v>
      </c>
      <c r="E1111" s="81" t="s">
        <v>110</v>
      </c>
      <c r="F1111" s="81">
        <f>'4月评分表'!F108</f>
        <v>41.85</v>
      </c>
      <c r="G1111" s="81">
        <f>'4月评分表'!G108</f>
        <v>2.5</v>
      </c>
      <c r="H1111" s="81">
        <f>'4月评分表'!H108</f>
        <v>10</v>
      </c>
      <c r="I1111" s="81">
        <f>'4月评分表'!I108</f>
        <v>10</v>
      </c>
      <c r="J1111" s="81">
        <f>'4月评分表'!J108</f>
        <v>2.5</v>
      </c>
      <c r="K1111" s="81">
        <f>'4月评分表'!K108</f>
        <v>5</v>
      </c>
      <c r="L1111" s="81">
        <f>'4月评分表'!L108</f>
        <v>71.849999999999994</v>
      </c>
      <c r="M1111" s="82">
        <f>'4月评分表'!M108</f>
        <v>223389.61</v>
      </c>
      <c r="N1111" s="82">
        <f>'4月评分表'!N108</f>
        <v>9424.5221443816208</v>
      </c>
      <c r="O1111" s="82">
        <f>'4月评分表'!O108</f>
        <v>9.3274217356423605E-2</v>
      </c>
      <c r="P1111" s="82">
        <f>'4月评分表'!P108</f>
        <v>2.77838791522186E-2</v>
      </c>
      <c r="Q1111" s="82">
        <f>'4月评分表'!Q108</f>
        <v>6.70175251705904</v>
      </c>
      <c r="R1111" s="82">
        <f>'4月评分表'!R108</f>
        <v>1.99627171708691</v>
      </c>
    </row>
    <row r="1112" spans="1:18" hidden="1">
      <c r="A1112" s="81">
        <v>202404</v>
      </c>
      <c r="B1112" s="81" t="s">
        <v>275</v>
      </c>
      <c r="C1112" s="81" t="s">
        <v>19</v>
      </c>
      <c r="D1112" s="81" t="s">
        <v>24</v>
      </c>
      <c r="E1112" s="81" t="s">
        <v>86</v>
      </c>
      <c r="F1112" s="81">
        <f>'4月评分表'!F109</f>
        <v>45</v>
      </c>
      <c r="G1112" s="81">
        <f>'4月评分表'!G109</f>
        <v>0</v>
      </c>
      <c r="H1112" s="81">
        <f>'4月评分表'!H109</f>
        <v>10</v>
      </c>
      <c r="I1112" s="81">
        <f>'4月评分表'!I109</f>
        <v>10</v>
      </c>
      <c r="J1112" s="81">
        <f>'4月评分表'!J109</f>
        <v>2.5</v>
      </c>
      <c r="K1112" s="81">
        <f>'4月评分表'!K109</f>
        <v>5</v>
      </c>
      <c r="L1112" s="81">
        <f>'4月评分表'!L109</f>
        <v>72.5</v>
      </c>
      <c r="M1112" s="82">
        <f>'4月评分表'!M109</f>
        <v>112295.42</v>
      </c>
      <c r="N1112" s="82">
        <f>'4月评分表'!N109</f>
        <v>0</v>
      </c>
      <c r="O1112" s="82">
        <f>'4月评分表'!O109</f>
        <v>4.1549277550112798E-2</v>
      </c>
      <c r="P1112" s="82">
        <f>'4月评分表'!P109</f>
        <v>1.07458546414316E-2</v>
      </c>
      <c r="Q1112" s="82">
        <f>'4月评分表'!Q109</f>
        <v>3.0123226223831798</v>
      </c>
      <c r="R1112" s="82">
        <f>'4月评分表'!R109</f>
        <v>0.779074461503791</v>
      </c>
    </row>
    <row r="1113" spans="1:18" hidden="1">
      <c r="A1113" s="81">
        <v>202404</v>
      </c>
      <c r="B1113" s="81" t="s">
        <v>277</v>
      </c>
      <c r="C1113" s="81" t="s">
        <v>16</v>
      </c>
      <c r="D1113" s="81" t="s">
        <v>23</v>
      </c>
      <c r="E1113" s="81" t="s">
        <v>112</v>
      </c>
      <c r="F1113" s="81">
        <f>'4月评分表'!F110</f>
        <v>40.950000000000003</v>
      </c>
      <c r="G1113" s="81">
        <f>'4月评分表'!G110</f>
        <v>0</v>
      </c>
      <c r="H1113" s="81">
        <f>'4月评分表'!H110</f>
        <v>10</v>
      </c>
      <c r="I1113" s="81">
        <f>'4月评分表'!I110</f>
        <v>10</v>
      </c>
      <c r="J1113" s="81">
        <f>'4月评分表'!J110</f>
        <v>2.5</v>
      </c>
      <c r="K1113" s="81">
        <f>'4月评分表'!K110</f>
        <v>5</v>
      </c>
      <c r="L1113" s="81">
        <f>'4月评分表'!L110</f>
        <v>68.45</v>
      </c>
      <c r="M1113" s="82">
        <f>'4月评分表'!M110</f>
        <v>147009.04999999999</v>
      </c>
      <c r="N1113" s="82">
        <f>'4月评分表'!N110</f>
        <v>0</v>
      </c>
      <c r="O1113" s="82">
        <f>'4月评分表'!O110</f>
        <v>5.4265933924434899E-2</v>
      </c>
      <c r="P1113" s="82">
        <f>'4月评分表'!P110</f>
        <v>2.2805965792164401E-2</v>
      </c>
      <c r="Q1113" s="82">
        <f>'4月评分表'!Q110</f>
        <v>3.7145031771275701</v>
      </c>
      <c r="R1113" s="82">
        <f>'4月评分表'!R110</f>
        <v>1.56106835847365</v>
      </c>
    </row>
    <row r="1114" spans="1:18" hidden="1">
      <c r="A1114" s="81">
        <v>202404</v>
      </c>
      <c r="B1114" s="81" t="s">
        <v>279</v>
      </c>
      <c r="C1114" s="81" t="s">
        <v>19</v>
      </c>
      <c r="D1114" s="81" t="s">
        <v>24</v>
      </c>
      <c r="E1114" s="81" t="s">
        <v>70</v>
      </c>
      <c r="F1114" s="81">
        <f>'4月评分表'!F111</f>
        <v>40.950000000000003</v>
      </c>
      <c r="G1114" s="81">
        <f>'4月评分表'!G111</f>
        <v>2.5</v>
      </c>
      <c r="H1114" s="81">
        <f>'4月评分表'!H111</f>
        <v>10</v>
      </c>
      <c r="I1114" s="81">
        <f>'4月评分表'!I111</f>
        <v>10</v>
      </c>
      <c r="J1114" s="81">
        <f>'4月评分表'!J111</f>
        <v>2.5</v>
      </c>
      <c r="K1114" s="81">
        <f>'4月评分表'!K111</f>
        <v>5</v>
      </c>
      <c r="L1114" s="81">
        <f>'4月评分表'!L111</f>
        <v>70.95</v>
      </c>
      <c r="M1114" s="82">
        <f>'4月评分表'!M111</f>
        <v>218747.27</v>
      </c>
      <c r="N1114" s="82">
        <f>'4月评分表'!N111</f>
        <v>5310.7290739051996</v>
      </c>
      <c r="O1114" s="82">
        <f>'4月评分表'!O111</f>
        <v>8.69208838332199E-2</v>
      </c>
      <c r="P1114" s="82">
        <f>'4月评分表'!P111</f>
        <v>2.4542940990905201E-2</v>
      </c>
      <c r="Q1114" s="82">
        <f>'4月评分表'!Q111</f>
        <v>6.1670367079669504</v>
      </c>
      <c r="R1114" s="82">
        <f>'4月评分表'!R111</f>
        <v>1.7413216633047199</v>
      </c>
    </row>
    <row r="1115" spans="1:18" hidden="1">
      <c r="A1115" s="81">
        <v>202404</v>
      </c>
      <c r="B1115" s="81" t="s">
        <v>281</v>
      </c>
      <c r="C1115" s="81" t="s">
        <v>19</v>
      </c>
      <c r="D1115" s="81" t="s">
        <v>27</v>
      </c>
      <c r="E1115" s="81" t="s">
        <v>84</v>
      </c>
      <c r="F1115" s="81">
        <f>'4月评分表'!F112</f>
        <v>44.55</v>
      </c>
      <c r="G1115" s="81">
        <f>'4月评分表'!G112</f>
        <v>10</v>
      </c>
      <c r="H1115" s="81">
        <f>'4月评分表'!H112</f>
        <v>10</v>
      </c>
      <c r="I1115" s="81">
        <f>'4月评分表'!I112</f>
        <v>10</v>
      </c>
      <c r="J1115" s="81">
        <f>'4月评分表'!J112</f>
        <v>2.5</v>
      </c>
      <c r="K1115" s="81">
        <f>'4月评分表'!K112</f>
        <v>5</v>
      </c>
      <c r="L1115" s="81">
        <f>'4月评分表'!L112</f>
        <v>82.05</v>
      </c>
      <c r="M1115" s="82">
        <f>'4月评分表'!M112</f>
        <v>173134.31</v>
      </c>
      <c r="N1115" s="82">
        <f>'4月评分表'!N112</f>
        <v>20603.598560661299</v>
      </c>
      <c r="O1115" s="82">
        <f>'4月评分表'!O112</f>
        <v>0.16798948680519801</v>
      </c>
      <c r="P1115" s="82">
        <f>'4月评分表'!P112</f>
        <v>3.0574738621393299E-2</v>
      </c>
      <c r="Q1115" s="82">
        <f>'4月评分表'!Q112</f>
        <v>13.783537392366499</v>
      </c>
      <c r="R1115" s="82">
        <f>'4月评分表'!R112</f>
        <v>2.5086573038853199</v>
      </c>
    </row>
    <row r="1116" spans="1:18" hidden="1">
      <c r="A1116" s="81">
        <v>202404</v>
      </c>
      <c r="B1116" s="81" t="s">
        <v>283</v>
      </c>
      <c r="C1116" s="81" t="s">
        <v>19</v>
      </c>
      <c r="D1116" s="81" t="s">
        <v>20</v>
      </c>
      <c r="E1116" s="81" t="s">
        <v>108</v>
      </c>
      <c r="F1116" s="81">
        <f>'4月评分表'!F113</f>
        <v>40.049999999999997</v>
      </c>
      <c r="G1116" s="81">
        <f>'4月评分表'!G113</f>
        <v>5</v>
      </c>
      <c r="H1116" s="81">
        <f>'4月评分表'!H113</f>
        <v>10</v>
      </c>
      <c r="I1116" s="81">
        <f>'4月评分表'!I113</f>
        <v>10</v>
      </c>
      <c r="J1116" s="81">
        <f>'4月评分表'!J113</f>
        <v>0</v>
      </c>
      <c r="K1116" s="81">
        <f>'4月评分表'!K113</f>
        <v>5</v>
      </c>
      <c r="L1116" s="81">
        <f>'4月评分表'!L113</f>
        <v>70.05</v>
      </c>
      <c r="M1116" s="82">
        <f>'4月评分表'!M113</f>
        <v>138344.95999999999</v>
      </c>
      <c r="N1116" s="82">
        <f>'4月评分表'!N113</f>
        <v>12338.5084944586</v>
      </c>
      <c r="O1116" s="82">
        <f>'4月评分表'!O113</f>
        <v>0.124766065936954</v>
      </c>
      <c r="P1116" s="82">
        <f>'4月评分表'!P113</f>
        <v>2.1626754473362899E-2</v>
      </c>
      <c r="Q1116" s="82">
        <f>'4月评分表'!Q113</f>
        <v>8.7398629188836292</v>
      </c>
      <c r="R1116" s="82">
        <f>'4月评分表'!R113</f>
        <v>1.51495415085907</v>
      </c>
    </row>
    <row r="1117" spans="1:18" hidden="1">
      <c r="A1117" s="81">
        <v>202404</v>
      </c>
      <c r="B1117" s="81" t="s">
        <v>285</v>
      </c>
      <c r="C1117" s="81" t="s">
        <v>16</v>
      </c>
      <c r="D1117" s="81" t="s">
        <v>23</v>
      </c>
      <c r="E1117" s="81" t="s">
        <v>64</v>
      </c>
      <c r="F1117" s="81">
        <f>'4月评分表'!F114</f>
        <v>42.3</v>
      </c>
      <c r="G1117" s="81">
        <f>'4月评分表'!G114</f>
        <v>5</v>
      </c>
      <c r="H1117" s="81">
        <f>'4月评分表'!H114</f>
        <v>10</v>
      </c>
      <c r="I1117" s="81">
        <f>'4月评分表'!I114</f>
        <v>10</v>
      </c>
      <c r="J1117" s="81">
        <f>'4月评分表'!J114</f>
        <v>2.5</v>
      </c>
      <c r="K1117" s="81">
        <f>'4月评分表'!K114</f>
        <v>5</v>
      </c>
      <c r="L1117" s="81">
        <f>'4月评分表'!L114</f>
        <v>74.8</v>
      </c>
      <c r="M1117" s="82">
        <f>'4月评分表'!M114</f>
        <v>202415.31</v>
      </c>
      <c r="N1117" s="82">
        <f>'4月评分表'!N114</f>
        <v>11591.323079829001</v>
      </c>
      <c r="O1117" s="82">
        <f>'4月评分表'!O114</f>
        <v>9.3863607184625303E-2</v>
      </c>
      <c r="P1117" s="82">
        <f>'4月评分表'!P114</f>
        <v>3.7109614579574401E-2</v>
      </c>
      <c r="Q1117" s="82">
        <f>'4月评分表'!Q114</f>
        <v>7.0209978174099703</v>
      </c>
      <c r="R1117" s="82">
        <f>'4月评分表'!R114</f>
        <v>2.7757991705521601</v>
      </c>
    </row>
    <row r="1118" spans="1:18" hidden="1">
      <c r="A1118" s="81">
        <v>202404</v>
      </c>
      <c r="B1118" s="81" t="s">
        <v>287</v>
      </c>
      <c r="C1118" s="81" t="s">
        <v>19</v>
      </c>
      <c r="D1118" s="81" t="s">
        <v>25</v>
      </c>
      <c r="E1118" s="81" t="s">
        <v>116</v>
      </c>
      <c r="F1118" s="81">
        <f>'4月评分表'!F115</f>
        <v>40.049999999999997</v>
      </c>
      <c r="G1118" s="81">
        <f>'4月评分表'!G115</f>
        <v>2.5</v>
      </c>
      <c r="H1118" s="81">
        <f>'4月评分表'!H115</f>
        <v>10</v>
      </c>
      <c r="I1118" s="81">
        <f>'4月评分表'!I115</f>
        <v>4</v>
      </c>
      <c r="J1118" s="81">
        <f>'4月评分表'!J115</f>
        <v>5</v>
      </c>
      <c r="K1118" s="81">
        <f>'4月评分表'!K115</f>
        <v>5</v>
      </c>
      <c r="L1118" s="81">
        <f>'4月评分表'!L115</f>
        <v>66.55</v>
      </c>
      <c r="M1118" s="82">
        <f>'4月评分表'!M115</f>
        <v>136378.31</v>
      </c>
      <c r="N1118" s="82">
        <f>'4月评分表'!N115</f>
        <v>1492.5444880730599</v>
      </c>
      <c r="O1118" s="82">
        <f>'4月评分表'!O115</f>
        <v>7.3188420391302494E-2</v>
      </c>
      <c r="P1118" s="82">
        <f>'4月评分表'!P115</f>
        <v>1.40650957857195E-2</v>
      </c>
      <c r="Q1118" s="82">
        <f>'4月评分表'!Q115</f>
        <v>4.8706893770411801</v>
      </c>
      <c r="R1118" s="82">
        <f>'4月评分表'!R115</f>
        <v>0.93603212453963303</v>
      </c>
    </row>
    <row r="1119" spans="1:18" hidden="1">
      <c r="A1119" s="81">
        <v>202404</v>
      </c>
      <c r="B1119" s="81" t="s">
        <v>291</v>
      </c>
      <c r="C1119" s="81" t="s">
        <v>19</v>
      </c>
      <c r="D1119" s="81" t="s">
        <v>27</v>
      </c>
      <c r="E1119" s="81" t="s">
        <v>443</v>
      </c>
      <c r="F1119" s="81">
        <f>'4月评分表'!F116</f>
        <v>43.2</v>
      </c>
      <c r="G1119" s="81">
        <f>'4月评分表'!G116</f>
        <v>0</v>
      </c>
      <c r="H1119" s="81">
        <f>'4月评分表'!H116</f>
        <v>10</v>
      </c>
      <c r="I1119" s="81">
        <f>'4月评分表'!I116</f>
        <v>7</v>
      </c>
      <c r="J1119" s="81">
        <f>'4月评分表'!J116</f>
        <v>7.5</v>
      </c>
      <c r="K1119" s="81">
        <f>'4月评分表'!K116</f>
        <v>5</v>
      </c>
      <c r="L1119" s="81">
        <f>'4月评分表'!L116</f>
        <v>72.7</v>
      </c>
      <c r="M1119" s="82">
        <f>'4月评分表'!M116</f>
        <v>151446.09</v>
      </c>
      <c r="N1119" s="82">
        <f>'4月评分表'!N116</f>
        <v>0</v>
      </c>
      <c r="O1119" s="82">
        <f>'4月评分表'!O116</f>
        <v>7.2868461535532295E-2</v>
      </c>
      <c r="P1119" s="82">
        <f>'4月评分表'!P116</f>
        <v>1.44922889032621E-2</v>
      </c>
      <c r="Q1119" s="82">
        <f>'4月评分表'!Q116</f>
        <v>5.2975371536331997</v>
      </c>
      <c r="R1119" s="82">
        <f>'4月评分表'!R116</f>
        <v>1.05358940326715</v>
      </c>
    </row>
    <row r="1120" spans="1:18" hidden="1">
      <c r="A1120" s="81">
        <v>202404</v>
      </c>
      <c r="B1120" s="81" t="s">
        <v>293</v>
      </c>
      <c r="C1120" s="81" t="s">
        <v>16</v>
      </c>
      <c r="D1120" s="81" t="s">
        <v>23</v>
      </c>
      <c r="E1120" s="81" t="s">
        <v>126</v>
      </c>
      <c r="F1120" s="81">
        <f>'4月评分表'!F117</f>
        <v>45</v>
      </c>
      <c r="G1120" s="81">
        <f>'4月评分表'!G117</f>
        <v>2.5</v>
      </c>
      <c r="H1120" s="81">
        <f>'4月评分表'!H117</f>
        <v>10</v>
      </c>
      <c r="I1120" s="81">
        <f>'4月评分表'!I117</f>
        <v>10</v>
      </c>
      <c r="J1120" s="81">
        <f>'4月评分表'!J117</f>
        <v>2.5</v>
      </c>
      <c r="K1120" s="81">
        <f>'4月评分表'!K117</f>
        <v>5</v>
      </c>
      <c r="L1120" s="81">
        <f>'4月评分表'!L117</f>
        <v>75</v>
      </c>
      <c r="M1120" s="82">
        <f>'4月评分表'!M117</f>
        <v>67831.460000000006</v>
      </c>
      <c r="N1120" s="82">
        <f>'4月评分表'!N117</f>
        <v>589.261584879314</v>
      </c>
      <c r="O1120" s="82">
        <f>'4月评分表'!O117</f>
        <v>2.60121326810096E-2</v>
      </c>
      <c r="P1120" s="82">
        <f>'4月评分表'!P117</f>
        <v>1.08130928010401E-2</v>
      </c>
      <c r="Q1120" s="82">
        <f>'4月评分表'!Q117</f>
        <v>1.95090995107572</v>
      </c>
      <c r="R1120" s="82">
        <f>'4月评分表'!R117</f>
        <v>0.81098196007800705</v>
      </c>
    </row>
    <row r="1121" spans="1:18" hidden="1">
      <c r="A1121" s="81">
        <v>202404</v>
      </c>
      <c r="B1121" s="81" t="s">
        <v>295</v>
      </c>
      <c r="C1121" s="81" t="s">
        <v>19</v>
      </c>
      <c r="D1121" s="81" t="s">
        <v>20</v>
      </c>
      <c r="E1121" s="81" t="s">
        <v>132</v>
      </c>
      <c r="F1121" s="81">
        <f>'4月评分表'!F118</f>
        <v>42.75</v>
      </c>
      <c r="G1121" s="81">
        <f>'4月评分表'!G118</f>
        <v>0</v>
      </c>
      <c r="H1121" s="81">
        <f>'4月评分表'!H118</f>
        <v>10</v>
      </c>
      <c r="I1121" s="81">
        <f>'4月评分表'!I118</f>
        <v>10</v>
      </c>
      <c r="J1121" s="81">
        <f>'4月评分表'!J118</f>
        <v>7.5</v>
      </c>
      <c r="K1121" s="81">
        <f>'4月评分表'!K118</f>
        <v>5</v>
      </c>
      <c r="L1121" s="81">
        <f>'4月评分表'!L118</f>
        <v>75.25</v>
      </c>
      <c r="M1121" s="82">
        <f>'4月评分表'!M118</f>
        <v>92402.04</v>
      </c>
      <c r="N1121" s="82">
        <f>'4月评分表'!N118</f>
        <v>0</v>
      </c>
      <c r="O1121" s="82">
        <f>'4月评分表'!O118</f>
        <v>4.06466459584496E-2</v>
      </c>
      <c r="P1121" s="82">
        <f>'4月评分表'!P118</f>
        <v>8.8422029180864597E-3</v>
      </c>
      <c r="Q1121" s="82">
        <f>'4月评分表'!Q118</f>
        <v>3.05866010837333</v>
      </c>
      <c r="R1121" s="82">
        <f>'4月评分表'!R118</f>
        <v>0.66537576958600597</v>
      </c>
    </row>
    <row r="1122" spans="1:18" hidden="1">
      <c r="A1122" s="81">
        <v>202404</v>
      </c>
      <c r="B1122" s="81" t="s">
        <v>297</v>
      </c>
      <c r="C1122" s="81" t="s">
        <v>16</v>
      </c>
      <c r="D1122" s="81" t="s">
        <v>23</v>
      </c>
      <c r="E1122" s="81" t="s">
        <v>130</v>
      </c>
      <c r="F1122" s="81">
        <f>'4月评分表'!F119</f>
        <v>39.15</v>
      </c>
      <c r="G1122" s="81">
        <f>'4月评分表'!G119</f>
        <v>0</v>
      </c>
      <c r="H1122" s="81">
        <f>'4月评分表'!H119</f>
        <v>10</v>
      </c>
      <c r="I1122" s="81">
        <f>'4月评分表'!I119</f>
        <v>7</v>
      </c>
      <c r="J1122" s="81">
        <f>'4月评分表'!J119</f>
        <v>5</v>
      </c>
      <c r="K1122" s="81">
        <f>'4月评分表'!K119</f>
        <v>5</v>
      </c>
      <c r="L1122" s="81">
        <f>'4月评分表'!L119</f>
        <v>66.150000000000006</v>
      </c>
      <c r="M1122" s="82">
        <f>'4月评分表'!M119</f>
        <v>114940.44</v>
      </c>
      <c r="N1122" s="82">
        <f>'4月评分表'!N119</f>
        <v>0</v>
      </c>
      <c r="O1122" s="82">
        <f>'4月评分表'!O119</f>
        <v>4.24283424883398E-2</v>
      </c>
      <c r="P1122" s="82">
        <f>'4月评分表'!P119</f>
        <v>1.7831063752716699E-2</v>
      </c>
      <c r="Q1122" s="82">
        <f>'4月评分表'!Q119</f>
        <v>2.8066348556036802</v>
      </c>
      <c r="R1122" s="82">
        <f>'4月评分表'!R119</f>
        <v>1.1795248672422101</v>
      </c>
    </row>
    <row r="1123" spans="1:18" hidden="1">
      <c r="A1123" s="81">
        <v>202404</v>
      </c>
      <c r="B1123" s="81" t="s">
        <v>299</v>
      </c>
      <c r="C1123" s="81" t="s">
        <v>19</v>
      </c>
      <c r="D1123" s="81" t="s">
        <v>25</v>
      </c>
      <c r="E1123" s="81" t="s">
        <v>150</v>
      </c>
      <c r="F1123" s="81">
        <f>'4月评分表'!F120</f>
        <v>39.6</v>
      </c>
      <c r="G1123" s="81">
        <f>'4月评分表'!G120</f>
        <v>2.5</v>
      </c>
      <c r="H1123" s="81">
        <f>'4月评分表'!H120</f>
        <v>10</v>
      </c>
      <c r="I1123" s="81">
        <f>'4月评分表'!I120</f>
        <v>7</v>
      </c>
      <c r="J1123" s="81">
        <f>'4月评分表'!J120</f>
        <v>2.5</v>
      </c>
      <c r="K1123" s="81">
        <f>'4月评分表'!K120</f>
        <v>5</v>
      </c>
      <c r="L1123" s="81">
        <f>'4月评分表'!L120</f>
        <v>66.599999999999994</v>
      </c>
      <c r="M1123" s="82">
        <f>'4月评分表'!M120</f>
        <v>162823.4</v>
      </c>
      <c r="N1123" s="82">
        <f>'4月评分表'!N120</f>
        <v>2557.8592641955202</v>
      </c>
      <c r="O1123" s="82">
        <f>'4月评分表'!O120</f>
        <v>9.5389043845135399E-2</v>
      </c>
      <c r="P1123" s="82">
        <f>'4月评分表'!P120</f>
        <v>1.7319936624719898E-2</v>
      </c>
      <c r="Q1123" s="82">
        <f>'4月评分表'!Q120</f>
        <v>6.3529103200860204</v>
      </c>
      <c r="R1123" s="82">
        <f>'4月评分表'!R120</f>
        <v>1.1535077792063499</v>
      </c>
    </row>
    <row r="1124" spans="1:18" hidden="1">
      <c r="A1124" s="81">
        <v>202404</v>
      </c>
      <c r="B1124" s="81" t="s">
        <v>301</v>
      </c>
      <c r="C1124" s="81" t="s">
        <v>19</v>
      </c>
      <c r="D1124" s="81" t="s">
        <v>25</v>
      </c>
      <c r="E1124" s="81" t="s">
        <v>138</v>
      </c>
      <c r="F1124" s="81">
        <f>'4月评分表'!F121</f>
        <v>45</v>
      </c>
      <c r="G1124" s="81">
        <f>'4月评分表'!G121</f>
        <v>0</v>
      </c>
      <c r="H1124" s="81">
        <f>'4月评分表'!H121</f>
        <v>10</v>
      </c>
      <c r="I1124" s="81">
        <f>'4月评分表'!I121</f>
        <v>7</v>
      </c>
      <c r="J1124" s="81">
        <f>'4月评分表'!J121</f>
        <v>5</v>
      </c>
      <c r="K1124" s="81">
        <f>'4月评分表'!K121</f>
        <v>5</v>
      </c>
      <c r="L1124" s="81">
        <f>'4月评分表'!L121</f>
        <v>72</v>
      </c>
      <c r="M1124" s="82">
        <f>'4月评分表'!M121</f>
        <v>174573.36</v>
      </c>
      <c r="N1124" s="82">
        <f>'4月评分表'!N121</f>
        <v>0</v>
      </c>
      <c r="O1124" s="82">
        <f>'4月评分表'!O121</f>
        <v>7.3965613089008606E-2</v>
      </c>
      <c r="P1124" s="82">
        <f>'4月评分表'!P121</f>
        <v>1.6705400370080101E-2</v>
      </c>
      <c r="Q1124" s="82">
        <f>'4月评分表'!Q121</f>
        <v>5.3255241424086197</v>
      </c>
      <c r="R1124" s="82">
        <f>'4月评分表'!R121</f>
        <v>1.20278882664577</v>
      </c>
    </row>
    <row r="1125" spans="1:18" hidden="1">
      <c r="A1125" s="81">
        <v>202404</v>
      </c>
      <c r="B1125" s="81" t="s">
        <v>303</v>
      </c>
      <c r="C1125" s="81" t="s">
        <v>19</v>
      </c>
      <c r="D1125" s="81" t="s">
        <v>20</v>
      </c>
      <c r="E1125" s="81" t="s">
        <v>144</v>
      </c>
      <c r="F1125" s="81">
        <f>'4月评分表'!F122</f>
        <v>45</v>
      </c>
      <c r="G1125" s="81">
        <f>'4月评分表'!G122</f>
        <v>5</v>
      </c>
      <c r="H1125" s="81">
        <f>'4月评分表'!H122</f>
        <v>10</v>
      </c>
      <c r="I1125" s="81">
        <f>'4月评分表'!I122</f>
        <v>10</v>
      </c>
      <c r="J1125" s="81">
        <f>'4月评分表'!J122</f>
        <v>5</v>
      </c>
      <c r="K1125" s="81">
        <f>'4月评分表'!K122</f>
        <v>5</v>
      </c>
      <c r="L1125" s="81">
        <f>'4月评分表'!L122</f>
        <v>80</v>
      </c>
      <c r="M1125" s="82">
        <f>'4月评分表'!M122</f>
        <v>162850.46</v>
      </c>
      <c r="N1125" s="82">
        <f>'4月评分表'!N122</f>
        <v>14633.832048205901</v>
      </c>
      <c r="O1125" s="82">
        <f>'4月评分表'!O122</f>
        <v>0.147434828499975</v>
      </c>
      <c r="P1125" s="82">
        <f>'4月评分表'!P122</f>
        <v>2.55321935260794E-2</v>
      </c>
      <c r="Q1125" s="82">
        <f>'4月评分表'!Q122</f>
        <v>11.794786279998</v>
      </c>
      <c r="R1125" s="82">
        <f>'4月评分表'!R122</f>
        <v>2.0425754820863502</v>
      </c>
    </row>
    <row r="1126" spans="1:18" hidden="1">
      <c r="A1126" s="81">
        <v>202404</v>
      </c>
      <c r="B1126" s="81" t="s">
        <v>305</v>
      </c>
      <c r="C1126" s="81" t="s">
        <v>16</v>
      </c>
      <c r="D1126" s="81" t="s">
        <v>23</v>
      </c>
      <c r="E1126" s="81" t="s">
        <v>146</v>
      </c>
      <c r="F1126" s="81">
        <f>'4月评分表'!F123</f>
        <v>41.85</v>
      </c>
      <c r="G1126" s="81">
        <f>'4月评分表'!G123</f>
        <v>10</v>
      </c>
      <c r="H1126" s="81">
        <f>'4月评分表'!H123</f>
        <v>10</v>
      </c>
      <c r="I1126" s="81">
        <f>'4月评分表'!I123</f>
        <v>3</v>
      </c>
      <c r="J1126" s="81">
        <f>'4月评分表'!J123</f>
        <v>0</v>
      </c>
      <c r="K1126" s="81">
        <f>'4月评分表'!K123</f>
        <v>5</v>
      </c>
      <c r="L1126" s="81">
        <f>'4月评分表'!L123</f>
        <v>69.849999999999994</v>
      </c>
      <c r="M1126" s="82">
        <f>'4月评分表'!M123</f>
        <v>203182.78</v>
      </c>
      <c r="N1126" s="82">
        <f>'4月评分表'!N123</f>
        <v>25466.856200247901</v>
      </c>
      <c r="O1126" s="82">
        <f>'4月评分表'!O123</f>
        <v>0.117065112023372</v>
      </c>
      <c r="P1126" s="82">
        <f>'4月评分表'!P123</f>
        <v>4.4061870362772898E-2</v>
      </c>
      <c r="Q1126" s="82">
        <f>'4月评分表'!Q123</f>
        <v>8.1769980748325306</v>
      </c>
      <c r="R1126" s="82">
        <f>'4月评分表'!R123</f>
        <v>3.07772164483969</v>
      </c>
    </row>
    <row r="1127" spans="1:18" hidden="1">
      <c r="A1127" s="81">
        <v>202404</v>
      </c>
      <c r="B1127" s="81" t="s">
        <v>307</v>
      </c>
      <c r="C1127" s="81" t="s">
        <v>19</v>
      </c>
      <c r="D1127" s="81" t="s">
        <v>27</v>
      </c>
      <c r="E1127" s="81" t="s">
        <v>296</v>
      </c>
      <c r="F1127" s="81">
        <f>'4月评分表'!F124</f>
        <v>39.15</v>
      </c>
      <c r="G1127" s="81">
        <f>'4月评分表'!G124</f>
        <v>2.5</v>
      </c>
      <c r="H1127" s="81">
        <f>'4月评分表'!H124</f>
        <v>10</v>
      </c>
      <c r="I1127" s="81">
        <f>'4月评分表'!I124</f>
        <v>10</v>
      </c>
      <c r="J1127" s="81">
        <f>'4月评分表'!J124</f>
        <v>5</v>
      </c>
      <c r="K1127" s="81">
        <f>'4月评分表'!K124</f>
        <v>5</v>
      </c>
      <c r="L1127" s="81">
        <f>'4月评分表'!L124</f>
        <v>71.650000000000006</v>
      </c>
      <c r="M1127" s="82">
        <f>'4月评分表'!M124</f>
        <v>167382.48000000001</v>
      </c>
      <c r="N1127" s="82">
        <f>'4月评分表'!N124</f>
        <v>3339.2419362798501</v>
      </c>
      <c r="O1127" s="82">
        <f>'4月评分表'!O124</f>
        <v>9.4261356270415694E-2</v>
      </c>
      <c r="P1127" s="82">
        <f>'4月评分表'!P124</f>
        <v>1.8287418600944801E-2</v>
      </c>
      <c r="Q1127" s="82">
        <f>'4月评分表'!Q124</f>
        <v>6.7538261767752896</v>
      </c>
      <c r="R1127" s="82">
        <f>'4月评分表'!R124</f>
        <v>1.3102935427577</v>
      </c>
    </row>
    <row r="1128" spans="1:18" hidden="1">
      <c r="A1128" s="81">
        <v>202404</v>
      </c>
      <c r="B1128" s="81" t="s">
        <v>309</v>
      </c>
      <c r="C1128" s="81" t="s">
        <v>16</v>
      </c>
      <c r="D1128" s="81" t="s">
        <v>23</v>
      </c>
      <c r="E1128" s="81" t="s">
        <v>294</v>
      </c>
      <c r="F1128" s="81">
        <f>'4月评分表'!F125</f>
        <v>45</v>
      </c>
      <c r="G1128" s="81">
        <f>'4月评分表'!G125</f>
        <v>10</v>
      </c>
      <c r="H1128" s="81">
        <f>'4月评分表'!H125</f>
        <v>10</v>
      </c>
      <c r="I1128" s="81">
        <f>'4月评分表'!I125</f>
        <v>10</v>
      </c>
      <c r="J1128" s="81">
        <f>'4月评分表'!J125</f>
        <v>2.5</v>
      </c>
      <c r="K1128" s="81">
        <f>'4月评分表'!K125</f>
        <v>5</v>
      </c>
      <c r="L1128" s="81">
        <f>'4月评分表'!L125</f>
        <v>82.5</v>
      </c>
      <c r="M1128" s="82">
        <f>'4月评分表'!M125</f>
        <v>188402.43</v>
      </c>
      <c r="N1128" s="82">
        <f>'4月评分表'!N125</f>
        <v>22513.188794890099</v>
      </c>
      <c r="O1128" s="82">
        <f>'4月评分表'!O125</f>
        <v>0.106730622925216</v>
      </c>
      <c r="P1128" s="82">
        <f>'4月评分表'!P125</f>
        <v>4.0314375380295399E-2</v>
      </c>
      <c r="Q1128" s="82">
        <f>'4月评分表'!Q125</f>
        <v>8.8052763913303203</v>
      </c>
      <c r="R1128" s="82">
        <f>'4月评分表'!R125</f>
        <v>3.3259359688743699</v>
      </c>
    </row>
    <row r="1129" spans="1:18" hidden="1">
      <c r="A1129" s="81">
        <v>202404</v>
      </c>
      <c r="B1129" s="81" t="s">
        <v>311</v>
      </c>
      <c r="C1129" s="81" t="s">
        <v>19</v>
      </c>
      <c r="D1129" s="81" t="s">
        <v>27</v>
      </c>
      <c r="E1129" s="81" t="s">
        <v>298</v>
      </c>
      <c r="F1129" s="81">
        <f>'4月评分表'!F126</f>
        <v>43.2</v>
      </c>
      <c r="G1129" s="81">
        <f>'4月评分表'!G126</f>
        <v>0</v>
      </c>
      <c r="H1129" s="81">
        <f>'4月评分表'!H126</f>
        <v>10</v>
      </c>
      <c r="I1129" s="81">
        <f>'4月评分表'!I126</f>
        <v>10</v>
      </c>
      <c r="J1129" s="81">
        <f>'4月评分表'!J126</f>
        <v>7.5</v>
      </c>
      <c r="K1129" s="81">
        <f>'4月评分表'!K126</f>
        <v>5</v>
      </c>
      <c r="L1129" s="81">
        <f>'4月评分表'!L126</f>
        <v>75.7</v>
      </c>
      <c r="M1129" s="82">
        <f>'4月评分表'!M126</f>
        <v>132717.53</v>
      </c>
      <c r="N1129" s="82">
        <f>'4月评分表'!N126</f>
        <v>0</v>
      </c>
      <c r="O1129" s="82">
        <f>'4月评分表'!O126</f>
        <v>6.3857193209120505E-2</v>
      </c>
      <c r="P1129" s="82">
        <f>'4月评分表'!P126</f>
        <v>1.27001019787791E-2</v>
      </c>
      <c r="Q1129" s="82">
        <f>'4月评分表'!Q126</f>
        <v>4.83398952593042</v>
      </c>
      <c r="R1129" s="82">
        <f>'4月评分表'!R126</f>
        <v>0.96139771979357802</v>
      </c>
    </row>
    <row r="1130" spans="1:18" hidden="1">
      <c r="A1130" s="81">
        <v>202404</v>
      </c>
      <c r="B1130" s="81" t="s">
        <v>313</v>
      </c>
      <c r="C1130" s="81" t="s">
        <v>19</v>
      </c>
      <c r="D1130" s="81" t="s">
        <v>27</v>
      </c>
      <c r="E1130" s="81" t="s">
        <v>308</v>
      </c>
      <c r="F1130" s="81">
        <f>'4月评分表'!F127</f>
        <v>42.3</v>
      </c>
      <c r="G1130" s="81">
        <f>'4月评分表'!G127</f>
        <v>0</v>
      </c>
      <c r="H1130" s="81">
        <f>'4月评分表'!H127</f>
        <v>10</v>
      </c>
      <c r="I1130" s="81">
        <f>'4月评分表'!I127</f>
        <v>7</v>
      </c>
      <c r="J1130" s="81">
        <f>'4月评分表'!J127</f>
        <v>2.5</v>
      </c>
      <c r="K1130" s="81">
        <f>'4月评分表'!K127</f>
        <v>5</v>
      </c>
      <c r="L1130" s="81">
        <f>'4月评分表'!L127</f>
        <v>66.8</v>
      </c>
      <c r="M1130" s="82">
        <f>'4月评分表'!M127</f>
        <v>54931.93</v>
      </c>
      <c r="N1130" s="82">
        <f>'4月评分表'!N127</f>
        <v>0</v>
      </c>
      <c r="O1130" s="82">
        <f>'4月评分表'!O127</f>
        <v>2.6430561715245E-2</v>
      </c>
      <c r="P1130" s="82">
        <f>'4月评分表'!P127</f>
        <v>5.2565860206346196E-3</v>
      </c>
      <c r="Q1130" s="82">
        <f>'4月评分表'!Q127</f>
        <v>1.7655615225783701</v>
      </c>
      <c r="R1130" s="82">
        <f>'4月评分表'!R127</f>
        <v>0.351139946178393</v>
      </c>
    </row>
    <row r="1131" spans="1:18" hidden="1">
      <c r="A1131" s="81">
        <v>202404</v>
      </c>
      <c r="B1131" s="81" t="s">
        <v>315</v>
      </c>
      <c r="C1131" s="81" t="s">
        <v>19</v>
      </c>
      <c r="D1131" s="81" t="s">
        <v>27</v>
      </c>
      <c r="E1131" s="81" t="s">
        <v>310</v>
      </c>
      <c r="F1131" s="81">
        <f>'4月评分表'!F128</f>
        <v>45</v>
      </c>
      <c r="G1131" s="81">
        <f>'4月评分表'!G128</f>
        <v>0</v>
      </c>
      <c r="H1131" s="81">
        <f>'4月评分表'!H128</f>
        <v>10</v>
      </c>
      <c r="I1131" s="81">
        <f>'4月评分表'!I128</f>
        <v>10</v>
      </c>
      <c r="J1131" s="81">
        <f>'4月评分表'!J128</f>
        <v>2.5</v>
      </c>
      <c r="K1131" s="81">
        <f>'4月评分表'!K128</f>
        <v>5</v>
      </c>
      <c r="L1131" s="81">
        <f>'4月评分表'!L128</f>
        <v>72.5</v>
      </c>
      <c r="M1131" s="82">
        <f>'4月评分表'!M128</f>
        <v>190969.16</v>
      </c>
      <c r="N1131" s="82">
        <f>'4月评分表'!N128</f>
        <v>0</v>
      </c>
      <c r="O1131" s="82">
        <f>'4月评分表'!O128</f>
        <v>9.1885032422645702E-2</v>
      </c>
      <c r="P1131" s="82">
        <f>'4月评分表'!P128</f>
        <v>1.8274359135539899E-2</v>
      </c>
      <c r="Q1131" s="82">
        <f>'4月评分表'!Q128</f>
        <v>6.6616648506418104</v>
      </c>
      <c r="R1131" s="82">
        <f>'4月评分表'!R128</f>
        <v>1.32489103732664</v>
      </c>
    </row>
    <row r="1132" spans="1:18" hidden="1">
      <c r="A1132" s="81">
        <v>202404</v>
      </c>
      <c r="B1132" s="81" t="s">
        <v>317</v>
      </c>
      <c r="C1132" s="81" t="s">
        <v>19</v>
      </c>
      <c r="D1132" s="81" t="s">
        <v>24</v>
      </c>
      <c r="E1132" s="81" t="s">
        <v>312</v>
      </c>
      <c r="F1132" s="81">
        <f>'4月评分表'!F129</f>
        <v>45</v>
      </c>
      <c r="G1132" s="81">
        <f>'4月评分表'!G129</f>
        <v>10</v>
      </c>
      <c r="H1132" s="81">
        <f>'4月评分表'!H129</f>
        <v>10</v>
      </c>
      <c r="I1132" s="81">
        <f>'4月评分表'!I129</f>
        <v>10</v>
      </c>
      <c r="J1132" s="81">
        <f>'4月评分表'!J129</f>
        <v>5</v>
      </c>
      <c r="K1132" s="81">
        <f>'4月评分表'!K129</f>
        <v>5</v>
      </c>
      <c r="L1132" s="81">
        <f>'4月评分表'!L129</f>
        <v>85</v>
      </c>
      <c r="M1132" s="82">
        <f>'4月评分表'!M129</f>
        <v>186993.82</v>
      </c>
      <c r="N1132" s="82">
        <f>'4月评分表'!N129</f>
        <v>24995.699827891702</v>
      </c>
      <c r="O1132" s="82">
        <f>'4月评分表'!O129</f>
        <v>9.7354321424500595E-2</v>
      </c>
      <c r="P1132" s="82">
        <f>'4月评分表'!P129</f>
        <v>3.4886896506647801E-2</v>
      </c>
      <c r="Q1132" s="82">
        <f>'4月评分表'!Q129</f>
        <v>8.2751173210825506</v>
      </c>
      <c r="R1132" s="82">
        <f>'4月评分表'!R129</f>
        <v>2.96538620306506</v>
      </c>
    </row>
    <row r="1133" spans="1:18" hidden="1">
      <c r="A1133" s="81">
        <v>202404</v>
      </c>
      <c r="B1133" s="81" t="s">
        <v>319</v>
      </c>
      <c r="C1133" s="81" t="s">
        <v>16</v>
      </c>
      <c r="D1133" s="81" t="s">
        <v>23</v>
      </c>
      <c r="E1133" s="81" t="s">
        <v>314</v>
      </c>
      <c r="F1133" s="81">
        <f>'4月评分表'!F130</f>
        <v>45</v>
      </c>
      <c r="G1133" s="81">
        <f>'4月评分表'!G130</f>
        <v>15</v>
      </c>
      <c r="H1133" s="81">
        <f>'4月评分表'!H130</f>
        <v>10</v>
      </c>
      <c r="I1133" s="81">
        <f>'4月评分表'!I130</f>
        <v>6</v>
      </c>
      <c r="J1133" s="81">
        <f>'4月评分表'!J130</f>
        <v>2.5</v>
      </c>
      <c r="K1133" s="81">
        <f>'4月评分表'!K130</f>
        <v>5</v>
      </c>
      <c r="L1133" s="81">
        <f>'4月评分表'!L130</f>
        <v>83.5</v>
      </c>
      <c r="M1133" s="82">
        <f>'4月评分表'!M130</f>
        <v>205688.63</v>
      </c>
      <c r="N1133" s="82">
        <f>'4月评分表'!N130</f>
        <v>33622.8502073298</v>
      </c>
      <c r="O1133" s="82">
        <f>'4月评分表'!O130</f>
        <v>0.131461352954898</v>
      </c>
      <c r="P1133" s="82">
        <f>'4月评分表'!P130</f>
        <v>4.8467141222406897E-2</v>
      </c>
      <c r="Q1133" s="82">
        <f>'4月评分表'!Q130</f>
        <v>10.977022971734</v>
      </c>
      <c r="R1133" s="82">
        <f>'4月评分表'!R130</f>
        <v>4.0470062920709804</v>
      </c>
    </row>
    <row r="1134" spans="1:18" hidden="1">
      <c r="A1134" s="81">
        <v>202404</v>
      </c>
      <c r="B1134" s="81" t="s">
        <v>321</v>
      </c>
      <c r="C1134" s="81" t="s">
        <v>19</v>
      </c>
      <c r="D1134" s="81" t="s">
        <v>27</v>
      </c>
      <c r="E1134" s="81" t="s">
        <v>328</v>
      </c>
      <c r="F1134" s="81">
        <f>'4月评分表'!F131</f>
        <v>43.2</v>
      </c>
      <c r="G1134" s="81">
        <f>'4月评分表'!G131</f>
        <v>10</v>
      </c>
      <c r="H1134" s="81">
        <f>'4月评分表'!H131</f>
        <v>10</v>
      </c>
      <c r="I1134" s="81">
        <f>'4月评分表'!I131</f>
        <v>7</v>
      </c>
      <c r="J1134" s="81">
        <f>'4月评分表'!J131</f>
        <v>2.5</v>
      </c>
      <c r="K1134" s="81">
        <f>'4月评分表'!K131</f>
        <v>5</v>
      </c>
      <c r="L1134" s="81">
        <f>'4月评分表'!L131</f>
        <v>77.7</v>
      </c>
      <c r="M1134" s="82">
        <f>'4月评分表'!M131</f>
        <v>189206.84</v>
      </c>
      <c r="N1134" s="82">
        <f>'4月评分表'!N131</f>
        <v>24320.975357318799</v>
      </c>
      <c r="O1134" s="82">
        <f>'4月评分表'!O131</f>
        <v>0.19100211008638199</v>
      </c>
      <c r="P1134" s="82">
        <f>'4月评分表'!P131</f>
        <v>3.4639965192324498E-2</v>
      </c>
      <c r="Q1134" s="82">
        <f>'4月评分表'!Q131</f>
        <v>14.840863953711899</v>
      </c>
      <c r="R1134" s="82">
        <f>'4月评分表'!R131</f>
        <v>2.69152529544361</v>
      </c>
    </row>
    <row r="1135" spans="1:18" hidden="1">
      <c r="A1135" s="81">
        <v>202404</v>
      </c>
      <c r="B1135" s="81" t="s">
        <v>323</v>
      </c>
      <c r="C1135" s="81" t="s">
        <v>19</v>
      </c>
      <c r="D1135" s="81" t="s">
        <v>24</v>
      </c>
      <c r="E1135" s="81" t="s">
        <v>334</v>
      </c>
      <c r="F1135" s="81">
        <f>'4月评分表'!F132</f>
        <v>45</v>
      </c>
      <c r="G1135" s="81">
        <f>'4月评分表'!G132</f>
        <v>5</v>
      </c>
      <c r="H1135" s="81">
        <f>'4月评分表'!H132</f>
        <v>10</v>
      </c>
      <c r="I1135" s="81">
        <f>'4月评分表'!I132</f>
        <v>10</v>
      </c>
      <c r="J1135" s="81">
        <f>'4月评分表'!J132</f>
        <v>5</v>
      </c>
      <c r="K1135" s="81">
        <f>'4月评分表'!K132</f>
        <v>5</v>
      </c>
      <c r="L1135" s="81">
        <f>'4月评分表'!L132</f>
        <v>80</v>
      </c>
      <c r="M1135" s="82">
        <f>'4月评分表'!M132</f>
        <v>190143.51</v>
      </c>
      <c r="N1135" s="82">
        <f>'4月评分表'!N132</f>
        <v>15981.943646531699</v>
      </c>
      <c r="O1135" s="82">
        <f>'4月评分表'!O132</f>
        <v>8.8362464619675299E-2</v>
      </c>
      <c r="P1135" s="82">
        <f>'4月评分表'!P132</f>
        <v>2.9060433109853401E-2</v>
      </c>
      <c r="Q1135" s="82">
        <f>'4月评分表'!Q132</f>
        <v>7.0689971695740201</v>
      </c>
      <c r="R1135" s="82">
        <f>'4月评分表'!R132</f>
        <v>2.3248346487882698</v>
      </c>
    </row>
    <row r="1136" spans="1:18" hidden="1">
      <c r="A1136" s="81">
        <v>202404</v>
      </c>
      <c r="B1136" s="81" t="s">
        <v>325</v>
      </c>
      <c r="C1136" s="81" t="s">
        <v>19</v>
      </c>
      <c r="D1136" s="81" t="s">
        <v>25</v>
      </c>
      <c r="E1136" s="81" t="s">
        <v>354</v>
      </c>
      <c r="F1136" s="81">
        <f>'4月评分表'!F133</f>
        <v>41.4</v>
      </c>
      <c r="G1136" s="81">
        <f>'4月评分表'!G133</f>
        <v>2.5</v>
      </c>
      <c r="H1136" s="81">
        <f>'4月评分表'!H133</f>
        <v>10</v>
      </c>
      <c r="I1136" s="81">
        <f>'4月评分表'!I133</f>
        <v>10</v>
      </c>
      <c r="J1136" s="81">
        <f>'4月评分表'!J133</f>
        <v>0</v>
      </c>
      <c r="K1136" s="81">
        <f>'4月评分表'!K133</f>
        <v>5</v>
      </c>
      <c r="L1136" s="81">
        <f>'4月评分表'!L133</f>
        <v>68.900000000000006</v>
      </c>
      <c r="M1136" s="82">
        <f>'4月评分表'!M133</f>
        <v>156099.10999999999</v>
      </c>
      <c r="N1136" s="82">
        <f>'4月评分表'!N133</f>
        <v>5306.6905225195096</v>
      </c>
      <c r="O1136" s="82">
        <f>'4月评分表'!O133</f>
        <v>0.120913001072693</v>
      </c>
      <c r="P1136" s="82">
        <f>'4月评分表'!P133</f>
        <v>1.8545222353868799E-2</v>
      </c>
      <c r="Q1136" s="82">
        <f>'4月评分表'!Q133</f>
        <v>8.3309057739085492</v>
      </c>
      <c r="R1136" s="82">
        <f>'4月评分表'!R133</f>
        <v>1.27776582018156</v>
      </c>
    </row>
    <row r="1137" spans="1:18" hidden="1">
      <c r="A1137" s="81">
        <v>202404</v>
      </c>
      <c r="B1137" s="81" t="s">
        <v>327</v>
      </c>
      <c r="C1137" s="81" t="s">
        <v>16</v>
      </c>
      <c r="D1137" s="81" t="s">
        <v>23</v>
      </c>
      <c r="E1137" s="81" t="s">
        <v>352</v>
      </c>
      <c r="F1137" s="81">
        <f>'4月评分表'!F134</f>
        <v>45</v>
      </c>
      <c r="G1137" s="81">
        <f>'4月评分表'!G134</f>
        <v>15</v>
      </c>
      <c r="H1137" s="81">
        <f>'4月评分表'!H134</f>
        <v>10</v>
      </c>
      <c r="I1137" s="81">
        <f>'4月评分表'!I134</f>
        <v>7</v>
      </c>
      <c r="J1137" s="81">
        <f>'4月评分表'!J134</f>
        <v>2.5</v>
      </c>
      <c r="K1137" s="81">
        <f>'4月评分表'!K134</f>
        <v>5</v>
      </c>
      <c r="L1137" s="81">
        <f>'4月评分表'!L134</f>
        <v>84.5</v>
      </c>
      <c r="M1137" s="82">
        <f>'4月评分表'!M134</f>
        <v>161980.79999999999</v>
      </c>
      <c r="N1137" s="82">
        <f>'4月评分表'!N134</f>
        <v>24420.616651926401</v>
      </c>
      <c r="O1137" s="82">
        <f>'4月评分表'!O134</f>
        <v>0.100128016731237</v>
      </c>
      <c r="P1137" s="82">
        <f>'4月评分表'!P134</f>
        <v>3.7154845606183297E-2</v>
      </c>
      <c r="Q1137" s="82">
        <f>'4月评分表'!Q134</f>
        <v>8.4608174137895293</v>
      </c>
      <c r="R1137" s="82">
        <f>'4月评分表'!R134</f>
        <v>3.13958445372249</v>
      </c>
    </row>
    <row r="1138" spans="1:18" hidden="1">
      <c r="A1138" s="81">
        <v>202404</v>
      </c>
      <c r="B1138" s="81" t="s">
        <v>329</v>
      </c>
      <c r="C1138" s="81" t="s">
        <v>19</v>
      </c>
      <c r="D1138" s="81" t="s">
        <v>20</v>
      </c>
      <c r="E1138" s="81" t="s">
        <v>356</v>
      </c>
      <c r="F1138" s="81">
        <f>'4月评分表'!F135</f>
        <v>45</v>
      </c>
      <c r="G1138" s="81">
        <f>'4月评分表'!G135</f>
        <v>5</v>
      </c>
      <c r="H1138" s="81">
        <f>'4月评分表'!H135</f>
        <v>10</v>
      </c>
      <c r="I1138" s="81">
        <f>'4月评分表'!I135</f>
        <v>7</v>
      </c>
      <c r="J1138" s="81">
        <f>'4月评分表'!J135</f>
        <v>5</v>
      </c>
      <c r="K1138" s="81">
        <f>'4月评分表'!K135</f>
        <v>5</v>
      </c>
      <c r="L1138" s="81">
        <f>'4月评分表'!L135</f>
        <v>77</v>
      </c>
      <c r="M1138" s="82">
        <f>'4月评分表'!M135</f>
        <v>160463.85</v>
      </c>
      <c r="N1138" s="82">
        <f>'4月评分表'!N135</f>
        <v>9452.5216256182703</v>
      </c>
      <c r="O1138" s="82">
        <f>'4月评分表'!O135</f>
        <v>0.119547410114806</v>
      </c>
      <c r="P1138" s="82">
        <f>'4月评分表'!P135</f>
        <v>2.1781376786902399E-2</v>
      </c>
      <c r="Q1138" s="82">
        <f>'4月评分表'!Q135</f>
        <v>9.20515057884006</v>
      </c>
      <c r="R1138" s="82">
        <f>'4月评分表'!R135</f>
        <v>1.67716601259148</v>
      </c>
    </row>
    <row r="1139" spans="1:18" hidden="1">
      <c r="A1139" s="81">
        <v>202404</v>
      </c>
      <c r="B1139" s="81" t="s">
        <v>331</v>
      </c>
      <c r="C1139" s="81" t="s">
        <v>19</v>
      </c>
      <c r="D1139" s="81" t="s">
        <v>25</v>
      </c>
      <c r="E1139" s="81" t="s">
        <v>76</v>
      </c>
      <c r="F1139" s="81">
        <f>'4月评分表'!F136</f>
        <v>0</v>
      </c>
      <c r="G1139" s="81">
        <f>'4月评分表'!G136</f>
        <v>2.5</v>
      </c>
      <c r="H1139" s="81">
        <f>'4月评分表'!H136</f>
        <v>10</v>
      </c>
      <c r="I1139" s="81">
        <f>'4月评分表'!I136</f>
        <v>7</v>
      </c>
      <c r="J1139" s="81">
        <f>'4月评分表'!J136</f>
        <v>2.5</v>
      </c>
      <c r="K1139" s="81">
        <f>'4月评分表'!K136</f>
        <v>5</v>
      </c>
      <c r="L1139" s="81">
        <f>'4月评分表'!L136</f>
        <v>27</v>
      </c>
      <c r="M1139" s="82">
        <f>'4月评分表'!M136</f>
        <v>149066.21</v>
      </c>
      <c r="N1139" s="82">
        <f>'4月评分表'!N136</f>
        <v>2141.0467354529201</v>
      </c>
      <c r="O1139" s="82">
        <f>'4月评分表'!O136</f>
        <v>8.5257938535393499E-2</v>
      </c>
      <c r="P1139" s="82">
        <f>'4月评分表'!P136</f>
        <v>1.5720109944286499E-2</v>
      </c>
      <c r="Q1139" s="82">
        <f>'4月评分表'!Q136</f>
        <v>2.30196434045562</v>
      </c>
      <c r="R1139" s="82">
        <f>'4月评分表'!R136</f>
        <v>0.42444296849573498</v>
      </c>
    </row>
    <row r="1140" spans="1:18" hidden="1">
      <c r="A1140" s="81">
        <v>202404</v>
      </c>
      <c r="B1140" s="81" t="s">
        <v>333</v>
      </c>
      <c r="C1140" s="81" t="s">
        <v>16</v>
      </c>
      <c r="D1140" s="81" t="s">
        <v>34</v>
      </c>
      <c r="E1140" s="81" t="s">
        <v>47</v>
      </c>
      <c r="F1140" s="81">
        <f>'4月评分表'!F137</f>
        <v>45</v>
      </c>
      <c r="G1140" s="81">
        <f>'4月评分表'!G137</f>
        <v>0</v>
      </c>
      <c r="H1140" s="81">
        <f>'4月评分表'!H137</f>
        <v>10</v>
      </c>
      <c r="I1140" s="81">
        <f>'4月评分表'!I137</f>
        <v>10</v>
      </c>
      <c r="J1140" s="81">
        <f>'4月评分表'!J137</f>
        <v>2.5</v>
      </c>
      <c r="K1140" s="81">
        <f>'4月评分表'!K137</f>
        <v>5</v>
      </c>
      <c r="L1140" s="81">
        <f>'4月评分表'!L137</f>
        <v>72.5</v>
      </c>
      <c r="M1140" s="82">
        <f>'4月评分表'!M137</f>
        <v>52022.38</v>
      </c>
      <c r="N1140" s="82">
        <f>'4月评分表'!N137</f>
        <v>0</v>
      </c>
      <c r="O1140" s="82">
        <f>'4月评分表'!O137</f>
        <v>2.2339707432910801E-2</v>
      </c>
      <c r="P1140" s="82">
        <f>'4月评分表'!P137</f>
        <v>8.0703917119862804E-3</v>
      </c>
      <c r="Q1140" s="82">
        <f>'4月评分表'!Q137</f>
        <v>1.6196287888860299</v>
      </c>
      <c r="R1140" s="82">
        <f>'4月评分表'!R137</f>
        <v>0.585103399119005</v>
      </c>
    </row>
    <row r="1141" spans="1:18" hidden="1">
      <c r="A1141" s="81">
        <v>202404</v>
      </c>
      <c r="B1141" s="81" t="s">
        <v>335</v>
      </c>
      <c r="C1141" s="81" t="s">
        <v>17</v>
      </c>
      <c r="D1141" s="81" t="s">
        <v>33</v>
      </c>
      <c r="E1141" s="81" t="s">
        <v>200</v>
      </c>
      <c r="F1141" s="81">
        <f>'4月评分表'!F138</f>
        <v>45</v>
      </c>
      <c r="G1141" s="81">
        <f>'4月评分表'!G138</f>
        <v>0</v>
      </c>
      <c r="H1141" s="81">
        <f>'4月评分表'!H138</f>
        <v>10</v>
      </c>
      <c r="I1141" s="81">
        <f>'4月评分表'!I138</f>
        <v>7</v>
      </c>
      <c r="J1141" s="81">
        <f>'4月评分表'!J138</f>
        <v>5</v>
      </c>
      <c r="K1141" s="81">
        <f>'4月评分表'!K138</f>
        <v>5</v>
      </c>
      <c r="L1141" s="81">
        <f>'4月评分表'!L138</f>
        <v>72</v>
      </c>
      <c r="M1141" s="82">
        <f>'4月评分表'!M138</f>
        <v>129731.62</v>
      </c>
      <c r="N1141" s="82">
        <f>'4月评分表'!N138</f>
        <v>0</v>
      </c>
      <c r="O1141" s="82">
        <f>'4月评分表'!O138</f>
        <v>7.2121363973627506E-2</v>
      </c>
      <c r="P1141" s="82">
        <f>'4月评分表'!P138</f>
        <v>1.16719112837445E-2</v>
      </c>
      <c r="Q1141" s="82">
        <f>'4月评分表'!Q138</f>
        <v>5.19273820610118</v>
      </c>
      <c r="R1141" s="82">
        <f>'4月评分表'!R138</f>
        <v>0.84037761242960396</v>
      </c>
    </row>
    <row r="1142" spans="1:18" hidden="1">
      <c r="A1142" s="81">
        <v>202404</v>
      </c>
      <c r="B1142" s="81" t="s">
        <v>337</v>
      </c>
      <c r="C1142" s="81" t="s">
        <v>17</v>
      </c>
      <c r="D1142" s="81" t="s">
        <v>33</v>
      </c>
      <c r="E1142" s="81" t="s">
        <v>180</v>
      </c>
      <c r="F1142" s="81">
        <f>'4月评分表'!F139</f>
        <v>0</v>
      </c>
      <c r="G1142" s="81">
        <f>'4月评分表'!G139</f>
        <v>0</v>
      </c>
      <c r="H1142" s="81">
        <f>'4月评分表'!H139</f>
        <v>10</v>
      </c>
      <c r="I1142" s="81">
        <f>'4月评分表'!I139</f>
        <v>10</v>
      </c>
      <c r="J1142" s="81">
        <f>'4月评分表'!J139</f>
        <v>5</v>
      </c>
      <c r="K1142" s="81">
        <f>'4月评分表'!K139</f>
        <v>5</v>
      </c>
      <c r="L1142" s="81">
        <f>'4月评分表'!L139</f>
        <v>30</v>
      </c>
      <c r="M1142" s="82">
        <f>'4月评分表'!M139</f>
        <v>124006.65</v>
      </c>
      <c r="N1142" s="82">
        <f>'4月评分表'!N139</f>
        <v>0</v>
      </c>
      <c r="O1142" s="82">
        <f>'4月评分表'!O139</f>
        <v>6.8938696208374103E-2</v>
      </c>
      <c r="P1142" s="82">
        <f>'4月评分表'!P139</f>
        <v>1.1156837611326799E-2</v>
      </c>
      <c r="Q1142" s="82">
        <f>'4月评分表'!Q139</f>
        <v>2.0681608862512202</v>
      </c>
      <c r="R1142" s="82">
        <f>'4月评分表'!R139</f>
        <v>0.33470512833980398</v>
      </c>
    </row>
    <row r="1143" spans="1:18" hidden="1">
      <c r="A1143" s="81">
        <v>202404</v>
      </c>
      <c r="B1143" s="81" t="s">
        <v>339</v>
      </c>
      <c r="C1143" s="81" t="s">
        <v>17</v>
      </c>
      <c r="D1143" s="81" t="s">
        <v>33</v>
      </c>
      <c r="E1143" s="81" t="s">
        <v>178</v>
      </c>
      <c r="F1143" s="81">
        <f>'4月评分表'!F140</f>
        <v>0</v>
      </c>
      <c r="G1143" s="81">
        <f>'4月评分表'!G140</f>
        <v>0</v>
      </c>
      <c r="H1143" s="81">
        <f>'4月评分表'!H140</f>
        <v>10</v>
      </c>
      <c r="I1143" s="81">
        <f>'4月评分表'!I140</f>
        <v>10</v>
      </c>
      <c r="J1143" s="81">
        <f>'4月评分表'!J140</f>
        <v>5</v>
      </c>
      <c r="K1143" s="81">
        <f>'4月评分表'!K140</f>
        <v>5</v>
      </c>
      <c r="L1143" s="81">
        <f>'4月评分表'!L140</f>
        <v>30</v>
      </c>
      <c r="M1143" s="82">
        <f>'4月评分表'!M140</f>
        <v>148515.15</v>
      </c>
      <c r="N1143" s="82">
        <f>'4月评分表'!N140</f>
        <v>0</v>
      </c>
      <c r="O1143" s="82">
        <f>'4月评分表'!O140</f>
        <v>8.2563643225513406E-2</v>
      </c>
      <c r="P1143" s="82">
        <f>'4月评分表'!P140</f>
        <v>1.3361859314575701E-2</v>
      </c>
      <c r="Q1143" s="82">
        <f>'4月评分表'!Q140</f>
        <v>2.4769092967653998</v>
      </c>
      <c r="R1143" s="82">
        <f>'4月评分表'!R140</f>
        <v>0.40085577943727102</v>
      </c>
    </row>
    <row r="1144" spans="1:18" hidden="1">
      <c r="A1144" s="81">
        <v>202404</v>
      </c>
      <c r="B1144" s="81" t="s">
        <v>341</v>
      </c>
      <c r="C1144" s="81" t="s">
        <v>17</v>
      </c>
      <c r="D1144" s="81" t="s">
        <v>33</v>
      </c>
      <c r="E1144" s="81" t="s">
        <v>202</v>
      </c>
      <c r="F1144" s="81">
        <f>'4月评分表'!F141</f>
        <v>0</v>
      </c>
      <c r="G1144" s="81">
        <f>'4月评分表'!G141</f>
        <v>0</v>
      </c>
      <c r="H1144" s="81">
        <f>'4月评分表'!H141</f>
        <v>7.5</v>
      </c>
      <c r="I1144" s="81">
        <f>'4月评分表'!I141</f>
        <v>7</v>
      </c>
      <c r="J1144" s="81">
        <f>'4月评分表'!J141</f>
        <v>5</v>
      </c>
      <c r="K1144" s="81">
        <f>'4月评分表'!K141</f>
        <v>5</v>
      </c>
      <c r="L1144" s="81">
        <f>'4月评分表'!L141</f>
        <v>24.5</v>
      </c>
      <c r="M1144" s="82">
        <f>'4月评分表'!M141</f>
        <v>86470.07</v>
      </c>
      <c r="N1144" s="82">
        <f>'4月评分表'!N141</f>
        <v>0</v>
      </c>
      <c r="O1144" s="82">
        <f>'4月评分表'!O141</f>
        <v>4.80710823721699E-2</v>
      </c>
      <c r="P1144" s="82">
        <f>'4月评分表'!P141</f>
        <v>7.7796838252630601E-3</v>
      </c>
      <c r="Q1144" s="82">
        <f>'4月评分表'!Q141</f>
        <v>1.1777415181181601</v>
      </c>
      <c r="R1144" s="82">
        <f>'4月评分表'!R141</f>
        <v>0.19060225371894499</v>
      </c>
    </row>
    <row r="1145" spans="1:18" hidden="1">
      <c r="A1145" s="81">
        <v>202404</v>
      </c>
      <c r="B1145" s="81" t="s">
        <v>343</v>
      </c>
      <c r="C1145" s="81" t="s">
        <v>17</v>
      </c>
      <c r="D1145" s="81" t="s">
        <v>33</v>
      </c>
      <c r="E1145" s="81" t="s">
        <v>204</v>
      </c>
      <c r="F1145" s="81">
        <f>'4月评分表'!F142</f>
        <v>38.700000000000003</v>
      </c>
      <c r="G1145" s="81">
        <f>'4月评分表'!G142</f>
        <v>10</v>
      </c>
      <c r="H1145" s="81">
        <f>'4月评分表'!H142</f>
        <v>10</v>
      </c>
      <c r="I1145" s="81">
        <f>'4月评分表'!I142</f>
        <v>7</v>
      </c>
      <c r="J1145" s="81">
        <f>'4月评分表'!J142</f>
        <v>2.5</v>
      </c>
      <c r="K1145" s="81">
        <f>'4月评分表'!K142</f>
        <v>5</v>
      </c>
      <c r="L1145" s="81">
        <f>'4月评分表'!L142</f>
        <v>73.2</v>
      </c>
      <c r="M1145" s="82">
        <f>'4月评分表'!M142</f>
        <v>197463.08</v>
      </c>
      <c r="N1145" s="82">
        <f>'4月评分表'!N142</f>
        <v>20592.1377982716</v>
      </c>
      <c r="O1145" s="82">
        <f>'4月评分表'!O142</f>
        <v>0.34684687346478998</v>
      </c>
      <c r="P1145" s="82">
        <f>'4月评分表'!P142</f>
        <v>2.9881002504230099E-2</v>
      </c>
      <c r="Q1145" s="82">
        <f>'4月评分表'!Q142</f>
        <v>25.3891911376226</v>
      </c>
      <c r="R1145" s="82">
        <f>'4月评分表'!R142</f>
        <v>2.1872893833096398</v>
      </c>
    </row>
    <row r="1146" spans="1:18" hidden="1">
      <c r="A1146" s="81">
        <v>202404</v>
      </c>
      <c r="B1146" s="81" t="s">
        <v>345</v>
      </c>
      <c r="C1146" s="81" t="s">
        <v>17</v>
      </c>
      <c r="D1146" s="81" t="s">
        <v>33</v>
      </c>
      <c r="E1146" s="81" t="s">
        <v>318</v>
      </c>
      <c r="F1146" s="81">
        <f>'4月评分表'!F143</f>
        <v>45</v>
      </c>
      <c r="G1146" s="81">
        <f>'4月评分表'!G143</f>
        <v>2.5</v>
      </c>
      <c r="H1146" s="81">
        <f>'4月评分表'!H143</f>
        <v>10</v>
      </c>
      <c r="I1146" s="81">
        <f>'4月评分表'!I143</f>
        <v>10</v>
      </c>
      <c r="J1146" s="81">
        <f>'4月评分表'!J143</f>
        <v>2.5</v>
      </c>
      <c r="K1146" s="81">
        <f>'4月评分表'!K143</f>
        <v>5</v>
      </c>
      <c r="L1146" s="81">
        <f>'4月评分表'!L143</f>
        <v>75</v>
      </c>
      <c r="M1146" s="82">
        <f>'4月评分表'!M143</f>
        <v>103718.97</v>
      </c>
      <c r="N1146" s="82">
        <f>'4月评分表'!N143</f>
        <v>765.74406014673002</v>
      </c>
      <c r="O1146" s="82">
        <f>'4月评分表'!O143</f>
        <v>6.6476023779118001E-2</v>
      </c>
      <c r="P1146" s="82">
        <f>'4月评分表'!P143</f>
        <v>9.7820846026831897E-3</v>
      </c>
      <c r="Q1146" s="82">
        <f>'4月评分表'!Q143</f>
        <v>4.98570178343385</v>
      </c>
      <c r="R1146" s="82">
        <f>'4月评分表'!R143</f>
        <v>0.73365634520123901</v>
      </c>
    </row>
    <row r="1147" spans="1:18" hidden="1">
      <c r="A1147" s="81">
        <v>202404</v>
      </c>
      <c r="B1147" s="81" t="s">
        <v>347</v>
      </c>
      <c r="C1147" s="81" t="s">
        <v>16</v>
      </c>
      <c r="D1147" s="81" t="s">
        <v>22</v>
      </c>
      <c r="E1147" s="81" t="s">
        <v>60</v>
      </c>
      <c r="F1147" s="81">
        <f>'4月评分表'!F144</f>
        <v>39.6</v>
      </c>
      <c r="G1147" s="81">
        <f>'4月评分表'!G144</f>
        <v>20</v>
      </c>
      <c r="H1147" s="81">
        <f>'4月评分表'!H144</f>
        <v>10</v>
      </c>
      <c r="I1147" s="81">
        <f>'4月评分表'!I144</f>
        <v>10</v>
      </c>
      <c r="J1147" s="81">
        <f>'4月评分表'!J144</f>
        <v>7.5</v>
      </c>
      <c r="K1147" s="81">
        <f>'4月评分表'!K144</f>
        <v>5</v>
      </c>
      <c r="L1147" s="81">
        <f>'4月评分表'!L144</f>
        <v>92.1</v>
      </c>
      <c r="M1147" s="82">
        <f>'4月评分表'!M144</f>
        <v>212028.17</v>
      </c>
      <c r="N1147" s="82">
        <f>'4月评分表'!N144</f>
        <v>63773.577321870602</v>
      </c>
      <c r="O1147" s="82">
        <f>'4月评分表'!O144</f>
        <v>0.27167251380332202</v>
      </c>
      <c r="P1147" s="82">
        <f>'4月评分表'!P144</f>
        <v>6.4298750927679602E-2</v>
      </c>
      <c r="Q1147" s="82">
        <f>'4月评分表'!Q144</f>
        <v>25.021038521285998</v>
      </c>
      <c r="R1147" s="82">
        <f>'4月评分表'!R144</f>
        <v>5.92191496043929</v>
      </c>
    </row>
    <row r="1148" spans="1:18" hidden="1">
      <c r="A1148" s="81">
        <v>202404</v>
      </c>
      <c r="B1148" s="81" t="s">
        <v>349</v>
      </c>
      <c r="C1148" s="81" t="s">
        <v>16</v>
      </c>
      <c r="D1148" s="81" t="s">
        <v>22</v>
      </c>
      <c r="E1148" s="81" t="s">
        <v>322</v>
      </c>
      <c r="F1148" s="81">
        <f>'4月评分表'!F145</f>
        <v>45</v>
      </c>
      <c r="G1148" s="81">
        <f>'4月评分表'!G145</f>
        <v>10</v>
      </c>
      <c r="H1148" s="81">
        <f>'4月评分表'!H145</f>
        <v>10</v>
      </c>
      <c r="I1148" s="81">
        <f>'4月评分表'!I145</f>
        <v>10</v>
      </c>
      <c r="J1148" s="81">
        <f>'4月评分表'!J145</f>
        <v>2.5</v>
      </c>
      <c r="K1148" s="81">
        <f>'4月评分表'!K145</f>
        <v>5</v>
      </c>
      <c r="L1148" s="81">
        <f>'4月评分表'!L145</f>
        <v>82.5</v>
      </c>
      <c r="M1148" s="82">
        <f>'4月评分表'!M145</f>
        <v>196306.23</v>
      </c>
      <c r="N1148" s="82">
        <f>'4月评分表'!N145</f>
        <v>26353.822503693598</v>
      </c>
      <c r="O1148" s="82">
        <f>'4月评分表'!O145</f>
        <v>0.189440648515418</v>
      </c>
      <c r="P1148" s="82">
        <f>'4月评分表'!P145</f>
        <v>4.34318886953328E-2</v>
      </c>
      <c r="Q1148" s="82">
        <f>'4月评分表'!Q145</f>
        <v>15.628853502522</v>
      </c>
      <c r="R1148" s="82">
        <f>'4月评分表'!R145</f>
        <v>3.5831308173649599</v>
      </c>
    </row>
    <row r="1149" spans="1:18" hidden="1">
      <c r="A1149" s="81">
        <v>202404</v>
      </c>
      <c r="B1149" s="81" t="s">
        <v>351</v>
      </c>
      <c r="C1149" s="81" t="s">
        <v>17</v>
      </c>
      <c r="D1149" s="81" t="s">
        <v>30</v>
      </c>
      <c r="E1149" s="81" t="s">
        <v>182</v>
      </c>
      <c r="F1149" s="81">
        <f>'4月评分表'!F146</f>
        <v>42.75</v>
      </c>
      <c r="G1149" s="81">
        <f>'4月评分表'!G146</f>
        <v>5</v>
      </c>
      <c r="H1149" s="81">
        <f>'4月评分表'!H146</f>
        <v>10</v>
      </c>
      <c r="I1149" s="81">
        <f>'4月评分表'!I146</f>
        <v>10</v>
      </c>
      <c r="J1149" s="81">
        <f>'4月评分表'!J146</f>
        <v>2.5</v>
      </c>
      <c r="K1149" s="81">
        <f>'4月评分表'!K146</f>
        <v>5</v>
      </c>
      <c r="L1149" s="81">
        <f>'4月评分表'!L146</f>
        <v>75.25</v>
      </c>
      <c r="M1149" s="82">
        <f>'4月评分表'!M146</f>
        <v>131689.25</v>
      </c>
      <c r="N1149" s="82">
        <f>'4月评分表'!N146</f>
        <v>9618.1542277520002</v>
      </c>
      <c r="O1149" s="82">
        <f>'4月评分表'!O146</f>
        <v>8.9342736722688207E-2</v>
      </c>
      <c r="P1149" s="82">
        <f>'4月评分表'!P146</f>
        <v>1.7506846823655799E-2</v>
      </c>
      <c r="Q1149" s="82">
        <f>'4月评分表'!Q146</f>
        <v>6.7230409383822902</v>
      </c>
      <c r="R1149" s="82">
        <f>'4月评分表'!R146</f>
        <v>1.3173902234801</v>
      </c>
    </row>
    <row r="1150" spans="1:18" hidden="1">
      <c r="A1150" s="81">
        <v>202404</v>
      </c>
      <c r="B1150" s="81" t="s">
        <v>353</v>
      </c>
      <c r="C1150" s="81" t="s">
        <v>17</v>
      </c>
      <c r="D1150" s="81" t="s">
        <v>30</v>
      </c>
      <c r="E1150" s="81" t="s">
        <v>292</v>
      </c>
      <c r="F1150" s="81">
        <f>'4月评分表'!F147</f>
        <v>40.049999999999997</v>
      </c>
      <c r="G1150" s="81">
        <f>'4月评分表'!G147</f>
        <v>10</v>
      </c>
      <c r="H1150" s="81">
        <f>'4月评分表'!H147</f>
        <v>10</v>
      </c>
      <c r="I1150" s="81">
        <f>'4月评分表'!I147</f>
        <v>7</v>
      </c>
      <c r="J1150" s="81">
        <f>'4月评分表'!J147</f>
        <v>2.5</v>
      </c>
      <c r="K1150" s="81">
        <f>'4月评分表'!K147</f>
        <v>5</v>
      </c>
      <c r="L1150" s="81">
        <f>'4月评分表'!L147</f>
        <v>74.55</v>
      </c>
      <c r="M1150" s="82">
        <f>'4月评分表'!M147</f>
        <v>227419.64</v>
      </c>
      <c r="N1150" s="82">
        <f>'4月评分表'!N147</f>
        <v>27080.126576370101</v>
      </c>
      <c r="O1150" s="82">
        <f>'4月评分表'!O147</f>
        <v>0.17203739098169399</v>
      </c>
      <c r="P1150" s="82">
        <f>'4月评分表'!P147</f>
        <v>3.6393370430804997E-2</v>
      </c>
      <c r="Q1150" s="82">
        <f>'4月评分表'!Q147</f>
        <v>12.8253874976853</v>
      </c>
      <c r="R1150" s="82">
        <f>'4月评分表'!R147</f>
        <v>2.71312576561651</v>
      </c>
    </row>
    <row r="1151" spans="1:18" hidden="1">
      <c r="A1151" s="81">
        <v>202404</v>
      </c>
      <c r="B1151" s="81" t="s">
        <v>355</v>
      </c>
      <c r="C1151" s="81" t="s">
        <v>17</v>
      </c>
      <c r="D1151" s="81" t="s">
        <v>30</v>
      </c>
      <c r="E1151" s="81" t="s">
        <v>216</v>
      </c>
      <c r="F1151" s="81">
        <f>'4月评分表'!F148</f>
        <v>36</v>
      </c>
      <c r="G1151" s="81">
        <f>'4月评分表'!G148</f>
        <v>2.5</v>
      </c>
      <c r="H1151" s="81">
        <f>'4月评分表'!H148</f>
        <v>10</v>
      </c>
      <c r="I1151" s="81">
        <f>'4月评分表'!I148</f>
        <v>10</v>
      </c>
      <c r="J1151" s="81">
        <f>'4月评分表'!J148</f>
        <v>7.5</v>
      </c>
      <c r="K1151" s="81">
        <f>'4月评分表'!K148</f>
        <v>5</v>
      </c>
      <c r="L1151" s="81">
        <f>'4月评分表'!L148</f>
        <v>71</v>
      </c>
      <c r="M1151" s="82">
        <f>'4月评分表'!M148</f>
        <v>96638.2</v>
      </c>
      <c r="N1151" s="82">
        <f>'4月评分表'!N148</f>
        <v>2142.5428057551098</v>
      </c>
      <c r="O1151" s="82">
        <f>'4月评分表'!O148</f>
        <v>5.7230516728903599E-2</v>
      </c>
      <c r="P1151" s="82">
        <f>'4月评分表'!P148</f>
        <v>9.9550648918119503E-3</v>
      </c>
      <c r="Q1151" s="82">
        <f>'4月评分表'!Q148</f>
        <v>4.0633666877521604</v>
      </c>
      <c r="R1151" s="82">
        <f>'4月评分表'!R148</f>
        <v>0.70680960731864895</v>
      </c>
    </row>
    <row r="1152" spans="1:18" hidden="1">
      <c r="A1152" s="81">
        <v>202404</v>
      </c>
      <c r="B1152" s="81" t="s">
        <v>357</v>
      </c>
      <c r="C1152" s="81" t="s">
        <v>17</v>
      </c>
      <c r="D1152" s="81" t="s">
        <v>30</v>
      </c>
      <c r="E1152" s="81" t="s">
        <v>214</v>
      </c>
      <c r="F1152" s="81">
        <f>'4月评分表'!F149</f>
        <v>45</v>
      </c>
      <c r="G1152" s="81">
        <f>'4月评分表'!G149</f>
        <v>10</v>
      </c>
      <c r="H1152" s="81">
        <f>'4月评分表'!H149</f>
        <v>10</v>
      </c>
      <c r="I1152" s="81">
        <f>'4月评分表'!I149</f>
        <v>7</v>
      </c>
      <c r="J1152" s="81">
        <f>'4月评分表'!J149</f>
        <v>2.5</v>
      </c>
      <c r="K1152" s="81">
        <f>'4月评分表'!K149</f>
        <v>5</v>
      </c>
      <c r="L1152" s="81">
        <f>'4月评分表'!L149</f>
        <v>79.5</v>
      </c>
      <c r="M1152" s="82">
        <f>'4月评分表'!M149</f>
        <v>135311.79</v>
      </c>
      <c r="N1152" s="82">
        <f>'4月评分表'!N149</f>
        <v>14597.4086963138</v>
      </c>
      <c r="O1152" s="82">
        <f>'4月评分表'!O149</f>
        <v>9.9792145338351998E-2</v>
      </c>
      <c r="P1152" s="82">
        <f>'4月评分表'!P149</f>
        <v>2.0762292930179001E-2</v>
      </c>
      <c r="Q1152" s="82">
        <f>'4月评分表'!Q149</f>
        <v>7.9334755543989797</v>
      </c>
      <c r="R1152" s="82">
        <f>'4月评分表'!R149</f>
        <v>1.6506022879492299</v>
      </c>
    </row>
    <row r="1153" spans="1:18" hidden="1">
      <c r="A1153" s="81">
        <v>202404</v>
      </c>
      <c r="B1153" s="81" t="s">
        <v>359</v>
      </c>
      <c r="C1153" s="81" t="s">
        <v>17</v>
      </c>
      <c r="D1153" s="81" t="s">
        <v>30</v>
      </c>
      <c r="E1153" s="81" t="s">
        <v>212</v>
      </c>
      <c r="F1153" s="81">
        <f>'4月评分表'!F150</f>
        <v>45</v>
      </c>
      <c r="G1153" s="81">
        <f>'4月评分表'!G150</f>
        <v>20</v>
      </c>
      <c r="H1153" s="81">
        <f>'4月评分表'!H150</f>
        <v>10</v>
      </c>
      <c r="I1153" s="81">
        <f>'4月评分表'!I150</f>
        <v>10</v>
      </c>
      <c r="J1153" s="81">
        <f>'4月评分表'!J150</f>
        <v>0</v>
      </c>
      <c r="K1153" s="81">
        <f>'4月评分表'!K150</f>
        <v>5</v>
      </c>
      <c r="L1153" s="81">
        <f>'4月评分表'!L150</f>
        <v>90</v>
      </c>
      <c r="M1153" s="82">
        <f>'4月评分表'!M150</f>
        <v>374520.02</v>
      </c>
      <c r="N1153" s="82">
        <f>'4月评分表'!N150</f>
        <v>83710.395659236805</v>
      </c>
      <c r="O1153" s="82">
        <f>'4月评分表'!O150</f>
        <v>0.34961688472550101</v>
      </c>
      <c r="P1153" s="82">
        <f>'4月评分表'!P150</f>
        <v>8.2946168876794402E-2</v>
      </c>
      <c r="Q1153" s="82">
        <f>'4月评分表'!Q150</f>
        <v>31.465519625295101</v>
      </c>
      <c r="R1153" s="82">
        <f>'4月评分表'!R150</f>
        <v>7.4651551989114999</v>
      </c>
    </row>
    <row r="1154" spans="1:18" hidden="1">
      <c r="A1154" s="81">
        <v>202404</v>
      </c>
      <c r="B1154" s="81" t="s">
        <v>361</v>
      </c>
      <c r="C1154" s="81" t="s">
        <v>17</v>
      </c>
      <c r="D1154" s="81" t="s">
        <v>30</v>
      </c>
      <c r="E1154" s="81" t="s">
        <v>324</v>
      </c>
      <c r="F1154" s="81">
        <f>'4月评分表'!F151</f>
        <v>40.5</v>
      </c>
      <c r="G1154" s="81">
        <f>'4月评分表'!G151</f>
        <v>5</v>
      </c>
      <c r="H1154" s="81">
        <f>'4月评分表'!H151</f>
        <v>10</v>
      </c>
      <c r="I1154" s="81">
        <f>'4月评分表'!I151</f>
        <v>4</v>
      </c>
      <c r="J1154" s="81">
        <f>'4月评分表'!J151</f>
        <v>2.5</v>
      </c>
      <c r="K1154" s="81">
        <f>'4月评分表'!K151</f>
        <v>5</v>
      </c>
      <c r="L1154" s="81">
        <f>'4月评分表'!L151</f>
        <v>67</v>
      </c>
      <c r="M1154" s="82">
        <f>'4月评分表'!M151</f>
        <v>145019.47</v>
      </c>
      <c r="N1154" s="82">
        <f>'4月评分表'!N151</f>
        <v>14278.585431265999</v>
      </c>
      <c r="O1154" s="82">
        <f>'4月评分表'!O151</f>
        <v>0.10463591481505501</v>
      </c>
      <c r="P1154" s="82">
        <f>'4月评分表'!P151</f>
        <v>2.14481111347051E-2</v>
      </c>
      <c r="Q1154" s="82">
        <f>'4月评分表'!Q151</f>
        <v>7.0106062926086903</v>
      </c>
      <c r="R1154" s="82">
        <f>'4月评分表'!R151</f>
        <v>1.43702344602524</v>
      </c>
    </row>
    <row r="1155" spans="1:18" hidden="1">
      <c r="A1155" s="81">
        <v>202404</v>
      </c>
      <c r="B1155" s="81" t="s">
        <v>363</v>
      </c>
      <c r="C1155" s="81" t="s">
        <v>17</v>
      </c>
      <c r="D1155" s="81" t="s">
        <v>30</v>
      </c>
      <c r="E1155" s="81" t="s">
        <v>370</v>
      </c>
      <c r="F1155" s="81">
        <f>'4月评分表'!F152</f>
        <v>41.4</v>
      </c>
      <c r="G1155" s="81">
        <f>'4月评分表'!G152</f>
        <v>15</v>
      </c>
      <c r="H1155" s="81">
        <f>'4月评分表'!H152</f>
        <v>5</v>
      </c>
      <c r="I1155" s="81">
        <f>'4月评分表'!I152</f>
        <v>10</v>
      </c>
      <c r="J1155" s="81">
        <f>'4月评分表'!J152</f>
        <v>0</v>
      </c>
      <c r="K1155" s="81">
        <f>'4月评分表'!K152</f>
        <v>5</v>
      </c>
      <c r="L1155" s="81">
        <f>'4月评分表'!L152</f>
        <v>76.400000000000006</v>
      </c>
      <c r="M1155" s="82">
        <f>'4月评分表'!M152</f>
        <v>151497.39000000001</v>
      </c>
      <c r="N1155" s="82">
        <f>'4月评分表'!N152</f>
        <v>25555.718040342101</v>
      </c>
      <c r="O1155" s="82">
        <f>'4月评分表'!O152</f>
        <v>0.127344410687807</v>
      </c>
      <c r="P1155" s="82">
        <f>'4月评分表'!P152</f>
        <v>2.8665789950931001E-2</v>
      </c>
      <c r="Q1155" s="82">
        <f>'4月评分表'!Q152</f>
        <v>9.7291129765484605</v>
      </c>
      <c r="R1155" s="82">
        <f>'4月评分表'!R152</f>
        <v>2.1900663522511299</v>
      </c>
    </row>
    <row r="1156" spans="1:18" hidden="1">
      <c r="A1156" s="81">
        <v>202404</v>
      </c>
      <c r="B1156" s="81" t="s">
        <v>365</v>
      </c>
      <c r="C1156" s="81" t="s">
        <v>16</v>
      </c>
      <c r="D1156" s="81" t="s">
        <v>34</v>
      </c>
      <c r="E1156" s="81" t="s">
        <v>250</v>
      </c>
      <c r="F1156" s="81">
        <f>'4月评分表'!F153</f>
        <v>45</v>
      </c>
      <c r="G1156" s="81">
        <f>'4月评分表'!G153</f>
        <v>2.5</v>
      </c>
      <c r="H1156" s="81">
        <f>'4月评分表'!H153</f>
        <v>10</v>
      </c>
      <c r="I1156" s="81">
        <f>'4月评分表'!I153</f>
        <v>10</v>
      </c>
      <c r="J1156" s="81">
        <f>'4月评分表'!J153</f>
        <v>5</v>
      </c>
      <c r="K1156" s="81">
        <f>'4月评分表'!K153</f>
        <v>5</v>
      </c>
      <c r="L1156" s="81">
        <f>'4月评分表'!L153</f>
        <v>77.5</v>
      </c>
      <c r="M1156" s="82">
        <f>'4月评分表'!M153</f>
        <v>104035.78</v>
      </c>
      <c r="N1156" s="82">
        <f>'4月评分表'!N153</f>
        <v>2208.2138711832599</v>
      </c>
      <c r="O1156" s="82">
        <f>'4月评分表'!O153</f>
        <v>4.7132848966579502E-2</v>
      </c>
      <c r="P1156" s="82">
        <f>'4月评分表'!P153</f>
        <v>1.72268554105625E-2</v>
      </c>
      <c r="Q1156" s="82">
        <f>'4月评分表'!Q153</f>
        <v>3.6527957949099101</v>
      </c>
      <c r="R1156" s="82">
        <f>'4月评分表'!R153</f>
        <v>1.3350812943185899</v>
      </c>
    </row>
    <row r="1157" spans="1:18" hidden="1">
      <c r="A1157" s="81">
        <v>202404</v>
      </c>
      <c r="B1157" s="81" t="s">
        <v>367</v>
      </c>
      <c r="C1157" s="81" t="s">
        <v>17</v>
      </c>
      <c r="D1157" s="81" t="s">
        <v>36</v>
      </c>
      <c r="E1157" s="81" t="s">
        <v>230</v>
      </c>
      <c r="F1157" s="81">
        <f>'4月评分表'!F154</f>
        <v>41.4</v>
      </c>
      <c r="G1157" s="81">
        <f>'4月评分表'!G154</f>
        <v>0</v>
      </c>
      <c r="H1157" s="81">
        <f>'4月评分表'!H154</f>
        <v>7.5</v>
      </c>
      <c r="I1157" s="81">
        <f>'4月评分表'!I154</f>
        <v>10</v>
      </c>
      <c r="J1157" s="81">
        <f>'4月评分表'!J154</f>
        <v>2.5</v>
      </c>
      <c r="K1157" s="81">
        <f>'4月评分表'!K154</f>
        <v>5</v>
      </c>
      <c r="L1157" s="81">
        <f>'4月评分表'!L154</f>
        <v>66.400000000000006</v>
      </c>
      <c r="M1157" s="82">
        <f>'4月评分表'!M154</f>
        <v>58199.27</v>
      </c>
      <c r="N1157" s="82">
        <f>'4月评分表'!N154</f>
        <v>0</v>
      </c>
      <c r="O1157" s="82">
        <f>'4月评分表'!O154</f>
        <v>2.99485244274704E-2</v>
      </c>
      <c r="P1157" s="82">
        <f>'4月评分表'!P154</f>
        <v>5.2361692255033197E-3</v>
      </c>
      <c r="Q1157" s="82">
        <f>'4月评分表'!Q154</f>
        <v>1.98858202198403</v>
      </c>
      <c r="R1157" s="82">
        <f>'4月评分表'!R154</f>
        <v>0.34768163657341999</v>
      </c>
    </row>
    <row r="1158" spans="1:18" hidden="1">
      <c r="A1158" s="81">
        <v>202404</v>
      </c>
      <c r="B1158" s="81" t="s">
        <v>75</v>
      </c>
      <c r="C1158" s="81" t="s">
        <v>16</v>
      </c>
      <c r="D1158" s="81" t="s">
        <v>22</v>
      </c>
      <c r="E1158" s="81" t="s">
        <v>118</v>
      </c>
      <c r="F1158" s="81">
        <f>'4月评分表'!F155</f>
        <v>45</v>
      </c>
      <c r="G1158" s="81">
        <f>'4月评分表'!G155</f>
        <v>15</v>
      </c>
      <c r="H1158" s="81">
        <f>'4月评分表'!H155</f>
        <v>10</v>
      </c>
      <c r="I1158" s="81">
        <f>'4月评分表'!I155</f>
        <v>6</v>
      </c>
      <c r="J1158" s="81">
        <f>'4月评分表'!J155</f>
        <v>2.5</v>
      </c>
      <c r="K1158" s="81">
        <f>'4月评分表'!K155</f>
        <v>5</v>
      </c>
      <c r="L1158" s="81">
        <f>'4月评分表'!L155</f>
        <v>83.5</v>
      </c>
      <c r="M1158" s="82">
        <f>'4月评分表'!M155</f>
        <v>191404.16</v>
      </c>
      <c r="N1158" s="82">
        <f>'4月评分表'!N155</f>
        <v>35717.001909776998</v>
      </c>
      <c r="O1158" s="82">
        <f>'4月评分表'!O155</f>
        <v>0.203742634065114</v>
      </c>
      <c r="P1158" s="82">
        <f>'4月评分表'!P155</f>
        <v>4.7282441093436003E-2</v>
      </c>
      <c r="Q1158" s="82">
        <f>'4月评分表'!Q155</f>
        <v>17.012509944436999</v>
      </c>
      <c r="R1158" s="82">
        <f>'4月评分表'!R155</f>
        <v>3.94808383130191</v>
      </c>
    </row>
    <row r="1159" spans="1:18" hidden="1">
      <c r="A1159" s="81">
        <v>202404</v>
      </c>
      <c r="B1159" s="81" t="s">
        <v>369</v>
      </c>
      <c r="C1159" s="81" t="s">
        <v>16</v>
      </c>
      <c r="D1159" s="81" t="s">
        <v>22</v>
      </c>
      <c r="E1159" s="81" t="s">
        <v>148</v>
      </c>
      <c r="F1159" s="81">
        <f>'4月评分表'!F156</f>
        <v>42.3</v>
      </c>
      <c r="G1159" s="81">
        <f>'4月评分表'!G156</f>
        <v>2.5</v>
      </c>
      <c r="H1159" s="81">
        <f>'4月评分表'!H156</f>
        <v>10</v>
      </c>
      <c r="I1159" s="81">
        <f>'4月评分表'!I156</f>
        <v>10</v>
      </c>
      <c r="J1159" s="81">
        <f>'4月评分表'!J156</f>
        <v>5</v>
      </c>
      <c r="K1159" s="81">
        <f>'4月评分表'!K156</f>
        <v>5</v>
      </c>
      <c r="L1159" s="81">
        <f>'4月评分表'!L156</f>
        <v>74.8</v>
      </c>
      <c r="M1159" s="82">
        <f>'4月评分表'!M156</f>
        <v>121844.52</v>
      </c>
      <c r="N1159" s="82">
        <f>'4月评分表'!N156</f>
        <v>4223.1939072447003</v>
      </c>
      <c r="O1159" s="82">
        <f>'4月评分表'!O156</f>
        <v>9.4537526459433294E-2</v>
      </c>
      <c r="P1159" s="82">
        <f>'4月评分表'!P156</f>
        <v>2.0981884426180802E-2</v>
      </c>
      <c r="Q1159" s="82">
        <f>'4月评分表'!Q156</f>
        <v>7.0714069791656096</v>
      </c>
      <c r="R1159" s="82">
        <f>'4月评分表'!R156</f>
        <v>1.56944495507832</v>
      </c>
    </row>
    <row r="1160" spans="1:18" hidden="1">
      <c r="A1160" s="81">
        <v>202404</v>
      </c>
      <c r="B1160" s="81" t="s">
        <v>429</v>
      </c>
      <c r="C1160" s="81" t="s">
        <v>16</v>
      </c>
      <c r="D1160" s="81" t="s">
        <v>22</v>
      </c>
      <c r="E1160" s="81" t="s">
        <v>350</v>
      </c>
      <c r="F1160" s="81">
        <f>'4月评分表'!F157</f>
        <v>0</v>
      </c>
      <c r="G1160" s="81">
        <f>'4月评分表'!G157</f>
        <v>0</v>
      </c>
      <c r="H1160" s="81">
        <f>'4月评分表'!H157</f>
        <v>10</v>
      </c>
      <c r="I1160" s="81">
        <f>'4月评分表'!I157</f>
        <v>7</v>
      </c>
      <c r="J1160" s="81">
        <f>'4月评分表'!J157</f>
        <v>5</v>
      </c>
      <c r="K1160" s="81">
        <f>'4月评分表'!K157</f>
        <v>5</v>
      </c>
      <c r="L1160" s="81">
        <f>'4月评分表'!L157</f>
        <v>27</v>
      </c>
      <c r="M1160" s="82">
        <f>'4月评分表'!M157</f>
        <v>96320.63</v>
      </c>
      <c r="N1160" s="82">
        <f>'4月评分表'!N157</f>
        <v>0</v>
      </c>
      <c r="O1160" s="82">
        <f>'4月评分表'!O157</f>
        <v>6.8393292169680597E-2</v>
      </c>
      <c r="P1160" s="82">
        <f>'4月评分表'!P157</f>
        <v>1.49425153952068E-2</v>
      </c>
      <c r="Q1160" s="82">
        <f>'4月评分表'!Q157</f>
        <v>1.8466188885813799</v>
      </c>
      <c r="R1160" s="82">
        <f>'4月评分表'!R157</f>
        <v>0.40344791567058402</v>
      </c>
    </row>
    <row r="1161" spans="1:18" hidden="1">
      <c r="A1161" s="81">
        <v>202404</v>
      </c>
      <c r="B1161" s="81" t="s">
        <v>372</v>
      </c>
      <c r="C1161" s="81" t="s">
        <v>16</v>
      </c>
      <c r="D1161" s="81" t="s">
        <v>34</v>
      </c>
      <c r="E1161" s="81" t="s">
        <v>254</v>
      </c>
      <c r="F1161" s="81">
        <f>'4月评分表'!F158</f>
        <v>44.1</v>
      </c>
      <c r="G1161" s="81">
        <f>'4月评分表'!G158</f>
        <v>2.5</v>
      </c>
      <c r="H1161" s="81">
        <f>'4月评分表'!H158</f>
        <v>10</v>
      </c>
      <c r="I1161" s="81">
        <f>'4月评分表'!I158</f>
        <v>10</v>
      </c>
      <c r="J1161" s="81">
        <f>'4月评分表'!J158</f>
        <v>0</v>
      </c>
      <c r="K1161" s="81">
        <f>'4月评分表'!K158</f>
        <v>5</v>
      </c>
      <c r="L1161" s="81">
        <f>'4月评分表'!L158</f>
        <v>71.599999999999994</v>
      </c>
      <c r="M1161" s="82">
        <f>'4月评分表'!M158</f>
        <v>130954.28</v>
      </c>
      <c r="N1161" s="82">
        <f>'4月评分表'!N158</f>
        <v>4000.1193601296</v>
      </c>
      <c r="O1161" s="82">
        <f>'4月评分表'!O158</f>
        <v>6.0686348491132497E-2</v>
      </c>
      <c r="P1161" s="82">
        <f>'4月评分表'!P158</f>
        <v>2.2285253388320499E-2</v>
      </c>
      <c r="Q1161" s="82">
        <f>'4月评分表'!Q158</f>
        <v>4.3451425519650897</v>
      </c>
      <c r="R1161" s="82">
        <f>'4月评分表'!R158</f>
        <v>1.5956241426037501</v>
      </c>
    </row>
    <row r="1162" spans="1:18" hidden="1">
      <c r="A1162" s="81">
        <v>202404</v>
      </c>
      <c r="B1162" s="81" t="s">
        <v>374</v>
      </c>
      <c r="C1162" s="81" t="s">
        <v>19</v>
      </c>
      <c r="D1162" s="81" t="s">
        <v>28</v>
      </c>
      <c r="E1162" s="81" t="s">
        <v>62</v>
      </c>
      <c r="F1162" s="81">
        <f>'4月评分表'!F159</f>
        <v>45</v>
      </c>
      <c r="G1162" s="81">
        <f>'4月评分表'!G159</f>
        <v>0</v>
      </c>
      <c r="H1162" s="81">
        <f>'4月评分表'!H159</f>
        <v>10</v>
      </c>
      <c r="I1162" s="81">
        <f>'4月评分表'!I159</f>
        <v>10</v>
      </c>
      <c r="J1162" s="81">
        <f>'4月评分表'!J159</f>
        <v>2.5</v>
      </c>
      <c r="K1162" s="81">
        <f>'4月评分表'!K159</f>
        <v>5</v>
      </c>
      <c r="L1162" s="81">
        <f>'4月评分表'!L159</f>
        <v>72.5</v>
      </c>
      <c r="M1162" s="82">
        <f>'4月评分表'!M159</f>
        <v>46228.83</v>
      </c>
      <c r="N1162" s="82">
        <f>'4月评分表'!N159</f>
        <v>0</v>
      </c>
      <c r="O1162" s="82">
        <f>'4月评分表'!O159</f>
        <v>4.4641160740939802E-2</v>
      </c>
      <c r="P1162" s="82">
        <f>'4月评分表'!P159</f>
        <v>4.4237626736998801E-3</v>
      </c>
      <c r="Q1162" s="82">
        <f>'4月评分表'!Q159</f>
        <v>3.2364841537181399</v>
      </c>
      <c r="R1162" s="82">
        <f>'4月评分表'!R159</f>
        <v>0.32072279384324098</v>
      </c>
    </row>
    <row r="1163" spans="1:18" hidden="1">
      <c r="A1163" s="81">
        <v>202404</v>
      </c>
      <c r="B1163" s="81" t="s">
        <v>430</v>
      </c>
      <c r="C1163" s="81" t="s">
        <v>19</v>
      </c>
      <c r="D1163" s="81" t="s">
        <v>28</v>
      </c>
      <c r="E1163" s="81" t="s">
        <v>140</v>
      </c>
      <c r="F1163" s="81">
        <f>'4月评分表'!F160</f>
        <v>45</v>
      </c>
      <c r="G1163" s="81">
        <f>'4月评分表'!G160</f>
        <v>0</v>
      </c>
      <c r="H1163" s="81">
        <f>'4月评分表'!H160</f>
        <v>10</v>
      </c>
      <c r="I1163" s="81">
        <f>'4月评分表'!I160</f>
        <v>6</v>
      </c>
      <c r="J1163" s="81">
        <f>'4月评分表'!J160</f>
        <v>0</v>
      </c>
      <c r="K1163" s="81">
        <f>'4月评分表'!K160</f>
        <v>5</v>
      </c>
      <c r="L1163" s="81">
        <f>'4月评分表'!L160</f>
        <v>66</v>
      </c>
      <c r="M1163" s="82">
        <f>'4月评分表'!M160</f>
        <v>93684.6</v>
      </c>
      <c r="N1163" s="82">
        <f>'4月评分表'!N160</f>
        <v>0</v>
      </c>
      <c r="O1163" s="82">
        <f>'4月评分表'!O160</f>
        <v>9.0467123817553896E-2</v>
      </c>
      <c r="P1163" s="82">
        <f>'4月评分表'!P160</f>
        <v>8.9649345782816404E-3</v>
      </c>
      <c r="Q1163" s="82">
        <f>'4月评分表'!Q160</f>
        <v>5.9708301719585597</v>
      </c>
      <c r="R1163" s="82">
        <f>'4月评分表'!R160</f>
        <v>0.59168568216658801</v>
      </c>
    </row>
    <row r="1164" spans="1:18" hidden="1">
      <c r="A1164" s="81">
        <v>202404</v>
      </c>
      <c r="B1164" s="81" t="s">
        <v>376</v>
      </c>
      <c r="C1164" s="81" t="s">
        <v>17</v>
      </c>
      <c r="D1164" s="81" t="s">
        <v>36</v>
      </c>
      <c r="E1164" s="81" t="s">
        <v>218</v>
      </c>
      <c r="F1164" s="81">
        <f>'4月评分表'!F161</f>
        <v>45</v>
      </c>
      <c r="G1164" s="81">
        <f>'4月评分表'!G161</f>
        <v>0</v>
      </c>
      <c r="H1164" s="81">
        <f>'4月评分表'!H161</f>
        <v>10</v>
      </c>
      <c r="I1164" s="81">
        <f>'4月评分表'!I161</f>
        <v>10</v>
      </c>
      <c r="J1164" s="81">
        <f>'4月评分表'!J161</f>
        <v>5</v>
      </c>
      <c r="K1164" s="81">
        <f>'4月评分表'!K161</f>
        <v>5</v>
      </c>
      <c r="L1164" s="81">
        <f>'4月评分表'!L161</f>
        <v>75</v>
      </c>
      <c r="M1164" s="82">
        <f>'4月评分表'!M161</f>
        <v>78281.55</v>
      </c>
      <c r="N1164" s="82">
        <f>'4月评分表'!N161</f>
        <v>0</v>
      </c>
      <c r="O1164" s="82">
        <f>'4月评分表'!O161</f>
        <v>4.0282582795200798E-2</v>
      </c>
      <c r="P1164" s="82">
        <f>'4月评分表'!P161</f>
        <v>7.0429653676875904E-3</v>
      </c>
      <c r="Q1164" s="82">
        <f>'4月评分表'!Q161</f>
        <v>3.0211937096400598</v>
      </c>
      <c r="R1164" s="82">
        <f>'4月评分表'!R161</f>
        <v>0.52822240257656905</v>
      </c>
    </row>
    <row r="1165" spans="1:18" hidden="1">
      <c r="A1165" s="81">
        <v>202404</v>
      </c>
      <c r="B1165" s="81" t="s">
        <v>430</v>
      </c>
      <c r="C1165" s="81" t="s">
        <v>19</v>
      </c>
      <c r="D1165" s="81" t="s">
        <v>27</v>
      </c>
      <c r="E1165" s="81" t="s">
        <v>122</v>
      </c>
      <c r="F1165" s="81">
        <f>'4月评分表'!F162</f>
        <v>0</v>
      </c>
      <c r="G1165" s="81">
        <f>'4月评分表'!G162</f>
        <v>0</v>
      </c>
      <c r="H1165" s="81">
        <f>'4月评分表'!H162</f>
        <v>10</v>
      </c>
      <c r="I1165" s="81">
        <f>'4月评分表'!I162</f>
        <v>10</v>
      </c>
      <c r="J1165" s="81">
        <f>'4月评分表'!J162</f>
        <v>2.5</v>
      </c>
      <c r="K1165" s="81">
        <f>'4月评分表'!K162</f>
        <v>5</v>
      </c>
      <c r="L1165" s="81">
        <f>'4月评分表'!L162</f>
        <v>27.5</v>
      </c>
      <c r="M1165" s="82">
        <f>'4月评分表'!M162</f>
        <v>12129</v>
      </c>
      <c r="N1165" s="82">
        <f>'4月评分表'!N162</f>
        <v>0</v>
      </c>
      <c r="O1165" s="82">
        <f>'4月评分表'!O162</f>
        <v>5.8358823919750702E-3</v>
      </c>
      <c r="P1165" s="82">
        <f>'4月评分表'!P162</f>
        <v>1.1606570503580899E-3</v>
      </c>
      <c r="Q1165" s="82">
        <f>'4月评分表'!Q162</f>
        <v>0.16048676577931401</v>
      </c>
      <c r="R1165" s="82">
        <f>'4月评分表'!R162</f>
        <v>3.1918068884847502E-2</v>
      </c>
    </row>
    <row r="1166" spans="1:18" hidden="1">
      <c r="A1166" s="81">
        <v>202403</v>
      </c>
      <c r="B1166" s="81" t="s">
        <v>283</v>
      </c>
      <c r="C1166" s="81" t="s">
        <v>18</v>
      </c>
      <c r="D1166" s="81" t="s">
        <v>29</v>
      </c>
      <c r="E1166" s="81" t="s">
        <v>284</v>
      </c>
      <c r="F1166" s="81">
        <f>'3月评分表'!F2</f>
        <v>45</v>
      </c>
      <c r="G1166" s="81">
        <f>'3月评分表'!G2</f>
        <v>10</v>
      </c>
      <c r="H1166" s="81">
        <f>'3月评分表'!H2</f>
        <v>10</v>
      </c>
      <c r="I1166" s="81">
        <f>'3月评分表'!I2</f>
        <v>7</v>
      </c>
      <c r="J1166" s="81">
        <f>'3月评分表'!J2</f>
        <v>0</v>
      </c>
      <c r="K1166" s="81">
        <f>'3月评分表'!K2</f>
        <v>5</v>
      </c>
      <c r="L1166" s="81">
        <f>'3月评分表'!L2</f>
        <v>77</v>
      </c>
      <c r="M1166" s="82">
        <f>'3月评分表'!M2</f>
        <v>302014.3</v>
      </c>
      <c r="N1166" s="82">
        <f>'3月评分表'!N2</f>
        <v>36926.821693963102</v>
      </c>
      <c r="O1166" s="82">
        <f>'3月评分表'!O2</f>
        <v>0.26393673503852</v>
      </c>
      <c r="P1166" s="82">
        <f>'3月评分表'!P2</f>
        <v>5.4851033457623599E-2</v>
      </c>
      <c r="Q1166" s="82">
        <f>'3月评分表'!Q2</f>
        <v>20.323128597966001</v>
      </c>
      <c r="R1166" s="82">
        <f>'3月评分表'!R2</f>
        <v>4.22352957623702</v>
      </c>
    </row>
    <row r="1167" spans="1:18" hidden="1">
      <c r="A1167" s="81">
        <v>202403</v>
      </c>
      <c r="B1167" s="81" t="s">
        <v>279</v>
      </c>
      <c r="C1167" s="81" t="s">
        <v>18</v>
      </c>
      <c r="D1167" s="81" t="s">
        <v>29</v>
      </c>
      <c r="E1167" s="81" t="s">
        <v>280</v>
      </c>
      <c r="F1167" s="81">
        <f>'3月评分表'!F3</f>
        <v>45</v>
      </c>
      <c r="G1167" s="81">
        <f>'3月评分表'!G3</f>
        <v>0</v>
      </c>
      <c r="H1167" s="81">
        <f>'3月评分表'!H3</f>
        <v>10</v>
      </c>
      <c r="I1167" s="81">
        <f>'3月评分表'!I3</f>
        <v>7</v>
      </c>
      <c r="J1167" s="81">
        <f>'3月评分表'!J3</f>
        <v>2.5</v>
      </c>
      <c r="K1167" s="81">
        <f>'3月评分表'!K3</f>
        <v>5</v>
      </c>
      <c r="L1167" s="81">
        <f>'3月评分表'!L3</f>
        <v>69.5</v>
      </c>
      <c r="M1167" s="82">
        <f>'3月评分表'!M3</f>
        <v>122285.34</v>
      </c>
      <c r="N1167" s="82">
        <f>'3月评分表'!N3</f>
        <v>0</v>
      </c>
      <c r="O1167" s="82">
        <f>'3月评分表'!O3</f>
        <v>5.77853377492447E-2</v>
      </c>
      <c r="P1167" s="82">
        <f>'3月评分表'!P3</f>
        <v>1.32239986054695E-2</v>
      </c>
      <c r="Q1167" s="82">
        <f>'3月评分表'!Q3</f>
        <v>4.0160809735725103</v>
      </c>
      <c r="R1167" s="82">
        <f>'3月评分表'!R3</f>
        <v>0.91906790308012998</v>
      </c>
    </row>
    <row r="1168" spans="1:18" hidden="1">
      <c r="A1168" s="81">
        <v>202403</v>
      </c>
      <c r="B1168" s="81" t="s">
        <v>285</v>
      </c>
      <c r="C1168" s="81" t="s">
        <v>18</v>
      </c>
      <c r="D1168" s="81" t="s">
        <v>29</v>
      </c>
      <c r="E1168" s="81" t="s">
        <v>286</v>
      </c>
      <c r="F1168" s="81">
        <f>'3月评分表'!F4</f>
        <v>45</v>
      </c>
      <c r="G1168" s="81">
        <f>'3月评分表'!G4</f>
        <v>0</v>
      </c>
      <c r="H1168" s="81">
        <f>'3月评分表'!H4</f>
        <v>10</v>
      </c>
      <c r="I1168" s="81">
        <f>'3月评分表'!I4</f>
        <v>7</v>
      </c>
      <c r="J1168" s="81">
        <f>'3月评分表'!J4</f>
        <v>2.5</v>
      </c>
      <c r="K1168" s="81">
        <f>'3月评分表'!K4</f>
        <v>5</v>
      </c>
      <c r="L1168" s="81">
        <f>'3月评分表'!L4</f>
        <v>69.5</v>
      </c>
      <c r="M1168" s="82">
        <f>'3月评分表'!M4</f>
        <v>89431.53</v>
      </c>
      <c r="N1168" s="82">
        <f>'3月评分表'!N4</f>
        <v>0</v>
      </c>
      <c r="O1168" s="82">
        <f>'3月评分表'!O4</f>
        <v>4.2260430943575997E-2</v>
      </c>
      <c r="P1168" s="82">
        <f>'3月评分表'!P4</f>
        <v>9.6711709515220692E-3</v>
      </c>
      <c r="Q1168" s="82">
        <f>'3月评分表'!Q4</f>
        <v>2.93709995057853</v>
      </c>
      <c r="R1168" s="82">
        <f>'3月评分表'!R4</f>
        <v>0.67214638113078395</v>
      </c>
    </row>
    <row r="1169" spans="1:18" hidden="1">
      <c r="A1169" s="81">
        <v>202403</v>
      </c>
      <c r="B1169" s="81" t="s">
        <v>339</v>
      </c>
      <c r="C1169" s="81" t="s">
        <v>18</v>
      </c>
      <c r="D1169" s="81" t="s">
        <v>29</v>
      </c>
      <c r="E1169" s="81" t="s">
        <v>340</v>
      </c>
      <c r="F1169" s="81">
        <f>'3月评分表'!F5</f>
        <v>36.9</v>
      </c>
      <c r="G1169" s="81">
        <f>'3月评分表'!G5</f>
        <v>0</v>
      </c>
      <c r="H1169" s="81">
        <f>'3月评分表'!H5</f>
        <v>10</v>
      </c>
      <c r="I1169" s="81">
        <f>'3月评分表'!I5</f>
        <v>4</v>
      </c>
      <c r="J1169" s="81">
        <f>'3月评分表'!J5</f>
        <v>5</v>
      </c>
      <c r="K1169" s="81">
        <f>'3月评分表'!K5</f>
        <v>5</v>
      </c>
      <c r="L1169" s="81">
        <f>'3月评分表'!L5</f>
        <v>60.9</v>
      </c>
      <c r="M1169" s="82">
        <f>'3月评分表'!M5</f>
        <v>128432.34</v>
      </c>
      <c r="N1169" s="82">
        <f>'3月评分表'!N5</f>
        <v>0</v>
      </c>
      <c r="O1169" s="82">
        <f>'3月评分表'!O5</f>
        <v>6.0690072455339597E-2</v>
      </c>
      <c r="P1169" s="82">
        <f>'3月评分表'!P5</f>
        <v>1.3888738298942299E-2</v>
      </c>
      <c r="Q1169" s="82">
        <f>'3月评分表'!Q5</f>
        <v>3.6960254125301799</v>
      </c>
      <c r="R1169" s="82">
        <f>'3月评分表'!R5</f>
        <v>0.845824162405586</v>
      </c>
    </row>
    <row r="1170" spans="1:18" hidden="1">
      <c r="A1170" s="81">
        <v>202403</v>
      </c>
      <c r="B1170" s="81" t="s">
        <v>271</v>
      </c>
      <c r="C1170" s="81" t="s">
        <v>18</v>
      </c>
      <c r="D1170" s="81" t="s">
        <v>35</v>
      </c>
      <c r="E1170" s="81" t="s">
        <v>272</v>
      </c>
      <c r="F1170" s="81">
        <f>'3月评分表'!F6</f>
        <v>41.85</v>
      </c>
      <c r="G1170" s="81">
        <f>'3月评分表'!G6</f>
        <v>0</v>
      </c>
      <c r="H1170" s="81">
        <f>'3月评分表'!H6</f>
        <v>10</v>
      </c>
      <c r="I1170" s="81">
        <f>'3月评分表'!I6</f>
        <v>10</v>
      </c>
      <c r="J1170" s="81">
        <f>'3月评分表'!J6</f>
        <v>5</v>
      </c>
      <c r="K1170" s="81">
        <f>'3月评分表'!K6</f>
        <v>5</v>
      </c>
      <c r="L1170" s="81">
        <f>'3月评分表'!L6</f>
        <v>71.849999999999994</v>
      </c>
      <c r="M1170" s="82">
        <f>'3月评分表'!M6</f>
        <v>93322.36</v>
      </c>
      <c r="N1170" s="82">
        <f>'3月评分表'!N6</f>
        <v>0</v>
      </c>
      <c r="O1170" s="82">
        <f>'3月评分表'!O6</f>
        <v>2.73224902295102E-2</v>
      </c>
      <c r="P1170" s="82">
        <f>'3月评分表'!P6</f>
        <v>1.00919272784384E-2</v>
      </c>
      <c r="Q1170" s="82">
        <f>'3月评分表'!Q6</f>
        <v>1.9631209229903099</v>
      </c>
      <c r="R1170" s="82">
        <f>'3月评分表'!R6</f>
        <v>0.72510497495579895</v>
      </c>
    </row>
    <row r="1171" spans="1:18" hidden="1">
      <c r="A1171" s="81">
        <v>202403</v>
      </c>
      <c r="B1171" s="81" t="s">
        <v>289</v>
      </c>
      <c r="C1171" s="81" t="s">
        <v>18</v>
      </c>
      <c r="D1171" s="81" t="s">
        <v>29</v>
      </c>
      <c r="E1171" s="81" t="s">
        <v>290</v>
      </c>
      <c r="F1171" s="81">
        <f>'3月评分表'!F7</f>
        <v>45</v>
      </c>
      <c r="G1171" s="81">
        <f>'3月评分表'!G7</f>
        <v>15</v>
      </c>
      <c r="H1171" s="81">
        <f>'3月评分表'!H7</f>
        <v>10</v>
      </c>
      <c r="I1171" s="81">
        <f>'3月评分表'!I7</f>
        <v>7</v>
      </c>
      <c r="J1171" s="81">
        <f>'3月评分表'!J7</f>
        <v>5</v>
      </c>
      <c r="K1171" s="81">
        <f>'3月评分表'!K7</f>
        <v>5</v>
      </c>
      <c r="L1171" s="81">
        <f>'3月评分表'!L7</f>
        <v>87</v>
      </c>
      <c r="M1171" s="82">
        <f>'3月评分表'!M7</f>
        <v>148527.72</v>
      </c>
      <c r="N1171" s="82">
        <f>'3月评分表'!N7</f>
        <v>28346.021275871601</v>
      </c>
      <c r="O1171" s="82">
        <f>'3月评分表'!O7</f>
        <v>0.163238820174857</v>
      </c>
      <c r="P1171" s="82">
        <f>'3月评分表'!P7</f>
        <v>3.3096312692030297E-2</v>
      </c>
      <c r="Q1171" s="82">
        <f>'3月评分表'!Q7</f>
        <v>14.201777355212601</v>
      </c>
      <c r="R1171" s="82">
        <f>'3月评分表'!R7</f>
        <v>2.8793792042066402</v>
      </c>
    </row>
    <row r="1172" spans="1:18" hidden="1">
      <c r="A1172" s="81">
        <v>202403</v>
      </c>
      <c r="B1172" s="81" t="s">
        <v>273</v>
      </c>
      <c r="C1172" s="81" t="s">
        <v>18</v>
      </c>
      <c r="D1172" s="81" t="s">
        <v>35</v>
      </c>
      <c r="E1172" s="81" t="s">
        <v>274</v>
      </c>
      <c r="F1172" s="81">
        <f>'3月评分表'!F8</f>
        <v>43.65</v>
      </c>
      <c r="G1172" s="81">
        <f>'3月评分表'!G8</f>
        <v>0</v>
      </c>
      <c r="H1172" s="81">
        <f>'3月评分表'!H8</f>
        <v>10</v>
      </c>
      <c r="I1172" s="81">
        <f>'3月评分表'!I8</f>
        <v>10</v>
      </c>
      <c r="J1172" s="81">
        <f>'3月评分表'!J8</f>
        <v>0</v>
      </c>
      <c r="K1172" s="81">
        <f>'3月评分表'!K8</f>
        <v>5</v>
      </c>
      <c r="L1172" s="81">
        <f>'3月评分表'!L8</f>
        <v>68.650000000000006</v>
      </c>
      <c r="M1172" s="82">
        <f>'3月评分表'!M8</f>
        <v>218205.49</v>
      </c>
      <c r="N1172" s="82">
        <f>'3月评分表'!N8</f>
        <v>0</v>
      </c>
      <c r="O1172" s="82">
        <f>'3月评分表'!O8</f>
        <v>6.3885197165507598E-2</v>
      </c>
      <c r="P1172" s="82">
        <f>'3月评分表'!P8</f>
        <v>2.35968522102959E-2</v>
      </c>
      <c r="Q1172" s="82">
        <f>'3月评分表'!Q8</f>
        <v>4.3857187854120996</v>
      </c>
      <c r="R1172" s="82">
        <f>'3月评分表'!R8</f>
        <v>1.6199239042368101</v>
      </c>
    </row>
    <row r="1173" spans="1:18" hidden="1">
      <c r="A1173" s="81">
        <v>202403</v>
      </c>
      <c r="B1173" s="81" t="s">
        <v>275</v>
      </c>
      <c r="C1173" s="81" t="s">
        <v>18</v>
      </c>
      <c r="D1173" s="81" t="s">
        <v>35</v>
      </c>
      <c r="E1173" s="81" t="s">
        <v>276</v>
      </c>
      <c r="F1173" s="81">
        <f>'3月评分表'!F9</f>
        <v>45</v>
      </c>
      <c r="G1173" s="81">
        <f>'3月评分表'!G9</f>
        <v>20</v>
      </c>
      <c r="H1173" s="81">
        <f>'3月评分表'!H9</f>
        <v>10</v>
      </c>
      <c r="I1173" s="81">
        <f>'3月评分表'!I9</f>
        <v>10</v>
      </c>
      <c r="J1173" s="81">
        <f>'3月评分表'!J9</f>
        <v>5</v>
      </c>
      <c r="K1173" s="81">
        <f>'3月评分表'!K9</f>
        <v>5</v>
      </c>
      <c r="L1173" s="81">
        <f>'3月评分表'!L9</f>
        <v>95</v>
      </c>
      <c r="M1173" s="82">
        <f>'3月评分表'!M9</f>
        <v>242580.33</v>
      </c>
      <c r="N1173" s="82">
        <f>'3月评分表'!N9</f>
        <v>50122.632519923398</v>
      </c>
      <c r="O1173" s="82">
        <f>'3月评分表'!O9</f>
        <v>0.13672183878300001</v>
      </c>
      <c r="P1173" s="82">
        <f>'3月评分表'!P9</f>
        <v>5.63537936821333E-2</v>
      </c>
      <c r="Q1173" s="82">
        <f>'3月评分表'!Q9</f>
        <v>12.988574684385</v>
      </c>
      <c r="R1173" s="82">
        <f>'3月评分表'!R9</f>
        <v>5.3536103998026601</v>
      </c>
    </row>
    <row r="1174" spans="1:18" hidden="1">
      <c r="A1174" s="81">
        <v>202403</v>
      </c>
      <c r="B1174" s="81" t="s">
        <v>277</v>
      </c>
      <c r="C1174" s="81" t="s">
        <v>18</v>
      </c>
      <c r="D1174" s="81" t="s">
        <v>35</v>
      </c>
      <c r="E1174" s="81" t="s">
        <v>278</v>
      </c>
      <c r="F1174" s="81">
        <f>'3月评分表'!F10</f>
        <v>45</v>
      </c>
      <c r="G1174" s="81">
        <f>'3月评分表'!G10</f>
        <v>20</v>
      </c>
      <c r="H1174" s="81">
        <f>'3月评分表'!H10</f>
        <v>10</v>
      </c>
      <c r="I1174" s="81">
        <f>'3月评分表'!I10</f>
        <v>10</v>
      </c>
      <c r="J1174" s="81">
        <f>'3月评分表'!J10</f>
        <v>2.5</v>
      </c>
      <c r="K1174" s="81">
        <f>'3月评分表'!K10</f>
        <v>5</v>
      </c>
      <c r="L1174" s="81">
        <f>'3月评分表'!L10</f>
        <v>92.5</v>
      </c>
      <c r="M1174" s="82">
        <f>'3月评分表'!M10</f>
        <v>240048.5</v>
      </c>
      <c r="N1174" s="82">
        <f>'3月评分表'!N10</f>
        <v>51458.597662950502</v>
      </c>
      <c r="O1174" s="82">
        <f>'3月评分表'!O10</f>
        <v>0.13773175216320099</v>
      </c>
      <c r="P1174" s="82">
        <f>'3月评分表'!P10</f>
        <v>5.6882844236066502E-2</v>
      </c>
      <c r="Q1174" s="82">
        <f>'3月评分表'!Q10</f>
        <v>12.740187075096101</v>
      </c>
      <c r="R1174" s="82">
        <f>'3月评分表'!R10</f>
        <v>5.2616630918361498</v>
      </c>
    </row>
    <row r="1175" spans="1:18" hidden="1">
      <c r="A1175" s="81">
        <v>202403</v>
      </c>
      <c r="B1175" s="81" t="s">
        <v>299</v>
      </c>
      <c r="C1175" s="81" t="s">
        <v>18</v>
      </c>
      <c r="D1175" s="81" t="s">
        <v>35</v>
      </c>
      <c r="E1175" s="81" t="s">
        <v>300</v>
      </c>
      <c r="F1175" s="81">
        <f>'3月评分表'!F11</f>
        <v>45</v>
      </c>
      <c r="G1175" s="81">
        <f>'3月评分表'!G11</f>
        <v>0</v>
      </c>
      <c r="H1175" s="81">
        <f>'3月评分表'!H11</f>
        <v>10</v>
      </c>
      <c r="I1175" s="81">
        <f>'3月评分表'!I11</f>
        <v>10</v>
      </c>
      <c r="J1175" s="81">
        <f>'3月评分表'!J11</f>
        <v>5</v>
      </c>
      <c r="K1175" s="81">
        <f>'3月评分表'!K11</f>
        <v>5</v>
      </c>
      <c r="L1175" s="81">
        <f>'3月评分表'!L11</f>
        <v>75</v>
      </c>
      <c r="M1175" s="82">
        <f>'3月评分表'!M11</f>
        <v>147525.41</v>
      </c>
      <c r="N1175" s="82">
        <f>'3月评分表'!N11</f>
        <v>0</v>
      </c>
      <c r="O1175" s="82">
        <f>'3月评分表'!O11</f>
        <v>4.3191809265533801E-2</v>
      </c>
      <c r="P1175" s="82">
        <f>'3月评分表'!P11</f>
        <v>1.5953472559436101E-2</v>
      </c>
      <c r="Q1175" s="82">
        <f>'3月评分表'!Q11</f>
        <v>3.2393856949150401</v>
      </c>
      <c r="R1175" s="82">
        <f>'3月评分表'!R11</f>
        <v>1.1965104419577099</v>
      </c>
    </row>
    <row r="1176" spans="1:18" hidden="1">
      <c r="A1176" s="81">
        <v>202403</v>
      </c>
      <c r="B1176" s="81" t="s">
        <v>367</v>
      </c>
      <c r="C1176" s="81" t="s">
        <v>18</v>
      </c>
      <c r="D1176" s="81" t="s">
        <v>35</v>
      </c>
      <c r="E1176" s="81" t="s">
        <v>368</v>
      </c>
      <c r="F1176" s="81">
        <f>'3月评分表'!F12</f>
        <v>45</v>
      </c>
      <c r="G1176" s="81">
        <f>'3月评分表'!G12</f>
        <v>10</v>
      </c>
      <c r="H1176" s="81">
        <f>'3月评分表'!H12</f>
        <v>10</v>
      </c>
      <c r="I1176" s="81">
        <f>'3月评分表'!I12</f>
        <v>10</v>
      </c>
      <c r="J1176" s="81">
        <f>'3月评分表'!J12</f>
        <v>2.5</v>
      </c>
      <c r="K1176" s="81">
        <f>'3月评分表'!K12</f>
        <v>5</v>
      </c>
      <c r="L1176" s="81">
        <f>'3月评分表'!L12</f>
        <v>82.5</v>
      </c>
      <c r="M1176" s="82">
        <f>'3月评分表'!M12</f>
        <v>174795.13</v>
      </c>
      <c r="N1176" s="82">
        <f>'3月评分表'!N12</f>
        <v>17854.098019689802</v>
      </c>
      <c r="O1176" s="82">
        <f>'3月评分表'!O12</f>
        <v>7.45787005573601E-2</v>
      </c>
      <c r="P1176" s="82">
        <f>'3月评分表'!P12</f>
        <v>2.96317963615008E-2</v>
      </c>
      <c r="Q1176" s="82">
        <f>'3月评分表'!Q12</f>
        <v>6.1527427959822099</v>
      </c>
      <c r="R1176" s="82">
        <f>'3月评分表'!R12</f>
        <v>2.4446231998238201</v>
      </c>
    </row>
    <row r="1177" spans="1:18" hidden="1">
      <c r="A1177" s="81">
        <v>202403</v>
      </c>
      <c r="B1177" s="81" t="s">
        <v>287</v>
      </c>
      <c r="C1177" s="81" t="s">
        <v>18</v>
      </c>
      <c r="D1177" s="81" t="s">
        <v>35</v>
      </c>
      <c r="E1177" s="81" t="s">
        <v>288</v>
      </c>
      <c r="F1177" s="81">
        <f>'3月评分表'!F13</f>
        <v>44.1</v>
      </c>
      <c r="G1177" s="81">
        <f>'3月评分表'!G13</f>
        <v>20</v>
      </c>
      <c r="H1177" s="81">
        <f>'3月评分表'!H13</f>
        <v>10</v>
      </c>
      <c r="I1177" s="81">
        <f>'3月评分表'!I13</f>
        <v>7</v>
      </c>
      <c r="J1177" s="81">
        <f>'3月评分表'!J13</f>
        <v>2.5</v>
      </c>
      <c r="K1177" s="81">
        <f>'3月评分表'!K13</f>
        <v>5</v>
      </c>
      <c r="L1177" s="81">
        <f>'3月评分表'!L13</f>
        <v>88.6</v>
      </c>
      <c r="M1177" s="82">
        <f>'3月评分表'!M13</f>
        <v>268135.02</v>
      </c>
      <c r="N1177" s="82">
        <f>'3月评分表'!N13</f>
        <v>61122.879489090003</v>
      </c>
      <c r="O1177" s="82">
        <f>'3月评分表'!O13</f>
        <v>0.15862264621788899</v>
      </c>
      <c r="P1177" s="82">
        <f>'3月评分表'!P13</f>
        <v>6.5727853646224105E-2</v>
      </c>
      <c r="Q1177" s="82">
        <f>'3月评分表'!Q13</f>
        <v>14.053966454905</v>
      </c>
      <c r="R1177" s="82">
        <f>'3月评分表'!R13</f>
        <v>5.8234878330554496</v>
      </c>
    </row>
    <row r="1178" spans="1:18">
      <c r="A1178" s="81">
        <v>202403</v>
      </c>
      <c r="B1178" s="81" t="s">
        <v>257</v>
      </c>
      <c r="C1178" s="81" t="s">
        <v>18</v>
      </c>
      <c r="D1178" s="81" t="s">
        <v>37</v>
      </c>
      <c r="E1178" s="81" t="s">
        <v>258</v>
      </c>
      <c r="F1178" s="81">
        <f>'3月评分表'!F14</f>
        <v>45</v>
      </c>
      <c r="G1178" s="81">
        <f>'3月评分表'!G14</f>
        <v>2.5</v>
      </c>
      <c r="H1178" s="81">
        <f>'3月评分表'!H14</f>
        <v>7.5</v>
      </c>
      <c r="I1178" s="81">
        <f>'3月评分表'!I14</f>
        <v>6</v>
      </c>
      <c r="J1178" s="81">
        <f>'3月评分表'!J14</f>
        <v>5</v>
      </c>
      <c r="K1178" s="81">
        <f>'3月评分表'!K14</f>
        <v>5</v>
      </c>
      <c r="L1178" s="81">
        <f>'3月评分表'!L14</f>
        <v>71</v>
      </c>
      <c r="M1178" s="82">
        <f>'3月评分表'!M14</f>
        <v>150762.85999999999</v>
      </c>
      <c r="N1178" s="82">
        <f>'3月评分表'!N14</f>
        <v>1040.7334051323101</v>
      </c>
      <c r="O1178" s="82">
        <f>'3月评分表'!O14</f>
        <v>0.109862100037192</v>
      </c>
      <c r="P1178" s="82">
        <f>'3月评分表'!P14</f>
        <v>1.6928997416546399E-2</v>
      </c>
      <c r="Q1178" s="82">
        <f>'3月评分表'!Q14</f>
        <v>7.8002091026406299</v>
      </c>
      <c r="R1178" s="82">
        <f>'3月评分表'!R14</f>
        <v>1.2019588165747901</v>
      </c>
    </row>
    <row r="1179" spans="1:18" hidden="1">
      <c r="A1179" s="81">
        <v>202403</v>
      </c>
      <c r="B1179" s="81" t="s">
        <v>259</v>
      </c>
      <c r="C1179" s="81" t="s">
        <v>18</v>
      </c>
      <c r="D1179" s="81" t="s">
        <v>35</v>
      </c>
      <c r="E1179" s="81" t="s">
        <v>260</v>
      </c>
      <c r="F1179" s="81">
        <f>'3月评分表'!F15</f>
        <v>40.5</v>
      </c>
      <c r="G1179" s="81">
        <f>'3月评分表'!G15</f>
        <v>0</v>
      </c>
      <c r="H1179" s="81">
        <f>'3月评分表'!H15</f>
        <v>10</v>
      </c>
      <c r="I1179" s="81">
        <f>'3月评分表'!I15</f>
        <v>10</v>
      </c>
      <c r="J1179" s="81">
        <f>'3月评分表'!J15</f>
        <v>5</v>
      </c>
      <c r="K1179" s="81">
        <f>'3月评分表'!K15</f>
        <v>5</v>
      </c>
      <c r="L1179" s="81">
        <f>'3月评分表'!L15</f>
        <v>70.5</v>
      </c>
      <c r="M1179" s="82">
        <f>'3月评分表'!M15</f>
        <v>110690.69</v>
      </c>
      <c r="N1179" s="82">
        <f>'3月评分表'!N15</f>
        <v>0</v>
      </c>
      <c r="O1179" s="82">
        <f>'3月评分表'!O15</f>
        <v>3.2407509797467003E-2</v>
      </c>
      <c r="P1179" s="82">
        <f>'3月评分表'!P15</f>
        <v>1.19701472817466E-2</v>
      </c>
      <c r="Q1179" s="82">
        <f>'3月评分表'!Q15</f>
        <v>2.2847294407214198</v>
      </c>
      <c r="R1179" s="82">
        <f>'3月评分表'!R15</f>
        <v>0.84389538336313497</v>
      </c>
    </row>
    <row r="1180" spans="1:18">
      <c r="A1180" s="81">
        <v>202403</v>
      </c>
      <c r="B1180" s="81" t="s">
        <v>261</v>
      </c>
      <c r="C1180" s="81" t="s">
        <v>18</v>
      </c>
      <c r="D1180" s="81" t="s">
        <v>37</v>
      </c>
      <c r="E1180" s="81" t="s">
        <v>262</v>
      </c>
      <c r="F1180" s="81">
        <f>'3月评分表'!F16</f>
        <v>44.55</v>
      </c>
      <c r="G1180" s="81">
        <f>'3月评分表'!G16</f>
        <v>2.5</v>
      </c>
      <c r="H1180" s="81">
        <f>'3月评分表'!H16</f>
        <v>2.5</v>
      </c>
      <c r="I1180" s="81">
        <f>'3月评分表'!I16</f>
        <v>7</v>
      </c>
      <c r="J1180" s="81">
        <f>'3月评分表'!J16</f>
        <v>7.5</v>
      </c>
      <c r="K1180" s="81">
        <f>'3月评分表'!K16</f>
        <v>5</v>
      </c>
      <c r="L1180" s="81">
        <f>'3月评分表'!L16</f>
        <v>69.05</v>
      </c>
      <c r="M1180" s="82">
        <f>'3月评分表'!M16</f>
        <v>145986.9</v>
      </c>
      <c r="N1180" s="82">
        <f>'3月评分表'!N16</f>
        <v>5478.9051171082601</v>
      </c>
      <c r="O1180" s="82">
        <f>'3月评分表'!O16</f>
        <v>0.12686300641449599</v>
      </c>
      <c r="P1180" s="82">
        <f>'3月评分表'!P16</f>
        <v>1.9079627621441501E-2</v>
      </c>
      <c r="Q1180" s="82">
        <f>'3月评分表'!Q16</f>
        <v>8.7598905929209501</v>
      </c>
      <c r="R1180" s="82">
        <f>'3月评分表'!R16</f>
        <v>1.31744828726054</v>
      </c>
    </row>
    <row r="1181" spans="1:18" hidden="1">
      <c r="A1181" s="81">
        <v>202403</v>
      </c>
      <c r="B1181" s="81" t="s">
        <v>263</v>
      </c>
      <c r="C1181" s="81" t="s">
        <v>18</v>
      </c>
      <c r="D1181" s="81" t="s">
        <v>35</v>
      </c>
      <c r="E1181" s="81" t="s">
        <v>264</v>
      </c>
      <c r="F1181" s="81">
        <f>'3月评分表'!F17</f>
        <v>45</v>
      </c>
      <c r="G1181" s="81">
        <f>'3月评分表'!G17</f>
        <v>2.5</v>
      </c>
      <c r="H1181" s="81">
        <f>'3月评分表'!H17</f>
        <v>5</v>
      </c>
      <c r="I1181" s="81">
        <f>'3月评分表'!I17</f>
        <v>10</v>
      </c>
      <c r="J1181" s="81">
        <f>'3月评分表'!J17</f>
        <v>5</v>
      </c>
      <c r="K1181" s="81">
        <f>'3月评分表'!K17</f>
        <v>5</v>
      </c>
      <c r="L1181" s="81">
        <f>'3月评分表'!L17</f>
        <v>72.5</v>
      </c>
      <c r="M1181" s="82">
        <f>'3月评分表'!M17</f>
        <v>151968.51</v>
      </c>
      <c r="N1181" s="82">
        <f>'3月评分表'!N17</f>
        <v>5237.6867923853397</v>
      </c>
      <c r="O1181" s="82">
        <f>'3月评分表'!O17</f>
        <v>5.1358151546757498E-2</v>
      </c>
      <c r="P1181" s="82">
        <f>'3月评分表'!P17</f>
        <v>1.9581522584343699E-2</v>
      </c>
      <c r="Q1181" s="82">
        <f>'3月评分表'!Q17</f>
        <v>3.7234659871399201</v>
      </c>
      <c r="R1181" s="82">
        <f>'3月评分表'!R17</f>
        <v>1.4196603873649201</v>
      </c>
    </row>
    <row r="1182" spans="1:18">
      <c r="A1182" s="81">
        <v>202403</v>
      </c>
      <c r="B1182" s="81" t="s">
        <v>265</v>
      </c>
      <c r="C1182" s="81" t="s">
        <v>18</v>
      </c>
      <c r="D1182" s="81" t="s">
        <v>37</v>
      </c>
      <c r="E1182" s="81" t="s">
        <v>266</v>
      </c>
      <c r="F1182" s="81">
        <f>'3月评分表'!F18</f>
        <v>39.6</v>
      </c>
      <c r="G1182" s="81">
        <f>'3月评分表'!G18</f>
        <v>15</v>
      </c>
      <c r="H1182" s="81">
        <f>'3月评分表'!H18</f>
        <v>10</v>
      </c>
      <c r="I1182" s="81">
        <f>'3月评分表'!I18</f>
        <v>7</v>
      </c>
      <c r="J1182" s="81">
        <f>'3月评分表'!J18</f>
        <v>2.5</v>
      </c>
      <c r="K1182" s="81">
        <f>'3月评分表'!K18</f>
        <v>5</v>
      </c>
      <c r="L1182" s="81">
        <f>'3月评分表'!L18</f>
        <v>79.099999999999994</v>
      </c>
      <c r="M1182" s="82">
        <f>'3月评分表'!M18</f>
        <v>115966.55</v>
      </c>
      <c r="N1182" s="82">
        <f>'3月评分表'!N18</f>
        <v>18070.872679366701</v>
      </c>
      <c r="O1182" s="82">
        <f>'3月评分表'!O18</f>
        <v>0.163616904925591</v>
      </c>
      <c r="P1182" s="82">
        <f>'3月评分表'!P18</f>
        <v>2.3400313954194899E-2</v>
      </c>
      <c r="Q1182" s="82">
        <f>'3月评分表'!Q18</f>
        <v>12.942097179614199</v>
      </c>
      <c r="R1182" s="82">
        <f>'3月评分表'!R18</f>
        <v>1.8509648337768201</v>
      </c>
    </row>
    <row r="1183" spans="1:18">
      <c r="A1183" s="81">
        <v>202403</v>
      </c>
      <c r="B1183" s="81" t="s">
        <v>267</v>
      </c>
      <c r="C1183" s="81" t="s">
        <v>18</v>
      </c>
      <c r="D1183" s="81" t="s">
        <v>37</v>
      </c>
      <c r="E1183" s="81" t="s">
        <v>268</v>
      </c>
      <c r="F1183" s="81">
        <f>'3月评分表'!F19</f>
        <v>41.4</v>
      </c>
      <c r="G1183" s="81">
        <f>'3月评分表'!G19</f>
        <v>0</v>
      </c>
      <c r="H1183" s="81">
        <f>'3月评分表'!H19</f>
        <v>10</v>
      </c>
      <c r="I1183" s="81">
        <f>'3月评分表'!I19</f>
        <v>10</v>
      </c>
      <c r="J1183" s="81">
        <f>'3月评分表'!J19</f>
        <v>2.5</v>
      </c>
      <c r="K1183" s="81">
        <f>'3月评分表'!K19</f>
        <v>5</v>
      </c>
      <c r="L1183" s="81">
        <f>'3月评分表'!L19</f>
        <v>68.900000000000006</v>
      </c>
      <c r="M1183" s="82">
        <f>'3月评分表'!M19</f>
        <v>233405.47</v>
      </c>
      <c r="N1183" s="82">
        <f>'3月评分表'!N19</f>
        <v>0</v>
      </c>
      <c r="O1183" s="82">
        <f>'3月评分表'!O19</f>
        <v>0.162703808432656</v>
      </c>
      <c r="P1183" s="82">
        <f>'3月评分表'!P19</f>
        <v>2.5240585746328599E-2</v>
      </c>
      <c r="Q1183" s="82">
        <f>'3月评分表'!Q19</f>
        <v>11.210292401009999</v>
      </c>
      <c r="R1183" s="82">
        <f>'3月评分表'!R19</f>
        <v>1.7390763579220401</v>
      </c>
    </row>
    <row r="1184" spans="1:18" hidden="1">
      <c r="A1184" s="81">
        <v>202403</v>
      </c>
      <c r="B1184" s="81" t="s">
        <v>319</v>
      </c>
      <c r="C1184" s="81" t="s">
        <v>18</v>
      </c>
      <c r="D1184" s="81" t="s">
        <v>35</v>
      </c>
      <c r="E1184" s="81" t="s">
        <v>320</v>
      </c>
      <c r="F1184" s="81">
        <f>'3月评分表'!F20</f>
        <v>42.3</v>
      </c>
      <c r="G1184" s="81">
        <f>'3月评分表'!G20</f>
        <v>5</v>
      </c>
      <c r="H1184" s="81">
        <f>'3月评分表'!H20</f>
        <v>10</v>
      </c>
      <c r="I1184" s="81">
        <f>'3月评分表'!I20</f>
        <v>10</v>
      </c>
      <c r="J1184" s="81">
        <f>'3月评分表'!J20</f>
        <v>7.5</v>
      </c>
      <c r="K1184" s="81">
        <f>'3月评分表'!K20</f>
        <v>5</v>
      </c>
      <c r="L1184" s="81">
        <f>'3月评分表'!L20</f>
        <v>79.8</v>
      </c>
      <c r="M1184" s="82">
        <f>'3月评分表'!M20</f>
        <v>161153.07999999999</v>
      </c>
      <c r="N1184" s="82">
        <f>'3月评分表'!N20</f>
        <v>12359.3412335218</v>
      </c>
      <c r="O1184" s="82">
        <f>'3月评分表'!O20</f>
        <v>6.3382167116580193E-2</v>
      </c>
      <c r="P1184" s="82">
        <f>'3月评分表'!P20</f>
        <v>2.4854481842837998E-2</v>
      </c>
      <c r="Q1184" s="82">
        <f>'3月评分表'!Q20</f>
        <v>5.0578969359031003</v>
      </c>
      <c r="R1184" s="82">
        <f>'3月评分表'!R20</f>
        <v>1.98338765105847</v>
      </c>
    </row>
    <row r="1185" spans="1:18" hidden="1">
      <c r="A1185" s="81">
        <v>202403</v>
      </c>
      <c r="B1185" s="81" t="s">
        <v>329</v>
      </c>
      <c r="C1185" s="81" t="s">
        <v>18</v>
      </c>
      <c r="D1185" s="81" t="s">
        <v>35</v>
      </c>
      <c r="E1185" s="81" t="s">
        <v>330</v>
      </c>
      <c r="F1185" s="81">
        <f>'3月评分表'!F21</f>
        <v>38.700000000000003</v>
      </c>
      <c r="G1185" s="81">
        <f>'3月评分表'!G21</f>
        <v>0</v>
      </c>
      <c r="H1185" s="81">
        <f>'3月评分表'!H21</f>
        <v>0</v>
      </c>
      <c r="I1185" s="81">
        <f>'3月评分表'!I21</f>
        <v>3</v>
      </c>
      <c r="J1185" s="81">
        <f>'3月评分表'!J21</f>
        <v>5</v>
      </c>
      <c r="K1185" s="81">
        <f>'3月评分表'!K21</f>
        <v>5</v>
      </c>
      <c r="L1185" s="81">
        <f>'3月评分表'!L21</f>
        <v>51.7</v>
      </c>
      <c r="M1185" s="82">
        <f>'3月评分表'!M21</f>
        <v>27655.3</v>
      </c>
      <c r="N1185" s="82">
        <f>'3月评分表'!N21</f>
        <v>0</v>
      </c>
      <c r="O1185" s="82">
        <f>'3月评分表'!O21</f>
        <v>8.0967912089254107E-3</v>
      </c>
      <c r="P1185" s="82">
        <f>'3月评分表'!P21</f>
        <v>2.99065814948742E-3</v>
      </c>
      <c r="Q1185" s="82">
        <f>'3月评分表'!Q21</f>
        <v>0.418604105501444</v>
      </c>
      <c r="R1185" s="82">
        <f>'3月评分表'!R21</f>
        <v>0.1546170263285</v>
      </c>
    </row>
    <row r="1186" spans="1:18" hidden="1">
      <c r="A1186" s="81">
        <v>202403</v>
      </c>
      <c r="B1186" s="81" t="s">
        <v>337</v>
      </c>
      <c r="C1186" s="81" t="s">
        <v>18</v>
      </c>
      <c r="D1186" s="81" t="s">
        <v>35</v>
      </c>
      <c r="E1186" s="81" t="s">
        <v>338</v>
      </c>
      <c r="F1186" s="81">
        <f>'3月评分表'!F22</f>
        <v>42.3</v>
      </c>
      <c r="G1186" s="81">
        <f>'3月评分表'!G22</f>
        <v>5</v>
      </c>
      <c r="H1186" s="81">
        <f>'3月评分表'!H22</f>
        <v>10</v>
      </c>
      <c r="I1186" s="81">
        <f>'3月评分表'!I22</f>
        <v>10</v>
      </c>
      <c r="J1186" s="81">
        <f>'3月评分表'!J22</f>
        <v>2.5</v>
      </c>
      <c r="K1186" s="81">
        <f>'3月评分表'!K22</f>
        <v>5</v>
      </c>
      <c r="L1186" s="81">
        <f>'3月评分表'!L22</f>
        <v>74.8</v>
      </c>
      <c r="M1186" s="82">
        <f>'3月评分表'!M22</f>
        <v>309645.5</v>
      </c>
      <c r="N1186" s="82">
        <f>'3月评分表'!N22</f>
        <v>29885.074470059801</v>
      </c>
      <c r="O1186" s="82">
        <f>'3月评分表'!O22</f>
        <v>0.12982966397308399</v>
      </c>
      <c r="P1186" s="82">
        <f>'3月评分表'!P22</f>
        <v>5.1444560067959701E-2</v>
      </c>
      <c r="Q1186" s="82">
        <f>'3月评分表'!Q22</f>
        <v>9.7112588651866805</v>
      </c>
      <c r="R1186" s="82">
        <f>'3月评分表'!R22</f>
        <v>3.8480530930833901</v>
      </c>
    </row>
    <row r="1187" spans="1:18" hidden="1">
      <c r="A1187" s="81">
        <v>202403</v>
      </c>
      <c r="B1187" s="81" t="s">
        <v>359</v>
      </c>
      <c r="C1187" s="81" t="s">
        <v>18</v>
      </c>
      <c r="D1187" s="81" t="s">
        <v>35</v>
      </c>
      <c r="E1187" s="81" t="s">
        <v>360</v>
      </c>
      <c r="F1187" s="81">
        <f>'3月评分表'!F23</f>
        <v>0</v>
      </c>
      <c r="G1187" s="81">
        <f>'3月评分表'!G23</f>
        <v>0</v>
      </c>
      <c r="H1187" s="81">
        <f>'3月评分表'!H23</f>
        <v>7.5</v>
      </c>
      <c r="I1187" s="81">
        <f>'3月评分表'!I23</f>
        <v>10</v>
      </c>
      <c r="J1187" s="81">
        <f>'3月评分表'!J23</f>
        <v>7.5</v>
      </c>
      <c r="K1187" s="81">
        <f>'3月评分表'!K23</f>
        <v>5</v>
      </c>
      <c r="L1187" s="81">
        <f>'3月评分表'!L23</f>
        <v>30</v>
      </c>
      <c r="M1187" s="82">
        <f>'3月评分表'!M23</f>
        <v>99735.47</v>
      </c>
      <c r="N1187" s="82">
        <f>'3月评分表'!N23</f>
        <v>0</v>
      </c>
      <c r="O1187" s="82">
        <f>'3月评分表'!O23</f>
        <v>2.92000910029558E-2</v>
      </c>
      <c r="P1187" s="82">
        <f>'3月评分表'!P23</f>
        <v>1.07854442420967E-2</v>
      </c>
      <c r="Q1187" s="82">
        <f>'3月评分表'!Q23</f>
        <v>0.87600273008867402</v>
      </c>
      <c r="R1187" s="82">
        <f>'3月评分表'!R23</f>
        <v>0.32356332726290099</v>
      </c>
    </row>
    <row r="1188" spans="1:18" hidden="1">
      <c r="A1188" s="81">
        <v>202403</v>
      </c>
      <c r="B1188" s="81" t="s">
        <v>361</v>
      </c>
      <c r="C1188" s="81" t="s">
        <v>18</v>
      </c>
      <c r="D1188" s="81" t="s">
        <v>35</v>
      </c>
      <c r="E1188" s="81" t="s">
        <v>362</v>
      </c>
      <c r="F1188" s="81">
        <f>'3月评分表'!F24</f>
        <v>0</v>
      </c>
      <c r="G1188" s="81">
        <f>'3月评分表'!G24</f>
        <v>2.5</v>
      </c>
      <c r="H1188" s="81">
        <f>'3月评分表'!H24</f>
        <v>5</v>
      </c>
      <c r="I1188" s="81">
        <f>'3月评分表'!I24</f>
        <v>7</v>
      </c>
      <c r="J1188" s="81">
        <f>'3月评分表'!J24</f>
        <v>5</v>
      </c>
      <c r="K1188" s="81">
        <f>'3月评分表'!K24</f>
        <v>5</v>
      </c>
      <c r="L1188" s="81">
        <f>'3月评分表'!L24</f>
        <v>24.5</v>
      </c>
      <c r="M1188" s="82">
        <f>'3月评分表'!M24</f>
        <v>145450.56</v>
      </c>
      <c r="N1188" s="82">
        <f>'3月评分表'!N24</f>
        <v>829.15342102063005</v>
      </c>
      <c r="O1188" s="82">
        <f>'3月评分表'!O24</f>
        <v>4.3671190972229101E-2</v>
      </c>
      <c r="P1188" s="82">
        <f>'3月评分表'!P24</f>
        <v>1.6227374296598401E-2</v>
      </c>
      <c r="Q1188" s="82">
        <f>'3月评分表'!Q24</f>
        <v>1.06994417881961</v>
      </c>
      <c r="R1188" s="82">
        <f>'3月评分表'!R24</f>
        <v>0.39757067026666099</v>
      </c>
    </row>
    <row r="1189" spans="1:18">
      <c r="A1189" s="81">
        <v>202403</v>
      </c>
      <c r="B1189" s="81" t="s">
        <v>365</v>
      </c>
      <c r="C1189" s="81" t="s">
        <v>18</v>
      </c>
      <c r="D1189" s="81" t="s">
        <v>37</v>
      </c>
      <c r="E1189" s="81" t="s">
        <v>366</v>
      </c>
      <c r="F1189" s="81">
        <f>'3月评分表'!F25</f>
        <v>0</v>
      </c>
      <c r="G1189" s="81">
        <f>'3月评分表'!G25</f>
        <v>15</v>
      </c>
      <c r="H1189" s="81">
        <f>'3月评分表'!H25</f>
        <v>10</v>
      </c>
      <c r="I1189" s="81">
        <f>'3月评分表'!I25</f>
        <v>10</v>
      </c>
      <c r="J1189" s="81">
        <f>'3月评分表'!J25</f>
        <v>5</v>
      </c>
      <c r="K1189" s="81">
        <f>'3月评分表'!K25</f>
        <v>5</v>
      </c>
      <c r="L1189" s="81">
        <f>'3月评分表'!L25</f>
        <v>45</v>
      </c>
      <c r="M1189" s="82">
        <f>'3月评分表'!M25</f>
        <v>230323.29</v>
      </c>
      <c r="N1189" s="82">
        <f>'3月评分表'!N25</f>
        <v>34797.049638814198</v>
      </c>
      <c r="O1189" s="82">
        <f>'3月评分表'!O25</f>
        <v>0.31995191544151502</v>
      </c>
      <c r="P1189" s="82">
        <f>'3月评分表'!P25</f>
        <v>4.5818451695153598E-2</v>
      </c>
      <c r="Q1189" s="82">
        <f>'3月评分表'!Q25</f>
        <v>14.3978361948682</v>
      </c>
      <c r="R1189" s="82">
        <f>'3月评分表'!R25</f>
        <v>2.06183032628191</v>
      </c>
    </row>
    <row r="1190" spans="1:18">
      <c r="A1190" s="81">
        <v>202403</v>
      </c>
      <c r="B1190" s="81" t="s">
        <v>363</v>
      </c>
      <c r="C1190" s="81" t="s">
        <v>18</v>
      </c>
      <c r="D1190" s="81" t="s">
        <v>37</v>
      </c>
      <c r="E1190" s="81" t="s">
        <v>364</v>
      </c>
      <c r="F1190" s="81">
        <f>'3月评分表'!F26</f>
        <v>0</v>
      </c>
      <c r="G1190" s="81">
        <f>'3月评分表'!G26</f>
        <v>2.5</v>
      </c>
      <c r="H1190" s="81">
        <f>'3月评分表'!H26</f>
        <v>7.5</v>
      </c>
      <c r="I1190" s="81">
        <f>'3月评分表'!I26</f>
        <v>10</v>
      </c>
      <c r="J1190" s="81">
        <f>'3月评分表'!J26</f>
        <v>2.5</v>
      </c>
      <c r="K1190" s="81">
        <f>'3月评分表'!K26</f>
        <v>5</v>
      </c>
      <c r="L1190" s="81">
        <f>'3月评分表'!L26</f>
        <v>27.5</v>
      </c>
      <c r="M1190" s="82">
        <f>'3月评分表'!M26</f>
        <v>127734.43</v>
      </c>
      <c r="N1190" s="82">
        <f>'3月评分表'!N26</f>
        <v>6103.8700314125999</v>
      </c>
      <c r="O1190" s="82">
        <f>'3月评分表'!O26</f>
        <v>0.11700226474854999</v>
      </c>
      <c r="P1190" s="82">
        <f>'3月评分表'!P26</f>
        <v>1.7481366914979E-2</v>
      </c>
      <c r="Q1190" s="82">
        <f>'3月评分表'!Q26</f>
        <v>3.2175622805851201</v>
      </c>
      <c r="R1190" s="82">
        <f>'3月评分表'!R26</f>
        <v>0.48073759016192302</v>
      </c>
    </row>
    <row r="1191" spans="1:18" hidden="1">
      <c r="A1191" s="81">
        <v>202403</v>
      </c>
      <c r="B1191" s="81" t="s">
        <v>335</v>
      </c>
      <c r="C1191" s="81" t="s">
        <v>18</v>
      </c>
      <c r="D1191" s="81" t="s">
        <v>29</v>
      </c>
      <c r="E1191" s="81" t="s">
        <v>336</v>
      </c>
      <c r="F1191" s="81">
        <f>'3月评分表'!F27</f>
        <v>45</v>
      </c>
      <c r="G1191" s="81">
        <f>'3月评分表'!G27</f>
        <v>5</v>
      </c>
      <c r="H1191" s="81">
        <f>'3月评分表'!H27</f>
        <v>10</v>
      </c>
      <c r="I1191" s="81">
        <f>'3月评分表'!I27</f>
        <v>0</v>
      </c>
      <c r="J1191" s="81">
        <f>'3月评分表'!J27</f>
        <v>5</v>
      </c>
      <c r="K1191" s="81">
        <f>'3月评分表'!K27</f>
        <v>5</v>
      </c>
      <c r="L1191" s="81">
        <f>'3月评分表'!L27</f>
        <v>70</v>
      </c>
      <c r="M1191" s="82">
        <f>'3月评分表'!M27</f>
        <v>161108.29999999999</v>
      </c>
      <c r="N1191" s="82">
        <f>'3月评分表'!N27</f>
        <v>10037.019974541199</v>
      </c>
      <c r="O1191" s="82">
        <f>'3月评分表'!O27</f>
        <v>0.10907991950375701</v>
      </c>
      <c r="P1191" s="82">
        <f>'3月评分表'!P27</f>
        <v>2.3454047860200701E-2</v>
      </c>
      <c r="Q1191" s="82">
        <f>'3月评分表'!Q27</f>
        <v>7.6355943652629898</v>
      </c>
      <c r="R1191" s="82">
        <f>'3月评分表'!R27</f>
        <v>1.64178335021405</v>
      </c>
    </row>
    <row r="1192" spans="1:18" hidden="1">
      <c r="A1192" s="81">
        <v>202403</v>
      </c>
      <c r="B1192" s="81" t="s">
        <v>357</v>
      </c>
      <c r="C1192" s="81" t="s">
        <v>18</v>
      </c>
      <c r="D1192" s="81" t="s">
        <v>29</v>
      </c>
      <c r="E1192" s="81" t="s">
        <v>358</v>
      </c>
      <c r="F1192" s="81">
        <f>'3月评分表'!F28</f>
        <v>0</v>
      </c>
      <c r="G1192" s="81">
        <f>'3月评分表'!G28</f>
        <v>0</v>
      </c>
      <c r="H1192" s="81">
        <f>'3月评分表'!H28</f>
        <v>7.5</v>
      </c>
      <c r="I1192" s="81">
        <f>'3月评分表'!I28</f>
        <v>7</v>
      </c>
      <c r="J1192" s="81">
        <f>'3月评分表'!J28</f>
        <v>0</v>
      </c>
      <c r="K1192" s="81">
        <f>'3月评分表'!K28</f>
        <v>5</v>
      </c>
      <c r="L1192" s="81">
        <f>'3月评分表'!L28</f>
        <v>19.5</v>
      </c>
      <c r="M1192" s="82">
        <f>'3月评分表'!M28</f>
        <v>89413.92</v>
      </c>
      <c r="N1192" s="82">
        <f>'3月评分表'!N28</f>
        <v>0</v>
      </c>
      <c r="O1192" s="82">
        <f>'3月评分表'!O28</f>
        <v>4.2252109424432603E-2</v>
      </c>
      <c r="P1192" s="82">
        <f>'3月评分表'!P28</f>
        <v>9.6692665972025593E-3</v>
      </c>
      <c r="Q1192" s="82">
        <f>'3月评分表'!Q28</f>
        <v>0.82391613377643602</v>
      </c>
      <c r="R1192" s="82">
        <f>'3月评分表'!R28</f>
        <v>0.18855069864544999</v>
      </c>
    </row>
    <row r="1193" spans="1:18" hidden="1">
      <c r="A1193" s="81">
        <v>202403</v>
      </c>
      <c r="B1193" s="81" t="s">
        <v>281</v>
      </c>
      <c r="C1193" s="81" t="s">
        <v>18</v>
      </c>
      <c r="D1193" s="81" t="s">
        <v>29</v>
      </c>
      <c r="E1193" s="81" t="s">
        <v>282</v>
      </c>
      <c r="F1193" s="81">
        <f>'3月评分表'!F29</f>
        <v>45</v>
      </c>
      <c r="G1193" s="81">
        <f>'3月评分表'!G29</f>
        <v>5</v>
      </c>
      <c r="H1193" s="81">
        <f>'3月评分表'!H29</f>
        <v>10</v>
      </c>
      <c r="I1193" s="81">
        <f>'3月评分表'!I29</f>
        <v>0</v>
      </c>
      <c r="J1193" s="81">
        <f>'3月评分表'!J29</f>
        <v>5</v>
      </c>
      <c r="K1193" s="81">
        <f>'3月评分表'!K29</f>
        <v>5</v>
      </c>
      <c r="L1193" s="81">
        <f>'3月评分表'!L29</f>
        <v>70</v>
      </c>
      <c r="M1193" s="82">
        <f>'3月评分表'!M29</f>
        <v>254867.27</v>
      </c>
      <c r="N1193" s="82">
        <f>'3月评分表'!N29</f>
        <v>16077.056290185799</v>
      </c>
      <c r="O1193" s="82">
        <f>'3月评分表'!O29</f>
        <v>0.17321316317365201</v>
      </c>
      <c r="P1193" s="82">
        <f>'3月评分表'!P29</f>
        <v>3.7222930657045503E-2</v>
      </c>
      <c r="Q1193" s="82">
        <f>'3月评分表'!Q29</f>
        <v>12.1249214221556</v>
      </c>
      <c r="R1193" s="82">
        <f>'3月评分表'!R29</f>
        <v>2.6056051459931902</v>
      </c>
    </row>
    <row r="1194" spans="1:18" hidden="1">
      <c r="A1194" s="81">
        <v>202403</v>
      </c>
      <c r="B1194" s="81" t="s">
        <v>315</v>
      </c>
      <c r="C1194" s="81" t="s">
        <v>18</v>
      </c>
      <c r="D1194" s="81" t="s">
        <v>29</v>
      </c>
      <c r="E1194" s="81" t="s">
        <v>316</v>
      </c>
      <c r="F1194" s="81">
        <f>'3月评分表'!F30</f>
        <v>45</v>
      </c>
      <c r="G1194" s="81">
        <f>'3月评分表'!G30</f>
        <v>0</v>
      </c>
      <c r="H1194" s="81">
        <f>'3月评分表'!H30</f>
        <v>10</v>
      </c>
      <c r="I1194" s="81">
        <f>'3月评分表'!I30</f>
        <v>3</v>
      </c>
      <c r="J1194" s="81">
        <f>'3月评分表'!J30</f>
        <v>5</v>
      </c>
      <c r="K1194" s="81">
        <f>'3月评分表'!K30</f>
        <v>5</v>
      </c>
      <c r="L1194" s="81">
        <f>'3月评分表'!L30</f>
        <v>68</v>
      </c>
      <c r="M1194" s="82">
        <f>'3月评分表'!M30</f>
        <v>185259.38</v>
      </c>
      <c r="N1194" s="82">
        <f>'3月评分表'!N30</f>
        <v>0</v>
      </c>
      <c r="O1194" s="82">
        <f>'3月评分表'!O30</f>
        <v>8.7543411536621499E-2</v>
      </c>
      <c r="P1194" s="82">
        <f>'3月评分表'!P30</f>
        <v>2.0034043187598299E-2</v>
      </c>
      <c r="Q1194" s="82">
        <f>'3月评分表'!Q30</f>
        <v>5.9529519844902596</v>
      </c>
      <c r="R1194" s="82">
        <f>'3月评分表'!R30</f>
        <v>1.36231493675668</v>
      </c>
    </row>
    <row r="1195" spans="1:18" hidden="1">
      <c r="A1195" s="81">
        <v>202403</v>
      </c>
      <c r="B1195" s="81" t="s">
        <v>221</v>
      </c>
      <c r="C1195" s="81" t="s">
        <v>17</v>
      </c>
      <c r="D1195" s="81" t="s">
        <v>33</v>
      </c>
      <c r="E1195" s="81" t="s">
        <v>222</v>
      </c>
      <c r="F1195" s="81">
        <f>'3月评分表'!F31</f>
        <v>44.55</v>
      </c>
      <c r="G1195" s="81">
        <f>'3月评分表'!G31</f>
        <v>0</v>
      </c>
      <c r="H1195" s="81">
        <f>'3月评分表'!H31</f>
        <v>10</v>
      </c>
      <c r="I1195" s="81">
        <f>'3月评分表'!I31</f>
        <v>10</v>
      </c>
      <c r="J1195" s="81">
        <f>'3月评分表'!J31</f>
        <v>7.5</v>
      </c>
      <c r="K1195" s="81">
        <f>'3月评分表'!K31</f>
        <v>5</v>
      </c>
      <c r="L1195" s="81">
        <f>'3月评分表'!L31</f>
        <v>77.05</v>
      </c>
      <c r="M1195" s="82">
        <f>'3月评分表'!M31</f>
        <v>88977.73</v>
      </c>
      <c r="N1195" s="82">
        <f>'3月评分表'!N31</f>
        <v>0</v>
      </c>
      <c r="O1195" s="82">
        <f>'3月评分表'!O31</f>
        <v>4.9125368123324999E-2</v>
      </c>
      <c r="P1195" s="82">
        <f>'3月评分表'!P31</f>
        <v>7.3745382953390301E-3</v>
      </c>
      <c r="Q1195" s="82">
        <f>'3月评分表'!Q31</f>
        <v>3.7851096139021898</v>
      </c>
      <c r="R1195" s="82">
        <f>'3月评分表'!R31</f>
        <v>0.56820817565587201</v>
      </c>
    </row>
    <row r="1196" spans="1:18" hidden="1">
      <c r="A1196" s="81">
        <v>202403</v>
      </c>
      <c r="B1196" s="81" t="s">
        <v>171</v>
      </c>
      <c r="C1196" s="81" t="s">
        <v>17</v>
      </c>
      <c r="D1196" s="81" t="s">
        <v>32</v>
      </c>
      <c r="E1196" s="81" t="s">
        <v>172</v>
      </c>
      <c r="F1196" s="81">
        <f>'3月评分表'!F32</f>
        <v>0</v>
      </c>
      <c r="G1196" s="81">
        <f>'3月评分表'!G32</f>
        <v>2.5</v>
      </c>
      <c r="H1196" s="81">
        <f>'3月评分表'!H32</f>
        <v>10</v>
      </c>
      <c r="I1196" s="81">
        <f>'3月评分表'!I32</f>
        <v>10</v>
      </c>
      <c r="J1196" s="81">
        <f>'3月评分表'!J32</f>
        <v>2.5</v>
      </c>
      <c r="K1196" s="81">
        <f>'3月评分表'!K32</f>
        <v>5</v>
      </c>
      <c r="L1196" s="81">
        <f>'3月评分表'!L32</f>
        <v>30</v>
      </c>
      <c r="M1196" s="82">
        <f>'3月评分表'!M32</f>
        <v>168338.48</v>
      </c>
      <c r="N1196" s="82">
        <f>'3月评分表'!N32</f>
        <v>3575.9287675432402</v>
      </c>
      <c r="O1196" s="82">
        <f>'3月评分表'!O32</f>
        <v>6.3599752731702194E-2</v>
      </c>
      <c r="P1196" s="82">
        <f>'3月评分表'!P32</f>
        <v>1.54901437766984E-2</v>
      </c>
      <c r="Q1196" s="82">
        <f>'3月评分表'!Q32</f>
        <v>1.9079925819510699</v>
      </c>
      <c r="R1196" s="82">
        <f>'3月评分表'!R32</f>
        <v>0.46470431330095202</v>
      </c>
    </row>
    <row r="1197" spans="1:18" hidden="1">
      <c r="A1197" s="81">
        <v>202403</v>
      </c>
      <c r="B1197" s="81" t="s">
        <v>173</v>
      </c>
      <c r="C1197" s="81" t="s">
        <v>17</v>
      </c>
      <c r="D1197" s="81" t="s">
        <v>31</v>
      </c>
      <c r="E1197" s="81" t="s">
        <v>444</v>
      </c>
      <c r="F1197" s="81">
        <f>'3月评分表'!F33</f>
        <v>45</v>
      </c>
      <c r="G1197" s="81">
        <f>'3月评分表'!G33</f>
        <v>10</v>
      </c>
      <c r="H1197" s="81">
        <f>'3月评分表'!H33</f>
        <v>10</v>
      </c>
      <c r="I1197" s="81">
        <f>'3月评分表'!I33</f>
        <v>7</v>
      </c>
      <c r="J1197" s="81">
        <f>'3月评分表'!J33</f>
        <v>5</v>
      </c>
      <c r="K1197" s="81">
        <f>'3月评分表'!K33</f>
        <v>5</v>
      </c>
      <c r="L1197" s="81">
        <f>'3月评分表'!L33</f>
        <v>82</v>
      </c>
      <c r="M1197" s="82">
        <f>'3月评分表'!M33</f>
        <v>348333.51</v>
      </c>
      <c r="N1197" s="82">
        <f>'3月评分表'!N33</f>
        <v>36726.892570138298</v>
      </c>
      <c r="O1197" s="82">
        <f>'3月评分表'!O33</f>
        <v>0.19094317377977499</v>
      </c>
      <c r="P1197" s="82">
        <f>'3月评分表'!P33</f>
        <v>4.4667626078170597E-2</v>
      </c>
      <c r="Q1197" s="82">
        <f>'3月评分表'!Q33</f>
        <v>15.6573402499415</v>
      </c>
      <c r="R1197" s="82">
        <f>'3月评分表'!R33</f>
        <v>3.6627453384099899</v>
      </c>
    </row>
    <row r="1198" spans="1:18" hidden="1">
      <c r="A1198" s="81">
        <v>202403</v>
      </c>
      <c r="B1198" s="81" t="s">
        <v>175</v>
      </c>
      <c r="C1198" s="81" t="s">
        <v>17</v>
      </c>
      <c r="D1198" s="81" t="s">
        <v>32</v>
      </c>
      <c r="E1198" s="81" t="s">
        <v>176</v>
      </c>
      <c r="F1198" s="81">
        <f>'3月评分表'!F34</f>
        <v>45</v>
      </c>
      <c r="G1198" s="81">
        <f>'3月评分表'!G34</f>
        <v>10</v>
      </c>
      <c r="H1198" s="81">
        <f>'3月评分表'!H34</f>
        <v>10</v>
      </c>
      <c r="I1198" s="81">
        <f>'3月评分表'!I34</f>
        <v>10</v>
      </c>
      <c r="J1198" s="81">
        <f>'3月评分表'!J34</f>
        <v>0</v>
      </c>
      <c r="K1198" s="81">
        <f>'3月评分表'!K34</f>
        <v>5</v>
      </c>
      <c r="L1198" s="81">
        <f>'3月评分表'!L34</f>
        <v>80</v>
      </c>
      <c r="M1198" s="82">
        <f>'3月评分表'!M34</f>
        <v>339651.85</v>
      </c>
      <c r="N1198" s="82">
        <f>'3月评分表'!N34</f>
        <v>39002.0718623906</v>
      </c>
      <c r="O1198" s="82">
        <f>'3月评分表'!O34</f>
        <v>0.17042051752559101</v>
      </c>
      <c r="P1198" s="82">
        <f>'3月评分表'!P34</f>
        <v>4.4926716369520198E-2</v>
      </c>
      <c r="Q1198" s="82">
        <f>'3月评分表'!Q34</f>
        <v>13.633641402047299</v>
      </c>
      <c r="R1198" s="82">
        <f>'3月评分表'!R34</f>
        <v>3.5941373095616198</v>
      </c>
    </row>
    <row r="1199" spans="1:18" hidden="1">
      <c r="A1199" s="81">
        <v>202403</v>
      </c>
      <c r="B1199" s="81" t="s">
        <v>157</v>
      </c>
      <c r="C1199" s="81" t="s">
        <v>17</v>
      </c>
      <c r="D1199" s="81" t="s">
        <v>32</v>
      </c>
      <c r="E1199" s="81" t="s">
        <v>158</v>
      </c>
      <c r="F1199" s="81">
        <f>'3月评分表'!F35</f>
        <v>44.55</v>
      </c>
      <c r="G1199" s="81">
        <f>'3月评分表'!G35</f>
        <v>10</v>
      </c>
      <c r="H1199" s="81">
        <f>'3月评分表'!H35</f>
        <v>10</v>
      </c>
      <c r="I1199" s="81">
        <f>'3月评分表'!I35</f>
        <v>4</v>
      </c>
      <c r="J1199" s="81">
        <f>'3月评分表'!J35</f>
        <v>2.5</v>
      </c>
      <c r="K1199" s="81">
        <f>'3月评分表'!K35</f>
        <v>5</v>
      </c>
      <c r="L1199" s="81">
        <f>'3月评分表'!L35</f>
        <v>76.05</v>
      </c>
      <c r="M1199" s="82">
        <f>'3月评分表'!M35</f>
        <v>382906.64</v>
      </c>
      <c r="N1199" s="82">
        <f>'3月评分表'!N35</f>
        <v>45176.0629054725</v>
      </c>
      <c r="O1199" s="82">
        <f>'3月评分表'!O35</f>
        <v>0.19372220491429301</v>
      </c>
      <c r="P1199" s="82">
        <f>'3月评分表'!P35</f>
        <v>5.1167349449514198E-2</v>
      </c>
      <c r="Q1199" s="82">
        <f>'3月评分表'!Q35</f>
        <v>14.732573683731999</v>
      </c>
      <c r="R1199" s="82">
        <f>'3月评分表'!R35</f>
        <v>3.8912769256355499</v>
      </c>
    </row>
    <row r="1200" spans="1:18" hidden="1">
      <c r="A1200" s="81">
        <v>202403</v>
      </c>
      <c r="B1200" s="81" t="s">
        <v>161</v>
      </c>
      <c r="C1200" s="81" t="s">
        <v>17</v>
      </c>
      <c r="D1200" s="81" t="s">
        <v>31</v>
      </c>
      <c r="E1200" s="81" t="s">
        <v>162</v>
      </c>
      <c r="F1200" s="81">
        <f>'3月评分表'!F36</f>
        <v>45</v>
      </c>
      <c r="G1200" s="81">
        <f>'3月评分表'!G36</f>
        <v>2.5</v>
      </c>
      <c r="H1200" s="81">
        <f>'3月评分表'!H36</f>
        <v>10</v>
      </c>
      <c r="I1200" s="81">
        <f>'3月评分表'!I36</f>
        <v>6</v>
      </c>
      <c r="J1200" s="81">
        <f>'3月评分表'!J36</f>
        <v>7.5</v>
      </c>
      <c r="K1200" s="81">
        <f>'3月评分表'!K36</f>
        <v>5</v>
      </c>
      <c r="L1200" s="81">
        <f>'3月评分表'!L36</f>
        <v>76</v>
      </c>
      <c r="M1200" s="82">
        <f>'3月评分表'!M36</f>
        <v>220625.5</v>
      </c>
      <c r="N1200" s="82">
        <f>'3月评分表'!N36</f>
        <v>8203.8436337578896</v>
      </c>
      <c r="O1200" s="82">
        <f>'3月评分表'!O36</f>
        <v>8.4583934551215698E-2</v>
      </c>
      <c r="P1200" s="82">
        <f>'3月评分表'!P36</f>
        <v>2.1814354274988498E-2</v>
      </c>
      <c r="Q1200" s="82">
        <f>'3月评分表'!Q36</f>
        <v>6.4283790258923901</v>
      </c>
      <c r="R1200" s="82">
        <f>'3月评分表'!R36</f>
        <v>1.65789092489913</v>
      </c>
    </row>
    <row r="1201" spans="1:18" hidden="1">
      <c r="A1201" s="81">
        <v>202403</v>
      </c>
      <c r="B1201" s="81" t="s">
        <v>169</v>
      </c>
      <c r="C1201" s="81" t="s">
        <v>17</v>
      </c>
      <c r="D1201" s="81" t="s">
        <v>32</v>
      </c>
      <c r="E1201" s="81" t="s">
        <v>170</v>
      </c>
      <c r="F1201" s="81">
        <f>'3月评分表'!F37</f>
        <v>39.15</v>
      </c>
      <c r="G1201" s="81">
        <f>'3月评分表'!G37</f>
        <v>15</v>
      </c>
      <c r="H1201" s="81">
        <f>'3月评分表'!H37</f>
        <v>10</v>
      </c>
      <c r="I1201" s="81">
        <f>'3月评分表'!I37</f>
        <v>10</v>
      </c>
      <c r="J1201" s="81">
        <f>'3月评分表'!J37</f>
        <v>2.5</v>
      </c>
      <c r="K1201" s="81">
        <f>'3月评分表'!K37</f>
        <v>5</v>
      </c>
      <c r="L1201" s="81">
        <f>'3月评分表'!L37</f>
        <v>81.650000000000006</v>
      </c>
      <c r="M1201" s="82">
        <f>'3月评分表'!M37</f>
        <v>221353.02</v>
      </c>
      <c r="N1201" s="82">
        <f>'3月评分表'!N37</f>
        <v>34406.729969796201</v>
      </c>
      <c r="O1201" s="82">
        <f>'3月评分表'!O37</f>
        <v>0.122968387528126</v>
      </c>
      <c r="P1201" s="82">
        <f>'3月评分表'!P37</f>
        <v>3.31454103042578E-2</v>
      </c>
      <c r="Q1201" s="82">
        <f>'3月评分表'!Q37</f>
        <v>10.0403688416715</v>
      </c>
      <c r="R1201" s="82">
        <f>'3月评分表'!R37</f>
        <v>2.70632275134265</v>
      </c>
    </row>
    <row r="1202" spans="1:18" hidden="1">
      <c r="A1202" s="81">
        <v>202403</v>
      </c>
      <c r="B1202" s="81" t="s">
        <v>195</v>
      </c>
      <c r="C1202" s="81" t="s">
        <v>17</v>
      </c>
      <c r="D1202" s="81" t="s">
        <v>31</v>
      </c>
      <c r="E1202" s="81" t="s">
        <v>196</v>
      </c>
      <c r="F1202" s="81">
        <f>'3月评分表'!F38</f>
        <v>42.3</v>
      </c>
      <c r="G1202" s="81">
        <f>'3月评分表'!G38</f>
        <v>0</v>
      </c>
      <c r="H1202" s="81">
        <f>'3月评分表'!H38</f>
        <v>10</v>
      </c>
      <c r="I1202" s="81">
        <f>'3月评分表'!I38</f>
        <v>4</v>
      </c>
      <c r="J1202" s="81">
        <f>'3月评分表'!J38</f>
        <v>5</v>
      </c>
      <c r="K1202" s="81">
        <f>'3月评分表'!K38</f>
        <v>5</v>
      </c>
      <c r="L1202" s="81">
        <f>'3月评分表'!L38</f>
        <v>66.3</v>
      </c>
      <c r="M1202" s="82">
        <f>'3月评分表'!M38</f>
        <v>169201.58</v>
      </c>
      <c r="N1202" s="82">
        <f>'3月评分表'!N38</f>
        <v>0</v>
      </c>
      <c r="O1202" s="82">
        <f>'3月评分表'!O38</f>
        <v>4.9678935470718999E-2</v>
      </c>
      <c r="P1202" s="82">
        <f>'3月评分表'!P38</f>
        <v>1.40235487165369E-2</v>
      </c>
      <c r="Q1202" s="82">
        <f>'3月评分表'!Q38</f>
        <v>3.2937134217086701</v>
      </c>
      <c r="R1202" s="82">
        <f>'3月评分表'!R38</f>
        <v>0.92976127990639601</v>
      </c>
    </row>
    <row r="1203" spans="1:18" hidden="1">
      <c r="A1203" s="81">
        <v>202403</v>
      </c>
      <c r="B1203" s="81" t="s">
        <v>167</v>
      </c>
      <c r="C1203" s="81" t="s">
        <v>17</v>
      </c>
      <c r="D1203" s="81" t="s">
        <v>31</v>
      </c>
      <c r="E1203" s="81" t="s">
        <v>168</v>
      </c>
      <c r="F1203" s="81">
        <f>'3月评分表'!F39</f>
        <v>39.6</v>
      </c>
      <c r="G1203" s="81">
        <f>'3月评分表'!G39</f>
        <v>0</v>
      </c>
      <c r="H1203" s="81">
        <f>'3月评分表'!H39</f>
        <v>10</v>
      </c>
      <c r="I1203" s="81">
        <f>'3月评分表'!I39</f>
        <v>10</v>
      </c>
      <c r="J1203" s="81">
        <f>'3月评分表'!J39</f>
        <v>0</v>
      </c>
      <c r="K1203" s="81">
        <f>'3月评分表'!K39</f>
        <v>5</v>
      </c>
      <c r="L1203" s="81">
        <f>'3月评分表'!L39</f>
        <v>64.599999999999994</v>
      </c>
      <c r="M1203" s="82">
        <f>'3月评分表'!M39</f>
        <v>273727.68</v>
      </c>
      <c r="N1203" s="82">
        <f>'3月评分表'!N39</f>
        <v>0</v>
      </c>
      <c r="O1203" s="82">
        <f>'3月评分表'!O39</f>
        <v>8.0368633385513297E-2</v>
      </c>
      <c r="P1203" s="82">
        <f>'3月评分表'!P39</f>
        <v>2.2686747106880598E-2</v>
      </c>
      <c r="Q1203" s="82">
        <f>'3月评分表'!Q39</f>
        <v>5.1918137167041598</v>
      </c>
      <c r="R1203" s="82">
        <f>'3月评分表'!R39</f>
        <v>1.46556386310449</v>
      </c>
    </row>
    <row r="1204" spans="1:18" hidden="1">
      <c r="A1204" s="81">
        <v>202403</v>
      </c>
      <c r="B1204" s="81" t="s">
        <v>163</v>
      </c>
      <c r="C1204" s="81" t="s">
        <v>17</v>
      </c>
      <c r="D1204" s="81" t="s">
        <v>31</v>
      </c>
      <c r="E1204" s="81" t="s">
        <v>164</v>
      </c>
      <c r="F1204" s="81">
        <f>'3月评分表'!F40</f>
        <v>45</v>
      </c>
      <c r="G1204" s="81">
        <f>'3月评分表'!G40</f>
        <v>0</v>
      </c>
      <c r="H1204" s="81">
        <f>'3月评分表'!H40</f>
        <v>10</v>
      </c>
      <c r="I1204" s="81">
        <f>'3月评分表'!I40</f>
        <v>7</v>
      </c>
      <c r="J1204" s="81">
        <f>'3月评分表'!J40</f>
        <v>2.5</v>
      </c>
      <c r="K1204" s="81">
        <f>'3月评分表'!K40</f>
        <v>5</v>
      </c>
      <c r="L1204" s="81">
        <f>'3月评分表'!L40</f>
        <v>69.5</v>
      </c>
      <c r="M1204" s="82">
        <f>'3月评分表'!M40</f>
        <v>203595.47</v>
      </c>
      <c r="N1204" s="82">
        <f>'3月评分表'!N40</f>
        <v>0</v>
      </c>
      <c r="O1204" s="82">
        <f>'3月评分表'!O40</f>
        <v>5.9777256313213498E-2</v>
      </c>
      <c r="P1204" s="82">
        <f>'3月评分表'!P40</f>
        <v>1.68741390713446E-2</v>
      </c>
      <c r="Q1204" s="82">
        <f>'3月评分表'!Q40</f>
        <v>4.1545193137683398</v>
      </c>
      <c r="R1204" s="82">
        <f>'3月评分表'!R40</f>
        <v>1.1727526654584499</v>
      </c>
    </row>
    <row r="1205" spans="1:18" hidden="1">
      <c r="A1205" s="81">
        <v>202403</v>
      </c>
      <c r="B1205" s="81" t="s">
        <v>165</v>
      </c>
      <c r="C1205" s="81" t="s">
        <v>17</v>
      </c>
      <c r="D1205" s="81" t="s">
        <v>32</v>
      </c>
      <c r="E1205" s="81" t="s">
        <v>166</v>
      </c>
      <c r="F1205" s="81">
        <f>'3月评分表'!F41</f>
        <v>41.85</v>
      </c>
      <c r="G1205" s="81">
        <f>'3月评分表'!G41</f>
        <v>20</v>
      </c>
      <c r="H1205" s="81">
        <f>'3月评分表'!H41</f>
        <v>10</v>
      </c>
      <c r="I1205" s="81">
        <f>'3月评分表'!I41</f>
        <v>7</v>
      </c>
      <c r="J1205" s="81">
        <f>'3月评分表'!J41</f>
        <v>2.5</v>
      </c>
      <c r="K1205" s="81">
        <f>'3月评分表'!K41</f>
        <v>5</v>
      </c>
      <c r="L1205" s="81">
        <f>'3月评分表'!L41</f>
        <v>86.35</v>
      </c>
      <c r="M1205" s="82">
        <f>'3月评分表'!M41</f>
        <v>244566.09</v>
      </c>
      <c r="N1205" s="82">
        <f>'3月评分表'!N41</f>
        <v>53228.9204837734</v>
      </c>
      <c r="O1205" s="82">
        <f>'3月评分表'!O41</f>
        <v>0.15601257617845099</v>
      </c>
      <c r="P1205" s="82">
        <f>'3月评分表'!P41</f>
        <v>4.3165394897626302E-2</v>
      </c>
      <c r="Q1205" s="82">
        <f>'3月评分表'!Q41</f>
        <v>13.471685953009199</v>
      </c>
      <c r="R1205" s="82">
        <f>'3月评分表'!R41</f>
        <v>3.7273318494100298</v>
      </c>
    </row>
    <row r="1206" spans="1:18" hidden="1">
      <c r="A1206" s="81">
        <v>202403</v>
      </c>
      <c r="B1206" s="81" t="s">
        <v>159</v>
      </c>
      <c r="C1206" s="81" t="s">
        <v>17</v>
      </c>
      <c r="D1206" s="81" t="s">
        <v>31</v>
      </c>
      <c r="E1206" s="81" t="s">
        <v>160</v>
      </c>
      <c r="F1206" s="81">
        <f>'3月评分表'!F42</f>
        <v>45</v>
      </c>
      <c r="G1206" s="81">
        <f>'3月评分表'!G42</f>
        <v>10</v>
      </c>
      <c r="H1206" s="81">
        <f>'3月评分表'!H42</f>
        <v>10</v>
      </c>
      <c r="I1206" s="81">
        <f>'3月评分表'!I42</f>
        <v>10</v>
      </c>
      <c r="J1206" s="81">
        <f>'3月评分表'!J42</f>
        <v>0</v>
      </c>
      <c r="K1206" s="81">
        <f>'3月评分表'!K42</f>
        <v>5</v>
      </c>
      <c r="L1206" s="81">
        <f>'3月评分表'!L42</f>
        <v>80</v>
      </c>
      <c r="M1206" s="82">
        <f>'3月评分表'!M42</f>
        <v>233039.08</v>
      </c>
      <c r="N1206" s="82">
        <f>'3月评分表'!N42</f>
        <v>32550.6679265946</v>
      </c>
      <c r="O1206" s="82">
        <f>'3月评分表'!O42</f>
        <v>0.14700915627750999</v>
      </c>
      <c r="P1206" s="82">
        <f>'3月评分表'!P42</f>
        <v>3.3315603527189999E-2</v>
      </c>
      <c r="Q1206" s="82">
        <f>'3月评分表'!Q42</f>
        <v>11.760732502200799</v>
      </c>
      <c r="R1206" s="82">
        <f>'3月评分表'!R42</f>
        <v>2.6652482821752002</v>
      </c>
    </row>
    <row r="1207" spans="1:18" hidden="1">
      <c r="A1207" s="81">
        <v>202403</v>
      </c>
      <c r="B1207" s="81" t="s">
        <v>185</v>
      </c>
      <c r="C1207" s="81" t="s">
        <v>17</v>
      </c>
      <c r="D1207" s="81" t="s">
        <v>32</v>
      </c>
      <c r="E1207" s="81" t="s">
        <v>186</v>
      </c>
      <c r="F1207" s="81">
        <f>'3月评分表'!F43</f>
        <v>45</v>
      </c>
      <c r="G1207" s="81">
        <f>'3月评分表'!G43</f>
        <v>15</v>
      </c>
      <c r="H1207" s="81">
        <f>'3月评分表'!H43</f>
        <v>10</v>
      </c>
      <c r="I1207" s="81">
        <f>'3月评分表'!I43</f>
        <v>10</v>
      </c>
      <c r="J1207" s="81">
        <f>'3月评分表'!J43</f>
        <v>2.5</v>
      </c>
      <c r="K1207" s="81">
        <f>'3月评分表'!K43</f>
        <v>5</v>
      </c>
      <c r="L1207" s="81">
        <f>'3月评分表'!L43</f>
        <v>87.5</v>
      </c>
      <c r="M1207" s="82">
        <f>'3月评分表'!M43</f>
        <v>176847.04</v>
      </c>
      <c r="N1207" s="82">
        <f>'3月评分表'!N43</f>
        <v>26977.5686722469</v>
      </c>
      <c r="O1207" s="82">
        <f>'3月评分表'!O43</f>
        <v>9.7566906580257198E-2</v>
      </c>
      <c r="P1207" s="82">
        <f>'3月评分表'!P43</f>
        <v>2.62611859908609E-2</v>
      </c>
      <c r="Q1207" s="82">
        <f>'3月评分表'!Q43</f>
        <v>8.5371043257725105</v>
      </c>
      <c r="R1207" s="82">
        <f>'3月评分表'!R43</f>
        <v>2.29785377420033</v>
      </c>
    </row>
    <row r="1208" spans="1:18" hidden="1">
      <c r="A1208" s="81">
        <v>202403</v>
      </c>
      <c r="B1208" s="81" t="s">
        <v>183</v>
      </c>
      <c r="C1208" s="81" t="s">
        <v>17</v>
      </c>
      <c r="D1208" s="81" t="s">
        <v>32</v>
      </c>
      <c r="E1208" s="81" t="s">
        <v>184</v>
      </c>
      <c r="F1208" s="81">
        <f>'3月评分表'!F44</f>
        <v>41.4</v>
      </c>
      <c r="G1208" s="81">
        <f>'3月评分表'!G44</f>
        <v>2.5</v>
      </c>
      <c r="H1208" s="81">
        <f>'3月评分表'!H44</f>
        <v>10</v>
      </c>
      <c r="I1208" s="81">
        <f>'3月评分表'!I44</f>
        <v>7</v>
      </c>
      <c r="J1208" s="81">
        <f>'3月评分表'!J44</f>
        <v>5</v>
      </c>
      <c r="K1208" s="81">
        <f>'3月评分表'!K44</f>
        <v>5</v>
      </c>
      <c r="L1208" s="81">
        <f>'3月评分表'!L44</f>
        <v>70.900000000000006</v>
      </c>
      <c r="M1208" s="82">
        <f>'3月评分表'!M44</f>
        <v>162999.65</v>
      </c>
      <c r="N1208" s="82">
        <f>'3月评分表'!N44</f>
        <v>4947.3003469632204</v>
      </c>
      <c r="O1208" s="82">
        <f>'3月评分表'!O44</f>
        <v>6.3549063369337397E-2</v>
      </c>
      <c r="P1208" s="82">
        <f>'3月评分表'!P44</f>
        <v>1.5637531578793901E-2</v>
      </c>
      <c r="Q1208" s="82">
        <f>'3月评分表'!Q44</f>
        <v>4.50562859288602</v>
      </c>
      <c r="R1208" s="82">
        <f>'3月评分表'!R44</f>
        <v>1.1087009889364901</v>
      </c>
    </row>
    <row r="1209" spans="1:18" hidden="1">
      <c r="A1209" s="81">
        <v>202403</v>
      </c>
      <c r="B1209" s="81" t="s">
        <v>187</v>
      </c>
      <c r="C1209" s="81" t="s">
        <v>17</v>
      </c>
      <c r="D1209" s="81" t="s">
        <v>31</v>
      </c>
      <c r="E1209" s="81" t="s">
        <v>188</v>
      </c>
      <c r="F1209" s="81">
        <f>'3月评分表'!F45</f>
        <v>40.049999999999997</v>
      </c>
      <c r="G1209" s="81">
        <f>'3月评分表'!G45</f>
        <v>0</v>
      </c>
      <c r="H1209" s="81">
        <f>'3月评分表'!H45</f>
        <v>10</v>
      </c>
      <c r="I1209" s="81">
        <f>'3月评分表'!I45</f>
        <v>10</v>
      </c>
      <c r="J1209" s="81">
        <f>'3月评分表'!J45</f>
        <v>5</v>
      </c>
      <c r="K1209" s="81">
        <f>'3月评分表'!K45</f>
        <v>5</v>
      </c>
      <c r="L1209" s="81">
        <f>'3月评分表'!L45</f>
        <v>70.05</v>
      </c>
      <c r="M1209" s="82">
        <f>'3月评分表'!M45</f>
        <v>124185.51</v>
      </c>
      <c r="N1209" s="82">
        <f>'3月评分表'!N45</f>
        <v>0</v>
      </c>
      <c r="O1209" s="82">
        <f>'3月评分表'!O45</f>
        <v>3.6461857730219302E-2</v>
      </c>
      <c r="P1209" s="82">
        <f>'3月评分表'!P45</f>
        <v>1.0292584439063701E-2</v>
      </c>
      <c r="Q1209" s="82">
        <f>'3月评分表'!Q45</f>
        <v>2.5541531340018602</v>
      </c>
      <c r="R1209" s="82">
        <f>'3月评分表'!R45</f>
        <v>0.72099553995641197</v>
      </c>
    </row>
    <row r="1210" spans="1:18" hidden="1">
      <c r="A1210" s="81">
        <v>202403</v>
      </c>
      <c r="B1210" s="81" t="s">
        <v>191</v>
      </c>
      <c r="C1210" s="81" t="s">
        <v>17</v>
      </c>
      <c r="D1210" s="81" t="s">
        <v>31</v>
      </c>
      <c r="E1210" s="81" t="s">
        <v>192</v>
      </c>
      <c r="F1210" s="81">
        <f>'3月评分表'!F46</f>
        <v>45</v>
      </c>
      <c r="G1210" s="81">
        <f>'3月评分表'!G46</f>
        <v>5</v>
      </c>
      <c r="H1210" s="81">
        <f>'3月评分表'!H46</f>
        <v>10</v>
      </c>
      <c r="I1210" s="81">
        <f>'3月评分表'!I46</f>
        <v>7</v>
      </c>
      <c r="J1210" s="81">
        <f>'3月评分表'!J46</f>
        <v>2.5</v>
      </c>
      <c r="K1210" s="81">
        <f>'3月评分表'!K46</f>
        <v>5</v>
      </c>
      <c r="L1210" s="81">
        <f>'3月评分表'!L46</f>
        <v>74.5</v>
      </c>
      <c r="M1210" s="82">
        <f>'3月评分表'!M46</f>
        <v>115734.02</v>
      </c>
      <c r="N1210" s="82">
        <f>'3月评分表'!N46</f>
        <v>10853.7708945001</v>
      </c>
      <c r="O1210" s="82">
        <f>'3月评分表'!O46</f>
        <v>6.0184672919261599E-2</v>
      </c>
      <c r="P1210" s="82">
        <f>'3月评分表'!P46</f>
        <v>1.4260697380522699E-2</v>
      </c>
      <c r="Q1210" s="82">
        <f>'3月评分表'!Q46</f>
        <v>4.48375813248499</v>
      </c>
      <c r="R1210" s="82">
        <f>'3月评分表'!R46</f>
        <v>1.06242195484894</v>
      </c>
    </row>
    <row r="1211" spans="1:18" hidden="1">
      <c r="A1211" s="81">
        <v>202403</v>
      </c>
      <c r="B1211" s="81" t="s">
        <v>189</v>
      </c>
      <c r="C1211" s="81" t="s">
        <v>17</v>
      </c>
      <c r="D1211" s="81" t="s">
        <v>32</v>
      </c>
      <c r="E1211" s="81" t="s">
        <v>190</v>
      </c>
      <c r="F1211" s="81">
        <f>'3月评分表'!F47</f>
        <v>45</v>
      </c>
      <c r="G1211" s="81">
        <f>'3月评分表'!G47</f>
        <v>10</v>
      </c>
      <c r="H1211" s="81">
        <f>'3月评分表'!H47</f>
        <v>10</v>
      </c>
      <c r="I1211" s="81">
        <f>'3月评分表'!I47</f>
        <v>7</v>
      </c>
      <c r="J1211" s="81">
        <f>'3月评分表'!J47</f>
        <v>0</v>
      </c>
      <c r="K1211" s="81">
        <f>'3月评分表'!K47</f>
        <v>5</v>
      </c>
      <c r="L1211" s="81">
        <f>'3月评分表'!L47</f>
        <v>77</v>
      </c>
      <c r="M1211" s="82">
        <f>'3月评分表'!M47</f>
        <v>167571.84</v>
      </c>
      <c r="N1211" s="82">
        <f>'3月评分表'!N47</f>
        <v>19212.001781748098</v>
      </c>
      <c r="O1211" s="82">
        <f>'3月评分表'!O47</f>
        <v>8.4039276869858903E-2</v>
      </c>
      <c r="P1211" s="82">
        <f>'3月评分表'!P47</f>
        <v>2.21522145130673E-2</v>
      </c>
      <c r="Q1211" s="82">
        <f>'3月评分表'!Q47</f>
        <v>6.4710243189791399</v>
      </c>
      <c r="R1211" s="82">
        <f>'3月评分表'!R47</f>
        <v>1.70572051750618</v>
      </c>
    </row>
    <row r="1212" spans="1:18" hidden="1">
      <c r="A1212" s="81">
        <v>202403</v>
      </c>
      <c r="B1212" s="81" t="s">
        <v>193</v>
      </c>
      <c r="C1212" s="81" t="s">
        <v>17</v>
      </c>
      <c r="D1212" s="81" t="s">
        <v>31</v>
      </c>
      <c r="E1212" s="81" t="s">
        <v>194</v>
      </c>
      <c r="F1212" s="81">
        <f>'3月评分表'!F48</f>
        <v>45</v>
      </c>
      <c r="G1212" s="81">
        <f>'3月评分表'!G48</f>
        <v>0</v>
      </c>
      <c r="H1212" s="81">
        <f>'3月评分表'!H48</f>
        <v>10</v>
      </c>
      <c r="I1212" s="81">
        <f>'3月评分表'!I48</f>
        <v>10</v>
      </c>
      <c r="J1212" s="81">
        <f>'3月评分表'!J48</f>
        <v>2.5</v>
      </c>
      <c r="K1212" s="81">
        <f>'3月评分表'!K48</f>
        <v>5</v>
      </c>
      <c r="L1212" s="81">
        <f>'3月评分表'!L48</f>
        <v>72.5</v>
      </c>
      <c r="M1212" s="82">
        <f>'3月评分表'!M48</f>
        <v>167951.91</v>
      </c>
      <c r="N1212" s="82">
        <f>'3月评分表'!N48</f>
        <v>0</v>
      </c>
      <c r="O1212" s="82">
        <f>'3月评分表'!O48</f>
        <v>4.9312022376351301E-2</v>
      </c>
      <c r="P1212" s="82">
        <f>'3月评分表'!P48</f>
        <v>1.39199751676103E-2</v>
      </c>
      <c r="Q1212" s="82">
        <f>'3月评分表'!Q48</f>
        <v>3.57512162228547</v>
      </c>
      <c r="R1212" s="82">
        <f>'3月评分表'!R48</f>
        <v>1.0091981996517501</v>
      </c>
    </row>
    <row r="1213" spans="1:18" hidden="1">
      <c r="A1213" s="81">
        <v>202403</v>
      </c>
      <c r="B1213" s="81" t="s">
        <v>303</v>
      </c>
      <c r="C1213" s="81" t="s">
        <v>17</v>
      </c>
      <c r="D1213" s="81" t="s">
        <v>31</v>
      </c>
      <c r="E1213" s="81" t="s">
        <v>304</v>
      </c>
      <c r="F1213" s="81">
        <f>'3月评分表'!F49</f>
        <v>45</v>
      </c>
      <c r="G1213" s="81">
        <f>'3月评分表'!G49</f>
        <v>10</v>
      </c>
      <c r="H1213" s="81">
        <f>'3月评分表'!H49</f>
        <v>10</v>
      </c>
      <c r="I1213" s="81">
        <f>'3月评分表'!I49</f>
        <v>7</v>
      </c>
      <c r="J1213" s="81">
        <f>'3月评分表'!J49</f>
        <v>5</v>
      </c>
      <c r="K1213" s="81">
        <f>'3月评分表'!K49</f>
        <v>5</v>
      </c>
      <c r="L1213" s="81">
        <f>'3月评分表'!L49</f>
        <v>82</v>
      </c>
      <c r="M1213" s="82">
        <f>'3月评分表'!M49</f>
        <v>179408.27</v>
      </c>
      <c r="N1213" s="82">
        <f>'3月评分表'!N49</f>
        <v>18852.1631335563</v>
      </c>
      <c r="O1213" s="82">
        <f>'3月评分表'!O49</f>
        <v>9.8190445799093806E-2</v>
      </c>
      <c r="P1213" s="82">
        <f>'3月评分表'!P49</f>
        <v>2.2978447425445699E-2</v>
      </c>
      <c r="Q1213" s="82">
        <f>'3月评分表'!Q49</f>
        <v>8.0516165555256904</v>
      </c>
      <c r="R1213" s="82">
        <f>'3月评分表'!R49</f>
        <v>1.8842326888865499</v>
      </c>
    </row>
    <row r="1214" spans="1:18" hidden="1">
      <c r="A1214" s="81">
        <v>202403</v>
      </c>
      <c r="B1214" s="81" t="s">
        <v>301</v>
      </c>
      <c r="C1214" s="81" t="s">
        <v>17</v>
      </c>
      <c r="D1214" s="81" t="s">
        <v>32</v>
      </c>
      <c r="E1214" s="81" t="s">
        <v>302</v>
      </c>
      <c r="F1214" s="81">
        <f>'3月评分表'!F50</f>
        <v>42.75</v>
      </c>
      <c r="G1214" s="81">
        <f>'3月评分表'!G50</f>
        <v>0</v>
      </c>
      <c r="H1214" s="81">
        <f>'3月评分表'!H50</f>
        <v>10</v>
      </c>
      <c r="I1214" s="81">
        <f>'3月评分表'!I50</f>
        <v>3</v>
      </c>
      <c r="J1214" s="81">
        <f>'3月评分表'!J50</f>
        <v>2.5</v>
      </c>
      <c r="K1214" s="81">
        <f>'3月评分表'!K50</f>
        <v>5</v>
      </c>
      <c r="L1214" s="81">
        <f>'3月评分表'!L50</f>
        <v>63.25</v>
      </c>
      <c r="M1214" s="82">
        <f>'3月评分表'!M50</f>
        <v>137616.74</v>
      </c>
      <c r="N1214" s="82">
        <f>'3月评分表'!N50</f>
        <v>0</v>
      </c>
      <c r="O1214" s="82">
        <f>'3月评分表'!O50</f>
        <v>4.8121314302383103E-2</v>
      </c>
      <c r="P1214" s="82">
        <f>'3月评分表'!P50</f>
        <v>1.14057744472658E-2</v>
      </c>
      <c r="Q1214" s="82">
        <f>'3月评分表'!Q50</f>
        <v>3.0436731296257298</v>
      </c>
      <c r="R1214" s="82">
        <f>'3月评分表'!R50</f>
        <v>0.72141523378956196</v>
      </c>
    </row>
    <row r="1215" spans="1:18" hidden="1">
      <c r="A1215" s="81">
        <v>202403</v>
      </c>
      <c r="B1215" s="81" t="s">
        <v>331</v>
      </c>
      <c r="C1215" s="81" t="s">
        <v>17</v>
      </c>
      <c r="D1215" s="81" t="s">
        <v>31</v>
      </c>
      <c r="E1215" s="81" t="s">
        <v>332</v>
      </c>
      <c r="F1215" s="81">
        <f>'3月评分表'!F51</f>
        <v>45</v>
      </c>
      <c r="G1215" s="81">
        <f>'3月评分表'!G51</f>
        <v>10</v>
      </c>
      <c r="H1215" s="81">
        <f>'3月评分表'!H51</f>
        <v>10</v>
      </c>
      <c r="I1215" s="81">
        <f>'3月评分表'!I51</f>
        <v>10</v>
      </c>
      <c r="J1215" s="81">
        <f>'3月评分表'!J51</f>
        <v>5</v>
      </c>
      <c r="K1215" s="81">
        <f>'3月评分表'!K51</f>
        <v>5</v>
      </c>
      <c r="L1215" s="81">
        <f>'3月评分表'!L51</f>
        <v>85</v>
      </c>
      <c r="M1215" s="82">
        <f>'3月评分表'!M51</f>
        <v>168916.02</v>
      </c>
      <c r="N1215" s="82">
        <f>'3月评分表'!N51</f>
        <v>17072.371263476201</v>
      </c>
      <c r="O1215" s="82">
        <f>'3月评分表'!O51</f>
        <v>9.0812888975392497E-2</v>
      </c>
      <c r="P1215" s="82">
        <f>'3月评分表'!P51</f>
        <v>2.1343292768018701E-2</v>
      </c>
      <c r="Q1215" s="82">
        <f>'3月评分表'!Q51</f>
        <v>7.7190955629083602</v>
      </c>
      <c r="R1215" s="82">
        <f>'3月评分表'!R51</f>
        <v>1.81417988528159</v>
      </c>
    </row>
    <row r="1216" spans="1:18" hidden="1">
      <c r="A1216" s="81">
        <v>202403</v>
      </c>
      <c r="B1216" s="81" t="s">
        <v>341</v>
      </c>
      <c r="C1216" s="81" t="s">
        <v>17</v>
      </c>
      <c r="D1216" s="81" t="s">
        <v>31</v>
      </c>
      <c r="E1216" s="81" t="s">
        <v>342</v>
      </c>
      <c r="F1216" s="81">
        <f>'3月评分表'!F52</f>
        <v>0</v>
      </c>
      <c r="G1216" s="81">
        <f>'3月评分表'!G52</f>
        <v>0</v>
      </c>
      <c r="H1216" s="81">
        <f>'3月评分表'!H52</f>
        <v>10</v>
      </c>
      <c r="I1216" s="81">
        <f>'3月评分表'!I52</f>
        <v>10</v>
      </c>
      <c r="J1216" s="81">
        <f>'3月评分表'!J52</f>
        <v>7.5</v>
      </c>
      <c r="K1216" s="81">
        <f>'3月评分表'!K52</f>
        <v>5</v>
      </c>
      <c r="L1216" s="81">
        <f>'3月评分表'!L52</f>
        <v>32.5</v>
      </c>
      <c r="M1216" s="82">
        <f>'3月评分表'!M52</f>
        <v>179412.77</v>
      </c>
      <c r="N1216" s="82">
        <f>'3月评分表'!N52</f>
        <v>0</v>
      </c>
      <c r="O1216" s="82">
        <f>'3月评分表'!O52</f>
        <v>5.26770224217347E-2</v>
      </c>
      <c r="P1216" s="82">
        <f>'3月评分表'!P52</f>
        <v>1.4869859492233101E-2</v>
      </c>
      <c r="Q1216" s="82">
        <f>'3月评分表'!Q52</f>
        <v>1.71200322870638</v>
      </c>
      <c r="R1216" s="82">
        <f>'3月评分表'!R52</f>
        <v>0.48327043349757598</v>
      </c>
    </row>
    <row r="1217" spans="1:18" hidden="1">
      <c r="A1217" s="81">
        <v>202403</v>
      </c>
      <c r="B1217" s="81" t="s">
        <v>243</v>
      </c>
      <c r="C1217" s="81" t="s">
        <v>18</v>
      </c>
      <c r="D1217" s="81" t="s">
        <v>26</v>
      </c>
      <c r="E1217" s="81" t="s">
        <v>244</v>
      </c>
      <c r="F1217" s="81">
        <f>'3月评分表'!F53</f>
        <v>45</v>
      </c>
      <c r="G1217" s="81">
        <f>'3月评分表'!G53</f>
        <v>10</v>
      </c>
      <c r="H1217" s="81">
        <f>'3月评分表'!H53</f>
        <v>10</v>
      </c>
      <c r="I1217" s="81">
        <f>'3月评分表'!I53</f>
        <v>7</v>
      </c>
      <c r="J1217" s="81">
        <f>'3月评分表'!J53</f>
        <v>5</v>
      </c>
      <c r="K1217" s="81">
        <f>'3月评分表'!K53</f>
        <v>5</v>
      </c>
      <c r="L1217" s="81">
        <f>'3月评分表'!L53</f>
        <v>82</v>
      </c>
      <c r="M1217" s="82">
        <f>'3月评分表'!M53</f>
        <v>119409.45</v>
      </c>
      <c r="N1217" s="82">
        <f>'3月评分表'!N53</f>
        <v>13576.6545616567</v>
      </c>
      <c r="O1217" s="82">
        <f>'3月评分表'!O53</f>
        <v>8.8248599403276798E-2</v>
      </c>
      <c r="P1217" s="82">
        <f>'3月评分表'!P53</f>
        <v>2.1071845059415902E-2</v>
      </c>
      <c r="Q1217" s="82">
        <f>'3月评分表'!Q53</f>
        <v>7.2363851510687001</v>
      </c>
      <c r="R1217" s="82">
        <f>'3月评分表'!R53</f>
        <v>1.7278912948720999</v>
      </c>
    </row>
    <row r="1218" spans="1:18" hidden="1">
      <c r="A1218" s="81">
        <v>202403</v>
      </c>
      <c r="B1218" s="81" t="s">
        <v>233</v>
      </c>
      <c r="C1218" s="81" t="s">
        <v>18</v>
      </c>
      <c r="D1218" s="81" t="s">
        <v>26</v>
      </c>
      <c r="E1218" s="81" t="s">
        <v>234</v>
      </c>
      <c r="F1218" s="81">
        <f>'3月评分表'!F54</f>
        <v>45</v>
      </c>
      <c r="G1218" s="81">
        <f>'3月评分表'!G54</f>
        <v>5</v>
      </c>
      <c r="H1218" s="81">
        <f>'3月评分表'!H54</f>
        <v>10</v>
      </c>
      <c r="I1218" s="81">
        <f>'3月评分表'!I54</f>
        <v>7</v>
      </c>
      <c r="J1218" s="81">
        <f>'3月评分表'!J54</f>
        <v>7.5</v>
      </c>
      <c r="K1218" s="81">
        <f>'3月评分表'!K54</f>
        <v>5</v>
      </c>
      <c r="L1218" s="81">
        <f>'3月评分表'!L54</f>
        <v>79.5</v>
      </c>
      <c r="M1218" s="82">
        <f>'3月评分表'!M54</f>
        <v>148011.43</v>
      </c>
      <c r="N1218" s="82">
        <f>'3月评分表'!N54</f>
        <v>13939.6673730906</v>
      </c>
      <c r="O1218" s="82">
        <f>'3月评分表'!O54</f>
        <v>0.10174818987196101</v>
      </c>
      <c r="P1218" s="82">
        <f>'3月评分表'!P54</f>
        <v>2.4383029038734499E-2</v>
      </c>
      <c r="Q1218" s="82">
        <f>'3月评分表'!Q54</f>
        <v>8.0889810948209</v>
      </c>
      <c r="R1218" s="82">
        <f>'3月评分表'!R54</f>
        <v>1.9384508085793899</v>
      </c>
    </row>
    <row r="1219" spans="1:18" hidden="1">
      <c r="A1219" s="81">
        <v>202403</v>
      </c>
      <c r="B1219" s="81" t="s">
        <v>235</v>
      </c>
      <c r="C1219" s="81" t="s">
        <v>18</v>
      </c>
      <c r="D1219" s="81" t="s">
        <v>26</v>
      </c>
      <c r="E1219" s="81" t="s">
        <v>236</v>
      </c>
      <c r="F1219" s="81">
        <f>'3月评分表'!F55</f>
        <v>45</v>
      </c>
      <c r="G1219" s="81">
        <f>'3月评分表'!G55</f>
        <v>15</v>
      </c>
      <c r="H1219" s="81">
        <f>'3月评分表'!H55</f>
        <v>10</v>
      </c>
      <c r="I1219" s="81">
        <f>'3月评分表'!I55</f>
        <v>10</v>
      </c>
      <c r="J1219" s="81">
        <f>'3月评分表'!J55</f>
        <v>5</v>
      </c>
      <c r="K1219" s="81">
        <f>'3月评分表'!K55</f>
        <v>5</v>
      </c>
      <c r="L1219" s="81">
        <f>'3月评分表'!L55</f>
        <v>90</v>
      </c>
      <c r="M1219" s="82">
        <f>'3月评分表'!M55</f>
        <v>172772.65</v>
      </c>
      <c r="N1219" s="82">
        <f>'3月评分表'!N55</f>
        <v>26651.6653724102</v>
      </c>
      <c r="O1219" s="82">
        <f>'3月评分表'!O55</f>
        <v>0.14621461436809</v>
      </c>
      <c r="P1219" s="82">
        <f>'3月评分表'!P55</f>
        <v>3.4699954001309902E-2</v>
      </c>
      <c r="Q1219" s="82">
        <f>'3月评分表'!Q55</f>
        <v>13.159315293128101</v>
      </c>
      <c r="R1219" s="82">
        <f>'3月评分表'!R55</f>
        <v>3.1229958601178902</v>
      </c>
    </row>
    <row r="1220" spans="1:18" hidden="1">
      <c r="A1220" s="81">
        <v>202403</v>
      </c>
      <c r="B1220" s="81" t="s">
        <v>231</v>
      </c>
      <c r="C1220" s="81" t="s">
        <v>18</v>
      </c>
      <c r="D1220" s="81" t="s">
        <v>26</v>
      </c>
      <c r="E1220" s="81" t="s">
        <v>232</v>
      </c>
      <c r="F1220" s="81">
        <f>'3月评分表'!F56</f>
        <v>45</v>
      </c>
      <c r="G1220" s="81">
        <f>'3月评分表'!G56</f>
        <v>5</v>
      </c>
      <c r="H1220" s="81">
        <f>'3月评分表'!H56</f>
        <v>10</v>
      </c>
      <c r="I1220" s="81">
        <f>'3月评分表'!I56</f>
        <v>4</v>
      </c>
      <c r="J1220" s="81">
        <f>'3月评分表'!J56</f>
        <v>5</v>
      </c>
      <c r="K1220" s="81">
        <f>'3月评分表'!K56</f>
        <v>5</v>
      </c>
      <c r="L1220" s="81">
        <f>'3月评分表'!L56</f>
        <v>74</v>
      </c>
      <c r="M1220" s="82">
        <f>'3月评分表'!M56</f>
        <v>171901.08</v>
      </c>
      <c r="N1220" s="82">
        <f>'3月评分表'!N56</f>
        <v>9249.0028672153094</v>
      </c>
      <c r="O1220" s="82">
        <f>'3月评分表'!O56</f>
        <v>9.9819861691777298E-2</v>
      </c>
      <c r="P1220" s="82">
        <f>'3月评分表'!P56</f>
        <v>2.4147628223584398E-2</v>
      </c>
      <c r="Q1220" s="82">
        <f>'3月评分表'!Q56</f>
        <v>7.3866697651915203</v>
      </c>
      <c r="R1220" s="82">
        <f>'3月评分表'!R56</f>
        <v>1.78692448854525</v>
      </c>
    </row>
    <row r="1221" spans="1:18" hidden="1">
      <c r="A1221" s="81">
        <v>202403</v>
      </c>
      <c r="B1221" s="81" t="s">
        <v>241</v>
      </c>
      <c r="C1221" s="81" t="s">
        <v>18</v>
      </c>
      <c r="D1221" s="81" t="s">
        <v>26</v>
      </c>
      <c r="E1221" s="81" t="s">
        <v>242</v>
      </c>
      <c r="F1221" s="81">
        <f>'3月评分表'!F57</f>
        <v>43.65</v>
      </c>
      <c r="G1221" s="81">
        <f>'3月评分表'!G57</f>
        <v>2.5</v>
      </c>
      <c r="H1221" s="81">
        <f>'3月评分表'!H57</f>
        <v>10</v>
      </c>
      <c r="I1221" s="81">
        <f>'3月评分表'!I57</f>
        <v>10</v>
      </c>
      <c r="J1221" s="81">
        <f>'3月评分表'!J57</f>
        <v>5</v>
      </c>
      <c r="K1221" s="81">
        <f>'3月评分表'!K57</f>
        <v>5</v>
      </c>
      <c r="L1221" s="81">
        <f>'3月评分表'!L57</f>
        <v>76.150000000000006</v>
      </c>
      <c r="M1221" s="82">
        <f>'3月评分表'!M57</f>
        <v>88116.53</v>
      </c>
      <c r="N1221" s="82">
        <f>'3月评分表'!N57</f>
        <v>905.59649817939498</v>
      </c>
      <c r="O1221" s="82">
        <f>'3月评分表'!O57</f>
        <v>4.1026768286225E-2</v>
      </c>
      <c r="P1221" s="82">
        <f>'3月评分表'!P57</f>
        <v>1.0073181472570599E-2</v>
      </c>
      <c r="Q1221" s="82">
        <f>'3月评分表'!Q57</f>
        <v>3.1241884049960298</v>
      </c>
      <c r="R1221" s="82">
        <f>'3月评分表'!R57</f>
        <v>0.767072769136251</v>
      </c>
    </row>
    <row r="1222" spans="1:18" hidden="1">
      <c r="A1222" s="81">
        <v>202403</v>
      </c>
      <c r="B1222" s="81" t="s">
        <v>245</v>
      </c>
      <c r="C1222" s="81" t="s">
        <v>18</v>
      </c>
      <c r="D1222" s="81" t="s">
        <v>26</v>
      </c>
      <c r="E1222" s="81" t="s">
        <v>246</v>
      </c>
      <c r="F1222" s="81">
        <f>'3月评分表'!F58</f>
        <v>45</v>
      </c>
      <c r="G1222" s="81">
        <f>'3月评分表'!G58</f>
        <v>5</v>
      </c>
      <c r="H1222" s="81">
        <f>'3月评分表'!H58</f>
        <v>10</v>
      </c>
      <c r="I1222" s="81">
        <f>'3月评分表'!I58</f>
        <v>7</v>
      </c>
      <c r="J1222" s="81">
        <f>'3月评分表'!J58</f>
        <v>5</v>
      </c>
      <c r="K1222" s="81">
        <f>'3月评分表'!K58</f>
        <v>5</v>
      </c>
      <c r="L1222" s="81">
        <f>'3月评分表'!L58</f>
        <v>77</v>
      </c>
      <c r="M1222" s="82">
        <f>'3月评分表'!M58</f>
        <v>134550.01999999999</v>
      </c>
      <c r="N1222" s="82">
        <f>'3月评分表'!N58</f>
        <v>10197.3263271796</v>
      </c>
      <c r="O1222" s="82">
        <f>'3月评分表'!O58</f>
        <v>8.5951640379954605E-2</v>
      </c>
      <c r="P1222" s="82">
        <f>'3月评分表'!P58</f>
        <v>2.0678357593382799E-2</v>
      </c>
      <c r="Q1222" s="82">
        <f>'3月评分表'!Q58</f>
        <v>6.6182763092565002</v>
      </c>
      <c r="R1222" s="82">
        <f>'3月评分表'!R58</f>
        <v>1.5922335346904799</v>
      </c>
    </row>
    <row r="1223" spans="1:18" hidden="1">
      <c r="A1223" s="81">
        <v>202403</v>
      </c>
      <c r="B1223" s="81" t="s">
        <v>239</v>
      </c>
      <c r="C1223" s="81" t="s">
        <v>18</v>
      </c>
      <c r="D1223" s="81" t="s">
        <v>26</v>
      </c>
      <c r="E1223" s="81" t="s">
        <v>240</v>
      </c>
      <c r="F1223" s="81">
        <f>'3月评分表'!F59</f>
        <v>45</v>
      </c>
      <c r="G1223" s="81">
        <f>'3月评分表'!G59</f>
        <v>2.5</v>
      </c>
      <c r="H1223" s="81">
        <f>'3月评分表'!H59</f>
        <v>10</v>
      </c>
      <c r="I1223" s="81">
        <f>'3月评分表'!I59</f>
        <v>10</v>
      </c>
      <c r="J1223" s="81">
        <f>'3月评分表'!J59</f>
        <v>7.5</v>
      </c>
      <c r="K1223" s="81">
        <f>'3月评分表'!K59</f>
        <v>5</v>
      </c>
      <c r="L1223" s="81">
        <f>'3月评分表'!L59</f>
        <v>80</v>
      </c>
      <c r="M1223" s="82">
        <f>'3月评分表'!M59</f>
        <v>128943.27</v>
      </c>
      <c r="N1223" s="82">
        <f>'3月评分表'!N59</f>
        <v>6270.3107297691104</v>
      </c>
      <c r="O1223" s="82">
        <f>'3月评分表'!O59</f>
        <v>7.3110480178847095E-2</v>
      </c>
      <c r="P1223" s="82">
        <f>'3月评分表'!P59</f>
        <v>1.7712113484308099E-2</v>
      </c>
      <c r="Q1223" s="82">
        <f>'3月评分表'!Q59</f>
        <v>5.8488384143077701</v>
      </c>
      <c r="R1223" s="82">
        <f>'3月评分表'!R59</f>
        <v>1.4169690787446501</v>
      </c>
    </row>
    <row r="1224" spans="1:18" hidden="1">
      <c r="A1224" s="81">
        <v>202403</v>
      </c>
      <c r="B1224" s="81" t="s">
        <v>237</v>
      </c>
      <c r="C1224" s="81" t="s">
        <v>18</v>
      </c>
      <c r="D1224" s="81" t="s">
        <v>26</v>
      </c>
      <c r="E1224" s="81" t="s">
        <v>238</v>
      </c>
      <c r="F1224" s="81">
        <f>'3月评分表'!F60</f>
        <v>45</v>
      </c>
      <c r="G1224" s="81">
        <f>'3月评分表'!G60</f>
        <v>5</v>
      </c>
      <c r="H1224" s="81">
        <f>'3月评分表'!H60</f>
        <v>10</v>
      </c>
      <c r="I1224" s="81">
        <f>'3月评分表'!I60</f>
        <v>10</v>
      </c>
      <c r="J1224" s="81">
        <f>'3月评分表'!J60</f>
        <v>2.5</v>
      </c>
      <c r="K1224" s="81">
        <f>'3月评分表'!K60</f>
        <v>5</v>
      </c>
      <c r="L1224" s="81">
        <f>'3月评分表'!L60</f>
        <v>77.5</v>
      </c>
      <c r="M1224" s="82">
        <f>'3月评分表'!M60</f>
        <v>138491.44</v>
      </c>
      <c r="N1224" s="82">
        <f>'3月评分表'!N60</f>
        <v>12736.7791042796</v>
      </c>
      <c r="O1224" s="82">
        <f>'3月评分表'!O60</f>
        <v>9.4393964725525595E-2</v>
      </c>
      <c r="P1224" s="82">
        <f>'3月评分表'!P60</f>
        <v>2.2630660682942099E-2</v>
      </c>
      <c r="Q1224" s="82">
        <f>'3月评分表'!Q60</f>
        <v>7.3155322662282298</v>
      </c>
      <c r="R1224" s="82">
        <f>'3月评分表'!R60</f>
        <v>1.7538762029280099</v>
      </c>
    </row>
    <row r="1225" spans="1:18" hidden="1">
      <c r="A1225" s="81">
        <v>202403</v>
      </c>
      <c r="B1225" s="81" t="s">
        <v>325</v>
      </c>
      <c r="C1225" s="81" t="s">
        <v>18</v>
      </c>
      <c r="D1225" s="81" t="s">
        <v>26</v>
      </c>
      <c r="E1225" s="81" t="s">
        <v>326</v>
      </c>
      <c r="F1225" s="81">
        <f>'3月评分表'!F61</f>
        <v>45</v>
      </c>
      <c r="G1225" s="81">
        <f>'3月评分表'!G61</f>
        <v>2.5</v>
      </c>
      <c r="H1225" s="81">
        <f>'3月评分表'!H61</f>
        <v>10</v>
      </c>
      <c r="I1225" s="81">
        <f>'3月评分表'!I61</f>
        <v>7</v>
      </c>
      <c r="J1225" s="81">
        <f>'3月评分表'!J61</f>
        <v>5</v>
      </c>
      <c r="K1225" s="81">
        <f>'3月评分表'!K61</f>
        <v>5</v>
      </c>
      <c r="L1225" s="81">
        <f>'3月评分表'!L61</f>
        <v>74.5</v>
      </c>
      <c r="M1225" s="82">
        <f>'3月评分表'!M61</f>
        <v>136461.41</v>
      </c>
      <c r="N1225" s="82">
        <f>'3月评分表'!N61</f>
        <v>2860.3053409064</v>
      </c>
      <c r="O1225" s="82">
        <f>'3月评分表'!O61</f>
        <v>6.73905571283831E-2</v>
      </c>
      <c r="P1225" s="82">
        <f>'3月评分表'!P61</f>
        <v>1.6475897240567201E-2</v>
      </c>
      <c r="Q1225" s="82">
        <f>'3月评分表'!Q61</f>
        <v>5.0205965060645399</v>
      </c>
      <c r="R1225" s="82">
        <f>'3月评分表'!R61</f>
        <v>1.2274543444222601</v>
      </c>
    </row>
    <row r="1226" spans="1:18" hidden="1">
      <c r="A1226" s="81">
        <v>202403</v>
      </c>
      <c r="B1226" s="81" t="s">
        <v>343</v>
      </c>
      <c r="C1226" s="81" t="s">
        <v>18</v>
      </c>
      <c r="D1226" s="81" t="s">
        <v>26</v>
      </c>
      <c r="E1226" s="81" t="s">
        <v>344</v>
      </c>
      <c r="F1226" s="81">
        <f>'3月评分表'!F62</f>
        <v>45</v>
      </c>
      <c r="G1226" s="81">
        <f>'3月评分表'!G62</f>
        <v>5</v>
      </c>
      <c r="H1226" s="81">
        <f>'3月评分表'!H62</f>
        <v>7.5</v>
      </c>
      <c r="I1226" s="81">
        <f>'3月评分表'!I62</f>
        <v>10</v>
      </c>
      <c r="J1226" s="81">
        <f>'3月评分表'!J62</f>
        <v>2.5</v>
      </c>
      <c r="K1226" s="81">
        <f>'3月评分表'!K62</f>
        <v>5</v>
      </c>
      <c r="L1226" s="81">
        <f>'3月评分表'!L62</f>
        <v>75</v>
      </c>
      <c r="M1226" s="82">
        <f>'3月评分表'!M62</f>
        <v>168834.94</v>
      </c>
      <c r="N1226" s="82">
        <f>'3月评分表'!N62</f>
        <v>10269.700144168501</v>
      </c>
      <c r="O1226" s="82">
        <f>'3月评分表'!O62</f>
        <v>0.101174316751157</v>
      </c>
      <c r="P1226" s="82">
        <f>'3月评分表'!P62</f>
        <v>2.4429439018871402E-2</v>
      </c>
      <c r="Q1226" s="82">
        <f>'3月评分表'!Q62</f>
        <v>7.5880737563367804</v>
      </c>
      <c r="R1226" s="82">
        <f>'3月评分表'!R62</f>
        <v>1.8322079264153599</v>
      </c>
    </row>
    <row r="1227" spans="1:18" hidden="1">
      <c r="A1227" s="81">
        <v>202403</v>
      </c>
      <c r="B1227" s="81" t="s">
        <v>345</v>
      </c>
      <c r="C1227" s="81" t="s">
        <v>18</v>
      </c>
      <c r="D1227" s="81" t="s">
        <v>26</v>
      </c>
      <c r="E1227" s="81" t="s">
        <v>346</v>
      </c>
      <c r="F1227" s="81">
        <f>'3月评分表'!F63</f>
        <v>45</v>
      </c>
      <c r="G1227" s="81">
        <f>'3月评分表'!G63</f>
        <v>2.5</v>
      </c>
      <c r="H1227" s="81">
        <f>'3月评分表'!H63</f>
        <v>10</v>
      </c>
      <c r="I1227" s="81">
        <f>'3月评分表'!I63</f>
        <v>10</v>
      </c>
      <c r="J1227" s="81">
        <f>'3月评分表'!J63</f>
        <v>7.5</v>
      </c>
      <c r="K1227" s="81">
        <f>'3月评分表'!K63</f>
        <v>5</v>
      </c>
      <c r="L1227" s="81">
        <f>'3月评分表'!L63</f>
        <v>80</v>
      </c>
      <c r="M1227" s="82">
        <f>'3月评分表'!M63</f>
        <v>189136.95</v>
      </c>
      <c r="N1227" s="82">
        <f>'3月评分表'!N63</f>
        <v>6807.4490908114003</v>
      </c>
      <c r="O1227" s="82">
        <f>'3月评分表'!O63</f>
        <v>0.100921007214802</v>
      </c>
      <c r="P1227" s="82">
        <f>'3月评分表'!P63</f>
        <v>2.4544280088868799E-2</v>
      </c>
      <c r="Q1227" s="82">
        <f>'3月评分表'!Q63</f>
        <v>8.0736805771841595</v>
      </c>
      <c r="R1227" s="82">
        <f>'3月评分表'!R63</f>
        <v>1.9635424071095</v>
      </c>
    </row>
    <row r="1228" spans="1:18" hidden="1">
      <c r="A1228" s="81">
        <v>202403</v>
      </c>
      <c r="B1228" s="81" t="s">
        <v>50</v>
      </c>
      <c r="C1228" s="81" t="s">
        <v>16</v>
      </c>
      <c r="D1228" s="81" t="s">
        <v>22</v>
      </c>
      <c r="E1228" s="81" t="s">
        <v>51</v>
      </c>
      <c r="F1228" s="81">
        <f>'3月评分表'!F64</f>
        <v>45</v>
      </c>
      <c r="G1228" s="81">
        <f>'3月评分表'!G64</f>
        <v>20</v>
      </c>
      <c r="H1228" s="81">
        <f>'3月评分表'!H64</f>
        <v>10</v>
      </c>
      <c r="I1228" s="81">
        <f>'3月评分表'!I64</f>
        <v>6</v>
      </c>
      <c r="J1228" s="81">
        <f>'3月评分表'!J64</f>
        <v>7.5</v>
      </c>
      <c r="K1228" s="81">
        <f>'3月评分表'!K64</f>
        <v>5</v>
      </c>
      <c r="L1228" s="81">
        <f>'3月评分表'!L64</f>
        <v>93.5</v>
      </c>
      <c r="M1228" s="82">
        <f>'3月评分表'!M64</f>
        <v>177701.49</v>
      </c>
      <c r="N1228" s="82">
        <f>'3月评分表'!N64</f>
        <v>36666.298086594201</v>
      </c>
      <c r="O1228" s="82">
        <f>'3月评分表'!O64</f>
        <v>0.20096952024076101</v>
      </c>
      <c r="P1228" s="82">
        <f>'3月评分表'!P64</f>
        <v>4.11413329934366E-2</v>
      </c>
      <c r="Q1228" s="82">
        <f>'3月评分表'!Q64</f>
        <v>18.7906501425112</v>
      </c>
      <c r="R1228" s="82">
        <f>'3月评分表'!R64</f>
        <v>3.8467146348863199</v>
      </c>
    </row>
    <row r="1229" spans="1:18" hidden="1">
      <c r="A1229" s="81">
        <v>202403</v>
      </c>
      <c r="B1229" s="81" t="s">
        <v>227</v>
      </c>
      <c r="C1229" s="81" t="s">
        <v>17</v>
      </c>
      <c r="D1229" s="81" t="s">
        <v>33</v>
      </c>
      <c r="E1229" s="81" t="s">
        <v>228</v>
      </c>
      <c r="F1229" s="81">
        <f>'3月评分表'!F65</f>
        <v>45</v>
      </c>
      <c r="G1229" s="81">
        <f>'3月评分表'!G65</f>
        <v>2.5</v>
      </c>
      <c r="H1229" s="81">
        <f>'3月评分表'!H65</f>
        <v>10</v>
      </c>
      <c r="I1229" s="81">
        <f>'3月评分表'!I65</f>
        <v>10</v>
      </c>
      <c r="J1229" s="81">
        <f>'3月评分表'!J65</f>
        <v>5</v>
      </c>
      <c r="K1229" s="81">
        <f>'3月评分表'!K65</f>
        <v>5</v>
      </c>
      <c r="L1229" s="81">
        <f>'3月评分表'!L65</f>
        <v>77.5</v>
      </c>
      <c r="M1229" s="82">
        <f>'3月评分表'!M65</f>
        <v>95342.2</v>
      </c>
      <c r="N1229" s="82">
        <f>'3月评分表'!N65</f>
        <v>2178.0988209123002</v>
      </c>
      <c r="O1229" s="82">
        <f>'3月评分表'!O65</f>
        <v>6.6913090699601205E-2</v>
      </c>
      <c r="P1229" s="82">
        <f>'3月评分表'!P65</f>
        <v>8.8389050341186205E-3</v>
      </c>
      <c r="Q1229" s="82">
        <f>'3月评分表'!Q65</f>
        <v>5.1857645292190897</v>
      </c>
      <c r="R1229" s="82">
        <f>'3月评分表'!R65</f>
        <v>0.68501514014419296</v>
      </c>
    </row>
    <row r="1230" spans="1:18" hidden="1">
      <c r="A1230" s="81">
        <v>202403</v>
      </c>
      <c r="B1230" s="81" t="s">
        <v>197</v>
      </c>
      <c r="C1230" s="81" t="s">
        <v>17</v>
      </c>
      <c r="D1230" s="81" t="s">
        <v>33</v>
      </c>
      <c r="E1230" s="81" t="s">
        <v>198</v>
      </c>
      <c r="F1230" s="81">
        <f>'3月评分表'!F66</f>
        <v>45</v>
      </c>
      <c r="G1230" s="81">
        <f>'3月评分表'!G66</f>
        <v>0</v>
      </c>
      <c r="H1230" s="81">
        <f>'3月评分表'!H66</f>
        <v>7.5</v>
      </c>
      <c r="I1230" s="81">
        <f>'3月评分表'!I66</f>
        <v>10</v>
      </c>
      <c r="J1230" s="81">
        <f>'3月评分表'!J66</f>
        <v>5</v>
      </c>
      <c r="K1230" s="81">
        <f>'3月评分表'!K66</f>
        <v>5</v>
      </c>
      <c r="L1230" s="81">
        <f>'3月评分表'!L66</f>
        <v>72.5</v>
      </c>
      <c r="M1230" s="82">
        <f>'3月评分表'!M66</f>
        <v>180664.79</v>
      </c>
      <c r="N1230" s="82">
        <f>'3月评分表'!N66</f>
        <v>0</v>
      </c>
      <c r="O1230" s="82">
        <f>'3月评分表'!O66</f>
        <v>9.9746580584525998E-2</v>
      </c>
      <c r="P1230" s="82">
        <f>'3月评分表'!P66</f>
        <v>1.49736278108509E-2</v>
      </c>
      <c r="Q1230" s="82">
        <f>'3月评分表'!Q66</f>
        <v>7.2316270923781296</v>
      </c>
      <c r="R1230" s="82">
        <f>'3月评分表'!R66</f>
        <v>1.08558801628669</v>
      </c>
    </row>
    <row r="1231" spans="1:18" hidden="1">
      <c r="A1231" s="81">
        <v>202403</v>
      </c>
      <c r="B1231" s="81" t="s">
        <v>205</v>
      </c>
      <c r="C1231" s="81" t="s">
        <v>17</v>
      </c>
      <c r="D1231" s="81" t="s">
        <v>33</v>
      </c>
      <c r="E1231" s="81" t="s">
        <v>206</v>
      </c>
      <c r="F1231" s="81">
        <f>'3月评分表'!F67</f>
        <v>45</v>
      </c>
      <c r="G1231" s="81">
        <f>'3月评分表'!G67</f>
        <v>0</v>
      </c>
      <c r="H1231" s="81">
        <f>'3月评分表'!H67</f>
        <v>10</v>
      </c>
      <c r="I1231" s="81">
        <f>'3月评分表'!I67</f>
        <v>10</v>
      </c>
      <c r="J1231" s="81">
        <f>'3月评分表'!J67</f>
        <v>5</v>
      </c>
      <c r="K1231" s="81">
        <f>'3月评分表'!K67</f>
        <v>5</v>
      </c>
      <c r="L1231" s="81">
        <f>'3月评分表'!L67</f>
        <v>75</v>
      </c>
      <c r="M1231" s="82">
        <f>'3月评分表'!M67</f>
        <v>101722.12</v>
      </c>
      <c r="N1231" s="82">
        <f>'3月评分表'!N67</f>
        <v>0</v>
      </c>
      <c r="O1231" s="82">
        <f>'3月评分表'!O67</f>
        <v>5.6161655183662701E-2</v>
      </c>
      <c r="P1231" s="82">
        <f>'3月评分表'!P67</f>
        <v>8.4308025100558494E-3</v>
      </c>
      <c r="Q1231" s="82">
        <f>'3月评分表'!Q67</f>
        <v>4.2121241387747004</v>
      </c>
      <c r="R1231" s="82">
        <f>'3月评分表'!R67</f>
        <v>0.63231018825418905</v>
      </c>
    </row>
    <row r="1232" spans="1:18" hidden="1">
      <c r="A1232" s="81">
        <v>202403</v>
      </c>
      <c r="B1232" s="81" t="s">
        <v>52</v>
      </c>
      <c r="C1232" s="81" t="s">
        <v>19</v>
      </c>
      <c r="D1232" s="81" t="s">
        <v>28</v>
      </c>
      <c r="E1232" s="81" t="s">
        <v>53</v>
      </c>
      <c r="F1232" s="81">
        <f>'3月评分表'!F68</f>
        <v>45</v>
      </c>
      <c r="G1232" s="81">
        <f>'3月评分表'!G68</f>
        <v>2.5</v>
      </c>
      <c r="H1232" s="81">
        <f>'3月评分表'!H68</f>
        <v>0</v>
      </c>
      <c r="I1232" s="81">
        <f>'3月评分表'!I68</f>
        <v>7</v>
      </c>
      <c r="J1232" s="81">
        <f>'3月评分表'!J68</f>
        <v>2.5</v>
      </c>
      <c r="K1232" s="81">
        <f>'3月评分表'!K68</f>
        <v>5</v>
      </c>
      <c r="L1232" s="81">
        <f>'3月评分表'!L68</f>
        <v>62</v>
      </c>
      <c r="M1232" s="82">
        <f>'3月评分表'!M68</f>
        <v>114371.87</v>
      </c>
      <c r="N1232" s="82">
        <f>'3月评分表'!N68</f>
        <v>1050.9835594675501</v>
      </c>
      <c r="O1232" s="82">
        <f>'3月评分表'!O68</f>
        <v>0.10935188900234299</v>
      </c>
      <c r="P1232" s="82">
        <f>'3月评分表'!P68</f>
        <v>1.0694791031887E-2</v>
      </c>
      <c r="Q1232" s="82">
        <f>'3月评分表'!Q68</f>
        <v>6.77981711814527</v>
      </c>
      <c r="R1232" s="82">
        <f>'3月评分表'!R68</f>
        <v>0.66307704397699396</v>
      </c>
    </row>
    <row r="1233" spans="1:18" hidden="1">
      <c r="A1233" s="81">
        <v>202403</v>
      </c>
      <c r="B1233" s="81" t="s">
        <v>48</v>
      </c>
      <c r="C1233" s="81" t="s">
        <v>17</v>
      </c>
      <c r="D1233" s="81" t="s">
        <v>36</v>
      </c>
      <c r="E1233" s="81" t="s">
        <v>49</v>
      </c>
      <c r="F1233" s="81">
        <f>'3月评分表'!F69</f>
        <v>45</v>
      </c>
      <c r="G1233" s="81">
        <f>'3月评分表'!G69</f>
        <v>5</v>
      </c>
      <c r="H1233" s="81">
        <f>'3月评分表'!H69</f>
        <v>10</v>
      </c>
      <c r="I1233" s="81">
        <f>'3月评分表'!I69</f>
        <v>4</v>
      </c>
      <c r="J1233" s="81">
        <f>'3月评分表'!J69</f>
        <v>2.5</v>
      </c>
      <c r="K1233" s="81">
        <f>'3月评分表'!K69</f>
        <v>5</v>
      </c>
      <c r="L1233" s="81">
        <f>'3月评分表'!L69</f>
        <v>71.5</v>
      </c>
      <c r="M1233" s="82">
        <f>'3月评分表'!M69</f>
        <v>186374.31</v>
      </c>
      <c r="N1233" s="82">
        <f>'3月评分表'!N69</f>
        <v>15057.449942716799</v>
      </c>
      <c r="O1233" s="82">
        <f>'3月评分表'!O69</f>
        <v>0.147974431176122</v>
      </c>
      <c r="P1233" s="82">
        <f>'3月评分表'!P69</f>
        <v>2.1923561752432499E-2</v>
      </c>
      <c r="Q1233" s="82">
        <f>'3月评分表'!Q69</f>
        <v>10.5801718290927</v>
      </c>
      <c r="R1233" s="82">
        <f>'3月评分表'!R69</f>
        <v>1.5675346652989199</v>
      </c>
    </row>
    <row r="1234" spans="1:18" hidden="1">
      <c r="A1234" s="81">
        <v>202403</v>
      </c>
      <c r="B1234" s="81" t="s">
        <v>127</v>
      </c>
      <c r="C1234" s="81" t="s">
        <v>17</v>
      </c>
      <c r="D1234" s="81" t="s">
        <v>36</v>
      </c>
      <c r="E1234" s="81" t="s">
        <v>128</v>
      </c>
      <c r="F1234" s="81">
        <f>'3月评分表'!F70</f>
        <v>45</v>
      </c>
      <c r="G1234" s="81">
        <f>'3月评分表'!G70</f>
        <v>0</v>
      </c>
      <c r="H1234" s="81">
        <f>'3月评分表'!H70</f>
        <v>10</v>
      </c>
      <c r="I1234" s="81">
        <f>'3月评分表'!I70</f>
        <v>7</v>
      </c>
      <c r="J1234" s="81">
        <f>'3月评分表'!J70</f>
        <v>5</v>
      </c>
      <c r="K1234" s="81">
        <f>'3月评分表'!K70</f>
        <v>5</v>
      </c>
      <c r="L1234" s="81">
        <f>'3月评分表'!L70</f>
        <v>72</v>
      </c>
      <c r="M1234" s="82">
        <f>'3月评分表'!M70</f>
        <v>88013.79</v>
      </c>
      <c r="N1234" s="82">
        <f>'3月评分表'!N70</f>
        <v>0</v>
      </c>
      <c r="O1234" s="82">
        <f>'3月评分表'!O70</f>
        <v>4.1882990027523E-2</v>
      </c>
      <c r="P1234" s="82">
        <f>'3月评分表'!P70</f>
        <v>7.2946462544383603E-3</v>
      </c>
      <c r="Q1234" s="82">
        <f>'3月评分表'!Q70</f>
        <v>3.0155752819816599</v>
      </c>
      <c r="R1234" s="82">
        <f>'3月评分表'!R70</f>
        <v>0.525214530319562</v>
      </c>
    </row>
    <row r="1235" spans="1:18" hidden="1">
      <c r="A1235" s="81">
        <v>202403</v>
      </c>
      <c r="B1235" s="81" t="s">
        <v>133</v>
      </c>
      <c r="C1235" s="81" t="s">
        <v>17</v>
      </c>
      <c r="D1235" s="81" t="s">
        <v>36</v>
      </c>
      <c r="E1235" s="81" t="s">
        <v>134</v>
      </c>
      <c r="F1235" s="81">
        <f>'3月评分表'!F71</f>
        <v>45</v>
      </c>
      <c r="G1235" s="81">
        <f>'3月评分表'!G71</f>
        <v>10</v>
      </c>
      <c r="H1235" s="81">
        <f>'3月评分表'!H71</f>
        <v>10</v>
      </c>
      <c r="I1235" s="81">
        <f>'3月评分表'!I71</f>
        <v>7</v>
      </c>
      <c r="J1235" s="81">
        <f>'3月评分表'!J71</f>
        <v>5</v>
      </c>
      <c r="K1235" s="81">
        <f>'3月评分表'!K71</f>
        <v>5</v>
      </c>
      <c r="L1235" s="81">
        <f>'3月评分表'!L71</f>
        <v>82</v>
      </c>
      <c r="M1235" s="82">
        <f>'3月评分表'!M71</f>
        <v>124473.12</v>
      </c>
      <c r="N1235" s="82">
        <f>'3月评分表'!N71</f>
        <v>16504.230865783298</v>
      </c>
      <c r="O1235" s="82">
        <f>'3月评分表'!O71</f>
        <v>0.124213926110496</v>
      </c>
      <c r="P1235" s="82">
        <f>'3月评分表'!P71</f>
        <v>1.7415456593408998E-2</v>
      </c>
      <c r="Q1235" s="82">
        <f>'3月评分表'!Q71</f>
        <v>10.1855419410607</v>
      </c>
      <c r="R1235" s="82">
        <f>'3月评分表'!R71</f>
        <v>1.4280674406595399</v>
      </c>
    </row>
    <row r="1236" spans="1:18" hidden="1">
      <c r="A1236" s="81">
        <v>202403</v>
      </c>
      <c r="B1236" s="81" t="s">
        <v>305</v>
      </c>
      <c r="C1236" s="81" t="s">
        <v>17</v>
      </c>
      <c r="D1236" s="81" t="s">
        <v>36</v>
      </c>
      <c r="E1236" s="81" t="s">
        <v>306</v>
      </c>
      <c r="F1236" s="81">
        <f>'3月评分表'!F72</f>
        <v>45</v>
      </c>
      <c r="G1236" s="81">
        <f>'3月评分表'!G72</f>
        <v>5</v>
      </c>
      <c r="H1236" s="81">
        <f>'3月评分表'!H72</f>
        <v>5</v>
      </c>
      <c r="I1236" s="81">
        <f>'3月评分表'!I72</f>
        <v>10</v>
      </c>
      <c r="J1236" s="81">
        <f>'3月评分表'!J72</f>
        <v>2.5</v>
      </c>
      <c r="K1236" s="81">
        <f>'3月评分表'!K72</f>
        <v>5</v>
      </c>
      <c r="L1236" s="81">
        <f>'3月评分表'!L72</f>
        <v>72.5</v>
      </c>
      <c r="M1236" s="82">
        <f>'3月评分表'!M72</f>
        <v>203939.06</v>
      </c>
      <c r="N1236" s="82">
        <f>'3月评分表'!N72</f>
        <v>11312.5951399437</v>
      </c>
      <c r="O1236" s="82">
        <f>'3月评分表'!O72</f>
        <v>0.141588556702717</v>
      </c>
      <c r="P1236" s="82">
        <f>'3月评分表'!P72</f>
        <v>2.1768550591545002E-2</v>
      </c>
      <c r="Q1236" s="82">
        <f>'3月评分表'!Q72</f>
        <v>10.265170360947</v>
      </c>
      <c r="R1236" s="82">
        <f>'3月评分表'!R72</f>
        <v>1.57821991788701</v>
      </c>
    </row>
    <row r="1237" spans="1:18" hidden="1">
      <c r="A1237" s="81">
        <v>202403</v>
      </c>
      <c r="B1237" s="81" t="s">
        <v>155</v>
      </c>
      <c r="C1237" s="81" t="s">
        <v>16</v>
      </c>
      <c r="D1237" s="81" t="s">
        <v>34</v>
      </c>
      <c r="E1237" s="81" t="s">
        <v>156</v>
      </c>
      <c r="F1237" s="81">
        <f>'3月评分表'!F73</f>
        <v>45</v>
      </c>
      <c r="G1237" s="81">
        <f>'3月评分表'!G73</f>
        <v>20</v>
      </c>
      <c r="H1237" s="81">
        <f>'3月评分表'!H73</f>
        <v>10</v>
      </c>
      <c r="I1237" s="81">
        <f>'3月评分表'!I73</f>
        <v>10</v>
      </c>
      <c r="J1237" s="81">
        <f>'3月评分表'!J73</f>
        <v>2.5</v>
      </c>
      <c r="K1237" s="81">
        <f>'3月评分表'!K73</f>
        <v>5</v>
      </c>
      <c r="L1237" s="81">
        <f>'3月评分表'!L73</f>
        <v>92.5</v>
      </c>
      <c r="M1237" s="82">
        <f>'3月评分表'!M73</f>
        <v>652690.57999999996</v>
      </c>
      <c r="N1237" s="82">
        <f>'3月评分表'!N73</f>
        <v>192849.67551689499</v>
      </c>
      <c r="O1237" s="82">
        <f>'3月评分表'!O73</f>
        <v>0.497253931254654</v>
      </c>
      <c r="P1237" s="82">
        <f>'3月评分表'!P73</f>
        <v>0.17703088017228799</v>
      </c>
      <c r="Q1237" s="82">
        <f>'3月评分表'!Q73</f>
        <v>45.995988641055497</v>
      </c>
      <c r="R1237" s="82">
        <f>'3月评分表'!R73</f>
        <v>16.375356415936601</v>
      </c>
    </row>
    <row r="1238" spans="1:18" hidden="1">
      <c r="A1238" s="81">
        <v>202403</v>
      </c>
      <c r="B1238" s="81" t="s">
        <v>44</v>
      </c>
      <c r="C1238" s="81" t="s">
        <v>16</v>
      </c>
      <c r="D1238" s="81" t="s">
        <v>34</v>
      </c>
      <c r="E1238" s="81" t="s">
        <v>45</v>
      </c>
      <c r="F1238" s="81">
        <f>'3月评分表'!F74</f>
        <v>45</v>
      </c>
      <c r="G1238" s="81">
        <f>'3月评分表'!G74</f>
        <v>20</v>
      </c>
      <c r="H1238" s="81">
        <f>'3月评分表'!H74</f>
        <v>10</v>
      </c>
      <c r="I1238" s="81">
        <f>'3月评分表'!I74</f>
        <v>7</v>
      </c>
      <c r="J1238" s="81">
        <f>'3月评分表'!J74</f>
        <v>2.5</v>
      </c>
      <c r="K1238" s="81">
        <f>'3月评分表'!K74</f>
        <v>5</v>
      </c>
      <c r="L1238" s="81">
        <f>'3月评分表'!L74</f>
        <v>89.5</v>
      </c>
      <c r="M1238" s="82">
        <f>'3月评分表'!M74</f>
        <v>163068.60999999999</v>
      </c>
      <c r="N1238" s="82">
        <f>'3月评分表'!N74</f>
        <v>32988.586204973297</v>
      </c>
      <c r="O1238" s="82">
        <f>'3月评分表'!O74</f>
        <v>0.106285801094644</v>
      </c>
      <c r="P1238" s="82">
        <f>'3月评分表'!P74</f>
        <v>3.7460179594970701E-2</v>
      </c>
      <c r="Q1238" s="82">
        <f>'3月评分表'!Q74</f>
        <v>9.5125791979706396</v>
      </c>
      <c r="R1238" s="82">
        <f>'3月评分表'!R74</f>
        <v>3.3526860737498798</v>
      </c>
    </row>
    <row r="1239" spans="1:18" hidden="1">
      <c r="A1239" s="81">
        <v>202403</v>
      </c>
      <c r="B1239" s="81" t="s">
        <v>42</v>
      </c>
      <c r="C1239" s="81" t="s">
        <v>16</v>
      </c>
      <c r="D1239" s="81" t="s">
        <v>34</v>
      </c>
      <c r="E1239" s="81" t="s">
        <v>43</v>
      </c>
      <c r="F1239" s="81">
        <f>'3月评分表'!F75</f>
        <v>45</v>
      </c>
      <c r="G1239" s="81">
        <f>'3月评分表'!G75</f>
        <v>10</v>
      </c>
      <c r="H1239" s="81">
        <f>'3月评分表'!H75</f>
        <v>10</v>
      </c>
      <c r="I1239" s="81">
        <f>'3月评分表'!I75</f>
        <v>10</v>
      </c>
      <c r="J1239" s="81">
        <f>'3月评分表'!J75</f>
        <v>7.5</v>
      </c>
      <c r="K1239" s="81">
        <f>'3月评分表'!K75</f>
        <v>5</v>
      </c>
      <c r="L1239" s="81">
        <f>'3月评分表'!L75</f>
        <v>87.5</v>
      </c>
      <c r="M1239" s="82">
        <f>'3月评分表'!M75</f>
        <v>147405.65</v>
      </c>
      <c r="N1239" s="82">
        <f>'3月评分表'!N75</f>
        <v>16825.9525536687</v>
      </c>
      <c r="O1239" s="82">
        <f>'3月评分表'!O75</f>
        <v>8.0726350312573705E-2</v>
      </c>
      <c r="P1239" s="82">
        <f>'3月评分表'!P75</f>
        <v>2.8072552162017601E-2</v>
      </c>
      <c r="Q1239" s="82">
        <f>'3月评分表'!Q75</f>
        <v>7.0635556523501997</v>
      </c>
      <c r="R1239" s="82">
        <f>'3月评分表'!R75</f>
        <v>2.4563483141765401</v>
      </c>
    </row>
    <row r="1240" spans="1:18" hidden="1">
      <c r="A1240" s="81">
        <v>202403</v>
      </c>
      <c r="B1240" s="81" t="s">
        <v>251</v>
      </c>
      <c r="C1240" s="81" t="s">
        <v>16</v>
      </c>
      <c r="D1240" s="81" t="s">
        <v>34</v>
      </c>
      <c r="E1240" s="81" t="s">
        <v>252</v>
      </c>
      <c r="F1240" s="81">
        <f>'3月评分表'!F76</f>
        <v>45</v>
      </c>
      <c r="G1240" s="81">
        <f>'3月评分表'!G76</f>
        <v>2.5</v>
      </c>
      <c r="H1240" s="81">
        <f>'3月评分表'!H76</f>
        <v>10</v>
      </c>
      <c r="I1240" s="81">
        <f>'3月评分表'!I76</f>
        <v>6</v>
      </c>
      <c r="J1240" s="81">
        <f>'3月评分表'!J76</f>
        <v>5</v>
      </c>
      <c r="K1240" s="81">
        <f>'3月评分表'!K76</f>
        <v>5</v>
      </c>
      <c r="L1240" s="81">
        <f>'3月评分表'!L76</f>
        <v>73.5</v>
      </c>
      <c r="M1240" s="82">
        <f>'3月评分表'!M76</f>
        <v>146724.79</v>
      </c>
      <c r="N1240" s="82">
        <f>'3月评分表'!N76</f>
        <v>5035.8859490512696</v>
      </c>
      <c r="O1240" s="82">
        <f>'3月评分表'!O76</f>
        <v>6.65170490592049E-2</v>
      </c>
      <c r="P1240" s="82">
        <f>'3月评分表'!P76</f>
        <v>2.27244187527312E-2</v>
      </c>
      <c r="Q1240" s="82">
        <f>'3月评分表'!Q76</f>
        <v>4.8890031058515602</v>
      </c>
      <c r="R1240" s="82">
        <f>'3月评分表'!R76</f>
        <v>1.6702447783257399</v>
      </c>
    </row>
    <row r="1241" spans="1:18" hidden="1">
      <c r="A1241" s="81">
        <v>202403</v>
      </c>
      <c r="B1241" s="81" t="s">
        <v>347</v>
      </c>
      <c r="C1241" s="81" t="s">
        <v>16</v>
      </c>
      <c r="D1241" s="81" t="s">
        <v>34</v>
      </c>
      <c r="E1241" s="81" t="s">
        <v>348</v>
      </c>
      <c r="F1241" s="81">
        <f>'3月评分表'!F77</f>
        <v>38.25</v>
      </c>
      <c r="G1241" s="81">
        <f>'3月评分表'!G77</f>
        <v>2.5</v>
      </c>
      <c r="H1241" s="81">
        <f>'3月评分表'!H77</f>
        <v>10</v>
      </c>
      <c r="I1241" s="81">
        <f>'3月评分表'!I77</f>
        <v>10</v>
      </c>
      <c r="J1241" s="81">
        <f>'3月评分表'!J77</f>
        <v>2.5</v>
      </c>
      <c r="K1241" s="81">
        <f>'3月评分表'!K77</f>
        <v>5</v>
      </c>
      <c r="L1241" s="81">
        <f>'3月评分表'!L77</f>
        <v>68.25</v>
      </c>
      <c r="M1241" s="82">
        <f>'3月评分表'!M77</f>
        <v>130749.1</v>
      </c>
      <c r="N1241" s="82">
        <f>'3月评分表'!N77</f>
        <v>2531.05492404196</v>
      </c>
      <c r="O1241" s="82">
        <f>'3月评分表'!O77</f>
        <v>5.6963203797102797E-2</v>
      </c>
      <c r="P1241" s="82">
        <f>'3月评分表'!P77</f>
        <v>1.93784085751335E-2</v>
      </c>
      <c r="Q1241" s="82">
        <f>'3月评分表'!Q77</f>
        <v>3.8877386591522698</v>
      </c>
      <c r="R1241" s="82">
        <f>'3月评分表'!R77</f>
        <v>1.32257638525286</v>
      </c>
    </row>
    <row r="1242" spans="1:18" hidden="1">
      <c r="A1242" s="81">
        <v>202403</v>
      </c>
      <c r="B1242" s="81" t="s">
        <v>255</v>
      </c>
      <c r="C1242" s="81" t="s">
        <v>16</v>
      </c>
      <c r="D1242" s="81" t="s">
        <v>34</v>
      </c>
      <c r="E1242" s="81" t="s">
        <v>256</v>
      </c>
      <c r="F1242" s="81">
        <f>'3月评分表'!F78</f>
        <v>45</v>
      </c>
      <c r="G1242" s="81">
        <f>'3月评分表'!G78</f>
        <v>2.5</v>
      </c>
      <c r="H1242" s="81">
        <f>'3月评分表'!H78</f>
        <v>10</v>
      </c>
      <c r="I1242" s="81">
        <f>'3月评分表'!I78</f>
        <v>10</v>
      </c>
      <c r="J1242" s="81">
        <f>'3月评分表'!J78</f>
        <v>5</v>
      </c>
      <c r="K1242" s="81">
        <f>'3月评分表'!K78</f>
        <v>5</v>
      </c>
      <c r="L1242" s="81">
        <f>'3月评分表'!L78</f>
        <v>77.5</v>
      </c>
      <c r="M1242" s="82">
        <f>'3月评分表'!M78</f>
        <v>109915.28</v>
      </c>
      <c r="N1242" s="82">
        <f>'3月评分表'!N78</f>
        <v>92.789747515929804</v>
      </c>
      <c r="O1242" s="82">
        <f>'3月评分表'!O78</f>
        <v>4.5482563894998898E-2</v>
      </c>
      <c r="P1242" s="82">
        <f>'3月评分表'!P78</f>
        <v>1.53839320388902E-2</v>
      </c>
      <c r="Q1242" s="82">
        <f>'3月评分表'!Q78</f>
        <v>3.5248987018624098</v>
      </c>
      <c r="R1242" s="82">
        <f>'3月评分表'!R78</f>
        <v>1.1922547330139901</v>
      </c>
    </row>
    <row r="1243" spans="1:18" hidden="1">
      <c r="A1243" s="81">
        <v>202403</v>
      </c>
      <c r="B1243" s="81" t="s">
        <v>207</v>
      </c>
      <c r="C1243" s="81" t="s">
        <v>17</v>
      </c>
      <c r="D1243" s="81" t="s">
        <v>36</v>
      </c>
      <c r="E1243" s="81" t="s">
        <v>208</v>
      </c>
      <c r="F1243" s="81">
        <f>'3月评分表'!F79</f>
        <v>45</v>
      </c>
      <c r="G1243" s="81">
        <f>'3月评分表'!G79</f>
        <v>0</v>
      </c>
      <c r="H1243" s="81">
        <f>'3月评分表'!H79</f>
        <v>2.5</v>
      </c>
      <c r="I1243" s="81">
        <f>'3月评分表'!I79</f>
        <v>6</v>
      </c>
      <c r="J1243" s="81">
        <f>'3月评分表'!J79</f>
        <v>2.5</v>
      </c>
      <c r="K1243" s="81">
        <f>'3月评分表'!K79</f>
        <v>5</v>
      </c>
      <c r="L1243" s="81">
        <f>'3月评分表'!L79</f>
        <v>61</v>
      </c>
      <c r="M1243" s="82">
        <f>'3月评分表'!M79</f>
        <v>98368.66</v>
      </c>
      <c r="N1243" s="82">
        <f>'3月评分表'!N79</f>
        <v>0</v>
      </c>
      <c r="O1243" s="82">
        <f>'3月评分表'!O79</f>
        <v>4.6810546458694702E-2</v>
      </c>
      <c r="P1243" s="82">
        <f>'3月评分表'!P79</f>
        <v>8.1528653319340103E-3</v>
      </c>
      <c r="Q1243" s="82">
        <f>'3月评分表'!Q79</f>
        <v>2.85544333398038</v>
      </c>
      <c r="R1243" s="82">
        <f>'3月评分表'!R79</f>
        <v>0.49732478524797502</v>
      </c>
    </row>
    <row r="1244" spans="1:18" hidden="1">
      <c r="A1244" s="81">
        <v>202403</v>
      </c>
      <c r="B1244" s="81" t="s">
        <v>223</v>
      </c>
      <c r="C1244" s="81" t="s">
        <v>17</v>
      </c>
      <c r="D1244" s="81" t="s">
        <v>36</v>
      </c>
      <c r="E1244" s="81" t="s">
        <v>224</v>
      </c>
      <c r="F1244" s="81">
        <f>'3月评分表'!F80</f>
        <v>45</v>
      </c>
      <c r="G1244" s="81">
        <f>'3月评分表'!G80</f>
        <v>10</v>
      </c>
      <c r="H1244" s="81">
        <f>'3月评分表'!H80</f>
        <v>10</v>
      </c>
      <c r="I1244" s="81">
        <f>'3月评分表'!I80</f>
        <v>10</v>
      </c>
      <c r="J1244" s="81">
        <f>'3月评分表'!J80</f>
        <v>7.5</v>
      </c>
      <c r="K1244" s="81">
        <f>'3月评分表'!K80</f>
        <v>5</v>
      </c>
      <c r="L1244" s="81">
        <f>'3月评分表'!L80</f>
        <v>87.5</v>
      </c>
      <c r="M1244" s="82">
        <f>'3月评分表'!M80</f>
        <v>230567.1</v>
      </c>
      <c r="N1244" s="82">
        <f>'3月评分表'!N80</f>
        <v>33321.264920404203</v>
      </c>
      <c r="O1244" s="82">
        <f>'3月评分表'!O80</f>
        <v>0.24091337916755001</v>
      </c>
      <c r="P1244" s="82">
        <f>'3月评分表'!P80</f>
        <v>3.3442184199520997E-2</v>
      </c>
      <c r="Q1244" s="82">
        <f>'3月评分表'!Q80</f>
        <v>21.079920677160601</v>
      </c>
      <c r="R1244" s="82">
        <f>'3月评分表'!R80</f>
        <v>2.9261911174580901</v>
      </c>
    </row>
    <row r="1245" spans="1:18" hidden="1">
      <c r="A1245" s="81">
        <v>202403</v>
      </c>
      <c r="B1245" s="81" t="s">
        <v>219</v>
      </c>
      <c r="C1245" s="81" t="s">
        <v>17</v>
      </c>
      <c r="D1245" s="81" t="s">
        <v>36</v>
      </c>
      <c r="E1245" s="81" t="s">
        <v>220</v>
      </c>
      <c r="F1245" s="81">
        <f>'3月评分表'!F81</f>
        <v>45</v>
      </c>
      <c r="G1245" s="81">
        <f>'3月评分表'!G81</f>
        <v>0</v>
      </c>
      <c r="H1245" s="81">
        <f>'3月评分表'!H81</f>
        <v>10</v>
      </c>
      <c r="I1245" s="81">
        <f>'3月评分表'!I81</f>
        <v>7</v>
      </c>
      <c r="J1245" s="81">
        <f>'3月评分表'!J81</f>
        <v>5</v>
      </c>
      <c r="K1245" s="81">
        <f>'3月评分表'!K81</f>
        <v>5</v>
      </c>
      <c r="L1245" s="81">
        <f>'3月评分表'!L81</f>
        <v>72</v>
      </c>
      <c r="M1245" s="82">
        <f>'3月评分表'!M81</f>
        <v>131066.26</v>
      </c>
      <c r="N1245" s="82">
        <f>'3月评分表'!N81</f>
        <v>0</v>
      </c>
      <c r="O1245" s="82">
        <f>'3月评分表'!O81</f>
        <v>6.2370304250331E-2</v>
      </c>
      <c r="P1245" s="82">
        <f>'3月评分表'!P81</f>
        <v>1.0862865950804299E-2</v>
      </c>
      <c r="Q1245" s="82">
        <f>'3月评分表'!Q81</f>
        <v>4.4906619060238304</v>
      </c>
      <c r="R1245" s="82">
        <f>'3月评分表'!R81</f>
        <v>0.78212634845790996</v>
      </c>
    </row>
    <row r="1246" spans="1:18" hidden="1">
      <c r="A1246" s="81">
        <v>202403</v>
      </c>
      <c r="B1246" s="81" t="s">
        <v>225</v>
      </c>
      <c r="C1246" s="81" t="s">
        <v>17</v>
      </c>
      <c r="D1246" s="81" t="s">
        <v>36</v>
      </c>
      <c r="E1246" s="81" t="s">
        <v>226</v>
      </c>
      <c r="F1246" s="81">
        <f>'3月评分表'!F82</f>
        <v>45</v>
      </c>
      <c r="G1246" s="81">
        <f>'3月评分表'!G82</f>
        <v>0</v>
      </c>
      <c r="H1246" s="81">
        <f>'3月评分表'!H82</f>
        <v>10</v>
      </c>
      <c r="I1246" s="81">
        <f>'3月评分表'!I82</f>
        <v>3</v>
      </c>
      <c r="J1246" s="81">
        <f>'3月评分表'!J82</f>
        <v>2.5</v>
      </c>
      <c r="K1246" s="81">
        <f>'3月评分表'!K82</f>
        <v>5</v>
      </c>
      <c r="L1246" s="81">
        <f>'3月评分表'!L82</f>
        <v>65.5</v>
      </c>
      <c r="M1246" s="82">
        <f>'3月评分表'!M82</f>
        <v>99691.66</v>
      </c>
      <c r="N1246" s="82">
        <f>'3月评分表'!N82</f>
        <v>0</v>
      </c>
      <c r="O1246" s="82">
        <f>'3月评分表'!O82</f>
        <v>4.7440120481201997E-2</v>
      </c>
      <c r="P1246" s="82">
        <f>'3月评分表'!P82</f>
        <v>8.2625165240326794E-3</v>
      </c>
      <c r="Q1246" s="82">
        <f>'3月评分表'!Q82</f>
        <v>3.1073278915187301</v>
      </c>
      <c r="R1246" s="82">
        <f>'3月评分表'!R82</f>
        <v>0.54119483232414001</v>
      </c>
    </row>
    <row r="1247" spans="1:18" hidden="1">
      <c r="A1247" s="81">
        <v>202403</v>
      </c>
      <c r="B1247" s="81" t="s">
        <v>55</v>
      </c>
      <c r="C1247" s="81" t="s">
        <v>16</v>
      </c>
      <c r="D1247" s="81" t="s">
        <v>23</v>
      </c>
      <c r="E1247" s="81" t="s">
        <v>56</v>
      </c>
      <c r="F1247" s="81">
        <f>'3月评分表'!F83</f>
        <v>45</v>
      </c>
      <c r="G1247" s="81">
        <f>'3月评分表'!G83</f>
        <v>0</v>
      </c>
      <c r="H1247" s="81">
        <f>'3月评分表'!H83</f>
        <v>10</v>
      </c>
      <c r="I1247" s="81">
        <f>'3月评分表'!I83</f>
        <v>7</v>
      </c>
      <c r="J1247" s="81">
        <f>'3月评分表'!J83</f>
        <v>2.5</v>
      </c>
      <c r="K1247" s="81">
        <f>'3月评分表'!K83</f>
        <v>5</v>
      </c>
      <c r="L1247" s="81">
        <f>'3月评分表'!L83</f>
        <v>69.5</v>
      </c>
      <c r="M1247" s="82">
        <f>'3月评分表'!M83</f>
        <v>64151.08</v>
      </c>
      <c r="N1247" s="82">
        <f>'3月评分表'!N83</f>
        <v>0</v>
      </c>
      <c r="O1247" s="82">
        <f>'3月评分表'!O83</f>
        <v>1.9134951223143799E-2</v>
      </c>
      <c r="P1247" s="82">
        <f>'3月评分表'!P83</f>
        <v>8.9545664175820303E-3</v>
      </c>
      <c r="Q1247" s="82">
        <f>'3月评分表'!Q83</f>
        <v>1.3298791100084899</v>
      </c>
      <c r="R1247" s="82">
        <f>'3月评分表'!R83</f>
        <v>0.62234236602195103</v>
      </c>
    </row>
    <row r="1248" spans="1:18" hidden="1">
      <c r="A1248" s="81">
        <v>202403</v>
      </c>
      <c r="B1248" s="81" t="s">
        <v>247</v>
      </c>
      <c r="C1248" s="81" t="s">
        <v>16</v>
      </c>
      <c r="D1248" s="81" t="s">
        <v>34</v>
      </c>
      <c r="E1248" s="81" t="s">
        <v>248</v>
      </c>
      <c r="F1248" s="81">
        <f>'3月评分表'!F84</f>
        <v>45</v>
      </c>
      <c r="G1248" s="81">
        <f>'3月评分表'!G84</f>
        <v>0</v>
      </c>
      <c r="H1248" s="81">
        <f>'3月评分表'!H84</f>
        <v>10</v>
      </c>
      <c r="I1248" s="81">
        <f>'3月评分表'!I84</f>
        <v>0</v>
      </c>
      <c r="J1248" s="81">
        <f>'3月评分表'!J84</f>
        <v>7.5</v>
      </c>
      <c r="K1248" s="81">
        <f>'3月评分表'!K84</f>
        <v>5</v>
      </c>
      <c r="L1248" s="81">
        <f>'3月评分表'!L84</f>
        <v>67.5</v>
      </c>
      <c r="M1248" s="82">
        <f>'3月评分表'!M84</f>
        <v>59104.61</v>
      </c>
      <c r="N1248" s="82">
        <f>'3月评分表'!N84</f>
        <v>0</v>
      </c>
      <c r="O1248" s="82">
        <f>'3月评分表'!O84</f>
        <v>2.4398339327444001E-2</v>
      </c>
      <c r="P1248" s="82">
        <f>'3月评分表'!P84</f>
        <v>8.2501519199720905E-3</v>
      </c>
      <c r="Q1248" s="82">
        <f>'3月评分表'!Q84</f>
        <v>1.64688790460247</v>
      </c>
      <c r="R1248" s="82">
        <f>'3月评分表'!R84</f>
        <v>0.556885254598116</v>
      </c>
    </row>
    <row r="1249" spans="1:18" hidden="1">
      <c r="A1249" s="81">
        <v>202403</v>
      </c>
      <c r="B1249" s="81" t="s">
        <v>57</v>
      </c>
      <c r="C1249" s="81" t="s">
        <v>19</v>
      </c>
      <c r="D1249" s="81" t="s">
        <v>28</v>
      </c>
      <c r="E1249" s="81" t="s">
        <v>58</v>
      </c>
      <c r="F1249" s="81">
        <f>'3月评分表'!F85</f>
        <v>45</v>
      </c>
      <c r="G1249" s="81">
        <f>'3月评分表'!G85</f>
        <v>10</v>
      </c>
      <c r="H1249" s="81">
        <f>'3月评分表'!H85</f>
        <v>10</v>
      </c>
      <c r="I1249" s="81">
        <f>'3月评分表'!I85</f>
        <v>10</v>
      </c>
      <c r="J1249" s="81">
        <f>'3月评分表'!J85</f>
        <v>5</v>
      </c>
      <c r="K1249" s="81">
        <f>'3月评分表'!K85</f>
        <v>5</v>
      </c>
      <c r="L1249" s="81">
        <f>'3月评分表'!L85</f>
        <v>85</v>
      </c>
      <c r="M1249" s="82">
        <f>'3月评分表'!M85</f>
        <v>193897.52</v>
      </c>
      <c r="N1249" s="82">
        <f>'3月评分表'!N85</f>
        <v>24755.349534823599</v>
      </c>
      <c r="O1249" s="82">
        <f>'3月评分表'!O85</f>
        <v>0.343297581011347</v>
      </c>
      <c r="P1249" s="82">
        <f>'3月评分表'!P85</f>
        <v>2.9120049708483999E-2</v>
      </c>
      <c r="Q1249" s="82">
        <f>'3月评分表'!Q85</f>
        <v>29.180294385964501</v>
      </c>
      <c r="R1249" s="82">
        <f>'3月评分表'!R85</f>
        <v>2.4752042252211401</v>
      </c>
    </row>
    <row r="1250" spans="1:18" hidden="1">
      <c r="A1250" s="81">
        <v>202403</v>
      </c>
      <c r="B1250" s="81" t="s">
        <v>141</v>
      </c>
      <c r="C1250" s="81" t="s">
        <v>19</v>
      </c>
      <c r="D1250" s="81" t="s">
        <v>28</v>
      </c>
      <c r="E1250" s="81" t="s">
        <v>142</v>
      </c>
      <c r="F1250" s="81">
        <f>'3月评分表'!F86</f>
        <v>45</v>
      </c>
      <c r="G1250" s="81">
        <f>'3月评分表'!G86</f>
        <v>0</v>
      </c>
      <c r="H1250" s="81">
        <f>'3月评分表'!H86</f>
        <v>10</v>
      </c>
      <c r="I1250" s="81">
        <f>'3月评分表'!I86</f>
        <v>10</v>
      </c>
      <c r="J1250" s="81">
        <f>'3月评分表'!J86</f>
        <v>5</v>
      </c>
      <c r="K1250" s="81">
        <f>'3月评分表'!K86</f>
        <v>5</v>
      </c>
      <c r="L1250" s="81">
        <f>'3月评分表'!L86</f>
        <v>75</v>
      </c>
      <c r="M1250" s="82">
        <f>'3月评分表'!M86</f>
        <v>53845.3</v>
      </c>
      <c r="N1250" s="82">
        <f>'3月评分表'!N86</f>
        <v>0</v>
      </c>
      <c r="O1250" s="82">
        <f>'3月评分表'!O86</f>
        <v>4.8080934464207498E-2</v>
      </c>
      <c r="P1250" s="82">
        <f>'3月评分表'!P86</f>
        <v>4.7983426927430102E-3</v>
      </c>
      <c r="Q1250" s="82">
        <f>'3月评分表'!Q86</f>
        <v>3.6060700848155598</v>
      </c>
      <c r="R1250" s="82">
        <f>'3月评分表'!R86</f>
        <v>0.35987570195572599</v>
      </c>
    </row>
    <row r="1251" spans="1:18" hidden="1">
      <c r="A1251" s="81">
        <v>202403</v>
      </c>
      <c r="B1251" s="81" t="s">
        <v>151</v>
      </c>
      <c r="C1251" s="81" t="s">
        <v>19</v>
      </c>
      <c r="D1251" s="81" t="s">
        <v>28</v>
      </c>
      <c r="E1251" s="81" t="s">
        <v>152</v>
      </c>
      <c r="F1251" s="81">
        <f>'3月评分表'!F87</f>
        <v>45</v>
      </c>
      <c r="G1251" s="81">
        <f>'3月评分表'!G87</f>
        <v>0</v>
      </c>
      <c r="H1251" s="81">
        <f>'3月评分表'!H87</f>
        <v>10</v>
      </c>
      <c r="I1251" s="81">
        <f>'3月评分表'!I87</f>
        <v>7</v>
      </c>
      <c r="J1251" s="81">
        <f>'3月评分表'!J87</f>
        <v>2.5</v>
      </c>
      <c r="K1251" s="81">
        <f>'3月评分表'!K87</f>
        <v>5</v>
      </c>
      <c r="L1251" s="81">
        <f>'3月评分表'!L87</f>
        <v>69.5</v>
      </c>
      <c r="M1251" s="82">
        <f>'3月评分表'!M87</f>
        <v>174861.75</v>
      </c>
      <c r="N1251" s="82">
        <f>'3月评分表'!N87</f>
        <v>0</v>
      </c>
      <c r="O1251" s="82">
        <f>'3月评分表'!O87</f>
        <v>0.156142065176471</v>
      </c>
      <c r="P1251" s="82">
        <f>'3月评分表'!P87</f>
        <v>1.5582541101131501E-2</v>
      </c>
      <c r="Q1251" s="82">
        <f>'3月评分表'!Q87</f>
        <v>10.851873529764701</v>
      </c>
      <c r="R1251" s="82">
        <f>'3月评分表'!R87</f>
        <v>1.08298660652864</v>
      </c>
    </row>
    <row r="1252" spans="1:18" hidden="1">
      <c r="A1252" s="81">
        <v>202403</v>
      </c>
      <c r="B1252" s="81" t="s">
        <v>119</v>
      </c>
      <c r="C1252" s="81" t="s">
        <v>19</v>
      </c>
      <c r="D1252" s="81" t="s">
        <v>28</v>
      </c>
      <c r="E1252" s="81" t="s">
        <v>120</v>
      </c>
      <c r="F1252" s="81">
        <f>'3月评分表'!F88</f>
        <v>0</v>
      </c>
      <c r="G1252" s="81">
        <f>'3月评分表'!G88</f>
        <v>0</v>
      </c>
      <c r="H1252" s="81">
        <f>'3月评分表'!H88</f>
        <v>10</v>
      </c>
      <c r="I1252" s="81">
        <f>'3月评分表'!I88</f>
        <v>10</v>
      </c>
      <c r="J1252" s="81">
        <f>'3月评分表'!J88</f>
        <v>2.5</v>
      </c>
      <c r="K1252" s="81">
        <f>'3月评分表'!K88</f>
        <v>5</v>
      </c>
      <c r="L1252" s="81">
        <f>'3月评分表'!L88</f>
        <v>27.5</v>
      </c>
      <c r="M1252" s="82">
        <f>'3月评分表'!M88</f>
        <v>65812.58</v>
      </c>
      <c r="N1252" s="82">
        <f>'3月评分表'!N88</f>
        <v>0</v>
      </c>
      <c r="O1252" s="82">
        <f>'3月评分表'!O88</f>
        <v>5.8767066873068097E-2</v>
      </c>
      <c r="P1252" s="82">
        <f>'3月评分表'!P88</f>
        <v>5.8647887992743101E-3</v>
      </c>
      <c r="Q1252" s="82">
        <f>'3月评分表'!Q88</f>
        <v>1.6160943390093701</v>
      </c>
      <c r="R1252" s="82">
        <f>'3月评分表'!R88</f>
        <v>0.161281691980044</v>
      </c>
    </row>
    <row r="1253" spans="1:18" hidden="1">
      <c r="A1253" s="81">
        <v>202403</v>
      </c>
      <c r="B1253" s="81" t="s">
        <v>209</v>
      </c>
      <c r="C1253" s="81" t="s">
        <v>17</v>
      </c>
      <c r="D1253" s="81" t="s">
        <v>36</v>
      </c>
      <c r="E1253" s="81" t="s">
        <v>210</v>
      </c>
      <c r="F1253" s="81">
        <f>'3月评分表'!F89</f>
        <v>45</v>
      </c>
      <c r="G1253" s="81">
        <f>'3月评分表'!G89</f>
        <v>0</v>
      </c>
      <c r="H1253" s="81">
        <f>'3月评分表'!H89</f>
        <v>10</v>
      </c>
      <c r="I1253" s="81">
        <f>'3月评分表'!I89</f>
        <v>10</v>
      </c>
      <c r="J1253" s="81">
        <f>'3月评分表'!J89</f>
        <v>2.5</v>
      </c>
      <c r="K1253" s="81">
        <f>'3月评分表'!K89</f>
        <v>5</v>
      </c>
      <c r="L1253" s="81">
        <f>'3月评分表'!L89</f>
        <v>72.5</v>
      </c>
      <c r="M1253" s="82">
        <f>'3月评分表'!M89</f>
        <v>177497.13</v>
      </c>
      <c r="N1253" s="82">
        <f>'3月评分表'!N89</f>
        <v>0</v>
      </c>
      <c r="O1253" s="82">
        <f>'3月评分表'!O89</f>
        <v>8.4465292605896802E-2</v>
      </c>
      <c r="P1253" s="82">
        <f>'3月评分表'!P89</f>
        <v>1.47110898704403E-2</v>
      </c>
      <c r="Q1253" s="82">
        <f>'3月评分表'!Q89</f>
        <v>6.1237337139275203</v>
      </c>
      <c r="R1253" s="82">
        <f>'3月评分表'!R89</f>
        <v>1.06655401560692</v>
      </c>
    </row>
    <row r="1254" spans="1:18" hidden="1">
      <c r="A1254" s="81">
        <v>202403</v>
      </c>
      <c r="B1254" s="81" t="s">
        <v>97</v>
      </c>
      <c r="C1254" s="81" t="s">
        <v>16</v>
      </c>
      <c r="D1254" s="81" t="s">
        <v>23</v>
      </c>
      <c r="E1254" s="81" t="s">
        <v>98</v>
      </c>
      <c r="F1254" s="81">
        <f>'3月评分表'!F90</f>
        <v>0</v>
      </c>
      <c r="G1254" s="81">
        <f>'3月评分表'!G90</f>
        <v>0</v>
      </c>
      <c r="H1254" s="81">
        <f>'3月评分表'!H90</f>
        <v>10</v>
      </c>
      <c r="I1254" s="81">
        <f>'3月评分表'!I90</f>
        <v>7</v>
      </c>
      <c r="J1254" s="81">
        <f>'3月评分表'!J90</f>
        <v>2.5</v>
      </c>
      <c r="K1254" s="81">
        <f>'3月评分表'!K90</f>
        <v>5</v>
      </c>
      <c r="L1254" s="81">
        <f>'3月评分表'!L90</f>
        <v>24.5</v>
      </c>
      <c r="M1254" s="82">
        <f>'3月评分表'!M90</f>
        <v>187179.1</v>
      </c>
      <c r="N1254" s="82">
        <f>'3月评分表'!N90</f>
        <v>0</v>
      </c>
      <c r="O1254" s="82">
        <f>'3月评分表'!O90</f>
        <v>5.5831685896667101E-2</v>
      </c>
      <c r="P1254" s="82">
        <f>'3月评分表'!P90</f>
        <v>2.6127505303624302E-2</v>
      </c>
      <c r="Q1254" s="82">
        <f>'3月评分表'!Q90</f>
        <v>1.36787630446834</v>
      </c>
      <c r="R1254" s="82">
        <f>'3月评分表'!R90</f>
        <v>0.64012387993879505</v>
      </c>
    </row>
    <row r="1255" spans="1:18" hidden="1">
      <c r="A1255" s="81">
        <v>202403</v>
      </c>
      <c r="B1255" s="81" t="s">
        <v>67</v>
      </c>
      <c r="C1255" s="81" t="s">
        <v>19</v>
      </c>
      <c r="D1255" s="81" t="s">
        <v>20</v>
      </c>
      <c r="E1255" s="81" t="s">
        <v>68</v>
      </c>
      <c r="F1255" s="81">
        <f>'3月评分表'!F91</f>
        <v>42.75</v>
      </c>
      <c r="G1255" s="81">
        <f>'3月评分表'!G91</f>
        <v>5</v>
      </c>
      <c r="H1255" s="81">
        <f>'3月评分表'!H91</f>
        <v>7.5</v>
      </c>
      <c r="I1255" s="81">
        <f>'3月评分表'!I91</f>
        <v>7</v>
      </c>
      <c r="J1255" s="81">
        <f>'3月评分表'!J91</f>
        <v>2.5</v>
      </c>
      <c r="K1255" s="81">
        <f>'3月评分表'!K91</f>
        <v>5</v>
      </c>
      <c r="L1255" s="81">
        <f>'3月评分表'!L91</f>
        <v>69.75</v>
      </c>
      <c r="M1255" s="82">
        <f>'3月评分表'!M91</f>
        <v>273244.09000000003</v>
      </c>
      <c r="N1255" s="82">
        <f>'3月评分表'!N91</f>
        <v>16452.0233784423</v>
      </c>
      <c r="O1255" s="82">
        <f>'3月评分表'!O91</f>
        <v>0.14583544087491199</v>
      </c>
      <c r="P1255" s="82">
        <f>'3月评分表'!P91</f>
        <v>3.2219190296453398E-2</v>
      </c>
      <c r="Q1255" s="82">
        <f>'3月评分表'!Q91</f>
        <v>10.1720220010251</v>
      </c>
      <c r="R1255" s="82">
        <f>'3月评分表'!R91</f>
        <v>2.2472885231776201</v>
      </c>
    </row>
    <row r="1256" spans="1:18" hidden="1">
      <c r="A1256" s="81">
        <v>202403</v>
      </c>
      <c r="B1256" s="81" t="s">
        <v>123</v>
      </c>
      <c r="C1256" s="81" t="s">
        <v>19</v>
      </c>
      <c r="D1256" s="81" t="s">
        <v>20</v>
      </c>
      <c r="E1256" s="81" t="s">
        <v>124</v>
      </c>
      <c r="F1256" s="81">
        <f>'3月评分表'!F92</f>
        <v>45</v>
      </c>
      <c r="G1256" s="81">
        <f>'3月评分表'!G92</f>
        <v>10</v>
      </c>
      <c r="H1256" s="81">
        <f>'3月评分表'!H92</f>
        <v>10</v>
      </c>
      <c r="I1256" s="81">
        <f>'3月评分表'!I92</f>
        <v>10</v>
      </c>
      <c r="J1256" s="81">
        <f>'3月评分表'!J92</f>
        <v>2.5</v>
      </c>
      <c r="K1256" s="81">
        <f>'3月评分表'!K92</f>
        <v>5</v>
      </c>
      <c r="L1256" s="81">
        <f>'3月评分表'!L92</f>
        <v>82.5</v>
      </c>
      <c r="M1256" s="82">
        <f>'3月评分表'!M92</f>
        <v>246002.15</v>
      </c>
      <c r="N1256" s="82">
        <f>'3月评分表'!N92</f>
        <v>29266.0936128348</v>
      </c>
      <c r="O1256" s="82">
        <f>'3月评分表'!O92</f>
        <v>0.16548614437258499</v>
      </c>
      <c r="P1256" s="82">
        <f>'3月评分表'!P92</f>
        <v>3.59208881980266E-2</v>
      </c>
      <c r="Q1256" s="82">
        <f>'3月评分表'!Q92</f>
        <v>13.652606910738299</v>
      </c>
      <c r="R1256" s="82">
        <f>'3月评分表'!R92</f>
        <v>2.96347327633719</v>
      </c>
    </row>
    <row r="1257" spans="1:18" hidden="1">
      <c r="A1257" s="81">
        <v>202403</v>
      </c>
      <c r="B1257" s="81" t="s">
        <v>81</v>
      </c>
      <c r="C1257" s="81" t="s">
        <v>19</v>
      </c>
      <c r="D1257" s="81" t="s">
        <v>25</v>
      </c>
      <c r="E1257" s="81" t="s">
        <v>82</v>
      </c>
      <c r="F1257" s="81">
        <f>'3月评分表'!F93</f>
        <v>45</v>
      </c>
      <c r="G1257" s="81">
        <f>'3月评分表'!G93</f>
        <v>5</v>
      </c>
      <c r="H1257" s="81">
        <f>'3月评分表'!H93</f>
        <v>10</v>
      </c>
      <c r="I1257" s="81">
        <f>'3月评分表'!I93</f>
        <v>7</v>
      </c>
      <c r="J1257" s="81">
        <f>'3月评分表'!J93</f>
        <v>2.5</v>
      </c>
      <c r="K1257" s="81">
        <f>'3月评分表'!K93</f>
        <v>5</v>
      </c>
      <c r="L1257" s="81">
        <f>'3月评分表'!L93</f>
        <v>74.5</v>
      </c>
      <c r="M1257" s="82">
        <f>'3月评分表'!M93</f>
        <v>173610.64</v>
      </c>
      <c r="N1257" s="82">
        <f>'3月评分表'!N93</f>
        <v>9681.3416852984192</v>
      </c>
      <c r="O1257" s="82">
        <f>'3月评分表'!O93</f>
        <v>0.10348594750573301</v>
      </c>
      <c r="P1257" s="82">
        <f>'3月评分表'!P93</f>
        <v>2.0101902372175399E-2</v>
      </c>
      <c r="Q1257" s="82">
        <f>'3月评分表'!Q93</f>
        <v>7.7097030891771103</v>
      </c>
      <c r="R1257" s="82">
        <f>'3月评分表'!R93</f>
        <v>1.49759172672707</v>
      </c>
    </row>
    <row r="1258" spans="1:18" hidden="1">
      <c r="A1258" s="81">
        <v>202403</v>
      </c>
      <c r="B1258" s="81" t="s">
        <v>103</v>
      </c>
      <c r="C1258" s="81" t="s">
        <v>19</v>
      </c>
      <c r="D1258" s="81" t="s">
        <v>25</v>
      </c>
      <c r="E1258" s="81" t="s">
        <v>104</v>
      </c>
      <c r="F1258" s="81">
        <f>'3月评分表'!F94</f>
        <v>45</v>
      </c>
      <c r="G1258" s="81">
        <f>'3月评分表'!G94</f>
        <v>2.5</v>
      </c>
      <c r="H1258" s="81">
        <f>'3月评分表'!H94</f>
        <v>10</v>
      </c>
      <c r="I1258" s="81">
        <f>'3月评分表'!I94</f>
        <v>10</v>
      </c>
      <c r="J1258" s="81">
        <f>'3月评分表'!J94</f>
        <v>5</v>
      </c>
      <c r="K1258" s="81">
        <f>'3月评分表'!K94</f>
        <v>5</v>
      </c>
      <c r="L1258" s="81">
        <f>'3月评分表'!L94</f>
        <v>77.5</v>
      </c>
      <c r="M1258" s="82">
        <f>'3月评分表'!M94</f>
        <v>174638.36</v>
      </c>
      <c r="N1258" s="82">
        <f>'3月评分表'!N94</f>
        <v>4158.3218953326596</v>
      </c>
      <c r="O1258" s="82">
        <f>'3月评分表'!O94</f>
        <v>8.3303195724143797E-2</v>
      </c>
      <c r="P1258" s="82">
        <f>'3月评分表'!P94</f>
        <v>1.75516737918258E-2</v>
      </c>
      <c r="Q1258" s="82">
        <f>'3月评分表'!Q94</f>
        <v>6.4559976686211398</v>
      </c>
      <c r="R1258" s="82">
        <f>'3月评分表'!R94</f>
        <v>1.3602547188665</v>
      </c>
    </row>
    <row r="1259" spans="1:18" hidden="1">
      <c r="A1259" s="81">
        <v>202403</v>
      </c>
      <c r="B1259" s="81" t="s">
        <v>87</v>
      </c>
      <c r="C1259" s="81" t="s">
        <v>16</v>
      </c>
      <c r="D1259" s="81" t="s">
        <v>23</v>
      </c>
      <c r="E1259" s="81" t="s">
        <v>88</v>
      </c>
      <c r="F1259" s="81">
        <f>'3月评分表'!F95</f>
        <v>39.15</v>
      </c>
      <c r="G1259" s="81">
        <f>'3月评分表'!G95</f>
        <v>15</v>
      </c>
      <c r="H1259" s="81">
        <f>'3月评分表'!H95</f>
        <v>10</v>
      </c>
      <c r="I1259" s="81">
        <f>'3月评分表'!I95</f>
        <v>10</v>
      </c>
      <c r="J1259" s="81">
        <f>'3月评分表'!J95</f>
        <v>2.5</v>
      </c>
      <c r="K1259" s="81">
        <f>'3月评分表'!K95</f>
        <v>5</v>
      </c>
      <c r="L1259" s="81">
        <f>'3月评分表'!L95</f>
        <v>81.650000000000006</v>
      </c>
      <c r="M1259" s="82">
        <f>'3月评分表'!M95</f>
        <v>168579.11</v>
      </c>
      <c r="N1259" s="82">
        <f>'3月评分表'!N95</f>
        <v>30931.987919523101</v>
      </c>
      <c r="O1259" s="82">
        <f>'3月评分表'!O95</f>
        <v>8.4810266194976905E-2</v>
      </c>
      <c r="P1259" s="82">
        <f>'3月评分表'!P95</f>
        <v>3.7313043222906697E-2</v>
      </c>
      <c r="Q1259" s="82">
        <f>'3月评分表'!Q95</f>
        <v>6.9247582348198602</v>
      </c>
      <c r="R1259" s="82">
        <f>'3月评分表'!R95</f>
        <v>3.0466099791503298</v>
      </c>
    </row>
    <row r="1260" spans="1:18" hidden="1">
      <c r="A1260" s="81">
        <v>202403</v>
      </c>
      <c r="B1260" s="81" t="s">
        <v>105</v>
      </c>
      <c r="C1260" s="81" t="s">
        <v>19</v>
      </c>
      <c r="D1260" s="81" t="s">
        <v>20</v>
      </c>
      <c r="E1260" s="81" t="s">
        <v>106</v>
      </c>
      <c r="F1260" s="81">
        <f>'3月评分表'!F96</f>
        <v>45</v>
      </c>
      <c r="G1260" s="81">
        <f>'3月评分表'!G96</f>
        <v>2.5</v>
      </c>
      <c r="H1260" s="81">
        <f>'3月评分表'!H96</f>
        <v>10</v>
      </c>
      <c r="I1260" s="81">
        <f>'3月评分表'!I96</f>
        <v>7</v>
      </c>
      <c r="J1260" s="81">
        <f>'3月评分表'!J96</f>
        <v>2.5</v>
      </c>
      <c r="K1260" s="81">
        <f>'3月评分表'!K96</f>
        <v>5</v>
      </c>
      <c r="L1260" s="81">
        <f>'3月评分表'!L96</f>
        <v>72</v>
      </c>
      <c r="M1260" s="82">
        <f>'3月评分表'!M96</f>
        <v>337052</v>
      </c>
      <c r="N1260" s="82">
        <f>'3月评分表'!N96</f>
        <v>6756.8412833717002</v>
      </c>
      <c r="O1260" s="82">
        <f>'3月评分表'!O96</f>
        <v>0.147870341711341</v>
      </c>
      <c r="P1260" s="82">
        <f>'3月评分表'!P96</f>
        <v>3.3267863652061899E-2</v>
      </c>
      <c r="Q1260" s="82">
        <f>'3月评分表'!Q96</f>
        <v>10.6466646032166</v>
      </c>
      <c r="R1260" s="82">
        <f>'3月评分表'!R96</f>
        <v>2.39528618294846</v>
      </c>
    </row>
    <row r="1261" spans="1:18" hidden="1">
      <c r="A1261" s="81">
        <v>202403</v>
      </c>
      <c r="B1261" s="81" t="s">
        <v>79</v>
      </c>
      <c r="C1261" s="81" t="s">
        <v>19</v>
      </c>
      <c r="D1261" s="81" t="s">
        <v>24</v>
      </c>
      <c r="E1261" s="81" t="s">
        <v>80</v>
      </c>
      <c r="F1261" s="81">
        <f>'3月评分表'!F97</f>
        <v>45</v>
      </c>
      <c r="G1261" s="81">
        <f>'3月评分表'!G97</f>
        <v>20</v>
      </c>
      <c r="H1261" s="81">
        <f>'3月评分表'!H97</f>
        <v>10</v>
      </c>
      <c r="I1261" s="81">
        <f>'3月评分表'!I97</f>
        <v>10</v>
      </c>
      <c r="J1261" s="81">
        <f>'3月评分表'!J97</f>
        <v>5</v>
      </c>
      <c r="K1261" s="81">
        <f>'3月评分表'!K97</f>
        <v>5</v>
      </c>
      <c r="L1261" s="81">
        <f>'3月评分表'!L97</f>
        <v>95</v>
      </c>
      <c r="M1261" s="82">
        <f>'3月评分表'!M97</f>
        <v>317131.26</v>
      </c>
      <c r="N1261" s="82">
        <f>'3月评分表'!N97</f>
        <v>80529.743839821094</v>
      </c>
      <c r="O1261" s="82">
        <f>'3月评分表'!O97</f>
        <v>0.23648729856189399</v>
      </c>
      <c r="P1261" s="82">
        <f>'3月评分表'!P97</f>
        <v>6.6780265661784993E-2</v>
      </c>
      <c r="Q1261" s="82">
        <f>'3月评分表'!Q97</f>
        <v>22.466293363379901</v>
      </c>
      <c r="R1261" s="82">
        <f>'3月评分表'!R97</f>
        <v>6.3441252378695703</v>
      </c>
    </row>
    <row r="1262" spans="1:18" hidden="1">
      <c r="A1262" s="81">
        <v>202403</v>
      </c>
      <c r="B1262" s="81" t="s">
        <v>101</v>
      </c>
      <c r="C1262" s="81" t="s">
        <v>19</v>
      </c>
      <c r="D1262" s="81" t="s">
        <v>25</v>
      </c>
      <c r="E1262" s="81" t="s">
        <v>102</v>
      </c>
      <c r="F1262" s="81">
        <f>'3月评分表'!F98</f>
        <v>45</v>
      </c>
      <c r="G1262" s="81">
        <f>'3月评分表'!G98</f>
        <v>2.5</v>
      </c>
      <c r="H1262" s="81">
        <f>'3月评分表'!H98</f>
        <v>10</v>
      </c>
      <c r="I1262" s="81">
        <f>'3月评分表'!I98</f>
        <v>7</v>
      </c>
      <c r="J1262" s="81">
        <f>'3月评分表'!J98</f>
        <v>2.5</v>
      </c>
      <c r="K1262" s="81">
        <f>'3月评分表'!K98</f>
        <v>5</v>
      </c>
      <c r="L1262" s="81">
        <f>'3月评分表'!L98</f>
        <v>72</v>
      </c>
      <c r="M1262" s="82">
        <f>'3月评分表'!M98</f>
        <v>159729.45000000001</v>
      </c>
      <c r="N1262" s="82">
        <f>'3月评分表'!N98</f>
        <v>5802.6277331589199</v>
      </c>
      <c r="O1262" s="82">
        <f>'3月评分表'!O98</f>
        <v>8.3642078475407194E-2</v>
      </c>
      <c r="P1262" s="82">
        <f>'3月评分表'!P98</f>
        <v>1.7009605480163999E-2</v>
      </c>
      <c r="Q1262" s="82">
        <f>'3月评分表'!Q98</f>
        <v>6.0222296502293204</v>
      </c>
      <c r="R1262" s="82">
        <f>'3月评分表'!R98</f>
        <v>1.22469159457181</v>
      </c>
    </row>
    <row r="1263" spans="1:18" hidden="1">
      <c r="A1263" s="81">
        <v>202403</v>
      </c>
      <c r="B1263" s="81" t="s">
        <v>91</v>
      </c>
      <c r="C1263" s="81" t="s">
        <v>16</v>
      </c>
      <c r="D1263" s="81" t="s">
        <v>23</v>
      </c>
      <c r="E1263" s="81" t="s">
        <v>92</v>
      </c>
      <c r="F1263" s="81">
        <f>'3月评分表'!F99</f>
        <v>45</v>
      </c>
      <c r="G1263" s="81">
        <f>'3月评分表'!G99</f>
        <v>5</v>
      </c>
      <c r="H1263" s="81">
        <f>'3月评分表'!H99</f>
        <v>10</v>
      </c>
      <c r="I1263" s="81">
        <f>'3月评分表'!I99</f>
        <v>10</v>
      </c>
      <c r="J1263" s="81">
        <f>'3月评分表'!J99</f>
        <v>10</v>
      </c>
      <c r="K1263" s="81">
        <f>'3月评分表'!K99</f>
        <v>5</v>
      </c>
      <c r="L1263" s="81">
        <f>'3月评分表'!L99</f>
        <v>85</v>
      </c>
      <c r="M1263" s="82">
        <f>'3月评分表'!M99</f>
        <v>209895.94</v>
      </c>
      <c r="N1263" s="82">
        <f>'3月评分表'!N99</f>
        <v>16007.361500725499</v>
      </c>
      <c r="O1263" s="82">
        <f>'3月评分表'!O99</f>
        <v>8.0475220699849997E-2</v>
      </c>
      <c r="P1263" s="82">
        <f>'3月评分表'!P99</f>
        <v>3.6430570830698998E-2</v>
      </c>
      <c r="Q1263" s="82">
        <f>'3月评分表'!Q99</f>
        <v>6.8403937594872497</v>
      </c>
      <c r="R1263" s="82">
        <f>'3月评分表'!R99</f>
        <v>3.09659852060941</v>
      </c>
    </row>
    <row r="1264" spans="1:18" hidden="1">
      <c r="A1264" s="81">
        <v>202403</v>
      </c>
      <c r="B1264" s="81" t="s">
        <v>73</v>
      </c>
      <c r="C1264" s="81" t="s">
        <v>19</v>
      </c>
      <c r="D1264" s="81" t="s">
        <v>24</v>
      </c>
      <c r="E1264" s="81" t="s">
        <v>74</v>
      </c>
      <c r="F1264" s="81">
        <f>'3月评分表'!F100</f>
        <v>45</v>
      </c>
      <c r="G1264" s="81">
        <f>'3月评分表'!G100</f>
        <v>10</v>
      </c>
      <c r="H1264" s="81">
        <f>'3月评分表'!H100</f>
        <v>10</v>
      </c>
      <c r="I1264" s="81">
        <f>'3月评分表'!I100</f>
        <v>10</v>
      </c>
      <c r="J1264" s="81">
        <f>'3月评分表'!J100</f>
        <v>2.5</v>
      </c>
      <c r="K1264" s="81">
        <f>'3月评分表'!K100</f>
        <v>5</v>
      </c>
      <c r="L1264" s="81">
        <f>'3月评分表'!L100</f>
        <v>82.5</v>
      </c>
      <c r="M1264" s="82">
        <f>'3月评分表'!M100</f>
        <v>180354.79</v>
      </c>
      <c r="N1264" s="82">
        <f>'3月评分表'!N100</f>
        <v>20487.388067478099</v>
      </c>
      <c r="O1264" s="82">
        <f>'3月评分表'!O100</f>
        <v>9.8675098316083301E-2</v>
      </c>
      <c r="P1264" s="82">
        <f>'3月评分表'!P100</f>
        <v>2.58717263745489E-2</v>
      </c>
      <c r="Q1264" s="82">
        <f>'3月评分表'!Q100</f>
        <v>8.14069561107687</v>
      </c>
      <c r="R1264" s="82">
        <f>'3月评分表'!R100</f>
        <v>2.1344174259002799</v>
      </c>
    </row>
    <row r="1265" spans="1:18" hidden="1">
      <c r="A1265" s="81">
        <v>202403</v>
      </c>
      <c r="B1265" s="81" t="s">
        <v>65</v>
      </c>
      <c r="C1265" s="81" t="s">
        <v>19</v>
      </c>
      <c r="D1265" s="81" t="s">
        <v>27</v>
      </c>
      <c r="E1265" s="81" t="s">
        <v>66</v>
      </c>
      <c r="F1265" s="81">
        <f>'3月评分表'!F101</f>
        <v>45</v>
      </c>
      <c r="G1265" s="81">
        <f>'3月评分表'!G101</f>
        <v>2.5</v>
      </c>
      <c r="H1265" s="81">
        <f>'3月评分表'!H101</f>
        <v>10</v>
      </c>
      <c r="I1265" s="81">
        <f>'3月评分表'!I101</f>
        <v>10</v>
      </c>
      <c r="J1265" s="81">
        <f>'3月评分表'!J101</f>
        <v>5</v>
      </c>
      <c r="K1265" s="81">
        <f>'3月评分表'!K101</f>
        <v>5</v>
      </c>
      <c r="L1265" s="81">
        <f>'3月评分表'!L101</f>
        <v>77.5</v>
      </c>
      <c r="M1265" s="82">
        <f>'3月评分表'!M101</f>
        <v>230399.75</v>
      </c>
      <c r="N1265" s="82">
        <f>'3月评分表'!N101</f>
        <v>9630.5591832755108</v>
      </c>
      <c r="O1265" s="82">
        <f>'3月评分表'!O101</f>
        <v>0.114302216431123</v>
      </c>
      <c r="P1265" s="82">
        <f>'3月评分表'!P101</f>
        <v>2.51382875851257E-2</v>
      </c>
      <c r="Q1265" s="82">
        <f>'3月评分表'!Q101</f>
        <v>8.8584217734120294</v>
      </c>
      <c r="R1265" s="82">
        <f>'3月评分表'!R101</f>
        <v>1.9482172878472399</v>
      </c>
    </row>
    <row r="1266" spans="1:18" hidden="1">
      <c r="A1266" s="81">
        <v>202403</v>
      </c>
      <c r="B1266" s="81" t="s">
        <v>99</v>
      </c>
      <c r="C1266" s="81" t="s">
        <v>19</v>
      </c>
      <c r="D1266" s="81" t="s">
        <v>20</v>
      </c>
      <c r="E1266" s="81" t="s">
        <v>100</v>
      </c>
      <c r="F1266" s="81">
        <f>'3月评分表'!F102</f>
        <v>41.85</v>
      </c>
      <c r="G1266" s="81">
        <f>'3月评分表'!G102</f>
        <v>2.5</v>
      </c>
      <c r="H1266" s="81">
        <f>'3月评分表'!H102</f>
        <v>10</v>
      </c>
      <c r="I1266" s="81">
        <f>'3月评分表'!I102</f>
        <v>10</v>
      </c>
      <c r="J1266" s="81">
        <f>'3月评分表'!J102</f>
        <v>2.5</v>
      </c>
      <c r="K1266" s="81">
        <f>'3月评分表'!K102</f>
        <v>5</v>
      </c>
      <c r="L1266" s="81">
        <f>'3月评分表'!L102</f>
        <v>71.849999999999994</v>
      </c>
      <c r="M1266" s="82">
        <f>'3月评分表'!M102</f>
        <v>144215.14000000001</v>
      </c>
      <c r="N1266" s="82">
        <f>'3月评分表'!N102</f>
        <v>5781.7203641137703</v>
      </c>
      <c r="O1266" s="82">
        <f>'3月评分表'!O102</f>
        <v>7.0107152610173501E-2</v>
      </c>
      <c r="P1266" s="82">
        <f>'3月评分表'!P102</f>
        <v>1.56170705755386E-2</v>
      </c>
      <c r="Q1266" s="82">
        <f>'3月评分表'!Q102</f>
        <v>5.0371989150409702</v>
      </c>
      <c r="R1266" s="82">
        <f>'3月评分表'!R102</f>
        <v>1.12208652085245</v>
      </c>
    </row>
    <row r="1267" spans="1:18" hidden="1">
      <c r="A1267" s="81">
        <v>202403</v>
      </c>
      <c r="B1267" s="81" t="s">
        <v>95</v>
      </c>
      <c r="C1267" s="81" t="s">
        <v>19</v>
      </c>
      <c r="D1267" s="81" t="s">
        <v>25</v>
      </c>
      <c r="E1267" s="81" t="s">
        <v>96</v>
      </c>
      <c r="F1267" s="81">
        <f>'3月评分表'!F103</f>
        <v>43.65</v>
      </c>
      <c r="G1267" s="81">
        <f>'3月评分表'!G103</f>
        <v>0</v>
      </c>
      <c r="H1267" s="81">
        <f>'3月评分表'!H103</f>
        <v>10</v>
      </c>
      <c r="I1267" s="81">
        <f>'3月评分表'!I103</f>
        <v>10</v>
      </c>
      <c r="J1267" s="81">
        <f>'3月评分表'!J103</f>
        <v>5</v>
      </c>
      <c r="K1267" s="81">
        <f>'3月评分表'!K103</f>
        <v>5</v>
      </c>
      <c r="L1267" s="81">
        <f>'3月评分表'!L103</f>
        <v>73.650000000000006</v>
      </c>
      <c r="M1267" s="82">
        <f>'3月评分表'!M103</f>
        <v>186354.83</v>
      </c>
      <c r="N1267" s="82">
        <f>'3月评分表'!N103</f>
        <v>0</v>
      </c>
      <c r="O1267" s="82">
        <f>'3月评分表'!O103</f>
        <v>7.2356185194129993E-2</v>
      </c>
      <c r="P1267" s="82">
        <f>'3月评分表'!P103</f>
        <v>1.6606729589915301E-2</v>
      </c>
      <c r="Q1267" s="82">
        <f>'3月评分表'!Q103</f>
        <v>5.3290330395476699</v>
      </c>
      <c r="R1267" s="82">
        <f>'3月评分表'!R103</f>
        <v>1.22308563429726</v>
      </c>
    </row>
    <row r="1268" spans="1:18" hidden="1">
      <c r="A1268" s="81">
        <v>202403</v>
      </c>
      <c r="B1268" s="81" t="s">
        <v>77</v>
      </c>
      <c r="C1268" s="81" t="s">
        <v>16</v>
      </c>
      <c r="D1268" s="81" t="s">
        <v>23</v>
      </c>
      <c r="E1268" s="81" t="s">
        <v>78</v>
      </c>
      <c r="F1268" s="81">
        <f>'3月评分表'!F104</f>
        <v>45</v>
      </c>
      <c r="G1268" s="81">
        <f>'3月评分表'!G104</f>
        <v>5</v>
      </c>
      <c r="H1268" s="81">
        <f>'3月评分表'!H104</f>
        <v>10</v>
      </c>
      <c r="I1268" s="81">
        <f>'3月评分表'!I104</f>
        <v>7</v>
      </c>
      <c r="J1268" s="81">
        <f>'3月评分表'!J104</f>
        <v>5</v>
      </c>
      <c r="K1268" s="81">
        <f>'3月评分表'!K104</f>
        <v>5</v>
      </c>
      <c r="L1268" s="81">
        <f>'3月评分表'!L104</f>
        <v>77</v>
      </c>
      <c r="M1268" s="82">
        <f>'3月评分表'!M104</f>
        <v>186344.45</v>
      </c>
      <c r="N1268" s="82">
        <f>'3月评分表'!N104</f>
        <v>16757.019664226002</v>
      </c>
      <c r="O1268" s="82">
        <f>'3月评分表'!O104</f>
        <v>7.4287069839319195E-2</v>
      </c>
      <c r="P1268" s="82">
        <f>'3月评分表'!P104</f>
        <v>3.34771343442931E-2</v>
      </c>
      <c r="Q1268" s="82">
        <f>'3月评分表'!Q104</f>
        <v>5.72010437762758</v>
      </c>
      <c r="R1268" s="82">
        <f>'3月评分表'!R104</f>
        <v>2.5777393445105701</v>
      </c>
    </row>
    <row r="1269" spans="1:18" hidden="1">
      <c r="A1269" s="81">
        <v>202403</v>
      </c>
      <c r="B1269" s="81" t="s">
        <v>113</v>
      </c>
      <c r="C1269" s="81" t="s">
        <v>19</v>
      </c>
      <c r="D1269" s="81" t="s">
        <v>27</v>
      </c>
      <c r="E1269" s="81" t="s">
        <v>114</v>
      </c>
      <c r="F1269" s="81">
        <f>'3月评分表'!F105</f>
        <v>45</v>
      </c>
      <c r="G1269" s="81">
        <f>'3月评分表'!G105</f>
        <v>20</v>
      </c>
      <c r="H1269" s="81">
        <f>'3月评分表'!H105</f>
        <v>10</v>
      </c>
      <c r="I1269" s="81">
        <f>'3月评分表'!I105</f>
        <v>10</v>
      </c>
      <c r="J1269" s="81">
        <f>'3月评分表'!J105</f>
        <v>5</v>
      </c>
      <c r="K1269" s="81">
        <f>'3月评分表'!K105</f>
        <v>5</v>
      </c>
      <c r="L1269" s="81">
        <f>'3月评分表'!L105</f>
        <v>95</v>
      </c>
      <c r="M1269" s="82">
        <f>'3月评分表'!M105</f>
        <v>326318.56</v>
      </c>
      <c r="N1269" s="82">
        <f>'3月评分表'!N105</f>
        <v>77720.382761583605</v>
      </c>
      <c r="O1269" s="82">
        <f>'3月评分表'!O105</f>
        <v>0.27895885375256801</v>
      </c>
      <c r="P1269" s="82">
        <f>'3月评分表'!P105</f>
        <v>6.6255183357469605E-2</v>
      </c>
      <c r="Q1269" s="82">
        <f>'3月评分表'!Q105</f>
        <v>26.501091106493998</v>
      </c>
      <c r="R1269" s="82">
        <f>'3月评分表'!R105</f>
        <v>6.2942424189596098</v>
      </c>
    </row>
    <row r="1270" spans="1:18" hidden="1">
      <c r="A1270" s="81">
        <v>202403</v>
      </c>
      <c r="B1270" s="81" t="s">
        <v>71</v>
      </c>
      <c r="C1270" s="81" t="s">
        <v>19</v>
      </c>
      <c r="D1270" s="81" t="s">
        <v>24</v>
      </c>
      <c r="E1270" s="81" t="s">
        <v>72</v>
      </c>
      <c r="F1270" s="81">
        <f>'3月评分表'!F106</f>
        <v>45</v>
      </c>
      <c r="G1270" s="81">
        <f>'3月评分表'!G106</f>
        <v>2.5</v>
      </c>
      <c r="H1270" s="81">
        <f>'3月评分表'!H106</f>
        <v>10</v>
      </c>
      <c r="I1270" s="81">
        <f>'3月评分表'!I106</f>
        <v>10</v>
      </c>
      <c r="J1270" s="81">
        <f>'3月评分表'!J106</f>
        <v>2.5</v>
      </c>
      <c r="K1270" s="81">
        <f>'3月评分表'!K106</f>
        <v>5</v>
      </c>
      <c r="L1270" s="81">
        <f>'3月评分表'!L106</f>
        <v>75</v>
      </c>
      <c r="M1270" s="82">
        <f>'3月评分表'!M106</f>
        <v>221526.91</v>
      </c>
      <c r="N1270" s="82">
        <f>'3月评分表'!N106</f>
        <v>10000.598445379899</v>
      </c>
      <c r="O1270" s="82">
        <f>'3月评分表'!O106</f>
        <v>9.9742796910989695E-2</v>
      </c>
      <c r="P1270" s="82">
        <f>'3月评分表'!P106</f>
        <v>2.4524597790197101E-2</v>
      </c>
      <c r="Q1270" s="82">
        <f>'3月评分表'!Q106</f>
        <v>7.4807097683242301</v>
      </c>
      <c r="R1270" s="82">
        <f>'3月评分表'!R106</f>
        <v>1.83934483426478</v>
      </c>
    </row>
    <row r="1271" spans="1:18" hidden="1">
      <c r="A1271" s="81">
        <v>202403</v>
      </c>
      <c r="B1271" s="81" t="s">
        <v>93</v>
      </c>
      <c r="C1271" s="81" t="s">
        <v>19</v>
      </c>
      <c r="D1271" s="81" t="s">
        <v>20</v>
      </c>
      <c r="E1271" s="81" t="s">
        <v>94</v>
      </c>
      <c r="F1271" s="81">
        <f>'3月评分表'!F107</f>
        <v>45</v>
      </c>
      <c r="G1271" s="81">
        <f>'3月评分表'!G107</f>
        <v>5</v>
      </c>
      <c r="H1271" s="81">
        <f>'3月评分表'!H107</f>
        <v>10</v>
      </c>
      <c r="I1271" s="81">
        <f>'3月评分表'!I107</f>
        <v>10</v>
      </c>
      <c r="J1271" s="81">
        <f>'3月评分表'!J107</f>
        <v>5</v>
      </c>
      <c r="K1271" s="81">
        <f>'3月评分表'!K107</f>
        <v>5</v>
      </c>
      <c r="L1271" s="81">
        <f>'3月评分表'!L107</f>
        <v>80</v>
      </c>
      <c r="M1271" s="82">
        <f>'3月评分表'!M107</f>
        <v>167814.34</v>
      </c>
      <c r="N1271" s="82">
        <f>'3月评分表'!N107</f>
        <v>12527.788615187599</v>
      </c>
      <c r="O1271" s="82">
        <f>'3月评分表'!O107</f>
        <v>9.5298623927068796E-2</v>
      </c>
      <c r="P1271" s="82">
        <f>'3月评分表'!P107</f>
        <v>2.0946907709764099E-2</v>
      </c>
      <c r="Q1271" s="82">
        <f>'3月评分表'!Q107</f>
        <v>7.6238899141654999</v>
      </c>
      <c r="R1271" s="82">
        <f>'3月评分表'!R107</f>
        <v>1.6757526167811301</v>
      </c>
    </row>
    <row r="1272" spans="1:18" hidden="1">
      <c r="A1272" s="81">
        <v>202403</v>
      </c>
      <c r="B1272" s="81" t="s">
        <v>89</v>
      </c>
      <c r="C1272" s="81" t="s">
        <v>19</v>
      </c>
      <c r="D1272" s="81" t="s">
        <v>24</v>
      </c>
      <c r="E1272" s="81" t="s">
        <v>90</v>
      </c>
      <c r="F1272" s="81">
        <f>'3月评分表'!F108</f>
        <v>45</v>
      </c>
      <c r="G1272" s="81">
        <f>'3月评分表'!G108</f>
        <v>20</v>
      </c>
      <c r="H1272" s="81">
        <f>'3月评分表'!H108</f>
        <v>7.5</v>
      </c>
      <c r="I1272" s="81">
        <f>'3月评分表'!I108</f>
        <v>10</v>
      </c>
      <c r="J1272" s="81">
        <f>'3月评分表'!J108</f>
        <v>2.5</v>
      </c>
      <c r="K1272" s="81">
        <f>'3月评分表'!K108</f>
        <v>5</v>
      </c>
      <c r="L1272" s="81">
        <f>'3月评分表'!L108</f>
        <v>90</v>
      </c>
      <c r="M1272" s="82">
        <f>'3月评分表'!M108</f>
        <v>169889.54</v>
      </c>
      <c r="N1272" s="82">
        <f>'3月评分表'!N108</f>
        <v>37522.237602007597</v>
      </c>
      <c r="O1272" s="82">
        <f>'3月评分表'!O108</f>
        <v>0.118737734760227</v>
      </c>
      <c r="P1272" s="82">
        <f>'3月评分表'!P108</f>
        <v>3.3087368549054197E-2</v>
      </c>
      <c r="Q1272" s="82">
        <f>'3月评分表'!Q108</f>
        <v>10.6863961284204</v>
      </c>
      <c r="R1272" s="82">
        <f>'3月评分表'!R108</f>
        <v>2.9778631694148801</v>
      </c>
    </row>
    <row r="1273" spans="1:18" hidden="1">
      <c r="A1273" s="81">
        <v>202403</v>
      </c>
      <c r="B1273" s="81" t="s">
        <v>153</v>
      </c>
      <c r="C1273" s="81" t="s">
        <v>19</v>
      </c>
      <c r="D1273" s="81" t="s">
        <v>25</v>
      </c>
      <c r="E1273" s="81" t="s">
        <v>154</v>
      </c>
      <c r="F1273" s="81">
        <f>'3月评分表'!F109</f>
        <v>44.1</v>
      </c>
      <c r="G1273" s="81">
        <f>'3月评分表'!G109</f>
        <v>0</v>
      </c>
      <c r="H1273" s="81">
        <f>'3月评分表'!H109</f>
        <v>10</v>
      </c>
      <c r="I1273" s="81">
        <f>'3月评分表'!I109</f>
        <v>10</v>
      </c>
      <c r="J1273" s="81">
        <f>'3月评分表'!J109</f>
        <v>5</v>
      </c>
      <c r="K1273" s="81">
        <f>'3月评分表'!K109</f>
        <v>5</v>
      </c>
      <c r="L1273" s="81">
        <f>'3月评分表'!L109</f>
        <v>74.099999999999994</v>
      </c>
      <c r="M1273" s="82">
        <f>'3月评分表'!M109</f>
        <v>210274.95</v>
      </c>
      <c r="N1273" s="82">
        <f>'3月评分表'!N109</f>
        <v>0</v>
      </c>
      <c r="O1273" s="82">
        <f>'3月评分表'!O109</f>
        <v>8.1643675261255294E-2</v>
      </c>
      <c r="P1273" s="82">
        <f>'3月评分表'!P109</f>
        <v>1.8738335004158301E-2</v>
      </c>
      <c r="Q1273" s="82">
        <f>'3月评分表'!Q109</f>
        <v>6.0497963368590204</v>
      </c>
      <c r="R1273" s="82">
        <f>'3月评分表'!R109</f>
        <v>1.38851062380813</v>
      </c>
    </row>
    <row r="1274" spans="1:18" hidden="1">
      <c r="A1274" s="81">
        <v>202403</v>
      </c>
      <c r="B1274" s="81" t="s">
        <v>109</v>
      </c>
      <c r="C1274" s="81" t="s">
        <v>19</v>
      </c>
      <c r="D1274" s="81" t="s">
        <v>24</v>
      </c>
      <c r="E1274" s="81" t="s">
        <v>110</v>
      </c>
      <c r="F1274" s="81">
        <f>'3月评分表'!F110</f>
        <v>45</v>
      </c>
      <c r="G1274" s="81">
        <f>'3月评分表'!G110</f>
        <v>0</v>
      </c>
      <c r="H1274" s="81">
        <f>'3月评分表'!H110</f>
        <v>10</v>
      </c>
      <c r="I1274" s="81">
        <f>'3月评分表'!I110</f>
        <v>10</v>
      </c>
      <c r="J1274" s="81">
        <f>'3月评分表'!J110</f>
        <v>2.5</v>
      </c>
      <c r="K1274" s="81">
        <f>'3月评分表'!K110</f>
        <v>5</v>
      </c>
      <c r="L1274" s="81">
        <f>'3月评分表'!L110</f>
        <v>72.5</v>
      </c>
      <c r="M1274" s="82">
        <f>'3月评分表'!M110</f>
        <v>122944.84</v>
      </c>
      <c r="N1274" s="82">
        <f>'3月评分表'!N110</f>
        <v>0</v>
      </c>
      <c r="O1274" s="82">
        <f>'3月评分表'!O110</f>
        <v>4.7501955449989003E-2</v>
      </c>
      <c r="P1274" s="82">
        <f>'3月评分表'!P110</f>
        <v>1.0956043974580099E-2</v>
      </c>
      <c r="Q1274" s="82">
        <f>'3月评分表'!Q110</f>
        <v>3.4438917701241998</v>
      </c>
      <c r="R1274" s="82">
        <f>'3月评分表'!R110</f>
        <v>0.79431318815705698</v>
      </c>
    </row>
    <row r="1275" spans="1:18" hidden="1">
      <c r="A1275" s="81">
        <v>202403</v>
      </c>
      <c r="B1275" s="81" t="s">
        <v>85</v>
      </c>
      <c r="C1275" s="81" t="s">
        <v>19</v>
      </c>
      <c r="D1275" s="81" t="s">
        <v>24</v>
      </c>
      <c r="E1275" s="81" t="s">
        <v>86</v>
      </c>
      <c r="F1275" s="81">
        <f>'3月评分表'!F111</f>
        <v>45</v>
      </c>
      <c r="G1275" s="81">
        <f>'3月评分表'!G111</f>
        <v>0</v>
      </c>
      <c r="H1275" s="81">
        <f>'3月评分表'!H111</f>
        <v>7.5</v>
      </c>
      <c r="I1275" s="81">
        <f>'3月评分表'!I111</f>
        <v>10</v>
      </c>
      <c r="J1275" s="81">
        <f>'3月评分表'!J111</f>
        <v>0</v>
      </c>
      <c r="K1275" s="81">
        <f>'3月评分表'!K111</f>
        <v>5</v>
      </c>
      <c r="L1275" s="81">
        <f>'3月评分表'!L111</f>
        <v>67.5</v>
      </c>
      <c r="M1275" s="82">
        <f>'3月评分表'!M111</f>
        <v>120647.39</v>
      </c>
      <c r="N1275" s="82">
        <f>'3月评分表'!N111</f>
        <v>0</v>
      </c>
      <c r="O1275" s="82">
        <f>'3月评分表'!O111</f>
        <v>4.6614294222819402E-2</v>
      </c>
      <c r="P1275" s="82">
        <f>'3月评分表'!P111</f>
        <v>1.0751310183154599E-2</v>
      </c>
      <c r="Q1275" s="82">
        <f>'3月评分表'!Q111</f>
        <v>3.14646486004031</v>
      </c>
      <c r="R1275" s="82">
        <f>'3月评分表'!R111</f>
        <v>0.72571343736293503</v>
      </c>
    </row>
    <row r="1276" spans="1:18" hidden="1">
      <c r="A1276" s="81">
        <v>202403</v>
      </c>
      <c r="B1276" s="81" t="s">
        <v>111</v>
      </c>
      <c r="C1276" s="81" t="s">
        <v>16</v>
      </c>
      <c r="D1276" s="81" t="s">
        <v>23</v>
      </c>
      <c r="E1276" s="81" t="s">
        <v>112</v>
      </c>
      <c r="F1276" s="81">
        <f>'3月评分表'!F112</f>
        <v>45</v>
      </c>
      <c r="G1276" s="81">
        <f>'3月评分表'!G112</f>
        <v>2.5</v>
      </c>
      <c r="H1276" s="81">
        <f>'3月评分表'!H112</f>
        <v>10</v>
      </c>
      <c r="I1276" s="81">
        <f>'3月评分表'!I112</f>
        <v>7</v>
      </c>
      <c r="J1276" s="81">
        <f>'3月评分表'!J112</f>
        <v>2.5</v>
      </c>
      <c r="K1276" s="81">
        <f>'3月评分表'!K112</f>
        <v>5</v>
      </c>
      <c r="L1276" s="81">
        <f>'3月评分表'!L112</f>
        <v>72</v>
      </c>
      <c r="M1276" s="82">
        <f>'3月评分表'!M112</f>
        <v>171872.54</v>
      </c>
      <c r="N1276" s="82">
        <f>'3月评分表'!N112</f>
        <v>7898.0234508542899</v>
      </c>
      <c r="O1276" s="82">
        <f>'3月评分表'!O112</f>
        <v>6.0081901075834297E-2</v>
      </c>
      <c r="P1276" s="82">
        <f>'3月评分表'!P112</f>
        <v>2.7509915186324601E-2</v>
      </c>
      <c r="Q1276" s="82">
        <f>'3月评分表'!Q112</f>
        <v>4.3258968774600701</v>
      </c>
      <c r="R1276" s="82">
        <f>'3月评分表'!R112</f>
        <v>1.9807138934153701</v>
      </c>
    </row>
    <row r="1277" spans="1:18" hidden="1">
      <c r="A1277" s="81">
        <v>202403</v>
      </c>
      <c r="B1277" s="81" t="s">
        <v>69</v>
      </c>
      <c r="C1277" s="81" t="s">
        <v>19</v>
      </c>
      <c r="D1277" s="81" t="s">
        <v>24</v>
      </c>
      <c r="E1277" s="81" t="s">
        <v>70</v>
      </c>
      <c r="F1277" s="81">
        <f>'3月评分表'!F113</f>
        <v>45</v>
      </c>
      <c r="G1277" s="81">
        <f>'3月评分表'!G113</f>
        <v>2.5</v>
      </c>
      <c r="H1277" s="81">
        <f>'3月评分表'!H113</f>
        <v>10</v>
      </c>
      <c r="I1277" s="81">
        <f>'3月评分表'!I113</f>
        <v>7</v>
      </c>
      <c r="J1277" s="81">
        <f>'3月评分表'!J113</f>
        <v>5</v>
      </c>
      <c r="K1277" s="81">
        <f>'3月评分表'!K113</f>
        <v>5</v>
      </c>
      <c r="L1277" s="81">
        <f>'3月评分表'!L113</f>
        <v>74.5</v>
      </c>
      <c r="M1277" s="82">
        <f>'3月评分表'!M113</f>
        <v>249309.17</v>
      </c>
      <c r="N1277" s="82">
        <f>'3月评分表'!N113</f>
        <v>9836.7327348729305</v>
      </c>
      <c r="O1277" s="82">
        <f>'3月评分表'!O113</f>
        <v>0.110245087002264</v>
      </c>
      <c r="P1277" s="82">
        <f>'3月评分表'!P113</f>
        <v>2.6921990508029899E-2</v>
      </c>
      <c r="Q1277" s="82">
        <f>'3月评分表'!Q113</f>
        <v>8.2132589816686696</v>
      </c>
      <c r="R1277" s="82">
        <f>'3月评分表'!R113</f>
        <v>2.0056882928482298</v>
      </c>
    </row>
    <row r="1278" spans="1:18" hidden="1">
      <c r="A1278" s="81">
        <v>202403</v>
      </c>
      <c r="B1278" s="81" t="s">
        <v>83</v>
      </c>
      <c r="C1278" s="81" t="s">
        <v>19</v>
      </c>
      <c r="D1278" s="81" t="s">
        <v>27</v>
      </c>
      <c r="E1278" s="81" t="s">
        <v>84</v>
      </c>
      <c r="F1278" s="81">
        <f>'3月评分表'!F114</f>
        <v>45</v>
      </c>
      <c r="G1278" s="81">
        <f>'3月评分表'!G114</f>
        <v>0</v>
      </c>
      <c r="H1278" s="81">
        <f>'3月评分表'!H114</f>
        <v>10</v>
      </c>
      <c r="I1278" s="81">
        <f>'3月评分表'!I114</f>
        <v>3</v>
      </c>
      <c r="J1278" s="81">
        <f>'3月评分表'!J114</f>
        <v>2.5</v>
      </c>
      <c r="K1278" s="81">
        <f>'3月评分表'!K114</f>
        <v>5</v>
      </c>
      <c r="L1278" s="81">
        <f>'3月评分表'!L114</f>
        <v>65.5</v>
      </c>
      <c r="M1278" s="82">
        <f>'3月评分表'!M114</f>
        <v>102285.51</v>
      </c>
      <c r="N1278" s="82">
        <f>'3月评分表'!N114</f>
        <v>0</v>
      </c>
      <c r="O1278" s="82">
        <f>'3月评分表'!O114</f>
        <v>4.2933235315841797E-2</v>
      </c>
      <c r="P1278" s="82">
        <f>'3月评分表'!P114</f>
        <v>9.1150189428230999E-3</v>
      </c>
      <c r="Q1278" s="82">
        <f>'3月评分表'!Q114</f>
        <v>2.8121269131876399</v>
      </c>
      <c r="R1278" s="82">
        <f>'3月评分表'!R114</f>
        <v>0.597033740754913</v>
      </c>
    </row>
    <row r="1279" spans="1:18" hidden="1">
      <c r="A1279" s="81">
        <v>202403</v>
      </c>
      <c r="B1279" s="81" t="s">
        <v>107</v>
      </c>
      <c r="C1279" s="81" t="s">
        <v>19</v>
      </c>
      <c r="D1279" s="81" t="s">
        <v>20</v>
      </c>
      <c r="E1279" s="81" t="s">
        <v>108</v>
      </c>
      <c r="F1279" s="81">
        <f>'3月评分表'!F115</f>
        <v>45</v>
      </c>
      <c r="G1279" s="81">
        <f>'3月评分表'!G115</f>
        <v>10</v>
      </c>
      <c r="H1279" s="81">
        <f>'3月评分表'!H115</f>
        <v>10</v>
      </c>
      <c r="I1279" s="81">
        <f>'3月评分表'!I115</f>
        <v>7</v>
      </c>
      <c r="J1279" s="81">
        <f>'3月评分表'!J115</f>
        <v>0</v>
      </c>
      <c r="K1279" s="81">
        <f>'3月评分表'!K115</f>
        <v>5</v>
      </c>
      <c r="L1279" s="81">
        <f>'3月评分表'!L115</f>
        <v>77</v>
      </c>
      <c r="M1279" s="82">
        <f>'3月评分表'!M115</f>
        <v>162332.17000000001</v>
      </c>
      <c r="N1279" s="82">
        <f>'3月评分表'!N115</f>
        <v>20938.465075337201</v>
      </c>
      <c r="O1279" s="82">
        <f>'3月评分表'!O115</f>
        <v>0.113048085342636</v>
      </c>
      <c r="P1279" s="82">
        <f>'3月评分表'!P115</f>
        <v>2.4481430318912499E-2</v>
      </c>
      <c r="Q1279" s="82">
        <f>'3月评分表'!Q115</f>
        <v>8.7047025713829704</v>
      </c>
      <c r="R1279" s="82">
        <f>'3月评分表'!R115</f>
        <v>1.8850701345562599</v>
      </c>
    </row>
    <row r="1280" spans="1:18" hidden="1">
      <c r="A1280" s="81">
        <v>202403</v>
      </c>
      <c r="B1280" s="81" t="s">
        <v>63</v>
      </c>
      <c r="C1280" s="81" t="s">
        <v>16</v>
      </c>
      <c r="D1280" s="81" t="s">
        <v>23</v>
      </c>
      <c r="E1280" s="81" t="s">
        <v>64</v>
      </c>
      <c r="F1280" s="81">
        <f>'3月评分表'!F116</f>
        <v>45</v>
      </c>
      <c r="G1280" s="81">
        <f>'3月评分表'!G116</f>
        <v>10</v>
      </c>
      <c r="H1280" s="81">
        <f>'3月评分表'!H116</f>
        <v>10</v>
      </c>
      <c r="I1280" s="81">
        <f>'3月评分表'!I116</f>
        <v>4</v>
      </c>
      <c r="J1280" s="81">
        <f>'3月评分表'!J116</f>
        <v>5</v>
      </c>
      <c r="K1280" s="81">
        <f>'3月评分表'!K116</f>
        <v>5</v>
      </c>
      <c r="L1280" s="81">
        <f>'3月评分表'!L116</f>
        <v>79</v>
      </c>
      <c r="M1280" s="82">
        <f>'3月评分表'!M116</f>
        <v>230865.28</v>
      </c>
      <c r="N1280" s="82">
        <f>'3月评分表'!N116</f>
        <v>31644.851577955</v>
      </c>
      <c r="O1280" s="82">
        <f>'3月评分表'!O116</f>
        <v>0.104184658138939</v>
      </c>
      <c r="P1280" s="82">
        <f>'3月评分表'!P116</f>
        <v>4.63249133525536E-2</v>
      </c>
      <c r="Q1280" s="82">
        <f>'3月评分表'!Q116</f>
        <v>8.2305879929761794</v>
      </c>
      <c r="R1280" s="82">
        <f>'3月评分表'!R116</f>
        <v>3.65966815485173</v>
      </c>
    </row>
    <row r="1281" spans="1:18" hidden="1">
      <c r="A1281" s="81">
        <v>202403</v>
      </c>
      <c r="B1281" s="81" t="s">
        <v>115</v>
      </c>
      <c r="C1281" s="81" t="s">
        <v>19</v>
      </c>
      <c r="D1281" s="81" t="s">
        <v>25</v>
      </c>
      <c r="E1281" s="81" t="s">
        <v>116</v>
      </c>
      <c r="F1281" s="81">
        <f>'3月评分表'!F117</f>
        <v>44.1</v>
      </c>
      <c r="G1281" s="81">
        <f>'3月评分表'!G117</f>
        <v>0</v>
      </c>
      <c r="H1281" s="81">
        <f>'3月评分表'!H117</f>
        <v>10</v>
      </c>
      <c r="I1281" s="81">
        <f>'3月评分表'!I117</f>
        <v>7</v>
      </c>
      <c r="J1281" s="81">
        <f>'3月评分表'!J117</f>
        <v>2.5</v>
      </c>
      <c r="K1281" s="81">
        <f>'3月评分表'!K117</f>
        <v>5</v>
      </c>
      <c r="L1281" s="81">
        <f>'3月评分表'!L117</f>
        <v>68.599999999999994</v>
      </c>
      <c r="M1281" s="82">
        <f>'3月评分表'!M117</f>
        <v>139592.04999999999</v>
      </c>
      <c r="N1281" s="82">
        <f>'3月评分表'!N117</f>
        <v>0</v>
      </c>
      <c r="O1281" s="82">
        <f>'3月评分表'!O117</f>
        <v>5.4199551583547702E-2</v>
      </c>
      <c r="P1281" s="82">
        <f>'3月评分表'!P117</f>
        <v>1.24395349841586E-2</v>
      </c>
      <c r="Q1281" s="82">
        <f>'3月评分表'!Q117</f>
        <v>3.7180892386313702</v>
      </c>
      <c r="R1281" s="82">
        <f>'3月评分表'!R117</f>
        <v>0.85335209991327998</v>
      </c>
    </row>
    <row r="1282" spans="1:18" hidden="1">
      <c r="A1282" s="81">
        <v>202403</v>
      </c>
      <c r="B1282" s="81" t="s">
        <v>135</v>
      </c>
      <c r="C1282" s="81" t="s">
        <v>19</v>
      </c>
      <c r="D1282" s="81" t="s">
        <v>27</v>
      </c>
      <c r="E1282" s="81" t="s">
        <v>443</v>
      </c>
      <c r="F1282" s="81">
        <f>'3月评分表'!F118</f>
        <v>45</v>
      </c>
      <c r="G1282" s="81">
        <f>'3月评分表'!G118</f>
        <v>10</v>
      </c>
      <c r="H1282" s="81">
        <f>'3月评分表'!H118</f>
        <v>10</v>
      </c>
      <c r="I1282" s="81">
        <f>'3月评分表'!I118</f>
        <v>10</v>
      </c>
      <c r="J1282" s="81">
        <f>'3月评分表'!J118</f>
        <v>0</v>
      </c>
      <c r="K1282" s="81">
        <f>'3月评分表'!K118</f>
        <v>5</v>
      </c>
      <c r="L1282" s="81">
        <f>'3月评分表'!L118</f>
        <v>80</v>
      </c>
      <c r="M1282" s="82">
        <f>'3月评分表'!M118</f>
        <v>180897.27</v>
      </c>
      <c r="N1282" s="82">
        <f>'3月评分表'!N118</f>
        <v>19082.115977048099</v>
      </c>
      <c r="O1282" s="82">
        <f>'3月评分表'!O118</f>
        <v>0.11079147656548601</v>
      </c>
      <c r="P1282" s="82">
        <f>'3月评分表'!P118</f>
        <v>2.52478883630981E-2</v>
      </c>
      <c r="Q1282" s="82">
        <f>'3月评分表'!Q118</f>
        <v>8.8633181252388802</v>
      </c>
      <c r="R1282" s="82">
        <f>'3月评分表'!R118</f>
        <v>2.01983106904785</v>
      </c>
    </row>
    <row r="1283" spans="1:18" hidden="1">
      <c r="A1283" s="81">
        <v>202403</v>
      </c>
      <c r="B1283" s="81" t="s">
        <v>121</v>
      </c>
      <c r="C1283" s="81" t="s">
        <v>19</v>
      </c>
      <c r="D1283" s="81" t="s">
        <v>27</v>
      </c>
      <c r="E1283" s="81" t="s">
        <v>445</v>
      </c>
      <c r="F1283" s="81">
        <f>'3月评分表'!F119</f>
        <v>0</v>
      </c>
      <c r="G1283" s="81">
        <f>'3月评分表'!G119</f>
        <v>0</v>
      </c>
      <c r="H1283" s="81">
        <f>'3月评分表'!H119</f>
        <v>5</v>
      </c>
      <c r="I1283" s="81">
        <f>'3月评分表'!I119</f>
        <v>10</v>
      </c>
      <c r="J1283" s="81">
        <f>'3月评分表'!J119</f>
        <v>2.5</v>
      </c>
      <c r="K1283" s="81">
        <f>'3月评分表'!K119</f>
        <v>5</v>
      </c>
      <c r="L1283" s="81">
        <f>'3月评分表'!L119</f>
        <v>22.5</v>
      </c>
      <c r="M1283" s="82">
        <f>'3月评分表'!M119</f>
        <v>3470.86</v>
      </c>
      <c r="N1283" s="82">
        <f>'3月评分表'!N119</f>
        <v>0</v>
      </c>
      <c r="O1283" s="82">
        <f>'3月评分表'!O119</f>
        <v>1.4568559039138799E-3</v>
      </c>
      <c r="P1283" s="82">
        <f>'3月评分表'!P119</f>
        <v>3.0930045367996901E-4</v>
      </c>
      <c r="Q1283" s="82">
        <f>'3月评分表'!Q119</f>
        <v>3.2779257838062299E-2</v>
      </c>
      <c r="R1283" s="82">
        <f>'3月评分表'!R119</f>
        <v>6.9592602077992996E-3</v>
      </c>
    </row>
    <row r="1284" spans="1:18" hidden="1">
      <c r="A1284" s="81">
        <v>202403</v>
      </c>
      <c r="B1284" s="81" t="s">
        <v>125</v>
      </c>
      <c r="C1284" s="81" t="s">
        <v>16</v>
      </c>
      <c r="D1284" s="81" t="s">
        <v>23</v>
      </c>
      <c r="E1284" s="81" t="s">
        <v>126</v>
      </c>
      <c r="F1284" s="81">
        <f>'3月评分表'!F120</f>
        <v>45</v>
      </c>
      <c r="G1284" s="81">
        <f>'3月评分表'!G120</f>
        <v>20</v>
      </c>
      <c r="H1284" s="81">
        <f>'3月评分表'!H120</f>
        <v>10</v>
      </c>
      <c r="I1284" s="81">
        <f>'3月评分表'!I120</f>
        <v>7</v>
      </c>
      <c r="J1284" s="81">
        <f>'3月评分表'!J120</f>
        <v>5</v>
      </c>
      <c r="K1284" s="81">
        <f>'3月评分表'!K120</f>
        <v>5</v>
      </c>
      <c r="L1284" s="81">
        <f>'3月评分表'!L120</f>
        <v>92</v>
      </c>
      <c r="M1284" s="82">
        <f>'3月评分表'!M120</f>
        <v>250708.17</v>
      </c>
      <c r="N1284" s="82">
        <f>'3月评分表'!N120</f>
        <v>51129.8327545016</v>
      </c>
      <c r="O1284" s="82">
        <f>'3月评分表'!O120</f>
        <v>0.131852704393289</v>
      </c>
      <c r="P1284" s="82">
        <f>'3月评分表'!P120</f>
        <v>5.7776279457126399E-2</v>
      </c>
      <c r="Q1284" s="82">
        <f>'3月评分表'!Q120</f>
        <v>12.130448804182601</v>
      </c>
      <c r="R1284" s="82">
        <f>'3月评分表'!R120</f>
        <v>5.3154177100556304</v>
      </c>
    </row>
    <row r="1285" spans="1:18" hidden="1">
      <c r="A1285" s="81">
        <v>202403</v>
      </c>
      <c r="B1285" s="81" t="s">
        <v>131</v>
      </c>
      <c r="C1285" s="81" t="s">
        <v>19</v>
      </c>
      <c r="D1285" s="81" t="s">
        <v>20</v>
      </c>
      <c r="E1285" s="81" t="s">
        <v>132</v>
      </c>
      <c r="F1285" s="81">
        <f>'3月评分表'!F121</f>
        <v>38.700000000000003</v>
      </c>
      <c r="G1285" s="81">
        <f>'3月评分表'!G121</f>
        <v>2.5</v>
      </c>
      <c r="H1285" s="81">
        <f>'3月评分表'!H121</f>
        <v>10</v>
      </c>
      <c r="I1285" s="81">
        <f>'3月评分表'!I121</f>
        <v>10</v>
      </c>
      <c r="J1285" s="81">
        <f>'3月评分表'!J121</f>
        <v>5</v>
      </c>
      <c r="K1285" s="81">
        <f>'3月评分表'!K121</f>
        <v>5</v>
      </c>
      <c r="L1285" s="81">
        <f>'3月评分表'!L121</f>
        <v>71.2</v>
      </c>
      <c r="M1285" s="82">
        <f>'3月评分表'!M121</f>
        <v>101006.57</v>
      </c>
      <c r="N1285" s="82">
        <f>'3月评分表'!N121</f>
        <v>4086.3683579785602</v>
      </c>
      <c r="O1285" s="82">
        <f>'3月评分表'!O121</f>
        <v>4.9189547355230699E-2</v>
      </c>
      <c r="P1285" s="82">
        <f>'3月评分表'!P121</f>
        <v>1.0955670531108E-2</v>
      </c>
      <c r="Q1285" s="82">
        <f>'3月评分表'!Q121</f>
        <v>3.5022957716924301</v>
      </c>
      <c r="R1285" s="82">
        <f>'3月评分表'!R121</f>
        <v>0.78004374181489</v>
      </c>
    </row>
    <row r="1286" spans="1:18" hidden="1">
      <c r="A1286" s="81">
        <v>202403</v>
      </c>
      <c r="B1286" s="81" t="s">
        <v>129</v>
      </c>
      <c r="C1286" s="81" t="s">
        <v>16</v>
      </c>
      <c r="D1286" s="81" t="s">
        <v>23</v>
      </c>
      <c r="E1286" s="81" t="s">
        <v>130</v>
      </c>
      <c r="F1286" s="81">
        <f>'3月评分表'!F122</f>
        <v>45</v>
      </c>
      <c r="G1286" s="81">
        <f>'3月评分表'!G122</f>
        <v>2.5</v>
      </c>
      <c r="H1286" s="81">
        <f>'3月评分表'!H122</f>
        <v>10</v>
      </c>
      <c r="I1286" s="81">
        <f>'3月评分表'!I122</f>
        <v>7</v>
      </c>
      <c r="J1286" s="81">
        <f>'3月评分表'!J122</f>
        <v>7.5</v>
      </c>
      <c r="K1286" s="81">
        <f>'3月评分表'!K122</f>
        <v>5</v>
      </c>
      <c r="L1286" s="81">
        <f>'3月评分表'!L122</f>
        <v>77</v>
      </c>
      <c r="M1286" s="82">
        <f>'3月评分表'!M122</f>
        <v>123401.8</v>
      </c>
      <c r="N1286" s="82">
        <f>'3月评分表'!N122</f>
        <v>1043.0827594554601</v>
      </c>
      <c r="O1286" s="82">
        <f>'3月评分表'!O122</f>
        <v>3.7972524364383697E-2</v>
      </c>
      <c r="P1286" s="82">
        <f>'3月评分表'!P122</f>
        <v>1.7689861453292901E-2</v>
      </c>
      <c r="Q1286" s="82">
        <f>'3月评分表'!Q122</f>
        <v>2.9238843760575399</v>
      </c>
      <c r="R1286" s="82">
        <f>'3月评分表'!R122</f>
        <v>1.3621193319035501</v>
      </c>
    </row>
    <row r="1287" spans="1:18" hidden="1">
      <c r="A1287" s="81">
        <v>202403</v>
      </c>
      <c r="B1287" s="81" t="s">
        <v>149</v>
      </c>
      <c r="C1287" s="81" t="s">
        <v>19</v>
      </c>
      <c r="D1287" s="81" t="s">
        <v>25</v>
      </c>
      <c r="E1287" s="81" t="s">
        <v>150</v>
      </c>
      <c r="F1287" s="81">
        <f>'3月评分表'!F123</f>
        <v>45</v>
      </c>
      <c r="G1287" s="81">
        <f>'3月评分表'!G123</f>
        <v>10</v>
      </c>
      <c r="H1287" s="81">
        <f>'3月评分表'!H123</f>
        <v>7.5</v>
      </c>
      <c r="I1287" s="81">
        <f>'3月评分表'!I123</f>
        <v>10</v>
      </c>
      <c r="J1287" s="81">
        <f>'3月评分表'!J123</f>
        <v>2.5</v>
      </c>
      <c r="K1287" s="81">
        <f>'3月评分表'!K123</f>
        <v>5</v>
      </c>
      <c r="L1287" s="81">
        <f>'3月评分表'!L123</f>
        <v>80</v>
      </c>
      <c r="M1287" s="82">
        <f>'3月评分表'!M123</f>
        <v>192866.94</v>
      </c>
      <c r="N1287" s="82">
        <f>'3月评分表'!N123</f>
        <v>22896.217309201202</v>
      </c>
      <c r="O1287" s="82">
        <f>'3月评分表'!O123</f>
        <v>0.160208449354027</v>
      </c>
      <c r="P1287" s="82">
        <f>'3月评分表'!P123</f>
        <v>2.8138937039957599E-2</v>
      </c>
      <c r="Q1287" s="82">
        <f>'3月评分表'!Q123</f>
        <v>12.816675948322199</v>
      </c>
      <c r="R1287" s="82">
        <f>'3月评分表'!R123</f>
        <v>2.2511149631966099</v>
      </c>
    </row>
    <row r="1288" spans="1:18" hidden="1">
      <c r="A1288" s="81">
        <v>202403</v>
      </c>
      <c r="B1288" s="81" t="s">
        <v>137</v>
      </c>
      <c r="C1288" s="81" t="s">
        <v>19</v>
      </c>
      <c r="D1288" s="81" t="s">
        <v>25</v>
      </c>
      <c r="E1288" s="81" t="s">
        <v>138</v>
      </c>
      <c r="F1288" s="81">
        <f>'3月评分表'!F124</f>
        <v>45</v>
      </c>
      <c r="G1288" s="81">
        <f>'3月评分表'!G124</f>
        <v>5</v>
      </c>
      <c r="H1288" s="81">
        <f>'3月评分表'!H124</f>
        <v>10</v>
      </c>
      <c r="I1288" s="81">
        <f>'3月评分表'!I124</f>
        <v>7</v>
      </c>
      <c r="J1288" s="81">
        <f>'3月评分表'!J124</f>
        <v>2.5</v>
      </c>
      <c r="K1288" s="81">
        <f>'3月评分表'!K124</f>
        <v>5</v>
      </c>
      <c r="L1288" s="81">
        <f>'3月评分表'!L124</f>
        <v>74.5</v>
      </c>
      <c r="M1288" s="82">
        <f>'3月评分表'!M124</f>
        <v>207655.9</v>
      </c>
      <c r="N1288" s="82">
        <f>'3月评分表'!N124</f>
        <v>11776.309234796599</v>
      </c>
      <c r="O1288" s="82">
        <f>'3月评分表'!O124</f>
        <v>0.12451172862823801</v>
      </c>
      <c r="P1288" s="82">
        <f>'3月评分表'!P124</f>
        <v>2.4137874974692001E-2</v>
      </c>
      <c r="Q1288" s="82">
        <f>'3月评分表'!Q124</f>
        <v>9.2761237828037295</v>
      </c>
      <c r="R1288" s="82">
        <f>'3月评分表'!R124</f>
        <v>1.79827168561455</v>
      </c>
    </row>
    <row r="1289" spans="1:18" hidden="1">
      <c r="A1289" s="81">
        <v>202403</v>
      </c>
      <c r="B1289" s="81" t="s">
        <v>143</v>
      </c>
      <c r="C1289" s="81" t="s">
        <v>19</v>
      </c>
      <c r="D1289" s="81" t="s">
        <v>20</v>
      </c>
      <c r="E1289" s="81" t="s">
        <v>144</v>
      </c>
      <c r="F1289" s="81">
        <f>'3月评分表'!F125</f>
        <v>45</v>
      </c>
      <c r="G1289" s="81">
        <f>'3月评分表'!G125</f>
        <v>5</v>
      </c>
      <c r="H1289" s="81">
        <f>'3月评分表'!H125</f>
        <v>10</v>
      </c>
      <c r="I1289" s="81">
        <f>'3月评分表'!I125</f>
        <v>10</v>
      </c>
      <c r="J1289" s="81">
        <f>'3月评分表'!J125</f>
        <v>2.5</v>
      </c>
      <c r="K1289" s="81">
        <f>'3月评分表'!K125</f>
        <v>5</v>
      </c>
      <c r="L1289" s="81">
        <f>'3月评分表'!L125</f>
        <v>77.5</v>
      </c>
      <c r="M1289" s="82">
        <f>'3月评分表'!M125</f>
        <v>176295.02</v>
      </c>
      <c r="N1289" s="82">
        <f>'3月评分表'!N125</f>
        <v>12658.4333608947</v>
      </c>
      <c r="O1289" s="82">
        <f>'3月评分表'!O125</f>
        <v>9.8926122477997203E-2</v>
      </c>
      <c r="P1289" s="82">
        <f>'3月评分表'!P125</f>
        <v>2.1765141692027801E-2</v>
      </c>
      <c r="Q1289" s="82">
        <f>'3月评分表'!Q125</f>
        <v>7.6667744920447802</v>
      </c>
      <c r="R1289" s="82">
        <f>'3月评分表'!R125</f>
        <v>1.6867984811321499</v>
      </c>
    </row>
    <row r="1290" spans="1:18" hidden="1">
      <c r="A1290" s="81">
        <v>202403</v>
      </c>
      <c r="B1290" s="81" t="s">
        <v>145</v>
      </c>
      <c r="C1290" s="81" t="s">
        <v>16</v>
      </c>
      <c r="D1290" s="81" t="s">
        <v>23</v>
      </c>
      <c r="E1290" s="81" t="s">
        <v>146</v>
      </c>
      <c r="F1290" s="81">
        <f>'3月评分表'!F126</f>
        <v>45</v>
      </c>
      <c r="G1290" s="81">
        <f>'3月评分表'!G126</f>
        <v>15</v>
      </c>
      <c r="H1290" s="81">
        <f>'3月评分表'!H126</f>
        <v>10</v>
      </c>
      <c r="I1290" s="81">
        <f>'3月评分表'!I126</f>
        <v>7</v>
      </c>
      <c r="J1290" s="81">
        <f>'3月评分表'!J126</f>
        <v>2.5</v>
      </c>
      <c r="K1290" s="81">
        <f>'3月评分表'!K126</f>
        <v>5</v>
      </c>
      <c r="L1290" s="81">
        <f>'3月评分表'!L126</f>
        <v>84.5</v>
      </c>
      <c r="M1290" s="82">
        <f>'3月评分表'!M126</f>
        <v>231759.37</v>
      </c>
      <c r="N1290" s="82">
        <f>'3月评分表'!N126</f>
        <v>40192.892292696299</v>
      </c>
      <c r="O1290" s="82">
        <f>'3月评分表'!O126</f>
        <v>0.11399275026880799</v>
      </c>
      <c r="P1290" s="82">
        <f>'3月评分表'!P126</f>
        <v>5.0258317441096899E-2</v>
      </c>
      <c r="Q1290" s="82">
        <f>'3月评分表'!Q126</f>
        <v>9.6323873977142807</v>
      </c>
      <c r="R1290" s="82">
        <f>'3月评分表'!R126</f>
        <v>4.2468278237726897</v>
      </c>
    </row>
    <row r="1291" spans="1:18" hidden="1">
      <c r="A1291" s="81">
        <v>202403</v>
      </c>
      <c r="B1291" s="81" t="s">
        <v>295</v>
      </c>
      <c r="C1291" s="81" t="s">
        <v>19</v>
      </c>
      <c r="D1291" s="81" t="s">
        <v>27</v>
      </c>
      <c r="E1291" s="81" t="s">
        <v>296</v>
      </c>
      <c r="F1291" s="81">
        <f>'3月评分表'!F127</f>
        <v>43.2</v>
      </c>
      <c r="G1291" s="81">
        <f>'3月评分表'!G127</f>
        <v>2.5</v>
      </c>
      <c r="H1291" s="81">
        <f>'3月评分表'!H127</f>
        <v>10</v>
      </c>
      <c r="I1291" s="81">
        <f>'3月评分表'!I127</f>
        <v>10</v>
      </c>
      <c r="J1291" s="81">
        <f>'3月评分表'!J127</f>
        <v>7.5</v>
      </c>
      <c r="K1291" s="81">
        <f>'3月评分表'!K127</f>
        <v>5</v>
      </c>
      <c r="L1291" s="81">
        <f>'3月评分表'!L127</f>
        <v>78.2</v>
      </c>
      <c r="M1291" s="82">
        <f>'3月评分表'!M127</f>
        <v>172104.16</v>
      </c>
      <c r="N1291" s="82">
        <f>'3月评分表'!N127</f>
        <v>5399.2191390646503</v>
      </c>
      <c r="O1291" s="82">
        <f>'3月评分表'!O127</f>
        <v>8.2102885935327705E-2</v>
      </c>
      <c r="P1291" s="82">
        <f>'3月评分表'!P127</f>
        <v>1.79193976687031E-2</v>
      </c>
      <c r="Q1291" s="82">
        <f>'3月评分表'!Q127</f>
        <v>6.4204456801426302</v>
      </c>
      <c r="R1291" s="82">
        <f>'3月评分表'!R127</f>
        <v>1.4012968976925799</v>
      </c>
    </row>
    <row r="1292" spans="1:18" hidden="1">
      <c r="A1292" s="81">
        <v>202403</v>
      </c>
      <c r="B1292" s="81" t="s">
        <v>293</v>
      </c>
      <c r="C1292" s="81" t="s">
        <v>16</v>
      </c>
      <c r="D1292" s="81" t="s">
        <v>23</v>
      </c>
      <c r="E1292" s="81" t="s">
        <v>294</v>
      </c>
      <c r="F1292" s="81">
        <f>'3月评分表'!F128</f>
        <v>45</v>
      </c>
      <c r="G1292" s="81">
        <f>'3月评分表'!G128</f>
        <v>10</v>
      </c>
      <c r="H1292" s="81">
        <f>'3月评分表'!H128</f>
        <v>10</v>
      </c>
      <c r="I1292" s="81">
        <f>'3月评分表'!I128</f>
        <v>7</v>
      </c>
      <c r="J1292" s="81">
        <f>'3月评分表'!J128</f>
        <v>2.5</v>
      </c>
      <c r="K1292" s="81">
        <f>'3月评分表'!K128</f>
        <v>5</v>
      </c>
      <c r="L1292" s="81">
        <f>'3月评分表'!L128</f>
        <v>79.5</v>
      </c>
      <c r="M1292" s="82">
        <f>'3月评分表'!M128</f>
        <v>207349.16</v>
      </c>
      <c r="N1292" s="82">
        <f>'3月评分表'!N128</f>
        <v>26638.456691747</v>
      </c>
      <c r="O1292" s="82">
        <f>'3月评分表'!O128</f>
        <v>9.1582096885302902E-2</v>
      </c>
      <c r="P1292" s="82">
        <f>'3月评分表'!P128</f>
        <v>4.0811789443447703E-2</v>
      </c>
      <c r="Q1292" s="82">
        <f>'3月评分表'!Q128</f>
        <v>7.2807767023815799</v>
      </c>
      <c r="R1292" s="82">
        <f>'3月评分表'!R128</f>
        <v>3.2445372607540901</v>
      </c>
    </row>
    <row r="1293" spans="1:18" hidden="1">
      <c r="A1293" s="81">
        <v>202403</v>
      </c>
      <c r="B1293" s="81" t="s">
        <v>297</v>
      </c>
      <c r="C1293" s="81" t="s">
        <v>19</v>
      </c>
      <c r="D1293" s="81" t="s">
        <v>27</v>
      </c>
      <c r="E1293" s="81" t="s">
        <v>298</v>
      </c>
      <c r="F1293" s="81">
        <f>'3月评分表'!F129</f>
        <v>45</v>
      </c>
      <c r="G1293" s="81">
        <f>'3月评分表'!G129</f>
        <v>0</v>
      </c>
      <c r="H1293" s="81">
        <f>'3月评分表'!H129</f>
        <v>5</v>
      </c>
      <c r="I1293" s="81">
        <f>'3月评分表'!I129</f>
        <v>10</v>
      </c>
      <c r="J1293" s="81">
        <f>'3月评分表'!J129</f>
        <v>5</v>
      </c>
      <c r="K1293" s="81">
        <f>'3月评分表'!K129</f>
        <v>5</v>
      </c>
      <c r="L1293" s="81">
        <f>'3月评分表'!L129</f>
        <v>70</v>
      </c>
      <c r="M1293" s="82">
        <f>'3月评分表'!M129</f>
        <v>155479.1</v>
      </c>
      <c r="N1293" s="82">
        <f>'3月评分表'!N129</f>
        <v>0</v>
      </c>
      <c r="O1293" s="82">
        <f>'3月评分表'!O129</f>
        <v>6.5260668759390197E-2</v>
      </c>
      <c r="P1293" s="82">
        <f>'3月评分表'!P129</f>
        <v>1.38552854819132E-2</v>
      </c>
      <c r="Q1293" s="82">
        <f>'3月评分表'!Q129</f>
        <v>4.5682468131573097</v>
      </c>
      <c r="R1293" s="82">
        <f>'3月评分表'!R129</f>
        <v>0.96986998373392397</v>
      </c>
    </row>
    <row r="1294" spans="1:18" hidden="1">
      <c r="A1294" s="81">
        <v>202403</v>
      </c>
      <c r="B1294" s="81" t="s">
        <v>307</v>
      </c>
      <c r="C1294" s="81" t="s">
        <v>19</v>
      </c>
      <c r="D1294" s="81" t="s">
        <v>27</v>
      </c>
      <c r="E1294" s="81" t="s">
        <v>308</v>
      </c>
      <c r="F1294" s="81">
        <f>'3月评分表'!F130</f>
        <v>45</v>
      </c>
      <c r="G1294" s="81">
        <f>'3月评分表'!G130</f>
        <v>0</v>
      </c>
      <c r="H1294" s="81">
        <f>'3月评分表'!H130</f>
        <v>10</v>
      </c>
      <c r="I1294" s="81">
        <f>'3月评分表'!I130</f>
        <v>10</v>
      </c>
      <c r="J1294" s="81">
        <f>'3月评分表'!J130</f>
        <v>0</v>
      </c>
      <c r="K1294" s="81">
        <f>'3月评分表'!K130</f>
        <v>5</v>
      </c>
      <c r="L1294" s="81">
        <f>'3月评分表'!L130</f>
        <v>70</v>
      </c>
      <c r="M1294" s="82">
        <f>'3月评分表'!M130</f>
        <v>65494.7</v>
      </c>
      <c r="N1294" s="82">
        <f>'3月评分表'!N130</f>
        <v>0</v>
      </c>
      <c r="O1294" s="82">
        <f>'3月评分表'!O130</f>
        <v>2.74906911745414E-2</v>
      </c>
      <c r="P1294" s="82">
        <f>'3月评分表'!P130</f>
        <v>5.8364614025438804E-3</v>
      </c>
      <c r="Q1294" s="82">
        <f>'3月评分表'!Q130</f>
        <v>1.9243483822178999</v>
      </c>
      <c r="R1294" s="82">
        <f>'3月评分表'!R130</f>
        <v>0.40855229817807198</v>
      </c>
    </row>
    <row r="1295" spans="1:18" hidden="1">
      <c r="A1295" s="81">
        <v>202403</v>
      </c>
      <c r="B1295" s="81" t="s">
        <v>309</v>
      </c>
      <c r="C1295" s="81" t="s">
        <v>19</v>
      </c>
      <c r="D1295" s="81" t="s">
        <v>27</v>
      </c>
      <c r="E1295" s="81" t="s">
        <v>310</v>
      </c>
      <c r="F1295" s="81">
        <f>'3月评分表'!F131</f>
        <v>45</v>
      </c>
      <c r="G1295" s="81">
        <f>'3月评分表'!G131</f>
        <v>5</v>
      </c>
      <c r="H1295" s="81">
        <f>'3月评分表'!H131</f>
        <v>10</v>
      </c>
      <c r="I1295" s="81">
        <f>'3月评分表'!I131</f>
        <v>7</v>
      </c>
      <c r="J1295" s="81">
        <f>'3月评分表'!J131</f>
        <v>2.5</v>
      </c>
      <c r="K1295" s="81">
        <f>'3月评分表'!K131</f>
        <v>5</v>
      </c>
      <c r="L1295" s="81">
        <f>'3月评分表'!L131</f>
        <v>74.5</v>
      </c>
      <c r="M1295" s="82">
        <f>'3月评分表'!M131</f>
        <v>225116.79999999999</v>
      </c>
      <c r="N1295" s="82">
        <f>'3月评分表'!N131</f>
        <v>15439.504753683001</v>
      </c>
      <c r="O1295" s="82">
        <f>'3月评分表'!O131</f>
        <v>0.122697327621205</v>
      </c>
      <c r="P1295" s="82">
        <f>'3月评分表'!P131</f>
        <v>2.7446083928640799E-2</v>
      </c>
      <c r="Q1295" s="82">
        <f>'3月评分表'!Q131</f>
        <v>9.1409509077797697</v>
      </c>
      <c r="R1295" s="82">
        <f>'3月评分表'!R131</f>
        <v>2.0447332526837401</v>
      </c>
    </row>
    <row r="1296" spans="1:18" hidden="1">
      <c r="A1296" s="81">
        <v>202403</v>
      </c>
      <c r="B1296" s="81" t="s">
        <v>311</v>
      </c>
      <c r="C1296" s="81" t="s">
        <v>19</v>
      </c>
      <c r="D1296" s="81" t="s">
        <v>24</v>
      </c>
      <c r="E1296" s="81" t="s">
        <v>312</v>
      </c>
      <c r="F1296" s="81">
        <f>'3月评分表'!F132</f>
        <v>45</v>
      </c>
      <c r="G1296" s="81">
        <f>'3月评分表'!G132</f>
        <v>10</v>
      </c>
      <c r="H1296" s="81">
        <f>'3月评分表'!H132</f>
        <v>10</v>
      </c>
      <c r="I1296" s="81">
        <f>'3月评分表'!I132</f>
        <v>10</v>
      </c>
      <c r="J1296" s="81">
        <f>'3月评分表'!J132</f>
        <v>7.5</v>
      </c>
      <c r="K1296" s="81">
        <f>'3月评分表'!K132</f>
        <v>5</v>
      </c>
      <c r="L1296" s="81">
        <f>'3月评分表'!L132</f>
        <v>87.5</v>
      </c>
      <c r="M1296" s="82">
        <f>'3月评分表'!M132</f>
        <v>215825.54</v>
      </c>
      <c r="N1296" s="82">
        <f>'3月评分表'!N132</f>
        <v>28436.182489332099</v>
      </c>
      <c r="O1296" s="82">
        <f>'3月评分表'!O132</f>
        <v>0.12362822852465701</v>
      </c>
      <c r="P1296" s="82">
        <f>'3月评分表'!P132</f>
        <v>3.2834775793964197E-2</v>
      </c>
      <c r="Q1296" s="82">
        <f>'3月评分表'!Q132</f>
        <v>10.8174699959075</v>
      </c>
      <c r="R1296" s="82">
        <f>'3月评分表'!R132</f>
        <v>2.8730428819718701</v>
      </c>
    </row>
    <row r="1297" spans="1:18" hidden="1">
      <c r="A1297" s="81">
        <v>202403</v>
      </c>
      <c r="B1297" s="81" t="s">
        <v>313</v>
      </c>
      <c r="C1297" s="81" t="s">
        <v>16</v>
      </c>
      <c r="D1297" s="81" t="s">
        <v>23</v>
      </c>
      <c r="E1297" s="81" t="s">
        <v>314</v>
      </c>
      <c r="F1297" s="81">
        <f>'3月评分表'!F133</f>
        <v>45</v>
      </c>
      <c r="G1297" s="81">
        <f>'3月评分表'!G133</f>
        <v>15</v>
      </c>
      <c r="H1297" s="81">
        <f>'3月评分表'!H133</f>
        <v>10</v>
      </c>
      <c r="I1297" s="81">
        <f>'3月评分表'!I133</f>
        <v>10</v>
      </c>
      <c r="J1297" s="81">
        <f>'3月评分表'!J133</f>
        <v>10</v>
      </c>
      <c r="K1297" s="81">
        <f>'3月评分表'!K133</f>
        <v>5</v>
      </c>
      <c r="L1297" s="81">
        <f>'3月评分表'!L133</f>
        <v>95</v>
      </c>
      <c r="M1297" s="82">
        <f>'3月评分表'!M133</f>
        <v>235638.68</v>
      </c>
      <c r="N1297" s="82">
        <f>'3月评分表'!N133</f>
        <v>46341.050873190201</v>
      </c>
      <c r="O1297" s="82">
        <f>'3月评分表'!O133</f>
        <v>0.12201250128393901</v>
      </c>
      <c r="P1297" s="82">
        <f>'3月评分表'!P133</f>
        <v>5.35391414351458E-2</v>
      </c>
      <c r="Q1297" s="82">
        <f>'3月评分表'!Q133</f>
        <v>11.5911876219742</v>
      </c>
      <c r="R1297" s="82">
        <f>'3月评分表'!R133</f>
        <v>5.0862184363388501</v>
      </c>
    </row>
    <row r="1298" spans="1:18" hidden="1">
      <c r="A1298" s="81">
        <v>202403</v>
      </c>
      <c r="B1298" s="81" t="s">
        <v>327</v>
      </c>
      <c r="C1298" s="81" t="s">
        <v>19</v>
      </c>
      <c r="D1298" s="81" t="s">
        <v>27</v>
      </c>
      <c r="E1298" s="81" t="s">
        <v>328</v>
      </c>
      <c r="F1298" s="81">
        <f>'3月评分表'!F134</f>
        <v>45</v>
      </c>
      <c r="G1298" s="81">
        <f>'3月评分表'!G134</f>
        <v>15</v>
      </c>
      <c r="H1298" s="81">
        <f>'3月评分表'!H134</f>
        <v>10</v>
      </c>
      <c r="I1298" s="81">
        <f>'3月评分表'!I134</f>
        <v>10</v>
      </c>
      <c r="J1298" s="81">
        <f>'3月评分表'!J134</f>
        <v>2.5</v>
      </c>
      <c r="K1298" s="81">
        <f>'3月评分表'!K134</f>
        <v>5</v>
      </c>
      <c r="L1298" s="81">
        <f>'3月评分表'!L134</f>
        <v>87.5</v>
      </c>
      <c r="M1298" s="82">
        <f>'3月评分表'!M134</f>
        <v>206135.63</v>
      </c>
      <c r="N1298" s="82">
        <f>'3月评分表'!N134</f>
        <v>36937.5757209695</v>
      </c>
      <c r="O1298" s="82">
        <f>'3月评分表'!O134</f>
        <v>0.15400578854060301</v>
      </c>
      <c r="P1298" s="82">
        <f>'3月评分表'!P134</f>
        <v>3.6037724327020099E-2</v>
      </c>
      <c r="Q1298" s="82">
        <f>'3月评分表'!Q134</f>
        <v>13.475506497302799</v>
      </c>
      <c r="R1298" s="82">
        <f>'3月评分表'!R134</f>
        <v>3.1533008786142598</v>
      </c>
    </row>
    <row r="1299" spans="1:18" hidden="1">
      <c r="A1299" s="81">
        <v>202403</v>
      </c>
      <c r="B1299" s="81" t="s">
        <v>333</v>
      </c>
      <c r="C1299" s="81" t="s">
        <v>19</v>
      </c>
      <c r="D1299" s="81" t="s">
        <v>24</v>
      </c>
      <c r="E1299" s="81" t="s">
        <v>334</v>
      </c>
      <c r="F1299" s="81">
        <f>'3月评分表'!F135</f>
        <v>45</v>
      </c>
      <c r="G1299" s="81">
        <f>'3月评分表'!G135</f>
        <v>10</v>
      </c>
      <c r="H1299" s="81">
        <f>'3月评分表'!H135</f>
        <v>10</v>
      </c>
      <c r="I1299" s="81">
        <f>'3月评分表'!I135</f>
        <v>10</v>
      </c>
      <c r="J1299" s="81">
        <f>'3月评分表'!J135</f>
        <v>5</v>
      </c>
      <c r="K1299" s="81">
        <f>'3月评分表'!K135</f>
        <v>5</v>
      </c>
      <c r="L1299" s="81">
        <f>'3月评分表'!L135</f>
        <v>85</v>
      </c>
      <c r="M1299" s="82">
        <f>'3月评分表'!M135</f>
        <v>214114.67</v>
      </c>
      <c r="N1299" s="82">
        <f>'3月评分表'!N135</f>
        <v>25185.751021631499</v>
      </c>
      <c r="O1299" s="82">
        <f>'3月评分表'!O135</f>
        <v>0.118367506251076</v>
      </c>
      <c r="P1299" s="82">
        <f>'3月评分表'!P135</f>
        <v>3.11275434075289E-2</v>
      </c>
      <c r="Q1299" s="82">
        <f>'3月评分表'!Q135</f>
        <v>10.0612380313415</v>
      </c>
      <c r="R1299" s="82">
        <f>'3月评分表'!R135</f>
        <v>2.6458411896399601</v>
      </c>
    </row>
    <row r="1300" spans="1:18" hidden="1">
      <c r="A1300" s="81">
        <v>202403</v>
      </c>
      <c r="B1300" s="81" t="s">
        <v>353</v>
      </c>
      <c r="C1300" s="81" t="s">
        <v>19</v>
      </c>
      <c r="D1300" s="81" t="s">
        <v>25</v>
      </c>
      <c r="E1300" s="81" t="s">
        <v>354</v>
      </c>
      <c r="F1300" s="81">
        <f>'3月评分表'!F136</f>
        <v>45</v>
      </c>
      <c r="G1300" s="81">
        <f>'3月评分表'!G136</f>
        <v>5</v>
      </c>
      <c r="H1300" s="81">
        <f>'3月评分表'!H136</f>
        <v>10</v>
      </c>
      <c r="I1300" s="81">
        <f>'3月评分表'!I136</f>
        <v>7</v>
      </c>
      <c r="J1300" s="81">
        <f>'3月评分表'!J136</f>
        <v>2.5</v>
      </c>
      <c r="K1300" s="81">
        <f>'3月评分表'!K136</f>
        <v>5</v>
      </c>
      <c r="L1300" s="81">
        <f>'3月评分表'!L136</f>
        <v>74.5</v>
      </c>
      <c r="M1300" s="82">
        <f>'3月评分表'!M136</f>
        <v>190676.42</v>
      </c>
      <c r="N1300" s="82">
        <f>'3月评分表'!N136</f>
        <v>14135.1011182811</v>
      </c>
      <c r="O1300" s="82">
        <f>'3月评分表'!O136</f>
        <v>0.12670923390323099</v>
      </c>
      <c r="P1300" s="82">
        <f>'3月评分表'!P136</f>
        <v>2.37530492709912E-2</v>
      </c>
      <c r="Q1300" s="82">
        <f>'3月评分表'!Q136</f>
        <v>9.4398379257907106</v>
      </c>
      <c r="R1300" s="82">
        <f>'3月评分表'!R136</f>
        <v>1.7696021706888401</v>
      </c>
    </row>
    <row r="1301" spans="1:18" hidden="1">
      <c r="A1301" s="81">
        <v>202403</v>
      </c>
      <c r="B1301" s="81" t="s">
        <v>351</v>
      </c>
      <c r="C1301" s="81" t="s">
        <v>16</v>
      </c>
      <c r="D1301" s="81" t="s">
        <v>23</v>
      </c>
      <c r="E1301" s="81" t="s">
        <v>352</v>
      </c>
      <c r="F1301" s="81">
        <f>'3月评分表'!F137</f>
        <v>0</v>
      </c>
      <c r="G1301" s="81">
        <f>'3月评分表'!G137</f>
        <v>2.5</v>
      </c>
      <c r="H1301" s="81">
        <f>'3月评分表'!H137</f>
        <v>10</v>
      </c>
      <c r="I1301" s="81">
        <f>'3月评分表'!I137</f>
        <v>10</v>
      </c>
      <c r="J1301" s="81">
        <f>'3月评分表'!J137</f>
        <v>5</v>
      </c>
      <c r="K1301" s="81">
        <f>'3月评分表'!K137</f>
        <v>5</v>
      </c>
      <c r="L1301" s="81">
        <f>'3月评分表'!L137</f>
        <v>32.5</v>
      </c>
      <c r="M1301" s="82">
        <f>'3月评分表'!M137</f>
        <v>79047.61</v>
      </c>
      <c r="N1301" s="82">
        <f>'3月评分表'!N137</f>
        <v>182.2141863631</v>
      </c>
      <c r="O1301" s="82">
        <f>'3月评分表'!O137</f>
        <v>2.37816697355475E-2</v>
      </c>
      <c r="P1301" s="82">
        <f>'3月评分表'!P137</f>
        <v>1.11150933717119E-2</v>
      </c>
      <c r="Q1301" s="82">
        <f>'3月评分表'!Q137</f>
        <v>0.77290426640529397</v>
      </c>
      <c r="R1301" s="82">
        <f>'3月评分表'!R137</f>
        <v>0.36124053458063698</v>
      </c>
    </row>
    <row r="1302" spans="1:18" hidden="1">
      <c r="A1302" s="81">
        <v>202403</v>
      </c>
      <c r="B1302" s="81" t="s">
        <v>355</v>
      </c>
      <c r="C1302" s="81" t="s">
        <v>19</v>
      </c>
      <c r="D1302" s="81" t="s">
        <v>20</v>
      </c>
      <c r="E1302" s="81" t="s">
        <v>356</v>
      </c>
      <c r="F1302" s="81">
        <f>'3月评分表'!F138</f>
        <v>45</v>
      </c>
      <c r="G1302" s="81">
        <f>'3月评分表'!G138</f>
        <v>10</v>
      </c>
      <c r="H1302" s="81">
        <f>'3月评分表'!H138</f>
        <v>7.5</v>
      </c>
      <c r="I1302" s="81">
        <f>'3月评分表'!I138</f>
        <v>10</v>
      </c>
      <c r="J1302" s="81">
        <f>'3月评分表'!J138</f>
        <v>2.5</v>
      </c>
      <c r="K1302" s="81">
        <f>'3月评分表'!K138</f>
        <v>5</v>
      </c>
      <c r="L1302" s="81">
        <f>'3月评分表'!L138</f>
        <v>80</v>
      </c>
      <c r="M1302" s="82">
        <f>'3月评分表'!M138</f>
        <v>180957.39</v>
      </c>
      <c r="N1302" s="82">
        <f>'3月评分表'!N138</f>
        <v>18360.656296636</v>
      </c>
      <c r="O1302" s="82">
        <f>'3月评分表'!O138</f>
        <v>0.114238541328055</v>
      </c>
      <c r="P1302" s="82">
        <f>'3月评分表'!P138</f>
        <v>2.49081518544793E-2</v>
      </c>
      <c r="Q1302" s="82">
        <f>'3月评分表'!Q138</f>
        <v>9.1390833062443999</v>
      </c>
      <c r="R1302" s="82">
        <f>'3月评分表'!R138</f>
        <v>1.9926521483583399</v>
      </c>
    </row>
    <row r="1303" spans="1:18" hidden="1">
      <c r="A1303" s="81">
        <v>202403</v>
      </c>
      <c r="B1303" s="81" t="s">
        <v>75</v>
      </c>
      <c r="C1303" s="81" t="s">
        <v>19</v>
      </c>
      <c r="D1303" s="81" t="s">
        <v>25</v>
      </c>
      <c r="E1303" s="81" t="s">
        <v>76</v>
      </c>
      <c r="F1303" s="81">
        <f>'3月评分表'!F139</f>
        <v>41.4</v>
      </c>
      <c r="G1303" s="81">
        <f>'3月评分表'!G139</f>
        <v>5</v>
      </c>
      <c r="H1303" s="81">
        <f>'3月评分表'!H139</f>
        <v>10</v>
      </c>
      <c r="I1303" s="81">
        <f>'3月评分表'!I139</f>
        <v>10</v>
      </c>
      <c r="J1303" s="81">
        <f>'3月评分表'!J139</f>
        <v>2.5</v>
      </c>
      <c r="K1303" s="81">
        <f>'3月评分表'!K139</f>
        <v>5</v>
      </c>
      <c r="L1303" s="81">
        <f>'3月评分表'!L139</f>
        <v>73.900000000000006</v>
      </c>
      <c r="M1303" s="82">
        <f>'3月评分表'!M139</f>
        <v>167464.73000000001</v>
      </c>
      <c r="N1303" s="82">
        <f>'3月评分表'!N139</f>
        <v>12053.5883907731</v>
      </c>
      <c r="O1303" s="82">
        <f>'3月评分表'!O139</f>
        <v>0.109939954370287</v>
      </c>
      <c r="P1303" s="82">
        <f>'3月评分表'!P139</f>
        <v>2.06889297298565E-2</v>
      </c>
      <c r="Q1303" s="82">
        <f>'3月评分表'!Q139</f>
        <v>8.1245626279642096</v>
      </c>
      <c r="R1303" s="82">
        <f>'3月评分表'!R139</f>
        <v>1.5289119070363999</v>
      </c>
    </row>
    <row r="1304" spans="1:18" hidden="1">
      <c r="A1304" s="81">
        <v>202403</v>
      </c>
      <c r="B1304" s="81" t="s">
        <v>46</v>
      </c>
      <c r="C1304" s="81" t="s">
        <v>16</v>
      </c>
      <c r="D1304" s="81" t="s">
        <v>34</v>
      </c>
      <c r="E1304" s="81" t="s">
        <v>47</v>
      </c>
      <c r="F1304" s="81">
        <f>'3月评分表'!F140</f>
        <v>45</v>
      </c>
      <c r="G1304" s="81">
        <f>'3月评分表'!G140</f>
        <v>0</v>
      </c>
      <c r="H1304" s="81">
        <f>'3月评分表'!H140</f>
        <v>5</v>
      </c>
      <c r="I1304" s="81">
        <f>'3月评分表'!I140</f>
        <v>6</v>
      </c>
      <c r="J1304" s="81">
        <f>'3月评分表'!J140</f>
        <v>2.5</v>
      </c>
      <c r="K1304" s="81">
        <f>'3月评分表'!K140</f>
        <v>5</v>
      </c>
      <c r="L1304" s="81">
        <f>'3月评分表'!L140</f>
        <v>63.5</v>
      </c>
      <c r="M1304" s="82">
        <f>'3月评分表'!M140</f>
        <v>58492.95</v>
      </c>
      <c r="N1304" s="82">
        <f>'3月评分表'!N140</f>
        <v>0</v>
      </c>
      <c r="O1304" s="82">
        <f>'3月评分表'!O140</f>
        <v>2.4145846531484001E-2</v>
      </c>
      <c r="P1304" s="82">
        <f>'3月评分表'!P140</f>
        <v>8.1647729973572496E-3</v>
      </c>
      <c r="Q1304" s="82">
        <f>'3月评分表'!Q140</f>
        <v>1.5332612547492299</v>
      </c>
      <c r="R1304" s="82">
        <f>'3月评分表'!R140</f>
        <v>0.51846308533218499</v>
      </c>
    </row>
    <row r="1305" spans="1:18" hidden="1">
      <c r="A1305" s="81">
        <v>202403</v>
      </c>
      <c r="B1305" s="81" t="s">
        <v>199</v>
      </c>
      <c r="C1305" s="81" t="s">
        <v>17</v>
      </c>
      <c r="D1305" s="81" t="s">
        <v>33</v>
      </c>
      <c r="E1305" s="81" t="s">
        <v>200</v>
      </c>
      <c r="F1305" s="81">
        <f>'3月评分表'!F141</f>
        <v>42.3</v>
      </c>
      <c r="G1305" s="81">
        <f>'3月评分表'!G141</f>
        <v>0</v>
      </c>
      <c r="H1305" s="81">
        <f>'3月评分表'!H141</f>
        <v>7.5</v>
      </c>
      <c r="I1305" s="81">
        <f>'3月评分表'!I141</f>
        <v>6</v>
      </c>
      <c r="J1305" s="81">
        <f>'3月评分表'!J141</f>
        <v>2.5</v>
      </c>
      <c r="K1305" s="81">
        <f>'3月评分表'!K141</f>
        <v>5</v>
      </c>
      <c r="L1305" s="81">
        <f>'3月评分表'!L141</f>
        <v>63.3</v>
      </c>
      <c r="M1305" s="82">
        <f>'3月评分表'!M141</f>
        <v>130208.87</v>
      </c>
      <c r="N1305" s="82">
        <f>'3月评分表'!N141</f>
        <v>0</v>
      </c>
      <c r="O1305" s="82">
        <f>'3月评分表'!O141</f>
        <v>7.1889434262620094E-2</v>
      </c>
      <c r="P1305" s="82">
        <f>'3月评分表'!P141</f>
        <v>1.0791804850582501E-2</v>
      </c>
      <c r="Q1305" s="82">
        <f>'3月评分表'!Q141</f>
        <v>4.5506011888238502</v>
      </c>
      <c r="R1305" s="82">
        <f>'3月评分表'!R141</f>
        <v>0.68312124704187205</v>
      </c>
    </row>
    <row r="1306" spans="1:18" hidden="1">
      <c r="A1306" s="81">
        <v>202403</v>
      </c>
      <c r="B1306" s="81" t="s">
        <v>179</v>
      </c>
      <c r="C1306" s="81" t="s">
        <v>17</v>
      </c>
      <c r="D1306" s="81" t="s">
        <v>33</v>
      </c>
      <c r="E1306" s="81" t="s">
        <v>180</v>
      </c>
      <c r="F1306" s="81">
        <f>'3月评分表'!F142</f>
        <v>0</v>
      </c>
      <c r="G1306" s="81">
        <f>'3月评分表'!G142</f>
        <v>5</v>
      </c>
      <c r="H1306" s="81">
        <f>'3月评分表'!H142</f>
        <v>7.5</v>
      </c>
      <c r="I1306" s="81">
        <f>'3月评分表'!I142</f>
        <v>10</v>
      </c>
      <c r="J1306" s="81">
        <f>'3月评分表'!J142</f>
        <v>5</v>
      </c>
      <c r="K1306" s="81">
        <f>'3月评分表'!K142</f>
        <v>5</v>
      </c>
      <c r="L1306" s="81">
        <f>'3月评分表'!L142</f>
        <v>32.5</v>
      </c>
      <c r="M1306" s="82">
        <f>'3月评分表'!M142</f>
        <v>119003.08</v>
      </c>
      <c r="N1306" s="82">
        <f>'3月评分表'!N142</f>
        <v>11408.980160471299</v>
      </c>
      <c r="O1306" s="82">
        <f>'3月评分表'!O142</f>
        <v>0.14046966252382301</v>
      </c>
      <c r="P1306" s="82">
        <f>'3月评分表'!P142</f>
        <v>1.47704539425857E-2</v>
      </c>
      <c r="Q1306" s="82">
        <f>'3月评分表'!Q142</f>
        <v>4.5652640320242499</v>
      </c>
      <c r="R1306" s="82">
        <f>'3月评分表'!R142</f>
        <v>0.48003975313403502</v>
      </c>
    </row>
    <row r="1307" spans="1:18" hidden="1">
      <c r="A1307" s="81">
        <v>202403</v>
      </c>
      <c r="B1307" s="81" t="s">
        <v>177</v>
      </c>
      <c r="C1307" s="81" t="s">
        <v>17</v>
      </c>
      <c r="D1307" s="81" t="s">
        <v>33</v>
      </c>
      <c r="E1307" s="81" t="s">
        <v>178</v>
      </c>
      <c r="F1307" s="81">
        <f>'3月评分表'!F143</f>
        <v>40.049999999999997</v>
      </c>
      <c r="G1307" s="81">
        <f>'3月评分表'!G143</f>
        <v>0</v>
      </c>
      <c r="H1307" s="81">
        <f>'3月评分表'!H143</f>
        <v>10</v>
      </c>
      <c r="I1307" s="81">
        <f>'3月评分表'!I143</f>
        <v>10</v>
      </c>
      <c r="J1307" s="81">
        <f>'3月评分表'!J143</f>
        <v>5</v>
      </c>
      <c r="K1307" s="81">
        <f>'3月评分表'!K143</f>
        <v>5</v>
      </c>
      <c r="L1307" s="81">
        <f>'3月评分表'!L143</f>
        <v>70.05</v>
      </c>
      <c r="M1307" s="82">
        <f>'3月评分表'!M143</f>
        <v>153957.62</v>
      </c>
      <c r="N1307" s="82">
        <f>'3月评分表'!N143</f>
        <v>0</v>
      </c>
      <c r="O1307" s="82">
        <f>'3月评分表'!O143</f>
        <v>8.5001322891592998E-2</v>
      </c>
      <c r="P1307" s="82">
        <f>'3月评分表'!P143</f>
        <v>1.27601183414013E-2</v>
      </c>
      <c r="Q1307" s="82">
        <f>'3月评分表'!Q143</f>
        <v>5.9543426685560901</v>
      </c>
      <c r="R1307" s="82">
        <f>'3月评分表'!R143</f>
        <v>0.89384628981516101</v>
      </c>
    </row>
    <row r="1308" spans="1:18" hidden="1">
      <c r="A1308" s="81">
        <v>202403</v>
      </c>
      <c r="B1308" s="81" t="s">
        <v>201</v>
      </c>
      <c r="C1308" s="81" t="s">
        <v>17</v>
      </c>
      <c r="D1308" s="81" t="s">
        <v>33</v>
      </c>
      <c r="E1308" s="81" t="s">
        <v>202</v>
      </c>
      <c r="F1308" s="81">
        <f>'3月评分表'!F144</f>
        <v>36.9</v>
      </c>
      <c r="G1308" s="81">
        <f>'3月评分表'!G144</f>
        <v>0</v>
      </c>
      <c r="H1308" s="81">
        <f>'3月评分表'!H144</f>
        <v>2.5</v>
      </c>
      <c r="I1308" s="81">
        <f>'3月评分表'!I144</f>
        <v>10</v>
      </c>
      <c r="J1308" s="81">
        <f>'3月评分表'!J144</f>
        <v>7.5</v>
      </c>
      <c r="K1308" s="81">
        <f>'3月评分表'!K144</f>
        <v>5</v>
      </c>
      <c r="L1308" s="81">
        <f>'3月评分表'!L144</f>
        <v>61.9</v>
      </c>
      <c r="M1308" s="82">
        <f>'3月评分表'!M144</f>
        <v>83845.119999999995</v>
      </c>
      <c r="N1308" s="82">
        <f>'3月评分表'!N144</f>
        <v>0</v>
      </c>
      <c r="O1308" s="82">
        <f>'3月评分表'!O144</f>
        <v>4.6291610106757697E-2</v>
      </c>
      <c r="P1308" s="82">
        <f>'3月评分表'!P144</f>
        <v>6.94914388484957E-3</v>
      </c>
      <c r="Q1308" s="82">
        <f>'3月评分表'!Q144</f>
        <v>2.8654506656083001</v>
      </c>
      <c r="R1308" s="82">
        <f>'3月评分表'!R144</f>
        <v>0.43015200647218799</v>
      </c>
    </row>
    <row r="1309" spans="1:18" hidden="1">
      <c r="A1309" s="81">
        <v>202403</v>
      </c>
      <c r="B1309" s="81" t="s">
        <v>203</v>
      </c>
      <c r="C1309" s="81" t="s">
        <v>17</v>
      </c>
      <c r="D1309" s="81" t="s">
        <v>33</v>
      </c>
      <c r="E1309" s="81" t="s">
        <v>204</v>
      </c>
      <c r="F1309" s="81">
        <f>'3月评分表'!F145</f>
        <v>39.15</v>
      </c>
      <c r="G1309" s="81">
        <f>'3月评分表'!G145</f>
        <v>10</v>
      </c>
      <c r="H1309" s="81">
        <f>'3月评分表'!H145</f>
        <v>10</v>
      </c>
      <c r="I1309" s="81">
        <f>'3月评分表'!I145</f>
        <v>7</v>
      </c>
      <c r="J1309" s="81">
        <f>'3月评分表'!J145</f>
        <v>2.5</v>
      </c>
      <c r="K1309" s="81">
        <f>'3月评分表'!K145</f>
        <v>5</v>
      </c>
      <c r="L1309" s="81">
        <f>'3月评分表'!L145</f>
        <v>73.650000000000006</v>
      </c>
      <c r="M1309" s="82">
        <f>'3月评分表'!M145</f>
        <v>203115.19</v>
      </c>
      <c r="N1309" s="82">
        <f>'3月评分表'!N145</f>
        <v>21999.798185998799</v>
      </c>
      <c r="O1309" s="82">
        <f>'3月评分表'!O145</f>
        <v>0.25631401826779099</v>
      </c>
      <c r="P1309" s="82">
        <f>'3月评分表'!P145</f>
        <v>2.6297199632625199E-2</v>
      </c>
      <c r="Q1309" s="82">
        <f>'3月评分表'!Q145</f>
        <v>18.8775274454228</v>
      </c>
      <c r="R1309" s="82">
        <f>'3月评分表'!R145</f>
        <v>1.93678875294285</v>
      </c>
    </row>
    <row r="1310" spans="1:18" hidden="1">
      <c r="A1310" s="81">
        <v>202403</v>
      </c>
      <c r="B1310" s="81" t="s">
        <v>317</v>
      </c>
      <c r="C1310" s="81" t="s">
        <v>17</v>
      </c>
      <c r="D1310" s="81" t="s">
        <v>33</v>
      </c>
      <c r="E1310" s="81" t="s">
        <v>318</v>
      </c>
      <c r="F1310" s="81">
        <f>'3月评分表'!F146</f>
        <v>45</v>
      </c>
      <c r="G1310" s="81">
        <f>'3月评分表'!G146</f>
        <v>5</v>
      </c>
      <c r="H1310" s="81">
        <f>'3月评分表'!H146</f>
        <v>10</v>
      </c>
      <c r="I1310" s="81">
        <f>'3月评分表'!I146</f>
        <v>10</v>
      </c>
      <c r="J1310" s="81">
        <f>'3月评分表'!J146</f>
        <v>7.5</v>
      </c>
      <c r="K1310" s="81">
        <f>'3月评分表'!K146</f>
        <v>5</v>
      </c>
      <c r="L1310" s="81">
        <f>'3月评分表'!L146</f>
        <v>82.5</v>
      </c>
      <c r="M1310" s="82">
        <f>'3月评分表'!M146</f>
        <v>111029.83</v>
      </c>
      <c r="N1310" s="82">
        <f>'3月评分表'!N146</f>
        <v>10191.235749350901</v>
      </c>
      <c r="O1310" s="82">
        <f>'3月评分表'!O146</f>
        <v>0.128087257356301</v>
      </c>
      <c r="P1310" s="82">
        <f>'3月评分表'!P146</f>
        <v>1.35858316755967E-2</v>
      </c>
      <c r="Q1310" s="82">
        <f>'3月评分表'!Q146</f>
        <v>10.5671987318948</v>
      </c>
      <c r="R1310" s="82">
        <f>'3月评分表'!R146</f>
        <v>1.1208311132367299</v>
      </c>
    </row>
    <row r="1311" spans="1:18" hidden="1">
      <c r="A1311" s="81">
        <v>202403</v>
      </c>
      <c r="B1311" s="81" t="s">
        <v>59</v>
      </c>
      <c r="C1311" s="81" t="s">
        <v>16</v>
      </c>
      <c r="D1311" s="81" t="s">
        <v>22</v>
      </c>
      <c r="E1311" s="81" t="s">
        <v>60</v>
      </c>
      <c r="F1311" s="81">
        <f>'3月评分表'!F147</f>
        <v>38.700000000000003</v>
      </c>
      <c r="G1311" s="81">
        <f>'3月评分表'!G147</f>
        <v>20</v>
      </c>
      <c r="H1311" s="81">
        <f>'3月评分表'!H147</f>
        <v>10</v>
      </c>
      <c r="I1311" s="81">
        <f>'3月评分表'!I147</f>
        <v>4</v>
      </c>
      <c r="J1311" s="81">
        <f>'3月评分表'!J147</f>
        <v>5</v>
      </c>
      <c r="K1311" s="81">
        <f>'3月评分表'!K147</f>
        <v>5</v>
      </c>
      <c r="L1311" s="81">
        <f>'3月评分表'!L147</f>
        <v>82.7</v>
      </c>
      <c r="M1311" s="82">
        <f>'3月评分表'!M147</f>
        <v>178718.85</v>
      </c>
      <c r="N1311" s="82">
        <f>'3月评分表'!N147</f>
        <v>44695.509276995901</v>
      </c>
      <c r="O1311" s="82">
        <f>'3月评分表'!O147</f>
        <v>0.21769549657204099</v>
      </c>
      <c r="P1311" s="82">
        <f>'3月评分表'!P147</f>
        <v>4.4860777939567102E-2</v>
      </c>
      <c r="Q1311" s="82">
        <f>'3月评分表'!Q147</f>
        <v>18.0034175665078</v>
      </c>
      <c r="R1311" s="82">
        <f>'3月评分表'!R147</f>
        <v>3.7099863356022</v>
      </c>
    </row>
    <row r="1312" spans="1:18" hidden="1">
      <c r="A1312" s="81">
        <v>202403</v>
      </c>
      <c r="B1312" s="81" t="s">
        <v>321</v>
      </c>
      <c r="C1312" s="81" t="s">
        <v>16</v>
      </c>
      <c r="D1312" s="81" t="s">
        <v>22</v>
      </c>
      <c r="E1312" s="81" t="s">
        <v>322</v>
      </c>
      <c r="F1312" s="81">
        <f>'3月评分表'!F148</f>
        <v>45</v>
      </c>
      <c r="G1312" s="81">
        <f>'3月评分表'!G148</f>
        <v>15</v>
      </c>
      <c r="H1312" s="81">
        <f>'3月评分表'!H148</f>
        <v>10</v>
      </c>
      <c r="I1312" s="81">
        <f>'3月评分表'!I148</f>
        <v>7</v>
      </c>
      <c r="J1312" s="81">
        <f>'3月评分表'!J148</f>
        <v>7.5</v>
      </c>
      <c r="K1312" s="81">
        <f>'3月评分表'!K148</f>
        <v>5</v>
      </c>
      <c r="L1312" s="81">
        <f>'3月评分表'!L148</f>
        <v>89.5</v>
      </c>
      <c r="M1312" s="82">
        <f>'3月评分表'!M148</f>
        <v>189511.63</v>
      </c>
      <c r="N1312" s="82">
        <f>'3月评分表'!N148</f>
        <v>30964.0589085274</v>
      </c>
      <c r="O1312" s="82">
        <f>'3月评分表'!O148</f>
        <v>0.19811362811877101</v>
      </c>
      <c r="P1312" s="82">
        <f>'3月评分表'!P148</f>
        <v>4.0249210712483503E-2</v>
      </c>
      <c r="Q1312" s="82">
        <f>'3月评分表'!Q148</f>
        <v>17.731169716629999</v>
      </c>
      <c r="R1312" s="82">
        <f>'3月评分表'!R148</f>
        <v>3.6023043587672698</v>
      </c>
    </row>
    <row r="1313" spans="1:18" hidden="1">
      <c r="A1313" s="81">
        <v>202403</v>
      </c>
      <c r="B1313" s="81" t="s">
        <v>181</v>
      </c>
      <c r="C1313" s="81" t="s">
        <v>17</v>
      </c>
      <c r="D1313" s="81" t="s">
        <v>30</v>
      </c>
      <c r="E1313" s="81" t="s">
        <v>182</v>
      </c>
      <c r="F1313" s="81">
        <f>'3月评分表'!F149</f>
        <v>45</v>
      </c>
      <c r="G1313" s="81">
        <f>'3月评分表'!G149</f>
        <v>5</v>
      </c>
      <c r="H1313" s="81">
        <f>'3月评分表'!H149</f>
        <v>10</v>
      </c>
      <c r="I1313" s="81">
        <f>'3月评分表'!I149</f>
        <v>10</v>
      </c>
      <c r="J1313" s="81">
        <f>'3月评分表'!J149</f>
        <v>5</v>
      </c>
      <c r="K1313" s="81">
        <f>'3月评分表'!K149</f>
        <v>5</v>
      </c>
      <c r="L1313" s="81">
        <f>'3月评分表'!L149</f>
        <v>80</v>
      </c>
      <c r="M1313" s="82">
        <f>'3月评分表'!M149</f>
        <v>137223.60999999999</v>
      </c>
      <c r="N1313" s="82">
        <f>'3月评分表'!N149</f>
        <v>12498.3425136563</v>
      </c>
      <c r="O1313" s="82">
        <f>'3月评分表'!O149</f>
        <v>8.9400373825341398E-2</v>
      </c>
      <c r="P1313" s="82">
        <f>'3月评分表'!P149</f>
        <v>1.6749156631287499E-2</v>
      </c>
      <c r="Q1313" s="82">
        <f>'3月评分表'!Q149</f>
        <v>7.1520299060273098</v>
      </c>
      <c r="R1313" s="82">
        <f>'3月评分表'!R149</f>
        <v>1.3399325305030001</v>
      </c>
    </row>
    <row r="1314" spans="1:18" hidden="1">
      <c r="A1314" s="81">
        <v>202403</v>
      </c>
      <c r="B1314" s="81" t="s">
        <v>291</v>
      </c>
      <c r="C1314" s="81" t="s">
        <v>17</v>
      </c>
      <c r="D1314" s="81" t="s">
        <v>30</v>
      </c>
      <c r="E1314" s="81" t="s">
        <v>292</v>
      </c>
      <c r="F1314" s="81">
        <f>'3月评分表'!F150</f>
        <v>42.3</v>
      </c>
      <c r="G1314" s="81">
        <f>'3月评分表'!G150</f>
        <v>10</v>
      </c>
      <c r="H1314" s="81">
        <f>'3月评分表'!H150</f>
        <v>10</v>
      </c>
      <c r="I1314" s="81">
        <f>'3月评分表'!I150</f>
        <v>7</v>
      </c>
      <c r="J1314" s="81">
        <f>'3月评分表'!J150</f>
        <v>2.5</v>
      </c>
      <c r="K1314" s="81">
        <f>'3月评分表'!K150</f>
        <v>5</v>
      </c>
      <c r="L1314" s="81">
        <f>'3月评分表'!L150</f>
        <v>76.8</v>
      </c>
      <c r="M1314" s="82">
        <f>'3月评分表'!M150</f>
        <v>230878.95</v>
      </c>
      <c r="N1314" s="82">
        <f>'3月评分表'!N150</f>
        <v>30926.407098466301</v>
      </c>
      <c r="O1314" s="82">
        <f>'3月评分表'!O150</f>
        <v>0.16363132197671901</v>
      </c>
      <c r="P1314" s="82">
        <f>'3月评分表'!P150</f>
        <v>3.2437920198396197E-2</v>
      </c>
      <c r="Q1314" s="82">
        <f>'3月评分表'!Q150</f>
        <v>12.566885527812</v>
      </c>
      <c r="R1314" s="82">
        <f>'3月评分表'!R150</f>
        <v>2.49123227123683</v>
      </c>
    </row>
    <row r="1315" spans="1:18" hidden="1">
      <c r="A1315" s="81">
        <v>202403</v>
      </c>
      <c r="B1315" s="81" t="s">
        <v>215</v>
      </c>
      <c r="C1315" s="81" t="s">
        <v>17</v>
      </c>
      <c r="D1315" s="81" t="s">
        <v>30</v>
      </c>
      <c r="E1315" s="81" t="s">
        <v>216</v>
      </c>
      <c r="F1315" s="81">
        <f>'3月评分表'!F151</f>
        <v>36.450000000000003</v>
      </c>
      <c r="G1315" s="81">
        <f>'3月评分表'!G151</f>
        <v>5</v>
      </c>
      <c r="H1315" s="81">
        <f>'3月评分表'!H151</f>
        <v>10</v>
      </c>
      <c r="I1315" s="81">
        <f>'3月评分表'!I151</f>
        <v>10</v>
      </c>
      <c r="J1315" s="81">
        <f>'3月评分表'!J151</f>
        <v>5</v>
      </c>
      <c r="K1315" s="81">
        <f>'3月评分表'!K151</f>
        <v>5</v>
      </c>
      <c r="L1315" s="81">
        <f>'3月评分表'!L151</f>
        <v>71.45</v>
      </c>
      <c r="M1315" s="82">
        <f>'3月评分表'!M151</f>
        <v>98239.6</v>
      </c>
      <c r="N1315" s="82">
        <f>'3月评分表'!N151</f>
        <v>9663.4354258722906</v>
      </c>
      <c r="O1315" s="82">
        <f>'3月评分表'!O151</f>
        <v>6.4958157107254194E-2</v>
      </c>
      <c r="P1315" s="82">
        <f>'3月评分表'!P151</f>
        <v>1.229874321671E-2</v>
      </c>
      <c r="Q1315" s="82">
        <f>'3月评分表'!Q151</f>
        <v>4.6412603253133096</v>
      </c>
      <c r="R1315" s="82">
        <f>'3月评分表'!R151</f>
        <v>0.87874520283392998</v>
      </c>
    </row>
    <row r="1316" spans="1:18" hidden="1">
      <c r="A1316" s="81">
        <v>202403</v>
      </c>
      <c r="B1316" s="81" t="s">
        <v>213</v>
      </c>
      <c r="C1316" s="81" t="s">
        <v>17</v>
      </c>
      <c r="D1316" s="81" t="s">
        <v>30</v>
      </c>
      <c r="E1316" s="81" t="s">
        <v>214</v>
      </c>
      <c r="F1316" s="81">
        <f>'3月评分表'!F152</f>
        <v>45</v>
      </c>
      <c r="G1316" s="81">
        <f>'3月评分表'!G152</f>
        <v>5</v>
      </c>
      <c r="H1316" s="81">
        <f>'3月评分表'!H152</f>
        <v>10</v>
      </c>
      <c r="I1316" s="81">
        <f>'3月评分表'!I152</f>
        <v>10</v>
      </c>
      <c r="J1316" s="81">
        <f>'3月评分表'!J152</f>
        <v>2.5</v>
      </c>
      <c r="K1316" s="81">
        <f>'3月评分表'!K152</f>
        <v>5</v>
      </c>
      <c r="L1316" s="81">
        <f>'3月评分表'!L152</f>
        <v>77.5</v>
      </c>
      <c r="M1316" s="82">
        <f>'3月评分表'!M152</f>
        <v>138011.20000000001</v>
      </c>
      <c r="N1316" s="82">
        <f>'3月评分表'!N152</f>
        <v>8363.0007932334702</v>
      </c>
      <c r="O1316" s="82">
        <f>'3月评分表'!O152</f>
        <v>8.4296479119643497E-2</v>
      </c>
      <c r="P1316" s="82">
        <f>'3月评分表'!P152</f>
        <v>1.5035680581624199E-2</v>
      </c>
      <c r="Q1316" s="82">
        <f>'3月评分表'!Q152</f>
        <v>6.5329771317723697</v>
      </c>
      <c r="R1316" s="82">
        <f>'3月评分表'!R152</f>
        <v>1.16526524507588</v>
      </c>
    </row>
    <row r="1317" spans="1:18" hidden="1">
      <c r="A1317" s="81">
        <v>202403</v>
      </c>
      <c r="B1317" s="81" t="s">
        <v>211</v>
      </c>
      <c r="C1317" s="81" t="s">
        <v>17</v>
      </c>
      <c r="D1317" s="81" t="s">
        <v>30</v>
      </c>
      <c r="E1317" s="81" t="s">
        <v>212</v>
      </c>
      <c r="F1317" s="81">
        <f>'3月评分表'!F153</f>
        <v>45</v>
      </c>
      <c r="G1317" s="81">
        <f>'3月评分表'!G153</f>
        <v>20</v>
      </c>
      <c r="H1317" s="81">
        <f>'3月评分表'!H153</f>
        <v>10</v>
      </c>
      <c r="I1317" s="81">
        <f>'3月评分表'!I153</f>
        <v>10</v>
      </c>
      <c r="J1317" s="81">
        <f>'3月评分表'!J153</f>
        <v>2.5</v>
      </c>
      <c r="K1317" s="81">
        <f>'3月评分表'!K153</f>
        <v>5</v>
      </c>
      <c r="L1317" s="81">
        <f>'3月评分表'!L153</f>
        <v>92.5</v>
      </c>
      <c r="M1317" s="82">
        <f>'3月评分表'!M153</f>
        <v>379243.05</v>
      </c>
      <c r="N1317" s="82">
        <f>'3月评分表'!N153</f>
        <v>95075.414522984094</v>
      </c>
      <c r="O1317" s="82">
        <f>'3月评分表'!O153</f>
        <v>0.32789543294984802</v>
      </c>
      <c r="P1317" s="82">
        <f>'3月评分表'!P153</f>
        <v>7.23271282499931E-2</v>
      </c>
      <c r="Q1317" s="82">
        <f>'3月评分表'!Q153</f>
        <v>30.3303275478609</v>
      </c>
      <c r="R1317" s="82">
        <f>'3月评分表'!R153</f>
        <v>6.6902593631243601</v>
      </c>
    </row>
    <row r="1318" spans="1:18" hidden="1">
      <c r="A1318" s="81">
        <v>202403</v>
      </c>
      <c r="B1318" s="81" t="s">
        <v>323</v>
      </c>
      <c r="C1318" s="81" t="s">
        <v>17</v>
      </c>
      <c r="D1318" s="81" t="s">
        <v>30</v>
      </c>
      <c r="E1318" s="81" t="s">
        <v>324</v>
      </c>
      <c r="F1318" s="81">
        <f>'3月评分表'!F154</f>
        <v>45</v>
      </c>
      <c r="G1318" s="81">
        <f>'3月评分表'!G154</f>
        <v>15</v>
      </c>
      <c r="H1318" s="81">
        <f>'3月评分表'!H154</f>
        <v>10</v>
      </c>
      <c r="I1318" s="81">
        <f>'3月评分表'!I154</f>
        <v>7</v>
      </c>
      <c r="J1318" s="81">
        <f>'3月评分表'!J154</f>
        <v>5</v>
      </c>
      <c r="K1318" s="81">
        <f>'3月评分表'!K154</f>
        <v>5</v>
      </c>
      <c r="L1318" s="81">
        <f>'3月评分表'!L154</f>
        <v>87</v>
      </c>
      <c r="M1318" s="82">
        <f>'3月评分表'!M154</f>
        <v>145828.76</v>
      </c>
      <c r="N1318" s="82">
        <f>'3月评分表'!N154</f>
        <v>23476.036786212098</v>
      </c>
      <c r="O1318" s="82">
        <f>'3月评分表'!O154</f>
        <v>0.108616838040883</v>
      </c>
      <c r="P1318" s="82">
        <f>'3月评分表'!P154</f>
        <v>2.21842398590456E-2</v>
      </c>
      <c r="Q1318" s="82">
        <f>'3月评分表'!Q154</f>
        <v>9.4496649095568195</v>
      </c>
      <c r="R1318" s="82">
        <f>'3月评分表'!R154</f>
        <v>1.9300288677369699</v>
      </c>
    </row>
    <row r="1319" spans="1:18" hidden="1">
      <c r="A1319" s="81">
        <v>202403</v>
      </c>
      <c r="B1319" s="81" t="s">
        <v>369</v>
      </c>
      <c r="C1319" s="81" t="s">
        <v>17</v>
      </c>
      <c r="D1319" s="81" t="s">
        <v>30</v>
      </c>
      <c r="E1319" s="81" t="s">
        <v>370</v>
      </c>
      <c r="F1319" s="81">
        <f>'3月评分表'!F155</f>
        <v>45</v>
      </c>
      <c r="G1319" s="81">
        <f>'3月评分表'!G155</f>
        <v>20</v>
      </c>
      <c r="H1319" s="81">
        <f>'3月评分表'!H155</f>
        <v>7.5</v>
      </c>
      <c r="I1319" s="81">
        <f>'3月评分表'!I155</f>
        <v>10</v>
      </c>
      <c r="J1319" s="81">
        <f>'3月评分表'!J155</f>
        <v>2.5</v>
      </c>
      <c r="K1319" s="81">
        <f>'3月评分表'!K155</f>
        <v>5</v>
      </c>
      <c r="L1319" s="81">
        <f>'3月评分表'!L155</f>
        <v>90</v>
      </c>
      <c r="M1319" s="82">
        <f>'3月评分表'!M155</f>
        <v>191603.6</v>
      </c>
      <c r="N1319" s="82">
        <f>'3月评分表'!N155</f>
        <v>44694.094242766099</v>
      </c>
      <c r="O1319" s="82">
        <f>'3月评分表'!O155</f>
        <v>0.161201396980311</v>
      </c>
      <c r="P1319" s="82">
        <f>'3月评分表'!P155</f>
        <v>3.5104704597510202E-2</v>
      </c>
      <c r="Q1319" s="82">
        <f>'3月评分表'!Q155</f>
        <v>14.508125728228</v>
      </c>
      <c r="R1319" s="82">
        <f>'3月评分表'!R155</f>
        <v>3.1594234137759201</v>
      </c>
    </row>
    <row r="1320" spans="1:18" hidden="1">
      <c r="A1320" s="81">
        <v>202403</v>
      </c>
      <c r="B1320" s="81" t="s">
        <v>249</v>
      </c>
      <c r="C1320" s="81" t="s">
        <v>16</v>
      </c>
      <c r="D1320" s="81" t="s">
        <v>34</v>
      </c>
      <c r="E1320" s="81" t="s">
        <v>250</v>
      </c>
      <c r="F1320" s="81">
        <f>'3月评分表'!F156</f>
        <v>45</v>
      </c>
      <c r="G1320" s="81">
        <f>'3月评分表'!G156</f>
        <v>2.5</v>
      </c>
      <c r="H1320" s="81">
        <f>'3月评分表'!H156</f>
        <v>10</v>
      </c>
      <c r="I1320" s="81">
        <f>'3月评分表'!I156</f>
        <v>10</v>
      </c>
      <c r="J1320" s="81">
        <f>'3月评分表'!J156</f>
        <v>5</v>
      </c>
      <c r="K1320" s="81">
        <f>'3月评分表'!K156</f>
        <v>5</v>
      </c>
      <c r="L1320" s="81">
        <f>'3月评分表'!L156</f>
        <v>77.5</v>
      </c>
      <c r="M1320" s="82">
        <f>'3月评分表'!M156</f>
        <v>91580.1</v>
      </c>
      <c r="N1320" s="82">
        <f>'3月评分表'!N156</f>
        <v>369.61388086563602</v>
      </c>
      <c r="O1320" s="82">
        <f>'3月评分表'!O156</f>
        <v>3.8240842448131203E-2</v>
      </c>
      <c r="P1320" s="82">
        <f>'3月评分表'!P156</f>
        <v>1.29479448219829E-2</v>
      </c>
      <c r="Q1320" s="82">
        <f>'3月评分表'!Q156</f>
        <v>2.9636652897301698</v>
      </c>
      <c r="R1320" s="82">
        <f>'3月评分表'!R156</f>
        <v>1.0034657237036699</v>
      </c>
    </row>
    <row r="1321" spans="1:18" hidden="1">
      <c r="A1321" s="81">
        <v>202403</v>
      </c>
      <c r="B1321" s="81" t="s">
        <v>229</v>
      </c>
      <c r="C1321" s="81" t="s">
        <v>17</v>
      </c>
      <c r="D1321" s="81" t="s">
        <v>36</v>
      </c>
      <c r="E1321" s="81" t="s">
        <v>230</v>
      </c>
      <c r="F1321" s="81">
        <f>'3月评分表'!F157</f>
        <v>45</v>
      </c>
      <c r="G1321" s="81">
        <f>'3月评分表'!G157</f>
        <v>0</v>
      </c>
      <c r="H1321" s="81">
        <f>'3月评分表'!H157</f>
        <v>5</v>
      </c>
      <c r="I1321" s="81">
        <f>'3月评分表'!I157</f>
        <v>7</v>
      </c>
      <c r="J1321" s="81">
        <f>'3月评分表'!J157</f>
        <v>2.5</v>
      </c>
      <c r="K1321" s="81">
        <f>'3月评分表'!K157</f>
        <v>5</v>
      </c>
      <c r="L1321" s="81">
        <f>'3月评分表'!L157</f>
        <v>64.5</v>
      </c>
      <c r="M1321" s="82">
        <f>'3月评分表'!M157</f>
        <v>56627.89</v>
      </c>
      <c r="N1321" s="82">
        <f>'3月评分表'!N157</f>
        <v>0</v>
      </c>
      <c r="O1321" s="82">
        <f>'3月评分表'!O157</f>
        <v>2.6947428944369599E-2</v>
      </c>
      <c r="P1321" s="82">
        <f>'3月评分表'!P157</f>
        <v>4.6933602755346304E-3</v>
      </c>
      <c r="Q1321" s="82">
        <f>'3月评分表'!Q157</f>
        <v>1.73810916691184</v>
      </c>
      <c r="R1321" s="82">
        <f>'3月评分表'!R157</f>
        <v>0.30272173777198402</v>
      </c>
    </row>
    <row r="1322" spans="1:18" hidden="1">
      <c r="A1322" s="81">
        <v>202403</v>
      </c>
      <c r="B1322" s="81" t="s">
        <v>117</v>
      </c>
      <c r="C1322" s="81" t="s">
        <v>16</v>
      </c>
      <c r="D1322" s="81" t="s">
        <v>22</v>
      </c>
      <c r="E1322" s="81" t="s">
        <v>118</v>
      </c>
      <c r="F1322" s="81">
        <f>'3月评分表'!F158</f>
        <v>45</v>
      </c>
      <c r="G1322" s="81">
        <f>'3月评分表'!G158</f>
        <v>15</v>
      </c>
      <c r="H1322" s="81">
        <f>'3月评分表'!H158</f>
        <v>10</v>
      </c>
      <c r="I1322" s="81">
        <f>'3月评分表'!I158</f>
        <v>10</v>
      </c>
      <c r="J1322" s="81">
        <f>'3月评分表'!J158</f>
        <v>2.5</v>
      </c>
      <c r="K1322" s="81">
        <f>'3月评分表'!K158</f>
        <v>5</v>
      </c>
      <c r="L1322" s="81">
        <f>'3月评分表'!L158</f>
        <v>87.5</v>
      </c>
      <c r="M1322" s="82">
        <f>'3月评分表'!M158</f>
        <v>196001.69</v>
      </c>
      <c r="N1322" s="82">
        <f>'3月评分表'!N158</f>
        <v>36640.1435296567</v>
      </c>
      <c r="O1322" s="82">
        <f>'3月评分表'!O158</f>
        <v>0.214092343074167</v>
      </c>
      <c r="P1322" s="82">
        <f>'3月评分表'!P158</f>
        <v>4.3684123994980097E-2</v>
      </c>
      <c r="Q1322" s="82">
        <f>'3月评分表'!Q158</f>
        <v>18.7330800189896</v>
      </c>
      <c r="R1322" s="82">
        <f>'3月评分表'!R158</f>
        <v>3.8223608495607602</v>
      </c>
    </row>
    <row r="1323" spans="1:18" hidden="1">
      <c r="A1323" s="81">
        <v>202403</v>
      </c>
      <c r="B1323" s="81" t="s">
        <v>147</v>
      </c>
      <c r="C1323" s="81" t="s">
        <v>16</v>
      </c>
      <c r="D1323" s="81" t="s">
        <v>22</v>
      </c>
      <c r="E1323" s="81" t="s">
        <v>148</v>
      </c>
      <c r="F1323" s="81">
        <f>'3月评分表'!F159</f>
        <v>43.2</v>
      </c>
      <c r="G1323" s="81">
        <f>'3月评分表'!G159</f>
        <v>2.5</v>
      </c>
      <c r="H1323" s="81">
        <f>'3月评分表'!H159</f>
        <v>10</v>
      </c>
      <c r="I1323" s="81">
        <f>'3月评分表'!I159</f>
        <v>10</v>
      </c>
      <c r="J1323" s="81">
        <f>'3月评分表'!J159</f>
        <v>2.5</v>
      </c>
      <c r="K1323" s="81">
        <f>'3月评分表'!K159</f>
        <v>5</v>
      </c>
      <c r="L1323" s="81">
        <f>'3月评分表'!L159</f>
        <v>73.2</v>
      </c>
      <c r="M1323" s="82">
        <f>'3月评分表'!M159</f>
        <v>120860.46</v>
      </c>
      <c r="N1323" s="82">
        <f>'3月评分表'!N159</f>
        <v>1642.45977902397</v>
      </c>
      <c r="O1323" s="82">
        <f>'3月评分表'!O159</f>
        <v>9.0283099800391897E-2</v>
      </c>
      <c r="P1323" s="82">
        <f>'3月评分表'!P159</f>
        <v>1.7602181013786401E-2</v>
      </c>
      <c r="Q1323" s="82">
        <f>'3月评分表'!Q159</f>
        <v>6.6087229053886896</v>
      </c>
      <c r="R1323" s="82">
        <f>'3月评分表'!R159</f>
        <v>1.28847965020916</v>
      </c>
    </row>
    <row r="1324" spans="1:18" hidden="1">
      <c r="A1324" s="81">
        <v>202403</v>
      </c>
      <c r="B1324" s="81" t="s">
        <v>349</v>
      </c>
      <c r="C1324" s="81" t="s">
        <v>16</v>
      </c>
      <c r="D1324" s="81" t="s">
        <v>22</v>
      </c>
      <c r="E1324" s="81" t="s">
        <v>350</v>
      </c>
      <c r="F1324" s="81">
        <f>'3月评分表'!F160</f>
        <v>36.9</v>
      </c>
      <c r="G1324" s="81">
        <f>'3月评分表'!G160</f>
        <v>0</v>
      </c>
      <c r="H1324" s="81">
        <f>'3月评分表'!H160</f>
        <v>10</v>
      </c>
      <c r="I1324" s="81">
        <f>'3月评分表'!I160</f>
        <v>10</v>
      </c>
      <c r="J1324" s="81">
        <f>'3月评分表'!J160</f>
        <v>7.5</v>
      </c>
      <c r="K1324" s="81">
        <f>'3月评分表'!K160</f>
        <v>5</v>
      </c>
      <c r="L1324" s="81">
        <f>'3月评分表'!L160</f>
        <v>69.400000000000006</v>
      </c>
      <c r="M1324" s="82">
        <f>'3月评分表'!M160</f>
        <v>109518.38</v>
      </c>
      <c r="N1324" s="82">
        <f>'3月评分表'!N160</f>
        <v>0</v>
      </c>
      <c r="O1324" s="82">
        <f>'3月评分表'!O160</f>
        <v>7.8845912193867704E-2</v>
      </c>
      <c r="P1324" s="82">
        <f>'3月评分表'!P160</f>
        <v>1.5287187801919899E-2</v>
      </c>
      <c r="Q1324" s="82">
        <f>'3月评分表'!Q160</f>
        <v>5.4719063062544198</v>
      </c>
      <c r="R1324" s="82">
        <f>'3月评分表'!R160</f>
        <v>1.0609308334532399</v>
      </c>
    </row>
    <row r="1325" spans="1:18" hidden="1">
      <c r="A1325" s="81">
        <v>202403</v>
      </c>
      <c r="B1325" s="81" t="s">
        <v>253</v>
      </c>
      <c r="C1325" s="81" t="s">
        <v>16</v>
      </c>
      <c r="D1325" s="81" t="s">
        <v>34</v>
      </c>
      <c r="E1325" s="81" t="s">
        <v>254</v>
      </c>
      <c r="F1325" s="81">
        <f>'3月评分表'!F161</f>
        <v>45</v>
      </c>
      <c r="G1325" s="81">
        <f>'3月评分表'!G161</f>
        <v>2.5</v>
      </c>
      <c r="H1325" s="81">
        <f>'3月评分表'!H161</f>
        <v>10</v>
      </c>
      <c r="I1325" s="81">
        <f>'3月评分表'!I161</f>
        <v>7</v>
      </c>
      <c r="J1325" s="81">
        <f>'3月评分表'!J161</f>
        <v>5</v>
      </c>
      <c r="K1325" s="81">
        <f>'3月评分表'!K161</f>
        <v>5</v>
      </c>
      <c r="L1325" s="81">
        <f>'3月评分表'!L161</f>
        <v>74.5</v>
      </c>
      <c r="M1325" s="82">
        <f>'3月评分表'!M161</f>
        <v>136007.79999999999</v>
      </c>
      <c r="N1325" s="82">
        <f>'3月评分表'!N161</f>
        <v>3252.3298207002999</v>
      </c>
      <c r="O1325" s="82">
        <f>'3月评分表'!O161</f>
        <v>5.9986072279761798E-2</v>
      </c>
      <c r="P1325" s="82">
        <f>'3月评分表'!P161</f>
        <v>2.04338132486779E-2</v>
      </c>
      <c r="Q1325" s="82">
        <f>'3月评分表'!Q161</f>
        <v>4.4689623848422499</v>
      </c>
      <c r="R1325" s="82">
        <f>'3月评分表'!R161</f>
        <v>1.5223190870265</v>
      </c>
    </row>
    <row r="1326" spans="1:18" hidden="1">
      <c r="A1326" s="81">
        <v>202403</v>
      </c>
      <c r="B1326" s="81" t="s">
        <v>61</v>
      </c>
      <c r="C1326" s="81" t="s">
        <v>19</v>
      </c>
      <c r="D1326" s="81" t="s">
        <v>28</v>
      </c>
      <c r="E1326" s="81" t="s">
        <v>62</v>
      </c>
      <c r="F1326" s="81">
        <f>'3月评分表'!F162</f>
        <v>0</v>
      </c>
      <c r="G1326" s="81">
        <f>'3月评分表'!G162</f>
        <v>15</v>
      </c>
      <c r="H1326" s="81">
        <f>'3月评分表'!H162</f>
        <v>10</v>
      </c>
      <c r="I1326" s="81">
        <f>'3月评分表'!I162</f>
        <v>7</v>
      </c>
      <c r="J1326" s="81">
        <f>'3月评分表'!J162</f>
        <v>2.5</v>
      </c>
      <c r="K1326" s="81">
        <f>'3月评分表'!K162</f>
        <v>5</v>
      </c>
      <c r="L1326" s="81">
        <f>'3月评分表'!L162</f>
        <v>39.5</v>
      </c>
      <c r="M1326" s="82">
        <f>'3月评分表'!M162</f>
        <v>106085.84</v>
      </c>
      <c r="N1326" s="82">
        <f>'3月评分表'!N162</f>
        <v>17839.114675842498</v>
      </c>
      <c r="O1326" s="82">
        <f>'3月评分表'!O162</f>
        <v>0.217347292164841</v>
      </c>
      <c r="P1326" s="82">
        <f>'3月评分表'!P162</f>
        <v>1.7986618903330798E-2</v>
      </c>
      <c r="Q1326" s="82">
        <f>'3月评分表'!Q162</f>
        <v>8.5852180405112204</v>
      </c>
      <c r="R1326" s="82">
        <f>'3月评分表'!R162</f>
        <v>0.71047144668156703</v>
      </c>
    </row>
    <row r="1327" spans="1:18" hidden="1">
      <c r="A1327" s="81">
        <v>202403</v>
      </c>
      <c r="B1327" s="81" t="s">
        <v>139</v>
      </c>
      <c r="C1327" s="81" t="s">
        <v>19</v>
      </c>
      <c r="D1327" s="81" t="s">
        <v>28</v>
      </c>
      <c r="E1327" s="81" t="s">
        <v>140</v>
      </c>
      <c r="F1327" s="81">
        <f>'3月评分表'!F163</f>
        <v>0</v>
      </c>
      <c r="G1327" s="81">
        <f>'3月评分表'!G163</f>
        <v>0</v>
      </c>
      <c r="H1327" s="81">
        <f>'3月评分表'!H163</f>
        <v>0</v>
      </c>
      <c r="I1327" s="81">
        <f>'3月评分表'!I163</f>
        <v>10</v>
      </c>
      <c r="J1327" s="81">
        <f>'3月评分表'!J163</f>
        <v>7.5</v>
      </c>
      <c r="K1327" s="81">
        <f>'3月评分表'!K163</f>
        <v>5</v>
      </c>
      <c r="L1327" s="81">
        <f>'3月评分表'!L163</f>
        <v>22.5</v>
      </c>
      <c r="M1327" s="82">
        <f>'3月评分表'!M163</f>
        <v>75047.3</v>
      </c>
      <c r="N1327" s="82">
        <f>'3月评分表'!N163</f>
        <v>0</v>
      </c>
      <c r="O1327" s="82">
        <f>'3月评分表'!O163</f>
        <v>6.7013171307722705E-2</v>
      </c>
      <c r="P1327" s="82">
        <f>'3月评分表'!P163</f>
        <v>6.6877269430218201E-3</v>
      </c>
      <c r="Q1327" s="82">
        <f>'3月评分表'!Q163</f>
        <v>1.50779635442376</v>
      </c>
      <c r="R1327" s="82">
        <f>'3月评分表'!R163</f>
        <v>0.150473856217991</v>
      </c>
    </row>
    <row r="1328" spans="1:18" hidden="1">
      <c r="A1328" s="81">
        <v>202403</v>
      </c>
      <c r="B1328" s="81" t="s">
        <v>217</v>
      </c>
      <c r="C1328" s="81" t="s">
        <v>17</v>
      </c>
      <c r="D1328" s="81" t="s">
        <v>36</v>
      </c>
      <c r="E1328" s="81" t="s">
        <v>218</v>
      </c>
      <c r="F1328" s="81">
        <f>'3月评分表'!F164</f>
        <v>0</v>
      </c>
      <c r="G1328" s="81">
        <f>'3月评分表'!G164</f>
        <v>0</v>
      </c>
      <c r="H1328" s="81">
        <f>'3月评分表'!H164</f>
        <v>0</v>
      </c>
      <c r="I1328" s="81">
        <f>'3月评分表'!I164</f>
        <v>10</v>
      </c>
      <c r="J1328" s="81">
        <f>'3月评分表'!J164</f>
        <v>2.5</v>
      </c>
      <c r="K1328" s="81">
        <f>'3月评分表'!K164</f>
        <v>5</v>
      </c>
      <c r="L1328" s="81">
        <f>'3月评分表'!L164</f>
        <v>17.5</v>
      </c>
      <c r="M1328" s="82">
        <f>'3月评分表'!M164</f>
        <v>74375.64</v>
      </c>
      <c r="N1328" s="82">
        <f>'3月评分表'!N164</f>
        <v>0</v>
      </c>
      <c r="O1328" s="82">
        <f>'3月评分表'!O164</f>
        <v>3.5393024075098298E-2</v>
      </c>
      <c r="P1328" s="82">
        <f>'3月评分表'!P164</f>
        <v>6.1643065677259804E-3</v>
      </c>
      <c r="Q1328" s="82">
        <f>'3月评分表'!Q164</f>
        <v>0.61937792131421998</v>
      </c>
      <c r="R1328" s="82">
        <f>'3月评分表'!R164</f>
        <v>0.107875364935205</v>
      </c>
    </row>
    <row r="1329" spans="1:18" hidden="1">
      <c r="A1329" s="81">
        <v>202402</v>
      </c>
      <c r="B1329" s="81" t="s">
        <v>42</v>
      </c>
      <c r="C1329" s="81" t="s">
        <v>16</v>
      </c>
      <c r="D1329" s="81" t="s">
        <v>34</v>
      </c>
      <c r="E1329" s="81" t="s">
        <v>43</v>
      </c>
      <c r="F1329" s="81">
        <f>'2月评分表'!F2</f>
        <v>45</v>
      </c>
      <c r="G1329" s="81">
        <f>'2月评分表'!G2</f>
        <v>10</v>
      </c>
      <c r="H1329" s="81">
        <f>'2月评分表'!H2</f>
        <v>10</v>
      </c>
      <c r="I1329" s="81">
        <f>'2月评分表'!I2</f>
        <v>10</v>
      </c>
      <c r="J1329" s="81">
        <f>'2月评分表'!J2</f>
        <v>0</v>
      </c>
      <c r="K1329" s="81">
        <f>'2月评分表'!K2</f>
        <v>5</v>
      </c>
      <c r="L1329" s="81">
        <f>'2月评分表'!L2</f>
        <v>80</v>
      </c>
      <c r="M1329" s="82">
        <f>'2月评分表'!M2</f>
        <v>142521.51</v>
      </c>
      <c r="N1329" s="82">
        <f>'2月评分表'!N2</f>
        <v>14741.036547</v>
      </c>
      <c r="O1329" s="82">
        <f>'2月评分表'!O2</f>
        <v>7.0703142179604397E-2</v>
      </c>
      <c r="P1329" s="82">
        <f>'2月评分表'!P2</f>
        <v>2.6559007216589901E-2</v>
      </c>
      <c r="Q1329" s="82">
        <f>'2月评分表'!Q2</f>
        <v>5.6562513743683498</v>
      </c>
      <c r="R1329" s="82">
        <f>'2月评分表'!R2</f>
        <v>2.12472057732719</v>
      </c>
    </row>
    <row r="1330" spans="1:18" hidden="1">
      <c r="A1330" s="81">
        <v>202402</v>
      </c>
      <c r="B1330" s="81" t="s">
        <v>44</v>
      </c>
      <c r="C1330" s="81" t="s">
        <v>16</v>
      </c>
      <c r="D1330" s="81" t="s">
        <v>34</v>
      </c>
      <c r="E1330" s="81" t="s">
        <v>45</v>
      </c>
      <c r="F1330" s="81">
        <f>'2月评分表'!F3</f>
        <v>43.65</v>
      </c>
      <c r="G1330" s="81">
        <f>'2月评分表'!G3</f>
        <v>20</v>
      </c>
      <c r="H1330" s="81">
        <f>'2月评分表'!H3</f>
        <v>10</v>
      </c>
      <c r="I1330" s="81">
        <f>'2月评分表'!I3</f>
        <v>7</v>
      </c>
      <c r="J1330" s="81">
        <f>'2月评分表'!J3</f>
        <v>2.5</v>
      </c>
      <c r="K1330" s="81">
        <f>'2月评分表'!K3</f>
        <v>5</v>
      </c>
      <c r="L1330" s="81">
        <f>'2月评分表'!L3</f>
        <v>88.15</v>
      </c>
      <c r="M1330" s="82">
        <f>'2月评分表'!M3</f>
        <v>185060.68</v>
      </c>
      <c r="N1330" s="82">
        <f>'2月评分表'!N3</f>
        <v>48022.708227000003</v>
      </c>
      <c r="O1330" s="82">
        <f>'2月评分表'!O3</f>
        <v>0.123519528943365</v>
      </c>
      <c r="P1330" s="82">
        <f>'2月评分表'!P3</f>
        <v>4.7866128489912702E-2</v>
      </c>
      <c r="Q1330" s="82">
        <f>'2月评分表'!Q3</f>
        <v>10.888246476357599</v>
      </c>
      <c r="R1330" s="82">
        <f>'2月评分表'!R3</f>
        <v>4.2193992263858098</v>
      </c>
    </row>
    <row r="1331" spans="1:18" hidden="1">
      <c r="A1331" s="81">
        <v>202402</v>
      </c>
      <c r="B1331" s="81" t="s">
        <v>46</v>
      </c>
      <c r="C1331" s="81" t="s">
        <v>16</v>
      </c>
      <c r="D1331" s="81" t="s">
        <v>34</v>
      </c>
      <c r="E1331" s="81" t="s">
        <v>47</v>
      </c>
      <c r="F1331" s="81">
        <f>'2月评分表'!F4</f>
        <v>45</v>
      </c>
      <c r="G1331" s="81">
        <f>'2月评分表'!G4</f>
        <v>10</v>
      </c>
      <c r="H1331" s="81">
        <f>'2月评分表'!H4</f>
        <v>10</v>
      </c>
      <c r="I1331" s="81">
        <f>'2月评分表'!I4</f>
        <v>7</v>
      </c>
      <c r="J1331" s="81">
        <f>'2月评分表'!J4</f>
        <v>7.5</v>
      </c>
      <c r="K1331" s="81">
        <f>'2月评分表'!K4</f>
        <v>5</v>
      </c>
      <c r="L1331" s="81">
        <f>'2月评分表'!L4</f>
        <v>84.5</v>
      </c>
      <c r="M1331" s="82">
        <f>'2月评分表'!M4</f>
        <v>117884.94</v>
      </c>
      <c r="N1331" s="82">
        <f>'2月评分表'!N4</f>
        <v>16799.788947000001</v>
      </c>
      <c r="O1331" s="82">
        <f>'2月评分表'!O4</f>
        <v>6.3539801122350206E-2</v>
      </c>
      <c r="P1331" s="82">
        <f>'2月评分表'!P4</f>
        <v>2.41021801458969E-2</v>
      </c>
      <c r="Q1331" s="82">
        <f>'2月评分表'!Q4</f>
        <v>5.3691131948385902</v>
      </c>
      <c r="R1331" s="82">
        <f>'2月评分表'!R4</f>
        <v>2.0366342223282898</v>
      </c>
    </row>
    <row r="1332" spans="1:18" hidden="1">
      <c r="A1332" s="81">
        <v>202402</v>
      </c>
      <c r="B1332" s="81" t="s">
        <v>48</v>
      </c>
      <c r="C1332" s="81" t="s">
        <v>17</v>
      </c>
      <c r="D1332" s="81" t="s">
        <v>36</v>
      </c>
      <c r="E1332" s="81" t="s">
        <v>49</v>
      </c>
      <c r="F1332" s="81">
        <f>'2月评分表'!F5</f>
        <v>43.65</v>
      </c>
      <c r="G1332" s="81">
        <f>'2月评分表'!G5</f>
        <v>5</v>
      </c>
      <c r="H1332" s="81">
        <f>'2月评分表'!H5</f>
        <v>10</v>
      </c>
      <c r="I1332" s="81">
        <f>'2月评分表'!I5</f>
        <v>10</v>
      </c>
      <c r="J1332" s="81">
        <f>'2月评分表'!J5</f>
        <v>2.5</v>
      </c>
      <c r="K1332" s="81">
        <f>'2月评分表'!K5</f>
        <v>5</v>
      </c>
      <c r="L1332" s="81">
        <f>'2月评分表'!L5</f>
        <v>76.150000000000006</v>
      </c>
      <c r="M1332" s="82">
        <f>'2月评分表'!M5</f>
        <v>192736.47</v>
      </c>
      <c r="N1332" s="82">
        <f>'2月评分表'!N5</f>
        <v>14979.304789</v>
      </c>
      <c r="O1332" s="82">
        <f>'2月评分表'!O5</f>
        <v>0.10077448686766299</v>
      </c>
      <c r="P1332" s="82">
        <f>'2月评分表'!P5</f>
        <v>1.8768556614059202E-2</v>
      </c>
      <c r="Q1332" s="82">
        <f>'2月评分表'!Q5</f>
        <v>7.6739771749725403</v>
      </c>
      <c r="R1332" s="82">
        <f>'2月评分表'!R5</f>
        <v>1.42922558616061</v>
      </c>
    </row>
    <row r="1333" spans="1:18" hidden="1">
      <c r="A1333" s="81">
        <v>202402</v>
      </c>
      <c r="B1333" s="81" t="s">
        <v>50</v>
      </c>
      <c r="C1333" s="81" t="s">
        <v>16</v>
      </c>
      <c r="D1333" s="81" t="s">
        <v>22</v>
      </c>
      <c r="E1333" s="81" t="s">
        <v>51</v>
      </c>
      <c r="F1333" s="81">
        <f>'2月评分表'!F6</f>
        <v>45</v>
      </c>
      <c r="G1333" s="81">
        <f>'2月评分表'!G6</f>
        <v>15</v>
      </c>
      <c r="H1333" s="81">
        <f>'2月评分表'!H6</f>
        <v>10</v>
      </c>
      <c r="I1333" s="81">
        <f>'2月评分表'!I6</f>
        <v>10</v>
      </c>
      <c r="J1333" s="81">
        <f>'2月评分表'!J6</f>
        <v>2.5</v>
      </c>
      <c r="K1333" s="81">
        <f>'2月评分表'!K6</f>
        <v>5</v>
      </c>
      <c r="L1333" s="81">
        <f>'2月评分表'!L6</f>
        <v>87.5</v>
      </c>
      <c r="M1333" s="82">
        <f>'2月评分表'!M6</f>
        <v>156540.16</v>
      </c>
      <c r="N1333" s="82">
        <f>'2月评分表'!N6</f>
        <v>24687.663270000001</v>
      </c>
      <c r="O1333" s="82">
        <f>'2月评分表'!O6</f>
        <v>0.13673104644342399</v>
      </c>
      <c r="P1333" s="82">
        <f>'2月评分表'!P6</f>
        <v>3.3107596857782501E-2</v>
      </c>
      <c r="Q1333" s="82">
        <f>'2月评分表'!Q6</f>
        <v>11.9639665637996</v>
      </c>
      <c r="R1333" s="82">
        <f>'2月评分表'!R6</f>
        <v>2.8969147250559701</v>
      </c>
    </row>
    <row r="1334" spans="1:18" hidden="1">
      <c r="A1334" s="81">
        <v>202402</v>
      </c>
      <c r="B1334" s="81" t="s">
        <v>52</v>
      </c>
      <c r="C1334" s="81" t="s">
        <v>19</v>
      </c>
      <c r="D1334" s="81" t="s">
        <v>28</v>
      </c>
      <c r="E1334" s="81" t="s">
        <v>53</v>
      </c>
      <c r="F1334" s="81">
        <f>'2月评分表'!F7</f>
        <v>45</v>
      </c>
      <c r="G1334" s="81">
        <f>'2月评分表'!G7</f>
        <v>15</v>
      </c>
      <c r="H1334" s="81">
        <f>'2月评分表'!H7</f>
        <v>5</v>
      </c>
      <c r="I1334" s="81">
        <f>'2月评分表'!I7</f>
        <v>10</v>
      </c>
      <c r="J1334" s="81">
        <f>'2月评分表'!J7</f>
        <v>10</v>
      </c>
      <c r="K1334" s="81">
        <f>'2月评分表'!K7</f>
        <v>5</v>
      </c>
      <c r="L1334" s="81">
        <f>'2月评分表'!L7</f>
        <v>90</v>
      </c>
      <c r="M1334" s="82">
        <f>'2月评分表'!M7</f>
        <v>165223.60999999999</v>
      </c>
      <c r="N1334" s="82">
        <f>'2月评分表'!N7</f>
        <v>28703.087281</v>
      </c>
      <c r="O1334" s="82">
        <f>'2月评分表'!O7</f>
        <v>0.202165714143581</v>
      </c>
      <c r="P1334" s="82">
        <f>'2月评分表'!P7</f>
        <v>2.3846424339690898E-2</v>
      </c>
      <c r="Q1334" s="82">
        <f>'2月评分表'!Q7</f>
        <v>18.194914272922301</v>
      </c>
      <c r="R1334" s="82">
        <f>'2月评分表'!R7</f>
        <v>2.1461781905721802</v>
      </c>
    </row>
    <row r="1335" spans="1:18" hidden="1">
      <c r="A1335" s="81">
        <v>202402</v>
      </c>
      <c r="B1335" s="81" t="s">
        <v>55</v>
      </c>
      <c r="C1335" s="81" t="s">
        <v>16</v>
      </c>
      <c r="D1335" s="81" t="s">
        <v>23</v>
      </c>
      <c r="E1335" s="81" t="s">
        <v>56</v>
      </c>
      <c r="F1335" s="81">
        <f>'2月评分表'!F8</f>
        <v>44.1</v>
      </c>
      <c r="G1335" s="81">
        <f>'2月评分表'!G8</f>
        <v>0</v>
      </c>
      <c r="H1335" s="81">
        <f>'2月评分表'!H8</f>
        <v>10</v>
      </c>
      <c r="I1335" s="81">
        <f>'2月评分表'!I8</f>
        <v>10</v>
      </c>
      <c r="J1335" s="81">
        <f>'2月评分表'!J8</f>
        <v>5</v>
      </c>
      <c r="K1335" s="81">
        <f>'2月评分表'!K8</f>
        <v>5</v>
      </c>
      <c r="L1335" s="81">
        <f>'2月评分表'!L8</f>
        <v>74.099999999999994</v>
      </c>
      <c r="M1335" s="82">
        <f>'2月评分表'!M8</f>
        <v>64645.33</v>
      </c>
      <c r="N1335" s="82">
        <f>'2月评分表'!N8</f>
        <v>0</v>
      </c>
      <c r="O1335" s="82">
        <f>'2月评分表'!O8</f>
        <v>2.1281414681279899E-2</v>
      </c>
      <c r="P1335" s="82">
        <f>'2月评分表'!P8</f>
        <v>8.9492000854359804E-3</v>
      </c>
      <c r="Q1335" s="82">
        <f>'2月评分表'!Q8</f>
        <v>1.57695282788284</v>
      </c>
      <c r="R1335" s="82">
        <f>'2月评分表'!R8</f>
        <v>0.66313572633080597</v>
      </c>
    </row>
    <row r="1336" spans="1:18" hidden="1">
      <c r="A1336" s="81">
        <v>202402</v>
      </c>
      <c r="B1336" s="81" t="s">
        <v>57</v>
      </c>
      <c r="C1336" s="81" t="s">
        <v>19</v>
      </c>
      <c r="D1336" s="81" t="s">
        <v>28</v>
      </c>
      <c r="E1336" s="81" t="s">
        <v>58</v>
      </c>
      <c r="F1336" s="81">
        <f>'2月评分表'!F9</f>
        <v>45</v>
      </c>
      <c r="G1336" s="81">
        <f>'2月评分表'!G9</f>
        <v>5</v>
      </c>
      <c r="H1336" s="81">
        <f>'2月评分表'!H9</f>
        <v>10</v>
      </c>
      <c r="I1336" s="81">
        <f>'2月评分表'!I9</f>
        <v>10</v>
      </c>
      <c r="J1336" s="81">
        <f>'2月评分表'!J9</f>
        <v>2.5</v>
      </c>
      <c r="K1336" s="81">
        <f>'2月评分表'!K9</f>
        <v>5</v>
      </c>
      <c r="L1336" s="81">
        <f>'2月评分表'!L9</f>
        <v>77.5</v>
      </c>
      <c r="M1336" s="82">
        <f>'2月评分表'!M9</f>
        <v>167650.04999999999</v>
      </c>
      <c r="N1336" s="82">
        <f>'2月评分表'!N9</f>
        <v>8883.782201</v>
      </c>
      <c r="O1336" s="82">
        <f>'2月评分表'!O9</f>
        <v>0.14784464134294401</v>
      </c>
      <c r="P1336" s="82">
        <f>'2月评分表'!P9</f>
        <v>1.6995420598447299E-2</v>
      </c>
      <c r="Q1336" s="82">
        <f>'2月评分表'!Q9</f>
        <v>11.457959704078201</v>
      </c>
      <c r="R1336" s="82">
        <f>'2月评分表'!R9</f>
        <v>1.31714509637967</v>
      </c>
    </row>
    <row r="1337" spans="1:18" hidden="1">
      <c r="A1337" s="81">
        <v>202402</v>
      </c>
      <c r="B1337" s="81" t="s">
        <v>59</v>
      </c>
      <c r="C1337" s="81" t="s">
        <v>16</v>
      </c>
      <c r="D1337" s="81" t="s">
        <v>22</v>
      </c>
      <c r="E1337" s="81" t="s">
        <v>60</v>
      </c>
      <c r="F1337" s="81">
        <f>'2月评分表'!F10</f>
        <v>41.4</v>
      </c>
      <c r="G1337" s="81">
        <f>'2月评分表'!G10</f>
        <v>20</v>
      </c>
      <c r="H1337" s="81">
        <f>'2月评分表'!H10</f>
        <v>10</v>
      </c>
      <c r="I1337" s="81">
        <f>'2月评分表'!I10</f>
        <v>7</v>
      </c>
      <c r="J1337" s="81">
        <f>'2月评分表'!J10</f>
        <v>2.5</v>
      </c>
      <c r="K1337" s="81">
        <f>'2月评分表'!K10</f>
        <v>5</v>
      </c>
      <c r="L1337" s="81">
        <f>'2月评分表'!L10</f>
        <v>85.9</v>
      </c>
      <c r="M1337" s="82">
        <f>'2月评分表'!M10</f>
        <v>212507.91</v>
      </c>
      <c r="N1337" s="82">
        <f>'2月评分表'!N10</f>
        <v>57092.194199999998</v>
      </c>
      <c r="O1337" s="82">
        <f>'2月评分表'!O10</f>
        <v>0.22107832809653999</v>
      </c>
      <c r="P1337" s="82">
        <f>'2月评分表'!P10</f>
        <v>5.5867360945771903E-2</v>
      </c>
      <c r="Q1337" s="82">
        <f>'2月评分表'!Q10</f>
        <v>18.990628383492801</v>
      </c>
      <c r="R1337" s="82">
        <f>'2月评分表'!R10</f>
        <v>4.7990063052418099</v>
      </c>
    </row>
    <row r="1338" spans="1:18" hidden="1">
      <c r="A1338" s="81">
        <v>202402</v>
      </c>
      <c r="B1338" s="81" t="s">
        <v>61</v>
      </c>
      <c r="C1338" s="81" t="s">
        <v>19</v>
      </c>
      <c r="D1338" s="81" t="s">
        <v>28</v>
      </c>
      <c r="E1338" s="81" t="s">
        <v>62</v>
      </c>
      <c r="F1338" s="81">
        <f>'2月评分表'!F11</f>
        <v>45</v>
      </c>
      <c r="G1338" s="81">
        <f>'2月评分表'!G11</f>
        <v>15</v>
      </c>
      <c r="H1338" s="81">
        <f>'2月评分表'!H11</f>
        <v>10</v>
      </c>
      <c r="I1338" s="81">
        <f>'2月评分表'!I11</f>
        <v>10</v>
      </c>
      <c r="J1338" s="81">
        <f>'2月评分表'!J11</f>
        <v>5</v>
      </c>
      <c r="K1338" s="81">
        <f>'2月评分表'!K11</f>
        <v>5</v>
      </c>
      <c r="L1338" s="81">
        <f>'2月评分表'!L11</f>
        <v>90</v>
      </c>
      <c r="M1338" s="82">
        <f>'2月评分表'!M11</f>
        <v>127916.54</v>
      </c>
      <c r="N1338" s="82">
        <f>'2月评分表'!N11</f>
        <v>21184.960121</v>
      </c>
      <c r="O1338" s="82">
        <f>'2月评分表'!O11</f>
        <v>0.15358194440412401</v>
      </c>
      <c r="P1338" s="82">
        <f>'2月评分表'!P11</f>
        <v>1.8093007167188101E-2</v>
      </c>
      <c r="Q1338" s="82">
        <f>'2月评分表'!Q11</f>
        <v>13.822374996371201</v>
      </c>
      <c r="R1338" s="82">
        <f>'2月评分表'!R11</f>
        <v>1.62837064504693</v>
      </c>
    </row>
    <row r="1339" spans="1:18" hidden="1">
      <c r="A1339" s="81">
        <v>202402</v>
      </c>
      <c r="B1339" s="81" t="s">
        <v>63</v>
      </c>
      <c r="C1339" s="81" t="s">
        <v>16</v>
      </c>
      <c r="D1339" s="81" t="s">
        <v>23</v>
      </c>
      <c r="E1339" s="81" t="s">
        <v>64</v>
      </c>
      <c r="F1339" s="81">
        <f>'2月评分表'!F12</f>
        <v>44.1</v>
      </c>
      <c r="G1339" s="81">
        <f>'2月评分表'!G12</f>
        <v>10</v>
      </c>
      <c r="H1339" s="81">
        <f>'2月评分表'!H12</f>
        <v>10</v>
      </c>
      <c r="I1339" s="81">
        <f>'2月评分表'!I12</f>
        <v>10</v>
      </c>
      <c r="J1339" s="81">
        <f>'2月评分表'!J12</f>
        <v>7.5</v>
      </c>
      <c r="K1339" s="81">
        <f>'2月评分表'!K12</f>
        <v>5</v>
      </c>
      <c r="L1339" s="81">
        <f>'2月评分表'!L12</f>
        <v>86.6</v>
      </c>
      <c r="M1339" s="82">
        <f>'2月评分表'!M12</f>
        <v>241207.8</v>
      </c>
      <c r="N1339" s="82">
        <f>'2月评分表'!N12</f>
        <v>33696.874311257801</v>
      </c>
      <c r="O1339" s="82">
        <f>'2月评分表'!O12</f>
        <v>0.13720568851446999</v>
      </c>
      <c r="P1339" s="82">
        <f>'2月评分表'!P12</f>
        <v>4.9002234664841798E-2</v>
      </c>
      <c r="Q1339" s="82">
        <f>'2月评分表'!Q12</f>
        <v>11.8820126253531</v>
      </c>
      <c r="R1339" s="82">
        <f>'2月评分表'!R12</f>
        <v>4.2435935219753</v>
      </c>
    </row>
    <row r="1340" spans="1:18" hidden="1">
      <c r="A1340" s="81">
        <v>202402</v>
      </c>
      <c r="B1340" s="81" t="s">
        <v>65</v>
      </c>
      <c r="C1340" s="81" t="s">
        <v>19</v>
      </c>
      <c r="D1340" s="81" t="s">
        <v>27</v>
      </c>
      <c r="E1340" s="81" t="s">
        <v>66</v>
      </c>
      <c r="F1340" s="81">
        <f>'2月评分表'!F13</f>
        <v>44.55</v>
      </c>
      <c r="G1340" s="81">
        <f>'2月评分表'!G13</f>
        <v>5</v>
      </c>
      <c r="H1340" s="81">
        <f>'2月评分表'!H13</f>
        <v>10</v>
      </c>
      <c r="I1340" s="81">
        <f>'2月评分表'!I13</f>
        <v>10</v>
      </c>
      <c r="J1340" s="81">
        <f>'2月评分表'!J13</f>
        <v>5</v>
      </c>
      <c r="K1340" s="81">
        <f>'2月评分表'!K13</f>
        <v>5</v>
      </c>
      <c r="L1340" s="81">
        <f>'2月评分表'!L13</f>
        <v>79.55</v>
      </c>
      <c r="M1340" s="82">
        <f>'2月评分表'!M13</f>
        <v>228476.62</v>
      </c>
      <c r="N1340" s="82">
        <f>'2月评分表'!N13</f>
        <v>15592.0630718554</v>
      </c>
      <c r="O1340" s="82">
        <f>'2月评分表'!O13</f>
        <v>0.121709329742321</v>
      </c>
      <c r="P1340" s="82">
        <f>'2月评分表'!P13</f>
        <v>2.4401584900999501E-2</v>
      </c>
      <c r="Q1340" s="82">
        <f>'2月评分表'!Q13</f>
        <v>9.6819771810016295</v>
      </c>
      <c r="R1340" s="82">
        <f>'2月评分表'!R13</f>
        <v>1.9411460788745101</v>
      </c>
    </row>
    <row r="1341" spans="1:18" hidden="1">
      <c r="A1341" s="81">
        <v>202402</v>
      </c>
      <c r="B1341" s="81" t="s">
        <v>67</v>
      </c>
      <c r="C1341" s="81" t="s">
        <v>19</v>
      </c>
      <c r="D1341" s="81" t="s">
        <v>20</v>
      </c>
      <c r="E1341" s="81" t="s">
        <v>68</v>
      </c>
      <c r="F1341" s="81">
        <f>'2月评分表'!F14</f>
        <v>41.85</v>
      </c>
      <c r="G1341" s="81">
        <f>'2月评分表'!G14</f>
        <v>0</v>
      </c>
      <c r="H1341" s="81">
        <f>'2月评分表'!H14</f>
        <v>5</v>
      </c>
      <c r="I1341" s="81">
        <f>'2月评分表'!I14</f>
        <v>7</v>
      </c>
      <c r="J1341" s="81">
        <f>'2月评分表'!J14</f>
        <v>2.5</v>
      </c>
      <c r="K1341" s="81">
        <f>'2月评分表'!K14</f>
        <v>5</v>
      </c>
      <c r="L1341" s="81">
        <f>'2月评分表'!L14</f>
        <v>61.35</v>
      </c>
      <c r="M1341" s="82">
        <f>'2月评分表'!M14</f>
        <v>267549.51</v>
      </c>
      <c r="N1341" s="82">
        <f>'2月评分表'!N14</f>
        <v>0</v>
      </c>
      <c r="O1341" s="82">
        <f>'2月评分表'!O14</f>
        <v>0.107006166522675</v>
      </c>
      <c r="P1341" s="82">
        <f>'2月评分表'!P14</f>
        <v>2.2078664031473998E-2</v>
      </c>
      <c r="Q1341" s="82">
        <f>'2月评分表'!Q14</f>
        <v>6.5648283161661096</v>
      </c>
      <c r="R1341" s="82">
        <f>'2月评分表'!R14</f>
        <v>1.3545260383309301</v>
      </c>
    </row>
    <row r="1342" spans="1:18" hidden="1">
      <c r="A1342" s="81">
        <v>202402</v>
      </c>
      <c r="B1342" s="81" t="s">
        <v>69</v>
      </c>
      <c r="C1342" s="81" t="s">
        <v>19</v>
      </c>
      <c r="D1342" s="81" t="s">
        <v>24</v>
      </c>
      <c r="E1342" s="81" t="s">
        <v>70</v>
      </c>
      <c r="F1342" s="81">
        <f>'2月评分表'!F15</f>
        <v>38.700000000000003</v>
      </c>
      <c r="G1342" s="81">
        <f>'2月评分表'!G15</f>
        <v>0</v>
      </c>
      <c r="H1342" s="81">
        <f>'2月评分表'!H15</f>
        <v>10</v>
      </c>
      <c r="I1342" s="81">
        <f>'2月评分表'!I15</f>
        <v>10</v>
      </c>
      <c r="J1342" s="81">
        <f>'2月评分表'!J15</f>
        <v>2.5</v>
      </c>
      <c r="K1342" s="81">
        <f>'2月评分表'!K15</f>
        <v>5</v>
      </c>
      <c r="L1342" s="81">
        <f>'2月评分表'!L15</f>
        <v>66.2</v>
      </c>
      <c r="M1342" s="82">
        <f>'2月评分表'!M15</f>
        <v>191354.34</v>
      </c>
      <c r="N1342" s="82">
        <f>'2月评分表'!N15</f>
        <v>0</v>
      </c>
      <c r="O1342" s="82">
        <f>'2月评分表'!O15</f>
        <v>5.9129661146454897E-2</v>
      </c>
      <c r="P1342" s="82">
        <f>'2月评分表'!P15</f>
        <v>1.5790902341119802E-2</v>
      </c>
      <c r="Q1342" s="82">
        <f>'2月评分表'!Q15</f>
        <v>3.9143835678953098</v>
      </c>
      <c r="R1342" s="82">
        <f>'2月评分表'!R15</f>
        <v>1.0453577349821299</v>
      </c>
    </row>
    <row r="1343" spans="1:18" hidden="1">
      <c r="A1343" s="81">
        <v>202402</v>
      </c>
      <c r="B1343" s="81" t="s">
        <v>71</v>
      </c>
      <c r="C1343" s="81" t="s">
        <v>19</v>
      </c>
      <c r="D1343" s="81" t="s">
        <v>24</v>
      </c>
      <c r="E1343" s="81" t="s">
        <v>72</v>
      </c>
      <c r="F1343" s="81">
        <f>'2月评分表'!F16</f>
        <v>45</v>
      </c>
      <c r="G1343" s="81">
        <f>'2月评分表'!G16</f>
        <v>20</v>
      </c>
      <c r="H1343" s="81">
        <f>'2月评分表'!H16</f>
        <v>10</v>
      </c>
      <c r="I1343" s="81">
        <f>'2月评分表'!I16</f>
        <v>10</v>
      </c>
      <c r="J1343" s="81">
        <f>'2月评分表'!J16</f>
        <v>2.5</v>
      </c>
      <c r="K1343" s="81">
        <f>'2月评分表'!K16</f>
        <v>5</v>
      </c>
      <c r="L1343" s="81">
        <f>'2月评分表'!L16</f>
        <v>92.5</v>
      </c>
      <c r="M1343" s="82">
        <f>'2月评分表'!M16</f>
        <v>496056.31</v>
      </c>
      <c r="N1343" s="82">
        <f>'2月评分表'!N16</f>
        <v>155344.24129447399</v>
      </c>
      <c r="O1343" s="82">
        <f>'2月评分表'!O16</f>
        <v>0.26049400935554801</v>
      </c>
      <c r="P1343" s="82">
        <f>'2月评分表'!P16</f>
        <v>9.6203244423187798E-2</v>
      </c>
      <c r="Q1343" s="82">
        <f>'2月评分表'!Q16</f>
        <v>24.095695865388201</v>
      </c>
      <c r="R1343" s="82">
        <f>'2月评分表'!R16</f>
        <v>8.8988001091448705</v>
      </c>
    </row>
    <row r="1344" spans="1:18" hidden="1">
      <c r="A1344" s="81">
        <v>202402</v>
      </c>
      <c r="B1344" s="81" t="s">
        <v>73</v>
      </c>
      <c r="C1344" s="81" t="s">
        <v>19</v>
      </c>
      <c r="D1344" s="81" t="s">
        <v>24</v>
      </c>
      <c r="E1344" s="81" t="s">
        <v>74</v>
      </c>
      <c r="F1344" s="81">
        <f>'2月评分表'!F17</f>
        <v>41.4</v>
      </c>
      <c r="G1344" s="81">
        <f>'2月评分表'!G17</f>
        <v>0</v>
      </c>
      <c r="H1344" s="81">
        <f>'2月评分表'!H17</f>
        <v>10</v>
      </c>
      <c r="I1344" s="81">
        <f>'2月评分表'!I17</f>
        <v>7</v>
      </c>
      <c r="J1344" s="81">
        <f>'2月评分表'!J17</f>
        <v>2.5</v>
      </c>
      <c r="K1344" s="81">
        <f>'2月评分表'!K17</f>
        <v>5</v>
      </c>
      <c r="L1344" s="81">
        <f>'2月评分表'!L17</f>
        <v>65.900000000000006</v>
      </c>
      <c r="M1344" s="82">
        <f>'2月评分表'!M17</f>
        <v>157452.21</v>
      </c>
      <c r="N1344" s="82">
        <f>'2月评分表'!N17</f>
        <v>0</v>
      </c>
      <c r="O1344" s="82">
        <f>'2月评分表'!O17</f>
        <v>4.8653695672961801E-2</v>
      </c>
      <c r="P1344" s="82">
        <f>'2月评分表'!P17</f>
        <v>1.29932379453922E-2</v>
      </c>
      <c r="Q1344" s="82">
        <f>'2月评分表'!Q17</f>
        <v>3.2062785448481801</v>
      </c>
      <c r="R1344" s="82">
        <f>'2月评分表'!R17</f>
        <v>0.85625438060134595</v>
      </c>
    </row>
    <row r="1345" spans="1:18" hidden="1">
      <c r="A1345" s="81">
        <v>202402</v>
      </c>
      <c r="B1345" s="81" t="s">
        <v>75</v>
      </c>
      <c r="C1345" s="81" t="s">
        <v>19</v>
      </c>
      <c r="D1345" s="81" t="s">
        <v>25</v>
      </c>
      <c r="E1345" s="81" t="s">
        <v>76</v>
      </c>
      <c r="F1345" s="81">
        <f>'2月评分表'!F18</f>
        <v>45</v>
      </c>
      <c r="G1345" s="81">
        <f>'2月评分表'!G18</f>
        <v>2.5</v>
      </c>
      <c r="H1345" s="81">
        <f>'2月评分表'!H18</f>
        <v>10</v>
      </c>
      <c r="I1345" s="81">
        <f>'2月评分表'!I18</f>
        <v>7</v>
      </c>
      <c r="J1345" s="81">
        <f>'2月评分表'!J18</f>
        <v>2.5</v>
      </c>
      <c r="K1345" s="81">
        <f>'2月评分表'!K18</f>
        <v>5</v>
      </c>
      <c r="L1345" s="81">
        <f>'2月评分表'!L18</f>
        <v>72</v>
      </c>
      <c r="M1345" s="82">
        <f>'2月评分表'!M18</f>
        <v>150816.87</v>
      </c>
      <c r="N1345" s="82">
        <f>'2月评分表'!N18</f>
        <v>2057.3079369811298</v>
      </c>
      <c r="O1345" s="82">
        <f>'2月评分表'!O18</f>
        <v>6.89393331890535E-2</v>
      </c>
      <c r="P1345" s="82">
        <f>'2月评分表'!P18</f>
        <v>1.31776191118839E-2</v>
      </c>
      <c r="Q1345" s="82">
        <f>'2月评分表'!Q18</f>
        <v>4.9636319896118497</v>
      </c>
      <c r="R1345" s="82">
        <f>'2月评分表'!R18</f>
        <v>0.94878857605564104</v>
      </c>
    </row>
    <row r="1346" spans="1:18" hidden="1">
      <c r="A1346" s="81">
        <v>202402</v>
      </c>
      <c r="B1346" s="81" t="s">
        <v>77</v>
      </c>
      <c r="C1346" s="81" t="s">
        <v>16</v>
      </c>
      <c r="D1346" s="81" t="s">
        <v>23</v>
      </c>
      <c r="E1346" s="81" t="s">
        <v>78</v>
      </c>
      <c r="F1346" s="81">
        <f>'2月评分表'!F19</f>
        <v>45</v>
      </c>
      <c r="G1346" s="81">
        <f>'2月评分表'!G19</f>
        <v>0</v>
      </c>
      <c r="H1346" s="81">
        <f>'2月评分表'!H19</f>
        <v>10</v>
      </c>
      <c r="I1346" s="81">
        <f>'2月评分表'!I19</f>
        <v>10</v>
      </c>
      <c r="J1346" s="81">
        <f>'2月评分表'!J19</f>
        <v>7.5</v>
      </c>
      <c r="K1346" s="81">
        <f>'2月评分表'!K19</f>
        <v>5</v>
      </c>
      <c r="L1346" s="81">
        <f>'2月评分表'!L19</f>
        <v>77.5</v>
      </c>
      <c r="M1346" s="82">
        <f>'2月评分表'!M19</f>
        <v>134968.82999999999</v>
      </c>
      <c r="N1346" s="82">
        <f>'2月评分表'!N19</f>
        <v>0</v>
      </c>
      <c r="O1346" s="82">
        <f>'2月评分表'!O19</f>
        <v>4.4432098038283199E-2</v>
      </c>
      <c r="P1346" s="82">
        <f>'2月评分表'!P19</f>
        <v>1.8684459727674001E-2</v>
      </c>
      <c r="Q1346" s="82">
        <f>'2月评分表'!Q19</f>
        <v>3.4434875979669499</v>
      </c>
      <c r="R1346" s="82">
        <f>'2月评分表'!R19</f>
        <v>1.4480456288947401</v>
      </c>
    </row>
    <row r="1347" spans="1:18" hidden="1">
      <c r="A1347" s="81">
        <v>202402</v>
      </c>
      <c r="B1347" s="81" t="s">
        <v>79</v>
      </c>
      <c r="C1347" s="81" t="s">
        <v>19</v>
      </c>
      <c r="D1347" s="81" t="s">
        <v>24</v>
      </c>
      <c r="E1347" s="81" t="s">
        <v>80</v>
      </c>
      <c r="F1347" s="81">
        <f>'2月评分表'!F20</f>
        <v>45</v>
      </c>
      <c r="G1347" s="81">
        <f>'2月评分表'!G20</f>
        <v>20</v>
      </c>
      <c r="H1347" s="81">
        <f>'2月评分表'!H20</f>
        <v>10</v>
      </c>
      <c r="I1347" s="81">
        <f>'2月评分表'!I20</f>
        <v>10</v>
      </c>
      <c r="J1347" s="81">
        <f>'2月评分表'!J20</f>
        <v>5</v>
      </c>
      <c r="K1347" s="81">
        <f>'2月评分表'!K20</f>
        <v>5</v>
      </c>
      <c r="L1347" s="81">
        <f>'2月评分表'!L20</f>
        <v>95</v>
      </c>
      <c r="M1347" s="82">
        <f>'2月评分表'!M20</f>
        <v>419780.79</v>
      </c>
      <c r="N1347" s="82">
        <f>'2月评分表'!N20</f>
        <v>139677.11249097699</v>
      </c>
      <c r="O1347" s="82">
        <f>'2月评分表'!O20</f>
        <v>0.22611186457753599</v>
      </c>
      <c r="P1347" s="82">
        <f>'2月评分表'!P20</f>
        <v>8.43348598756576E-2</v>
      </c>
      <c r="Q1347" s="82">
        <f>'2月评分表'!Q20</f>
        <v>21.480627134865902</v>
      </c>
      <c r="R1347" s="82">
        <f>'2月评分表'!R20</f>
        <v>8.0118116881874695</v>
      </c>
    </row>
    <row r="1348" spans="1:18" hidden="1">
      <c r="A1348" s="81">
        <v>202402</v>
      </c>
      <c r="B1348" s="81" t="s">
        <v>81</v>
      </c>
      <c r="C1348" s="81" t="s">
        <v>19</v>
      </c>
      <c r="D1348" s="81" t="s">
        <v>25</v>
      </c>
      <c r="E1348" s="81" t="s">
        <v>82</v>
      </c>
      <c r="F1348" s="81">
        <f>'2月评分表'!F21</f>
        <v>45</v>
      </c>
      <c r="G1348" s="81">
        <f>'2月评分表'!G21</f>
        <v>0</v>
      </c>
      <c r="H1348" s="81">
        <f>'2月评分表'!H21</f>
        <v>10</v>
      </c>
      <c r="I1348" s="81">
        <f>'2月评分表'!I21</f>
        <v>7</v>
      </c>
      <c r="J1348" s="81">
        <f>'2月评分表'!J21</f>
        <v>2.5</v>
      </c>
      <c r="K1348" s="81">
        <f>'2月评分表'!K21</f>
        <v>5</v>
      </c>
      <c r="L1348" s="81">
        <f>'2月评分表'!L21</f>
        <v>69.5</v>
      </c>
      <c r="M1348" s="82">
        <f>'2月评分表'!M21</f>
        <v>155316.67000000001</v>
      </c>
      <c r="N1348" s="82">
        <f>'2月评分表'!N21</f>
        <v>0</v>
      </c>
      <c r="O1348" s="82">
        <f>'2月评分表'!O21</f>
        <v>6.2321921511720398E-2</v>
      </c>
      <c r="P1348" s="82">
        <f>'2月评分表'!P21</f>
        <v>1.2817009365546301E-2</v>
      </c>
      <c r="Q1348" s="82">
        <f>'2月评分表'!Q21</f>
        <v>4.3313735450645696</v>
      </c>
      <c r="R1348" s="82">
        <f>'2月评分表'!R21</f>
        <v>0.89078215090546797</v>
      </c>
    </row>
    <row r="1349" spans="1:18" hidden="1">
      <c r="A1349" s="81">
        <v>202402</v>
      </c>
      <c r="B1349" s="81" t="s">
        <v>83</v>
      </c>
      <c r="C1349" s="81" t="s">
        <v>19</v>
      </c>
      <c r="D1349" s="81" t="s">
        <v>27</v>
      </c>
      <c r="E1349" s="81" t="s">
        <v>84</v>
      </c>
      <c r="F1349" s="81">
        <f>'2月评分表'!F22</f>
        <v>45</v>
      </c>
      <c r="G1349" s="81">
        <f>'2月评分表'!G22</f>
        <v>5</v>
      </c>
      <c r="H1349" s="81">
        <f>'2月评分表'!H22</f>
        <v>10</v>
      </c>
      <c r="I1349" s="81">
        <f>'2月评分表'!I22</f>
        <v>10</v>
      </c>
      <c r="J1349" s="81">
        <f>'2月评分表'!J22</f>
        <v>2.5</v>
      </c>
      <c r="K1349" s="81">
        <f>'2月评分表'!K22</f>
        <v>5</v>
      </c>
      <c r="L1349" s="81">
        <f>'2月评分表'!L22</f>
        <v>77.5</v>
      </c>
      <c r="M1349" s="82">
        <f>'2月评分表'!M22</f>
        <v>171166.28</v>
      </c>
      <c r="N1349" s="82">
        <f>'2月评分表'!N22</f>
        <v>16106.886595718801</v>
      </c>
      <c r="O1349" s="82">
        <f>'2月评分表'!O22</f>
        <v>0.100022758767093</v>
      </c>
      <c r="P1349" s="82">
        <f>'2月评分表'!P22</f>
        <v>1.9855395133879201E-2</v>
      </c>
      <c r="Q1349" s="82">
        <f>'2月评分表'!Q22</f>
        <v>7.7517638044497099</v>
      </c>
      <c r="R1349" s="82">
        <f>'2月评分表'!R22</f>
        <v>1.53879312287564</v>
      </c>
    </row>
    <row r="1350" spans="1:18" hidden="1">
      <c r="A1350" s="81">
        <v>202402</v>
      </c>
      <c r="B1350" s="81" t="s">
        <v>85</v>
      </c>
      <c r="C1350" s="81" t="s">
        <v>19</v>
      </c>
      <c r="D1350" s="81" t="s">
        <v>24</v>
      </c>
      <c r="E1350" s="81" t="s">
        <v>86</v>
      </c>
      <c r="F1350" s="81">
        <f>'2月评分表'!F23</f>
        <v>45</v>
      </c>
      <c r="G1350" s="81">
        <f>'2月评分表'!G23</f>
        <v>15</v>
      </c>
      <c r="H1350" s="81">
        <f>'2月评分表'!H23</f>
        <v>10</v>
      </c>
      <c r="I1350" s="81">
        <f>'2月评分表'!I23</f>
        <v>10</v>
      </c>
      <c r="J1350" s="81">
        <f>'2月评分表'!J23</f>
        <v>7.5</v>
      </c>
      <c r="K1350" s="81">
        <f>'2月评分表'!K23</f>
        <v>5</v>
      </c>
      <c r="L1350" s="81">
        <f>'2月评分表'!L23</f>
        <v>92.5</v>
      </c>
      <c r="M1350" s="82">
        <f>'2月评分表'!M23</f>
        <v>173197.53</v>
      </c>
      <c r="N1350" s="82">
        <f>'2月评分表'!N23</f>
        <v>30985.922186882301</v>
      </c>
      <c r="O1350" s="82">
        <f>'2月评分表'!O23</f>
        <v>7.4903780331264602E-2</v>
      </c>
      <c r="P1350" s="82">
        <f>'2月评分表'!P23</f>
        <v>2.53166249053252E-2</v>
      </c>
      <c r="Q1350" s="82">
        <f>'2月评分表'!Q23</f>
        <v>6.9285996806419803</v>
      </c>
      <c r="R1350" s="82">
        <f>'2月评分表'!R23</f>
        <v>2.3417878037425801</v>
      </c>
    </row>
    <row r="1351" spans="1:18" hidden="1">
      <c r="A1351" s="81">
        <v>202402</v>
      </c>
      <c r="B1351" s="81" t="s">
        <v>87</v>
      </c>
      <c r="C1351" s="81" t="s">
        <v>16</v>
      </c>
      <c r="D1351" s="81" t="s">
        <v>23</v>
      </c>
      <c r="E1351" s="81" t="s">
        <v>88</v>
      </c>
      <c r="F1351" s="81">
        <f>'2月评分表'!F24</f>
        <v>39.6</v>
      </c>
      <c r="G1351" s="81">
        <f>'2月评分表'!G24</f>
        <v>10</v>
      </c>
      <c r="H1351" s="81">
        <f>'2月评分表'!H24</f>
        <v>10</v>
      </c>
      <c r="I1351" s="81">
        <f>'2月评分表'!I24</f>
        <v>10</v>
      </c>
      <c r="J1351" s="81">
        <f>'2月评分表'!J24</f>
        <v>5</v>
      </c>
      <c r="K1351" s="81">
        <f>'2月评分表'!K24</f>
        <v>5</v>
      </c>
      <c r="L1351" s="81">
        <f>'2月评分表'!L24</f>
        <v>79.599999999999994</v>
      </c>
      <c r="M1351" s="82">
        <f>'2月评分表'!M24</f>
        <v>188306.45</v>
      </c>
      <c r="N1351" s="82">
        <f>'2月评分表'!N24</f>
        <v>25053.378483198499</v>
      </c>
      <c r="O1351" s="82">
        <f>'2月评分表'!O24</f>
        <v>0.104964442603227</v>
      </c>
      <c r="P1351" s="82">
        <f>'2月评分表'!P24</f>
        <v>3.76745975625975E-2</v>
      </c>
      <c r="Q1351" s="82">
        <f>'2月评分表'!Q24</f>
        <v>8.3551696312168708</v>
      </c>
      <c r="R1351" s="82">
        <f>'2月评分表'!R24</f>
        <v>2.9988979659827599</v>
      </c>
    </row>
    <row r="1352" spans="1:18" hidden="1">
      <c r="A1352" s="81">
        <v>202402</v>
      </c>
      <c r="B1352" s="81" t="s">
        <v>89</v>
      </c>
      <c r="C1352" s="81" t="s">
        <v>19</v>
      </c>
      <c r="D1352" s="81" t="s">
        <v>24</v>
      </c>
      <c r="E1352" s="81" t="s">
        <v>90</v>
      </c>
      <c r="F1352" s="81">
        <f>'2月评分表'!F25</f>
        <v>45</v>
      </c>
      <c r="G1352" s="81">
        <f>'2月评分表'!G25</f>
        <v>20</v>
      </c>
      <c r="H1352" s="81">
        <f>'2月评分表'!H25</f>
        <v>7.5</v>
      </c>
      <c r="I1352" s="81">
        <f>'2月评分表'!I25</f>
        <v>10</v>
      </c>
      <c r="J1352" s="81">
        <f>'2月评分表'!J25</f>
        <v>5</v>
      </c>
      <c r="K1352" s="81">
        <f>'2月评分表'!K25</f>
        <v>5</v>
      </c>
      <c r="L1352" s="81">
        <f>'2月评分表'!L25</f>
        <v>92.5</v>
      </c>
      <c r="M1352" s="82">
        <f>'2月评分表'!M25</f>
        <v>161943</v>
      </c>
      <c r="N1352" s="82">
        <f>'2月评分表'!N25</f>
        <v>33403.903196142899</v>
      </c>
      <c r="O1352" s="82">
        <f>'2月评分表'!O25</f>
        <v>7.30948118508912E-2</v>
      </c>
      <c r="P1352" s="82">
        <f>'2月评分表'!P25</f>
        <v>2.5248141163162301E-2</v>
      </c>
      <c r="Q1352" s="82">
        <f>'2月评分表'!Q25</f>
        <v>6.7612700962074399</v>
      </c>
      <c r="R1352" s="82">
        <f>'2月评分表'!R25</f>
        <v>2.3354530575925101</v>
      </c>
    </row>
    <row r="1353" spans="1:18" hidden="1">
      <c r="A1353" s="81">
        <v>202402</v>
      </c>
      <c r="B1353" s="81" t="s">
        <v>91</v>
      </c>
      <c r="C1353" s="81" t="s">
        <v>16</v>
      </c>
      <c r="D1353" s="81" t="s">
        <v>23</v>
      </c>
      <c r="E1353" s="81" t="s">
        <v>92</v>
      </c>
      <c r="F1353" s="81">
        <f>'2月评分表'!F26</f>
        <v>45</v>
      </c>
      <c r="G1353" s="81">
        <f>'2月评分表'!G26</f>
        <v>5</v>
      </c>
      <c r="H1353" s="81">
        <f>'2月评分表'!H26</f>
        <v>10</v>
      </c>
      <c r="I1353" s="81">
        <f>'2月评分表'!I26</f>
        <v>10</v>
      </c>
      <c r="J1353" s="81">
        <f>'2月评分表'!J26</f>
        <v>2.5</v>
      </c>
      <c r="K1353" s="81">
        <f>'2月评分表'!K26</f>
        <v>5</v>
      </c>
      <c r="L1353" s="81">
        <f>'2月评分表'!L26</f>
        <v>77.5</v>
      </c>
      <c r="M1353" s="82">
        <f>'2月评分表'!M26</f>
        <v>218013.81</v>
      </c>
      <c r="N1353" s="82">
        <f>'2月评分表'!N26</f>
        <v>20172.363796442001</v>
      </c>
      <c r="O1353" s="82">
        <f>'2月评分表'!O26</f>
        <v>0.106371897370284</v>
      </c>
      <c r="P1353" s="82">
        <f>'2月评分表'!P26</f>
        <v>3.9525949203033699E-2</v>
      </c>
      <c r="Q1353" s="82">
        <f>'2月评分表'!Q26</f>
        <v>8.2438220461970104</v>
      </c>
      <c r="R1353" s="82">
        <f>'2月评分表'!R26</f>
        <v>3.0632610632351098</v>
      </c>
    </row>
    <row r="1354" spans="1:18" hidden="1">
      <c r="A1354" s="81">
        <v>202402</v>
      </c>
      <c r="B1354" s="81" t="s">
        <v>93</v>
      </c>
      <c r="C1354" s="81" t="s">
        <v>19</v>
      </c>
      <c r="D1354" s="81" t="s">
        <v>20</v>
      </c>
      <c r="E1354" s="81" t="s">
        <v>94</v>
      </c>
      <c r="F1354" s="81">
        <f>'2月评分表'!F27</f>
        <v>45</v>
      </c>
      <c r="G1354" s="81">
        <f>'2月评分表'!G27</f>
        <v>5</v>
      </c>
      <c r="H1354" s="81">
        <f>'2月评分表'!H27</f>
        <v>10</v>
      </c>
      <c r="I1354" s="81">
        <f>'2月评分表'!I27</f>
        <v>10</v>
      </c>
      <c r="J1354" s="81">
        <f>'2月评分表'!J27</f>
        <v>2.5</v>
      </c>
      <c r="K1354" s="81">
        <f>'2月评分表'!K27</f>
        <v>5</v>
      </c>
      <c r="L1354" s="81">
        <f>'2月评分表'!L27</f>
        <v>77.5</v>
      </c>
      <c r="M1354" s="82">
        <f>'2月评分表'!M27</f>
        <v>173327.5</v>
      </c>
      <c r="N1354" s="82">
        <f>'2月评分表'!N27</f>
        <v>13307.9127644654</v>
      </c>
      <c r="O1354" s="82">
        <f>'2月评分表'!O27</f>
        <v>0.119787124455401</v>
      </c>
      <c r="P1354" s="82">
        <f>'2月评分表'!P27</f>
        <v>1.90379344780282E-2</v>
      </c>
      <c r="Q1354" s="82">
        <f>'2月评分表'!Q27</f>
        <v>9.2835021452935802</v>
      </c>
      <c r="R1354" s="82">
        <f>'2月评分表'!R27</f>
        <v>1.4754399220471901</v>
      </c>
    </row>
    <row r="1355" spans="1:18" hidden="1">
      <c r="A1355" s="81">
        <v>202402</v>
      </c>
      <c r="B1355" s="81" t="s">
        <v>95</v>
      </c>
      <c r="C1355" s="81" t="s">
        <v>19</v>
      </c>
      <c r="D1355" s="81" t="s">
        <v>25</v>
      </c>
      <c r="E1355" s="81" t="s">
        <v>96</v>
      </c>
      <c r="F1355" s="81">
        <f>'2月评分表'!F28</f>
        <v>44.55</v>
      </c>
      <c r="G1355" s="81">
        <f>'2月评分表'!G28</f>
        <v>0</v>
      </c>
      <c r="H1355" s="81">
        <f>'2月评分表'!H28</f>
        <v>10</v>
      </c>
      <c r="I1355" s="81">
        <f>'2月评分表'!I28</f>
        <v>10</v>
      </c>
      <c r="J1355" s="81">
        <f>'2月评分表'!J28</f>
        <v>2.5</v>
      </c>
      <c r="K1355" s="81">
        <f>'2月评分表'!K28</f>
        <v>5</v>
      </c>
      <c r="L1355" s="81">
        <f>'2月评分表'!L28</f>
        <v>72.05</v>
      </c>
      <c r="M1355" s="82">
        <f>'2月评分表'!M28</f>
        <v>154638.96</v>
      </c>
      <c r="N1355" s="82">
        <f>'2月评分表'!N28</f>
        <v>0</v>
      </c>
      <c r="O1355" s="82">
        <f>'2月评分表'!O28</f>
        <v>6.2049985540985897E-2</v>
      </c>
      <c r="P1355" s="82">
        <f>'2月评分表'!P28</f>
        <v>1.27610835243785E-2</v>
      </c>
      <c r="Q1355" s="82">
        <f>'2月评分表'!Q28</f>
        <v>4.4707014582280298</v>
      </c>
      <c r="R1355" s="82">
        <f>'2月评分表'!R28</f>
        <v>0.91943606793147103</v>
      </c>
    </row>
    <row r="1356" spans="1:18" hidden="1">
      <c r="A1356" s="81">
        <v>202402</v>
      </c>
      <c r="B1356" s="81" t="s">
        <v>97</v>
      </c>
      <c r="C1356" s="81" t="s">
        <v>16</v>
      </c>
      <c r="D1356" s="81" t="s">
        <v>23</v>
      </c>
      <c r="E1356" s="81" t="s">
        <v>98</v>
      </c>
      <c r="F1356" s="81">
        <f>'2月评分表'!F29</f>
        <v>0</v>
      </c>
      <c r="G1356" s="81">
        <f>'2月评分表'!G29</f>
        <v>0</v>
      </c>
      <c r="H1356" s="81">
        <f>'2月评分表'!H29</f>
        <v>10</v>
      </c>
      <c r="I1356" s="81">
        <f>'2月评分表'!I29</f>
        <v>10</v>
      </c>
      <c r="J1356" s="81">
        <f>'2月评分表'!J29</f>
        <v>5</v>
      </c>
      <c r="K1356" s="81">
        <f>'2月评分表'!K29</f>
        <v>5</v>
      </c>
      <c r="L1356" s="81">
        <f>'2月评分表'!L29</f>
        <v>30</v>
      </c>
      <c r="M1356" s="82">
        <f>'2月评分表'!M29</f>
        <v>151202.34</v>
      </c>
      <c r="N1356" s="82">
        <f>'2月评分表'!N29</f>
        <v>0</v>
      </c>
      <c r="O1356" s="82">
        <f>'2月评分表'!O29</f>
        <v>4.9776212733694397E-2</v>
      </c>
      <c r="P1356" s="82">
        <f>'2月评分表'!P29</f>
        <v>2.0931751667848601E-2</v>
      </c>
      <c r="Q1356" s="82">
        <f>'2月评分表'!Q29</f>
        <v>1.49328638201083</v>
      </c>
      <c r="R1356" s="82">
        <f>'2月评分表'!R29</f>
        <v>0.62795255003545802</v>
      </c>
    </row>
    <row r="1357" spans="1:18" hidden="1">
      <c r="A1357" s="81">
        <v>202402</v>
      </c>
      <c r="B1357" s="81" t="s">
        <v>99</v>
      </c>
      <c r="C1357" s="81" t="s">
        <v>19</v>
      </c>
      <c r="D1357" s="81" t="s">
        <v>20</v>
      </c>
      <c r="E1357" s="81" t="s">
        <v>100</v>
      </c>
      <c r="F1357" s="81">
        <f>'2月评分表'!F30</f>
        <v>45</v>
      </c>
      <c r="G1357" s="81">
        <f>'2月评分表'!G30</f>
        <v>2.5</v>
      </c>
      <c r="H1357" s="81">
        <f>'2月评分表'!H30</f>
        <v>10</v>
      </c>
      <c r="I1357" s="81">
        <f>'2月评分表'!I30</f>
        <v>10</v>
      </c>
      <c r="J1357" s="81">
        <f>'2月评分表'!J30</f>
        <v>2.5</v>
      </c>
      <c r="K1357" s="81">
        <f>'2月评分表'!K30</f>
        <v>5</v>
      </c>
      <c r="L1357" s="81">
        <f>'2月评分表'!L30</f>
        <v>75</v>
      </c>
      <c r="M1357" s="82">
        <f>'2月评分表'!M30</f>
        <v>149858.76999999999</v>
      </c>
      <c r="N1357" s="82">
        <f>'2月评分表'!N30</f>
        <v>6724.5475466855696</v>
      </c>
      <c r="O1357" s="82">
        <f>'2月评分表'!O30</f>
        <v>8.5436037942616699E-2</v>
      </c>
      <c r="P1357" s="82">
        <f>'2月评分表'!P30</f>
        <v>1.4759047962146801E-2</v>
      </c>
      <c r="Q1357" s="82">
        <f>'2月评分表'!Q30</f>
        <v>6.4077028456962504</v>
      </c>
      <c r="R1357" s="82">
        <f>'2月评分表'!R30</f>
        <v>1.1069285971610101</v>
      </c>
    </row>
    <row r="1358" spans="1:18" hidden="1">
      <c r="A1358" s="81">
        <v>202402</v>
      </c>
      <c r="B1358" s="81" t="s">
        <v>101</v>
      </c>
      <c r="C1358" s="81" t="s">
        <v>19</v>
      </c>
      <c r="D1358" s="81" t="s">
        <v>25</v>
      </c>
      <c r="E1358" s="81" t="s">
        <v>102</v>
      </c>
      <c r="F1358" s="81">
        <f>'2月评分表'!F31</f>
        <v>42.75</v>
      </c>
      <c r="G1358" s="81">
        <f>'2月评分表'!G31</f>
        <v>2.5</v>
      </c>
      <c r="H1358" s="81">
        <f>'2月评分表'!H31</f>
        <v>10</v>
      </c>
      <c r="I1358" s="81">
        <f>'2月评分表'!I31</f>
        <v>10</v>
      </c>
      <c r="J1358" s="81">
        <f>'2月评分表'!J31</f>
        <v>5</v>
      </c>
      <c r="K1358" s="81">
        <f>'2月评分表'!K31</f>
        <v>5</v>
      </c>
      <c r="L1358" s="81">
        <f>'2月评分表'!L31</f>
        <v>75.25</v>
      </c>
      <c r="M1358" s="82">
        <f>'2月评分表'!M31</f>
        <v>142077.07</v>
      </c>
      <c r="N1358" s="82">
        <f>'2月评分表'!N31</f>
        <v>5839.0613838544195</v>
      </c>
      <c r="O1358" s="82">
        <f>'2月评分表'!O31</f>
        <v>8.0915604534210095E-2</v>
      </c>
      <c r="P1358" s="82">
        <f>'2月评分表'!P31</f>
        <v>1.3801853221268701E-2</v>
      </c>
      <c r="Q1358" s="82">
        <f>'2月评分表'!Q31</f>
        <v>6.0888992411993099</v>
      </c>
      <c r="R1358" s="82">
        <f>'2月评分表'!R31</f>
        <v>1.0385894549004699</v>
      </c>
    </row>
    <row r="1359" spans="1:18" hidden="1">
      <c r="A1359" s="81">
        <v>202402</v>
      </c>
      <c r="B1359" s="81" t="s">
        <v>103</v>
      </c>
      <c r="C1359" s="81" t="s">
        <v>19</v>
      </c>
      <c r="D1359" s="81" t="s">
        <v>25</v>
      </c>
      <c r="E1359" s="81" t="s">
        <v>104</v>
      </c>
      <c r="F1359" s="81">
        <f>'2月评分表'!F32</f>
        <v>45</v>
      </c>
      <c r="G1359" s="81">
        <f>'2月评分表'!G32</f>
        <v>2.5</v>
      </c>
      <c r="H1359" s="81">
        <f>'2月评分表'!H32</f>
        <v>10</v>
      </c>
      <c r="I1359" s="81">
        <f>'2月评分表'!I32</f>
        <v>7</v>
      </c>
      <c r="J1359" s="81">
        <f>'2月评分表'!J32</f>
        <v>2.5</v>
      </c>
      <c r="K1359" s="81">
        <f>'2月评分表'!K32</f>
        <v>5</v>
      </c>
      <c r="L1359" s="81">
        <f>'2月评分表'!L32</f>
        <v>72</v>
      </c>
      <c r="M1359" s="82">
        <f>'2月评分表'!M32</f>
        <v>172248.47</v>
      </c>
      <c r="N1359" s="82">
        <f>'2月评分表'!N32</f>
        <v>4277.4855117879597</v>
      </c>
      <c r="O1359" s="82">
        <f>'2月评分表'!O32</f>
        <v>8.6628721626678201E-2</v>
      </c>
      <c r="P1359" s="82">
        <f>'2月评分表'!P32</f>
        <v>1.57360795079887E-2</v>
      </c>
      <c r="Q1359" s="82">
        <f>'2月评分表'!Q32</f>
        <v>6.2372679571208298</v>
      </c>
      <c r="R1359" s="82">
        <f>'2月评分表'!R32</f>
        <v>1.1329977245751901</v>
      </c>
    </row>
    <row r="1360" spans="1:18" hidden="1">
      <c r="A1360" s="81">
        <v>202402</v>
      </c>
      <c r="B1360" s="81" t="s">
        <v>105</v>
      </c>
      <c r="C1360" s="81" t="s">
        <v>19</v>
      </c>
      <c r="D1360" s="81" t="s">
        <v>20</v>
      </c>
      <c r="E1360" s="81" t="s">
        <v>106</v>
      </c>
      <c r="F1360" s="81">
        <f>'2月评分表'!F33</f>
        <v>45</v>
      </c>
      <c r="G1360" s="81">
        <f>'2月评分表'!G33</f>
        <v>2.5</v>
      </c>
      <c r="H1360" s="81">
        <f>'2月评分表'!H33</f>
        <v>2.5</v>
      </c>
      <c r="I1360" s="81">
        <f>'2月评分表'!I33</f>
        <v>10</v>
      </c>
      <c r="J1360" s="81">
        <f>'2月评分表'!J33</f>
        <v>2.5</v>
      </c>
      <c r="K1360" s="81">
        <f>'2月评分表'!K33</f>
        <v>5</v>
      </c>
      <c r="L1360" s="81">
        <f>'2月评分表'!L33</f>
        <v>67.5</v>
      </c>
      <c r="M1360" s="82">
        <f>'2月评分表'!M33</f>
        <v>361845.44</v>
      </c>
      <c r="N1360" s="82">
        <f>'2月评分表'!N33</f>
        <v>8478.8847232445805</v>
      </c>
      <c r="O1360" s="82">
        <f>'2月评分表'!O33</f>
        <v>0.176872525678059</v>
      </c>
      <c r="P1360" s="82">
        <f>'2月评分表'!P33</f>
        <v>3.2876718562674802E-2</v>
      </c>
      <c r="Q1360" s="82">
        <f>'2月评分表'!Q33</f>
        <v>11.938895483269</v>
      </c>
      <c r="R1360" s="82">
        <f>'2月评分表'!R33</f>
        <v>2.21917850298055</v>
      </c>
    </row>
    <row r="1361" spans="1:18" hidden="1">
      <c r="A1361" s="81">
        <v>202402</v>
      </c>
      <c r="B1361" s="81" t="s">
        <v>107</v>
      </c>
      <c r="C1361" s="81" t="s">
        <v>19</v>
      </c>
      <c r="D1361" s="81" t="s">
        <v>20</v>
      </c>
      <c r="E1361" s="81" t="s">
        <v>108</v>
      </c>
      <c r="F1361" s="81">
        <f>'2月评分表'!F34</f>
        <v>45</v>
      </c>
      <c r="G1361" s="81">
        <f>'2月评分表'!G34</f>
        <v>10</v>
      </c>
      <c r="H1361" s="81">
        <f>'2月评分表'!H34</f>
        <v>10</v>
      </c>
      <c r="I1361" s="81">
        <f>'2月评分表'!I34</f>
        <v>10</v>
      </c>
      <c r="J1361" s="81">
        <f>'2月评分表'!J34</f>
        <v>2.5</v>
      </c>
      <c r="K1361" s="81">
        <f>'2月评分表'!K34</f>
        <v>5</v>
      </c>
      <c r="L1361" s="81">
        <f>'2月评分表'!L34</f>
        <v>82.5</v>
      </c>
      <c r="M1361" s="82">
        <f>'2月评分表'!M34</f>
        <v>160600.20000000001</v>
      </c>
      <c r="N1361" s="82">
        <f>'2月评分表'!N34</f>
        <v>18852.241438724199</v>
      </c>
      <c r="O1361" s="82">
        <f>'2月评分表'!O34</f>
        <v>0.13572151165075799</v>
      </c>
      <c r="P1361" s="82">
        <f>'2月评分表'!P34</f>
        <v>1.99601953496669E-2</v>
      </c>
      <c r="Q1361" s="82">
        <f>'2月评分表'!Q34</f>
        <v>11.197024711187501</v>
      </c>
      <c r="R1361" s="82">
        <f>'2月评分表'!R34</f>
        <v>1.6467161163475199</v>
      </c>
    </row>
    <row r="1362" spans="1:18" hidden="1">
      <c r="A1362" s="81">
        <v>202402</v>
      </c>
      <c r="B1362" s="81" t="s">
        <v>109</v>
      </c>
      <c r="C1362" s="81" t="s">
        <v>19</v>
      </c>
      <c r="D1362" s="81" t="s">
        <v>24</v>
      </c>
      <c r="E1362" s="81" t="s">
        <v>110</v>
      </c>
      <c r="F1362" s="81">
        <f>'2月评分表'!F35</f>
        <v>43.65</v>
      </c>
      <c r="G1362" s="81">
        <f>'2月评分表'!G35</f>
        <v>5</v>
      </c>
      <c r="H1362" s="81">
        <f>'2月评分表'!H35</f>
        <v>10</v>
      </c>
      <c r="I1362" s="81">
        <f>'2月评分表'!I35</f>
        <v>10</v>
      </c>
      <c r="J1362" s="81">
        <f>'2月评分表'!J35</f>
        <v>2.5</v>
      </c>
      <c r="K1362" s="81">
        <f>'2月评分表'!K35</f>
        <v>5</v>
      </c>
      <c r="L1362" s="81">
        <f>'2月评分表'!L35</f>
        <v>76.150000000000006</v>
      </c>
      <c r="M1362" s="82">
        <f>'2月评分表'!M35</f>
        <v>259028.17</v>
      </c>
      <c r="N1362" s="82">
        <f>'2月评分表'!N35</f>
        <v>22598.4544586433</v>
      </c>
      <c r="O1362" s="82">
        <f>'2月评分表'!O35</f>
        <v>9.5637429662468701E-2</v>
      </c>
      <c r="P1362" s="82">
        <f>'2月评分表'!P35</f>
        <v>2.9415461050980401E-2</v>
      </c>
      <c r="Q1362" s="82">
        <f>'2月评分表'!Q35</f>
        <v>7.2827902687969903</v>
      </c>
      <c r="R1362" s="82">
        <f>'2月评分表'!R35</f>
        <v>2.2399873590321602</v>
      </c>
    </row>
    <row r="1363" spans="1:18" hidden="1">
      <c r="A1363" s="81">
        <v>202402</v>
      </c>
      <c r="B1363" s="81" t="s">
        <v>111</v>
      </c>
      <c r="C1363" s="81" t="s">
        <v>16</v>
      </c>
      <c r="D1363" s="81" t="s">
        <v>23</v>
      </c>
      <c r="E1363" s="81" t="s">
        <v>112</v>
      </c>
      <c r="F1363" s="81">
        <f>'2月评分表'!F36</f>
        <v>44.1</v>
      </c>
      <c r="G1363" s="81">
        <f>'2月评分表'!G36</f>
        <v>0</v>
      </c>
      <c r="H1363" s="81">
        <f>'2月评分表'!H36</f>
        <v>10</v>
      </c>
      <c r="I1363" s="81">
        <f>'2月评分表'!I36</f>
        <v>10</v>
      </c>
      <c r="J1363" s="81">
        <f>'2月评分表'!J36</f>
        <v>2.5</v>
      </c>
      <c r="K1363" s="81">
        <f>'2月评分表'!K36</f>
        <v>5</v>
      </c>
      <c r="L1363" s="81">
        <f>'2月评分表'!L36</f>
        <v>71.599999999999994</v>
      </c>
      <c r="M1363" s="82">
        <f>'2月评分表'!M36</f>
        <v>143924.67000000001</v>
      </c>
      <c r="N1363" s="82">
        <f>'2月评分表'!N36</f>
        <v>0</v>
      </c>
      <c r="O1363" s="82">
        <f>'2月评分表'!O36</f>
        <v>4.7380384401106201E-2</v>
      </c>
      <c r="P1363" s="82">
        <f>'2月评分表'!P36</f>
        <v>1.9924264739005101E-2</v>
      </c>
      <c r="Q1363" s="82">
        <f>'2月评分表'!Q36</f>
        <v>3.3924355231191998</v>
      </c>
      <c r="R1363" s="82">
        <f>'2月评分表'!R36</f>
        <v>1.4265773553127701</v>
      </c>
    </row>
    <row r="1364" spans="1:18" hidden="1">
      <c r="A1364" s="81">
        <v>202402</v>
      </c>
      <c r="B1364" s="81" t="s">
        <v>113</v>
      </c>
      <c r="C1364" s="81" t="s">
        <v>19</v>
      </c>
      <c r="D1364" s="81" t="s">
        <v>27</v>
      </c>
      <c r="E1364" s="81" t="s">
        <v>114</v>
      </c>
      <c r="F1364" s="81">
        <f>'2月评分表'!F37</f>
        <v>45</v>
      </c>
      <c r="G1364" s="81">
        <f>'2月评分表'!G37</f>
        <v>20</v>
      </c>
      <c r="H1364" s="81">
        <f>'2月评分表'!H37</f>
        <v>7.5</v>
      </c>
      <c r="I1364" s="81">
        <f>'2月评分表'!I37</f>
        <v>7</v>
      </c>
      <c r="J1364" s="81">
        <f>'2月评分表'!J37</f>
        <v>0</v>
      </c>
      <c r="K1364" s="81">
        <f>'2月评分表'!K37</f>
        <v>5</v>
      </c>
      <c r="L1364" s="81">
        <f>'2月评分表'!L37</f>
        <v>84.5</v>
      </c>
      <c r="M1364" s="82">
        <f>'2月评分表'!M37</f>
        <v>279684.75</v>
      </c>
      <c r="N1364" s="82">
        <f>'2月评分表'!N37</f>
        <v>83783.452520646897</v>
      </c>
      <c r="O1364" s="82">
        <f>'2月评分表'!O37</f>
        <v>0.27824738385023001</v>
      </c>
      <c r="P1364" s="82">
        <f>'2月评分表'!P37</f>
        <v>5.2888247739816499E-2</v>
      </c>
      <c r="Q1364" s="82">
        <f>'2月评分表'!Q37</f>
        <v>23.511903935344399</v>
      </c>
      <c r="R1364" s="82">
        <f>'2月评分表'!R37</f>
        <v>4.4690569340144899</v>
      </c>
    </row>
    <row r="1365" spans="1:18" hidden="1">
      <c r="A1365" s="81">
        <v>202402</v>
      </c>
      <c r="B1365" s="81" t="s">
        <v>115</v>
      </c>
      <c r="C1365" s="81" t="s">
        <v>19</v>
      </c>
      <c r="D1365" s="81" t="s">
        <v>25</v>
      </c>
      <c r="E1365" s="81" t="s">
        <v>116</v>
      </c>
      <c r="F1365" s="81">
        <f>'2月评分表'!F38</f>
        <v>41.4</v>
      </c>
      <c r="G1365" s="81">
        <f>'2月评分表'!G38</f>
        <v>0</v>
      </c>
      <c r="H1365" s="81">
        <f>'2月评分表'!H38</f>
        <v>10</v>
      </c>
      <c r="I1365" s="81">
        <f>'2月评分表'!I38</f>
        <v>10</v>
      </c>
      <c r="J1365" s="81">
        <f>'2月评分表'!J38</f>
        <v>7.5</v>
      </c>
      <c r="K1365" s="81">
        <f>'2月评分表'!K38</f>
        <v>5</v>
      </c>
      <c r="L1365" s="81">
        <f>'2月评分表'!L38</f>
        <v>73.900000000000006</v>
      </c>
      <c r="M1365" s="82">
        <f>'2月评分表'!M38</f>
        <v>119804.25</v>
      </c>
      <c r="N1365" s="82">
        <f>'2月评分表'!N38</f>
        <v>0</v>
      </c>
      <c r="O1365" s="82">
        <f>'2月评分表'!O38</f>
        <v>4.8072309722263097E-2</v>
      </c>
      <c r="P1365" s="82">
        <f>'2月评分表'!P38</f>
        <v>9.8864609592920708E-3</v>
      </c>
      <c r="Q1365" s="82">
        <f>'2月评分表'!Q38</f>
        <v>3.5525436884752399</v>
      </c>
      <c r="R1365" s="82">
        <f>'2月评分表'!R38</f>
        <v>0.73060946489168399</v>
      </c>
    </row>
    <row r="1366" spans="1:18" hidden="1">
      <c r="A1366" s="81">
        <v>202402</v>
      </c>
      <c r="B1366" s="81" t="s">
        <v>117</v>
      </c>
      <c r="C1366" s="81" t="s">
        <v>16</v>
      </c>
      <c r="D1366" s="81" t="s">
        <v>22</v>
      </c>
      <c r="E1366" s="81" t="s">
        <v>118</v>
      </c>
      <c r="F1366" s="81">
        <f>'2月评分表'!F39</f>
        <v>45</v>
      </c>
      <c r="G1366" s="81">
        <f>'2月评分表'!G39</f>
        <v>20</v>
      </c>
      <c r="H1366" s="81">
        <f>'2月评分表'!H39</f>
        <v>10</v>
      </c>
      <c r="I1366" s="81">
        <f>'2月评分表'!I39</f>
        <v>10</v>
      </c>
      <c r="J1366" s="81">
        <f>'2月评分表'!J39</f>
        <v>2.5</v>
      </c>
      <c r="K1366" s="81">
        <f>'2月评分表'!K39</f>
        <v>5</v>
      </c>
      <c r="L1366" s="81">
        <f>'2月评分表'!L39</f>
        <v>92.5</v>
      </c>
      <c r="M1366" s="82">
        <f>'2月评分表'!M39</f>
        <v>224239.63</v>
      </c>
      <c r="N1366" s="82">
        <f>'2月评分表'!N39</f>
        <v>56025.493095999998</v>
      </c>
      <c r="O1366" s="82">
        <f>'2月评分表'!O39</f>
        <v>0.226938398133497</v>
      </c>
      <c r="P1366" s="82">
        <f>'2月评分表'!P39</f>
        <v>5.69972818601528E-2</v>
      </c>
      <c r="Q1366" s="82">
        <f>'2月评分表'!Q39</f>
        <v>20.9918018273485</v>
      </c>
      <c r="R1366" s="82">
        <f>'2月评分表'!R39</f>
        <v>5.2722485720641297</v>
      </c>
    </row>
    <row r="1367" spans="1:18" hidden="1">
      <c r="A1367" s="81">
        <v>202402</v>
      </c>
      <c r="B1367" s="81" t="s">
        <v>119</v>
      </c>
      <c r="C1367" s="81" t="s">
        <v>19</v>
      </c>
      <c r="D1367" s="81" t="s">
        <v>28</v>
      </c>
      <c r="E1367" s="81" t="s">
        <v>120</v>
      </c>
      <c r="F1367" s="81">
        <f>'2月评分表'!F40</f>
        <v>37.799999999999997</v>
      </c>
      <c r="G1367" s="81">
        <f>'2月评分表'!G40</f>
        <v>20</v>
      </c>
      <c r="H1367" s="81">
        <f>'2月评分表'!H40</f>
        <v>10</v>
      </c>
      <c r="I1367" s="81">
        <f>'2月评分表'!I40</f>
        <v>7</v>
      </c>
      <c r="J1367" s="81">
        <f>'2月评分表'!J40</f>
        <v>5</v>
      </c>
      <c r="K1367" s="81">
        <f>'2月评分表'!K40</f>
        <v>5</v>
      </c>
      <c r="L1367" s="81">
        <f>'2月评分表'!L40</f>
        <v>84.8</v>
      </c>
      <c r="M1367" s="82">
        <f>'2月评分表'!M40</f>
        <v>145696.34</v>
      </c>
      <c r="N1367" s="82">
        <f>'2月评分表'!N40</f>
        <v>36540.349800999997</v>
      </c>
      <c r="O1367" s="82">
        <f>'2月评分表'!O40</f>
        <v>0.21005682099651701</v>
      </c>
      <c r="P1367" s="82">
        <f>'2月评分表'!P40</f>
        <v>2.5023310916488899E-2</v>
      </c>
      <c r="Q1367" s="82">
        <f>'2月评分表'!Q40</f>
        <v>17.812818420504598</v>
      </c>
      <c r="R1367" s="82">
        <f>'2月评分表'!R40</f>
        <v>2.12197676571826</v>
      </c>
    </row>
    <row r="1368" spans="1:18" hidden="1">
      <c r="A1368" s="81">
        <v>202402</v>
      </c>
      <c r="B1368" s="81" t="s">
        <v>121</v>
      </c>
      <c r="C1368" s="81" t="s">
        <v>19</v>
      </c>
      <c r="D1368" s="81" t="s">
        <v>27</v>
      </c>
      <c r="E1368" s="81" t="s">
        <v>445</v>
      </c>
      <c r="F1368" s="81">
        <f>'2月评分表'!F41</f>
        <v>39.6</v>
      </c>
      <c r="G1368" s="81">
        <f>'2月评分表'!G41</f>
        <v>5</v>
      </c>
      <c r="H1368" s="81">
        <f>'2月评分表'!H41</f>
        <v>10</v>
      </c>
      <c r="I1368" s="81">
        <f>'2月评分表'!I41</f>
        <v>10</v>
      </c>
      <c r="J1368" s="81">
        <f>'2月评分表'!J41</f>
        <v>2.5</v>
      </c>
      <c r="K1368" s="81">
        <f>'2月评分表'!K41</f>
        <v>5</v>
      </c>
      <c r="L1368" s="81">
        <f>'2月评分表'!L41</f>
        <v>72.099999999999994</v>
      </c>
      <c r="M1368" s="82">
        <f>'2月评分表'!M41</f>
        <v>215050.34</v>
      </c>
      <c r="N1368" s="82">
        <f>'2月评分表'!N41</f>
        <v>16376.0814193306</v>
      </c>
      <c r="O1368" s="82">
        <f>'2月评分表'!O41</f>
        <v>0.117954189944028</v>
      </c>
      <c r="P1368" s="82">
        <f>'2月评分表'!P41</f>
        <v>2.3572559367274398E-2</v>
      </c>
      <c r="Q1368" s="82">
        <f>'2月评分表'!Q41</f>
        <v>8.5044970949644192</v>
      </c>
      <c r="R1368" s="82">
        <f>'2月评分表'!R41</f>
        <v>1.69958153038048</v>
      </c>
    </row>
    <row r="1369" spans="1:18" hidden="1">
      <c r="A1369" s="81">
        <v>202402</v>
      </c>
      <c r="B1369" s="81" t="s">
        <v>123</v>
      </c>
      <c r="C1369" s="81" t="s">
        <v>19</v>
      </c>
      <c r="D1369" s="81" t="s">
        <v>20</v>
      </c>
      <c r="E1369" s="81" t="s">
        <v>124</v>
      </c>
      <c r="F1369" s="81">
        <f>'2月评分表'!F42</f>
        <v>44.1</v>
      </c>
      <c r="G1369" s="81">
        <f>'2月评分表'!G42</f>
        <v>2.5</v>
      </c>
      <c r="H1369" s="81">
        <f>'2月评分表'!H42</f>
        <v>5</v>
      </c>
      <c r="I1369" s="81">
        <f>'2月评分表'!I42</f>
        <v>10</v>
      </c>
      <c r="J1369" s="81">
        <f>'2月评分表'!J42</f>
        <v>2.5</v>
      </c>
      <c r="K1369" s="81">
        <f>'2月评分表'!K42</f>
        <v>5</v>
      </c>
      <c r="L1369" s="81">
        <f>'2月评分表'!L42</f>
        <v>69.099999999999994</v>
      </c>
      <c r="M1369" s="82">
        <f>'2月评分表'!M42</f>
        <v>207189.07</v>
      </c>
      <c r="N1369" s="82">
        <f>'2月评分表'!N42</f>
        <v>201.837035453704</v>
      </c>
      <c r="O1369" s="82">
        <f>'2月评分表'!O42</f>
        <v>8.3630453777456704E-2</v>
      </c>
      <c r="P1369" s="82">
        <f>'2月评分表'!P42</f>
        <v>1.71694214006749E-2</v>
      </c>
      <c r="Q1369" s="82">
        <f>'2月评分表'!Q42</f>
        <v>5.7788643560222601</v>
      </c>
      <c r="R1369" s="82">
        <f>'2月评分表'!R42</f>
        <v>1.18640701878664</v>
      </c>
    </row>
    <row r="1370" spans="1:18" hidden="1">
      <c r="A1370" s="81">
        <v>202402</v>
      </c>
      <c r="B1370" s="81" t="s">
        <v>125</v>
      </c>
      <c r="C1370" s="81" t="s">
        <v>16</v>
      </c>
      <c r="D1370" s="81" t="s">
        <v>23</v>
      </c>
      <c r="E1370" s="81" t="s">
        <v>126</v>
      </c>
      <c r="F1370" s="81">
        <f>'2月评分表'!F43</f>
        <v>45</v>
      </c>
      <c r="G1370" s="81">
        <f>'2月评分表'!G43</f>
        <v>10</v>
      </c>
      <c r="H1370" s="81">
        <f>'2月评分表'!H43</f>
        <v>10</v>
      </c>
      <c r="I1370" s="81">
        <f>'2月评分表'!I43</f>
        <v>7</v>
      </c>
      <c r="J1370" s="81">
        <f>'2月评分表'!J43</f>
        <v>7.5</v>
      </c>
      <c r="K1370" s="81">
        <f>'2月评分表'!K43</f>
        <v>5</v>
      </c>
      <c r="L1370" s="81">
        <f>'2月评分表'!L43</f>
        <v>84.5</v>
      </c>
      <c r="M1370" s="82">
        <f>'2月评分表'!M43</f>
        <v>222674.51</v>
      </c>
      <c r="N1370" s="82">
        <f>'2月评分表'!N43</f>
        <v>24761.056701105201</v>
      </c>
      <c r="O1370" s="82">
        <f>'2月评分表'!O43</f>
        <v>0.11577708689273999</v>
      </c>
      <c r="P1370" s="82">
        <f>'2月评分表'!P43</f>
        <v>4.2296930499723703E-2</v>
      </c>
      <c r="Q1370" s="82">
        <f>'2月评分表'!Q43</f>
        <v>9.7831638424365295</v>
      </c>
      <c r="R1370" s="82">
        <f>'2月评分表'!R43</f>
        <v>3.5740906272266502</v>
      </c>
    </row>
    <row r="1371" spans="1:18" hidden="1">
      <c r="A1371" s="81">
        <v>202402</v>
      </c>
      <c r="B1371" s="81" t="s">
        <v>127</v>
      </c>
      <c r="C1371" s="81" t="s">
        <v>17</v>
      </c>
      <c r="D1371" s="81" t="s">
        <v>36</v>
      </c>
      <c r="E1371" s="81" t="s">
        <v>128</v>
      </c>
      <c r="F1371" s="81">
        <f>'2月评分表'!F44</f>
        <v>43.2</v>
      </c>
      <c r="G1371" s="81">
        <f>'2月评分表'!G44</f>
        <v>0</v>
      </c>
      <c r="H1371" s="81">
        <f>'2月评分表'!H44</f>
        <v>10</v>
      </c>
      <c r="I1371" s="81">
        <f>'2月评分表'!I44</f>
        <v>7</v>
      </c>
      <c r="J1371" s="81">
        <f>'2月评分表'!J44</f>
        <v>2.5</v>
      </c>
      <c r="K1371" s="81">
        <f>'2月评分表'!K44</f>
        <v>5</v>
      </c>
      <c r="L1371" s="81">
        <f>'2月评分表'!L44</f>
        <v>67.7</v>
      </c>
      <c r="M1371" s="82">
        <f>'2月评分表'!M44</f>
        <v>90574.27</v>
      </c>
      <c r="N1371" s="82">
        <f>'2月评分表'!N44</f>
        <v>0</v>
      </c>
      <c r="O1371" s="82">
        <f>'2月评分表'!O44</f>
        <v>3.6395189021525602E-2</v>
      </c>
      <c r="P1371" s="82">
        <f>'2月评分表'!P44</f>
        <v>6.76327655061281E-3</v>
      </c>
      <c r="Q1371" s="82">
        <f>'2月评分表'!Q44</f>
        <v>2.4639542967572798</v>
      </c>
      <c r="R1371" s="82">
        <f>'2月评分表'!R44</f>
        <v>0.457873822476487</v>
      </c>
    </row>
    <row r="1372" spans="1:18" hidden="1">
      <c r="A1372" s="81">
        <v>202402</v>
      </c>
      <c r="B1372" s="81" t="s">
        <v>129</v>
      </c>
      <c r="C1372" s="81" t="s">
        <v>16</v>
      </c>
      <c r="D1372" s="81" t="s">
        <v>23</v>
      </c>
      <c r="E1372" s="81" t="s">
        <v>130</v>
      </c>
      <c r="F1372" s="81">
        <f>'2月评分表'!F45</f>
        <v>44.55</v>
      </c>
      <c r="G1372" s="81">
        <f>'2月评分表'!G45</f>
        <v>2.5</v>
      </c>
      <c r="H1372" s="81">
        <f>'2月评分表'!H45</f>
        <v>10</v>
      </c>
      <c r="I1372" s="81">
        <f>'2月评分表'!I45</f>
        <v>10</v>
      </c>
      <c r="J1372" s="81">
        <f>'2月评分表'!J45</f>
        <v>2.5</v>
      </c>
      <c r="K1372" s="81">
        <f>'2月评分表'!K45</f>
        <v>5</v>
      </c>
      <c r="L1372" s="81">
        <f>'2月评分表'!L45</f>
        <v>74.55</v>
      </c>
      <c r="M1372" s="82">
        <f>'2月评分表'!M45</f>
        <v>124227.87</v>
      </c>
      <c r="N1372" s="82">
        <f>'2月评分表'!N45</f>
        <v>3797.7740814519598</v>
      </c>
      <c r="O1372" s="82">
        <f>'2月评分表'!O45</f>
        <v>4.7410376046564201E-2</v>
      </c>
      <c r="P1372" s="82">
        <f>'2月评分表'!P45</f>
        <v>1.8956902440797001E-2</v>
      </c>
      <c r="Q1372" s="82">
        <f>'2月评分表'!Q45</f>
        <v>3.53444353427136</v>
      </c>
      <c r="R1372" s="82">
        <f>'2月评分表'!R45</f>
        <v>1.41323707696142</v>
      </c>
    </row>
    <row r="1373" spans="1:18" hidden="1">
      <c r="A1373" s="81">
        <v>202402</v>
      </c>
      <c r="B1373" s="81" t="s">
        <v>131</v>
      </c>
      <c r="C1373" s="81" t="s">
        <v>19</v>
      </c>
      <c r="D1373" s="81" t="s">
        <v>20</v>
      </c>
      <c r="E1373" s="81" t="s">
        <v>132</v>
      </c>
      <c r="F1373" s="81">
        <f>'2月评分表'!F46</f>
        <v>38.25</v>
      </c>
      <c r="G1373" s="81">
        <f>'2月评分表'!G46</f>
        <v>0</v>
      </c>
      <c r="H1373" s="81">
        <f>'2月评分表'!H46</f>
        <v>10</v>
      </c>
      <c r="I1373" s="81">
        <f>'2月评分表'!I46</f>
        <v>10</v>
      </c>
      <c r="J1373" s="81">
        <f>'2月评分表'!J46</f>
        <v>2.5</v>
      </c>
      <c r="K1373" s="81">
        <f>'2月评分表'!K46</f>
        <v>5</v>
      </c>
      <c r="L1373" s="81">
        <f>'2月评分表'!L46</f>
        <v>65.75</v>
      </c>
      <c r="M1373" s="82">
        <f>'2月评分表'!M46</f>
        <v>82404.2</v>
      </c>
      <c r="N1373" s="82">
        <f>'2月评分表'!N46</f>
        <v>0</v>
      </c>
      <c r="O1373" s="82">
        <f>'2月评分表'!O46</f>
        <v>3.2957479710457198E-2</v>
      </c>
      <c r="P1373" s="82">
        <f>'2月评分表'!P46</f>
        <v>6.8001419497363E-3</v>
      </c>
      <c r="Q1373" s="82">
        <f>'2月评分表'!Q46</f>
        <v>2.1669542909625599</v>
      </c>
      <c r="R1373" s="82">
        <f>'2月评分表'!R46</f>
        <v>0.447109333195162</v>
      </c>
    </row>
    <row r="1374" spans="1:18" hidden="1">
      <c r="A1374" s="81">
        <v>202402</v>
      </c>
      <c r="B1374" s="81" t="s">
        <v>133</v>
      </c>
      <c r="C1374" s="81" t="s">
        <v>17</v>
      </c>
      <c r="D1374" s="81" t="s">
        <v>36</v>
      </c>
      <c r="E1374" s="81" t="s">
        <v>134</v>
      </c>
      <c r="F1374" s="81">
        <f>'2月评分表'!F47</f>
        <v>45</v>
      </c>
      <c r="G1374" s="81">
        <f>'2月评分表'!G47</f>
        <v>10</v>
      </c>
      <c r="H1374" s="81">
        <f>'2月评分表'!H47</f>
        <v>10</v>
      </c>
      <c r="I1374" s="81">
        <f>'2月评分表'!I47</f>
        <v>10</v>
      </c>
      <c r="J1374" s="81">
        <f>'2月评分表'!J47</f>
        <v>10</v>
      </c>
      <c r="K1374" s="81">
        <f>'2月评分表'!K47</f>
        <v>5</v>
      </c>
      <c r="L1374" s="81">
        <f>'2月评分表'!L47</f>
        <v>90</v>
      </c>
      <c r="M1374" s="82">
        <f>'2月评分表'!M47</f>
        <v>126065.66</v>
      </c>
      <c r="N1374" s="82">
        <f>'2月评分表'!N47</f>
        <v>17981.256459</v>
      </c>
      <c r="O1374" s="82">
        <f>'2月评分表'!O47</f>
        <v>7.8659392306055703E-2</v>
      </c>
      <c r="P1374" s="82">
        <f>'2月评分表'!P47</f>
        <v>1.46673004228247E-2</v>
      </c>
      <c r="Q1374" s="82">
        <f>'2月评分表'!Q47</f>
        <v>7.0793453075450099</v>
      </c>
      <c r="R1374" s="82">
        <f>'2月评分表'!R47</f>
        <v>1.32005703805422</v>
      </c>
    </row>
    <row r="1375" spans="1:18" hidden="1">
      <c r="A1375" s="81">
        <v>202402</v>
      </c>
      <c r="B1375" s="81" t="s">
        <v>135</v>
      </c>
      <c r="C1375" s="81" t="s">
        <v>19</v>
      </c>
      <c r="D1375" s="81" t="s">
        <v>27</v>
      </c>
      <c r="E1375" s="81" t="s">
        <v>443</v>
      </c>
      <c r="F1375" s="81">
        <f>'2月评分表'!F48</f>
        <v>45</v>
      </c>
      <c r="G1375" s="81">
        <f>'2月评分表'!G48</f>
        <v>2.5</v>
      </c>
      <c r="H1375" s="81">
        <f>'2月评分表'!H48</f>
        <v>10</v>
      </c>
      <c r="I1375" s="81">
        <f>'2月评分表'!I48</f>
        <v>7</v>
      </c>
      <c r="J1375" s="81">
        <f>'2月评分表'!J48</f>
        <v>5</v>
      </c>
      <c r="K1375" s="81">
        <f>'2月评分表'!K48</f>
        <v>5</v>
      </c>
      <c r="L1375" s="81">
        <f>'2月评分表'!L48</f>
        <v>74.5</v>
      </c>
      <c r="M1375" s="82">
        <f>'2月评分表'!M48</f>
        <v>150050.59</v>
      </c>
      <c r="N1375" s="82">
        <f>'2月评分表'!N48</f>
        <v>132.40213617699899</v>
      </c>
      <c r="O1375" s="82">
        <f>'2月评分表'!O48</f>
        <v>5.9737600862803698E-2</v>
      </c>
      <c r="P1375" s="82">
        <f>'2月评分表'!P48</f>
        <v>1.2429548561102999E-2</v>
      </c>
      <c r="Q1375" s="82">
        <f>'2月评分表'!Q48</f>
        <v>4.4504512642788798</v>
      </c>
      <c r="R1375" s="82">
        <f>'2月评分表'!R48</f>
        <v>0.92600136780217301</v>
      </c>
    </row>
    <row r="1376" spans="1:18" hidden="1">
      <c r="A1376" s="81">
        <v>202402</v>
      </c>
      <c r="B1376" s="81" t="s">
        <v>137</v>
      </c>
      <c r="C1376" s="81" t="s">
        <v>19</v>
      </c>
      <c r="D1376" s="81" t="s">
        <v>25</v>
      </c>
      <c r="E1376" s="81" t="s">
        <v>138</v>
      </c>
      <c r="F1376" s="81">
        <f>'2月评分表'!F49</f>
        <v>45</v>
      </c>
      <c r="G1376" s="81">
        <f>'2月评分表'!G49</f>
        <v>5</v>
      </c>
      <c r="H1376" s="81">
        <f>'2月评分表'!H49</f>
        <v>10</v>
      </c>
      <c r="I1376" s="81">
        <f>'2月评分表'!I49</f>
        <v>10</v>
      </c>
      <c r="J1376" s="81">
        <f>'2月评分表'!J49</f>
        <v>5</v>
      </c>
      <c r="K1376" s="81">
        <f>'2月评分表'!K49</f>
        <v>5</v>
      </c>
      <c r="L1376" s="81">
        <f>'2月评分表'!L49</f>
        <v>80</v>
      </c>
      <c r="M1376" s="82">
        <f>'2月评分表'!M49</f>
        <v>212246.53</v>
      </c>
      <c r="N1376" s="82">
        <f>'2月评分表'!N49</f>
        <v>11660.322504321601</v>
      </c>
      <c r="O1376" s="82">
        <f>'2月评分表'!O49</f>
        <v>0.13290489025323299</v>
      </c>
      <c r="P1376" s="82">
        <f>'2月评分表'!P49</f>
        <v>2.1663428960106201E-2</v>
      </c>
      <c r="Q1376" s="82">
        <f>'2月评分表'!Q49</f>
        <v>10.632391220258601</v>
      </c>
      <c r="R1376" s="82">
        <f>'2月评分表'!R49</f>
        <v>1.7330743168085001</v>
      </c>
    </row>
    <row r="1377" spans="1:18" hidden="1">
      <c r="A1377" s="81">
        <v>202402</v>
      </c>
      <c r="B1377" s="81" t="s">
        <v>139</v>
      </c>
      <c r="C1377" s="81" t="s">
        <v>19</v>
      </c>
      <c r="D1377" s="81" t="s">
        <v>28</v>
      </c>
      <c r="E1377" s="81" t="s">
        <v>140</v>
      </c>
      <c r="F1377" s="81">
        <f>'2月评分表'!F50</f>
        <v>39.15</v>
      </c>
      <c r="G1377" s="81">
        <f>'2月评分表'!G50</f>
        <v>0</v>
      </c>
      <c r="H1377" s="81">
        <f>'2月评分表'!H50</f>
        <v>5</v>
      </c>
      <c r="I1377" s="81">
        <f>'2月评分表'!I50</f>
        <v>4</v>
      </c>
      <c r="J1377" s="81">
        <f>'2月评分表'!J50</f>
        <v>10</v>
      </c>
      <c r="K1377" s="81">
        <f>'2月评分表'!K50</f>
        <v>5</v>
      </c>
      <c r="L1377" s="81">
        <f>'2月评分表'!L50</f>
        <v>63.15</v>
      </c>
      <c r="M1377" s="82">
        <f>'2月评分表'!M50</f>
        <v>96286.55</v>
      </c>
      <c r="N1377" s="82">
        <f>'2月评分表'!N50</f>
        <v>0</v>
      </c>
      <c r="O1377" s="82">
        <f>'2月评分表'!O50</f>
        <v>7.0470255960281197E-2</v>
      </c>
      <c r="P1377" s="82">
        <f>'2月评分表'!P50</f>
        <v>7.9457382979311996E-3</v>
      </c>
      <c r="Q1377" s="82">
        <f>'2月评分表'!Q50</f>
        <v>4.4501966638917603</v>
      </c>
      <c r="R1377" s="82">
        <f>'2月评分表'!R50</f>
        <v>0.50177337351435503</v>
      </c>
    </row>
    <row r="1378" spans="1:18" hidden="1">
      <c r="A1378" s="81">
        <v>202402</v>
      </c>
      <c r="B1378" s="81" t="s">
        <v>141</v>
      </c>
      <c r="C1378" s="81" t="s">
        <v>19</v>
      </c>
      <c r="D1378" s="81" t="s">
        <v>28</v>
      </c>
      <c r="E1378" s="81" t="s">
        <v>142</v>
      </c>
      <c r="F1378" s="81">
        <f>'2月评分表'!F51</f>
        <v>45</v>
      </c>
      <c r="G1378" s="81">
        <f>'2月评分表'!G51</f>
        <v>5</v>
      </c>
      <c r="H1378" s="81">
        <f>'2月评分表'!H51</f>
        <v>10</v>
      </c>
      <c r="I1378" s="81">
        <f>'2月评分表'!I51</f>
        <v>7</v>
      </c>
      <c r="J1378" s="81">
        <f>'2月评分表'!J51</f>
        <v>2.5</v>
      </c>
      <c r="K1378" s="81">
        <f>'2月评分表'!K51</f>
        <v>5</v>
      </c>
      <c r="L1378" s="81">
        <f>'2月评分表'!L51</f>
        <v>74.5</v>
      </c>
      <c r="M1378" s="82">
        <f>'2月评分表'!M51</f>
        <v>77221.179999999993</v>
      </c>
      <c r="N1378" s="82">
        <f>'2月评分表'!N51</f>
        <v>4975.6040309999998</v>
      </c>
      <c r="O1378" s="82">
        <f>'2月评分表'!O51</f>
        <v>7.0599725973647304E-2</v>
      </c>
      <c r="P1378" s="82">
        <f>'2月评分表'!P51</f>
        <v>8.1426315814812304E-3</v>
      </c>
      <c r="Q1378" s="82">
        <f>'2月评分表'!Q51</f>
        <v>5.2596795850367197</v>
      </c>
      <c r="R1378" s="82">
        <f>'2月评分表'!R51</f>
        <v>0.60662605282035198</v>
      </c>
    </row>
    <row r="1379" spans="1:18" hidden="1">
      <c r="A1379" s="81">
        <v>202402</v>
      </c>
      <c r="B1379" s="81" t="s">
        <v>143</v>
      </c>
      <c r="C1379" s="81" t="s">
        <v>19</v>
      </c>
      <c r="D1379" s="81" t="s">
        <v>20</v>
      </c>
      <c r="E1379" s="81" t="s">
        <v>144</v>
      </c>
      <c r="F1379" s="81">
        <f>'2月评分表'!F52</f>
        <v>45</v>
      </c>
      <c r="G1379" s="81">
        <f>'2月评分表'!G52</f>
        <v>5</v>
      </c>
      <c r="H1379" s="81">
        <f>'2月评分表'!H52</f>
        <v>10</v>
      </c>
      <c r="I1379" s="81">
        <f>'2月评分表'!I52</f>
        <v>7</v>
      </c>
      <c r="J1379" s="81">
        <f>'2月评分表'!J52</f>
        <v>7.5</v>
      </c>
      <c r="K1379" s="81">
        <f>'2月评分表'!K52</f>
        <v>5</v>
      </c>
      <c r="L1379" s="81">
        <f>'2月评分表'!L52</f>
        <v>79.5</v>
      </c>
      <c r="M1379" s="82">
        <f>'2月评分表'!M52</f>
        <v>176880.65</v>
      </c>
      <c r="N1379" s="82">
        <f>'2月评分表'!N52</f>
        <v>12081.8875686712</v>
      </c>
      <c r="O1379" s="82">
        <f>'2月评分表'!O52</f>
        <v>0.116558991055827</v>
      </c>
      <c r="P1379" s="82">
        <f>'2月评分表'!P52</f>
        <v>1.8894956131681101E-2</v>
      </c>
      <c r="Q1379" s="82">
        <f>'2月评分表'!Q52</f>
        <v>9.2664397889382499</v>
      </c>
      <c r="R1379" s="82">
        <f>'2月评分表'!R52</f>
        <v>1.5021490124686501</v>
      </c>
    </row>
    <row r="1380" spans="1:18" hidden="1">
      <c r="A1380" s="81">
        <v>202402</v>
      </c>
      <c r="B1380" s="81" t="s">
        <v>145</v>
      </c>
      <c r="C1380" s="81" t="s">
        <v>16</v>
      </c>
      <c r="D1380" s="81" t="s">
        <v>23</v>
      </c>
      <c r="E1380" s="81" t="s">
        <v>146</v>
      </c>
      <c r="F1380" s="81">
        <f>'2月评分表'!F53</f>
        <v>45</v>
      </c>
      <c r="G1380" s="81">
        <f>'2月评分表'!G53</f>
        <v>15</v>
      </c>
      <c r="H1380" s="81">
        <f>'2月评分表'!H53</f>
        <v>10</v>
      </c>
      <c r="I1380" s="81">
        <f>'2月评分表'!I53</f>
        <v>10</v>
      </c>
      <c r="J1380" s="81">
        <f>'2月评分表'!J53</f>
        <v>2.5</v>
      </c>
      <c r="K1380" s="81">
        <f>'2月评分表'!K53</f>
        <v>5</v>
      </c>
      <c r="L1380" s="81">
        <f>'2月评分表'!L53</f>
        <v>87.5</v>
      </c>
      <c r="M1380" s="82">
        <f>'2月评分表'!M53</f>
        <v>221169.56</v>
      </c>
      <c r="N1380" s="82">
        <f>'2月评分表'!N53</f>
        <v>33481.989366478003</v>
      </c>
      <c r="O1380" s="82">
        <f>'2月评分表'!O53</f>
        <v>0.13024045959490299</v>
      </c>
      <c r="P1380" s="82">
        <f>'2月评分表'!P53</f>
        <v>4.6128685096410001E-2</v>
      </c>
      <c r="Q1380" s="82">
        <f>'2月评分表'!Q53</f>
        <v>11.396040214554001</v>
      </c>
      <c r="R1380" s="82">
        <f>'2月评分表'!R53</f>
        <v>4.0362599459358703</v>
      </c>
    </row>
    <row r="1381" spans="1:18" hidden="1">
      <c r="A1381" s="81">
        <v>202402</v>
      </c>
      <c r="B1381" s="81" t="s">
        <v>147</v>
      </c>
      <c r="C1381" s="81" t="s">
        <v>16</v>
      </c>
      <c r="D1381" s="81" t="s">
        <v>22</v>
      </c>
      <c r="E1381" s="81" t="s">
        <v>148</v>
      </c>
      <c r="F1381" s="81">
        <f>'2月评分表'!F54</f>
        <v>45</v>
      </c>
      <c r="G1381" s="81">
        <f>'2月评分表'!G54</f>
        <v>5</v>
      </c>
      <c r="H1381" s="81">
        <f>'2月评分表'!H54</f>
        <v>10</v>
      </c>
      <c r="I1381" s="81">
        <f>'2月评分表'!I54</f>
        <v>10</v>
      </c>
      <c r="J1381" s="81">
        <f>'2月评分表'!J54</f>
        <v>5</v>
      </c>
      <c r="K1381" s="81">
        <f>'2月评分表'!K54</f>
        <v>5</v>
      </c>
      <c r="L1381" s="81">
        <f>'2月评分表'!L54</f>
        <v>80</v>
      </c>
      <c r="M1381" s="82">
        <f>'2月评分表'!M54</f>
        <v>139175.79999999999</v>
      </c>
      <c r="N1381" s="82">
        <f>'2月评分表'!N54</f>
        <v>8722.5675559999909</v>
      </c>
      <c r="O1381" s="82">
        <f>'2月评分表'!O54</f>
        <v>0.101670881220631</v>
      </c>
      <c r="P1381" s="82">
        <f>'2月评分表'!P54</f>
        <v>2.3307703460589801E-2</v>
      </c>
      <c r="Q1381" s="82">
        <f>'2月评分表'!Q54</f>
        <v>8.1336704976504794</v>
      </c>
      <c r="R1381" s="82">
        <f>'2月评分表'!R54</f>
        <v>1.8646162768471799</v>
      </c>
    </row>
    <row r="1382" spans="1:18" hidden="1">
      <c r="A1382" s="81">
        <v>202402</v>
      </c>
      <c r="B1382" s="81" t="s">
        <v>149</v>
      </c>
      <c r="C1382" s="81" t="s">
        <v>19</v>
      </c>
      <c r="D1382" s="81" t="s">
        <v>25</v>
      </c>
      <c r="E1382" s="81" t="s">
        <v>150</v>
      </c>
      <c r="F1382" s="81">
        <f>'2月评分表'!F55</f>
        <v>40.049999999999997</v>
      </c>
      <c r="G1382" s="81">
        <f>'2月评分表'!G55</f>
        <v>5</v>
      </c>
      <c r="H1382" s="81">
        <f>'2月评分表'!H55</f>
        <v>10</v>
      </c>
      <c r="I1382" s="81">
        <f>'2月评分表'!I55</f>
        <v>10</v>
      </c>
      <c r="J1382" s="81">
        <f>'2月评分表'!J55</f>
        <v>2.5</v>
      </c>
      <c r="K1382" s="81">
        <f>'2月评分表'!K55</f>
        <v>5</v>
      </c>
      <c r="L1382" s="81">
        <f>'2月评分表'!L55</f>
        <v>72.55</v>
      </c>
      <c r="M1382" s="82">
        <f>'2月评分表'!M55</f>
        <v>197454.47</v>
      </c>
      <c r="N1382" s="82">
        <f>'2月评分表'!N55</f>
        <v>15299.0217512129</v>
      </c>
      <c r="O1382" s="82">
        <f>'2月评分表'!O55</f>
        <v>0.14186695950004199</v>
      </c>
      <c r="P1382" s="82">
        <f>'2月评分表'!P55</f>
        <v>2.1737324464984598E-2</v>
      </c>
      <c r="Q1382" s="82">
        <f>'2月评分表'!Q55</f>
        <v>10.292447911728001</v>
      </c>
      <c r="R1382" s="82">
        <f>'2月评分表'!R55</f>
        <v>1.57704288993463</v>
      </c>
    </row>
    <row r="1383" spans="1:18" hidden="1">
      <c r="A1383" s="81">
        <v>202402</v>
      </c>
      <c r="B1383" s="81" t="s">
        <v>151</v>
      </c>
      <c r="C1383" s="81" t="s">
        <v>19</v>
      </c>
      <c r="D1383" s="81" t="s">
        <v>28</v>
      </c>
      <c r="E1383" s="81" t="s">
        <v>152</v>
      </c>
      <c r="F1383" s="81">
        <f>'2月评分表'!F56</f>
        <v>38.25</v>
      </c>
      <c r="G1383" s="81">
        <f>'2月评分表'!G56</f>
        <v>2.5</v>
      </c>
      <c r="H1383" s="81">
        <f>'2月评分表'!H56</f>
        <v>2.5</v>
      </c>
      <c r="I1383" s="81">
        <f>'2月评分表'!I56</f>
        <v>10</v>
      </c>
      <c r="J1383" s="81">
        <f>'2月评分表'!J56</f>
        <v>2.5</v>
      </c>
      <c r="K1383" s="81">
        <f>'2月评分表'!K56</f>
        <v>5</v>
      </c>
      <c r="L1383" s="81">
        <f>'2月评分表'!L56</f>
        <v>60.75</v>
      </c>
      <c r="M1383" s="82">
        <f>'2月评分表'!M56</f>
        <v>176445.92</v>
      </c>
      <c r="N1383" s="82">
        <f>'2月评分表'!N56</f>
        <v>5703.5920310000001</v>
      </c>
      <c r="O1383" s="82">
        <f>'2月评分表'!O56</f>
        <v>0.14528089717890499</v>
      </c>
      <c r="P1383" s="82">
        <f>'2月评分表'!P56</f>
        <v>1.6589835408582401E-2</v>
      </c>
      <c r="Q1383" s="82">
        <f>'2月评分表'!Q56</f>
        <v>8.8258145036184796</v>
      </c>
      <c r="R1383" s="82">
        <f>'2月评分表'!R56</f>
        <v>1.00783250107138</v>
      </c>
    </row>
    <row r="1384" spans="1:18" hidden="1">
      <c r="A1384" s="81">
        <v>202402</v>
      </c>
      <c r="B1384" s="81" t="s">
        <v>153</v>
      </c>
      <c r="C1384" s="81" t="s">
        <v>19</v>
      </c>
      <c r="D1384" s="81" t="s">
        <v>25</v>
      </c>
      <c r="E1384" s="81" t="s">
        <v>154</v>
      </c>
      <c r="F1384" s="81">
        <f>'2月评分表'!F57</f>
        <v>40.5</v>
      </c>
      <c r="G1384" s="81">
        <f>'2月评分表'!G57</f>
        <v>0</v>
      </c>
      <c r="H1384" s="81">
        <f>'2月评分表'!H57</f>
        <v>10</v>
      </c>
      <c r="I1384" s="81">
        <f>'2月评分表'!I57</f>
        <v>10</v>
      </c>
      <c r="J1384" s="81">
        <f>'2月评分表'!J57</f>
        <v>2.5</v>
      </c>
      <c r="K1384" s="81">
        <f>'2月评分表'!K57</f>
        <v>5</v>
      </c>
      <c r="L1384" s="81">
        <f>'2月评分表'!L57</f>
        <v>68</v>
      </c>
      <c r="M1384" s="82">
        <f>'2月评分表'!M57</f>
        <v>203898.15</v>
      </c>
      <c r="N1384" s="82">
        <f>'2月评分表'!N57</f>
        <v>0</v>
      </c>
      <c r="O1384" s="82">
        <f>'2月评分表'!O57</f>
        <v>8.1815586830988593E-2</v>
      </c>
      <c r="P1384" s="82">
        <f>'2月评分表'!P57</f>
        <v>1.6826039974766199E-2</v>
      </c>
      <c r="Q1384" s="82">
        <f>'2月评分表'!Q57</f>
        <v>5.5634599045072202</v>
      </c>
      <c r="R1384" s="82">
        <f>'2月评分表'!R57</f>
        <v>1.1441707182841001</v>
      </c>
    </row>
    <row r="1385" spans="1:18" hidden="1">
      <c r="A1385" s="81">
        <v>202402</v>
      </c>
      <c r="B1385" s="81" t="s">
        <v>155</v>
      </c>
      <c r="C1385" s="81" t="s">
        <v>16</v>
      </c>
      <c r="D1385" s="81" t="s">
        <v>34</v>
      </c>
      <c r="E1385" s="81" t="s">
        <v>156</v>
      </c>
      <c r="F1385" s="81">
        <f>'2月评分表'!F58</f>
        <v>40.049999999999997</v>
      </c>
      <c r="G1385" s="81">
        <f>'2月评分表'!G58</f>
        <v>20</v>
      </c>
      <c r="H1385" s="81">
        <f>'2月评分表'!H58</f>
        <v>10</v>
      </c>
      <c r="I1385" s="81">
        <f>'2月评分表'!I58</f>
        <v>7</v>
      </c>
      <c r="J1385" s="81">
        <f>'2月评分表'!J58</f>
        <v>5</v>
      </c>
      <c r="K1385" s="81">
        <f>'2月评分表'!K58</f>
        <v>5</v>
      </c>
      <c r="L1385" s="81">
        <f>'2月评分表'!L58</f>
        <v>87.05</v>
      </c>
      <c r="M1385" s="82">
        <f>'2月评分表'!M58</f>
        <v>567324.31000000006</v>
      </c>
      <c r="N1385" s="82">
        <f>'2月评分表'!N58</f>
        <v>121050.680850476</v>
      </c>
      <c r="O1385" s="82">
        <f>'2月评分表'!O58</f>
        <v>0.34992928313667099</v>
      </c>
      <c r="P1385" s="82">
        <f>'2月评分表'!P58</f>
        <v>0.13461615528158299</v>
      </c>
      <c r="Q1385" s="82">
        <f>'2月评分表'!Q58</f>
        <v>30.461344097047199</v>
      </c>
      <c r="R1385" s="82">
        <f>'2月评分表'!R58</f>
        <v>11.7183363172618</v>
      </c>
    </row>
    <row r="1386" spans="1:18" hidden="1">
      <c r="A1386" s="81">
        <v>202402</v>
      </c>
      <c r="B1386" s="81" t="s">
        <v>157</v>
      </c>
      <c r="C1386" s="81" t="s">
        <v>17</v>
      </c>
      <c r="D1386" s="81" t="s">
        <v>32</v>
      </c>
      <c r="E1386" s="81" t="s">
        <v>158</v>
      </c>
      <c r="F1386" s="81">
        <f>'2月评分表'!F59</f>
        <v>40.950000000000003</v>
      </c>
      <c r="G1386" s="81">
        <f>'2月评分表'!G59</f>
        <v>15</v>
      </c>
      <c r="H1386" s="81">
        <f>'2月评分表'!H59</f>
        <v>10</v>
      </c>
      <c r="I1386" s="81">
        <f>'2月评分表'!I59</f>
        <v>10</v>
      </c>
      <c r="J1386" s="81">
        <f>'2月评分表'!J59</f>
        <v>2.5</v>
      </c>
      <c r="K1386" s="81">
        <f>'2月评分表'!K59</f>
        <v>5</v>
      </c>
      <c r="L1386" s="81">
        <f>'2月评分表'!L59</f>
        <v>83.45</v>
      </c>
      <c r="M1386" s="82">
        <f>'2月评分表'!M59</f>
        <v>420620.73</v>
      </c>
      <c r="N1386" s="82">
        <f>'2月评分表'!N59</f>
        <v>69965.433870727895</v>
      </c>
      <c r="O1386" s="82">
        <f>'2月评分表'!O59</f>
        <v>0.29771686732541403</v>
      </c>
      <c r="P1386" s="82">
        <f>'2月评分表'!P59</f>
        <v>5.1851009417065198E-2</v>
      </c>
      <c r="Q1386" s="82">
        <f>'2月评分表'!Q59</f>
        <v>24.844472578305801</v>
      </c>
      <c r="R1386" s="82">
        <f>'2月评分表'!R59</f>
        <v>4.3269667358540902</v>
      </c>
    </row>
    <row r="1387" spans="1:18" hidden="1">
      <c r="A1387" s="81">
        <v>202402</v>
      </c>
      <c r="B1387" s="81" t="s">
        <v>159</v>
      </c>
      <c r="C1387" s="81" t="s">
        <v>17</v>
      </c>
      <c r="D1387" s="81" t="s">
        <v>31</v>
      </c>
      <c r="E1387" s="81" t="s">
        <v>160</v>
      </c>
      <c r="F1387" s="81">
        <f>'2月评分表'!F60</f>
        <v>41.4</v>
      </c>
      <c r="G1387" s="81">
        <f>'2月评分表'!G60</f>
        <v>5</v>
      </c>
      <c r="H1387" s="81">
        <f>'2月评分表'!H60</f>
        <v>10</v>
      </c>
      <c r="I1387" s="81">
        <f>'2月评分表'!I60</f>
        <v>10</v>
      </c>
      <c r="J1387" s="81">
        <f>'2月评分表'!J60</f>
        <v>0</v>
      </c>
      <c r="K1387" s="81">
        <f>'2月评分表'!K60</f>
        <v>5</v>
      </c>
      <c r="L1387" s="81">
        <f>'2月评分表'!L60</f>
        <v>71.400000000000006</v>
      </c>
      <c r="M1387" s="82">
        <f>'2月评分表'!M60</f>
        <v>200933.54</v>
      </c>
      <c r="N1387" s="82">
        <f>'2月评分表'!N60</f>
        <v>14523.565062183299</v>
      </c>
      <c r="O1387" s="82">
        <f>'2月评分表'!O60</f>
        <v>9.31681668780069E-2</v>
      </c>
      <c r="P1387" s="82">
        <f>'2月评分表'!P60</f>
        <v>1.9247480422443501E-2</v>
      </c>
      <c r="Q1387" s="82">
        <f>'2月评分表'!Q60</f>
        <v>6.6522071150896904</v>
      </c>
      <c r="R1387" s="82">
        <f>'2月评分表'!R60</f>
        <v>1.3742701021624699</v>
      </c>
    </row>
    <row r="1388" spans="1:18" hidden="1">
      <c r="A1388" s="81">
        <v>202402</v>
      </c>
      <c r="B1388" s="81" t="s">
        <v>161</v>
      </c>
      <c r="C1388" s="81" t="s">
        <v>17</v>
      </c>
      <c r="D1388" s="81" t="s">
        <v>31</v>
      </c>
      <c r="E1388" s="81" t="s">
        <v>162</v>
      </c>
      <c r="F1388" s="81">
        <f>'2月评分表'!F61</f>
        <v>43.2</v>
      </c>
      <c r="G1388" s="81">
        <f>'2月评分表'!G61</f>
        <v>0</v>
      </c>
      <c r="H1388" s="81">
        <f>'2月评分表'!H61</f>
        <v>10</v>
      </c>
      <c r="I1388" s="81">
        <f>'2月评分表'!I61</f>
        <v>10</v>
      </c>
      <c r="J1388" s="81">
        <f>'2月评分表'!J61</f>
        <v>2.5</v>
      </c>
      <c r="K1388" s="81">
        <f>'2月评分表'!K61</f>
        <v>5</v>
      </c>
      <c r="L1388" s="81">
        <f>'2月评分表'!L61</f>
        <v>70.7</v>
      </c>
      <c r="M1388" s="82">
        <f>'2月评分表'!M61</f>
        <v>177293.04</v>
      </c>
      <c r="N1388" s="82">
        <f>'2月评分表'!N61</f>
        <v>0</v>
      </c>
      <c r="O1388" s="82">
        <f>'2月评分表'!O61</f>
        <v>5.1114234593102201E-2</v>
      </c>
      <c r="P1388" s="82">
        <f>'2月评分表'!P61</f>
        <v>1.3238658837867101E-2</v>
      </c>
      <c r="Q1388" s="82">
        <f>'2月评分表'!Q61</f>
        <v>3.6137763857323302</v>
      </c>
      <c r="R1388" s="82">
        <f>'2月评分表'!R61</f>
        <v>0.93597317983720396</v>
      </c>
    </row>
    <row r="1389" spans="1:18" hidden="1">
      <c r="A1389" s="81">
        <v>202402</v>
      </c>
      <c r="B1389" s="81" t="s">
        <v>163</v>
      </c>
      <c r="C1389" s="81" t="s">
        <v>17</v>
      </c>
      <c r="D1389" s="81" t="s">
        <v>31</v>
      </c>
      <c r="E1389" s="81" t="s">
        <v>164</v>
      </c>
      <c r="F1389" s="81">
        <f>'2月评分表'!F62</f>
        <v>41.4</v>
      </c>
      <c r="G1389" s="81">
        <f>'2月评分表'!G62</f>
        <v>10</v>
      </c>
      <c r="H1389" s="81">
        <f>'2月评分表'!H62</f>
        <v>10</v>
      </c>
      <c r="I1389" s="81">
        <f>'2月评分表'!I62</f>
        <v>10</v>
      </c>
      <c r="J1389" s="81">
        <f>'2月评分表'!J62</f>
        <v>5</v>
      </c>
      <c r="K1389" s="81">
        <f>'2月评分表'!K62</f>
        <v>5</v>
      </c>
      <c r="L1389" s="81">
        <f>'2月评分表'!L62</f>
        <v>81.400000000000006</v>
      </c>
      <c r="M1389" s="82">
        <f>'2月评分表'!M62</f>
        <v>488298.8</v>
      </c>
      <c r="N1389" s="82">
        <f>'2月评分表'!N62</f>
        <v>69918.295108932507</v>
      </c>
      <c r="O1389" s="82">
        <f>'2月评分表'!O62</f>
        <v>0.31041995785134502</v>
      </c>
      <c r="P1389" s="82">
        <f>'2月评分表'!P62</f>
        <v>5.6890829278966298E-2</v>
      </c>
      <c r="Q1389" s="82">
        <f>'2月评分表'!Q62</f>
        <v>25.2681845690995</v>
      </c>
      <c r="R1389" s="82">
        <f>'2月评分表'!R62</f>
        <v>4.6309135033078599</v>
      </c>
    </row>
    <row r="1390" spans="1:18" hidden="1">
      <c r="A1390" s="81">
        <v>202402</v>
      </c>
      <c r="B1390" s="81" t="s">
        <v>165</v>
      </c>
      <c r="C1390" s="81" t="s">
        <v>17</v>
      </c>
      <c r="D1390" s="81" t="s">
        <v>32</v>
      </c>
      <c r="E1390" s="81" t="s">
        <v>166</v>
      </c>
      <c r="F1390" s="81">
        <f>'2月评分表'!F63</f>
        <v>41.85</v>
      </c>
      <c r="G1390" s="81">
        <f>'2月评分表'!G63</f>
        <v>5</v>
      </c>
      <c r="H1390" s="81">
        <f>'2月评分表'!H63</f>
        <v>10</v>
      </c>
      <c r="I1390" s="81">
        <f>'2月评分表'!I63</f>
        <v>7</v>
      </c>
      <c r="J1390" s="81">
        <f>'2月评分表'!J63</f>
        <v>2.5</v>
      </c>
      <c r="K1390" s="81">
        <f>'2月评分表'!K63</f>
        <v>5</v>
      </c>
      <c r="L1390" s="81">
        <f>'2月评分表'!L63</f>
        <v>71.349999999999994</v>
      </c>
      <c r="M1390" s="82">
        <f>'2月评分表'!M63</f>
        <v>187083.91</v>
      </c>
      <c r="N1390" s="82">
        <f>'2月评分表'!N63</f>
        <v>12195.687044210201</v>
      </c>
      <c r="O1390" s="82">
        <f>'2月评分表'!O63</f>
        <v>9.4487323904965004E-2</v>
      </c>
      <c r="P1390" s="82">
        <f>'2月评分表'!P63</f>
        <v>1.7533144049998901E-2</v>
      </c>
      <c r="Q1390" s="82">
        <f>'2月评分表'!Q63</f>
        <v>6.7416705606192497</v>
      </c>
      <c r="R1390" s="82">
        <f>'2月评分表'!R63</f>
        <v>1.2509898279674201</v>
      </c>
    </row>
    <row r="1391" spans="1:18" hidden="1">
      <c r="A1391" s="81">
        <v>202402</v>
      </c>
      <c r="B1391" s="81" t="s">
        <v>167</v>
      </c>
      <c r="C1391" s="81" t="s">
        <v>17</v>
      </c>
      <c r="D1391" s="81" t="s">
        <v>31</v>
      </c>
      <c r="E1391" s="81" t="s">
        <v>168</v>
      </c>
      <c r="F1391" s="81">
        <f>'2月评分表'!F64</f>
        <v>40.950000000000003</v>
      </c>
      <c r="G1391" s="81">
        <f>'2月评分表'!G64</f>
        <v>0</v>
      </c>
      <c r="H1391" s="81">
        <f>'2月评分表'!H64</f>
        <v>10</v>
      </c>
      <c r="I1391" s="81">
        <f>'2月评分表'!I64</f>
        <v>10</v>
      </c>
      <c r="J1391" s="81">
        <f>'2月评分表'!J64</f>
        <v>2.5</v>
      </c>
      <c r="K1391" s="81">
        <f>'2月评分表'!K64</f>
        <v>5</v>
      </c>
      <c r="L1391" s="81">
        <f>'2月评分表'!L64</f>
        <v>68.45</v>
      </c>
      <c r="M1391" s="82">
        <f>'2月评分表'!M64</f>
        <v>256722.38</v>
      </c>
      <c r="N1391" s="82">
        <f>'2月评分表'!N64</f>
        <v>0</v>
      </c>
      <c r="O1391" s="82">
        <f>'2月评分表'!O64</f>
        <v>7.4014005042834896E-2</v>
      </c>
      <c r="P1391" s="82">
        <f>'2月评分表'!P64</f>
        <v>1.91697316762422E-2</v>
      </c>
      <c r="Q1391" s="82">
        <f>'2月评分表'!Q64</f>
        <v>5.0662586451820504</v>
      </c>
      <c r="R1391" s="82">
        <f>'2月评分表'!R64</f>
        <v>1.31216813323878</v>
      </c>
    </row>
    <row r="1392" spans="1:18" hidden="1">
      <c r="A1392" s="81">
        <v>202402</v>
      </c>
      <c r="B1392" s="81" t="s">
        <v>169</v>
      </c>
      <c r="C1392" s="81" t="s">
        <v>17</v>
      </c>
      <c r="D1392" s="81" t="s">
        <v>32</v>
      </c>
      <c r="E1392" s="81" t="s">
        <v>170</v>
      </c>
      <c r="F1392" s="81">
        <f>'2月评分表'!F65</f>
        <v>36</v>
      </c>
      <c r="G1392" s="81">
        <f>'2月评分表'!G65</f>
        <v>5</v>
      </c>
      <c r="H1392" s="81">
        <f>'2月评分表'!H65</f>
        <v>10</v>
      </c>
      <c r="I1392" s="81">
        <f>'2月评分表'!I65</f>
        <v>10</v>
      </c>
      <c r="J1392" s="81">
        <f>'2月评分表'!J65</f>
        <v>5</v>
      </c>
      <c r="K1392" s="81">
        <f>'2月评分表'!K65</f>
        <v>5</v>
      </c>
      <c r="L1392" s="81">
        <f>'2月评分表'!L65</f>
        <v>71</v>
      </c>
      <c r="M1392" s="82">
        <f>'2月评分表'!M65</f>
        <v>212747.89</v>
      </c>
      <c r="N1392" s="82">
        <f>'2月评分表'!N65</f>
        <v>16495.954062992001</v>
      </c>
      <c r="O1392" s="82">
        <f>'2月评分表'!O65</f>
        <v>0.112715237504174</v>
      </c>
      <c r="P1392" s="82">
        <f>'2月评分表'!P65</f>
        <v>2.07059719073804E-2</v>
      </c>
      <c r="Q1392" s="82">
        <f>'2月评分表'!Q65</f>
        <v>8.0027818627963505</v>
      </c>
      <c r="R1392" s="82">
        <f>'2月评分表'!R65</f>
        <v>1.4701240054240099</v>
      </c>
    </row>
    <row r="1393" spans="1:18" hidden="1">
      <c r="A1393" s="81">
        <v>202402</v>
      </c>
      <c r="B1393" s="81" t="s">
        <v>171</v>
      </c>
      <c r="C1393" s="81" t="s">
        <v>17</v>
      </c>
      <c r="D1393" s="81" t="s">
        <v>32</v>
      </c>
      <c r="E1393" s="81" t="s">
        <v>172</v>
      </c>
      <c r="F1393" s="81">
        <f>'2月评分表'!F66</f>
        <v>40.950000000000003</v>
      </c>
      <c r="G1393" s="81">
        <f>'2月评分表'!G66</f>
        <v>15</v>
      </c>
      <c r="H1393" s="81">
        <f>'2月评分表'!H66</f>
        <v>10</v>
      </c>
      <c r="I1393" s="81">
        <f>'2月评分表'!I66</f>
        <v>10</v>
      </c>
      <c r="J1393" s="81">
        <f>'2月评分表'!J66</f>
        <v>2.5</v>
      </c>
      <c r="K1393" s="81">
        <f>'2月评分表'!K66</f>
        <v>5</v>
      </c>
      <c r="L1393" s="81">
        <f>'2月评分表'!L66</f>
        <v>83.45</v>
      </c>
      <c r="M1393" s="82">
        <f>'2月评分表'!M66</f>
        <v>238168.14</v>
      </c>
      <c r="N1393" s="82">
        <f>'2月评分表'!N66</f>
        <v>39337.501503935397</v>
      </c>
      <c r="O1393" s="82">
        <f>'2月评分表'!O66</f>
        <v>0.16801695215624801</v>
      </c>
      <c r="P1393" s="82">
        <f>'2月评分表'!P66</f>
        <v>2.9278074741617401E-2</v>
      </c>
      <c r="Q1393" s="82">
        <f>'2月评分表'!Q66</f>
        <v>14.021014657438901</v>
      </c>
      <c r="R1393" s="82">
        <f>'2月评分表'!R66</f>
        <v>2.4432553371879702</v>
      </c>
    </row>
    <row r="1394" spans="1:18" hidden="1">
      <c r="A1394" s="81">
        <v>202402</v>
      </c>
      <c r="B1394" s="81" t="s">
        <v>173</v>
      </c>
      <c r="C1394" s="81" t="s">
        <v>17</v>
      </c>
      <c r="D1394" s="81" t="s">
        <v>31</v>
      </c>
      <c r="E1394" s="81" t="s">
        <v>444</v>
      </c>
      <c r="F1394" s="81">
        <f>'2月评分表'!F67</f>
        <v>45</v>
      </c>
      <c r="G1394" s="81">
        <f>'2月评分表'!G67</f>
        <v>0</v>
      </c>
      <c r="H1394" s="81">
        <f>'2月评分表'!H67</f>
        <v>10</v>
      </c>
      <c r="I1394" s="81">
        <f>'2月评分表'!I67</f>
        <v>10</v>
      </c>
      <c r="J1394" s="81">
        <f>'2月评分表'!J67</f>
        <v>2.5</v>
      </c>
      <c r="K1394" s="81">
        <f>'2月评分表'!K67</f>
        <v>5</v>
      </c>
      <c r="L1394" s="81">
        <f>'2月评分表'!L67</f>
        <v>72.5</v>
      </c>
      <c r="M1394" s="82">
        <f>'2月评分表'!M67</f>
        <v>259080.75</v>
      </c>
      <c r="N1394" s="82">
        <f>'2月评分表'!N67</f>
        <v>0</v>
      </c>
      <c r="O1394" s="82">
        <f>'2月评分表'!O67</f>
        <v>7.46939317756459E-2</v>
      </c>
      <c r="P1394" s="82">
        <f>'2月评分表'!P67</f>
        <v>1.9345833658832499E-2</v>
      </c>
      <c r="Q1394" s="82">
        <f>'2月评分表'!Q67</f>
        <v>5.4153100537343297</v>
      </c>
      <c r="R1394" s="82">
        <f>'2月评分表'!R67</f>
        <v>1.4025729402653599</v>
      </c>
    </row>
    <row r="1395" spans="1:18" hidden="1">
      <c r="A1395" s="81">
        <v>202402</v>
      </c>
      <c r="B1395" s="81" t="s">
        <v>175</v>
      </c>
      <c r="C1395" s="81" t="s">
        <v>17</v>
      </c>
      <c r="D1395" s="81" t="s">
        <v>32</v>
      </c>
      <c r="E1395" s="81" t="s">
        <v>176</v>
      </c>
      <c r="F1395" s="81">
        <f>'2月评分表'!F68</f>
        <v>45</v>
      </c>
      <c r="G1395" s="81">
        <f>'2月评分表'!G68</f>
        <v>0</v>
      </c>
      <c r="H1395" s="81">
        <f>'2月评分表'!H68</f>
        <v>10</v>
      </c>
      <c r="I1395" s="81">
        <f>'2月评分表'!I68</f>
        <v>7</v>
      </c>
      <c r="J1395" s="81">
        <f>'2月评分表'!J68</f>
        <v>5</v>
      </c>
      <c r="K1395" s="81">
        <f>'2月评分表'!K68</f>
        <v>5</v>
      </c>
      <c r="L1395" s="81">
        <f>'2月评分表'!L68</f>
        <v>72</v>
      </c>
      <c r="M1395" s="82">
        <f>'2月评分表'!M68</f>
        <v>235598.37</v>
      </c>
      <c r="N1395" s="82">
        <f>'2月评分表'!N68</f>
        <v>0</v>
      </c>
      <c r="O1395" s="82">
        <f>'2月评分表'!O68</f>
        <v>8.8204850925978198E-2</v>
      </c>
      <c r="P1395" s="82">
        <f>'2月评分表'!P68</f>
        <v>1.7592379504506098E-2</v>
      </c>
      <c r="Q1395" s="82">
        <f>'2月评分表'!Q68</f>
        <v>6.3507492666704302</v>
      </c>
      <c r="R1395" s="82">
        <f>'2月评分表'!R68</f>
        <v>1.2666513243244399</v>
      </c>
    </row>
    <row r="1396" spans="1:18" hidden="1">
      <c r="A1396" s="81">
        <v>202402</v>
      </c>
      <c r="B1396" s="81" t="s">
        <v>177</v>
      </c>
      <c r="C1396" s="81" t="s">
        <v>17</v>
      </c>
      <c r="D1396" s="81" t="s">
        <v>33</v>
      </c>
      <c r="E1396" s="81" t="s">
        <v>178</v>
      </c>
      <c r="F1396" s="81">
        <f>'2月评分表'!F69</f>
        <v>42.3</v>
      </c>
      <c r="G1396" s="81">
        <f>'2月评分表'!G69</f>
        <v>10</v>
      </c>
      <c r="H1396" s="81">
        <f>'2月评分表'!H69</f>
        <v>10</v>
      </c>
      <c r="I1396" s="81">
        <f>'2月评分表'!I69</f>
        <v>10</v>
      </c>
      <c r="J1396" s="81">
        <f>'2月评分表'!J69</f>
        <v>5</v>
      </c>
      <c r="K1396" s="81">
        <f>'2月评分表'!K69</f>
        <v>5</v>
      </c>
      <c r="L1396" s="81">
        <f>'2月评分表'!L69</f>
        <v>82.3</v>
      </c>
      <c r="M1396" s="82">
        <f>'2月评分表'!M69</f>
        <v>209363.72</v>
      </c>
      <c r="N1396" s="82">
        <f>'2月评分表'!N69</f>
        <v>26476.591553999999</v>
      </c>
      <c r="O1396" s="82">
        <f>'2月评分表'!O69</f>
        <v>0.116966414085467</v>
      </c>
      <c r="P1396" s="82">
        <f>'2月评分表'!P69</f>
        <v>2.3369459823324602E-2</v>
      </c>
      <c r="Q1396" s="82">
        <f>'2月评分表'!Q69</f>
        <v>9.6263358792339293</v>
      </c>
      <c r="R1396" s="82">
        <f>'2月评分表'!R69</f>
        <v>1.9233065434596099</v>
      </c>
    </row>
    <row r="1397" spans="1:18" hidden="1">
      <c r="A1397" s="81">
        <v>202402</v>
      </c>
      <c r="B1397" s="81" t="s">
        <v>179</v>
      </c>
      <c r="C1397" s="81" t="s">
        <v>17</v>
      </c>
      <c r="D1397" s="81" t="s">
        <v>33</v>
      </c>
      <c r="E1397" s="81" t="s">
        <v>180</v>
      </c>
      <c r="F1397" s="81">
        <f>'2月评分表'!F70</f>
        <v>37.799999999999997</v>
      </c>
      <c r="G1397" s="81">
        <f>'2月评分表'!G70</f>
        <v>20</v>
      </c>
      <c r="H1397" s="81">
        <f>'2月评分表'!H70</f>
        <v>10</v>
      </c>
      <c r="I1397" s="81">
        <f>'2月评分表'!I70</f>
        <v>10</v>
      </c>
      <c r="J1397" s="81">
        <f>'2月评分表'!J70</f>
        <v>2.5</v>
      </c>
      <c r="K1397" s="81">
        <f>'2月评分表'!K70</f>
        <v>5</v>
      </c>
      <c r="L1397" s="81">
        <f>'2月评分表'!L70</f>
        <v>85.3</v>
      </c>
      <c r="M1397" s="82">
        <f>'2月评分表'!M70</f>
        <v>242444.69</v>
      </c>
      <c r="N1397" s="82">
        <f>'2月评分表'!N70</f>
        <v>52319.487604000002</v>
      </c>
      <c r="O1397" s="82">
        <f>'2月评分表'!O70</f>
        <v>0.16441445584929901</v>
      </c>
      <c r="P1397" s="82">
        <f>'2月评分表'!P70</f>
        <v>3.3390544234470902E-2</v>
      </c>
      <c r="Q1397" s="82">
        <f>'2月评分表'!Q70</f>
        <v>14.0245530839452</v>
      </c>
      <c r="R1397" s="82">
        <f>'2月评分表'!R70</f>
        <v>2.8482134232003702</v>
      </c>
    </row>
    <row r="1398" spans="1:18" hidden="1">
      <c r="A1398" s="81">
        <v>202402</v>
      </c>
      <c r="B1398" s="81" t="s">
        <v>181</v>
      </c>
      <c r="C1398" s="81" t="s">
        <v>17</v>
      </c>
      <c r="D1398" s="81" t="s">
        <v>30</v>
      </c>
      <c r="E1398" s="81" t="s">
        <v>182</v>
      </c>
      <c r="F1398" s="81">
        <f>'2月评分表'!F71</f>
        <v>44.1</v>
      </c>
      <c r="G1398" s="81">
        <f>'2月评分表'!G71</f>
        <v>5</v>
      </c>
      <c r="H1398" s="81">
        <f>'2月评分表'!H71</f>
        <v>7.5</v>
      </c>
      <c r="I1398" s="81">
        <f>'2月评分表'!I71</f>
        <v>4</v>
      </c>
      <c r="J1398" s="81">
        <f>'2月评分表'!J71</f>
        <v>5</v>
      </c>
      <c r="K1398" s="81">
        <f>'2月评分表'!K71</f>
        <v>5</v>
      </c>
      <c r="L1398" s="81">
        <f>'2月评分表'!L71</f>
        <v>70.599999999999994</v>
      </c>
      <c r="M1398" s="82">
        <f>'2月评分表'!M71</f>
        <v>136134.89000000001</v>
      </c>
      <c r="N1398" s="82">
        <f>'2月评分表'!N71</f>
        <v>12678.513489999999</v>
      </c>
      <c r="O1398" s="82">
        <f>'2月评分表'!O71</f>
        <v>7.3274583102257304E-2</v>
      </c>
      <c r="P1398" s="82">
        <f>'2月评分表'!P71</f>
        <v>1.3869801231137799E-2</v>
      </c>
      <c r="Q1398" s="82">
        <f>'2月评分表'!Q71</f>
        <v>5.1731855670193596</v>
      </c>
      <c r="R1398" s="82">
        <f>'2月评分表'!R71</f>
        <v>0.97920796691832901</v>
      </c>
    </row>
    <row r="1399" spans="1:18" hidden="1">
      <c r="A1399" s="81">
        <v>202402</v>
      </c>
      <c r="B1399" s="81" t="s">
        <v>183</v>
      </c>
      <c r="C1399" s="81" t="s">
        <v>17</v>
      </c>
      <c r="D1399" s="81" t="s">
        <v>32</v>
      </c>
      <c r="E1399" s="81" t="s">
        <v>184</v>
      </c>
      <c r="F1399" s="81">
        <f>'2月评分表'!F72</f>
        <v>39.6</v>
      </c>
      <c r="G1399" s="81">
        <f>'2月评分表'!G72</f>
        <v>0</v>
      </c>
      <c r="H1399" s="81">
        <f>'2月评分表'!H72</f>
        <v>10</v>
      </c>
      <c r="I1399" s="81">
        <f>'2月评分表'!I72</f>
        <v>10</v>
      </c>
      <c r="J1399" s="81">
        <f>'2月评分表'!J72</f>
        <v>2.5</v>
      </c>
      <c r="K1399" s="81">
        <f>'2月评分表'!K72</f>
        <v>5</v>
      </c>
      <c r="L1399" s="81">
        <f>'2月评分表'!L72</f>
        <v>67.099999999999994</v>
      </c>
      <c r="M1399" s="82">
        <f>'2月评分表'!M72</f>
        <v>141349.72</v>
      </c>
      <c r="N1399" s="82">
        <f>'2月评分表'!N72</f>
        <v>0</v>
      </c>
      <c r="O1399" s="82">
        <f>'2月评分表'!O72</f>
        <v>5.2919428012293802E-2</v>
      </c>
      <c r="P1399" s="82">
        <f>'2月评分表'!P72</f>
        <v>1.0554733112524001E-2</v>
      </c>
      <c r="Q1399" s="82">
        <f>'2月评分表'!Q72</f>
        <v>3.5508936196249099</v>
      </c>
      <c r="R1399" s="82">
        <f>'2月评分表'!R72</f>
        <v>0.70822259185035996</v>
      </c>
    </row>
    <row r="1400" spans="1:18" hidden="1">
      <c r="A1400" s="81">
        <v>202402</v>
      </c>
      <c r="B1400" s="81" t="s">
        <v>185</v>
      </c>
      <c r="C1400" s="81" t="s">
        <v>17</v>
      </c>
      <c r="D1400" s="81" t="s">
        <v>32</v>
      </c>
      <c r="E1400" s="81" t="s">
        <v>186</v>
      </c>
      <c r="F1400" s="81">
        <f>'2月评分表'!F73</f>
        <v>44.1</v>
      </c>
      <c r="G1400" s="81">
        <f>'2月评分表'!G73</f>
        <v>5</v>
      </c>
      <c r="H1400" s="81">
        <f>'2月评分表'!H73</f>
        <v>10</v>
      </c>
      <c r="I1400" s="81">
        <f>'2月评分表'!I73</f>
        <v>10</v>
      </c>
      <c r="J1400" s="81">
        <f>'2月评分表'!J73</f>
        <v>5</v>
      </c>
      <c r="K1400" s="81">
        <f>'2月评分表'!K73</f>
        <v>5</v>
      </c>
      <c r="L1400" s="81">
        <f>'2月评分表'!L73</f>
        <v>79.099999999999994</v>
      </c>
      <c r="M1400" s="82">
        <f>'2月评分表'!M73</f>
        <v>157373.63</v>
      </c>
      <c r="N1400" s="82">
        <f>'2月评分表'!N73</f>
        <v>11672.492048603801</v>
      </c>
      <c r="O1400" s="82">
        <f>'2月评分表'!O73</f>
        <v>8.2315478272482395E-2</v>
      </c>
      <c r="P1400" s="82">
        <f>'2月评分表'!P73</f>
        <v>1.51617765521122E-2</v>
      </c>
      <c r="Q1400" s="82">
        <f>'2月评分表'!Q73</f>
        <v>6.5111543313533602</v>
      </c>
      <c r="R1400" s="82">
        <f>'2月评分表'!R73</f>
        <v>1.19929652527207</v>
      </c>
    </row>
    <row r="1401" spans="1:18" hidden="1">
      <c r="A1401" s="81">
        <v>202402</v>
      </c>
      <c r="B1401" s="81" t="s">
        <v>187</v>
      </c>
      <c r="C1401" s="81" t="s">
        <v>17</v>
      </c>
      <c r="D1401" s="81" t="s">
        <v>31</v>
      </c>
      <c r="E1401" s="81" t="s">
        <v>188</v>
      </c>
      <c r="F1401" s="81">
        <f>'2月评分表'!F74</f>
        <v>0</v>
      </c>
      <c r="G1401" s="81">
        <f>'2月评分表'!G74</f>
        <v>0</v>
      </c>
      <c r="H1401" s="81">
        <f>'2月评分表'!H74</f>
        <v>10</v>
      </c>
      <c r="I1401" s="81">
        <f>'2月评分表'!I74</f>
        <v>7</v>
      </c>
      <c r="J1401" s="81">
        <f>'2月评分表'!J74</f>
        <v>2.5</v>
      </c>
      <c r="K1401" s="81">
        <f>'2月评分表'!K74</f>
        <v>5</v>
      </c>
      <c r="L1401" s="81">
        <f>'2月评分表'!L74</f>
        <v>24.5</v>
      </c>
      <c r="M1401" s="82">
        <f>'2月评分表'!M74</f>
        <v>149275.76</v>
      </c>
      <c r="N1401" s="82">
        <f>'2月评分表'!N74</f>
        <v>0</v>
      </c>
      <c r="O1401" s="82">
        <f>'2月评分表'!O74</f>
        <v>4.3036749867358698E-2</v>
      </c>
      <c r="P1401" s="82">
        <f>'2月评分表'!P74</f>
        <v>1.1146578903510999E-2</v>
      </c>
      <c r="Q1401" s="82">
        <f>'2月评分表'!Q74</f>
        <v>1.0544003717502901</v>
      </c>
      <c r="R1401" s="82">
        <f>'2月评分表'!R74</f>
        <v>0.27309118313601899</v>
      </c>
    </row>
    <row r="1402" spans="1:18" hidden="1">
      <c r="A1402" s="81">
        <v>202402</v>
      </c>
      <c r="B1402" s="81" t="s">
        <v>189</v>
      </c>
      <c r="C1402" s="81" t="s">
        <v>17</v>
      </c>
      <c r="D1402" s="81" t="s">
        <v>32</v>
      </c>
      <c r="E1402" s="81" t="s">
        <v>190</v>
      </c>
      <c r="F1402" s="81">
        <f>'2月评分表'!F75</f>
        <v>39.15</v>
      </c>
      <c r="G1402" s="81">
        <f>'2月评分表'!G75</f>
        <v>0</v>
      </c>
      <c r="H1402" s="81">
        <f>'2月评分表'!H75</f>
        <v>10</v>
      </c>
      <c r="I1402" s="81">
        <f>'2月评分表'!I75</f>
        <v>10</v>
      </c>
      <c r="J1402" s="81">
        <f>'2月评分表'!J75</f>
        <v>5</v>
      </c>
      <c r="K1402" s="81">
        <f>'2月评分表'!K75</f>
        <v>5</v>
      </c>
      <c r="L1402" s="81">
        <f>'2月评分表'!L75</f>
        <v>69.150000000000006</v>
      </c>
      <c r="M1402" s="82">
        <f>'2月评分表'!M75</f>
        <v>138391.92000000001</v>
      </c>
      <c r="N1402" s="82">
        <f>'2月评分表'!N75</f>
        <v>0</v>
      </c>
      <c r="O1402" s="82">
        <f>'2月评分表'!O75</f>
        <v>5.1812067600297503E-2</v>
      </c>
      <c r="P1402" s="82">
        <f>'2月评分表'!P75</f>
        <v>1.0333871057755E-2</v>
      </c>
      <c r="Q1402" s="82">
        <f>'2月评分表'!Q75</f>
        <v>3.5828044745605698</v>
      </c>
      <c r="R1402" s="82">
        <f>'2月评分表'!R75</f>
        <v>0.71458718364375795</v>
      </c>
    </row>
    <row r="1403" spans="1:18" hidden="1">
      <c r="A1403" s="81">
        <v>202402</v>
      </c>
      <c r="B1403" s="81" t="s">
        <v>191</v>
      </c>
      <c r="C1403" s="81" t="s">
        <v>17</v>
      </c>
      <c r="D1403" s="81" t="s">
        <v>31</v>
      </c>
      <c r="E1403" s="81" t="s">
        <v>192</v>
      </c>
      <c r="F1403" s="81">
        <f>'2月评分表'!F76</f>
        <v>38.25</v>
      </c>
      <c r="G1403" s="81">
        <f>'2月评分表'!G76</f>
        <v>5</v>
      </c>
      <c r="H1403" s="81">
        <f>'2月评分表'!H76</f>
        <v>10</v>
      </c>
      <c r="I1403" s="81">
        <f>'2月评分表'!I76</f>
        <v>7</v>
      </c>
      <c r="J1403" s="81">
        <f>'2月评分表'!J76</f>
        <v>0</v>
      </c>
      <c r="K1403" s="81">
        <f>'2月评分表'!K76</f>
        <v>5</v>
      </c>
      <c r="L1403" s="81">
        <f>'2月评分表'!L76</f>
        <v>65.25</v>
      </c>
      <c r="M1403" s="82">
        <f>'2月评分表'!M76</f>
        <v>111795.06</v>
      </c>
      <c r="N1403" s="82">
        <f>'2月评分表'!N76</f>
        <v>8857.9477085103408</v>
      </c>
      <c r="O1403" s="82">
        <f>'2月评分表'!O76</f>
        <v>5.3722820619473699E-2</v>
      </c>
      <c r="P1403" s="82">
        <f>'2月评分表'!P76</f>
        <v>1.09360103160494E-2</v>
      </c>
      <c r="Q1403" s="82">
        <f>'2月评分表'!Q76</f>
        <v>3.5054140454206602</v>
      </c>
      <c r="R1403" s="82">
        <f>'2月评分表'!R76</f>
        <v>0.713574673122223</v>
      </c>
    </row>
    <row r="1404" spans="1:18" hidden="1">
      <c r="A1404" s="81">
        <v>202402</v>
      </c>
      <c r="B1404" s="81" t="s">
        <v>193</v>
      </c>
      <c r="C1404" s="81" t="s">
        <v>17</v>
      </c>
      <c r="D1404" s="81" t="s">
        <v>31</v>
      </c>
      <c r="E1404" s="81" t="s">
        <v>194</v>
      </c>
      <c r="F1404" s="81">
        <f>'2月评分表'!F77</f>
        <v>44.1</v>
      </c>
      <c r="G1404" s="81">
        <f>'2月评分表'!G77</f>
        <v>0</v>
      </c>
      <c r="H1404" s="81">
        <f>'2月评分表'!H77</f>
        <v>10</v>
      </c>
      <c r="I1404" s="81">
        <f>'2月评分表'!I77</f>
        <v>10</v>
      </c>
      <c r="J1404" s="81">
        <f>'2月评分表'!J77</f>
        <v>2.5</v>
      </c>
      <c r="K1404" s="81">
        <f>'2月评分表'!K77</f>
        <v>5</v>
      </c>
      <c r="L1404" s="81">
        <f>'2月评分表'!L77</f>
        <v>71.599999999999994</v>
      </c>
      <c r="M1404" s="82">
        <f>'2月评分表'!M77</f>
        <v>146754.85999999999</v>
      </c>
      <c r="N1404" s="82">
        <f>'2月评分表'!N77</f>
        <v>0</v>
      </c>
      <c r="O1404" s="82">
        <f>'2月评分表'!O77</f>
        <v>4.2309965138608199E-2</v>
      </c>
      <c r="P1404" s="82">
        <f>'2月评分表'!P77</f>
        <v>1.0958340633896E-2</v>
      </c>
      <c r="Q1404" s="82">
        <f>'2月评分表'!Q77</f>
        <v>3.02939350392435</v>
      </c>
      <c r="R1404" s="82">
        <f>'2月评分表'!R77</f>
        <v>0.78461718938695402</v>
      </c>
    </row>
    <row r="1405" spans="1:18" hidden="1">
      <c r="A1405" s="81">
        <v>202402</v>
      </c>
      <c r="B1405" s="81" t="s">
        <v>195</v>
      </c>
      <c r="C1405" s="81" t="s">
        <v>17</v>
      </c>
      <c r="D1405" s="81" t="s">
        <v>31</v>
      </c>
      <c r="E1405" s="81" t="s">
        <v>196</v>
      </c>
      <c r="F1405" s="81">
        <f>'2月评分表'!F78</f>
        <v>0</v>
      </c>
      <c r="G1405" s="81">
        <f>'2月评分表'!G78</f>
        <v>0</v>
      </c>
      <c r="H1405" s="81">
        <f>'2月评分表'!H78</f>
        <v>10</v>
      </c>
      <c r="I1405" s="81">
        <f>'2月评分表'!I78</f>
        <v>10</v>
      </c>
      <c r="J1405" s="81">
        <f>'2月评分表'!J78</f>
        <v>2.5</v>
      </c>
      <c r="K1405" s="81">
        <f>'2月评分表'!K78</f>
        <v>5</v>
      </c>
      <c r="L1405" s="81">
        <f>'2月评分表'!L78</f>
        <v>27.5</v>
      </c>
      <c r="M1405" s="82">
        <f>'2月评分表'!M78</f>
        <v>110198.73</v>
      </c>
      <c r="N1405" s="82">
        <f>'2月评分表'!N78</f>
        <v>0</v>
      </c>
      <c r="O1405" s="82">
        <f>'2月评分表'!O78</f>
        <v>3.17706985964138E-2</v>
      </c>
      <c r="P1405" s="82">
        <f>'2月评分表'!P78</f>
        <v>8.2286557376207697E-3</v>
      </c>
      <c r="Q1405" s="82">
        <f>'2月评分表'!Q78</f>
        <v>0.87369421140137904</v>
      </c>
      <c r="R1405" s="82">
        <f>'2月评分表'!R78</f>
        <v>0.22628803278457099</v>
      </c>
    </row>
    <row r="1406" spans="1:18" hidden="1">
      <c r="A1406" s="81">
        <v>202402</v>
      </c>
      <c r="B1406" s="81" t="s">
        <v>197</v>
      </c>
      <c r="C1406" s="81" t="s">
        <v>17</v>
      </c>
      <c r="D1406" s="81" t="s">
        <v>33</v>
      </c>
      <c r="E1406" s="81" t="s">
        <v>198</v>
      </c>
      <c r="F1406" s="81">
        <f>'2月评分表'!F79</f>
        <v>45</v>
      </c>
      <c r="G1406" s="81">
        <f>'2月评分表'!G79</f>
        <v>5</v>
      </c>
      <c r="H1406" s="81">
        <f>'2月评分表'!H79</f>
        <v>2.5</v>
      </c>
      <c r="I1406" s="81">
        <f>'2月评分表'!I79</f>
        <v>10</v>
      </c>
      <c r="J1406" s="81">
        <f>'2月评分表'!J79</f>
        <v>2.5</v>
      </c>
      <c r="K1406" s="81">
        <f>'2月评分表'!K79</f>
        <v>5</v>
      </c>
      <c r="L1406" s="81">
        <f>'2月评分表'!L79</f>
        <v>70</v>
      </c>
      <c r="M1406" s="82">
        <f>'2月评分表'!M79</f>
        <v>224986.34</v>
      </c>
      <c r="N1406" s="82">
        <f>'2月评分表'!N79</f>
        <v>12101.879644000001</v>
      </c>
      <c r="O1406" s="82">
        <f>'2月评分表'!O79</f>
        <v>0.103827977932409</v>
      </c>
      <c r="P1406" s="82">
        <f>'2月评分表'!P79</f>
        <v>2.0335949524057598E-2</v>
      </c>
      <c r="Q1406" s="82">
        <f>'2月评分表'!Q79</f>
        <v>7.26795845526863</v>
      </c>
      <c r="R1406" s="82">
        <f>'2月评分表'!R79</f>
        <v>1.4235164666840301</v>
      </c>
    </row>
    <row r="1407" spans="1:18" hidden="1">
      <c r="A1407" s="81">
        <v>202402</v>
      </c>
      <c r="B1407" s="81" t="s">
        <v>199</v>
      </c>
      <c r="C1407" s="81" t="s">
        <v>17</v>
      </c>
      <c r="D1407" s="81" t="s">
        <v>33</v>
      </c>
      <c r="E1407" s="81" t="s">
        <v>200</v>
      </c>
      <c r="F1407" s="81">
        <f>'2月评分表'!F80</f>
        <v>41.85</v>
      </c>
      <c r="G1407" s="81">
        <f>'2月评分表'!G80</f>
        <v>2.5</v>
      </c>
      <c r="H1407" s="81">
        <f>'2月评分表'!H80</f>
        <v>5</v>
      </c>
      <c r="I1407" s="81">
        <f>'2月评分表'!I80</f>
        <v>10</v>
      </c>
      <c r="J1407" s="81">
        <f>'2月评分表'!J80</f>
        <v>5</v>
      </c>
      <c r="K1407" s="81">
        <f>'2月评分表'!K80</f>
        <v>5</v>
      </c>
      <c r="L1407" s="81">
        <f>'2月评分表'!L80</f>
        <v>69.349999999999994</v>
      </c>
      <c r="M1407" s="82">
        <f>'2月评分表'!M80</f>
        <v>199591.78</v>
      </c>
      <c r="N1407" s="82">
        <f>'2月评分表'!N80</f>
        <v>7252.2990840000002</v>
      </c>
      <c r="O1407" s="82">
        <f>'2月评分表'!O80</f>
        <v>8.7449880239358693E-2</v>
      </c>
      <c r="P1407" s="82">
        <f>'2月评分表'!P80</f>
        <v>1.7022738646484299E-2</v>
      </c>
      <c r="Q1407" s="82">
        <f>'2月评分表'!Q80</f>
        <v>6.0646491945995296</v>
      </c>
      <c r="R1407" s="82">
        <f>'2月评分表'!R80</f>
        <v>1.1805269251336901</v>
      </c>
    </row>
    <row r="1408" spans="1:18" hidden="1">
      <c r="A1408" s="81">
        <v>202402</v>
      </c>
      <c r="B1408" s="81" t="s">
        <v>201</v>
      </c>
      <c r="C1408" s="81" t="s">
        <v>17</v>
      </c>
      <c r="D1408" s="81" t="s">
        <v>33</v>
      </c>
      <c r="E1408" s="81" t="s">
        <v>202</v>
      </c>
      <c r="F1408" s="81">
        <f>'2月评分表'!F81</f>
        <v>36</v>
      </c>
      <c r="G1408" s="81">
        <f>'2月评分表'!G81</f>
        <v>5</v>
      </c>
      <c r="H1408" s="81">
        <f>'2月评分表'!H81</f>
        <v>10</v>
      </c>
      <c r="I1408" s="81">
        <f>'2月评分表'!I81</f>
        <v>10</v>
      </c>
      <c r="J1408" s="81">
        <f>'2月评分表'!J81</f>
        <v>5</v>
      </c>
      <c r="K1408" s="81">
        <f>'2月评分表'!K81</f>
        <v>5</v>
      </c>
      <c r="L1408" s="81">
        <f>'2月评分表'!L81</f>
        <v>71</v>
      </c>
      <c r="M1408" s="82">
        <f>'2月评分表'!M81</f>
        <v>163036.99</v>
      </c>
      <c r="N1408" s="82">
        <f>'2月评分表'!N81</f>
        <v>10451.719504000001</v>
      </c>
      <c r="O1408" s="82">
        <f>'2月评分表'!O81</f>
        <v>7.7488762953255297E-2</v>
      </c>
      <c r="P1408" s="82">
        <f>'2月评分表'!P81</f>
        <v>1.52279748313586E-2</v>
      </c>
      <c r="Q1408" s="82">
        <f>'2月评分表'!Q81</f>
        <v>5.5017021696811303</v>
      </c>
      <c r="R1408" s="82">
        <f>'2月评分表'!R81</f>
        <v>1.08118621302646</v>
      </c>
    </row>
    <row r="1409" spans="1:18" hidden="1">
      <c r="A1409" s="81">
        <v>202402</v>
      </c>
      <c r="B1409" s="81" t="s">
        <v>203</v>
      </c>
      <c r="C1409" s="81" t="s">
        <v>17</v>
      </c>
      <c r="D1409" s="81" t="s">
        <v>33</v>
      </c>
      <c r="E1409" s="81" t="s">
        <v>204</v>
      </c>
      <c r="F1409" s="81">
        <f>'2月评分表'!F82</f>
        <v>41.4</v>
      </c>
      <c r="G1409" s="81">
        <f>'2月评分表'!G82</f>
        <v>20</v>
      </c>
      <c r="H1409" s="81">
        <f>'2月评分表'!H82</f>
        <v>10</v>
      </c>
      <c r="I1409" s="81">
        <f>'2月评分表'!I82</f>
        <v>10</v>
      </c>
      <c r="J1409" s="81">
        <f>'2月评分表'!J82</f>
        <v>7.5</v>
      </c>
      <c r="K1409" s="81">
        <f>'2月评分表'!K82</f>
        <v>5</v>
      </c>
      <c r="L1409" s="81">
        <f>'2月评分表'!L82</f>
        <v>93.9</v>
      </c>
      <c r="M1409" s="82">
        <f>'2月评分表'!M82</f>
        <v>272360.11</v>
      </c>
      <c r="N1409" s="82">
        <f>'2月评分表'!N82</f>
        <v>68568.255833999996</v>
      </c>
      <c r="O1409" s="82">
        <f>'2月评分表'!O82</f>
        <v>0.19779851694939099</v>
      </c>
      <c r="P1409" s="82">
        <f>'2月评分表'!P82</f>
        <v>4.0371998339849502E-2</v>
      </c>
      <c r="Q1409" s="82">
        <f>'2月评分表'!Q82</f>
        <v>18.573280741547801</v>
      </c>
      <c r="R1409" s="82">
        <f>'2月评分表'!R82</f>
        <v>3.79093064411187</v>
      </c>
    </row>
    <row r="1410" spans="1:18" hidden="1">
      <c r="A1410" s="81">
        <v>202402</v>
      </c>
      <c r="B1410" s="81" t="s">
        <v>205</v>
      </c>
      <c r="C1410" s="81" t="s">
        <v>17</v>
      </c>
      <c r="D1410" s="81" t="s">
        <v>33</v>
      </c>
      <c r="E1410" s="81" t="s">
        <v>206</v>
      </c>
      <c r="F1410" s="81">
        <f>'2月评分表'!F83</f>
        <v>38.700000000000003</v>
      </c>
      <c r="G1410" s="81">
        <f>'2月评分表'!G83</f>
        <v>0</v>
      </c>
      <c r="H1410" s="81">
        <f>'2月评分表'!H83</f>
        <v>10</v>
      </c>
      <c r="I1410" s="81">
        <f>'2月评分表'!I83</f>
        <v>7</v>
      </c>
      <c r="J1410" s="81">
        <f>'2月评分表'!J83</f>
        <v>2.5</v>
      </c>
      <c r="K1410" s="81">
        <f>'2月评分表'!K83</f>
        <v>5</v>
      </c>
      <c r="L1410" s="81">
        <f>'2月评分表'!L83</f>
        <v>63.2</v>
      </c>
      <c r="M1410" s="82">
        <f>'2月评分表'!M83</f>
        <v>96217.83</v>
      </c>
      <c r="N1410" s="82">
        <f>'2月评分表'!N83</f>
        <v>0</v>
      </c>
      <c r="O1410" s="82">
        <f>'2月评分表'!O83</f>
        <v>3.7481625914964602E-2</v>
      </c>
      <c r="P1410" s="82">
        <f>'2月评分表'!P83</f>
        <v>7.1846871455861598E-3</v>
      </c>
      <c r="Q1410" s="82">
        <f>'2月评分表'!Q83</f>
        <v>2.3688387578257601</v>
      </c>
      <c r="R1410" s="82">
        <f>'2月评分表'!R83</f>
        <v>0.45407222760104499</v>
      </c>
    </row>
    <row r="1411" spans="1:18" hidden="1">
      <c r="A1411" s="81">
        <v>202402</v>
      </c>
      <c r="B1411" s="81" t="s">
        <v>207</v>
      </c>
      <c r="C1411" s="81" t="s">
        <v>17</v>
      </c>
      <c r="D1411" s="81" t="s">
        <v>36</v>
      </c>
      <c r="E1411" s="81" t="s">
        <v>208</v>
      </c>
      <c r="F1411" s="81">
        <f>'2月评分表'!F84</f>
        <v>38.700000000000003</v>
      </c>
      <c r="G1411" s="81">
        <f>'2月评分表'!G84</f>
        <v>10</v>
      </c>
      <c r="H1411" s="81">
        <f>'2月评分表'!H84</f>
        <v>0</v>
      </c>
      <c r="I1411" s="81">
        <f>'2月评分表'!I84</f>
        <v>7</v>
      </c>
      <c r="J1411" s="81">
        <f>'2月评分表'!J84</f>
        <v>5</v>
      </c>
      <c r="K1411" s="81">
        <f>'2月评分表'!K84</f>
        <v>5</v>
      </c>
      <c r="L1411" s="81">
        <f>'2月评分表'!L84</f>
        <v>65.7</v>
      </c>
      <c r="M1411" s="82">
        <f>'2月评分表'!M84</f>
        <v>137887.57</v>
      </c>
      <c r="N1411" s="82">
        <f>'2月评分表'!N84</f>
        <v>20017.100597000001</v>
      </c>
      <c r="O1411" s="82">
        <f>'2月评分表'!O84</f>
        <v>8.6580242403218294E-2</v>
      </c>
      <c r="P1411" s="82">
        <f>'2月评分表'!P84</f>
        <v>1.6144897027821299E-2</v>
      </c>
      <c r="Q1411" s="82">
        <f>'2月评分表'!Q84</f>
        <v>5.6883219258914401</v>
      </c>
      <c r="R1411" s="82">
        <f>'2月评分表'!R84</f>
        <v>1.0607197347278601</v>
      </c>
    </row>
    <row r="1412" spans="1:18" hidden="1">
      <c r="A1412" s="81">
        <v>202402</v>
      </c>
      <c r="B1412" s="81" t="s">
        <v>209</v>
      </c>
      <c r="C1412" s="81" t="s">
        <v>17</v>
      </c>
      <c r="D1412" s="81" t="s">
        <v>36</v>
      </c>
      <c r="E1412" s="81" t="s">
        <v>210</v>
      </c>
      <c r="F1412" s="81">
        <f>'2月评分表'!F85</f>
        <v>45</v>
      </c>
      <c r="G1412" s="81">
        <f>'2月评分表'!G85</f>
        <v>2.5</v>
      </c>
      <c r="H1412" s="81">
        <f>'2月评分表'!H85</f>
        <v>5</v>
      </c>
      <c r="I1412" s="81">
        <f>'2月评分表'!I85</f>
        <v>7</v>
      </c>
      <c r="J1412" s="81">
        <f>'2月评分表'!J85</f>
        <v>7.5</v>
      </c>
      <c r="K1412" s="81">
        <f>'2月评分表'!K85</f>
        <v>5</v>
      </c>
      <c r="L1412" s="81">
        <f>'2月评分表'!L85</f>
        <v>72</v>
      </c>
      <c r="M1412" s="82">
        <f>'2月评分表'!M85</f>
        <v>190498.71</v>
      </c>
      <c r="N1412" s="82">
        <f>'2月评分表'!N85</f>
        <v>6207.8352199999899</v>
      </c>
      <c r="O1412" s="82">
        <f>'2月评分表'!O85</f>
        <v>8.6215195546987103E-2</v>
      </c>
      <c r="P1412" s="82">
        <f>'2月评分表'!P85</f>
        <v>1.6038573350064901E-2</v>
      </c>
      <c r="Q1412" s="82">
        <f>'2月评分表'!Q85</f>
        <v>6.2074940793830704</v>
      </c>
      <c r="R1412" s="82">
        <f>'2月评分表'!R85</f>
        <v>1.1547772812046699</v>
      </c>
    </row>
    <row r="1413" spans="1:18" hidden="1">
      <c r="A1413" s="81">
        <v>202402</v>
      </c>
      <c r="B1413" s="81" t="s">
        <v>211</v>
      </c>
      <c r="C1413" s="81" t="s">
        <v>17</v>
      </c>
      <c r="D1413" s="81" t="s">
        <v>30</v>
      </c>
      <c r="E1413" s="81" t="s">
        <v>212</v>
      </c>
      <c r="F1413" s="81">
        <f>'2月评分表'!F86</f>
        <v>45</v>
      </c>
      <c r="G1413" s="81">
        <f>'2月评分表'!G86</f>
        <v>20</v>
      </c>
      <c r="H1413" s="81">
        <f>'2月评分表'!H86</f>
        <v>10</v>
      </c>
      <c r="I1413" s="81">
        <f>'2月评分表'!I86</f>
        <v>7</v>
      </c>
      <c r="J1413" s="81">
        <f>'2月评分表'!J86</f>
        <v>2.5</v>
      </c>
      <c r="K1413" s="81">
        <f>'2月评分表'!K86</f>
        <v>5</v>
      </c>
      <c r="L1413" s="81">
        <f>'2月评分表'!L86</f>
        <v>89.5</v>
      </c>
      <c r="M1413" s="82">
        <f>'2月评分表'!M86</f>
        <v>437259.82</v>
      </c>
      <c r="N1413" s="82">
        <f>'2月评分表'!N86</f>
        <v>128311.540121572</v>
      </c>
      <c r="O1413" s="82">
        <f>'2月评分表'!O86</f>
        <v>0.31344839772789901</v>
      </c>
      <c r="P1413" s="82">
        <f>'2月评分表'!P86</f>
        <v>7.01412951341467E-2</v>
      </c>
      <c r="Q1413" s="82">
        <f>'2月评分表'!Q86</f>
        <v>28.053631596647001</v>
      </c>
      <c r="R1413" s="82">
        <f>'2月评分表'!R86</f>
        <v>6.2776459145061301</v>
      </c>
    </row>
    <row r="1414" spans="1:18" hidden="1">
      <c r="A1414" s="81">
        <v>202402</v>
      </c>
      <c r="B1414" s="81" t="s">
        <v>213</v>
      </c>
      <c r="C1414" s="81" t="s">
        <v>17</v>
      </c>
      <c r="D1414" s="81" t="s">
        <v>30</v>
      </c>
      <c r="E1414" s="81" t="s">
        <v>214</v>
      </c>
      <c r="F1414" s="81">
        <f>'2月评分表'!F87</f>
        <v>45</v>
      </c>
      <c r="G1414" s="81">
        <f>'2月评分表'!G87</f>
        <v>20</v>
      </c>
      <c r="H1414" s="81">
        <f>'2月评分表'!H87</f>
        <v>10</v>
      </c>
      <c r="I1414" s="81">
        <f>'2月评分表'!I87</f>
        <v>10</v>
      </c>
      <c r="J1414" s="81">
        <f>'2月评分表'!J87</f>
        <v>2.5</v>
      </c>
      <c r="K1414" s="81">
        <f>'2月评分表'!K87</f>
        <v>5</v>
      </c>
      <c r="L1414" s="81">
        <f>'2月评分表'!L87</f>
        <v>92.5</v>
      </c>
      <c r="M1414" s="82">
        <f>'2月评分表'!M87</f>
        <v>180005.92</v>
      </c>
      <c r="N1414" s="82">
        <f>'2月评分表'!N87</f>
        <v>36300.783116612802</v>
      </c>
      <c r="O1414" s="82">
        <f>'2月评分表'!O87</f>
        <v>0.114306725350662</v>
      </c>
      <c r="P1414" s="82">
        <f>'2月评分表'!P87</f>
        <v>2.4047758238477698E-2</v>
      </c>
      <c r="Q1414" s="82">
        <f>'2月评分表'!Q87</f>
        <v>10.5733720949362</v>
      </c>
      <c r="R1414" s="82">
        <f>'2月评分表'!R87</f>
        <v>2.2244176370591902</v>
      </c>
    </row>
    <row r="1415" spans="1:18" hidden="1">
      <c r="A1415" s="81">
        <v>202402</v>
      </c>
      <c r="B1415" s="81" t="s">
        <v>215</v>
      </c>
      <c r="C1415" s="81" t="s">
        <v>17</v>
      </c>
      <c r="D1415" s="81" t="s">
        <v>30</v>
      </c>
      <c r="E1415" s="81" t="s">
        <v>216</v>
      </c>
      <c r="F1415" s="81">
        <f>'2月评分表'!F88</f>
        <v>39.6</v>
      </c>
      <c r="G1415" s="81">
        <f>'2月评分表'!G88</f>
        <v>2.5</v>
      </c>
      <c r="H1415" s="81">
        <f>'2月评分表'!H88</f>
        <v>10</v>
      </c>
      <c r="I1415" s="81">
        <f>'2月评分表'!I88</f>
        <v>7</v>
      </c>
      <c r="J1415" s="81">
        <f>'2月评分表'!J88</f>
        <v>2.5</v>
      </c>
      <c r="K1415" s="81">
        <f>'2月评分表'!K88</f>
        <v>5</v>
      </c>
      <c r="L1415" s="81">
        <f>'2月评分表'!L88</f>
        <v>66.599999999999994</v>
      </c>
      <c r="M1415" s="82">
        <f>'2月评分表'!M88</f>
        <v>108983.19</v>
      </c>
      <c r="N1415" s="82">
        <f>'2月评分表'!N88</f>
        <v>793.63103088946798</v>
      </c>
      <c r="O1415" s="82">
        <f>'2月评分表'!O88</f>
        <v>5.0318278273873099E-2</v>
      </c>
      <c r="P1415" s="82">
        <f>'2月评分表'!P88</f>
        <v>8.3697767575859807E-3</v>
      </c>
      <c r="Q1415" s="82">
        <f>'2月评分表'!Q88</f>
        <v>3.3511973330399498</v>
      </c>
      <c r="R1415" s="82">
        <f>'2月评分表'!R88</f>
        <v>0.55742713205522598</v>
      </c>
    </row>
    <row r="1416" spans="1:18" hidden="1">
      <c r="A1416" s="81">
        <v>202402</v>
      </c>
      <c r="B1416" s="81" t="s">
        <v>217</v>
      </c>
      <c r="C1416" s="81" t="s">
        <v>17</v>
      </c>
      <c r="D1416" s="81" t="s">
        <v>36</v>
      </c>
      <c r="E1416" s="81" t="s">
        <v>218</v>
      </c>
      <c r="F1416" s="81">
        <f>'2月评分表'!F89</f>
        <v>45</v>
      </c>
      <c r="G1416" s="81">
        <f>'2月评分表'!G89</f>
        <v>10</v>
      </c>
      <c r="H1416" s="81">
        <f>'2月评分表'!H89</f>
        <v>10</v>
      </c>
      <c r="I1416" s="81">
        <f>'2月评分表'!I89</f>
        <v>3</v>
      </c>
      <c r="J1416" s="81">
        <f>'2月评分表'!J89</f>
        <v>5</v>
      </c>
      <c r="K1416" s="81">
        <f>'2月评分表'!K89</f>
        <v>5</v>
      </c>
      <c r="L1416" s="81">
        <f>'2月评分表'!L89</f>
        <v>78</v>
      </c>
      <c r="M1416" s="82">
        <f>'2月评分表'!M89</f>
        <v>112242.97</v>
      </c>
      <c r="N1416" s="82">
        <f>'2月评分表'!N89</f>
        <v>16194.104237</v>
      </c>
      <c r="O1416" s="82">
        <f>'2月评分表'!O89</f>
        <v>7.0321870867327302E-2</v>
      </c>
      <c r="P1416" s="82">
        <f>'2月评分表'!P89</f>
        <v>1.3112967379302501E-2</v>
      </c>
      <c r="Q1416" s="82">
        <f>'2月评分表'!Q89</f>
        <v>5.4851059276515297</v>
      </c>
      <c r="R1416" s="82">
        <f>'2月评分表'!R89</f>
        <v>1.0228114555855901</v>
      </c>
    </row>
    <row r="1417" spans="1:18" hidden="1">
      <c r="A1417" s="81">
        <v>202402</v>
      </c>
      <c r="B1417" s="81" t="s">
        <v>219</v>
      </c>
      <c r="C1417" s="81" t="s">
        <v>17</v>
      </c>
      <c r="D1417" s="81" t="s">
        <v>36</v>
      </c>
      <c r="E1417" s="81" t="s">
        <v>220</v>
      </c>
      <c r="F1417" s="81">
        <f>'2月评分表'!F90</f>
        <v>45</v>
      </c>
      <c r="G1417" s="81">
        <f>'2月评分表'!G90</f>
        <v>2.5</v>
      </c>
      <c r="H1417" s="81">
        <f>'2月评分表'!H90</f>
        <v>10</v>
      </c>
      <c r="I1417" s="81">
        <f>'2月评分表'!I90</f>
        <v>10</v>
      </c>
      <c r="J1417" s="81">
        <f>'2月评分表'!J90</f>
        <v>5</v>
      </c>
      <c r="K1417" s="81">
        <f>'2月评分表'!K90</f>
        <v>5</v>
      </c>
      <c r="L1417" s="81">
        <f>'2月评分表'!L90</f>
        <v>77.5</v>
      </c>
      <c r="M1417" s="82">
        <f>'2月评分表'!M90</f>
        <v>139151.69</v>
      </c>
      <c r="N1417" s="82">
        <f>'2月评分表'!N90</f>
        <v>377.609597000002</v>
      </c>
      <c r="O1417" s="82">
        <f>'2月评分表'!O90</f>
        <v>5.65029728303829E-2</v>
      </c>
      <c r="P1417" s="82">
        <f>'2月评分表'!P90</f>
        <v>1.05009355546501E-2</v>
      </c>
      <c r="Q1417" s="82">
        <f>'2月评分表'!Q90</f>
        <v>4.3789803943546701</v>
      </c>
      <c r="R1417" s="82">
        <f>'2月评分表'!R90</f>
        <v>0.81382250548538304</v>
      </c>
    </row>
    <row r="1418" spans="1:18" hidden="1">
      <c r="A1418" s="81">
        <v>202402</v>
      </c>
      <c r="B1418" s="81" t="s">
        <v>221</v>
      </c>
      <c r="C1418" s="81" t="s">
        <v>17</v>
      </c>
      <c r="D1418" s="81" t="s">
        <v>33</v>
      </c>
      <c r="E1418" s="81" t="s">
        <v>222</v>
      </c>
      <c r="F1418" s="81">
        <f>'2月评分表'!F91</f>
        <v>44.1</v>
      </c>
      <c r="G1418" s="81">
        <f>'2月评分表'!G91</f>
        <v>20</v>
      </c>
      <c r="H1418" s="81">
        <f>'2月评分表'!H91</f>
        <v>10</v>
      </c>
      <c r="I1418" s="81">
        <f>'2月评分表'!I91</f>
        <v>10</v>
      </c>
      <c r="J1418" s="81">
        <f>'2月评分表'!J91</f>
        <v>2.5</v>
      </c>
      <c r="K1418" s="81">
        <f>'2月评分表'!K91</f>
        <v>5</v>
      </c>
      <c r="L1418" s="81">
        <f>'2月评分表'!L91</f>
        <v>91.6</v>
      </c>
      <c r="M1418" s="82">
        <f>'2月评分表'!M91</f>
        <v>169090.81</v>
      </c>
      <c r="N1418" s="82">
        <f>'2月评分表'!N91</f>
        <v>36394.146804000004</v>
      </c>
      <c r="O1418" s="82">
        <f>'2月评分表'!O91</f>
        <v>0.114541496310098</v>
      </c>
      <c r="P1418" s="82">
        <f>'2月评分表'!P91</f>
        <v>2.3259994850075998E-2</v>
      </c>
      <c r="Q1418" s="82">
        <f>'2月评分表'!Q91</f>
        <v>10.492001062005</v>
      </c>
      <c r="R1418" s="82">
        <f>'2月评分表'!R91</f>
        <v>2.1306155282669601</v>
      </c>
    </row>
    <row r="1419" spans="1:18" hidden="1">
      <c r="A1419" s="81">
        <v>202402</v>
      </c>
      <c r="B1419" s="81" t="s">
        <v>223</v>
      </c>
      <c r="C1419" s="81" t="s">
        <v>17</v>
      </c>
      <c r="D1419" s="81" t="s">
        <v>36</v>
      </c>
      <c r="E1419" s="81" t="s">
        <v>224</v>
      </c>
      <c r="F1419" s="81">
        <f>'2月评分表'!F92</f>
        <v>43.2</v>
      </c>
      <c r="G1419" s="81">
        <f>'2月评分表'!G92</f>
        <v>20</v>
      </c>
      <c r="H1419" s="81">
        <f>'2月评分表'!H92</f>
        <v>10</v>
      </c>
      <c r="I1419" s="81">
        <f>'2月评分表'!I92</f>
        <v>10</v>
      </c>
      <c r="J1419" s="81">
        <f>'2月评分表'!J92</f>
        <v>2.5</v>
      </c>
      <c r="K1419" s="81">
        <f>'2月评分表'!K92</f>
        <v>5</v>
      </c>
      <c r="L1419" s="81">
        <f>'2月评分表'!L92</f>
        <v>90.7</v>
      </c>
      <c r="M1419" s="82">
        <f>'2月评分表'!M92</f>
        <v>276058.92</v>
      </c>
      <c r="N1419" s="82">
        <f>'2月评分表'!N92</f>
        <v>65151.287057000001</v>
      </c>
      <c r="O1419" s="82">
        <f>'2月评分表'!O92</f>
        <v>0.21239018158322301</v>
      </c>
      <c r="P1419" s="82">
        <f>'2月评分表'!P92</f>
        <v>3.9649807117609501E-2</v>
      </c>
      <c r="Q1419" s="82">
        <f>'2月评分表'!Q92</f>
        <v>19.263789469598301</v>
      </c>
      <c r="R1419" s="82">
        <f>'2月评分表'!R92</f>
        <v>3.59623750556718</v>
      </c>
    </row>
    <row r="1420" spans="1:18" hidden="1">
      <c r="A1420" s="81">
        <v>202402</v>
      </c>
      <c r="B1420" s="81" t="s">
        <v>225</v>
      </c>
      <c r="C1420" s="81" t="s">
        <v>17</v>
      </c>
      <c r="D1420" s="81" t="s">
        <v>36</v>
      </c>
      <c r="E1420" s="81" t="s">
        <v>226</v>
      </c>
      <c r="F1420" s="81">
        <f>'2月评分表'!F93</f>
        <v>45</v>
      </c>
      <c r="G1420" s="81">
        <f>'2月评分表'!G93</f>
        <v>2.5</v>
      </c>
      <c r="H1420" s="81">
        <f>'2月评分表'!H93</f>
        <v>2.5</v>
      </c>
      <c r="I1420" s="81">
        <f>'2月评分表'!I93</f>
        <v>10</v>
      </c>
      <c r="J1420" s="81">
        <f>'2月评分表'!J93</f>
        <v>2.5</v>
      </c>
      <c r="K1420" s="81">
        <f>'2月评分表'!K93</f>
        <v>5</v>
      </c>
      <c r="L1420" s="81">
        <f>'2月评分表'!L93</f>
        <v>67.5</v>
      </c>
      <c r="M1420" s="82">
        <f>'2月评分表'!M93</f>
        <v>144128.62</v>
      </c>
      <c r="N1420" s="82">
        <f>'2月评分表'!N93</f>
        <v>4321.6232369999998</v>
      </c>
      <c r="O1420" s="82">
        <f>'2月评分表'!O93</f>
        <v>6.4644980317467696E-2</v>
      </c>
      <c r="P1420" s="82">
        <f>'2月评分表'!P93</f>
        <v>1.20249477941211E-2</v>
      </c>
      <c r="Q1420" s="82">
        <f>'2月评分表'!Q93</f>
        <v>4.3635361714290699</v>
      </c>
      <c r="R1420" s="82">
        <f>'2月评分表'!R93</f>
        <v>0.811683976103174</v>
      </c>
    </row>
    <row r="1421" spans="1:18" hidden="1">
      <c r="A1421" s="81">
        <v>202402</v>
      </c>
      <c r="B1421" s="81" t="s">
        <v>227</v>
      </c>
      <c r="C1421" s="81" t="s">
        <v>17</v>
      </c>
      <c r="D1421" s="81" t="s">
        <v>33</v>
      </c>
      <c r="E1421" s="81" t="s">
        <v>228</v>
      </c>
      <c r="F1421" s="81">
        <f>'2月评分表'!F94</f>
        <v>45</v>
      </c>
      <c r="G1421" s="81">
        <f>'2月评分表'!G94</f>
        <v>5</v>
      </c>
      <c r="H1421" s="81">
        <f>'2月评分表'!H94</f>
        <v>10</v>
      </c>
      <c r="I1421" s="81">
        <f>'2月评分表'!I94</f>
        <v>10</v>
      </c>
      <c r="J1421" s="81">
        <f>'2月评分表'!J94</f>
        <v>7.5</v>
      </c>
      <c r="K1421" s="81">
        <f>'2月评分表'!K94</f>
        <v>5</v>
      </c>
      <c r="L1421" s="81">
        <f>'2月评分表'!L94</f>
        <v>82.5</v>
      </c>
      <c r="M1421" s="82">
        <f>'2月评分表'!M94</f>
        <v>103104.41</v>
      </c>
      <c r="N1421" s="82">
        <f>'2月评分表'!N94</f>
        <v>8486.8164240000006</v>
      </c>
      <c r="O1421" s="82">
        <f>'2月评分表'!O94</f>
        <v>5.15142542107467E-2</v>
      </c>
      <c r="P1421" s="82">
        <f>'2月评分表'!P94</f>
        <v>1.01786314826748E-2</v>
      </c>
      <c r="Q1421" s="82">
        <f>'2月评分表'!Q94</f>
        <v>4.2499259723865999</v>
      </c>
      <c r="R1421" s="82">
        <f>'2月评分表'!R94</f>
        <v>0.83973709732067103</v>
      </c>
    </row>
    <row r="1422" spans="1:18" hidden="1">
      <c r="A1422" s="81">
        <v>202402</v>
      </c>
      <c r="B1422" s="81" t="s">
        <v>229</v>
      </c>
      <c r="C1422" s="81" t="s">
        <v>17</v>
      </c>
      <c r="D1422" s="81" t="s">
        <v>36</v>
      </c>
      <c r="E1422" s="81" t="s">
        <v>230</v>
      </c>
      <c r="F1422" s="81">
        <f>'2月评分表'!F95</f>
        <v>39.15</v>
      </c>
      <c r="G1422" s="81">
        <f>'2月评分表'!G95</f>
        <v>0</v>
      </c>
      <c r="H1422" s="81">
        <f>'2月评分表'!H95</f>
        <v>10</v>
      </c>
      <c r="I1422" s="81">
        <f>'2月评分表'!I95</f>
        <v>7</v>
      </c>
      <c r="J1422" s="81">
        <f>'2月评分表'!J95</f>
        <v>7.5</v>
      </c>
      <c r="K1422" s="81">
        <f>'2月评分表'!K95</f>
        <v>5</v>
      </c>
      <c r="L1422" s="81">
        <f>'2月评分表'!L95</f>
        <v>68.650000000000006</v>
      </c>
      <c r="M1422" s="82">
        <f>'2月评分表'!M95</f>
        <v>80771.199999999997</v>
      </c>
      <c r="N1422" s="82">
        <f>'2月评分表'!N95</f>
        <v>0</v>
      </c>
      <c r="O1422" s="82">
        <f>'2月评分表'!O95</f>
        <v>3.2456050614544797E-2</v>
      </c>
      <c r="P1422" s="82">
        <f>'2月评分表'!P95</f>
        <v>6.0312709439983101E-3</v>
      </c>
      <c r="Q1422" s="82">
        <f>'2月评分表'!Q95</f>
        <v>2.2281078746884999</v>
      </c>
      <c r="R1422" s="82">
        <f>'2月评分表'!R95</f>
        <v>0.41404675030548399</v>
      </c>
    </row>
    <row r="1423" spans="1:18" hidden="1">
      <c r="A1423" s="81">
        <v>202402</v>
      </c>
      <c r="B1423" s="81" t="s">
        <v>231</v>
      </c>
      <c r="C1423" s="81" t="s">
        <v>18</v>
      </c>
      <c r="D1423" s="81" t="s">
        <v>26</v>
      </c>
      <c r="E1423" s="81" t="s">
        <v>232</v>
      </c>
      <c r="F1423" s="81">
        <f>'2月评分表'!F96</f>
        <v>45</v>
      </c>
      <c r="G1423" s="81">
        <f>'2月评分表'!G96</f>
        <v>5</v>
      </c>
      <c r="H1423" s="81">
        <f>'2月评分表'!H96</f>
        <v>10</v>
      </c>
      <c r="I1423" s="81">
        <f>'2月评分表'!I96</f>
        <v>7</v>
      </c>
      <c r="J1423" s="81">
        <f>'2月评分表'!J96</f>
        <v>5</v>
      </c>
      <c r="K1423" s="81">
        <f>'2月评分表'!K96</f>
        <v>5</v>
      </c>
      <c r="L1423" s="81">
        <f>'2月评分表'!L96</f>
        <v>77</v>
      </c>
      <c r="M1423" s="82">
        <f>'2月评分表'!M96</f>
        <v>184243.24</v>
      </c>
      <c r="N1423" s="82">
        <f>'2月评分表'!N96</f>
        <v>15986.378178999999</v>
      </c>
      <c r="O1423" s="82">
        <f>'2月评分表'!O96</f>
        <v>8.9556139555717604E-2</v>
      </c>
      <c r="P1423" s="82">
        <f>'2月评分表'!P96</f>
        <v>1.89825661095703E-2</v>
      </c>
      <c r="Q1423" s="82">
        <f>'2月评分表'!Q96</f>
        <v>6.8958227457902597</v>
      </c>
      <c r="R1423" s="82">
        <f>'2月评分表'!R96</f>
        <v>1.46165759043691</v>
      </c>
    </row>
    <row r="1424" spans="1:18" hidden="1">
      <c r="A1424" s="81">
        <v>202402</v>
      </c>
      <c r="B1424" s="81" t="s">
        <v>233</v>
      </c>
      <c r="C1424" s="81" t="s">
        <v>18</v>
      </c>
      <c r="D1424" s="81" t="s">
        <v>26</v>
      </c>
      <c r="E1424" s="81" t="s">
        <v>234</v>
      </c>
      <c r="F1424" s="81">
        <f>'2月评分表'!F97</f>
        <v>45</v>
      </c>
      <c r="G1424" s="81">
        <f>'2月评分表'!G97</f>
        <v>10</v>
      </c>
      <c r="H1424" s="81">
        <f>'2月评分表'!H97</f>
        <v>10</v>
      </c>
      <c r="I1424" s="81">
        <f>'2月评分表'!I97</f>
        <v>10</v>
      </c>
      <c r="J1424" s="81">
        <f>'2月评分表'!J97</f>
        <v>2.5</v>
      </c>
      <c r="K1424" s="81">
        <f>'2月评分表'!K97</f>
        <v>5</v>
      </c>
      <c r="L1424" s="81">
        <f>'2月评分表'!L97</f>
        <v>82.5</v>
      </c>
      <c r="M1424" s="82">
        <f>'2月评分表'!M97</f>
        <v>145665.49</v>
      </c>
      <c r="N1424" s="82">
        <f>'2月评分表'!N97</f>
        <v>16075.924539</v>
      </c>
      <c r="O1424" s="82">
        <f>'2月评分表'!O97</f>
        <v>7.4904253265970902E-2</v>
      </c>
      <c r="P1424" s="82">
        <f>'2月评分表'!P97</f>
        <v>1.5739406167940801E-2</v>
      </c>
      <c r="Q1424" s="82">
        <f>'2月评分表'!Q97</f>
        <v>6.1796008944425997</v>
      </c>
      <c r="R1424" s="82">
        <f>'2月评分表'!R97</f>
        <v>1.2985010088551201</v>
      </c>
    </row>
    <row r="1425" spans="1:18" hidden="1">
      <c r="A1425" s="81">
        <v>202402</v>
      </c>
      <c r="B1425" s="81" t="s">
        <v>235</v>
      </c>
      <c r="C1425" s="81" t="s">
        <v>18</v>
      </c>
      <c r="D1425" s="81" t="s">
        <v>26</v>
      </c>
      <c r="E1425" s="81" t="s">
        <v>236</v>
      </c>
      <c r="F1425" s="81">
        <f>'2月评分表'!F98</f>
        <v>45</v>
      </c>
      <c r="G1425" s="81">
        <f>'2月评分表'!G98</f>
        <v>15</v>
      </c>
      <c r="H1425" s="81">
        <f>'2月评分表'!H98</f>
        <v>10</v>
      </c>
      <c r="I1425" s="81">
        <f>'2月评分表'!I98</f>
        <v>10</v>
      </c>
      <c r="J1425" s="81">
        <f>'2月评分表'!J98</f>
        <v>10</v>
      </c>
      <c r="K1425" s="81">
        <f>'2月评分表'!K98</f>
        <v>5</v>
      </c>
      <c r="L1425" s="81">
        <f>'2月评分表'!L98</f>
        <v>95</v>
      </c>
      <c r="M1425" s="82">
        <f>'2月评分表'!M98</f>
        <v>181571.36</v>
      </c>
      <c r="N1425" s="82">
        <f>'2月评分表'!N98</f>
        <v>27491.821328999999</v>
      </c>
      <c r="O1425" s="82">
        <f>'2月评分表'!O98</f>
        <v>0.10225878272519601</v>
      </c>
      <c r="P1425" s="82">
        <f>'2月评分表'!P98</f>
        <v>2.1205454194989901E-2</v>
      </c>
      <c r="Q1425" s="82">
        <f>'2月评分表'!Q98</f>
        <v>9.7145843588936192</v>
      </c>
      <c r="R1425" s="82">
        <f>'2月评分表'!R98</f>
        <v>2.01451814852404</v>
      </c>
    </row>
    <row r="1426" spans="1:18" hidden="1">
      <c r="A1426" s="81">
        <v>202402</v>
      </c>
      <c r="B1426" s="81" t="s">
        <v>237</v>
      </c>
      <c r="C1426" s="81" t="s">
        <v>18</v>
      </c>
      <c r="D1426" s="81" t="s">
        <v>26</v>
      </c>
      <c r="E1426" s="81" t="s">
        <v>238</v>
      </c>
      <c r="F1426" s="81">
        <f>'2月评分表'!F99</f>
        <v>45</v>
      </c>
      <c r="G1426" s="81">
        <f>'2月评分表'!G99</f>
        <v>20</v>
      </c>
      <c r="H1426" s="81">
        <f>'2月评分表'!H99</f>
        <v>10</v>
      </c>
      <c r="I1426" s="81">
        <f>'2月评分表'!I99</f>
        <v>10</v>
      </c>
      <c r="J1426" s="81">
        <f>'2月评分表'!J99</f>
        <v>5</v>
      </c>
      <c r="K1426" s="81">
        <f>'2月评分表'!K99</f>
        <v>5</v>
      </c>
      <c r="L1426" s="81">
        <f>'2月评分表'!L99</f>
        <v>95</v>
      </c>
      <c r="M1426" s="82">
        <f>'2月评分表'!M99</f>
        <v>179731.94</v>
      </c>
      <c r="N1426" s="82">
        <f>'2月评分表'!N99</f>
        <v>38469.594148999997</v>
      </c>
      <c r="O1426" s="82">
        <f>'2月评分表'!O99</f>
        <v>0.114650443341812</v>
      </c>
      <c r="P1426" s="82">
        <f>'2月评分表'!P99</f>
        <v>2.3386427128959799E-2</v>
      </c>
      <c r="Q1426" s="82">
        <f>'2月评分表'!Q99</f>
        <v>10.8917921174721</v>
      </c>
      <c r="R1426" s="82">
        <f>'2月评分表'!R99</f>
        <v>2.22171057725118</v>
      </c>
    </row>
    <row r="1427" spans="1:18" hidden="1">
      <c r="A1427" s="81">
        <v>202402</v>
      </c>
      <c r="B1427" s="81" t="s">
        <v>239</v>
      </c>
      <c r="C1427" s="81" t="s">
        <v>18</v>
      </c>
      <c r="D1427" s="81" t="s">
        <v>26</v>
      </c>
      <c r="E1427" s="81" t="s">
        <v>240</v>
      </c>
      <c r="F1427" s="81">
        <f>'2月评分表'!F100</f>
        <v>45</v>
      </c>
      <c r="G1427" s="81">
        <f>'2月评分表'!G100</f>
        <v>5</v>
      </c>
      <c r="H1427" s="81">
        <f>'2月评分表'!H100</f>
        <v>10</v>
      </c>
      <c r="I1427" s="81">
        <f>'2月评分表'!I100</f>
        <v>4</v>
      </c>
      <c r="J1427" s="81">
        <f>'2月评分表'!J100</f>
        <v>5</v>
      </c>
      <c r="K1427" s="81">
        <f>'2月评分表'!K100</f>
        <v>5</v>
      </c>
      <c r="L1427" s="81">
        <f>'2月评分表'!L100</f>
        <v>74</v>
      </c>
      <c r="M1427" s="82">
        <f>'2月评分表'!M100</f>
        <v>143465.04999999999</v>
      </c>
      <c r="N1427" s="82">
        <f>'2月评分表'!N100</f>
        <v>13552.519609000001</v>
      </c>
      <c r="O1427" s="82">
        <f>'2月评分表'!O100</f>
        <v>7.1052264155387804E-2</v>
      </c>
      <c r="P1427" s="82">
        <f>'2月评分表'!P100</f>
        <v>1.50162485312964E-2</v>
      </c>
      <c r="Q1427" s="82">
        <f>'2月评分表'!Q100</f>
        <v>5.2578675474986998</v>
      </c>
      <c r="R1427" s="82">
        <f>'2月评分表'!R100</f>
        <v>1.1112023913159299</v>
      </c>
    </row>
    <row r="1428" spans="1:18" hidden="1">
      <c r="A1428" s="81">
        <v>202402</v>
      </c>
      <c r="B1428" s="81" t="s">
        <v>241</v>
      </c>
      <c r="C1428" s="81" t="s">
        <v>18</v>
      </c>
      <c r="D1428" s="81" t="s">
        <v>26</v>
      </c>
      <c r="E1428" s="81" t="s">
        <v>242</v>
      </c>
      <c r="F1428" s="81">
        <f>'2月评分表'!F101</f>
        <v>42.75</v>
      </c>
      <c r="G1428" s="81">
        <f>'2月评分表'!G101</f>
        <v>10</v>
      </c>
      <c r="H1428" s="81">
        <f>'2月评分表'!H101</f>
        <v>10</v>
      </c>
      <c r="I1428" s="81">
        <f>'2月评分表'!I101</f>
        <v>10</v>
      </c>
      <c r="J1428" s="81">
        <f>'2月评分表'!J101</f>
        <v>5</v>
      </c>
      <c r="K1428" s="81">
        <f>'2月评分表'!K101</f>
        <v>5</v>
      </c>
      <c r="L1428" s="81">
        <f>'2月评分表'!L101</f>
        <v>82.75</v>
      </c>
      <c r="M1428" s="82">
        <f>'2月评分表'!M101</f>
        <v>112410.17</v>
      </c>
      <c r="N1428" s="82">
        <f>'2月评分表'!N101</f>
        <v>13928.796299</v>
      </c>
      <c r="O1428" s="82">
        <f>'2月评分表'!O101</f>
        <v>5.9620445567406699E-2</v>
      </c>
      <c r="P1428" s="82">
        <f>'2月评分表'!P101</f>
        <v>1.24702668819042E-2</v>
      </c>
      <c r="Q1428" s="82">
        <f>'2月评分表'!Q101</f>
        <v>4.9335918707028998</v>
      </c>
      <c r="R1428" s="82">
        <f>'2月评分表'!R101</f>
        <v>1.0319145844775699</v>
      </c>
    </row>
    <row r="1429" spans="1:18" hidden="1">
      <c r="A1429" s="81">
        <v>202402</v>
      </c>
      <c r="B1429" s="81" t="s">
        <v>243</v>
      </c>
      <c r="C1429" s="81" t="s">
        <v>18</v>
      </c>
      <c r="D1429" s="81" t="s">
        <v>26</v>
      </c>
      <c r="E1429" s="81" t="s">
        <v>244</v>
      </c>
      <c r="F1429" s="81">
        <f>'2月评分表'!F102</f>
        <v>45</v>
      </c>
      <c r="G1429" s="81">
        <f>'2月评分表'!G102</f>
        <v>5</v>
      </c>
      <c r="H1429" s="81">
        <f>'2月评分表'!H102</f>
        <v>10</v>
      </c>
      <c r="I1429" s="81">
        <f>'2月评分表'!I102</f>
        <v>10</v>
      </c>
      <c r="J1429" s="81">
        <f>'2月评分表'!J102</f>
        <v>2.5</v>
      </c>
      <c r="K1429" s="81">
        <f>'2月评分表'!K102</f>
        <v>5</v>
      </c>
      <c r="L1429" s="81">
        <f>'2月评分表'!L102</f>
        <v>77.5</v>
      </c>
      <c r="M1429" s="82">
        <f>'2月评分表'!M102</f>
        <v>115612.44</v>
      </c>
      <c r="N1429" s="82">
        <f>'2月评分表'!N102</f>
        <v>10509.688399000001</v>
      </c>
      <c r="O1429" s="82">
        <f>'2月评分表'!O102</f>
        <v>5.6766890794432097E-2</v>
      </c>
      <c r="P1429" s="82">
        <f>'2月评分表'!P102</f>
        <v>1.2013332073260699E-2</v>
      </c>
      <c r="Q1429" s="82">
        <f>'2月评分表'!Q102</f>
        <v>4.3994340365684899</v>
      </c>
      <c r="R1429" s="82">
        <f>'2月评分表'!R102</f>
        <v>0.93103323567770402</v>
      </c>
    </row>
    <row r="1430" spans="1:18" hidden="1">
      <c r="A1430" s="81">
        <v>202402</v>
      </c>
      <c r="B1430" s="81" t="s">
        <v>245</v>
      </c>
      <c r="C1430" s="81" t="s">
        <v>18</v>
      </c>
      <c r="D1430" s="81" t="s">
        <v>26</v>
      </c>
      <c r="E1430" s="81" t="s">
        <v>246</v>
      </c>
      <c r="F1430" s="81">
        <f>'2月评分表'!F103</f>
        <v>0</v>
      </c>
      <c r="G1430" s="81">
        <f>'2月评分表'!G103</f>
        <v>15</v>
      </c>
      <c r="H1430" s="81">
        <f>'2月评分表'!H103</f>
        <v>10</v>
      </c>
      <c r="I1430" s="81">
        <f>'2月评分表'!I103</f>
        <v>10</v>
      </c>
      <c r="J1430" s="81">
        <f>'2月评分表'!J103</f>
        <v>5</v>
      </c>
      <c r="K1430" s="81">
        <f>'2月评分表'!K103</f>
        <v>5</v>
      </c>
      <c r="L1430" s="81">
        <f>'2月评分表'!L103</f>
        <v>45</v>
      </c>
      <c r="M1430" s="82">
        <f>'2月评分表'!M103</f>
        <v>193891.49</v>
      </c>
      <c r="N1430" s="82">
        <f>'2月评分表'!N103</f>
        <v>37480.559418999997</v>
      </c>
      <c r="O1430" s="82">
        <f>'2月评分表'!O103</f>
        <v>0.118887650319766</v>
      </c>
      <c r="P1430" s="82">
        <f>'2月评分表'!P103</f>
        <v>2.4373282723918199E-2</v>
      </c>
      <c r="Q1430" s="82">
        <f>'2月评分表'!Q103</f>
        <v>5.3499442643894701</v>
      </c>
      <c r="R1430" s="82">
        <f>'2月评分表'!R103</f>
        <v>1.0967977225763199</v>
      </c>
    </row>
    <row r="1431" spans="1:18" hidden="1">
      <c r="A1431" s="81">
        <v>202402</v>
      </c>
      <c r="B1431" s="81" t="s">
        <v>247</v>
      </c>
      <c r="C1431" s="81" t="s">
        <v>16</v>
      </c>
      <c r="D1431" s="81" t="s">
        <v>34</v>
      </c>
      <c r="E1431" s="81" t="s">
        <v>248</v>
      </c>
      <c r="F1431" s="81">
        <f>'2月评分表'!F104</f>
        <v>45</v>
      </c>
      <c r="G1431" s="81">
        <f>'2月评分表'!G104</f>
        <v>0</v>
      </c>
      <c r="H1431" s="81">
        <f>'2月评分表'!H104</f>
        <v>7.5</v>
      </c>
      <c r="I1431" s="81">
        <f>'2月评分表'!I104</f>
        <v>10</v>
      </c>
      <c r="J1431" s="81">
        <f>'2月评分表'!J104</f>
        <v>2.5</v>
      </c>
      <c r="K1431" s="81">
        <f>'2月评分表'!K104</f>
        <v>5</v>
      </c>
      <c r="L1431" s="81">
        <f>'2月评分表'!L104</f>
        <v>70</v>
      </c>
      <c r="M1431" s="82">
        <f>'2月评分表'!M104</f>
        <v>77632.55</v>
      </c>
      <c r="N1431" s="82">
        <f>'2月评分表'!N104</f>
        <v>0</v>
      </c>
      <c r="O1431" s="82">
        <f>'2月评分表'!O104</f>
        <v>2.96958151893633E-2</v>
      </c>
      <c r="P1431" s="82">
        <f>'2月评分表'!P104</f>
        <v>1.0747090672947501E-2</v>
      </c>
      <c r="Q1431" s="82">
        <f>'2月评分表'!Q104</f>
        <v>2.0787070632554299</v>
      </c>
      <c r="R1431" s="82">
        <f>'2月评分表'!R104</f>
        <v>0.75229634710632498</v>
      </c>
    </row>
    <row r="1432" spans="1:18" hidden="1">
      <c r="A1432" s="81">
        <v>202402</v>
      </c>
      <c r="B1432" s="81" t="s">
        <v>249</v>
      </c>
      <c r="C1432" s="81" t="s">
        <v>16</v>
      </c>
      <c r="D1432" s="81" t="s">
        <v>34</v>
      </c>
      <c r="E1432" s="81" t="s">
        <v>250</v>
      </c>
      <c r="F1432" s="81">
        <f>'2月评分表'!F105</f>
        <v>45</v>
      </c>
      <c r="G1432" s="81">
        <f>'2月评分表'!G105</f>
        <v>10</v>
      </c>
      <c r="H1432" s="81">
        <f>'2月评分表'!H105</f>
        <v>10</v>
      </c>
      <c r="I1432" s="81">
        <f>'2月评分表'!I105</f>
        <v>6</v>
      </c>
      <c r="J1432" s="81">
        <f>'2月评分表'!J105</f>
        <v>2.5</v>
      </c>
      <c r="K1432" s="81">
        <f>'2月评分表'!K105</f>
        <v>5</v>
      </c>
      <c r="L1432" s="81">
        <f>'2月评分表'!L105</f>
        <v>78.5</v>
      </c>
      <c r="M1432" s="82">
        <f>'2月评分表'!M105</f>
        <v>142099.54</v>
      </c>
      <c r="N1432" s="82">
        <f>'2月评分表'!N105</f>
        <v>17750.242596991</v>
      </c>
      <c r="O1432" s="82">
        <f>'2月评分表'!O105</f>
        <v>7.3845941728788E-2</v>
      </c>
      <c r="P1432" s="82">
        <f>'2月评分表'!P105</f>
        <v>2.7894648045831E-2</v>
      </c>
      <c r="Q1432" s="82">
        <f>'2月评分表'!Q105</f>
        <v>5.7969064257098601</v>
      </c>
      <c r="R1432" s="82">
        <f>'2月评分表'!R105</f>
        <v>2.1897298715977298</v>
      </c>
    </row>
    <row r="1433" spans="1:18" hidden="1">
      <c r="A1433" s="81">
        <v>202402</v>
      </c>
      <c r="B1433" s="81" t="s">
        <v>251</v>
      </c>
      <c r="C1433" s="81" t="s">
        <v>16</v>
      </c>
      <c r="D1433" s="81" t="s">
        <v>34</v>
      </c>
      <c r="E1433" s="81" t="s">
        <v>252</v>
      </c>
      <c r="F1433" s="81">
        <f>'2月评分表'!F106</f>
        <v>45</v>
      </c>
      <c r="G1433" s="81">
        <f>'2月评分表'!G106</f>
        <v>5</v>
      </c>
      <c r="H1433" s="81">
        <f>'2月评分表'!H106</f>
        <v>10</v>
      </c>
      <c r="I1433" s="81">
        <f>'2月评分表'!I106</f>
        <v>10</v>
      </c>
      <c r="J1433" s="81">
        <f>'2月评分表'!J106</f>
        <v>2.5</v>
      </c>
      <c r="K1433" s="81">
        <f>'2月评分表'!K106</f>
        <v>5</v>
      </c>
      <c r="L1433" s="81">
        <f>'2月评分表'!L106</f>
        <v>77.5</v>
      </c>
      <c r="M1433" s="82">
        <f>'2月评分表'!M106</f>
        <v>143949.54</v>
      </c>
      <c r="N1433" s="82">
        <f>'2月评分表'!N106</f>
        <v>10041.072014322601</v>
      </c>
      <c r="O1433" s="82">
        <f>'2月评分表'!O106</f>
        <v>6.6088668003182402E-2</v>
      </c>
      <c r="P1433" s="82">
        <f>'2月评分表'!P106</f>
        <v>2.45793733780388E-2</v>
      </c>
      <c r="Q1433" s="82">
        <f>'2月评分表'!Q106</f>
        <v>5.1218717702466403</v>
      </c>
      <c r="R1433" s="82">
        <f>'2月评分表'!R106</f>
        <v>1.9049014367980099</v>
      </c>
    </row>
    <row r="1434" spans="1:18" hidden="1">
      <c r="A1434" s="81">
        <v>202402</v>
      </c>
      <c r="B1434" s="81" t="s">
        <v>253</v>
      </c>
      <c r="C1434" s="81" t="s">
        <v>16</v>
      </c>
      <c r="D1434" s="81" t="s">
        <v>34</v>
      </c>
      <c r="E1434" s="81" t="s">
        <v>254</v>
      </c>
      <c r="F1434" s="81">
        <f>'2月评分表'!F107</f>
        <v>45</v>
      </c>
      <c r="G1434" s="81">
        <f>'2月评分表'!G107</f>
        <v>10</v>
      </c>
      <c r="H1434" s="81">
        <f>'2月评分表'!H107</f>
        <v>10</v>
      </c>
      <c r="I1434" s="81">
        <f>'2月评分表'!I107</f>
        <v>7</v>
      </c>
      <c r="J1434" s="81">
        <f>'2月评分表'!J107</f>
        <v>2.5</v>
      </c>
      <c r="K1434" s="81">
        <f>'2月评分表'!K107</f>
        <v>5</v>
      </c>
      <c r="L1434" s="81">
        <f>'2月评分表'!L107</f>
        <v>79.5</v>
      </c>
      <c r="M1434" s="82">
        <f>'2月评分表'!M107</f>
        <v>167162.42000000001</v>
      </c>
      <c r="N1434" s="82">
        <f>'2月评分表'!N107</f>
        <v>23021.015559623502</v>
      </c>
      <c r="O1434" s="82">
        <f>'2月评分表'!O107</f>
        <v>8.9220421753626794E-2</v>
      </c>
      <c r="P1434" s="82">
        <f>'2月评分表'!P107</f>
        <v>3.3805995689177699E-2</v>
      </c>
      <c r="Q1434" s="82">
        <f>'2月评分表'!Q107</f>
        <v>7.0930235294133297</v>
      </c>
      <c r="R1434" s="82">
        <f>'2月评分表'!R107</f>
        <v>2.6875766572896298</v>
      </c>
    </row>
    <row r="1435" spans="1:18" hidden="1">
      <c r="A1435" s="81">
        <v>202402</v>
      </c>
      <c r="B1435" s="81" t="s">
        <v>255</v>
      </c>
      <c r="C1435" s="81" t="s">
        <v>16</v>
      </c>
      <c r="D1435" s="81" t="s">
        <v>34</v>
      </c>
      <c r="E1435" s="81" t="s">
        <v>256</v>
      </c>
      <c r="F1435" s="81">
        <f>'2月评分表'!F108</f>
        <v>40.5</v>
      </c>
      <c r="G1435" s="81">
        <f>'2月评分表'!G108</f>
        <v>5</v>
      </c>
      <c r="H1435" s="81">
        <f>'2月评分表'!H108</f>
        <v>10</v>
      </c>
      <c r="I1435" s="81">
        <f>'2月评分表'!I108</f>
        <v>0</v>
      </c>
      <c r="J1435" s="81">
        <f>'2月评分表'!J108</f>
        <v>7.5</v>
      </c>
      <c r="K1435" s="81">
        <f>'2月评分表'!K108</f>
        <v>5</v>
      </c>
      <c r="L1435" s="81">
        <f>'2月评分表'!L108</f>
        <v>68</v>
      </c>
      <c r="M1435" s="82">
        <f>'2月评分表'!M108</f>
        <v>129921.06</v>
      </c>
      <c r="N1435" s="82">
        <f>'2月评分表'!N108</f>
        <v>7891.42096815898</v>
      </c>
      <c r="O1435" s="82">
        <f>'2月评分表'!O108</f>
        <v>5.8362137884727203E-2</v>
      </c>
      <c r="P1435" s="82">
        <f>'2月评分表'!P108</f>
        <v>2.16414799434386E-2</v>
      </c>
      <c r="Q1435" s="82">
        <f>'2月评分表'!Q108</f>
        <v>3.9686253761614498</v>
      </c>
      <c r="R1435" s="82">
        <f>'2月评分表'!R108</f>
        <v>1.47162063615382</v>
      </c>
    </row>
    <row r="1436" spans="1:18" hidden="1">
      <c r="A1436" s="81">
        <v>202402</v>
      </c>
      <c r="B1436" s="81" t="s">
        <v>257</v>
      </c>
      <c r="C1436" s="81" t="s">
        <v>18</v>
      </c>
      <c r="D1436" s="81" t="s">
        <v>35</v>
      </c>
      <c r="E1436" s="81" t="s">
        <v>258</v>
      </c>
      <c r="F1436" s="81">
        <f>'2月评分表'!F109</f>
        <v>45</v>
      </c>
      <c r="G1436" s="81">
        <f>'2月评分表'!G109</f>
        <v>2.5</v>
      </c>
      <c r="H1436" s="81">
        <f>'2月评分表'!H109</f>
        <v>5</v>
      </c>
      <c r="I1436" s="81">
        <f>'2月评分表'!I109</f>
        <v>7</v>
      </c>
      <c r="J1436" s="81">
        <f>'2月评分表'!J109</f>
        <v>2.5</v>
      </c>
      <c r="K1436" s="81">
        <f>'2月评分表'!K109</f>
        <v>5</v>
      </c>
      <c r="L1436" s="81">
        <f>'2月评分表'!L109</f>
        <v>67</v>
      </c>
      <c r="M1436" s="82">
        <f>'2月评分表'!M109</f>
        <v>148697.71</v>
      </c>
      <c r="N1436" s="82">
        <f>'2月评分表'!N109</f>
        <v>1758.7304533603101</v>
      </c>
      <c r="O1436" s="82">
        <f>'2月评分表'!O109</f>
        <v>2.3453463887559398E-2</v>
      </c>
      <c r="P1436" s="82">
        <f>'2月评分表'!P109</f>
        <v>1.2948533809087399E-2</v>
      </c>
      <c r="Q1436" s="82">
        <f>'2月评分表'!Q109</f>
        <v>1.57138208046648</v>
      </c>
      <c r="R1436" s="82">
        <f>'2月评分表'!R109</f>
        <v>0.86755176520885602</v>
      </c>
    </row>
    <row r="1437" spans="1:18" hidden="1">
      <c r="A1437" s="81">
        <v>202402</v>
      </c>
      <c r="B1437" s="81" t="s">
        <v>259</v>
      </c>
      <c r="C1437" s="81" t="s">
        <v>18</v>
      </c>
      <c r="D1437" s="81" t="s">
        <v>35</v>
      </c>
      <c r="E1437" s="81" t="s">
        <v>260</v>
      </c>
      <c r="F1437" s="81">
        <f>'2月评分表'!F110</f>
        <v>45</v>
      </c>
      <c r="G1437" s="81">
        <f>'2月评分表'!G110</f>
        <v>0</v>
      </c>
      <c r="H1437" s="81">
        <f>'2月评分表'!H110</f>
        <v>10</v>
      </c>
      <c r="I1437" s="81">
        <f>'2月评分表'!I110</f>
        <v>7</v>
      </c>
      <c r="J1437" s="81">
        <f>'2月评分表'!J110</f>
        <v>2.5</v>
      </c>
      <c r="K1437" s="81">
        <f>'2月评分表'!K110</f>
        <v>5</v>
      </c>
      <c r="L1437" s="81">
        <f>'2月评分表'!L110</f>
        <v>69.5</v>
      </c>
      <c r="M1437" s="82">
        <f>'2月评分表'!M110</f>
        <v>90818.73</v>
      </c>
      <c r="N1437" s="82">
        <f>'2月评分表'!N110</f>
        <v>0</v>
      </c>
      <c r="O1437" s="82">
        <f>'2月评分表'!O110</f>
        <v>1.39523683266056E-2</v>
      </c>
      <c r="P1437" s="82">
        <f>'2月评分表'!P110</f>
        <v>7.6798307919256096E-3</v>
      </c>
      <c r="Q1437" s="82">
        <f>'2月评分表'!Q110</f>
        <v>0.96968959869908899</v>
      </c>
      <c r="R1437" s="82">
        <f>'2月评分表'!R110</f>
        <v>0.53374824003883004</v>
      </c>
    </row>
    <row r="1438" spans="1:18" hidden="1">
      <c r="A1438" s="81">
        <v>202402</v>
      </c>
      <c r="B1438" s="81" t="s">
        <v>261</v>
      </c>
      <c r="C1438" s="81" t="s">
        <v>18</v>
      </c>
      <c r="D1438" s="81" t="s">
        <v>35</v>
      </c>
      <c r="E1438" s="81" t="s">
        <v>262</v>
      </c>
      <c r="F1438" s="81">
        <f>'2月评分表'!F111</f>
        <v>42.75</v>
      </c>
      <c r="G1438" s="81">
        <f>'2月评分表'!G111</f>
        <v>0</v>
      </c>
      <c r="H1438" s="81">
        <f>'2月评分表'!H111</f>
        <v>5</v>
      </c>
      <c r="I1438" s="81">
        <f>'2月评分表'!I111</f>
        <v>10</v>
      </c>
      <c r="J1438" s="81">
        <f>'2月评分表'!J111</f>
        <v>2.5</v>
      </c>
      <c r="K1438" s="81">
        <f>'2月评分表'!K111</f>
        <v>5</v>
      </c>
      <c r="L1438" s="81">
        <f>'2月评分表'!L111</f>
        <v>65.25</v>
      </c>
      <c r="M1438" s="82">
        <f>'2月评分表'!M111</f>
        <v>133467.6</v>
      </c>
      <c r="N1438" s="82">
        <f>'2月评分表'!N111</f>
        <v>0</v>
      </c>
      <c r="O1438" s="82">
        <f>'2月评分表'!O111</f>
        <v>2.0504461082731101E-2</v>
      </c>
      <c r="P1438" s="82">
        <f>'2月评分表'!P111</f>
        <v>1.1286312682465501E-2</v>
      </c>
      <c r="Q1438" s="82">
        <f>'2月评分表'!Q111</f>
        <v>1.3379160856482</v>
      </c>
      <c r="R1438" s="82">
        <f>'2月评分表'!R111</f>
        <v>0.73643190253087398</v>
      </c>
    </row>
    <row r="1439" spans="1:18" hidden="1">
      <c r="A1439" s="81">
        <v>202402</v>
      </c>
      <c r="B1439" s="81" t="s">
        <v>263</v>
      </c>
      <c r="C1439" s="81" t="s">
        <v>18</v>
      </c>
      <c r="D1439" s="81" t="s">
        <v>35</v>
      </c>
      <c r="E1439" s="81" t="s">
        <v>264</v>
      </c>
      <c r="F1439" s="81">
        <f>'2月评分表'!F112</f>
        <v>45</v>
      </c>
      <c r="G1439" s="81">
        <f>'2月评分表'!G112</f>
        <v>20</v>
      </c>
      <c r="H1439" s="81">
        <f>'2月评分表'!H112</f>
        <v>10</v>
      </c>
      <c r="I1439" s="81">
        <f>'2月评分表'!I112</f>
        <v>7</v>
      </c>
      <c r="J1439" s="81">
        <f>'2月评分表'!J112</f>
        <v>2.5</v>
      </c>
      <c r="K1439" s="81">
        <f>'2月评分表'!K112</f>
        <v>5</v>
      </c>
      <c r="L1439" s="81">
        <f>'2月评分表'!L112</f>
        <v>89.5</v>
      </c>
      <c r="M1439" s="82">
        <f>'2月评分表'!M112</f>
        <v>245573.95</v>
      </c>
      <c r="N1439" s="82">
        <f>'2月评分表'!N112</f>
        <v>66013.085378185104</v>
      </c>
      <c r="O1439" s="82">
        <f>'2月评分表'!O112</f>
        <v>6.05939933381896E-2</v>
      </c>
      <c r="P1439" s="82">
        <f>'2月评分表'!P112</f>
        <v>3.4816551390484202E-2</v>
      </c>
      <c r="Q1439" s="82">
        <f>'2月评分表'!Q112</f>
        <v>5.4231624037679698</v>
      </c>
      <c r="R1439" s="82">
        <f>'2月评分表'!R112</f>
        <v>3.1160813494483399</v>
      </c>
    </row>
    <row r="1440" spans="1:18" hidden="1">
      <c r="A1440" s="81">
        <v>202402</v>
      </c>
      <c r="B1440" s="81" t="s">
        <v>265</v>
      </c>
      <c r="C1440" s="81" t="s">
        <v>18</v>
      </c>
      <c r="D1440" s="81" t="s">
        <v>35</v>
      </c>
      <c r="E1440" s="81" t="s">
        <v>266</v>
      </c>
      <c r="F1440" s="81">
        <f>'2月评分表'!F113</f>
        <v>0</v>
      </c>
      <c r="G1440" s="81">
        <f>'2月评分表'!G113</f>
        <v>0</v>
      </c>
      <c r="H1440" s="81">
        <f>'2月评分表'!H113</f>
        <v>5</v>
      </c>
      <c r="I1440" s="81">
        <f>'2月评分表'!I113</f>
        <v>7</v>
      </c>
      <c r="J1440" s="81">
        <f>'2月评分表'!J113</f>
        <v>2.5</v>
      </c>
      <c r="K1440" s="81">
        <f>'2月评分表'!K113</f>
        <v>5</v>
      </c>
      <c r="L1440" s="81">
        <f>'2月评分表'!L113</f>
        <v>19.5</v>
      </c>
      <c r="M1440" s="82">
        <f>'2月评分表'!M113</f>
        <v>79183.08</v>
      </c>
      <c r="N1440" s="82">
        <f>'2月评分表'!N113</f>
        <v>0</v>
      </c>
      <c r="O1440" s="82">
        <f>'2月评分表'!O113</f>
        <v>1.2164797915530001E-2</v>
      </c>
      <c r="P1440" s="82">
        <f>'2月评分表'!P113</f>
        <v>6.6958947343076503E-3</v>
      </c>
      <c r="Q1440" s="82">
        <f>'2月评分表'!Q113</f>
        <v>0.237213559352835</v>
      </c>
      <c r="R1440" s="82">
        <f>'2月评分表'!R113</f>
        <v>0.13056994731899901</v>
      </c>
    </row>
    <row r="1441" spans="1:18" hidden="1">
      <c r="A1441" s="81">
        <v>202402</v>
      </c>
      <c r="B1441" s="81" t="s">
        <v>267</v>
      </c>
      <c r="C1441" s="81" t="s">
        <v>18</v>
      </c>
      <c r="D1441" s="81" t="s">
        <v>35</v>
      </c>
      <c r="E1441" s="81" t="s">
        <v>268</v>
      </c>
      <c r="F1441" s="81">
        <f>'2月评分表'!F114</f>
        <v>45</v>
      </c>
      <c r="G1441" s="81">
        <f>'2月评分表'!G114</f>
        <v>20</v>
      </c>
      <c r="H1441" s="81">
        <f>'2月评分表'!H114</f>
        <v>10</v>
      </c>
      <c r="I1441" s="81">
        <f>'2月评分表'!I114</f>
        <v>7</v>
      </c>
      <c r="J1441" s="81">
        <f>'2月评分表'!J114</f>
        <v>2.5</v>
      </c>
      <c r="K1441" s="81">
        <f>'2月评分表'!K114</f>
        <v>5</v>
      </c>
      <c r="L1441" s="81">
        <f>'2月评分表'!L114</f>
        <v>89.5</v>
      </c>
      <c r="M1441" s="82">
        <f>'2月评分表'!M114</f>
        <v>437437.95</v>
      </c>
      <c r="N1441" s="82">
        <f>'2月评分表'!N114</f>
        <v>104422.98728433999</v>
      </c>
      <c r="O1441" s="82">
        <f>'2月评分表'!O114</f>
        <v>0.103374917872609</v>
      </c>
      <c r="P1441" s="82">
        <f>'2月评分表'!P114</f>
        <v>5.9216187147558899E-2</v>
      </c>
      <c r="Q1441" s="82">
        <f>'2月评分表'!Q114</f>
        <v>9.2520551495984993</v>
      </c>
      <c r="R1441" s="82">
        <f>'2月评分表'!R114</f>
        <v>5.2998487497065199</v>
      </c>
    </row>
    <row r="1442" spans="1:18" hidden="1">
      <c r="A1442" s="81">
        <v>202402</v>
      </c>
      <c r="B1442" s="81" t="s">
        <v>269</v>
      </c>
      <c r="C1442" s="81" t="s">
        <v>18</v>
      </c>
      <c r="D1442" s="81" t="s">
        <v>35</v>
      </c>
      <c r="E1442" s="81" t="s">
        <v>270</v>
      </c>
      <c r="F1442" s="81">
        <f>'2月评分表'!F115</f>
        <v>45</v>
      </c>
      <c r="G1442" s="81">
        <f>'2月评分表'!G115</f>
        <v>20</v>
      </c>
      <c r="H1442" s="81">
        <f>'2月评分表'!H115</f>
        <v>10</v>
      </c>
      <c r="I1442" s="81">
        <f>'2月评分表'!I115</f>
        <v>10</v>
      </c>
      <c r="J1442" s="81">
        <f>'2月评分表'!J115</f>
        <v>7.5</v>
      </c>
      <c r="K1442" s="81">
        <f>'2月评分表'!K115</f>
        <v>5</v>
      </c>
      <c r="L1442" s="81">
        <f>'2月评分表'!L115</f>
        <v>97.5</v>
      </c>
      <c r="M1442" s="82">
        <f>'2月评分表'!M115</f>
        <v>288222.57</v>
      </c>
      <c r="N1442" s="82">
        <f>'2月评分表'!N115</f>
        <v>80478.146504999997</v>
      </c>
      <c r="O1442" s="82">
        <f>'2月评分表'!O115</f>
        <v>7.2156709937090099E-2</v>
      </c>
      <c r="P1442" s="82">
        <f>'2月评分表'!P115</f>
        <v>4.1501767810422398E-2</v>
      </c>
      <c r="Q1442" s="82">
        <f>'2月评分表'!Q115</f>
        <v>7.0352792188662798</v>
      </c>
      <c r="R1442" s="82">
        <f>'2月评分表'!R115</f>
        <v>4.0464223615161803</v>
      </c>
    </row>
    <row r="1443" spans="1:18" hidden="1">
      <c r="A1443" s="81">
        <v>202402</v>
      </c>
      <c r="B1443" s="81" t="s">
        <v>271</v>
      </c>
      <c r="C1443" s="81" t="s">
        <v>18</v>
      </c>
      <c r="D1443" s="81" t="s">
        <v>35</v>
      </c>
      <c r="E1443" s="81" t="s">
        <v>272</v>
      </c>
      <c r="F1443" s="81">
        <f>'2月评分表'!F116</f>
        <v>0</v>
      </c>
      <c r="G1443" s="81">
        <f>'2月评分表'!G116</f>
        <v>20</v>
      </c>
      <c r="H1443" s="81">
        <f>'2月评分表'!H116</f>
        <v>10</v>
      </c>
      <c r="I1443" s="81">
        <f>'2月评分表'!I116</f>
        <v>7</v>
      </c>
      <c r="J1443" s="81">
        <f>'2月评分表'!J116</f>
        <v>2.5</v>
      </c>
      <c r="K1443" s="81">
        <f>'2月评分表'!K116</f>
        <v>5</v>
      </c>
      <c r="L1443" s="81">
        <f>'2月评分表'!L116</f>
        <v>44.5</v>
      </c>
      <c r="M1443" s="82">
        <f>'2月评分表'!M116</f>
        <v>203145</v>
      </c>
      <c r="N1443" s="82">
        <f>'2月评分表'!N116</f>
        <v>60827.040495000001</v>
      </c>
      <c r="O1443" s="82">
        <f>'2月评分表'!O116</f>
        <v>5.2279253191259499E-2</v>
      </c>
      <c r="P1443" s="82">
        <f>'2月评分表'!P116</f>
        <v>3.0124864300375202E-2</v>
      </c>
      <c r="Q1443" s="82">
        <f>'2月评分表'!Q116</f>
        <v>2.3264267670110499</v>
      </c>
      <c r="R1443" s="82">
        <f>'2月评分表'!R116</f>
        <v>1.3405564613667</v>
      </c>
    </row>
    <row r="1444" spans="1:18" hidden="1">
      <c r="A1444" s="81">
        <v>202402</v>
      </c>
      <c r="B1444" s="81" t="s">
        <v>273</v>
      </c>
      <c r="C1444" s="81" t="s">
        <v>18</v>
      </c>
      <c r="D1444" s="81" t="s">
        <v>35</v>
      </c>
      <c r="E1444" s="81" t="s">
        <v>274</v>
      </c>
      <c r="F1444" s="81">
        <f>'2月评分表'!F117</f>
        <v>45</v>
      </c>
      <c r="G1444" s="81">
        <f>'2月评分表'!G117</f>
        <v>20</v>
      </c>
      <c r="H1444" s="81">
        <f>'2月评分表'!H117</f>
        <v>10</v>
      </c>
      <c r="I1444" s="81">
        <f>'2月评分表'!I117</f>
        <v>10</v>
      </c>
      <c r="J1444" s="81">
        <f>'2月评分表'!J117</f>
        <v>2.5</v>
      </c>
      <c r="K1444" s="81">
        <f>'2月评分表'!K117</f>
        <v>5</v>
      </c>
      <c r="L1444" s="81">
        <f>'2月评分表'!L117</f>
        <v>92.5</v>
      </c>
      <c r="M1444" s="82">
        <f>'2月评分表'!M117</f>
        <v>370196.27</v>
      </c>
      <c r="N1444" s="82">
        <f>'2月评分表'!N117</f>
        <v>88094.868929999997</v>
      </c>
      <c r="O1444" s="82">
        <f>'2月评分表'!O117</f>
        <v>8.7388641584257104E-2</v>
      </c>
      <c r="P1444" s="82">
        <f>'2月评分表'!P117</f>
        <v>5.0054793037256899E-2</v>
      </c>
      <c r="Q1444" s="82">
        <f>'2月评分表'!Q117</f>
        <v>8.0834493465437802</v>
      </c>
      <c r="R1444" s="82">
        <f>'2月评分表'!R117</f>
        <v>4.6300683559462597</v>
      </c>
    </row>
    <row r="1445" spans="1:18" hidden="1">
      <c r="A1445" s="81">
        <v>202402</v>
      </c>
      <c r="B1445" s="81" t="s">
        <v>275</v>
      </c>
      <c r="C1445" s="81" t="s">
        <v>18</v>
      </c>
      <c r="D1445" s="81" t="s">
        <v>35</v>
      </c>
      <c r="E1445" s="81" t="s">
        <v>276</v>
      </c>
      <c r="F1445" s="81">
        <f>'2月评分表'!F118</f>
        <v>45</v>
      </c>
      <c r="G1445" s="81">
        <f>'2月评分表'!G118</f>
        <v>20</v>
      </c>
      <c r="H1445" s="81">
        <f>'2月评分表'!H118</f>
        <v>5</v>
      </c>
      <c r="I1445" s="81">
        <f>'2月评分表'!I118</f>
        <v>10</v>
      </c>
      <c r="J1445" s="81">
        <f>'2月评分表'!J118</f>
        <v>2.5</v>
      </c>
      <c r="K1445" s="81">
        <f>'2月评分表'!K118</f>
        <v>5</v>
      </c>
      <c r="L1445" s="81">
        <f>'2月评分表'!L118</f>
        <v>87.5</v>
      </c>
      <c r="M1445" s="82">
        <f>'2月评分表'!M118</f>
        <v>405429.28</v>
      </c>
      <c r="N1445" s="82">
        <f>'2月评分表'!N118</f>
        <v>146296.05577000001</v>
      </c>
      <c r="O1445" s="82">
        <f>'2月评分表'!O118</f>
        <v>0.112962195609748</v>
      </c>
      <c r="P1445" s="82">
        <f>'2月评分表'!P118</f>
        <v>6.5421762688238502E-2</v>
      </c>
      <c r="Q1445" s="82">
        <f>'2月评分表'!Q118</f>
        <v>9.8841921158529509</v>
      </c>
      <c r="R1445" s="82">
        <f>'2月评分表'!R118</f>
        <v>5.7244042352208702</v>
      </c>
    </row>
    <row r="1446" spans="1:18" hidden="1">
      <c r="A1446" s="81">
        <v>202402</v>
      </c>
      <c r="B1446" s="81" t="s">
        <v>277</v>
      </c>
      <c r="C1446" s="81" t="s">
        <v>18</v>
      </c>
      <c r="D1446" s="81" t="s">
        <v>35</v>
      </c>
      <c r="E1446" s="81" t="s">
        <v>278</v>
      </c>
      <c r="F1446" s="81">
        <f>'2月评分表'!F119</f>
        <v>45</v>
      </c>
      <c r="G1446" s="81">
        <f>'2月评分表'!G119</f>
        <v>20</v>
      </c>
      <c r="H1446" s="81">
        <f>'2月评分表'!H119</f>
        <v>7.5</v>
      </c>
      <c r="I1446" s="81">
        <f>'2月评分表'!I119</f>
        <v>4</v>
      </c>
      <c r="J1446" s="81">
        <f>'2月评分表'!J119</f>
        <v>5</v>
      </c>
      <c r="K1446" s="81">
        <f>'2月评分表'!K119</f>
        <v>5</v>
      </c>
      <c r="L1446" s="81">
        <f>'2月评分表'!L119</f>
        <v>86.5</v>
      </c>
      <c r="M1446" s="82">
        <f>'2月评分表'!M119</f>
        <v>293732.23</v>
      </c>
      <c r="N1446" s="82">
        <f>'2月评分表'!N119</f>
        <v>83368.793504999994</v>
      </c>
      <c r="O1446" s="82">
        <f>'2月评分表'!O119</f>
        <v>7.40044652792997E-2</v>
      </c>
      <c r="P1446" s="82">
        <f>'2月评分表'!P119</f>
        <v>4.2582924449095297E-2</v>
      </c>
      <c r="Q1446" s="82">
        <f>'2月评分表'!Q119</f>
        <v>6.4013862466594196</v>
      </c>
      <c r="R1446" s="82">
        <f>'2月评分表'!R119</f>
        <v>3.68342296484674</v>
      </c>
    </row>
    <row r="1447" spans="1:18" hidden="1">
      <c r="A1447" s="81">
        <v>202402</v>
      </c>
      <c r="B1447" s="81" t="s">
        <v>279</v>
      </c>
      <c r="C1447" s="81" t="s">
        <v>18</v>
      </c>
      <c r="D1447" s="81" t="s">
        <v>29</v>
      </c>
      <c r="E1447" s="81" t="s">
        <v>280</v>
      </c>
      <c r="F1447" s="81">
        <f>'2月评分表'!F120</f>
        <v>45</v>
      </c>
      <c r="G1447" s="81">
        <f>'2月评分表'!G120</f>
        <v>5</v>
      </c>
      <c r="H1447" s="81">
        <f>'2月评分表'!H120</f>
        <v>7.5</v>
      </c>
      <c r="I1447" s="81">
        <f>'2月评分表'!I120</f>
        <v>4</v>
      </c>
      <c r="J1447" s="81">
        <f>'2月评分表'!J120</f>
        <v>5</v>
      </c>
      <c r="K1447" s="81">
        <f>'2月评分表'!K120</f>
        <v>5</v>
      </c>
      <c r="L1447" s="81">
        <f>'2月评分表'!L120</f>
        <v>71.5</v>
      </c>
      <c r="M1447" s="82">
        <f>'2月评分表'!M120</f>
        <v>161109.45000000001</v>
      </c>
      <c r="N1447" s="82">
        <f>'2月评分表'!N120</f>
        <v>14141.898499999999</v>
      </c>
      <c r="O1447" s="82">
        <f>'2月评分表'!O120</f>
        <v>7.4145922737280601E-2</v>
      </c>
      <c r="P1447" s="82">
        <f>'2月评分表'!P120</f>
        <v>1.6633741548572001E-2</v>
      </c>
      <c r="Q1447" s="82">
        <f>'2月评分表'!Q120</f>
        <v>5.3014334757155597</v>
      </c>
      <c r="R1447" s="82">
        <f>'2月评分表'!R120</f>
        <v>1.1893125207229001</v>
      </c>
    </row>
    <row r="1448" spans="1:18" hidden="1">
      <c r="A1448" s="81">
        <v>202402</v>
      </c>
      <c r="B1448" s="81" t="s">
        <v>281</v>
      </c>
      <c r="C1448" s="81" t="s">
        <v>18</v>
      </c>
      <c r="D1448" s="81" t="s">
        <v>29</v>
      </c>
      <c r="E1448" s="81" t="s">
        <v>282</v>
      </c>
      <c r="F1448" s="81">
        <f>'2月评分表'!F121</f>
        <v>45</v>
      </c>
      <c r="G1448" s="81">
        <f>'2月评分表'!G121</f>
        <v>20</v>
      </c>
      <c r="H1448" s="81">
        <f>'2月评分表'!H121</f>
        <v>10</v>
      </c>
      <c r="I1448" s="81">
        <f>'2月评分表'!I121</f>
        <v>10</v>
      </c>
      <c r="J1448" s="81">
        <f>'2月评分表'!J121</f>
        <v>7.5</v>
      </c>
      <c r="K1448" s="81">
        <f>'2月评分表'!K121</f>
        <v>5</v>
      </c>
      <c r="L1448" s="81">
        <f>'2月评分表'!L121</f>
        <v>97.5</v>
      </c>
      <c r="M1448" s="82">
        <f>'2月评分表'!M121</f>
        <v>364436.68</v>
      </c>
      <c r="N1448" s="82">
        <f>'2月评分表'!N121</f>
        <v>74164.619390000007</v>
      </c>
      <c r="O1448" s="82">
        <f>'2月评分表'!O121</f>
        <v>0.21105795831499799</v>
      </c>
      <c r="P1448" s="82">
        <f>'2月评分表'!P121</f>
        <v>4.6602823561711498E-2</v>
      </c>
      <c r="Q1448" s="82">
        <f>'2月评分表'!Q121</f>
        <v>20.578150935712301</v>
      </c>
      <c r="R1448" s="82">
        <f>'2月评分表'!R121</f>
        <v>4.5437752972668699</v>
      </c>
    </row>
    <row r="1449" spans="1:18" hidden="1">
      <c r="A1449" s="81">
        <v>202402</v>
      </c>
      <c r="B1449" s="81" t="s">
        <v>283</v>
      </c>
      <c r="C1449" s="81" t="s">
        <v>18</v>
      </c>
      <c r="D1449" s="81" t="s">
        <v>29</v>
      </c>
      <c r="E1449" s="81" t="s">
        <v>284</v>
      </c>
      <c r="F1449" s="81">
        <f>'2月评分表'!F122</f>
        <v>45</v>
      </c>
      <c r="G1449" s="81">
        <f>'2月评分表'!G122</f>
        <v>20</v>
      </c>
      <c r="H1449" s="81">
        <f>'2月评分表'!H122</f>
        <v>10</v>
      </c>
      <c r="I1449" s="81">
        <f>'2月评分表'!I122</f>
        <v>10</v>
      </c>
      <c r="J1449" s="81">
        <f>'2月评分表'!J122</f>
        <v>2.5</v>
      </c>
      <c r="K1449" s="81">
        <f>'2月评分表'!K122</f>
        <v>5</v>
      </c>
      <c r="L1449" s="81">
        <f>'2月评分表'!L122</f>
        <v>92.5</v>
      </c>
      <c r="M1449" s="82">
        <f>'2月评分表'!M122</f>
        <v>484292.74</v>
      </c>
      <c r="N1449" s="82">
        <f>'2月评分表'!N122</f>
        <v>124658.30935804101</v>
      </c>
      <c r="O1449" s="82">
        <f>'2月评分表'!O122</f>
        <v>0.30729209243382</v>
      </c>
      <c r="P1449" s="82">
        <f>'2月评分表'!P122</f>
        <v>6.7485233669061603E-2</v>
      </c>
      <c r="Q1449" s="82">
        <f>'2月评分表'!Q122</f>
        <v>28.424518550128401</v>
      </c>
      <c r="R1449" s="82">
        <f>'2月评分表'!R122</f>
        <v>6.2423841143881997</v>
      </c>
    </row>
    <row r="1450" spans="1:18" hidden="1">
      <c r="A1450" s="81">
        <v>202402</v>
      </c>
      <c r="B1450" s="81" t="s">
        <v>285</v>
      </c>
      <c r="C1450" s="81" t="s">
        <v>18</v>
      </c>
      <c r="D1450" s="81" t="s">
        <v>29</v>
      </c>
      <c r="E1450" s="81" t="s">
        <v>286</v>
      </c>
      <c r="F1450" s="81">
        <f>'2月评分表'!F123</f>
        <v>44.1</v>
      </c>
      <c r="G1450" s="81">
        <f>'2月评分表'!G123</f>
        <v>0</v>
      </c>
      <c r="H1450" s="81">
        <f>'2月评分表'!H123</f>
        <v>5</v>
      </c>
      <c r="I1450" s="81">
        <f>'2月评分表'!I123</f>
        <v>10</v>
      </c>
      <c r="J1450" s="81">
        <f>'2月评分表'!J123</f>
        <v>0</v>
      </c>
      <c r="K1450" s="81">
        <f>'2月评分表'!K123</f>
        <v>5</v>
      </c>
      <c r="L1450" s="81">
        <f>'2月评分表'!L123</f>
        <v>64.099999999999994</v>
      </c>
      <c r="M1450" s="82">
        <f>'2月评分表'!M123</f>
        <v>80125.119999999995</v>
      </c>
      <c r="N1450" s="82">
        <f>'2月评分表'!N123</f>
        <v>0</v>
      </c>
      <c r="O1450" s="82">
        <f>'2月评分表'!O123</f>
        <v>2.9648298468264001E-2</v>
      </c>
      <c r="P1450" s="82">
        <f>'2月评分表'!P123</f>
        <v>6.7755557007099102E-3</v>
      </c>
      <c r="Q1450" s="82">
        <f>'2月评分表'!Q123</f>
        <v>1.9004559318157199</v>
      </c>
      <c r="R1450" s="82">
        <f>'2月评分表'!R123</f>
        <v>0.43431312041550502</v>
      </c>
    </row>
    <row r="1451" spans="1:18" hidden="1">
      <c r="A1451" s="81">
        <v>202402</v>
      </c>
      <c r="B1451" s="81" t="s">
        <v>287</v>
      </c>
      <c r="C1451" s="81" t="s">
        <v>18</v>
      </c>
      <c r="D1451" s="81" t="s">
        <v>35</v>
      </c>
      <c r="E1451" s="81" t="s">
        <v>288</v>
      </c>
      <c r="F1451" s="81">
        <f>'2月评分表'!F124</f>
        <v>40.049999999999997</v>
      </c>
      <c r="G1451" s="81">
        <f>'2月评分表'!G124</f>
        <v>20</v>
      </c>
      <c r="H1451" s="81">
        <f>'2月评分表'!H124</f>
        <v>7.5</v>
      </c>
      <c r="I1451" s="81">
        <f>'2月评分表'!I124</f>
        <v>10</v>
      </c>
      <c r="J1451" s="81">
        <f>'2月评分表'!J124</f>
        <v>5</v>
      </c>
      <c r="K1451" s="81">
        <f>'2月评分表'!K124</f>
        <v>5</v>
      </c>
      <c r="L1451" s="81">
        <f>'2月评分表'!L124</f>
        <v>87.55</v>
      </c>
      <c r="M1451" s="82">
        <f>'2月评分表'!M124</f>
        <v>363994.1</v>
      </c>
      <c r="N1451" s="82">
        <f>'2月评分表'!N124</f>
        <v>100468.510351959</v>
      </c>
      <c r="O1451" s="82">
        <f>'2月评分表'!O124</f>
        <v>9.0722009448990296E-2</v>
      </c>
      <c r="P1451" s="82">
        <f>'2月评分表'!P124</f>
        <v>5.2163940109471001E-2</v>
      </c>
      <c r="Q1451" s="82">
        <f>'2月评分表'!Q124</f>
        <v>7.9427119272590998</v>
      </c>
      <c r="R1451" s="82">
        <f>'2月评分表'!R124</f>
        <v>4.5669529565841902</v>
      </c>
    </row>
    <row r="1452" spans="1:18" hidden="1">
      <c r="A1452" s="81">
        <v>202402</v>
      </c>
      <c r="B1452" s="81" t="s">
        <v>289</v>
      </c>
      <c r="C1452" s="81" t="s">
        <v>18</v>
      </c>
      <c r="D1452" s="81" t="s">
        <v>29</v>
      </c>
      <c r="E1452" s="81" t="s">
        <v>290</v>
      </c>
      <c r="F1452" s="81">
        <f>'2月评分表'!F125</f>
        <v>44.1</v>
      </c>
      <c r="G1452" s="81">
        <f>'2月评分表'!G125</f>
        <v>10</v>
      </c>
      <c r="H1452" s="81">
        <f>'2月评分表'!H125</f>
        <v>7.5</v>
      </c>
      <c r="I1452" s="81">
        <f>'2月评分表'!I125</f>
        <v>7</v>
      </c>
      <c r="J1452" s="81">
        <f>'2月评分表'!J125</f>
        <v>2.5</v>
      </c>
      <c r="K1452" s="81">
        <f>'2月评分表'!K125</f>
        <v>5</v>
      </c>
      <c r="L1452" s="81">
        <f>'2月评分表'!L125</f>
        <v>76.099999999999994</v>
      </c>
      <c r="M1452" s="82">
        <f>'2月评分表'!M125</f>
        <v>155240.44</v>
      </c>
      <c r="N1452" s="82">
        <f>'2月评分表'!N125</f>
        <v>22991.179810000001</v>
      </c>
      <c r="O1452" s="82">
        <f>'2月评分表'!O125</f>
        <v>8.1067251674160901E-2</v>
      </c>
      <c r="P1452" s="82">
        <f>'2月评分表'!P125</f>
        <v>1.80209336158016E-2</v>
      </c>
      <c r="Q1452" s="82">
        <f>'2月评分表'!Q125</f>
        <v>6.1692178524036398</v>
      </c>
      <c r="R1452" s="82">
        <f>'2月评分表'!R125</f>
        <v>1.3713930481625001</v>
      </c>
    </row>
    <row r="1453" spans="1:18" hidden="1">
      <c r="A1453" s="81">
        <v>202402</v>
      </c>
      <c r="B1453" s="81" t="s">
        <v>291</v>
      </c>
      <c r="C1453" s="81" t="s">
        <v>17</v>
      </c>
      <c r="D1453" s="81" t="s">
        <v>30</v>
      </c>
      <c r="E1453" s="81" t="s">
        <v>292</v>
      </c>
      <c r="F1453" s="81">
        <f>'2月评分表'!F126</f>
        <v>36</v>
      </c>
      <c r="G1453" s="81">
        <f>'2月评分表'!G126</f>
        <v>20</v>
      </c>
      <c r="H1453" s="81">
        <f>'2月评分表'!H126</f>
        <v>10</v>
      </c>
      <c r="I1453" s="81">
        <f>'2月评分表'!I126</f>
        <v>10</v>
      </c>
      <c r="J1453" s="81">
        <f>'2月评分表'!J126</f>
        <v>2.5</v>
      </c>
      <c r="K1453" s="81">
        <f>'2月评分表'!K126</f>
        <v>5</v>
      </c>
      <c r="L1453" s="81">
        <f>'2月评分表'!L126</f>
        <v>83.5</v>
      </c>
      <c r="M1453" s="82">
        <f>'2月评分表'!M126</f>
        <v>277175.33</v>
      </c>
      <c r="N1453" s="82">
        <f>'2月评分表'!N126</f>
        <v>66292.372774999996</v>
      </c>
      <c r="O1453" s="82">
        <f>'2月评分表'!O126</f>
        <v>0.18527987694355699</v>
      </c>
      <c r="P1453" s="82">
        <f>'2月评分表'!P126</f>
        <v>4.0066578181175899E-2</v>
      </c>
      <c r="Q1453" s="82">
        <f>'2月评分表'!Q126</f>
        <v>15.470869724787001</v>
      </c>
      <c r="R1453" s="82">
        <f>'2月评分表'!R126</f>
        <v>3.34555927812819</v>
      </c>
    </row>
    <row r="1454" spans="1:18" hidden="1">
      <c r="A1454" s="81">
        <v>202402</v>
      </c>
      <c r="B1454" s="81" t="s">
        <v>293</v>
      </c>
      <c r="C1454" s="81" t="s">
        <v>16</v>
      </c>
      <c r="D1454" s="81" t="s">
        <v>23</v>
      </c>
      <c r="E1454" s="81" t="s">
        <v>294</v>
      </c>
      <c r="F1454" s="81">
        <f>'2月评分表'!F127</f>
        <v>45</v>
      </c>
      <c r="G1454" s="81">
        <f>'2月评分表'!G127</f>
        <v>2.5</v>
      </c>
      <c r="H1454" s="81">
        <f>'2月评分表'!H127</f>
        <v>10</v>
      </c>
      <c r="I1454" s="81">
        <f>'2月评分表'!I127</f>
        <v>10</v>
      </c>
      <c r="J1454" s="81">
        <f>'2月评分表'!J127</f>
        <v>2.5</v>
      </c>
      <c r="K1454" s="81">
        <f>'2月评分表'!K127</f>
        <v>5</v>
      </c>
      <c r="L1454" s="81">
        <f>'2月评分表'!L127</f>
        <v>75</v>
      </c>
      <c r="M1454" s="82">
        <f>'2月评分表'!M127</f>
        <v>153289.89000000001</v>
      </c>
      <c r="N1454" s="82">
        <f>'2月评分表'!N127</f>
        <v>3036.1703205804001</v>
      </c>
      <c r="O1454" s="82">
        <f>'2月评分表'!O127</f>
        <v>5.5671309744813498E-2</v>
      </c>
      <c r="P1454" s="82">
        <f>'2月评分表'!P127</f>
        <v>2.2627290395243901E-2</v>
      </c>
      <c r="Q1454" s="82">
        <f>'2月评分表'!Q127</f>
        <v>4.1753482308610099</v>
      </c>
      <c r="R1454" s="82">
        <f>'2月评分表'!R127</f>
        <v>1.69704677964329</v>
      </c>
    </row>
    <row r="1455" spans="1:18" hidden="1">
      <c r="A1455" s="81">
        <v>202402</v>
      </c>
      <c r="B1455" s="81" t="s">
        <v>295</v>
      </c>
      <c r="C1455" s="81" t="s">
        <v>19</v>
      </c>
      <c r="D1455" s="81" t="s">
        <v>27</v>
      </c>
      <c r="E1455" s="81" t="s">
        <v>296</v>
      </c>
      <c r="F1455" s="81">
        <f>'2月评分表'!F128</f>
        <v>40.950000000000003</v>
      </c>
      <c r="G1455" s="81">
        <f>'2月评分表'!G128</f>
        <v>0</v>
      </c>
      <c r="H1455" s="81">
        <f>'2月评分表'!H128</f>
        <v>10</v>
      </c>
      <c r="I1455" s="81">
        <f>'2月评分表'!I128</f>
        <v>4</v>
      </c>
      <c r="J1455" s="81">
        <f>'2月评分表'!J128</f>
        <v>5</v>
      </c>
      <c r="K1455" s="81">
        <f>'2月评分表'!K128</f>
        <v>5</v>
      </c>
      <c r="L1455" s="81">
        <f>'2月评分表'!L128</f>
        <v>64.95</v>
      </c>
      <c r="M1455" s="82">
        <f>'2月评分表'!M128</f>
        <v>152038.14000000001</v>
      </c>
      <c r="N1455" s="82">
        <f>'2月评分表'!N128</f>
        <v>0</v>
      </c>
      <c r="O1455" s="82">
        <f>'2月评分表'!O128</f>
        <v>6.02608431577372E-2</v>
      </c>
      <c r="P1455" s="82">
        <f>'2月评分表'!P128</f>
        <v>1.2546459206859401E-2</v>
      </c>
      <c r="Q1455" s="82">
        <f>'2月评分表'!Q128</f>
        <v>3.9139417630950302</v>
      </c>
      <c r="R1455" s="82">
        <f>'2月评分表'!R128</f>
        <v>0.81489252548551805</v>
      </c>
    </row>
    <row r="1456" spans="1:18" hidden="1">
      <c r="A1456" s="81">
        <v>202402</v>
      </c>
      <c r="B1456" s="81" t="s">
        <v>297</v>
      </c>
      <c r="C1456" s="81" t="s">
        <v>19</v>
      </c>
      <c r="D1456" s="81" t="s">
        <v>27</v>
      </c>
      <c r="E1456" s="81" t="s">
        <v>298</v>
      </c>
      <c r="F1456" s="81">
        <f>'2月评分表'!F129</f>
        <v>45</v>
      </c>
      <c r="G1456" s="81">
        <f>'2月评分表'!G129</f>
        <v>2.5</v>
      </c>
      <c r="H1456" s="81">
        <f>'2月评分表'!H129</f>
        <v>5</v>
      </c>
      <c r="I1456" s="81">
        <f>'2月评分表'!I129</f>
        <v>7</v>
      </c>
      <c r="J1456" s="81">
        <f>'2月评分表'!J129</f>
        <v>2.5</v>
      </c>
      <c r="K1456" s="81">
        <f>'2月评分表'!K129</f>
        <v>5</v>
      </c>
      <c r="L1456" s="81">
        <f>'2月评分表'!L129</f>
        <v>67</v>
      </c>
      <c r="M1456" s="82">
        <f>'2月评分表'!M129</f>
        <v>163015.23000000001</v>
      </c>
      <c r="N1456" s="82">
        <f>'2月评分表'!N129</f>
        <v>1454.3898923494801</v>
      </c>
      <c r="O1456" s="82">
        <f>'2月评分表'!O129</f>
        <v>6.7517418098775497E-2</v>
      </c>
      <c r="P1456" s="82">
        <f>'2月评分表'!P129</f>
        <v>1.3969745676720199E-2</v>
      </c>
      <c r="Q1456" s="82">
        <f>'2月评分表'!Q129</f>
        <v>4.5236670126179597</v>
      </c>
      <c r="R1456" s="82">
        <f>'2月评分表'!R129</f>
        <v>0.93597296034025301</v>
      </c>
    </row>
    <row r="1457" spans="1:18" hidden="1">
      <c r="A1457" s="81">
        <v>202402</v>
      </c>
      <c r="B1457" s="81" t="s">
        <v>299</v>
      </c>
      <c r="C1457" s="81" t="s">
        <v>18</v>
      </c>
      <c r="D1457" s="81" t="s">
        <v>35</v>
      </c>
      <c r="E1457" s="81" t="s">
        <v>300</v>
      </c>
      <c r="F1457" s="81">
        <f>'2月评分表'!F130</f>
        <v>45</v>
      </c>
      <c r="G1457" s="81">
        <f>'2月评分表'!G130</f>
        <v>2.5</v>
      </c>
      <c r="H1457" s="81">
        <f>'2月评分表'!H130</f>
        <v>10</v>
      </c>
      <c r="I1457" s="81">
        <f>'2月评分表'!I130</f>
        <v>7</v>
      </c>
      <c r="J1457" s="81">
        <f>'2月评分表'!J130</f>
        <v>2.5</v>
      </c>
      <c r="K1457" s="81">
        <f>'2月评分表'!K130</f>
        <v>5</v>
      </c>
      <c r="L1457" s="81">
        <f>'2月评分表'!L130</f>
        <v>72</v>
      </c>
      <c r="M1457" s="82">
        <f>'2月评分表'!M130</f>
        <v>167131.79999999999</v>
      </c>
      <c r="N1457" s="82">
        <f>'2月评分表'!N130</f>
        <v>4565.6872999999996</v>
      </c>
      <c r="O1457" s="82">
        <f>'2月评分表'!O130</f>
        <v>2.72577932393171E-2</v>
      </c>
      <c r="P1457" s="82">
        <f>'2月评分表'!P130</f>
        <v>1.5104795883870399E-2</v>
      </c>
      <c r="Q1457" s="82">
        <f>'2月评分表'!Q130</f>
        <v>1.96256111323083</v>
      </c>
      <c r="R1457" s="82">
        <f>'2月评分表'!R130</f>
        <v>1.08754530363867</v>
      </c>
    </row>
    <row r="1458" spans="1:18" hidden="1">
      <c r="A1458" s="81">
        <v>202402</v>
      </c>
      <c r="B1458" s="81" t="s">
        <v>301</v>
      </c>
      <c r="C1458" s="81" t="s">
        <v>17</v>
      </c>
      <c r="D1458" s="81" t="s">
        <v>32</v>
      </c>
      <c r="E1458" s="81" t="s">
        <v>302</v>
      </c>
      <c r="F1458" s="81">
        <f>'2月评分表'!F131</f>
        <v>38.25</v>
      </c>
      <c r="G1458" s="81">
        <f>'2月评分表'!G131</f>
        <v>0</v>
      </c>
      <c r="H1458" s="81">
        <f>'2月评分表'!H131</f>
        <v>10</v>
      </c>
      <c r="I1458" s="81">
        <f>'2月评分表'!I131</f>
        <v>10</v>
      </c>
      <c r="J1458" s="81">
        <f>'2月评分表'!J131</f>
        <v>2.5</v>
      </c>
      <c r="K1458" s="81">
        <f>'2月评分表'!K131</f>
        <v>5</v>
      </c>
      <c r="L1458" s="81">
        <f>'2月评分表'!L131</f>
        <v>65.75</v>
      </c>
      <c r="M1458" s="82">
        <f>'2月评分表'!M131</f>
        <v>138391.19</v>
      </c>
      <c r="N1458" s="82">
        <f>'2月评分表'!N131</f>
        <v>0</v>
      </c>
      <c r="O1458" s="82">
        <f>'2月评分表'!O131</f>
        <v>5.1811794298147001E-2</v>
      </c>
      <c r="P1458" s="82">
        <f>'2月评分表'!P131</f>
        <v>1.0333816547882801E-2</v>
      </c>
      <c r="Q1458" s="82">
        <f>'2月评分表'!Q131</f>
        <v>3.4066254751031702</v>
      </c>
      <c r="R1458" s="82">
        <f>'2月评分表'!R131</f>
        <v>0.67944843802329402</v>
      </c>
    </row>
    <row r="1459" spans="1:18" hidden="1">
      <c r="A1459" s="81">
        <v>202402</v>
      </c>
      <c r="B1459" s="81" t="s">
        <v>303</v>
      </c>
      <c r="C1459" s="81" t="s">
        <v>17</v>
      </c>
      <c r="D1459" s="81" t="s">
        <v>31</v>
      </c>
      <c r="E1459" s="81" t="s">
        <v>304</v>
      </c>
      <c r="F1459" s="81">
        <f>'2月评分表'!F132</f>
        <v>45</v>
      </c>
      <c r="G1459" s="81">
        <f>'2月评分表'!G132</f>
        <v>2.5</v>
      </c>
      <c r="H1459" s="81">
        <f>'2月评分表'!H132</f>
        <v>10</v>
      </c>
      <c r="I1459" s="81">
        <f>'2月评分表'!I132</f>
        <v>7</v>
      </c>
      <c r="J1459" s="81">
        <f>'2月评分表'!J132</f>
        <v>0</v>
      </c>
      <c r="K1459" s="81">
        <f>'2月评分表'!K132</f>
        <v>5</v>
      </c>
      <c r="L1459" s="81">
        <f>'2月评分表'!L132</f>
        <v>69.5</v>
      </c>
      <c r="M1459" s="82">
        <f>'2月评分表'!M132</f>
        <v>158210.67000000001</v>
      </c>
      <c r="N1459" s="82">
        <f>'2月评分表'!N132</f>
        <v>4781.3307529109998</v>
      </c>
      <c r="O1459" s="82">
        <f>'2月评分表'!O132</f>
        <v>5.72135821499817E-2</v>
      </c>
      <c r="P1459" s="82">
        <f>'2月评分表'!P132</f>
        <v>1.32107887694822E-2</v>
      </c>
      <c r="Q1459" s="82">
        <f>'2月评分表'!Q132</f>
        <v>3.9763439594237302</v>
      </c>
      <c r="R1459" s="82">
        <f>'2月评分表'!R132</f>
        <v>0.91814981947901297</v>
      </c>
    </row>
    <row r="1460" spans="1:18" hidden="1">
      <c r="A1460" s="81">
        <v>202402</v>
      </c>
      <c r="B1460" s="81" t="s">
        <v>305</v>
      </c>
      <c r="C1460" s="81" t="s">
        <v>17</v>
      </c>
      <c r="D1460" s="81" t="s">
        <v>36</v>
      </c>
      <c r="E1460" s="81" t="s">
        <v>306</v>
      </c>
      <c r="F1460" s="81">
        <f>'2月评分表'!F133</f>
        <v>45</v>
      </c>
      <c r="G1460" s="81">
        <f>'2月评分表'!G133</f>
        <v>15</v>
      </c>
      <c r="H1460" s="81">
        <f>'2月评分表'!H133</f>
        <v>10</v>
      </c>
      <c r="I1460" s="81">
        <f>'2月评分表'!I133</f>
        <v>4</v>
      </c>
      <c r="J1460" s="81">
        <f>'2月评分表'!J133</f>
        <v>2.5</v>
      </c>
      <c r="K1460" s="81">
        <f>'2月评分表'!K133</f>
        <v>5</v>
      </c>
      <c r="L1460" s="81">
        <f>'2月评分表'!L133</f>
        <v>81.5</v>
      </c>
      <c r="M1460" s="82">
        <f>'2月评分表'!M133</f>
        <v>251927.05</v>
      </c>
      <c r="N1460" s="82">
        <f>'2月评分表'!N133</f>
        <v>47406.908178999998</v>
      </c>
      <c r="O1460" s="82">
        <f>'2月评分表'!O133</f>
        <v>0.175059437641605</v>
      </c>
      <c r="P1460" s="82">
        <f>'2月评分表'!P133</f>
        <v>3.2663222574994301E-2</v>
      </c>
      <c r="Q1460" s="82">
        <f>'2月评分表'!Q133</f>
        <v>14.2673441677908</v>
      </c>
      <c r="R1460" s="82">
        <f>'2月评分表'!R133</f>
        <v>2.6620526398620399</v>
      </c>
    </row>
    <row r="1461" spans="1:18" hidden="1">
      <c r="A1461" s="81">
        <v>202402</v>
      </c>
      <c r="B1461" s="81" t="s">
        <v>307</v>
      </c>
      <c r="C1461" s="81" t="s">
        <v>19</v>
      </c>
      <c r="D1461" s="81" t="s">
        <v>27</v>
      </c>
      <c r="E1461" s="81" t="s">
        <v>308</v>
      </c>
      <c r="F1461" s="81">
        <f>'2月评分表'!F134</f>
        <v>41.4</v>
      </c>
      <c r="G1461" s="81">
        <f>'2月评分表'!G134</f>
        <v>0</v>
      </c>
      <c r="H1461" s="81">
        <f>'2月评分表'!H134</f>
        <v>10</v>
      </c>
      <c r="I1461" s="81">
        <f>'2月评分表'!I134</f>
        <v>7</v>
      </c>
      <c r="J1461" s="81">
        <f>'2月评分表'!J134</f>
        <v>2.5</v>
      </c>
      <c r="K1461" s="81">
        <f>'2月评分表'!K134</f>
        <v>5</v>
      </c>
      <c r="L1461" s="81">
        <f>'2月评分表'!L134</f>
        <v>65.900000000000006</v>
      </c>
      <c r="M1461" s="82">
        <f>'2月评分表'!M134</f>
        <v>38176.32</v>
      </c>
      <c r="N1461" s="82">
        <f>'2月评分表'!N134</f>
        <v>0</v>
      </c>
      <c r="O1461" s="82">
        <f>'2月评分表'!O134</f>
        <v>1.5131316601607899E-2</v>
      </c>
      <c r="P1461" s="82">
        <f>'2月评分表'!P134</f>
        <v>3.15037819818113E-3</v>
      </c>
      <c r="Q1461" s="82">
        <f>'2月评分表'!Q134</f>
        <v>0.99715376404596101</v>
      </c>
      <c r="R1461" s="82">
        <f>'2月评分表'!R134</f>
        <v>0.207609923260136</v>
      </c>
    </row>
    <row r="1462" spans="1:18" hidden="1">
      <c r="A1462" s="81">
        <v>202402</v>
      </c>
      <c r="B1462" s="81" t="s">
        <v>309</v>
      </c>
      <c r="C1462" s="81" t="s">
        <v>19</v>
      </c>
      <c r="D1462" s="81" t="s">
        <v>27</v>
      </c>
      <c r="E1462" s="81" t="s">
        <v>310</v>
      </c>
      <c r="F1462" s="81">
        <f>'2月评分表'!F135</f>
        <v>45</v>
      </c>
      <c r="G1462" s="81">
        <f>'2月评分表'!G135</f>
        <v>0</v>
      </c>
      <c r="H1462" s="81">
        <f>'2月评分表'!H135</f>
        <v>10</v>
      </c>
      <c r="I1462" s="81">
        <f>'2月评分表'!I135</f>
        <v>10</v>
      </c>
      <c r="J1462" s="81">
        <f>'2月评分表'!J135</f>
        <v>2.5</v>
      </c>
      <c r="K1462" s="81">
        <f>'2月评分表'!K135</f>
        <v>5</v>
      </c>
      <c r="L1462" s="81">
        <f>'2月评分表'!L135</f>
        <v>72.5</v>
      </c>
      <c r="M1462" s="82">
        <f>'2月评分表'!M135</f>
        <v>190598.52</v>
      </c>
      <c r="N1462" s="82">
        <f>'2月评分表'!N135</f>
        <v>0</v>
      </c>
      <c r="O1462" s="82">
        <f>'2月评分表'!O135</f>
        <v>7.5544383269992799E-2</v>
      </c>
      <c r="P1462" s="82">
        <f>'2月评分表'!P135</f>
        <v>1.5728530723065699E-2</v>
      </c>
      <c r="Q1462" s="82">
        <f>'2月评分表'!Q135</f>
        <v>5.4769677870744804</v>
      </c>
      <c r="R1462" s="82">
        <f>'2月评分表'!R135</f>
        <v>1.1403184774222599</v>
      </c>
    </row>
    <row r="1463" spans="1:18" hidden="1">
      <c r="A1463" s="81">
        <v>202402</v>
      </c>
      <c r="B1463" s="81" t="s">
        <v>311</v>
      </c>
      <c r="C1463" s="81" t="s">
        <v>19</v>
      </c>
      <c r="D1463" s="81" t="s">
        <v>24</v>
      </c>
      <c r="E1463" s="81" t="s">
        <v>312</v>
      </c>
      <c r="F1463" s="81">
        <f>'2月评分表'!F136</f>
        <v>45</v>
      </c>
      <c r="G1463" s="81">
        <f>'2月评分表'!G136</f>
        <v>15</v>
      </c>
      <c r="H1463" s="81">
        <f>'2月评分表'!H136</f>
        <v>10</v>
      </c>
      <c r="I1463" s="81">
        <f>'2月评分表'!I136</f>
        <v>10</v>
      </c>
      <c r="J1463" s="81">
        <f>'2月评分表'!J136</f>
        <v>7.5</v>
      </c>
      <c r="K1463" s="81">
        <f>'2月评分表'!K136</f>
        <v>5</v>
      </c>
      <c r="L1463" s="81">
        <f>'2月评分表'!L136</f>
        <v>92.5</v>
      </c>
      <c r="M1463" s="82">
        <f>'2月评分表'!M136</f>
        <v>211102.13</v>
      </c>
      <c r="N1463" s="82">
        <f>'2月评分表'!N136</f>
        <v>36587.402078230101</v>
      </c>
      <c r="O1463" s="82">
        <f>'2月评分表'!O136</f>
        <v>9.0482349716795293E-2</v>
      </c>
      <c r="P1463" s="82">
        <f>'2月评分表'!P136</f>
        <v>3.04374537567321E-2</v>
      </c>
      <c r="Q1463" s="82">
        <f>'2月评分表'!Q136</f>
        <v>8.3696173488035708</v>
      </c>
      <c r="R1463" s="82">
        <f>'2月评分表'!R136</f>
        <v>2.81546447249772</v>
      </c>
    </row>
    <row r="1464" spans="1:18" hidden="1">
      <c r="A1464" s="81">
        <v>202402</v>
      </c>
      <c r="B1464" s="81" t="s">
        <v>313</v>
      </c>
      <c r="C1464" s="81" t="s">
        <v>16</v>
      </c>
      <c r="D1464" s="81" t="s">
        <v>23</v>
      </c>
      <c r="E1464" s="81" t="s">
        <v>314</v>
      </c>
      <c r="F1464" s="81">
        <f>'2月评分表'!F137</f>
        <v>45</v>
      </c>
      <c r="G1464" s="81">
        <f>'2月评分表'!G137</f>
        <v>15</v>
      </c>
      <c r="H1464" s="81">
        <f>'2月评分表'!H137</f>
        <v>10</v>
      </c>
      <c r="I1464" s="81">
        <f>'2月评分表'!I137</f>
        <v>10</v>
      </c>
      <c r="J1464" s="81">
        <f>'2月评分表'!J137</f>
        <v>2.5</v>
      </c>
      <c r="K1464" s="81">
        <f>'2月评分表'!K137</f>
        <v>5</v>
      </c>
      <c r="L1464" s="81">
        <f>'2月评分表'!L137</f>
        <v>87.5</v>
      </c>
      <c r="M1464" s="82">
        <f>'2月评分表'!M137</f>
        <v>195787.81</v>
      </c>
      <c r="N1464" s="82">
        <f>'2月评分表'!N137</f>
        <v>30899.362572677401</v>
      </c>
      <c r="O1464" s="82">
        <f>'2月评分表'!O137</f>
        <v>0.117454802262629</v>
      </c>
      <c r="P1464" s="82">
        <f>'2月评分表'!P137</f>
        <v>4.1418515529878498E-2</v>
      </c>
      <c r="Q1464" s="82">
        <f>'2月评分表'!Q137</f>
        <v>10.277295197979999</v>
      </c>
      <c r="R1464" s="82">
        <f>'2月评分表'!R137</f>
        <v>3.62412010886437</v>
      </c>
    </row>
    <row r="1465" spans="1:18" hidden="1">
      <c r="A1465" s="81">
        <v>202402</v>
      </c>
      <c r="B1465" s="81" t="s">
        <v>315</v>
      </c>
      <c r="C1465" s="81" t="s">
        <v>18</v>
      </c>
      <c r="D1465" s="81" t="s">
        <v>29</v>
      </c>
      <c r="E1465" s="81" t="s">
        <v>316</v>
      </c>
      <c r="F1465" s="81">
        <f>'2月评分表'!F138</f>
        <v>45</v>
      </c>
      <c r="G1465" s="81">
        <f>'2月评分表'!G138</f>
        <v>10</v>
      </c>
      <c r="H1465" s="81">
        <f>'2月评分表'!H138</f>
        <v>10</v>
      </c>
      <c r="I1465" s="81">
        <f>'2月评分表'!I138</f>
        <v>10</v>
      </c>
      <c r="J1465" s="81">
        <f>'2月评分表'!J138</f>
        <v>5</v>
      </c>
      <c r="K1465" s="81">
        <f>'2月评分表'!K138</f>
        <v>5</v>
      </c>
      <c r="L1465" s="81">
        <f>'2月评分表'!L138</f>
        <v>85</v>
      </c>
      <c r="M1465" s="82">
        <f>'2月评分表'!M138</f>
        <v>221669.86</v>
      </c>
      <c r="N1465" s="82">
        <f>'2月评分表'!N138</f>
        <v>30844.40136</v>
      </c>
      <c r="O1465" s="82">
        <f>'2月评分表'!O138</f>
        <v>0.113717314645523</v>
      </c>
      <c r="P1465" s="82">
        <f>'2月评分表'!P138</f>
        <v>2.53098371393779E-2</v>
      </c>
      <c r="Q1465" s="82">
        <f>'2月评分表'!Q138</f>
        <v>9.6659717448694504</v>
      </c>
      <c r="R1465" s="82">
        <f>'2月评分表'!R138</f>
        <v>2.1513361568471199</v>
      </c>
    </row>
    <row r="1466" spans="1:18" hidden="1">
      <c r="A1466" s="81">
        <v>202402</v>
      </c>
      <c r="B1466" s="81" t="s">
        <v>317</v>
      </c>
      <c r="C1466" s="81" t="s">
        <v>17</v>
      </c>
      <c r="D1466" s="81" t="s">
        <v>33</v>
      </c>
      <c r="E1466" s="81" t="s">
        <v>318</v>
      </c>
      <c r="F1466" s="81">
        <f>'2月评分表'!F139</f>
        <v>40.950000000000003</v>
      </c>
      <c r="G1466" s="81">
        <f>'2月评分表'!G139</f>
        <v>2.5</v>
      </c>
      <c r="H1466" s="81">
        <f>'2月评分表'!H139</f>
        <v>10</v>
      </c>
      <c r="I1466" s="81">
        <f>'2月评分表'!I139</f>
        <v>10</v>
      </c>
      <c r="J1466" s="81">
        <f>'2月评分表'!J139</f>
        <v>2.5</v>
      </c>
      <c r="K1466" s="81">
        <f>'2月评分表'!K139</f>
        <v>5</v>
      </c>
      <c r="L1466" s="81">
        <f>'2月评分表'!L139</f>
        <v>70.95</v>
      </c>
      <c r="M1466" s="82">
        <f>'2月评分表'!M139</f>
        <v>116749.94</v>
      </c>
      <c r="N1466" s="82">
        <f>'2月评分表'!N139</f>
        <v>2270.6700839999999</v>
      </c>
      <c r="O1466" s="82">
        <f>'2月评分表'!O139</f>
        <v>4.85166155550113E-2</v>
      </c>
      <c r="P1466" s="82">
        <f>'2月评分表'!P139</f>
        <v>9.3812960973964493E-3</v>
      </c>
      <c r="Q1466" s="82">
        <f>'2月评分表'!Q139</f>
        <v>3.4422538736280499</v>
      </c>
      <c r="R1466" s="82">
        <f>'2月评分表'!R139</f>
        <v>0.66560295811027803</v>
      </c>
    </row>
    <row r="1467" spans="1:18" hidden="1">
      <c r="A1467" s="81">
        <v>202402</v>
      </c>
      <c r="B1467" s="81" t="s">
        <v>319</v>
      </c>
      <c r="C1467" s="81" t="s">
        <v>18</v>
      </c>
      <c r="D1467" s="81" t="s">
        <v>35</v>
      </c>
      <c r="E1467" s="81" t="s">
        <v>320</v>
      </c>
      <c r="F1467" s="81">
        <f>'2月评分表'!F140</f>
        <v>36.450000000000003</v>
      </c>
      <c r="G1467" s="81">
        <f>'2月评分表'!G140</f>
        <v>5</v>
      </c>
      <c r="H1467" s="81">
        <f>'2月评分表'!H140</f>
        <v>10</v>
      </c>
      <c r="I1467" s="81">
        <f>'2月评分表'!I140</f>
        <v>10</v>
      </c>
      <c r="J1467" s="81">
        <f>'2月评分表'!J140</f>
        <v>7.5</v>
      </c>
      <c r="K1467" s="81">
        <f>'2月评分表'!K140</f>
        <v>5</v>
      </c>
      <c r="L1467" s="81">
        <f>'2月评分表'!L140</f>
        <v>73.95</v>
      </c>
      <c r="M1467" s="82">
        <f>'2月评分表'!M140</f>
        <v>164667.24</v>
      </c>
      <c r="N1467" s="82">
        <f>'2月评分表'!N140</f>
        <v>16023.0369760827</v>
      </c>
      <c r="O1467" s="82">
        <f>'2月评分表'!O140</f>
        <v>3.0847964222676501E-2</v>
      </c>
      <c r="P1467" s="82">
        <f>'2月评分表'!P140</f>
        <v>1.7334979147641701E-2</v>
      </c>
      <c r="Q1467" s="82">
        <f>'2月评分表'!Q140</f>
        <v>2.28120695426693</v>
      </c>
      <c r="R1467" s="82">
        <f>'2月评分表'!R140</f>
        <v>1.2819217079681</v>
      </c>
    </row>
    <row r="1468" spans="1:18" hidden="1">
      <c r="A1468" s="81">
        <v>202402</v>
      </c>
      <c r="B1468" s="81" t="s">
        <v>321</v>
      </c>
      <c r="C1468" s="81" t="s">
        <v>16</v>
      </c>
      <c r="D1468" s="81" t="s">
        <v>22</v>
      </c>
      <c r="E1468" s="81" t="s">
        <v>322</v>
      </c>
      <c r="F1468" s="81">
        <f>'2月评分表'!F141</f>
        <v>45</v>
      </c>
      <c r="G1468" s="81">
        <f>'2月评分表'!G141</f>
        <v>15</v>
      </c>
      <c r="H1468" s="81">
        <f>'2月评分表'!H141</f>
        <v>10</v>
      </c>
      <c r="I1468" s="81">
        <f>'2月评分表'!I141</f>
        <v>10</v>
      </c>
      <c r="J1468" s="81">
        <f>'2月评分表'!J141</f>
        <v>2.5</v>
      </c>
      <c r="K1468" s="81">
        <f>'2月评分表'!K141</f>
        <v>5</v>
      </c>
      <c r="L1468" s="81">
        <f>'2月评分表'!L141</f>
        <v>87.5</v>
      </c>
      <c r="M1468" s="82">
        <f>'2月评分表'!M141</f>
        <v>225029.35</v>
      </c>
      <c r="N1468" s="82">
        <f>'2月评分表'!N141</f>
        <v>44030.590715999999</v>
      </c>
      <c r="O1468" s="82">
        <f>'2月评分表'!O141</f>
        <v>0.209400212848112</v>
      </c>
      <c r="P1468" s="82">
        <f>'2月评分表'!P141</f>
        <v>5.1549802296561503E-2</v>
      </c>
      <c r="Q1468" s="82">
        <f>'2月评分表'!Q141</f>
        <v>18.322518624209799</v>
      </c>
      <c r="R1468" s="82">
        <f>'2月评分表'!R141</f>
        <v>4.5106077009491301</v>
      </c>
    </row>
    <row r="1469" spans="1:18" hidden="1">
      <c r="A1469" s="81">
        <v>202402</v>
      </c>
      <c r="B1469" s="81" t="s">
        <v>323</v>
      </c>
      <c r="C1469" s="81" t="s">
        <v>17</v>
      </c>
      <c r="D1469" s="81" t="s">
        <v>30</v>
      </c>
      <c r="E1469" s="81" t="s">
        <v>324</v>
      </c>
      <c r="F1469" s="81">
        <f>'2月评分表'!F142</f>
        <v>40.049999999999997</v>
      </c>
      <c r="G1469" s="81">
        <f>'2月评分表'!G142</f>
        <v>10</v>
      </c>
      <c r="H1469" s="81">
        <f>'2月评分表'!H142</f>
        <v>10</v>
      </c>
      <c r="I1469" s="81">
        <f>'2月评分表'!I142</f>
        <v>6</v>
      </c>
      <c r="J1469" s="81">
        <f>'2月评分表'!J142</f>
        <v>7.5</v>
      </c>
      <c r="K1469" s="81">
        <f>'2月评分表'!K142</f>
        <v>5</v>
      </c>
      <c r="L1469" s="81">
        <f>'2月评分表'!L142</f>
        <v>78.55</v>
      </c>
      <c r="M1469" s="82">
        <f>'2月评分表'!M142</f>
        <v>149865.04</v>
      </c>
      <c r="N1469" s="82">
        <f>'2月评分表'!N142</f>
        <v>17119.617147708901</v>
      </c>
      <c r="O1469" s="82">
        <f>'2月评分表'!O142</f>
        <v>8.3484394171006004E-2</v>
      </c>
      <c r="P1469" s="82">
        <f>'2月评分表'!P142</f>
        <v>1.6192667660220698E-2</v>
      </c>
      <c r="Q1469" s="82">
        <f>'2月评分表'!Q142</f>
        <v>6.5576991621325202</v>
      </c>
      <c r="R1469" s="82">
        <f>'2月评分表'!R142</f>
        <v>1.27193404471034</v>
      </c>
    </row>
    <row r="1470" spans="1:18" hidden="1">
      <c r="A1470" s="81">
        <v>202402</v>
      </c>
      <c r="B1470" s="81" t="s">
        <v>325</v>
      </c>
      <c r="C1470" s="81" t="s">
        <v>18</v>
      </c>
      <c r="D1470" s="81" t="s">
        <v>26</v>
      </c>
      <c r="E1470" s="81" t="s">
        <v>326</v>
      </c>
      <c r="F1470" s="81">
        <f>'2月评分表'!F143</f>
        <v>45</v>
      </c>
      <c r="G1470" s="81">
        <f>'2月评分表'!G143</f>
        <v>2.5</v>
      </c>
      <c r="H1470" s="81">
        <f>'2月评分表'!H143</f>
        <v>7.5</v>
      </c>
      <c r="I1470" s="81">
        <f>'2月评分表'!I143</f>
        <v>10</v>
      </c>
      <c r="J1470" s="81">
        <f>'2月评分表'!J143</f>
        <v>2.5</v>
      </c>
      <c r="K1470" s="81">
        <f>'2月评分表'!K143</f>
        <v>5</v>
      </c>
      <c r="L1470" s="81">
        <f>'2月评分表'!L143</f>
        <v>72.5</v>
      </c>
      <c r="M1470" s="82">
        <f>'2月评分表'!M143</f>
        <v>138998.07999999999</v>
      </c>
      <c r="N1470" s="82">
        <f>'2月评分表'!N143</f>
        <v>1922.0973289999999</v>
      </c>
      <c r="O1470" s="82">
        <f>'2月评分表'!O143</f>
        <v>5.5469420734159398E-2</v>
      </c>
      <c r="P1470" s="82">
        <f>'2月评分表'!P143</f>
        <v>1.21630829864864E-2</v>
      </c>
      <c r="Q1470" s="82">
        <f>'2月评分表'!Q143</f>
        <v>4.0215330032265602</v>
      </c>
      <c r="R1470" s="82">
        <f>'2月评分表'!R143</f>
        <v>0.88182351652026403</v>
      </c>
    </row>
    <row r="1471" spans="1:18" hidden="1">
      <c r="A1471" s="81">
        <v>202402</v>
      </c>
      <c r="B1471" s="81" t="s">
        <v>327</v>
      </c>
      <c r="C1471" s="81" t="s">
        <v>19</v>
      </c>
      <c r="D1471" s="81" t="s">
        <v>27</v>
      </c>
      <c r="E1471" s="81" t="s">
        <v>328</v>
      </c>
      <c r="F1471" s="81">
        <f>'2月评分表'!F144</f>
        <v>45</v>
      </c>
      <c r="G1471" s="81">
        <f>'2月评分表'!G144</f>
        <v>5</v>
      </c>
      <c r="H1471" s="81">
        <f>'2月评分表'!H144</f>
        <v>10</v>
      </c>
      <c r="I1471" s="81">
        <f>'2月评分表'!I144</f>
        <v>10</v>
      </c>
      <c r="J1471" s="81">
        <f>'2月评分表'!J144</f>
        <v>2.5</v>
      </c>
      <c r="K1471" s="81">
        <f>'2月评分表'!K144</f>
        <v>5</v>
      </c>
      <c r="L1471" s="81">
        <f>'2月评分表'!L144</f>
        <v>77.5</v>
      </c>
      <c r="M1471" s="82">
        <f>'2月评分表'!M144</f>
        <v>177843.59</v>
      </c>
      <c r="N1471" s="82">
        <f>'2月评分表'!N144</f>
        <v>16710.232450188701</v>
      </c>
      <c r="O1471" s="82">
        <f>'2月评分表'!O144</f>
        <v>0.103874775705411</v>
      </c>
      <c r="P1471" s="82">
        <f>'2月评分表'!P144</f>
        <v>2.0621074817908799E-2</v>
      </c>
      <c r="Q1471" s="82">
        <f>'2月评分表'!Q144</f>
        <v>8.05029511716935</v>
      </c>
      <c r="R1471" s="82">
        <f>'2月评分表'!R144</f>
        <v>1.5981332983879299</v>
      </c>
    </row>
    <row r="1472" spans="1:18" hidden="1">
      <c r="A1472" s="81">
        <v>202402</v>
      </c>
      <c r="B1472" s="81" t="s">
        <v>329</v>
      </c>
      <c r="C1472" s="81" t="s">
        <v>18</v>
      </c>
      <c r="D1472" s="81" t="s">
        <v>35</v>
      </c>
      <c r="E1472" s="81" t="s">
        <v>330</v>
      </c>
      <c r="F1472" s="81">
        <f>'2月评分表'!F145</f>
        <v>36.450000000000003</v>
      </c>
      <c r="G1472" s="81">
        <f>'2月评分表'!G145</f>
        <v>0</v>
      </c>
      <c r="H1472" s="81">
        <f>'2月评分表'!H145</f>
        <v>0</v>
      </c>
      <c r="I1472" s="81">
        <f>'2月评分表'!I145</f>
        <v>10</v>
      </c>
      <c r="J1472" s="81">
        <f>'2月评分表'!J145</f>
        <v>2.5</v>
      </c>
      <c r="K1472" s="81">
        <f>'2月评分表'!K145</f>
        <v>5</v>
      </c>
      <c r="L1472" s="81">
        <f>'2月评分表'!L145</f>
        <v>53.95</v>
      </c>
      <c r="M1472" s="82">
        <f>'2月评分表'!M145</f>
        <v>13532.8</v>
      </c>
      <c r="N1472" s="82">
        <f>'2月评分表'!N145</f>
        <v>0</v>
      </c>
      <c r="O1472" s="82">
        <f>'2月评分表'!O145</f>
        <v>2.0790272016608098E-3</v>
      </c>
      <c r="P1472" s="82">
        <f>'2月评分表'!P145</f>
        <v>1.1443632182587299E-3</v>
      </c>
      <c r="Q1472" s="82">
        <f>'2月评分表'!Q145</f>
        <v>0.11216351752960101</v>
      </c>
      <c r="R1472" s="82">
        <f>'2月评分表'!R145</f>
        <v>6.1738395625058499E-2</v>
      </c>
    </row>
    <row r="1473" spans="1:18" hidden="1">
      <c r="A1473" s="81">
        <v>202402</v>
      </c>
      <c r="B1473" s="81" t="s">
        <v>331</v>
      </c>
      <c r="C1473" s="81" t="s">
        <v>17</v>
      </c>
      <c r="D1473" s="81" t="s">
        <v>31</v>
      </c>
      <c r="E1473" s="81" t="s">
        <v>332</v>
      </c>
      <c r="F1473" s="81">
        <f>'2月评分表'!F146</f>
        <v>45</v>
      </c>
      <c r="G1473" s="81">
        <f>'2月评分表'!G146</f>
        <v>5</v>
      </c>
      <c r="H1473" s="81">
        <f>'2月评分表'!H146</f>
        <v>10</v>
      </c>
      <c r="I1473" s="81">
        <f>'2月评分表'!I146</f>
        <v>10</v>
      </c>
      <c r="J1473" s="81">
        <f>'2月评分表'!J146</f>
        <v>2.5</v>
      </c>
      <c r="K1473" s="81">
        <f>'2月评分表'!K146</f>
        <v>5</v>
      </c>
      <c r="L1473" s="81">
        <f>'2月评分表'!L146</f>
        <v>77.5</v>
      </c>
      <c r="M1473" s="82">
        <f>'2月评分表'!M146</f>
        <v>169964.76</v>
      </c>
      <c r="N1473" s="82">
        <f>'2月评分表'!N146</f>
        <v>12086.4390738904</v>
      </c>
      <c r="O1473" s="82">
        <f>'2月评分表'!O146</f>
        <v>7.8326594779629694E-2</v>
      </c>
      <c r="P1473" s="82">
        <f>'2月评分表'!P146</f>
        <v>1.6222918448384201E-2</v>
      </c>
      <c r="Q1473" s="82">
        <f>'2月评分表'!Q146</f>
        <v>6.0703110954213004</v>
      </c>
      <c r="R1473" s="82">
        <f>'2月评分表'!R146</f>
        <v>1.25727617974978</v>
      </c>
    </row>
    <row r="1474" spans="1:18" hidden="1">
      <c r="A1474" s="81">
        <v>202402</v>
      </c>
      <c r="B1474" s="81" t="s">
        <v>333</v>
      </c>
      <c r="C1474" s="81" t="s">
        <v>19</v>
      </c>
      <c r="D1474" s="81" t="s">
        <v>24</v>
      </c>
      <c r="E1474" s="81" t="s">
        <v>334</v>
      </c>
      <c r="F1474" s="81">
        <f>'2月评分表'!F147</f>
        <v>45</v>
      </c>
      <c r="G1474" s="81">
        <f>'2月评分表'!G147</f>
        <v>5</v>
      </c>
      <c r="H1474" s="81">
        <f>'2月评分表'!H147</f>
        <v>10</v>
      </c>
      <c r="I1474" s="81">
        <f>'2月评分表'!I147</f>
        <v>10</v>
      </c>
      <c r="J1474" s="81">
        <f>'2月评分表'!J147</f>
        <v>2.5</v>
      </c>
      <c r="K1474" s="81">
        <f>'2月评分表'!K147</f>
        <v>5</v>
      </c>
      <c r="L1474" s="81">
        <f>'2月评分表'!L147</f>
        <v>77.5</v>
      </c>
      <c r="M1474" s="82">
        <f>'2月评分表'!M147</f>
        <v>195412.86</v>
      </c>
      <c r="N1474" s="82">
        <f>'2月评分表'!N147</f>
        <v>16096.151202548999</v>
      </c>
      <c r="O1474" s="82">
        <f>'2月评分表'!O147</f>
        <v>7.1492397686079498E-2</v>
      </c>
      <c r="P1474" s="82">
        <f>'2月评分表'!P147</f>
        <v>2.1852446878462502E-2</v>
      </c>
      <c r="Q1474" s="82">
        <f>'2月评分表'!Q147</f>
        <v>5.5406608206711603</v>
      </c>
      <c r="R1474" s="82">
        <f>'2月评分表'!R147</f>
        <v>1.69356463308084</v>
      </c>
    </row>
    <row r="1475" spans="1:18" hidden="1">
      <c r="A1475" s="81">
        <v>202402</v>
      </c>
      <c r="B1475" s="81" t="s">
        <v>335</v>
      </c>
      <c r="C1475" s="81" t="s">
        <v>18</v>
      </c>
      <c r="D1475" s="81" t="s">
        <v>29</v>
      </c>
      <c r="E1475" s="81" t="s">
        <v>336</v>
      </c>
      <c r="F1475" s="81">
        <f>'2月评分表'!F148</f>
        <v>42.3</v>
      </c>
      <c r="G1475" s="81">
        <f>'2月评分表'!G148</f>
        <v>10</v>
      </c>
      <c r="H1475" s="81">
        <f>'2月评分表'!H148</f>
        <v>5</v>
      </c>
      <c r="I1475" s="81">
        <f>'2月评分表'!I148</f>
        <v>7</v>
      </c>
      <c r="J1475" s="81">
        <f>'2月评分表'!J148</f>
        <v>2.5</v>
      </c>
      <c r="K1475" s="81">
        <f>'2月评分表'!K148</f>
        <v>5</v>
      </c>
      <c r="L1475" s="81">
        <f>'2月评分表'!L148</f>
        <v>71.8</v>
      </c>
      <c r="M1475" s="82">
        <f>'2月评分表'!M148</f>
        <v>200483.71</v>
      </c>
      <c r="N1475" s="82">
        <f>'2月评分表'!N148</f>
        <v>25158.421399999999</v>
      </c>
      <c r="O1475" s="82">
        <f>'2月评分表'!O148</f>
        <v>0.100035325242311</v>
      </c>
      <c r="P1475" s="82">
        <f>'2月评分表'!P148</f>
        <v>2.2308081161525401E-2</v>
      </c>
      <c r="Q1475" s="82">
        <f>'2月评分表'!Q148</f>
        <v>7.1825363523979302</v>
      </c>
      <c r="R1475" s="82">
        <f>'2月评分表'!R148</f>
        <v>1.60172022739752</v>
      </c>
    </row>
    <row r="1476" spans="1:18" hidden="1">
      <c r="A1476" s="81">
        <v>202402</v>
      </c>
      <c r="B1476" s="81" t="s">
        <v>337</v>
      </c>
      <c r="C1476" s="81" t="s">
        <v>18</v>
      </c>
      <c r="D1476" s="81" t="s">
        <v>35</v>
      </c>
      <c r="E1476" s="81" t="s">
        <v>338</v>
      </c>
      <c r="F1476" s="81">
        <f>'2月评分表'!F149</f>
        <v>45</v>
      </c>
      <c r="G1476" s="81">
        <f>'2月评分表'!G149</f>
        <v>10</v>
      </c>
      <c r="H1476" s="81">
        <f>'2月评分表'!H149</f>
        <v>7.5</v>
      </c>
      <c r="I1476" s="81">
        <f>'2月评分表'!I149</f>
        <v>4</v>
      </c>
      <c r="J1476" s="81">
        <f>'2月评分表'!J149</f>
        <v>7.5</v>
      </c>
      <c r="K1476" s="81">
        <f>'2月评分表'!K149</f>
        <v>5</v>
      </c>
      <c r="L1476" s="81">
        <f>'2月评分表'!L149</f>
        <v>79</v>
      </c>
      <c r="M1476" s="82">
        <f>'2月评分表'!M149</f>
        <v>351977.58</v>
      </c>
      <c r="N1476" s="82">
        <f>'2月评分表'!N149</f>
        <v>46880.813315462699</v>
      </c>
      <c r="O1476" s="82">
        <f>'2月评分表'!O149</f>
        <v>7.0313277582795194E-2</v>
      </c>
      <c r="P1476" s="82">
        <f>'2月评分表'!P149</f>
        <v>3.9742146736142701E-2</v>
      </c>
      <c r="Q1476" s="82">
        <f>'2月评分表'!Q149</f>
        <v>5.5547489290408203</v>
      </c>
      <c r="R1476" s="82">
        <f>'2月评分表'!R149</f>
        <v>3.1396295921552699</v>
      </c>
    </row>
    <row r="1477" spans="1:18" hidden="1">
      <c r="A1477" s="81">
        <v>202402</v>
      </c>
      <c r="B1477" s="81" t="s">
        <v>339</v>
      </c>
      <c r="C1477" s="81" t="s">
        <v>18</v>
      </c>
      <c r="D1477" s="81" t="s">
        <v>29</v>
      </c>
      <c r="E1477" s="81" t="s">
        <v>340</v>
      </c>
      <c r="F1477" s="81">
        <f>'2月评分表'!F150</f>
        <v>0</v>
      </c>
      <c r="G1477" s="81">
        <f>'2月评分表'!G150</f>
        <v>0</v>
      </c>
      <c r="H1477" s="81">
        <f>'2月评分表'!H150</f>
        <v>10</v>
      </c>
      <c r="I1477" s="81">
        <f>'2月评分表'!I150</f>
        <v>4</v>
      </c>
      <c r="J1477" s="81">
        <f>'2月评分表'!J150</f>
        <v>5</v>
      </c>
      <c r="K1477" s="81">
        <f>'2月评分表'!K150</f>
        <v>5</v>
      </c>
      <c r="L1477" s="81">
        <f>'2月评分表'!L150</f>
        <v>24</v>
      </c>
      <c r="M1477" s="82">
        <f>'2月评分表'!M150</f>
        <v>136767.35</v>
      </c>
      <c r="N1477" s="82">
        <f>'2月评分表'!N150</f>
        <v>0</v>
      </c>
      <c r="O1477" s="82">
        <f>'2月评分表'!O150</f>
        <v>5.06073402887076E-2</v>
      </c>
      <c r="P1477" s="82">
        <f>'2月评分表'!P150</f>
        <v>1.15653467721919E-2</v>
      </c>
      <c r="Q1477" s="82">
        <f>'2月评分表'!Q150</f>
        <v>1.2145761669289801</v>
      </c>
      <c r="R1477" s="82">
        <f>'2月评分表'!R150</f>
        <v>0.27756832253260599</v>
      </c>
    </row>
    <row r="1478" spans="1:18" hidden="1">
      <c r="A1478" s="81">
        <v>202402</v>
      </c>
      <c r="B1478" s="81" t="s">
        <v>341</v>
      </c>
      <c r="C1478" s="81" t="s">
        <v>17</v>
      </c>
      <c r="D1478" s="81" t="s">
        <v>31</v>
      </c>
      <c r="E1478" s="81" t="s">
        <v>342</v>
      </c>
      <c r="F1478" s="81">
        <f>'2月评分表'!F151</f>
        <v>45</v>
      </c>
      <c r="G1478" s="81">
        <f>'2月评分表'!G151</f>
        <v>5</v>
      </c>
      <c r="H1478" s="81">
        <f>'2月评分表'!H151</f>
        <v>10</v>
      </c>
      <c r="I1478" s="81">
        <f>'2月评分表'!I151</f>
        <v>10</v>
      </c>
      <c r="J1478" s="81">
        <f>'2月评分表'!J151</f>
        <v>2.5</v>
      </c>
      <c r="K1478" s="81">
        <f>'2月评分表'!K151</f>
        <v>5</v>
      </c>
      <c r="L1478" s="81">
        <f>'2月评分表'!L151</f>
        <v>77.5</v>
      </c>
      <c r="M1478" s="82">
        <f>'2月评分表'!M151</f>
        <v>199467.08</v>
      </c>
      <c r="N1478" s="82">
        <f>'2月评分表'!N151</f>
        <v>13478.3087482139</v>
      </c>
      <c r="O1478" s="82">
        <f>'2月评分表'!O151</f>
        <v>9.0209292707599101E-2</v>
      </c>
      <c r="P1478" s="82">
        <f>'2月评分表'!P151</f>
        <v>1.8832570620583501E-2</v>
      </c>
      <c r="Q1478" s="82">
        <f>'2月评分表'!Q151</f>
        <v>6.9912201848389302</v>
      </c>
      <c r="R1478" s="82">
        <f>'2月评分表'!R151</f>
        <v>1.4595242230952199</v>
      </c>
    </row>
    <row r="1479" spans="1:18" hidden="1">
      <c r="A1479" s="81">
        <v>202402</v>
      </c>
      <c r="B1479" s="81" t="s">
        <v>343</v>
      </c>
      <c r="C1479" s="81" t="s">
        <v>18</v>
      </c>
      <c r="D1479" s="81" t="s">
        <v>26</v>
      </c>
      <c r="E1479" s="81" t="s">
        <v>344</v>
      </c>
      <c r="F1479" s="81">
        <f>'2月评分表'!F152</f>
        <v>45</v>
      </c>
      <c r="G1479" s="81">
        <f>'2月评分表'!G152</f>
        <v>10</v>
      </c>
      <c r="H1479" s="81">
        <f>'2月评分表'!H152</f>
        <v>10</v>
      </c>
      <c r="I1479" s="81">
        <f>'2月评分表'!I152</f>
        <v>4</v>
      </c>
      <c r="J1479" s="81">
        <f>'2月评分表'!J152</f>
        <v>0</v>
      </c>
      <c r="K1479" s="81">
        <f>'2月评分表'!K152</f>
        <v>5</v>
      </c>
      <c r="L1479" s="81">
        <f>'2月评分表'!L152</f>
        <v>74</v>
      </c>
      <c r="M1479" s="82">
        <f>'2月评分表'!M152</f>
        <v>183754.48</v>
      </c>
      <c r="N1479" s="82">
        <f>'2月评分表'!N152</f>
        <v>23948.930299</v>
      </c>
      <c r="O1479" s="82">
        <f>'2月评分表'!O152</f>
        <v>9.8867670603860106E-2</v>
      </c>
      <c r="P1479" s="82">
        <f>'2月评分表'!P152</f>
        <v>2.0635991724807901E-2</v>
      </c>
      <c r="Q1479" s="82">
        <f>'2月评分表'!Q152</f>
        <v>7.3162076246856502</v>
      </c>
      <c r="R1479" s="82">
        <f>'2月评分表'!R152</f>
        <v>1.52706338763578</v>
      </c>
    </row>
    <row r="1480" spans="1:18" hidden="1">
      <c r="A1480" s="81">
        <v>202402</v>
      </c>
      <c r="B1480" s="81" t="s">
        <v>345</v>
      </c>
      <c r="C1480" s="81" t="s">
        <v>18</v>
      </c>
      <c r="D1480" s="81" t="s">
        <v>26</v>
      </c>
      <c r="E1480" s="81" t="s">
        <v>346</v>
      </c>
      <c r="F1480" s="81">
        <f>'2月评分表'!F153</f>
        <v>45</v>
      </c>
      <c r="G1480" s="81">
        <f>'2月评分表'!G153</f>
        <v>20</v>
      </c>
      <c r="H1480" s="81">
        <f>'2月评分表'!H153</f>
        <v>10</v>
      </c>
      <c r="I1480" s="81">
        <f>'2月评分表'!I153</f>
        <v>10</v>
      </c>
      <c r="J1480" s="81">
        <f>'2月评分表'!J153</f>
        <v>2.5</v>
      </c>
      <c r="K1480" s="81">
        <f>'2月评分表'!K153</f>
        <v>5</v>
      </c>
      <c r="L1480" s="81">
        <f>'2月评分表'!L153</f>
        <v>92.5</v>
      </c>
      <c r="M1480" s="82">
        <f>'2月评分表'!M153</f>
        <v>250384.76</v>
      </c>
      <c r="N1480" s="82">
        <f>'2月评分表'!N153</f>
        <v>52121.985479000003</v>
      </c>
      <c r="O1480" s="82">
        <f>'2月评分表'!O153</f>
        <v>0.15796603893629099</v>
      </c>
      <c r="P1480" s="82">
        <f>'2月评分表'!P153</f>
        <v>3.2266770740792997E-2</v>
      </c>
      <c r="Q1480" s="82">
        <f>'2月评分表'!Q153</f>
        <v>14.611858601606899</v>
      </c>
      <c r="R1480" s="82">
        <f>'2月评分表'!R153</f>
        <v>2.98467629352335</v>
      </c>
    </row>
    <row r="1481" spans="1:18" hidden="1">
      <c r="A1481" s="81">
        <v>202402</v>
      </c>
      <c r="B1481" s="81" t="s">
        <v>347</v>
      </c>
      <c r="C1481" s="81" t="s">
        <v>16</v>
      </c>
      <c r="D1481" s="81" t="s">
        <v>34</v>
      </c>
      <c r="E1481" s="81" t="s">
        <v>348</v>
      </c>
      <c r="F1481" s="81">
        <f>'2月评分表'!F154</f>
        <v>37.799999999999997</v>
      </c>
      <c r="G1481" s="81">
        <f>'2月评分表'!G154</f>
        <v>5</v>
      </c>
      <c r="H1481" s="81">
        <f>'2月评分表'!H154</f>
        <v>10</v>
      </c>
      <c r="I1481" s="81">
        <f>'2月评分表'!I154</f>
        <v>7</v>
      </c>
      <c r="J1481" s="81">
        <f>'2月评分表'!J154</f>
        <v>5</v>
      </c>
      <c r="K1481" s="81">
        <f>'2月评分表'!K154</f>
        <v>5</v>
      </c>
      <c r="L1481" s="81">
        <f>'2月评分表'!L154</f>
        <v>69.8</v>
      </c>
      <c r="M1481" s="82">
        <f>'2月评分表'!M154</f>
        <v>156424.70000000001</v>
      </c>
      <c r="N1481" s="82">
        <f>'2月评分表'!N154</f>
        <v>13897.6230113396</v>
      </c>
      <c r="O1481" s="82">
        <f>'2月评分表'!O154</f>
        <v>7.5095260058322302E-2</v>
      </c>
      <c r="P1481" s="82">
        <f>'2月评分表'!P154</f>
        <v>2.8092977440943901E-2</v>
      </c>
      <c r="Q1481" s="82">
        <f>'2月评分表'!Q154</f>
        <v>5.2416491520708997</v>
      </c>
      <c r="R1481" s="82">
        <f>'2月评分表'!R154</f>
        <v>1.9608898253778799</v>
      </c>
    </row>
    <row r="1482" spans="1:18" hidden="1">
      <c r="A1482" s="81">
        <v>202402</v>
      </c>
      <c r="B1482" s="81" t="s">
        <v>349</v>
      </c>
      <c r="C1482" s="81" t="s">
        <v>16</v>
      </c>
      <c r="D1482" s="81" t="s">
        <v>22</v>
      </c>
      <c r="E1482" s="81" t="s">
        <v>350</v>
      </c>
      <c r="F1482" s="81">
        <f>'2月评分表'!F155</f>
        <v>36.9</v>
      </c>
      <c r="G1482" s="81">
        <f>'2月评分表'!G155</f>
        <v>5</v>
      </c>
      <c r="H1482" s="81">
        <f>'2月评分表'!H155</f>
        <v>2.5</v>
      </c>
      <c r="I1482" s="81">
        <f>'2月评分表'!I155</f>
        <v>10</v>
      </c>
      <c r="J1482" s="81">
        <f>'2月评分表'!J155</f>
        <v>5</v>
      </c>
      <c r="K1482" s="81">
        <f>'2月评分表'!K155</f>
        <v>5</v>
      </c>
      <c r="L1482" s="81">
        <f>'2月评分表'!L155</f>
        <v>64.400000000000006</v>
      </c>
      <c r="M1482" s="82">
        <f>'2月评分表'!M155</f>
        <v>142687.4</v>
      </c>
      <c r="N1482" s="82">
        <f>'2月评分表'!N155</f>
        <v>8906.0507560000005</v>
      </c>
      <c r="O1482" s="82">
        <f>'2月评分表'!O155</f>
        <v>0.104181133257797</v>
      </c>
      <c r="P1482" s="82">
        <f>'2月评分表'!P155</f>
        <v>2.3878834235847201E-2</v>
      </c>
      <c r="Q1482" s="82">
        <f>'2月评分表'!Q155</f>
        <v>6.7092649818021304</v>
      </c>
      <c r="R1482" s="82">
        <f>'2月评分表'!R155</f>
        <v>1.5377969247885599</v>
      </c>
    </row>
    <row r="1483" spans="1:18" hidden="1">
      <c r="A1483" s="81">
        <v>202402</v>
      </c>
      <c r="B1483" s="81" t="s">
        <v>351</v>
      </c>
      <c r="C1483" s="81" t="s">
        <v>16</v>
      </c>
      <c r="D1483" s="81" t="s">
        <v>23</v>
      </c>
      <c r="E1483" s="81" t="s">
        <v>352</v>
      </c>
      <c r="F1483" s="81">
        <f>'2月评分表'!F156</f>
        <v>0</v>
      </c>
      <c r="G1483" s="81">
        <f>'2月评分表'!G156</f>
        <v>0</v>
      </c>
      <c r="H1483" s="81">
        <f>'2月评分表'!H156</f>
        <v>5</v>
      </c>
      <c r="I1483" s="81">
        <f>'2月评分表'!I156</f>
        <v>10</v>
      </c>
      <c r="J1483" s="81">
        <f>'2月评分表'!J156</f>
        <v>7.5</v>
      </c>
      <c r="K1483" s="81">
        <f>'2月评分表'!K156</f>
        <v>5</v>
      </c>
      <c r="L1483" s="81">
        <f>'2月评分表'!L156</f>
        <v>27.5</v>
      </c>
      <c r="M1483" s="82">
        <f>'2月评分表'!M156</f>
        <v>66930.89</v>
      </c>
      <c r="N1483" s="82">
        <f>'2月评分表'!N156</f>
        <v>0</v>
      </c>
      <c r="O1483" s="82">
        <f>'2月评分表'!O156</f>
        <v>2.20338271160056E-2</v>
      </c>
      <c r="P1483" s="82">
        <f>'2月评分表'!P156</f>
        <v>9.2656024264445094E-3</v>
      </c>
      <c r="Q1483" s="82">
        <f>'2月评分表'!Q156</f>
        <v>0.60593024569015397</v>
      </c>
      <c r="R1483" s="82">
        <f>'2月评分表'!R156</f>
        <v>0.254804066727224</v>
      </c>
    </row>
    <row r="1484" spans="1:18" hidden="1">
      <c r="A1484" s="81">
        <v>202402</v>
      </c>
      <c r="B1484" s="81" t="s">
        <v>353</v>
      </c>
      <c r="C1484" s="81" t="s">
        <v>19</v>
      </c>
      <c r="D1484" s="81" t="s">
        <v>25</v>
      </c>
      <c r="E1484" s="81" t="s">
        <v>354</v>
      </c>
      <c r="F1484" s="81">
        <f>'2月评分表'!F157</f>
        <v>45</v>
      </c>
      <c r="G1484" s="81">
        <f>'2月评分表'!G157</f>
        <v>10</v>
      </c>
      <c r="H1484" s="81">
        <f>'2月评分表'!H157</f>
        <v>7.5</v>
      </c>
      <c r="I1484" s="81">
        <f>'2月评分表'!I157</f>
        <v>10</v>
      </c>
      <c r="J1484" s="81">
        <f>'2月评分表'!J157</f>
        <v>2.5</v>
      </c>
      <c r="K1484" s="81">
        <f>'2月评分表'!K157</f>
        <v>5</v>
      </c>
      <c r="L1484" s="81">
        <f>'2月评分表'!L157</f>
        <v>80</v>
      </c>
      <c r="M1484" s="82">
        <f>'2月评分表'!M157</f>
        <v>236015.84</v>
      </c>
      <c r="N1484" s="82">
        <f>'2月评分表'!N157</f>
        <v>34141.551284546302</v>
      </c>
      <c r="O1484" s="82">
        <f>'2月评分表'!O157</f>
        <v>0.234484687290824</v>
      </c>
      <c r="P1484" s="82">
        <f>'2月评分表'!P157</f>
        <v>3.16232020523807E-2</v>
      </c>
      <c r="Q1484" s="82">
        <f>'2月评分表'!Q157</f>
        <v>18.758774983265901</v>
      </c>
      <c r="R1484" s="82">
        <f>'2月评分表'!R157</f>
        <v>2.52985616419046</v>
      </c>
    </row>
    <row r="1485" spans="1:18" hidden="1">
      <c r="A1485" s="81">
        <v>202402</v>
      </c>
      <c r="B1485" s="81" t="s">
        <v>355</v>
      </c>
      <c r="C1485" s="81" t="s">
        <v>19</v>
      </c>
      <c r="D1485" s="81" t="s">
        <v>20</v>
      </c>
      <c r="E1485" s="81" t="s">
        <v>356</v>
      </c>
      <c r="F1485" s="81">
        <f>'2月评分表'!F158</f>
        <v>44.55</v>
      </c>
      <c r="G1485" s="81">
        <f>'2月评分表'!G158</f>
        <v>10</v>
      </c>
      <c r="H1485" s="81">
        <f>'2月评分表'!H158</f>
        <v>7.5</v>
      </c>
      <c r="I1485" s="81">
        <f>'2月评分表'!I158</f>
        <v>10</v>
      </c>
      <c r="J1485" s="81">
        <f>'2月评分表'!J158</f>
        <v>7.5</v>
      </c>
      <c r="K1485" s="81">
        <f>'2月评分表'!K158</f>
        <v>5</v>
      </c>
      <c r="L1485" s="81">
        <f>'2月评分表'!L158</f>
        <v>84.55</v>
      </c>
      <c r="M1485" s="82">
        <f>'2月评分表'!M158</f>
        <v>170567.69</v>
      </c>
      <c r="N1485" s="82">
        <f>'2月评分表'!N158</f>
        <v>19464.4902048527</v>
      </c>
      <c r="O1485" s="82">
        <f>'2月评分表'!O158</f>
        <v>0.14202970920675001</v>
      </c>
      <c r="P1485" s="82">
        <f>'2月评分表'!P158</f>
        <v>2.1000554015683199E-2</v>
      </c>
      <c r="Q1485" s="82">
        <f>'2月评分表'!Q158</f>
        <v>12.0086119134307</v>
      </c>
      <c r="R1485" s="82">
        <f>'2月评分表'!R158</f>
        <v>1.77559684202601</v>
      </c>
    </row>
    <row r="1486" spans="1:18" hidden="1">
      <c r="A1486" s="81">
        <v>202402</v>
      </c>
      <c r="B1486" s="81" t="s">
        <v>357</v>
      </c>
      <c r="C1486" s="81" t="s">
        <v>18</v>
      </c>
      <c r="D1486" s="81" t="s">
        <v>29</v>
      </c>
      <c r="E1486" s="81" t="s">
        <v>358</v>
      </c>
      <c r="F1486" s="81">
        <f>'2月评分表'!F159</f>
        <v>0</v>
      </c>
      <c r="G1486" s="81">
        <f>'2月评分表'!G159</f>
        <v>0</v>
      </c>
      <c r="H1486" s="81">
        <f>'2月评分表'!H159</f>
        <v>0</v>
      </c>
      <c r="I1486" s="81">
        <f>'2月评分表'!I159</f>
        <v>10</v>
      </c>
      <c r="J1486" s="81">
        <f>'2月评分表'!J159</f>
        <v>2.5</v>
      </c>
      <c r="K1486" s="81">
        <f>'2月评分表'!K159</f>
        <v>5</v>
      </c>
      <c r="L1486" s="81">
        <f>'2月评分表'!L159</f>
        <v>17.5</v>
      </c>
      <c r="M1486" s="82">
        <f>'2月评分表'!M159</f>
        <v>87638.66</v>
      </c>
      <c r="N1486" s="82">
        <f>'2月评分表'!N159</f>
        <v>0</v>
      </c>
      <c r="O1486" s="82">
        <f>'2月评分表'!O159</f>
        <v>3.2428496194935E-2</v>
      </c>
      <c r="P1486" s="82">
        <f>'2月评分表'!P159</f>
        <v>7.41091710521716E-3</v>
      </c>
      <c r="Q1486" s="82">
        <f>'2月评分表'!Q159</f>
        <v>0.567498683411362</v>
      </c>
      <c r="R1486" s="82">
        <f>'2月评分表'!R159</f>
        <v>0.12969104934129999</v>
      </c>
    </row>
    <row r="1487" spans="1:18" hidden="1">
      <c r="A1487" s="81">
        <v>202402</v>
      </c>
      <c r="B1487" s="81" t="s">
        <v>359</v>
      </c>
      <c r="C1487" s="81" t="s">
        <v>18</v>
      </c>
      <c r="D1487" s="81" t="s">
        <v>35</v>
      </c>
      <c r="E1487" s="81" t="s">
        <v>360</v>
      </c>
      <c r="F1487" s="81">
        <f>'2月评分表'!F160</f>
        <v>0</v>
      </c>
      <c r="G1487" s="81">
        <f>'2月评分表'!G160</f>
        <v>0</v>
      </c>
      <c r="H1487" s="81">
        <f>'2月评分表'!H160</f>
        <v>5</v>
      </c>
      <c r="I1487" s="81">
        <f>'2月评分表'!I160</f>
        <v>10</v>
      </c>
      <c r="J1487" s="81">
        <f>'2月评分表'!J160</f>
        <v>2.5</v>
      </c>
      <c r="K1487" s="81">
        <f>'2月评分表'!K160</f>
        <v>5</v>
      </c>
      <c r="L1487" s="81">
        <f>'2月评分表'!L160</f>
        <v>22.5</v>
      </c>
      <c r="M1487" s="82">
        <f>'2月评分表'!M160</f>
        <v>120400.05</v>
      </c>
      <c r="N1487" s="82">
        <f>'2月评分表'!N160</f>
        <v>0</v>
      </c>
      <c r="O1487" s="82">
        <f>'2月评分表'!O160</f>
        <v>1.84969096588526E-2</v>
      </c>
      <c r="P1487" s="82">
        <f>'2月评分表'!P160</f>
        <v>1.0181292023565901E-2</v>
      </c>
      <c r="Q1487" s="82">
        <f>'2月评分表'!Q160</f>
        <v>0.41618046732418401</v>
      </c>
      <c r="R1487" s="82">
        <f>'2月评分表'!R160</f>
        <v>0.22907907053023299</v>
      </c>
    </row>
    <row r="1488" spans="1:18" hidden="1">
      <c r="A1488" s="81">
        <v>202402</v>
      </c>
      <c r="B1488" s="81" t="s">
        <v>361</v>
      </c>
      <c r="C1488" s="81" t="s">
        <v>18</v>
      </c>
      <c r="D1488" s="81" t="s">
        <v>35</v>
      </c>
      <c r="E1488" s="81" t="s">
        <v>362</v>
      </c>
      <c r="F1488" s="81">
        <f>'2月评分表'!F161</f>
        <v>0</v>
      </c>
      <c r="G1488" s="81">
        <f>'2月评分表'!G161</f>
        <v>0</v>
      </c>
      <c r="H1488" s="81">
        <f>'2月评分表'!H161</f>
        <v>5</v>
      </c>
      <c r="I1488" s="81">
        <f>'2月评分表'!I161</f>
        <v>10</v>
      </c>
      <c r="J1488" s="81">
        <f>'2月评分表'!J161</f>
        <v>2.5</v>
      </c>
      <c r="K1488" s="81">
        <f>'2月评分表'!K161</f>
        <v>5</v>
      </c>
      <c r="L1488" s="81">
        <f>'2月评分表'!L161</f>
        <v>22.5</v>
      </c>
      <c r="M1488" s="82">
        <f>'2月评分表'!M161</f>
        <v>138802.12</v>
      </c>
      <c r="N1488" s="82">
        <f>'2月评分表'!N161</f>
        <v>0</v>
      </c>
      <c r="O1488" s="82">
        <f>'2月评分表'!O161</f>
        <v>2.1323996743333799E-2</v>
      </c>
      <c r="P1488" s="82">
        <f>'2月评分表'!P161</f>
        <v>1.1737411381556999E-2</v>
      </c>
      <c r="Q1488" s="82">
        <f>'2月评分表'!Q161</f>
        <v>0.47978992672500997</v>
      </c>
      <c r="R1488" s="82">
        <f>'2月评分表'!R161</f>
        <v>0.26409175608503199</v>
      </c>
    </row>
    <row r="1489" spans="1:18" hidden="1">
      <c r="A1489" s="81">
        <v>202402</v>
      </c>
      <c r="B1489" s="81" t="s">
        <v>363</v>
      </c>
      <c r="C1489" s="81" t="s">
        <v>18</v>
      </c>
      <c r="D1489" s="81" t="s">
        <v>35</v>
      </c>
      <c r="E1489" s="81" t="s">
        <v>364</v>
      </c>
      <c r="F1489" s="81">
        <f>'2月评分表'!F162</f>
        <v>0</v>
      </c>
      <c r="G1489" s="81">
        <f>'2月评分表'!G162</f>
        <v>0</v>
      </c>
      <c r="H1489" s="81">
        <f>'2月评分表'!H162</f>
        <v>7.5</v>
      </c>
      <c r="I1489" s="81">
        <f>'2月评分表'!I162</f>
        <v>10</v>
      </c>
      <c r="J1489" s="81">
        <f>'2月评分表'!J162</f>
        <v>2.5</v>
      </c>
      <c r="K1489" s="81">
        <f>'2月评分表'!K162</f>
        <v>5</v>
      </c>
      <c r="L1489" s="81">
        <f>'2月评分表'!L162</f>
        <v>25</v>
      </c>
      <c r="M1489" s="82">
        <f>'2月评分表'!M162</f>
        <v>111087.87</v>
      </c>
      <c r="N1489" s="82">
        <f>'2月评分表'!N162</f>
        <v>0</v>
      </c>
      <c r="O1489" s="82">
        <f>'2月评分表'!O162</f>
        <v>1.70662910487526E-2</v>
      </c>
      <c r="P1489" s="82">
        <f>'2月评分表'!P162</f>
        <v>9.3938336798524806E-3</v>
      </c>
      <c r="Q1489" s="82">
        <f>'2月评分表'!Q162</f>
        <v>0.426657276218815</v>
      </c>
      <c r="R1489" s="82">
        <f>'2月评分表'!R162</f>
        <v>0.234845841996312</v>
      </c>
    </row>
    <row r="1490" spans="1:18" hidden="1">
      <c r="A1490" s="81">
        <v>202402</v>
      </c>
      <c r="B1490" s="81" t="s">
        <v>365</v>
      </c>
      <c r="C1490" s="81" t="s">
        <v>18</v>
      </c>
      <c r="D1490" s="81" t="s">
        <v>35</v>
      </c>
      <c r="E1490" s="81" t="s">
        <v>366</v>
      </c>
      <c r="F1490" s="81">
        <f>'2月评分表'!F163</f>
        <v>0</v>
      </c>
      <c r="G1490" s="81">
        <f>'2月评分表'!G163</f>
        <v>20</v>
      </c>
      <c r="H1490" s="81">
        <f>'2月评分表'!H163</f>
        <v>7.5</v>
      </c>
      <c r="I1490" s="81">
        <f>'2月评分表'!I163</f>
        <v>10</v>
      </c>
      <c r="J1490" s="81">
        <f>'2月评分表'!J163</f>
        <v>2.5</v>
      </c>
      <c r="K1490" s="81">
        <f>'2月评分表'!K163</f>
        <v>5</v>
      </c>
      <c r="L1490" s="81">
        <f>'2月评分表'!L163</f>
        <v>45</v>
      </c>
      <c r="M1490" s="82">
        <f>'2月评分表'!M163</f>
        <v>265075.86</v>
      </c>
      <c r="N1490" s="82">
        <f>'2月评分表'!N163</f>
        <v>54592.121917596603</v>
      </c>
      <c r="O1490" s="82">
        <f>'2月评分表'!O163</f>
        <v>5.9633853303396399E-2</v>
      </c>
      <c r="P1490" s="82">
        <f>'2月评分表'!P163</f>
        <v>3.4034828243854599E-2</v>
      </c>
      <c r="Q1490" s="82">
        <f>'2月评分表'!Q163</f>
        <v>2.6835233986528402</v>
      </c>
      <c r="R1490" s="82">
        <f>'2月评分表'!R163</f>
        <v>1.53156727097346</v>
      </c>
    </row>
    <row r="1491" spans="1:18" hidden="1">
      <c r="A1491" s="81">
        <v>202402</v>
      </c>
      <c r="B1491" s="81" t="s">
        <v>367</v>
      </c>
      <c r="C1491" s="81" t="s">
        <v>18</v>
      </c>
      <c r="D1491" s="81" t="s">
        <v>35</v>
      </c>
      <c r="E1491" s="81" t="s">
        <v>368</v>
      </c>
      <c r="F1491" s="81">
        <f>'2月评分表'!F164</f>
        <v>0</v>
      </c>
      <c r="G1491" s="81">
        <f>'2月评分表'!G164</f>
        <v>5</v>
      </c>
      <c r="H1491" s="81">
        <f>'2月评分表'!H164</f>
        <v>0</v>
      </c>
      <c r="I1491" s="81">
        <f>'2月评分表'!I164</f>
        <v>10</v>
      </c>
      <c r="J1491" s="81">
        <f>'2月评分表'!J164</f>
        <v>2.5</v>
      </c>
      <c r="K1491" s="81">
        <f>'2月评分表'!K164</f>
        <v>5</v>
      </c>
      <c r="L1491" s="81">
        <f>'2月评分表'!L164</f>
        <v>22.5</v>
      </c>
      <c r="M1491" s="82">
        <f>'2月评分表'!M164</f>
        <v>163864.91</v>
      </c>
      <c r="N1491" s="82">
        <f>'2月评分表'!N164</f>
        <v>12266.966514772001</v>
      </c>
      <c r="O1491" s="82">
        <f>'2月评分表'!O164</f>
        <v>2.9423609525345701E-2</v>
      </c>
      <c r="P1491" s="82">
        <f>'2月评分表'!P164</f>
        <v>1.64676871964715E-2</v>
      </c>
      <c r="Q1491" s="82">
        <f>'2月评分表'!Q164</f>
        <v>0.66203121432027801</v>
      </c>
      <c r="R1491" s="82">
        <f>'2月评分表'!R164</f>
        <v>0.37052296192060902</v>
      </c>
    </row>
    <row r="1492" spans="1:18" hidden="1">
      <c r="A1492" s="81">
        <v>202402</v>
      </c>
      <c r="B1492" s="81" t="s">
        <v>369</v>
      </c>
      <c r="C1492" s="81" t="s">
        <v>17</v>
      </c>
      <c r="D1492" s="81" t="s">
        <v>30</v>
      </c>
      <c r="E1492" s="81" t="s">
        <v>370</v>
      </c>
      <c r="F1492" s="81">
        <f>'2月评分表'!F165</f>
        <v>0</v>
      </c>
      <c r="G1492" s="81">
        <f>'2月评分表'!G165</f>
        <v>20</v>
      </c>
      <c r="H1492" s="81">
        <f>'2月评分表'!H165</f>
        <v>0</v>
      </c>
      <c r="I1492" s="81">
        <f>'2月评分表'!I165</f>
        <v>10</v>
      </c>
      <c r="J1492" s="81">
        <f>'2月评分表'!J165</f>
        <v>2.5</v>
      </c>
      <c r="K1492" s="81">
        <f>'2月评分表'!K165</f>
        <v>5</v>
      </c>
      <c r="L1492" s="81">
        <f>'2月评分表'!L165</f>
        <v>37.5</v>
      </c>
      <c r="M1492" s="82">
        <f>'2月评分表'!M165</f>
        <v>248313.82</v>
      </c>
      <c r="N1492" s="82">
        <f>'2月评分表'!N165</f>
        <v>74980.238453095197</v>
      </c>
      <c r="O1492" s="82">
        <f>'2月评分表'!O165</f>
        <v>0.17988774443074601</v>
      </c>
      <c r="P1492" s="82">
        <f>'2月评分表'!P165</f>
        <v>4.0449918297196998E-2</v>
      </c>
      <c r="Q1492" s="82">
        <f>'2月评分表'!Q165</f>
        <v>6.74579041615298</v>
      </c>
      <c r="R1492" s="82">
        <f>'2月评分表'!R165</f>
        <v>1.5168719361448899</v>
      </c>
    </row>
    <row r="1493" spans="1:18" hidden="1">
      <c r="A1493" s="81">
        <v>202401</v>
      </c>
      <c r="B1493" s="81" t="s">
        <v>42</v>
      </c>
      <c r="C1493" s="81" t="s">
        <v>16</v>
      </c>
      <c r="D1493" s="81" t="s">
        <v>34</v>
      </c>
      <c r="E1493" s="81" t="s">
        <v>43</v>
      </c>
      <c r="F1493" s="81">
        <f>'1月评分表'!F2</f>
        <v>45</v>
      </c>
      <c r="G1493" s="81">
        <f>'1月评分表'!G2</f>
        <v>0</v>
      </c>
      <c r="H1493" s="81">
        <f>'1月评分表'!H2</f>
        <v>10</v>
      </c>
      <c r="I1493" s="81">
        <f>'1月评分表'!I2</f>
        <v>10</v>
      </c>
      <c r="J1493" s="81">
        <f>'1月评分表'!J2</f>
        <v>2.5</v>
      </c>
      <c r="K1493" s="81">
        <f>'1月评分表'!K2</f>
        <v>5</v>
      </c>
      <c r="L1493" s="81">
        <f>'1月评分表'!L2</f>
        <v>72.5</v>
      </c>
      <c r="M1493" s="82">
        <f>'1月评分表'!M2</f>
        <v>130505.04</v>
      </c>
      <c r="N1493" s="82">
        <f>'1月评分表'!N2</f>
        <v>0</v>
      </c>
      <c r="O1493" s="82">
        <f>'1月评分表'!O2</f>
        <v>5.9329108579856703E-2</v>
      </c>
      <c r="P1493" s="82">
        <f>'1月评分表'!P2</f>
        <v>1.90740507525793E-2</v>
      </c>
      <c r="Q1493" s="82">
        <f>'1月评分表'!Q2</f>
        <v>4.3013603720396096</v>
      </c>
      <c r="R1493" s="82">
        <f>'1月评分表'!R2</f>
        <v>1.382868679562</v>
      </c>
    </row>
    <row r="1494" spans="1:18" hidden="1">
      <c r="A1494" s="81">
        <v>202401</v>
      </c>
      <c r="B1494" s="81" t="s">
        <v>44</v>
      </c>
      <c r="C1494" s="81" t="s">
        <v>16</v>
      </c>
      <c r="D1494" s="81" t="s">
        <v>34</v>
      </c>
      <c r="E1494" s="81" t="s">
        <v>45</v>
      </c>
      <c r="F1494" s="81">
        <f>'1月评分表'!F3</f>
        <v>43.65</v>
      </c>
      <c r="G1494" s="81">
        <f>'1月评分表'!G3</f>
        <v>10</v>
      </c>
      <c r="H1494" s="81">
        <f>'1月评分表'!H3</f>
        <v>10</v>
      </c>
      <c r="I1494" s="81">
        <f>'1月评分表'!I3</f>
        <v>7</v>
      </c>
      <c r="J1494" s="81">
        <f>'1月评分表'!J3</f>
        <v>7.5</v>
      </c>
      <c r="K1494" s="81">
        <f>'1月评分表'!K3</f>
        <v>5</v>
      </c>
      <c r="L1494" s="81">
        <f>'1月评分表'!L3</f>
        <v>83.15</v>
      </c>
      <c r="M1494" s="82">
        <f>'1月评分表'!M3</f>
        <v>142744.95999999999</v>
      </c>
      <c r="N1494" s="82">
        <f>'1月评分表'!N3</f>
        <v>17639.815143653199</v>
      </c>
      <c r="O1494" s="82">
        <f>'1月评分表'!O3</f>
        <v>0.10988004669241801</v>
      </c>
      <c r="P1494" s="82">
        <f>'1月评分表'!P3</f>
        <v>3.2183828423542199E-2</v>
      </c>
      <c r="Q1494" s="82">
        <f>'1月评分表'!Q3</f>
        <v>9.1365258824745794</v>
      </c>
      <c r="R1494" s="82">
        <f>'1月评分表'!R3</f>
        <v>2.6760853334175301</v>
      </c>
    </row>
    <row r="1495" spans="1:18" hidden="1">
      <c r="A1495" s="81">
        <v>202401</v>
      </c>
      <c r="B1495" s="81" t="s">
        <v>46</v>
      </c>
      <c r="C1495" s="81" t="s">
        <v>16</v>
      </c>
      <c r="D1495" s="81" t="s">
        <v>34</v>
      </c>
      <c r="E1495" s="81" t="s">
        <v>47</v>
      </c>
      <c r="F1495" s="81">
        <f>'1月评分表'!F4</f>
        <v>45</v>
      </c>
      <c r="G1495" s="81">
        <f>'1月评分表'!G4</f>
        <v>0</v>
      </c>
      <c r="H1495" s="81">
        <f>'1月评分表'!H4</f>
        <v>10</v>
      </c>
      <c r="I1495" s="81">
        <f>'1月评分表'!I4</f>
        <v>7</v>
      </c>
      <c r="J1495" s="81">
        <f>'1月评分表'!J4</f>
        <v>2.5</v>
      </c>
      <c r="K1495" s="81">
        <f>'1月评分表'!K4</f>
        <v>5</v>
      </c>
      <c r="L1495" s="81">
        <f>'1月评分表'!L4</f>
        <v>69.5</v>
      </c>
      <c r="M1495" s="82">
        <f>'1月评分表'!M4</f>
        <v>64565.27</v>
      </c>
      <c r="N1495" s="82">
        <f>'1月评分表'!N4</f>
        <v>0</v>
      </c>
      <c r="O1495" s="82">
        <f>'1月评分表'!O4</f>
        <v>2.9352122449200099E-2</v>
      </c>
      <c r="P1495" s="82">
        <f>'1月评分表'!P4</f>
        <v>9.4365798963318703E-3</v>
      </c>
      <c r="Q1495" s="82">
        <f>'1月评分表'!Q4</f>
        <v>2.03997251021941</v>
      </c>
      <c r="R1495" s="82">
        <f>'1月评分表'!R4</f>
        <v>0.65584230279506495</v>
      </c>
    </row>
    <row r="1496" spans="1:18" hidden="1">
      <c r="A1496" s="81">
        <v>202401</v>
      </c>
      <c r="B1496" s="81" t="s">
        <v>48</v>
      </c>
      <c r="C1496" s="81" t="s">
        <v>17</v>
      </c>
      <c r="D1496" s="81" t="s">
        <v>36</v>
      </c>
      <c r="E1496" s="81" t="s">
        <v>49</v>
      </c>
      <c r="F1496" s="81">
        <f>'1月评分表'!F5</f>
        <v>43.65</v>
      </c>
      <c r="G1496" s="81">
        <f>'1月评分表'!G5</f>
        <v>2.5</v>
      </c>
      <c r="H1496" s="81">
        <f>'1月评分表'!H5</f>
        <v>10</v>
      </c>
      <c r="I1496" s="81">
        <f>'1月评分表'!I5</f>
        <v>10</v>
      </c>
      <c r="J1496" s="81">
        <f>'1月评分表'!J5</f>
        <v>0</v>
      </c>
      <c r="K1496" s="81">
        <f>'1月评分表'!K5</f>
        <v>5</v>
      </c>
      <c r="L1496" s="81">
        <f>'1月评分表'!L5</f>
        <v>71.150000000000006</v>
      </c>
      <c r="M1496" s="82">
        <f>'1月评分表'!M5</f>
        <v>177935.43</v>
      </c>
      <c r="N1496" s="82">
        <f>'1月评分表'!N5</f>
        <v>1743.37700408619</v>
      </c>
      <c r="O1496" s="82">
        <f>'1月评分表'!O5</f>
        <v>8.3569840776207396E-2</v>
      </c>
      <c r="P1496" s="82">
        <f>'1月评分表'!P5</f>
        <v>1.41158120582288E-2</v>
      </c>
      <c r="Q1496" s="82">
        <f>'1月评分表'!Q5</f>
        <v>5.9459941712271496</v>
      </c>
      <c r="R1496" s="82">
        <f>'1月评分表'!R5</f>
        <v>1.0043400279429799</v>
      </c>
    </row>
    <row r="1497" spans="1:18" hidden="1">
      <c r="A1497" s="81">
        <v>202401</v>
      </c>
      <c r="B1497" s="81" t="s">
        <v>50</v>
      </c>
      <c r="C1497" s="81" t="s">
        <v>16</v>
      </c>
      <c r="D1497" s="81" t="s">
        <v>22</v>
      </c>
      <c r="E1497" s="81" t="s">
        <v>51</v>
      </c>
      <c r="F1497" s="81">
        <f>'1月评分表'!F6</f>
        <v>45</v>
      </c>
      <c r="G1497" s="81">
        <f>'1月评分表'!G6</f>
        <v>15</v>
      </c>
      <c r="H1497" s="81">
        <f>'1月评分表'!H6</f>
        <v>10</v>
      </c>
      <c r="I1497" s="81">
        <f>'1月评分表'!I6</f>
        <v>10</v>
      </c>
      <c r="J1497" s="81">
        <f>'1月评分表'!J6</f>
        <v>5</v>
      </c>
      <c r="K1497" s="81">
        <f>'1月评分表'!K6</f>
        <v>5</v>
      </c>
      <c r="L1497" s="81">
        <f>'1月评分表'!L6</f>
        <v>90</v>
      </c>
      <c r="M1497" s="82">
        <f>'1月评分表'!M6</f>
        <v>161650</v>
      </c>
      <c r="N1497" s="82">
        <f>'1月评分表'!N6</f>
        <v>26931.404561528801</v>
      </c>
      <c r="O1497" s="82">
        <f>'1月评分表'!O6</f>
        <v>0.18866827376371301</v>
      </c>
      <c r="P1497" s="82">
        <f>'1月评分表'!P6</f>
        <v>4.0910044111872601E-2</v>
      </c>
      <c r="Q1497" s="82">
        <f>'1月评分表'!Q6</f>
        <v>16.980144638734199</v>
      </c>
      <c r="R1497" s="82">
        <f>'1月评分表'!R6</f>
        <v>3.6819039700685301</v>
      </c>
    </row>
    <row r="1498" spans="1:18" hidden="1">
      <c r="A1498" s="81">
        <v>202401</v>
      </c>
      <c r="B1498" s="81" t="s">
        <v>52</v>
      </c>
      <c r="C1498" s="81" t="s">
        <v>19</v>
      </c>
      <c r="D1498" s="81" t="s">
        <v>28</v>
      </c>
      <c r="E1498" s="81" t="s">
        <v>53</v>
      </c>
      <c r="F1498" s="81">
        <f>'1月评分表'!F7</f>
        <v>45</v>
      </c>
      <c r="G1498" s="81">
        <f>'1月评分表'!G7</f>
        <v>10</v>
      </c>
      <c r="H1498" s="81">
        <f>'1月评分表'!H7</f>
        <v>5</v>
      </c>
      <c r="I1498" s="81">
        <f>'1月评分表'!I7</f>
        <v>10</v>
      </c>
      <c r="J1498" s="81">
        <f>'1月评分表'!J7</f>
        <v>0</v>
      </c>
      <c r="K1498" s="81">
        <f>'1月评分表'!K7</f>
        <v>5</v>
      </c>
      <c r="L1498" s="81">
        <f>'1月评分表'!L7</f>
        <v>75</v>
      </c>
      <c r="M1498" s="82">
        <f>'1月评分表'!M7</f>
        <v>138982.38</v>
      </c>
      <c r="N1498" s="82">
        <f>'1月评分表'!N7</f>
        <v>16428.921819081901</v>
      </c>
      <c r="O1498" s="82">
        <f>'1月评分表'!O7</f>
        <v>0.26666329731192301</v>
      </c>
      <c r="P1498" s="82">
        <f>'1月评分表'!P7</f>
        <v>1.5841903320271501E-2</v>
      </c>
      <c r="Q1498" s="82">
        <f>'1月评分表'!Q7</f>
        <v>19.999747298394201</v>
      </c>
      <c r="R1498" s="82">
        <f>'1月评分表'!R7</f>
        <v>1.18814274902036</v>
      </c>
    </row>
    <row r="1499" spans="1:18" hidden="1">
      <c r="A1499" s="81">
        <v>202401</v>
      </c>
      <c r="B1499" s="81" t="s">
        <v>55</v>
      </c>
      <c r="C1499" s="81" t="s">
        <v>16</v>
      </c>
      <c r="D1499" s="81" t="s">
        <v>23</v>
      </c>
      <c r="E1499" s="81" t="s">
        <v>56</v>
      </c>
      <c r="F1499" s="81">
        <f>'1月评分表'!F8</f>
        <v>44.1</v>
      </c>
      <c r="G1499" s="81">
        <f>'1月评分表'!G8</f>
        <v>0</v>
      </c>
      <c r="H1499" s="81">
        <f>'1月评分表'!H8</f>
        <v>10</v>
      </c>
      <c r="I1499" s="81">
        <f>'1月评分表'!I8</f>
        <v>10</v>
      </c>
      <c r="J1499" s="81">
        <f>'1月评分表'!J8</f>
        <v>2.5</v>
      </c>
      <c r="K1499" s="81">
        <f>'1月评分表'!K8</f>
        <v>5</v>
      </c>
      <c r="L1499" s="81">
        <f>'1月评分表'!L8</f>
        <v>71.599999999999994</v>
      </c>
      <c r="M1499" s="82">
        <f>'1月评分表'!M8</f>
        <v>68171.759999999995</v>
      </c>
      <c r="N1499" s="82">
        <f>'1月评分表'!N8</f>
        <v>0</v>
      </c>
      <c r="O1499" s="82">
        <f>'1月评分表'!O8</f>
        <v>2.0666410188466398E-2</v>
      </c>
      <c r="P1499" s="82">
        <f>'1月评分表'!P8</f>
        <v>9.9636888363289003E-3</v>
      </c>
      <c r="Q1499" s="82">
        <f>'1月评分表'!Q8</f>
        <v>1.4797149694942</v>
      </c>
      <c r="R1499" s="82">
        <f>'1月评分表'!R8</f>
        <v>0.713400120681149</v>
      </c>
    </row>
    <row r="1500" spans="1:18" hidden="1">
      <c r="A1500" s="81">
        <v>202401</v>
      </c>
      <c r="B1500" s="81" t="s">
        <v>57</v>
      </c>
      <c r="C1500" s="81" t="s">
        <v>19</v>
      </c>
      <c r="D1500" s="81" t="s">
        <v>28</v>
      </c>
      <c r="E1500" s="81" t="s">
        <v>58</v>
      </c>
      <c r="F1500" s="81">
        <f>'1月评分表'!F9</f>
        <v>45</v>
      </c>
      <c r="G1500" s="81">
        <f>'1月评分表'!G9</f>
        <v>5</v>
      </c>
      <c r="H1500" s="81">
        <f>'1月评分表'!H9</f>
        <v>10</v>
      </c>
      <c r="I1500" s="81">
        <f>'1月评分表'!I9</f>
        <v>10</v>
      </c>
      <c r="J1500" s="81">
        <f>'1月评分表'!J9</f>
        <v>5</v>
      </c>
      <c r="K1500" s="81">
        <f>'1月评分表'!K9</f>
        <v>5</v>
      </c>
      <c r="L1500" s="81">
        <f>'1月评分表'!L9</f>
        <v>80</v>
      </c>
      <c r="M1500" s="82">
        <f>'1月评分表'!M9</f>
        <v>175258.06</v>
      </c>
      <c r="N1500" s="82">
        <f>'1月评分表'!N9</f>
        <v>14266.8438853893</v>
      </c>
      <c r="O1500" s="82">
        <f>'1月评分表'!O9</f>
        <v>0.28127159426729298</v>
      </c>
      <c r="P1500" s="82">
        <f>'1月评分表'!P9</f>
        <v>1.80114725436567E-2</v>
      </c>
      <c r="Q1500" s="82">
        <f>'1月评分表'!Q9</f>
        <v>22.501727541383499</v>
      </c>
      <c r="R1500" s="82">
        <f>'1月评分表'!R9</f>
        <v>1.4409178034925301</v>
      </c>
    </row>
    <row r="1501" spans="1:18" hidden="1">
      <c r="A1501" s="81">
        <v>202401</v>
      </c>
      <c r="B1501" s="81" t="s">
        <v>59</v>
      </c>
      <c r="C1501" s="81" t="s">
        <v>16</v>
      </c>
      <c r="D1501" s="81" t="s">
        <v>22</v>
      </c>
      <c r="E1501" s="81" t="s">
        <v>60</v>
      </c>
      <c r="F1501" s="81">
        <f>'1月评分表'!F10</f>
        <v>41.4</v>
      </c>
      <c r="G1501" s="81">
        <f>'1月评分表'!G10</f>
        <v>5</v>
      </c>
      <c r="H1501" s="81">
        <f>'1月评分表'!H10</f>
        <v>10</v>
      </c>
      <c r="I1501" s="81">
        <f>'1月评分表'!I10</f>
        <v>7</v>
      </c>
      <c r="J1501" s="81">
        <f>'1月评分表'!J10</f>
        <v>7.5</v>
      </c>
      <c r="K1501" s="81">
        <f>'1月评分表'!K10</f>
        <v>5</v>
      </c>
      <c r="L1501" s="81">
        <f>'1月评分表'!L10</f>
        <v>75.900000000000006</v>
      </c>
      <c r="M1501" s="82">
        <f>'1月评分表'!M10</f>
        <v>136650.75</v>
      </c>
      <c r="N1501" s="82">
        <f>'1月评分表'!N10</f>
        <v>10516.8544944684</v>
      </c>
      <c r="O1501" s="82">
        <f>'1月评分表'!O10</f>
        <v>0.128396082564075</v>
      </c>
      <c r="P1501" s="82">
        <f>'1月评分表'!P10</f>
        <v>2.6721766178758301E-2</v>
      </c>
      <c r="Q1501" s="82">
        <f>'1月评分表'!Q10</f>
        <v>9.7452626666132591</v>
      </c>
      <c r="R1501" s="82">
        <f>'1月评分表'!R10</f>
        <v>2.0281820529677601</v>
      </c>
    </row>
    <row r="1502" spans="1:18" hidden="1">
      <c r="A1502" s="81">
        <v>202401</v>
      </c>
      <c r="B1502" s="81" t="s">
        <v>61</v>
      </c>
      <c r="C1502" s="81" t="s">
        <v>19</v>
      </c>
      <c r="D1502" s="81" t="s">
        <v>28</v>
      </c>
      <c r="E1502" s="81" t="s">
        <v>62</v>
      </c>
      <c r="F1502" s="81">
        <f>'1月评分表'!F11</f>
        <v>45</v>
      </c>
      <c r="G1502" s="81">
        <f>'1月评分表'!G11</f>
        <v>2.5</v>
      </c>
      <c r="H1502" s="81">
        <f>'1月评分表'!H11</f>
        <v>10</v>
      </c>
      <c r="I1502" s="81">
        <f>'1月评分表'!I11</f>
        <v>10</v>
      </c>
      <c r="J1502" s="81">
        <f>'1月评分表'!J11</f>
        <v>2.5</v>
      </c>
      <c r="K1502" s="81">
        <f>'1月评分表'!K11</f>
        <v>5</v>
      </c>
      <c r="L1502" s="81">
        <f>'1月评分表'!L11</f>
        <v>75</v>
      </c>
      <c r="M1502" s="82">
        <f>'1月评分表'!M11</f>
        <v>88332.02</v>
      </c>
      <c r="N1502" s="82">
        <f>'1月评分表'!N11</f>
        <v>2872.5971432531001</v>
      </c>
      <c r="O1502" s="82">
        <f>'1月评分表'!O11</f>
        <v>0.10494894580624101</v>
      </c>
      <c r="P1502" s="82">
        <f>'1月评分表'!P11</f>
        <v>7.7623104354319697E-3</v>
      </c>
      <c r="Q1502" s="82">
        <f>'1月评分表'!Q11</f>
        <v>7.8711709354680499</v>
      </c>
      <c r="R1502" s="82">
        <f>'1月评分表'!R11</f>
        <v>0.58217328265739798</v>
      </c>
    </row>
    <row r="1503" spans="1:18" hidden="1">
      <c r="A1503" s="81">
        <v>202401</v>
      </c>
      <c r="B1503" s="81" t="s">
        <v>63</v>
      </c>
      <c r="C1503" s="81" t="s">
        <v>16</v>
      </c>
      <c r="D1503" s="81" t="s">
        <v>23</v>
      </c>
      <c r="E1503" s="81" t="s">
        <v>64</v>
      </c>
      <c r="F1503" s="81">
        <f>'1月评分表'!F12</f>
        <v>44.1</v>
      </c>
      <c r="G1503" s="81">
        <f>'1月评分表'!G12</f>
        <v>15</v>
      </c>
      <c r="H1503" s="81">
        <f>'1月评分表'!H12</f>
        <v>10</v>
      </c>
      <c r="I1503" s="81">
        <f>'1月评分表'!I12</f>
        <v>10</v>
      </c>
      <c r="J1503" s="81">
        <f>'1月评分表'!J12</f>
        <v>2.5</v>
      </c>
      <c r="K1503" s="81">
        <f>'1月评分表'!K12</f>
        <v>5</v>
      </c>
      <c r="L1503" s="81">
        <f>'1月评分表'!L12</f>
        <v>86.6</v>
      </c>
      <c r="M1503" s="82">
        <f>'1月评分表'!M12</f>
        <v>252748.01</v>
      </c>
      <c r="N1503" s="82">
        <f>'1月评分表'!N12</f>
        <v>46909.314096762399</v>
      </c>
      <c r="O1503" s="82">
        <f>'1月评分表'!O12</f>
        <v>0.13737567412441401</v>
      </c>
      <c r="P1503" s="82">
        <f>'1月评分表'!P12</f>
        <v>6.7045915651499602E-2</v>
      </c>
      <c r="Q1503" s="82">
        <f>'1月评分表'!Q12</f>
        <v>11.896733379174201</v>
      </c>
      <c r="R1503" s="82">
        <f>'1月评分表'!R12</f>
        <v>5.8061762954198697</v>
      </c>
    </row>
    <row r="1504" spans="1:18" hidden="1">
      <c r="A1504" s="81">
        <v>202401</v>
      </c>
      <c r="B1504" s="81" t="s">
        <v>65</v>
      </c>
      <c r="C1504" s="81" t="s">
        <v>19</v>
      </c>
      <c r="D1504" s="81" t="s">
        <v>27</v>
      </c>
      <c r="E1504" s="81" t="s">
        <v>66</v>
      </c>
      <c r="F1504" s="81">
        <f>'1月评分表'!F13</f>
        <v>44.55</v>
      </c>
      <c r="G1504" s="81">
        <f>'1月评分表'!G13</f>
        <v>5</v>
      </c>
      <c r="H1504" s="81">
        <f>'1月评分表'!H13</f>
        <v>10</v>
      </c>
      <c r="I1504" s="81">
        <f>'1月评分表'!I13</f>
        <v>10</v>
      </c>
      <c r="J1504" s="81">
        <f>'1月评分表'!J13</f>
        <v>2.5</v>
      </c>
      <c r="K1504" s="81">
        <f>'1月评分表'!K13</f>
        <v>5</v>
      </c>
      <c r="L1504" s="81">
        <f>'1月评分表'!L13</f>
        <v>77.05</v>
      </c>
      <c r="M1504" s="82">
        <f>'1月评分表'!M13</f>
        <v>244992.04</v>
      </c>
      <c r="N1504" s="82">
        <f>'1月评分表'!N13</f>
        <v>22370.068853691999</v>
      </c>
      <c r="O1504" s="82">
        <f>'1月评分表'!O13</f>
        <v>0.115440777599015</v>
      </c>
      <c r="P1504" s="82">
        <f>'1月评分表'!P13</f>
        <v>2.5917461382173899E-2</v>
      </c>
      <c r="Q1504" s="82">
        <f>'1月评分表'!Q13</f>
        <v>8.8947119140041195</v>
      </c>
      <c r="R1504" s="82">
        <f>'1月评分表'!R13</f>
        <v>1.9969403994965</v>
      </c>
    </row>
    <row r="1505" spans="1:18" hidden="1">
      <c r="A1505" s="81">
        <v>202401</v>
      </c>
      <c r="B1505" s="81" t="s">
        <v>67</v>
      </c>
      <c r="C1505" s="81" t="s">
        <v>19</v>
      </c>
      <c r="D1505" s="81" t="s">
        <v>20</v>
      </c>
      <c r="E1505" s="81" t="s">
        <v>68</v>
      </c>
      <c r="F1505" s="81">
        <f>'1月评分表'!F14</f>
        <v>41.85</v>
      </c>
      <c r="G1505" s="81">
        <f>'1月评分表'!G14</f>
        <v>10</v>
      </c>
      <c r="H1505" s="81">
        <f>'1月评分表'!H14</f>
        <v>5</v>
      </c>
      <c r="I1505" s="81">
        <f>'1月评分表'!I14</f>
        <v>7</v>
      </c>
      <c r="J1505" s="81">
        <f>'1月评分表'!J14</f>
        <v>5</v>
      </c>
      <c r="K1505" s="81">
        <f>'1月评分表'!K14</f>
        <v>5</v>
      </c>
      <c r="L1505" s="81">
        <f>'1月评分表'!L14</f>
        <v>73.849999999999994</v>
      </c>
      <c r="M1505" s="82">
        <f>'1月评分表'!M14</f>
        <v>323173.68</v>
      </c>
      <c r="N1505" s="82">
        <f>'1月评分表'!N14</f>
        <v>40333.439896312397</v>
      </c>
      <c r="O1505" s="82">
        <f>'1月评分表'!O14</f>
        <v>0.193845103004505</v>
      </c>
      <c r="P1505" s="82">
        <f>'1月评分表'!P14</f>
        <v>3.7486397003678902E-2</v>
      </c>
      <c r="Q1505" s="82">
        <f>'1月评分表'!Q14</f>
        <v>14.3154608568827</v>
      </c>
      <c r="R1505" s="82">
        <f>'1月评分表'!R14</f>
        <v>2.7683704187216902</v>
      </c>
    </row>
    <row r="1506" spans="1:18" hidden="1">
      <c r="A1506" s="81">
        <v>202401</v>
      </c>
      <c r="B1506" s="81" t="s">
        <v>69</v>
      </c>
      <c r="C1506" s="81" t="s">
        <v>19</v>
      </c>
      <c r="D1506" s="81" t="s">
        <v>24</v>
      </c>
      <c r="E1506" s="81" t="s">
        <v>70</v>
      </c>
      <c r="F1506" s="81">
        <f>'1月评分表'!F15</f>
        <v>38.700000000000003</v>
      </c>
      <c r="G1506" s="81">
        <f>'1月评分表'!G15</f>
        <v>0</v>
      </c>
      <c r="H1506" s="81">
        <f>'1月评分表'!H15</f>
        <v>10</v>
      </c>
      <c r="I1506" s="81">
        <f>'1月评分表'!I15</f>
        <v>10</v>
      </c>
      <c r="J1506" s="81">
        <f>'1月评分表'!J15</f>
        <v>5</v>
      </c>
      <c r="K1506" s="81">
        <f>'1月评分表'!K15</f>
        <v>5</v>
      </c>
      <c r="L1506" s="81">
        <f>'1月评分表'!L15</f>
        <v>68.7</v>
      </c>
      <c r="M1506" s="82">
        <f>'1月评分表'!M15</f>
        <v>217210.46</v>
      </c>
      <c r="N1506" s="82">
        <f>'1月评分表'!N15</f>
        <v>0</v>
      </c>
      <c r="O1506" s="82">
        <f>'1月评分表'!O15</f>
        <v>6.6637710490069599E-2</v>
      </c>
      <c r="P1506" s="82">
        <f>'1月评分表'!P15</f>
        <v>1.6935425841532101E-2</v>
      </c>
      <c r="Q1506" s="82">
        <f>'1月评分表'!Q15</f>
        <v>4.5780107106677796</v>
      </c>
      <c r="R1506" s="82">
        <f>'1月评分表'!R15</f>
        <v>1.1634637553132501</v>
      </c>
    </row>
    <row r="1507" spans="1:18" hidden="1">
      <c r="A1507" s="81">
        <v>202401</v>
      </c>
      <c r="B1507" s="81" t="s">
        <v>71</v>
      </c>
      <c r="C1507" s="81" t="s">
        <v>19</v>
      </c>
      <c r="D1507" s="81" t="s">
        <v>24</v>
      </c>
      <c r="E1507" s="81" t="s">
        <v>72</v>
      </c>
      <c r="F1507" s="81">
        <f>'1月评分表'!F16</f>
        <v>45</v>
      </c>
      <c r="G1507" s="81">
        <f>'1月评分表'!G16</f>
        <v>20</v>
      </c>
      <c r="H1507" s="81">
        <f>'1月评分表'!H16</f>
        <v>10</v>
      </c>
      <c r="I1507" s="81">
        <f>'1月评分表'!I16</f>
        <v>10</v>
      </c>
      <c r="J1507" s="81">
        <f>'1月评分表'!J16</f>
        <v>5</v>
      </c>
      <c r="K1507" s="81">
        <f>'1月评分表'!K16</f>
        <v>5</v>
      </c>
      <c r="L1507" s="81">
        <f>'1月评分表'!L16</f>
        <v>95</v>
      </c>
      <c r="M1507" s="82">
        <f>'1月评分表'!M16</f>
        <v>461301.36</v>
      </c>
      <c r="N1507" s="82">
        <f>'1月评分表'!N16</f>
        <v>143983.28618407299</v>
      </c>
      <c r="O1507" s="82">
        <f>'1月评分表'!O16</f>
        <v>0.24007827295964501</v>
      </c>
      <c r="P1507" s="82">
        <f>'1月评分表'!P16</f>
        <v>7.98371219061665E-2</v>
      </c>
      <c r="Q1507" s="82">
        <f>'1月评分表'!Q16</f>
        <v>22.8074359311662</v>
      </c>
      <c r="R1507" s="82">
        <f>'1月评分表'!R16</f>
        <v>7.58452658108581</v>
      </c>
    </row>
    <row r="1508" spans="1:18" hidden="1">
      <c r="A1508" s="81">
        <v>202401</v>
      </c>
      <c r="B1508" s="81" t="s">
        <v>73</v>
      </c>
      <c r="C1508" s="81" t="s">
        <v>19</v>
      </c>
      <c r="D1508" s="81" t="s">
        <v>24</v>
      </c>
      <c r="E1508" s="81" t="s">
        <v>74</v>
      </c>
      <c r="F1508" s="81">
        <f>'1月评分表'!F17</f>
        <v>41.4</v>
      </c>
      <c r="G1508" s="81">
        <f>'1月评分表'!G17</f>
        <v>10</v>
      </c>
      <c r="H1508" s="81">
        <f>'1月评分表'!H17</f>
        <v>10</v>
      </c>
      <c r="I1508" s="81">
        <f>'1月评分表'!I17</f>
        <v>7</v>
      </c>
      <c r="J1508" s="81">
        <f>'1月评分表'!J17</f>
        <v>2.5</v>
      </c>
      <c r="K1508" s="81">
        <f>'1月评分表'!K17</f>
        <v>5</v>
      </c>
      <c r="L1508" s="81">
        <f>'1月评分表'!L17</f>
        <v>75.900000000000006</v>
      </c>
      <c r="M1508" s="82">
        <f>'1月评分表'!M17</f>
        <v>194580.39</v>
      </c>
      <c r="N1508" s="82">
        <f>'1月评分表'!N17</f>
        <v>23222.127622765402</v>
      </c>
      <c r="O1508" s="82">
        <f>'1月评分表'!O17</f>
        <v>7.5590555568879295E-2</v>
      </c>
      <c r="P1508" s="82">
        <f>'1月评分表'!P17</f>
        <v>2.2246589908129701E-2</v>
      </c>
      <c r="Q1508" s="82">
        <f>'1月评分表'!Q17</f>
        <v>5.7373231676779399</v>
      </c>
      <c r="R1508" s="82">
        <f>'1月评分表'!R17</f>
        <v>1.68851617402705</v>
      </c>
    </row>
    <row r="1509" spans="1:18" hidden="1">
      <c r="A1509" s="81">
        <v>202401</v>
      </c>
      <c r="B1509" s="81" t="s">
        <v>75</v>
      </c>
      <c r="C1509" s="81" t="s">
        <v>19</v>
      </c>
      <c r="D1509" s="81" t="s">
        <v>25</v>
      </c>
      <c r="E1509" s="81" t="s">
        <v>76</v>
      </c>
      <c r="F1509" s="81">
        <f>'1月评分表'!F18</f>
        <v>45</v>
      </c>
      <c r="G1509" s="81">
        <f>'1月评分表'!G18</f>
        <v>0</v>
      </c>
      <c r="H1509" s="81">
        <f>'1月评分表'!H18</f>
        <v>10</v>
      </c>
      <c r="I1509" s="81">
        <f>'1月评分表'!I18</f>
        <v>7</v>
      </c>
      <c r="J1509" s="81">
        <f>'1月评分表'!J18</f>
        <v>2.5</v>
      </c>
      <c r="K1509" s="81">
        <f>'1月评分表'!K18</f>
        <v>5</v>
      </c>
      <c r="L1509" s="81">
        <f>'1月评分表'!L18</f>
        <v>69.5</v>
      </c>
      <c r="M1509" s="82">
        <f>'1月评分表'!M18</f>
        <v>198574.72</v>
      </c>
      <c r="N1509" s="82">
        <f>'1月评分表'!N18</f>
        <v>0</v>
      </c>
      <c r="O1509" s="82">
        <f>'1月评分表'!O18</f>
        <v>7.0271700520929598E-2</v>
      </c>
      <c r="P1509" s="82">
        <f>'1月评分表'!P18</f>
        <v>1.5482437837307701E-2</v>
      </c>
      <c r="Q1509" s="82">
        <f>'1月评分表'!Q18</f>
        <v>4.8838831862046099</v>
      </c>
      <c r="R1509" s="82">
        <f>'1月评分表'!R18</f>
        <v>1.0760294296928801</v>
      </c>
    </row>
    <row r="1510" spans="1:18" hidden="1">
      <c r="A1510" s="81">
        <v>202401</v>
      </c>
      <c r="B1510" s="81" t="s">
        <v>77</v>
      </c>
      <c r="C1510" s="81" t="s">
        <v>16</v>
      </c>
      <c r="D1510" s="81" t="s">
        <v>23</v>
      </c>
      <c r="E1510" s="81" t="s">
        <v>78</v>
      </c>
      <c r="F1510" s="81">
        <f>'1月评分表'!F19</f>
        <v>45</v>
      </c>
      <c r="G1510" s="81">
        <f>'1月评分表'!G19</f>
        <v>5</v>
      </c>
      <c r="H1510" s="81">
        <f>'1月评分表'!H19</f>
        <v>10</v>
      </c>
      <c r="I1510" s="81">
        <f>'1月评分表'!I19</f>
        <v>10</v>
      </c>
      <c r="J1510" s="81">
        <f>'1月评分表'!J19</f>
        <v>2.5</v>
      </c>
      <c r="K1510" s="81">
        <f>'1月评分表'!K19</f>
        <v>5</v>
      </c>
      <c r="L1510" s="81">
        <f>'1月评分表'!L19</f>
        <v>77.5</v>
      </c>
      <c r="M1510" s="82">
        <f>'1月评分表'!M19</f>
        <v>156258.46</v>
      </c>
      <c r="N1510" s="82">
        <f>'1月评分表'!N19</f>
        <v>9648.5596634698795</v>
      </c>
      <c r="O1510" s="82">
        <f>'1月评分表'!O19</f>
        <v>5.98664063701582E-2</v>
      </c>
      <c r="P1510" s="82">
        <f>'1月评分表'!P19</f>
        <v>2.90302915909596E-2</v>
      </c>
      <c r="Q1510" s="82">
        <f>'1月评分表'!Q19</f>
        <v>4.6396464936872599</v>
      </c>
      <c r="R1510" s="82">
        <f>'1月评分表'!R19</f>
        <v>2.24984759829937</v>
      </c>
    </row>
    <row r="1511" spans="1:18" hidden="1">
      <c r="A1511" s="81">
        <v>202401</v>
      </c>
      <c r="B1511" s="81" t="s">
        <v>79</v>
      </c>
      <c r="C1511" s="81" t="s">
        <v>19</v>
      </c>
      <c r="D1511" s="81" t="s">
        <v>24</v>
      </c>
      <c r="E1511" s="81" t="s">
        <v>80</v>
      </c>
      <c r="F1511" s="81">
        <f>'1月评分表'!F20</f>
        <v>45</v>
      </c>
      <c r="G1511" s="81">
        <f>'1月评分表'!G20</f>
        <v>20</v>
      </c>
      <c r="H1511" s="81">
        <f>'1月评分表'!H20</f>
        <v>10</v>
      </c>
      <c r="I1511" s="81">
        <f>'1月评分表'!I20</f>
        <v>10</v>
      </c>
      <c r="J1511" s="81">
        <f>'1月评分表'!J20</f>
        <v>2.5</v>
      </c>
      <c r="K1511" s="81">
        <f>'1月评分表'!K20</f>
        <v>5</v>
      </c>
      <c r="L1511" s="81">
        <f>'1月评分表'!L20</f>
        <v>92.5</v>
      </c>
      <c r="M1511" s="82">
        <f>'1月评分表'!M20</f>
        <v>349089.6</v>
      </c>
      <c r="N1511" s="82">
        <f>'1月评分表'!N20</f>
        <v>107176.369549544</v>
      </c>
      <c r="O1511" s="82">
        <f>'1月评分表'!O20</f>
        <v>0.18045872304727401</v>
      </c>
      <c r="P1511" s="82">
        <f>'1月评分表'!P20</f>
        <v>5.9873466819263699E-2</v>
      </c>
      <c r="Q1511" s="82">
        <f>'1月评分表'!Q20</f>
        <v>16.692431881872899</v>
      </c>
      <c r="R1511" s="82">
        <f>'1月评分表'!R20</f>
        <v>5.5382956807818902</v>
      </c>
    </row>
    <row r="1512" spans="1:18" hidden="1">
      <c r="A1512" s="81">
        <v>202401</v>
      </c>
      <c r="B1512" s="81" t="s">
        <v>81</v>
      </c>
      <c r="C1512" s="81" t="s">
        <v>19</v>
      </c>
      <c r="D1512" s="81" t="s">
        <v>25</v>
      </c>
      <c r="E1512" s="81" t="s">
        <v>82</v>
      </c>
      <c r="F1512" s="81">
        <f>'1月评分表'!F21</f>
        <v>45</v>
      </c>
      <c r="G1512" s="81">
        <f>'1月评分表'!G21</f>
        <v>5</v>
      </c>
      <c r="H1512" s="81">
        <f>'1月评分表'!H21</f>
        <v>10</v>
      </c>
      <c r="I1512" s="81">
        <f>'1月评分表'!I21</f>
        <v>7</v>
      </c>
      <c r="J1512" s="81">
        <f>'1月评分表'!J21</f>
        <v>5</v>
      </c>
      <c r="K1512" s="81">
        <f>'1月评分表'!K21</f>
        <v>5</v>
      </c>
      <c r="L1512" s="81">
        <f>'1月评分表'!L21</f>
        <v>77</v>
      </c>
      <c r="M1512" s="82">
        <f>'1月评分表'!M21</f>
        <v>184683.33</v>
      </c>
      <c r="N1512" s="82">
        <f>'1月评分表'!N21</f>
        <v>16230.4220240268</v>
      </c>
      <c r="O1512" s="82">
        <f>'1月评分表'!O21</f>
        <v>0.10139410920898</v>
      </c>
      <c r="P1512" s="82">
        <f>'1月评分表'!P21</f>
        <v>1.9344625551102501E-2</v>
      </c>
      <c r="Q1512" s="82">
        <f>'1月评分表'!Q21</f>
        <v>7.8073464090914904</v>
      </c>
      <c r="R1512" s="82">
        <f>'1月评分表'!R21</f>
        <v>1.4895361674348899</v>
      </c>
    </row>
    <row r="1513" spans="1:18" hidden="1">
      <c r="A1513" s="81">
        <v>202401</v>
      </c>
      <c r="B1513" s="81" t="s">
        <v>83</v>
      </c>
      <c r="C1513" s="81" t="s">
        <v>19</v>
      </c>
      <c r="D1513" s="81" t="s">
        <v>27</v>
      </c>
      <c r="E1513" s="81" t="s">
        <v>84</v>
      </c>
      <c r="F1513" s="81">
        <f>'1月评分表'!F22</f>
        <v>45</v>
      </c>
      <c r="G1513" s="81">
        <f>'1月评分表'!G22</f>
        <v>15</v>
      </c>
      <c r="H1513" s="81">
        <f>'1月评分表'!H22</f>
        <v>10</v>
      </c>
      <c r="I1513" s="81">
        <f>'1月评分表'!I22</f>
        <v>10</v>
      </c>
      <c r="J1513" s="81">
        <f>'1月评分表'!J22</f>
        <v>7.5</v>
      </c>
      <c r="K1513" s="81">
        <f>'1月评分表'!K22</f>
        <v>5</v>
      </c>
      <c r="L1513" s="81">
        <f>'1月评分表'!L22</f>
        <v>92.5</v>
      </c>
      <c r="M1513" s="82">
        <f>'1月评分表'!M22</f>
        <v>204655.34</v>
      </c>
      <c r="N1513" s="82">
        <f>'1月评分表'!N22</f>
        <v>38380.030262292799</v>
      </c>
      <c r="O1513" s="82">
        <f>'1月评分表'!O22</f>
        <v>0.123672787369091</v>
      </c>
      <c r="P1513" s="82">
        <f>'1月评分表'!P22</f>
        <v>2.76505935099563E-2</v>
      </c>
      <c r="Q1513" s="82">
        <f>'1月评分表'!Q22</f>
        <v>11.439732831640899</v>
      </c>
      <c r="R1513" s="82">
        <f>'1月评分表'!R22</f>
        <v>2.5576798996709602</v>
      </c>
    </row>
    <row r="1514" spans="1:18" hidden="1">
      <c r="A1514" s="81">
        <v>202401</v>
      </c>
      <c r="B1514" s="81" t="s">
        <v>85</v>
      </c>
      <c r="C1514" s="81" t="s">
        <v>19</v>
      </c>
      <c r="D1514" s="81" t="s">
        <v>24</v>
      </c>
      <c r="E1514" s="81" t="s">
        <v>86</v>
      </c>
      <c r="F1514" s="81">
        <f>'1月评分表'!F23</f>
        <v>45</v>
      </c>
      <c r="G1514" s="81">
        <f>'1月评分表'!G23</f>
        <v>10</v>
      </c>
      <c r="H1514" s="81">
        <f>'1月评分表'!H23</f>
        <v>10</v>
      </c>
      <c r="I1514" s="81">
        <f>'1月评分表'!I23</f>
        <v>10</v>
      </c>
      <c r="J1514" s="81">
        <f>'1月评分表'!J23</f>
        <v>2.5</v>
      </c>
      <c r="K1514" s="81">
        <f>'1月评分表'!K23</f>
        <v>5</v>
      </c>
      <c r="L1514" s="81">
        <f>'1月评分表'!L23</f>
        <v>82.5</v>
      </c>
      <c r="M1514" s="82">
        <f>'1月评分表'!M23</f>
        <v>152776.76</v>
      </c>
      <c r="N1514" s="82">
        <f>'1月评分表'!N23</f>
        <v>22297.171051092198</v>
      </c>
      <c r="O1514" s="82">
        <f>'1月评分表'!O23</f>
        <v>6.2132544362613097E-2</v>
      </c>
      <c r="P1514" s="82">
        <f>'1月评分表'!P23</f>
        <v>1.8705425787854401E-2</v>
      </c>
      <c r="Q1514" s="82">
        <f>'1月评分表'!Q23</f>
        <v>5.1259349099155802</v>
      </c>
      <c r="R1514" s="82">
        <f>'1月评分表'!R23</f>
        <v>1.54319762749798</v>
      </c>
    </row>
    <row r="1515" spans="1:18" hidden="1">
      <c r="A1515" s="81">
        <v>202401</v>
      </c>
      <c r="B1515" s="81" t="s">
        <v>87</v>
      </c>
      <c r="C1515" s="81" t="s">
        <v>16</v>
      </c>
      <c r="D1515" s="81" t="s">
        <v>23</v>
      </c>
      <c r="E1515" s="81" t="s">
        <v>88</v>
      </c>
      <c r="F1515" s="81">
        <f>'1月评分表'!F24</f>
        <v>39.6</v>
      </c>
      <c r="G1515" s="81">
        <f>'1月评分表'!G24</f>
        <v>0</v>
      </c>
      <c r="H1515" s="81">
        <f>'1月评分表'!H24</f>
        <v>10</v>
      </c>
      <c r="I1515" s="81">
        <f>'1月评分表'!I24</f>
        <v>10</v>
      </c>
      <c r="J1515" s="81">
        <f>'1月评分表'!J24</f>
        <v>5</v>
      </c>
      <c r="K1515" s="81">
        <f>'1月评分表'!K24</f>
        <v>5</v>
      </c>
      <c r="L1515" s="81">
        <f>'1月评分表'!L24</f>
        <v>69.599999999999994</v>
      </c>
      <c r="M1515" s="82">
        <f>'1月评分表'!M24</f>
        <v>119013.51</v>
      </c>
      <c r="N1515" s="82">
        <f>'1月评分表'!N24</f>
        <v>0</v>
      </c>
      <c r="O1515" s="82">
        <f>'1月评分表'!O24</f>
        <v>3.6079191964959602E-2</v>
      </c>
      <c r="P1515" s="82">
        <f>'1月评分表'!P24</f>
        <v>1.7394498557163799E-2</v>
      </c>
      <c r="Q1515" s="82">
        <f>'1月评分表'!Q24</f>
        <v>2.5111117607611901</v>
      </c>
      <c r="R1515" s="82">
        <f>'1月评分表'!R24</f>
        <v>1.2106570995785999</v>
      </c>
    </row>
    <row r="1516" spans="1:18" hidden="1">
      <c r="A1516" s="81">
        <v>202401</v>
      </c>
      <c r="B1516" s="81" t="s">
        <v>89</v>
      </c>
      <c r="C1516" s="81" t="s">
        <v>19</v>
      </c>
      <c r="D1516" s="81" t="s">
        <v>24</v>
      </c>
      <c r="E1516" s="81" t="s">
        <v>90</v>
      </c>
      <c r="F1516" s="81">
        <f>'1月评分表'!F25</f>
        <v>45</v>
      </c>
      <c r="G1516" s="81">
        <f>'1月评分表'!G25</f>
        <v>20</v>
      </c>
      <c r="H1516" s="81">
        <f>'1月评分表'!H25</f>
        <v>7.5</v>
      </c>
      <c r="I1516" s="81">
        <f>'1月评分表'!I25</f>
        <v>10</v>
      </c>
      <c r="J1516" s="81">
        <f>'1月评分表'!J25</f>
        <v>2.5</v>
      </c>
      <c r="K1516" s="81">
        <f>'1月评分表'!K25</f>
        <v>5</v>
      </c>
      <c r="L1516" s="81">
        <f>'1月评分表'!L25</f>
        <v>90</v>
      </c>
      <c r="M1516" s="82">
        <f>'1月评分表'!M25</f>
        <v>179005.4</v>
      </c>
      <c r="N1516" s="82">
        <f>'1月评分表'!N25</f>
        <v>38893.9769369313</v>
      </c>
      <c r="O1516" s="82">
        <f>'1月评分表'!O25</f>
        <v>8.1539670724592603E-2</v>
      </c>
      <c r="P1516" s="82">
        <f>'1月评分表'!P25</f>
        <v>2.5807318732233499E-2</v>
      </c>
      <c r="Q1516" s="82">
        <f>'1月评分表'!Q25</f>
        <v>7.3385703652133403</v>
      </c>
      <c r="R1516" s="82">
        <f>'1月评分表'!R25</f>
        <v>2.3226586859010099</v>
      </c>
    </row>
    <row r="1517" spans="1:18" hidden="1">
      <c r="A1517" s="81">
        <v>202401</v>
      </c>
      <c r="B1517" s="81" t="s">
        <v>91</v>
      </c>
      <c r="C1517" s="81" t="s">
        <v>16</v>
      </c>
      <c r="D1517" s="81" t="s">
        <v>23</v>
      </c>
      <c r="E1517" s="81" t="s">
        <v>92</v>
      </c>
      <c r="F1517" s="81">
        <f>'1月评分表'!F26</f>
        <v>45</v>
      </c>
      <c r="G1517" s="81">
        <f>'1月评分表'!G26</f>
        <v>5</v>
      </c>
      <c r="H1517" s="81">
        <f>'1月评分表'!H26</f>
        <v>10</v>
      </c>
      <c r="I1517" s="81">
        <f>'1月评分表'!I26</f>
        <v>10</v>
      </c>
      <c r="J1517" s="81">
        <f>'1月评分表'!J26</f>
        <v>7.5</v>
      </c>
      <c r="K1517" s="81">
        <f>'1月评分表'!K26</f>
        <v>5</v>
      </c>
      <c r="L1517" s="81">
        <f>'1月评分表'!L26</f>
        <v>82.5</v>
      </c>
      <c r="M1517" s="82">
        <f>'1月评分表'!M26</f>
        <v>223947.88</v>
      </c>
      <c r="N1517" s="82">
        <f>'1月评分表'!N26</f>
        <v>19777.639227428401</v>
      </c>
      <c r="O1517" s="82">
        <f>'1月评分表'!O26</f>
        <v>9.3505270170796295E-2</v>
      </c>
      <c r="P1517" s="82">
        <f>'1月评分表'!P26</f>
        <v>4.54241034139247E-2</v>
      </c>
      <c r="Q1517" s="82">
        <f>'1月评分表'!Q26</f>
        <v>7.7141847890906901</v>
      </c>
      <c r="R1517" s="82">
        <f>'1月评分表'!R26</f>
        <v>3.7474885316487798</v>
      </c>
    </row>
    <row r="1518" spans="1:18" hidden="1">
      <c r="A1518" s="81">
        <v>202401</v>
      </c>
      <c r="B1518" s="81" t="s">
        <v>93</v>
      </c>
      <c r="C1518" s="81" t="s">
        <v>19</v>
      </c>
      <c r="D1518" s="81" t="s">
        <v>20</v>
      </c>
      <c r="E1518" s="81" t="s">
        <v>94</v>
      </c>
      <c r="F1518" s="81">
        <f>'1月评分表'!F27</f>
        <v>45</v>
      </c>
      <c r="G1518" s="81">
        <f>'1月评分表'!G27</f>
        <v>10</v>
      </c>
      <c r="H1518" s="81">
        <f>'1月评分表'!H27</f>
        <v>10</v>
      </c>
      <c r="I1518" s="81">
        <f>'1月评分表'!I27</f>
        <v>10</v>
      </c>
      <c r="J1518" s="81">
        <f>'1月评分表'!J27</f>
        <v>5</v>
      </c>
      <c r="K1518" s="81">
        <f>'1月评分表'!K27</f>
        <v>5</v>
      </c>
      <c r="L1518" s="81">
        <f>'1月评分表'!L27</f>
        <v>85</v>
      </c>
      <c r="M1518" s="82">
        <f>'1月评分表'!M27</f>
        <v>180271.83</v>
      </c>
      <c r="N1518" s="82">
        <f>'1月评分表'!N27</f>
        <v>18126.843887664902</v>
      </c>
      <c r="O1518" s="82">
        <f>'1月评分表'!O27</f>
        <v>9.9888339743132007E-2</v>
      </c>
      <c r="P1518" s="82">
        <f>'1月评分表'!P27</f>
        <v>1.9578493843251901E-2</v>
      </c>
      <c r="Q1518" s="82">
        <f>'1月评分表'!Q27</f>
        <v>8.4905088781662208</v>
      </c>
      <c r="R1518" s="82">
        <f>'1月评分表'!R27</f>
        <v>1.66417197667641</v>
      </c>
    </row>
    <row r="1519" spans="1:18" hidden="1">
      <c r="A1519" s="81">
        <v>202401</v>
      </c>
      <c r="B1519" s="81" t="s">
        <v>95</v>
      </c>
      <c r="C1519" s="81" t="s">
        <v>19</v>
      </c>
      <c r="D1519" s="81" t="s">
        <v>25</v>
      </c>
      <c r="E1519" s="81" t="s">
        <v>96</v>
      </c>
      <c r="F1519" s="81">
        <f>'1月评分表'!F28</f>
        <v>44.55</v>
      </c>
      <c r="G1519" s="81">
        <f>'1月评分表'!G28</f>
        <v>0</v>
      </c>
      <c r="H1519" s="81">
        <f>'1月评分表'!H28</f>
        <v>10</v>
      </c>
      <c r="I1519" s="81">
        <f>'1月评分表'!I28</f>
        <v>10</v>
      </c>
      <c r="J1519" s="81">
        <f>'1月评分表'!J28</f>
        <v>0</v>
      </c>
      <c r="K1519" s="81">
        <f>'1月评分表'!K28</f>
        <v>5</v>
      </c>
      <c r="L1519" s="81">
        <f>'1月评分表'!L28</f>
        <v>69.55</v>
      </c>
      <c r="M1519" s="82">
        <f>'1月评分表'!M28</f>
        <v>179764.75</v>
      </c>
      <c r="N1519" s="82">
        <f>'1月评分表'!N28</f>
        <v>0</v>
      </c>
      <c r="O1519" s="82">
        <f>'1月评分表'!O28</f>
        <v>6.3615220891258401E-2</v>
      </c>
      <c r="P1519" s="82">
        <f>'1月评分表'!P28</f>
        <v>1.40158654999697E-2</v>
      </c>
      <c r="Q1519" s="82">
        <f>'1月评分表'!Q28</f>
        <v>4.4244386129870197</v>
      </c>
      <c r="R1519" s="82">
        <f>'1月评分表'!R28</f>
        <v>0.974803445522895</v>
      </c>
    </row>
    <row r="1520" spans="1:18" hidden="1">
      <c r="A1520" s="81">
        <v>202401</v>
      </c>
      <c r="B1520" s="81" t="s">
        <v>97</v>
      </c>
      <c r="C1520" s="81" t="s">
        <v>16</v>
      </c>
      <c r="D1520" s="81" t="s">
        <v>23</v>
      </c>
      <c r="E1520" s="81" t="s">
        <v>98</v>
      </c>
      <c r="F1520" s="81">
        <f>'1月评分表'!F29</f>
        <v>0</v>
      </c>
      <c r="G1520" s="81">
        <f>'1月评分表'!G29</f>
        <v>0</v>
      </c>
      <c r="H1520" s="81">
        <f>'1月评分表'!H29</f>
        <v>10</v>
      </c>
      <c r="I1520" s="81">
        <f>'1月评分表'!I29</f>
        <v>10</v>
      </c>
      <c r="J1520" s="81">
        <f>'1月评分表'!J29</f>
        <v>2.5</v>
      </c>
      <c r="K1520" s="81">
        <f>'1月评分表'!K29</f>
        <v>5</v>
      </c>
      <c r="L1520" s="81">
        <f>'1月评分表'!L29</f>
        <v>27.5</v>
      </c>
      <c r="M1520" s="82">
        <f>'1月评分表'!M29</f>
        <v>189231.9</v>
      </c>
      <c r="N1520" s="82">
        <f>'1月评分表'!N29</f>
        <v>0</v>
      </c>
      <c r="O1520" s="82">
        <f>'1月评分表'!O29</f>
        <v>5.7366042275318399E-2</v>
      </c>
      <c r="P1520" s="82">
        <f>'1月评分表'!P29</f>
        <v>2.7657313959729202E-2</v>
      </c>
      <c r="Q1520" s="82">
        <f>'1月评分表'!Q29</f>
        <v>1.57756616257126</v>
      </c>
      <c r="R1520" s="82">
        <f>'1月评分表'!R29</f>
        <v>0.76057613389255196</v>
      </c>
    </row>
    <row r="1521" spans="1:18" hidden="1">
      <c r="A1521" s="81">
        <v>202401</v>
      </c>
      <c r="B1521" s="81" t="s">
        <v>99</v>
      </c>
      <c r="C1521" s="81" t="s">
        <v>19</v>
      </c>
      <c r="D1521" s="81" t="s">
        <v>20</v>
      </c>
      <c r="E1521" s="81" t="s">
        <v>100</v>
      </c>
      <c r="F1521" s="81">
        <f>'1月评分表'!F30</f>
        <v>45</v>
      </c>
      <c r="G1521" s="81">
        <f>'1月评分表'!G30</f>
        <v>5</v>
      </c>
      <c r="H1521" s="81">
        <f>'1月评分表'!H30</f>
        <v>10</v>
      </c>
      <c r="I1521" s="81">
        <f>'1月评分表'!I30</f>
        <v>10</v>
      </c>
      <c r="J1521" s="81">
        <f>'1月评分表'!J30</f>
        <v>7.5</v>
      </c>
      <c r="K1521" s="81">
        <f>'1月评分表'!K30</f>
        <v>5</v>
      </c>
      <c r="L1521" s="81">
        <f>'1月评分表'!L30</f>
        <v>82.5</v>
      </c>
      <c r="M1521" s="82">
        <f>'1月评分表'!M30</f>
        <v>150983.97</v>
      </c>
      <c r="N1521" s="82">
        <f>'1月评分表'!N30</f>
        <v>12324.4373751441</v>
      </c>
      <c r="O1521" s="82">
        <f>'1月评分表'!O30</f>
        <v>7.82731617725307E-2</v>
      </c>
      <c r="P1521" s="82">
        <f>'1月评分表'!P30</f>
        <v>1.55270402372153E-2</v>
      </c>
      <c r="Q1521" s="82">
        <f>'1月评分表'!Q30</f>
        <v>6.45753584623378</v>
      </c>
      <c r="R1521" s="82">
        <f>'1月评分表'!R30</f>
        <v>1.2809808195702701</v>
      </c>
    </row>
    <row r="1522" spans="1:18" hidden="1">
      <c r="A1522" s="81">
        <v>202401</v>
      </c>
      <c r="B1522" s="81" t="s">
        <v>101</v>
      </c>
      <c r="C1522" s="81" t="s">
        <v>19</v>
      </c>
      <c r="D1522" s="81" t="s">
        <v>25</v>
      </c>
      <c r="E1522" s="81" t="s">
        <v>102</v>
      </c>
      <c r="F1522" s="81">
        <f>'1月评分表'!F31</f>
        <v>42.75</v>
      </c>
      <c r="G1522" s="81">
        <f>'1月评分表'!G31</f>
        <v>10</v>
      </c>
      <c r="H1522" s="81">
        <f>'1月评分表'!H31</f>
        <v>10</v>
      </c>
      <c r="I1522" s="81">
        <f>'1月评分表'!I31</f>
        <v>10</v>
      </c>
      <c r="J1522" s="81">
        <f>'1月评分表'!J31</f>
        <v>2.5</v>
      </c>
      <c r="K1522" s="81">
        <f>'1月评分表'!K31</f>
        <v>5</v>
      </c>
      <c r="L1522" s="81">
        <f>'1月评分表'!L31</f>
        <v>80.25</v>
      </c>
      <c r="M1522" s="82">
        <f>'1月评分表'!M31</f>
        <v>170625.39</v>
      </c>
      <c r="N1522" s="82">
        <f>'1月评分表'!N31</f>
        <v>18234.688662906701</v>
      </c>
      <c r="O1522" s="82">
        <f>'1月评分表'!O31</f>
        <v>0.100869586850572</v>
      </c>
      <c r="P1522" s="82">
        <f>'1月评分表'!P31</f>
        <v>1.8859241324315702E-2</v>
      </c>
      <c r="Q1522" s="82">
        <f>'1月评分表'!Q31</f>
        <v>8.0947843447583701</v>
      </c>
      <c r="R1522" s="82">
        <f>'1月评分表'!R31</f>
        <v>1.51345411627633</v>
      </c>
    </row>
    <row r="1523" spans="1:18" hidden="1">
      <c r="A1523" s="81">
        <v>202401</v>
      </c>
      <c r="B1523" s="81" t="s">
        <v>103</v>
      </c>
      <c r="C1523" s="81" t="s">
        <v>19</v>
      </c>
      <c r="D1523" s="81" t="s">
        <v>25</v>
      </c>
      <c r="E1523" s="81" t="s">
        <v>104</v>
      </c>
      <c r="F1523" s="81">
        <f>'1月评分表'!F32</f>
        <v>45</v>
      </c>
      <c r="G1523" s="81">
        <f>'1月评分表'!G32</f>
        <v>2.5</v>
      </c>
      <c r="H1523" s="81">
        <f>'1月评分表'!H32</f>
        <v>10</v>
      </c>
      <c r="I1523" s="81">
        <f>'1月评分表'!I32</f>
        <v>7</v>
      </c>
      <c r="J1523" s="81">
        <f>'1月评分表'!J32</f>
        <v>5</v>
      </c>
      <c r="K1523" s="81">
        <f>'1月评分表'!K32</f>
        <v>5</v>
      </c>
      <c r="L1523" s="81">
        <f>'1月评分表'!L32</f>
        <v>74.5</v>
      </c>
      <c r="M1523" s="82">
        <f>'1月评分表'!M32</f>
        <v>186699.72</v>
      </c>
      <c r="N1523" s="82">
        <f>'1月评分表'!N32</f>
        <v>9020.2549466538494</v>
      </c>
      <c r="O1523" s="82">
        <f>'1月评分表'!O32</f>
        <v>8.6098095080682197E-2</v>
      </c>
      <c r="P1523" s="82">
        <f>'1月评分表'!P32</f>
        <v>1.7304963586486099E-2</v>
      </c>
      <c r="Q1523" s="82">
        <f>'1月评分表'!Q32</f>
        <v>6.4143080835108304</v>
      </c>
      <c r="R1523" s="82">
        <f>'1月评分表'!R32</f>
        <v>1.2892197871932201</v>
      </c>
    </row>
    <row r="1524" spans="1:18" hidden="1">
      <c r="A1524" s="81">
        <v>202401</v>
      </c>
      <c r="B1524" s="81" t="s">
        <v>105</v>
      </c>
      <c r="C1524" s="81" t="s">
        <v>19</v>
      </c>
      <c r="D1524" s="81" t="s">
        <v>20</v>
      </c>
      <c r="E1524" s="81" t="s">
        <v>106</v>
      </c>
      <c r="F1524" s="81">
        <f>'1月评分表'!F33</f>
        <v>45</v>
      </c>
      <c r="G1524" s="81">
        <f>'1月评分表'!G33</f>
        <v>2.5</v>
      </c>
      <c r="H1524" s="81">
        <f>'1月评分表'!H33</f>
        <v>2.5</v>
      </c>
      <c r="I1524" s="81">
        <f>'1月评分表'!I33</f>
        <v>10</v>
      </c>
      <c r="J1524" s="81">
        <f>'1月评分表'!J33</f>
        <v>2.5</v>
      </c>
      <c r="K1524" s="81">
        <f>'1月评分表'!K33</f>
        <v>5</v>
      </c>
      <c r="L1524" s="81">
        <f>'1月评分表'!L33</f>
        <v>67.5</v>
      </c>
      <c r="M1524" s="82">
        <f>'1月评分表'!M33</f>
        <v>379637.79</v>
      </c>
      <c r="N1524" s="82">
        <f>'1月评分表'!N33</f>
        <v>8353.2493677275797</v>
      </c>
      <c r="O1524" s="82">
        <f>'1月评分表'!O33</f>
        <v>0.15413932649634701</v>
      </c>
      <c r="P1524" s="82">
        <f>'1月评分表'!P33</f>
        <v>3.2144693290418899E-2</v>
      </c>
      <c r="Q1524" s="82">
        <f>'1月评分表'!Q33</f>
        <v>10.4044045385034</v>
      </c>
      <c r="R1524" s="82">
        <f>'1月评分表'!R33</f>
        <v>2.1697667971032799</v>
      </c>
    </row>
    <row r="1525" spans="1:18" hidden="1">
      <c r="A1525" s="81">
        <v>202401</v>
      </c>
      <c r="B1525" s="81" t="s">
        <v>107</v>
      </c>
      <c r="C1525" s="81" t="s">
        <v>19</v>
      </c>
      <c r="D1525" s="81" t="s">
        <v>20</v>
      </c>
      <c r="E1525" s="81" t="s">
        <v>108</v>
      </c>
      <c r="F1525" s="81">
        <f>'1月评分表'!F34</f>
        <v>45</v>
      </c>
      <c r="G1525" s="81">
        <f>'1月评分表'!G34</f>
        <v>15</v>
      </c>
      <c r="H1525" s="81">
        <f>'1月评分表'!H34</f>
        <v>10</v>
      </c>
      <c r="I1525" s="81">
        <f>'1月评分表'!I34</f>
        <v>10</v>
      </c>
      <c r="J1525" s="81">
        <f>'1月评分表'!J34</f>
        <v>2.5</v>
      </c>
      <c r="K1525" s="81">
        <f>'1月评分表'!K34</f>
        <v>5</v>
      </c>
      <c r="L1525" s="81">
        <f>'1月评分表'!L34</f>
        <v>87.5</v>
      </c>
      <c r="M1525" s="82">
        <f>'1月评分表'!M34</f>
        <v>177765.63</v>
      </c>
      <c r="N1525" s="82">
        <f>'1月评分表'!N34</f>
        <v>31837.114043625799</v>
      </c>
      <c r="O1525" s="82">
        <f>'1月评分表'!O34</f>
        <v>0.124821316320783</v>
      </c>
      <c r="P1525" s="82">
        <f>'1月评分表'!P34</f>
        <v>2.3560491531773899E-2</v>
      </c>
      <c r="Q1525" s="82">
        <f>'1月评分表'!Q34</f>
        <v>10.921865178068501</v>
      </c>
      <c r="R1525" s="82">
        <f>'1月评分表'!R34</f>
        <v>2.06154300903022</v>
      </c>
    </row>
    <row r="1526" spans="1:18" hidden="1">
      <c r="A1526" s="81">
        <v>202401</v>
      </c>
      <c r="B1526" s="81" t="s">
        <v>109</v>
      </c>
      <c r="C1526" s="81" t="s">
        <v>19</v>
      </c>
      <c r="D1526" s="81" t="s">
        <v>24</v>
      </c>
      <c r="E1526" s="81" t="s">
        <v>110</v>
      </c>
      <c r="F1526" s="81">
        <f>'1月评分表'!F35</f>
        <v>43.65</v>
      </c>
      <c r="G1526" s="81">
        <f>'1月评分表'!G35</f>
        <v>10</v>
      </c>
      <c r="H1526" s="81">
        <f>'1月评分表'!H35</f>
        <v>10</v>
      </c>
      <c r="I1526" s="81">
        <f>'1月评分表'!I35</f>
        <v>10</v>
      </c>
      <c r="J1526" s="81">
        <f>'1月评分表'!J35</f>
        <v>7.5</v>
      </c>
      <c r="K1526" s="81">
        <f>'1月评分表'!K35</f>
        <v>5</v>
      </c>
      <c r="L1526" s="81">
        <f>'1月评分表'!L35</f>
        <v>86.15</v>
      </c>
      <c r="M1526" s="82">
        <f>'1月评分表'!M35</f>
        <v>279750.89</v>
      </c>
      <c r="N1526" s="82">
        <f>'1月评分表'!N35</f>
        <v>37076.118482250902</v>
      </c>
      <c r="O1526" s="82">
        <f>'1月评分表'!O35</f>
        <v>0.11120292665817499</v>
      </c>
      <c r="P1526" s="82">
        <f>'1月评分表'!P35</f>
        <v>3.3108339131626398E-2</v>
      </c>
      <c r="Q1526" s="82">
        <f>'1月评分表'!Q35</f>
        <v>9.5801321316017898</v>
      </c>
      <c r="R1526" s="82">
        <f>'1月评分表'!R35</f>
        <v>2.8522834161896098</v>
      </c>
    </row>
    <row r="1527" spans="1:18" hidden="1">
      <c r="A1527" s="81">
        <v>202401</v>
      </c>
      <c r="B1527" s="81" t="s">
        <v>111</v>
      </c>
      <c r="C1527" s="81" t="s">
        <v>16</v>
      </c>
      <c r="D1527" s="81" t="s">
        <v>23</v>
      </c>
      <c r="E1527" s="81" t="s">
        <v>112</v>
      </c>
      <c r="F1527" s="81">
        <f>'1月评分表'!F36</f>
        <v>44.1</v>
      </c>
      <c r="G1527" s="81">
        <f>'1月评分表'!G36</f>
        <v>5</v>
      </c>
      <c r="H1527" s="81">
        <f>'1月评分表'!H36</f>
        <v>10</v>
      </c>
      <c r="I1527" s="81">
        <f>'1月评分表'!I36</f>
        <v>10</v>
      </c>
      <c r="J1527" s="81">
        <f>'1月评分表'!J36</f>
        <v>0</v>
      </c>
      <c r="K1527" s="81">
        <f>'1月评分表'!K36</f>
        <v>5</v>
      </c>
      <c r="L1527" s="81">
        <f>'1月评分表'!L36</f>
        <v>74.099999999999994</v>
      </c>
      <c r="M1527" s="82">
        <f>'1月评分表'!M36</f>
        <v>184299.1</v>
      </c>
      <c r="N1527" s="82">
        <f>'1月评分表'!N36</f>
        <v>15462.90043706</v>
      </c>
      <c r="O1527" s="82">
        <f>'1月评分表'!O36</f>
        <v>7.5897427082597196E-2</v>
      </c>
      <c r="P1527" s="82">
        <f>'1月评分表'!P36</f>
        <v>3.6860105526631097E-2</v>
      </c>
      <c r="Q1527" s="82">
        <f>'1月评分表'!Q36</f>
        <v>5.6239993468204501</v>
      </c>
      <c r="R1527" s="82">
        <f>'1月评分表'!R36</f>
        <v>2.7313338195233698</v>
      </c>
    </row>
    <row r="1528" spans="1:18" hidden="1">
      <c r="A1528" s="81">
        <v>202401</v>
      </c>
      <c r="B1528" s="81" t="s">
        <v>113</v>
      </c>
      <c r="C1528" s="81" t="s">
        <v>19</v>
      </c>
      <c r="D1528" s="81" t="s">
        <v>27</v>
      </c>
      <c r="E1528" s="81" t="s">
        <v>114</v>
      </c>
      <c r="F1528" s="81">
        <f>'1月评分表'!F37</f>
        <v>45</v>
      </c>
      <c r="G1528" s="81">
        <f>'1月评分表'!G37</f>
        <v>20</v>
      </c>
      <c r="H1528" s="81">
        <f>'1月评分表'!H37</f>
        <v>7.5</v>
      </c>
      <c r="I1528" s="81">
        <f>'1月评分表'!I37</f>
        <v>7</v>
      </c>
      <c r="J1528" s="81">
        <f>'1月评分表'!J37</f>
        <v>2.5</v>
      </c>
      <c r="K1528" s="81">
        <f>'1月评分表'!K37</f>
        <v>5</v>
      </c>
      <c r="L1528" s="81">
        <f>'1月评分表'!L37</f>
        <v>87</v>
      </c>
      <c r="M1528" s="82">
        <f>'1月评分表'!M37</f>
        <v>329324.65999999997</v>
      </c>
      <c r="N1528" s="82">
        <f>'1月评分表'!N37</f>
        <v>70888.474612929902</v>
      </c>
      <c r="O1528" s="82">
        <f>'1月评分表'!O37</f>
        <v>0.21163652373297101</v>
      </c>
      <c r="P1528" s="82">
        <f>'1月评分表'!P37</f>
        <v>4.7275830084634499E-2</v>
      </c>
      <c r="Q1528" s="82">
        <f>'1月评分表'!Q37</f>
        <v>18.412377564768502</v>
      </c>
      <c r="R1528" s="82">
        <f>'1月评分表'!R37</f>
        <v>4.1129972173632003</v>
      </c>
    </row>
    <row r="1529" spans="1:18" hidden="1">
      <c r="A1529" s="81">
        <v>202401</v>
      </c>
      <c r="B1529" s="81" t="s">
        <v>115</v>
      </c>
      <c r="C1529" s="81" t="s">
        <v>19</v>
      </c>
      <c r="D1529" s="81" t="s">
        <v>25</v>
      </c>
      <c r="E1529" s="81" t="s">
        <v>116</v>
      </c>
      <c r="F1529" s="81">
        <f>'1月评分表'!F38</f>
        <v>41.4</v>
      </c>
      <c r="G1529" s="81">
        <f>'1月评分表'!G38</f>
        <v>0</v>
      </c>
      <c r="H1529" s="81">
        <f>'1月评分表'!H38</f>
        <v>10</v>
      </c>
      <c r="I1529" s="81">
        <f>'1月评分表'!I38</f>
        <v>10</v>
      </c>
      <c r="J1529" s="81">
        <f>'1月评分表'!J38</f>
        <v>5</v>
      </c>
      <c r="K1529" s="81">
        <f>'1月评分表'!K38</f>
        <v>5</v>
      </c>
      <c r="L1529" s="81">
        <f>'1月评分表'!L38</f>
        <v>71.400000000000006</v>
      </c>
      <c r="M1529" s="82">
        <f>'1月评分表'!M38</f>
        <v>144920.88</v>
      </c>
      <c r="N1529" s="82">
        <f>'1月评分表'!N38</f>
        <v>0</v>
      </c>
      <c r="O1529" s="82">
        <f>'1月评分表'!O38</f>
        <v>5.1284658382444601E-2</v>
      </c>
      <c r="P1529" s="82">
        <f>'1月评分表'!P38</f>
        <v>1.1299164948730201E-2</v>
      </c>
      <c r="Q1529" s="82">
        <f>'1月评分表'!Q38</f>
        <v>3.6617246085065398</v>
      </c>
      <c r="R1529" s="82">
        <f>'1月评分表'!R38</f>
        <v>0.80676037733933903</v>
      </c>
    </row>
    <row r="1530" spans="1:18" hidden="1">
      <c r="A1530" s="81">
        <v>202401</v>
      </c>
      <c r="B1530" s="81" t="s">
        <v>117</v>
      </c>
      <c r="C1530" s="81" t="s">
        <v>16</v>
      </c>
      <c r="D1530" s="81" t="s">
        <v>22</v>
      </c>
      <c r="E1530" s="81" t="s">
        <v>118</v>
      </c>
      <c r="F1530" s="81">
        <f>'1月评分表'!F39</f>
        <v>45</v>
      </c>
      <c r="G1530" s="81">
        <f>'1月评分表'!G39</f>
        <v>15</v>
      </c>
      <c r="H1530" s="81">
        <f>'1月评分表'!H39</f>
        <v>10</v>
      </c>
      <c r="I1530" s="81">
        <f>'1月评分表'!I39</f>
        <v>10</v>
      </c>
      <c r="J1530" s="81">
        <f>'1月评分表'!J39</f>
        <v>7.5</v>
      </c>
      <c r="K1530" s="81">
        <f>'1月评分表'!K39</f>
        <v>5</v>
      </c>
      <c r="L1530" s="81">
        <f>'1月评分表'!L39</f>
        <v>92.5</v>
      </c>
      <c r="M1530" s="82">
        <f>'1月评分表'!M39</f>
        <v>178048.28</v>
      </c>
      <c r="N1530" s="82">
        <f>'1月评分表'!N39</f>
        <v>27233.486776953399</v>
      </c>
      <c r="O1530" s="82">
        <f>'1月评分表'!O39</f>
        <v>0.201639218518742</v>
      </c>
      <c r="P1530" s="82">
        <f>'1月评分表'!P39</f>
        <v>4.3500615309449799E-2</v>
      </c>
      <c r="Q1530" s="82">
        <f>'1月评分表'!Q39</f>
        <v>18.6516277129837</v>
      </c>
      <c r="R1530" s="82">
        <f>'1月评分表'!R39</f>
        <v>4.0238069161241103</v>
      </c>
    </row>
    <row r="1531" spans="1:18" hidden="1">
      <c r="A1531" s="81">
        <v>202401</v>
      </c>
      <c r="B1531" s="81" t="s">
        <v>119</v>
      </c>
      <c r="C1531" s="81" t="s">
        <v>19</v>
      </c>
      <c r="D1531" s="81" t="s">
        <v>28</v>
      </c>
      <c r="E1531" s="81" t="s">
        <v>120</v>
      </c>
      <c r="F1531" s="81">
        <f>'1月评分表'!F40</f>
        <v>37.799999999999997</v>
      </c>
      <c r="G1531" s="81">
        <f>'1月评分表'!G40</f>
        <v>0</v>
      </c>
      <c r="H1531" s="81">
        <f>'1月评分表'!H40</f>
        <v>10</v>
      </c>
      <c r="I1531" s="81">
        <f>'1月评分表'!I40</f>
        <v>7</v>
      </c>
      <c r="J1531" s="81">
        <f>'1月评分表'!J40</f>
        <v>2.5</v>
      </c>
      <c r="K1531" s="81">
        <f>'1月评分表'!K40</f>
        <v>5</v>
      </c>
      <c r="L1531" s="81">
        <f>'1月评分表'!L40</f>
        <v>62.3</v>
      </c>
      <c r="M1531" s="82">
        <f>'1月评分表'!M40</f>
        <v>68022.92</v>
      </c>
      <c r="N1531" s="82">
        <f>'1月评分表'!N40</f>
        <v>0</v>
      </c>
      <c r="O1531" s="82">
        <f>'1月评分表'!O40</f>
        <v>6.1958969136743001E-2</v>
      </c>
      <c r="P1531" s="82">
        <f>'1月评分表'!P40</f>
        <v>5.3035987179644601E-3</v>
      </c>
      <c r="Q1531" s="82">
        <f>'1月评分表'!Q40</f>
        <v>3.8600437772190901</v>
      </c>
      <c r="R1531" s="82">
        <f>'1月评分表'!R40</f>
        <v>0.33041420012918599</v>
      </c>
    </row>
    <row r="1532" spans="1:18" hidden="1">
      <c r="A1532" s="81">
        <v>202401</v>
      </c>
      <c r="B1532" s="81" t="s">
        <v>121</v>
      </c>
      <c r="C1532" s="81" t="s">
        <v>19</v>
      </c>
      <c r="D1532" s="81" t="s">
        <v>27</v>
      </c>
      <c r="E1532" s="81" t="s">
        <v>445</v>
      </c>
      <c r="F1532" s="81">
        <f>'1月评分表'!F41</f>
        <v>39.6</v>
      </c>
      <c r="G1532" s="81">
        <f>'1月评分表'!G41</f>
        <v>2.5</v>
      </c>
      <c r="H1532" s="81">
        <f>'1月评分表'!H41</f>
        <v>10</v>
      </c>
      <c r="I1532" s="81">
        <f>'1月评分表'!I41</f>
        <v>10</v>
      </c>
      <c r="J1532" s="81">
        <f>'1月评分表'!J41</f>
        <v>7.5</v>
      </c>
      <c r="K1532" s="81">
        <f>'1月评分表'!K41</f>
        <v>5</v>
      </c>
      <c r="L1532" s="81">
        <f>'1月评分表'!L41</f>
        <v>74.599999999999994</v>
      </c>
      <c r="M1532" s="82">
        <f>'1月评分表'!M41</f>
        <v>226612.22</v>
      </c>
      <c r="N1532" s="82">
        <f>'1月评分表'!N41</f>
        <v>2391.1265317890902</v>
      </c>
      <c r="O1532" s="82">
        <f>'1月评分表'!O41</f>
        <v>8.1467316620206801E-2</v>
      </c>
      <c r="P1532" s="82">
        <f>'1月评分表'!P41</f>
        <v>1.83970161199681E-2</v>
      </c>
      <c r="Q1532" s="82">
        <f>'1月评分表'!Q41</f>
        <v>6.0774618198674304</v>
      </c>
      <c r="R1532" s="82">
        <f>'1月评分表'!R41</f>
        <v>1.3724174025496201</v>
      </c>
    </row>
    <row r="1533" spans="1:18" hidden="1">
      <c r="A1533" s="81">
        <v>202401</v>
      </c>
      <c r="B1533" s="81" t="s">
        <v>123</v>
      </c>
      <c r="C1533" s="81" t="s">
        <v>19</v>
      </c>
      <c r="D1533" s="81" t="s">
        <v>20</v>
      </c>
      <c r="E1533" s="81" t="s">
        <v>124</v>
      </c>
      <c r="F1533" s="81">
        <f>'1月评分表'!F42</f>
        <v>44.1</v>
      </c>
      <c r="G1533" s="81">
        <f>'1月评分表'!G42</f>
        <v>5</v>
      </c>
      <c r="H1533" s="81">
        <f>'1月评分表'!H42</f>
        <v>5</v>
      </c>
      <c r="I1533" s="81">
        <f>'1月评分表'!I42</f>
        <v>10</v>
      </c>
      <c r="J1533" s="81">
        <f>'1月评分表'!J42</f>
        <v>0</v>
      </c>
      <c r="K1533" s="81">
        <f>'1月评分表'!K42</f>
        <v>5</v>
      </c>
      <c r="L1533" s="81">
        <f>'1月评分表'!L42</f>
        <v>69.099999999999994</v>
      </c>
      <c r="M1533" s="82">
        <f>'1月评分表'!M42</f>
        <v>273517.64</v>
      </c>
      <c r="N1533" s="82">
        <f>'1月评分表'!N42</f>
        <v>23757.481710535802</v>
      </c>
      <c r="O1533" s="82">
        <f>'1月评分表'!O42</f>
        <v>0.144494700837519</v>
      </c>
      <c r="P1533" s="82">
        <f>'1月评分表'!P42</f>
        <v>2.8564272888981099E-2</v>
      </c>
      <c r="Q1533" s="82">
        <f>'1月评分表'!Q42</f>
        <v>9.9845838278725392</v>
      </c>
      <c r="R1533" s="82">
        <f>'1月评分表'!R42</f>
        <v>1.97379125662859</v>
      </c>
    </row>
    <row r="1534" spans="1:18" hidden="1">
      <c r="A1534" s="81">
        <v>202401</v>
      </c>
      <c r="B1534" s="81" t="s">
        <v>125</v>
      </c>
      <c r="C1534" s="81" t="s">
        <v>16</v>
      </c>
      <c r="D1534" s="81" t="s">
        <v>23</v>
      </c>
      <c r="E1534" s="81" t="s">
        <v>126</v>
      </c>
      <c r="F1534" s="81">
        <f>'1月评分表'!F43</f>
        <v>45</v>
      </c>
      <c r="G1534" s="81">
        <f>'1月评分表'!G43</f>
        <v>10</v>
      </c>
      <c r="H1534" s="81">
        <f>'1月评分表'!H43</f>
        <v>10</v>
      </c>
      <c r="I1534" s="81">
        <f>'1月评分表'!I43</f>
        <v>7</v>
      </c>
      <c r="J1534" s="81">
        <f>'1月评分表'!J43</f>
        <v>2.5</v>
      </c>
      <c r="K1534" s="81">
        <f>'1月评分表'!K43</f>
        <v>5</v>
      </c>
      <c r="L1534" s="81">
        <f>'1月评分表'!L43</f>
        <v>79.5</v>
      </c>
      <c r="M1534" s="82">
        <f>'1月评分表'!M43</f>
        <v>239526.31</v>
      </c>
      <c r="N1534" s="82">
        <f>'1月评分表'!N43</f>
        <v>33103.746433510198</v>
      </c>
      <c r="O1534" s="82">
        <f>'1月评分表'!O43</f>
        <v>0.115487209365018</v>
      </c>
      <c r="P1534" s="82">
        <f>'1月评分表'!P43</f>
        <v>5.6253380681783503E-2</v>
      </c>
      <c r="Q1534" s="82">
        <f>'1月评分表'!Q43</f>
        <v>9.1812331445189503</v>
      </c>
      <c r="R1534" s="82">
        <f>'1月评分表'!R43</f>
        <v>4.4721437642017898</v>
      </c>
    </row>
    <row r="1535" spans="1:18" hidden="1">
      <c r="A1535" s="81">
        <v>202401</v>
      </c>
      <c r="B1535" s="81" t="s">
        <v>127</v>
      </c>
      <c r="C1535" s="81" t="s">
        <v>17</v>
      </c>
      <c r="D1535" s="81" t="s">
        <v>36</v>
      </c>
      <c r="E1535" s="81" t="s">
        <v>128</v>
      </c>
      <c r="F1535" s="81">
        <f>'1月评分表'!F44</f>
        <v>43.2</v>
      </c>
      <c r="G1535" s="81">
        <f>'1月评分表'!G44</f>
        <v>0</v>
      </c>
      <c r="H1535" s="81">
        <f>'1月评分表'!H44</f>
        <v>10</v>
      </c>
      <c r="I1535" s="81">
        <f>'1月评分表'!I44</f>
        <v>7</v>
      </c>
      <c r="J1535" s="81">
        <f>'1月评分表'!J44</f>
        <v>5</v>
      </c>
      <c r="K1535" s="81">
        <f>'1月评分表'!K44</f>
        <v>5</v>
      </c>
      <c r="L1535" s="81">
        <f>'1月评分表'!L44</f>
        <v>70.2</v>
      </c>
      <c r="M1535" s="82">
        <f>'1月评分表'!M44</f>
        <v>76688.070000000007</v>
      </c>
      <c r="N1535" s="82">
        <f>'1月评分表'!N44</f>
        <v>0</v>
      </c>
      <c r="O1535" s="82">
        <f>'1月评分表'!O44</f>
        <v>3.4792908927801999E-2</v>
      </c>
      <c r="P1535" s="82">
        <f>'1月评分表'!P44</f>
        <v>5.85946567471085E-3</v>
      </c>
      <c r="Q1535" s="82">
        <f>'1月评分表'!Q44</f>
        <v>2.4424622067317001</v>
      </c>
      <c r="R1535" s="82">
        <f>'1月评分表'!R44</f>
        <v>0.41133449036470099</v>
      </c>
    </row>
    <row r="1536" spans="1:18" hidden="1">
      <c r="A1536" s="81">
        <v>202401</v>
      </c>
      <c r="B1536" s="81" t="s">
        <v>129</v>
      </c>
      <c r="C1536" s="81" t="s">
        <v>16</v>
      </c>
      <c r="D1536" s="81" t="s">
        <v>23</v>
      </c>
      <c r="E1536" s="81" t="s">
        <v>130</v>
      </c>
      <c r="F1536" s="81">
        <f>'1月评分表'!F45</f>
        <v>44.55</v>
      </c>
      <c r="G1536" s="81">
        <f>'1月评分表'!G45</f>
        <v>0</v>
      </c>
      <c r="H1536" s="81">
        <f>'1月评分表'!H45</f>
        <v>10</v>
      </c>
      <c r="I1536" s="81">
        <f>'1月评分表'!I45</f>
        <v>10</v>
      </c>
      <c r="J1536" s="81">
        <f>'1月评分表'!J45</f>
        <v>5</v>
      </c>
      <c r="K1536" s="81">
        <f>'1月评分表'!K45</f>
        <v>5</v>
      </c>
      <c r="L1536" s="81">
        <f>'1月评分表'!L45</f>
        <v>74.55</v>
      </c>
      <c r="M1536" s="82">
        <f>'1月评分表'!M45</f>
        <v>126477.51</v>
      </c>
      <c r="N1536" s="82">
        <f>'1月评分表'!N45</f>
        <v>0</v>
      </c>
      <c r="O1536" s="82">
        <f>'1月评分表'!O45</f>
        <v>3.8341919018606299E-2</v>
      </c>
      <c r="P1536" s="82">
        <f>'1月评分表'!P45</f>
        <v>1.8485404431889101E-2</v>
      </c>
      <c r="Q1536" s="82">
        <f>'1月评分表'!Q45</f>
        <v>2.8583900628371</v>
      </c>
      <c r="R1536" s="82">
        <f>'1月评分表'!R45</f>
        <v>1.37808690039733</v>
      </c>
    </row>
    <row r="1537" spans="1:18" hidden="1">
      <c r="A1537" s="81">
        <v>202401</v>
      </c>
      <c r="B1537" s="81" t="s">
        <v>131</v>
      </c>
      <c r="C1537" s="81" t="s">
        <v>19</v>
      </c>
      <c r="D1537" s="81" t="s">
        <v>20</v>
      </c>
      <c r="E1537" s="81" t="s">
        <v>132</v>
      </c>
      <c r="F1537" s="81">
        <f>'1月评分表'!F46</f>
        <v>38.25</v>
      </c>
      <c r="G1537" s="81">
        <f>'1月评分表'!G46</f>
        <v>2.5</v>
      </c>
      <c r="H1537" s="81">
        <f>'1月评分表'!H46</f>
        <v>10</v>
      </c>
      <c r="I1537" s="81">
        <f>'1月评分表'!I46</f>
        <v>10</v>
      </c>
      <c r="J1537" s="81">
        <f>'1月评分表'!J46</f>
        <v>5</v>
      </c>
      <c r="K1537" s="81">
        <f>'1月评分表'!K46</f>
        <v>5</v>
      </c>
      <c r="L1537" s="81">
        <f>'1月评分表'!L46</f>
        <v>70.75</v>
      </c>
      <c r="M1537" s="82">
        <f>'1月评分表'!M46</f>
        <v>109006.42</v>
      </c>
      <c r="N1537" s="82">
        <f>'1月评分表'!N46</f>
        <v>1003.35910549757</v>
      </c>
      <c r="O1537" s="82">
        <f>'1月评分表'!O46</f>
        <v>4.1628339324995503E-2</v>
      </c>
      <c r="P1537" s="82">
        <f>'1月评分表'!P46</f>
        <v>8.8047076641827905E-3</v>
      </c>
      <c r="Q1537" s="82">
        <f>'1月评分表'!Q46</f>
        <v>2.9452050072434299</v>
      </c>
      <c r="R1537" s="82">
        <f>'1月评分表'!R46</f>
        <v>0.622933067240932</v>
      </c>
    </row>
    <row r="1538" spans="1:18" hidden="1">
      <c r="A1538" s="81">
        <v>202401</v>
      </c>
      <c r="B1538" s="81" t="s">
        <v>133</v>
      </c>
      <c r="C1538" s="81" t="s">
        <v>17</v>
      </c>
      <c r="D1538" s="81" t="s">
        <v>36</v>
      </c>
      <c r="E1538" s="81" t="s">
        <v>134</v>
      </c>
      <c r="F1538" s="81">
        <f>'1月评分表'!F47</f>
        <v>45</v>
      </c>
      <c r="G1538" s="81">
        <f>'1月评分表'!G47</f>
        <v>5</v>
      </c>
      <c r="H1538" s="81">
        <f>'1月评分表'!H47</f>
        <v>10</v>
      </c>
      <c r="I1538" s="81">
        <f>'1月评分表'!I47</f>
        <v>10</v>
      </c>
      <c r="J1538" s="81">
        <f>'1月评分表'!J47</f>
        <v>2.5</v>
      </c>
      <c r="K1538" s="81">
        <f>'1月评分表'!K47</f>
        <v>5</v>
      </c>
      <c r="L1538" s="81">
        <f>'1月评分表'!L47</f>
        <v>77.5</v>
      </c>
      <c r="M1538" s="82">
        <f>'1月评分表'!M47</f>
        <v>111717.19</v>
      </c>
      <c r="N1538" s="82">
        <f>'1月评分表'!N47</f>
        <v>6378.8017446587</v>
      </c>
      <c r="O1538" s="82">
        <f>'1月评分表'!O47</f>
        <v>6.1082555516912697E-2</v>
      </c>
      <c r="P1538" s="82">
        <f>'1月评分表'!P47</f>
        <v>1.0439966833525599E-2</v>
      </c>
      <c r="Q1538" s="82">
        <f>'1月评分表'!Q47</f>
        <v>4.7338980525607397</v>
      </c>
      <c r="R1538" s="82">
        <f>'1月评分表'!R47</f>
        <v>0.80909742959823105</v>
      </c>
    </row>
    <row r="1539" spans="1:18" hidden="1">
      <c r="A1539" s="81">
        <v>202401</v>
      </c>
      <c r="B1539" s="81" t="s">
        <v>135</v>
      </c>
      <c r="C1539" s="81" t="s">
        <v>19</v>
      </c>
      <c r="D1539" s="81" t="s">
        <v>27</v>
      </c>
      <c r="E1539" s="81" t="s">
        <v>443</v>
      </c>
      <c r="F1539" s="81">
        <f>'1月评分表'!F48</f>
        <v>45</v>
      </c>
      <c r="G1539" s="81">
        <f>'1月评分表'!G48</f>
        <v>5</v>
      </c>
      <c r="H1539" s="81">
        <f>'1月评分表'!H48</f>
        <v>10</v>
      </c>
      <c r="I1539" s="81">
        <f>'1月评分表'!I48</f>
        <v>7</v>
      </c>
      <c r="J1539" s="81">
        <f>'1月评分表'!J48</f>
        <v>2.5</v>
      </c>
      <c r="K1539" s="81">
        <f>'1月评分表'!K48</f>
        <v>5</v>
      </c>
      <c r="L1539" s="81">
        <f>'1月评分表'!L48</f>
        <v>74.5</v>
      </c>
      <c r="M1539" s="82">
        <f>'1月评分表'!M48</f>
        <v>184100.29</v>
      </c>
      <c r="N1539" s="82">
        <f>'1月评分表'!N48</f>
        <v>16368.9665298705</v>
      </c>
      <c r="O1539" s="82">
        <f>'1月评分表'!O48</f>
        <v>8.6138319525569093E-2</v>
      </c>
      <c r="P1539" s="82">
        <f>'1月评分表'!P48</f>
        <v>1.9341380505533301E-2</v>
      </c>
      <c r="Q1539" s="82">
        <f>'1月评分表'!Q48</f>
        <v>6.4173048046548997</v>
      </c>
      <c r="R1539" s="82">
        <f>'1月评分表'!R48</f>
        <v>1.4409328476622301</v>
      </c>
    </row>
    <row r="1540" spans="1:18" hidden="1">
      <c r="A1540" s="81">
        <v>202401</v>
      </c>
      <c r="B1540" s="81" t="s">
        <v>137</v>
      </c>
      <c r="C1540" s="81" t="s">
        <v>19</v>
      </c>
      <c r="D1540" s="81" t="s">
        <v>25</v>
      </c>
      <c r="E1540" s="81" t="s">
        <v>138</v>
      </c>
      <c r="F1540" s="81">
        <f>'1月评分表'!F49</f>
        <v>45</v>
      </c>
      <c r="G1540" s="81">
        <f>'1月评分表'!G49</f>
        <v>10</v>
      </c>
      <c r="H1540" s="81">
        <f>'1月评分表'!H49</f>
        <v>10</v>
      </c>
      <c r="I1540" s="81">
        <f>'1月评分表'!I49</f>
        <v>10</v>
      </c>
      <c r="J1540" s="81">
        <f>'1月评分表'!J49</f>
        <v>2.5</v>
      </c>
      <c r="K1540" s="81">
        <f>'1月评分表'!K49</f>
        <v>5</v>
      </c>
      <c r="L1540" s="81">
        <f>'1月评分表'!L49</f>
        <v>82.5</v>
      </c>
      <c r="M1540" s="82">
        <f>'1月评分表'!M49</f>
        <v>228002.25</v>
      </c>
      <c r="N1540" s="82">
        <f>'1月评分表'!N49</f>
        <v>23746.597941537901</v>
      </c>
      <c r="O1540" s="82">
        <f>'1月评分表'!O49</f>
        <v>0.13341286790975199</v>
      </c>
      <c r="P1540" s="82">
        <f>'1月评分表'!P49</f>
        <v>2.50122210071686E-2</v>
      </c>
      <c r="Q1540" s="82">
        <f>'1月评分表'!Q49</f>
        <v>11.0065616025546</v>
      </c>
      <c r="R1540" s="82">
        <f>'1月评分表'!R49</f>
        <v>2.0635082330914098</v>
      </c>
    </row>
    <row r="1541" spans="1:18" hidden="1">
      <c r="A1541" s="81">
        <v>202401</v>
      </c>
      <c r="B1541" s="81" t="s">
        <v>139</v>
      </c>
      <c r="C1541" s="81" t="s">
        <v>19</v>
      </c>
      <c r="D1541" s="81" t="s">
        <v>28</v>
      </c>
      <c r="E1541" s="81" t="s">
        <v>140</v>
      </c>
      <c r="F1541" s="81">
        <f>'1月评分表'!F50</f>
        <v>39.15</v>
      </c>
      <c r="G1541" s="81">
        <f>'1月评分表'!G50</f>
        <v>0</v>
      </c>
      <c r="H1541" s="81">
        <f>'1月评分表'!H50</f>
        <v>5</v>
      </c>
      <c r="I1541" s="81">
        <f>'1月评分表'!I50</f>
        <v>4</v>
      </c>
      <c r="J1541" s="81">
        <f>'1月评分表'!J50</f>
        <v>0</v>
      </c>
      <c r="K1541" s="81">
        <f>'1月评分表'!K50</f>
        <v>5</v>
      </c>
      <c r="L1541" s="81">
        <f>'1月评分表'!L50</f>
        <v>53.15</v>
      </c>
      <c r="M1541" s="82">
        <f>'1月评分表'!M50</f>
        <v>68536.399999999994</v>
      </c>
      <c r="N1541" s="82">
        <f>'1月评分表'!N50</f>
        <v>0</v>
      </c>
      <c r="O1541" s="82">
        <f>'1月评分表'!O50</f>
        <v>6.2426674602376303E-2</v>
      </c>
      <c r="P1541" s="82">
        <f>'1月评分表'!P50</f>
        <v>5.3436336336914001E-3</v>
      </c>
      <c r="Q1541" s="82">
        <f>'1月评分表'!Q50</f>
        <v>3.3179777551163001</v>
      </c>
      <c r="R1541" s="82">
        <f>'1月评分表'!R50</f>
        <v>0.284014127630698</v>
      </c>
    </row>
    <row r="1542" spans="1:18" hidden="1">
      <c r="A1542" s="81">
        <v>202401</v>
      </c>
      <c r="B1542" s="81" t="s">
        <v>141</v>
      </c>
      <c r="C1542" s="81" t="s">
        <v>19</v>
      </c>
      <c r="D1542" s="81" t="s">
        <v>28</v>
      </c>
      <c r="E1542" s="81" t="s">
        <v>142</v>
      </c>
      <c r="F1542" s="81">
        <f>'1月评分表'!F51</f>
        <v>45</v>
      </c>
      <c r="G1542" s="81">
        <f>'1月评分表'!G51</f>
        <v>0</v>
      </c>
      <c r="H1542" s="81">
        <f>'1月评分表'!H51</f>
        <v>10</v>
      </c>
      <c r="I1542" s="81">
        <f>'1月评分表'!I51</f>
        <v>7</v>
      </c>
      <c r="J1542" s="81">
        <f>'1月评分表'!J51</f>
        <v>5</v>
      </c>
      <c r="K1542" s="81">
        <f>'1月评分表'!K51</f>
        <v>5</v>
      </c>
      <c r="L1542" s="81">
        <f>'1月评分表'!L51</f>
        <v>72</v>
      </c>
      <c r="M1542" s="82">
        <f>'1月评分表'!M51</f>
        <v>51459.65</v>
      </c>
      <c r="N1542" s="82">
        <f>'1月评分表'!N51</f>
        <v>0</v>
      </c>
      <c r="O1542" s="82">
        <f>'1月评分表'!O51</f>
        <v>4.6872243445850302E-2</v>
      </c>
      <c r="P1542" s="82">
        <f>'1月评分表'!P51</f>
        <v>4.0121966796911896E-3</v>
      </c>
      <c r="Q1542" s="82">
        <f>'1月评分表'!Q51</f>
        <v>3.3748015281012198</v>
      </c>
      <c r="R1542" s="82">
        <f>'1月评分表'!R51</f>
        <v>0.28887816093776603</v>
      </c>
    </row>
    <row r="1543" spans="1:18" hidden="1">
      <c r="A1543" s="81">
        <v>202401</v>
      </c>
      <c r="B1543" s="81" t="s">
        <v>143</v>
      </c>
      <c r="C1543" s="81" t="s">
        <v>19</v>
      </c>
      <c r="D1543" s="81" t="s">
        <v>20</v>
      </c>
      <c r="E1543" s="81" t="s">
        <v>144</v>
      </c>
      <c r="F1543" s="81">
        <f>'1月评分表'!F52</f>
        <v>45</v>
      </c>
      <c r="G1543" s="81">
        <f>'1月评分表'!G52</f>
        <v>5</v>
      </c>
      <c r="H1543" s="81">
        <f>'1月评分表'!H52</f>
        <v>10</v>
      </c>
      <c r="I1543" s="81">
        <f>'1月评分表'!I52</f>
        <v>7</v>
      </c>
      <c r="J1543" s="81">
        <f>'1月评分表'!J52</f>
        <v>0</v>
      </c>
      <c r="K1543" s="81">
        <f>'1月评分表'!K52</f>
        <v>5</v>
      </c>
      <c r="L1543" s="81">
        <f>'1月评分表'!L52</f>
        <v>72</v>
      </c>
      <c r="M1543" s="82">
        <f>'1月评分表'!M52</f>
        <v>184741.69</v>
      </c>
      <c r="N1543" s="82">
        <f>'1月评分表'!N52</f>
        <v>10149.7367623829</v>
      </c>
      <c r="O1543" s="82">
        <f>'1月评分表'!O52</f>
        <v>8.6479337806614404E-2</v>
      </c>
      <c r="P1543" s="82">
        <f>'1月评分表'!P52</f>
        <v>1.7496443589892899E-2</v>
      </c>
      <c r="Q1543" s="82">
        <f>'1月评分表'!Q52</f>
        <v>6.2265123220762399</v>
      </c>
      <c r="R1543" s="82">
        <f>'1月评分表'!R52</f>
        <v>1.2597439384722899</v>
      </c>
    </row>
    <row r="1544" spans="1:18" hidden="1">
      <c r="A1544" s="81">
        <v>202401</v>
      </c>
      <c r="B1544" s="81" t="s">
        <v>145</v>
      </c>
      <c r="C1544" s="81" t="s">
        <v>16</v>
      </c>
      <c r="D1544" s="81" t="s">
        <v>23</v>
      </c>
      <c r="E1544" s="81" t="s">
        <v>146</v>
      </c>
      <c r="F1544" s="81">
        <f>'1月评分表'!F53</f>
        <v>45</v>
      </c>
      <c r="G1544" s="81">
        <f>'1月评分表'!G53</f>
        <v>15</v>
      </c>
      <c r="H1544" s="81">
        <f>'1月评分表'!H53</f>
        <v>10</v>
      </c>
      <c r="I1544" s="81">
        <f>'1月评分表'!I53</f>
        <v>10</v>
      </c>
      <c r="J1544" s="81">
        <f>'1月评分表'!J53</f>
        <v>5</v>
      </c>
      <c r="K1544" s="81">
        <f>'1月评分表'!K53</f>
        <v>5</v>
      </c>
      <c r="L1544" s="81">
        <f>'1月评分表'!L53</f>
        <v>90</v>
      </c>
      <c r="M1544" s="82">
        <f>'1月评分表'!M53</f>
        <v>240265.61</v>
      </c>
      <c r="N1544" s="82">
        <f>'1月评分表'!N53</f>
        <v>47779.038826079297</v>
      </c>
      <c r="O1544" s="82">
        <f>'1月评分表'!O53</f>
        <v>0.13471803258218901</v>
      </c>
      <c r="P1544" s="82">
        <f>'1月评分表'!P53</f>
        <v>6.5779712329427698E-2</v>
      </c>
      <c r="Q1544" s="82">
        <f>'1月评分表'!Q53</f>
        <v>12.124622932396999</v>
      </c>
      <c r="R1544" s="82">
        <f>'1月评分表'!R53</f>
        <v>5.9201741096484897</v>
      </c>
    </row>
    <row r="1545" spans="1:18" hidden="1">
      <c r="A1545" s="81">
        <v>202401</v>
      </c>
      <c r="B1545" s="81" t="s">
        <v>147</v>
      </c>
      <c r="C1545" s="81" t="s">
        <v>16</v>
      </c>
      <c r="D1545" s="81" t="s">
        <v>22</v>
      </c>
      <c r="E1545" s="81" t="s">
        <v>148</v>
      </c>
      <c r="F1545" s="81">
        <f>'1月评分表'!F54</f>
        <v>45</v>
      </c>
      <c r="G1545" s="81">
        <f>'1月评分表'!G54</f>
        <v>5</v>
      </c>
      <c r="H1545" s="81">
        <f>'1月评分表'!H54</f>
        <v>10</v>
      </c>
      <c r="I1545" s="81">
        <f>'1月评分表'!I54</f>
        <v>10</v>
      </c>
      <c r="J1545" s="81">
        <f>'1月评分表'!J54</f>
        <v>2.5</v>
      </c>
      <c r="K1545" s="81">
        <f>'1月评分表'!K54</f>
        <v>5</v>
      </c>
      <c r="L1545" s="81">
        <f>'1月评分表'!L54</f>
        <v>77.5</v>
      </c>
      <c r="M1545" s="82">
        <f>'1月评分表'!M54</f>
        <v>127627.36</v>
      </c>
      <c r="N1545" s="82">
        <f>'1月评分表'!N54</f>
        <v>10321.3421391092</v>
      </c>
      <c r="O1545" s="82">
        <f>'1月评分表'!O54</f>
        <v>0.121184289986456</v>
      </c>
      <c r="P1545" s="82">
        <f>'1月评分表'!P54</f>
        <v>2.5277471108835398E-2</v>
      </c>
      <c r="Q1545" s="82">
        <f>'1月评分表'!Q54</f>
        <v>9.39178247395032</v>
      </c>
      <c r="R1545" s="82">
        <f>'1月评分表'!R54</f>
        <v>1.95900401093474</v>
      </c>
    </row>
    <row r="1546" spans="1:18" hidden="1">
      <c r="A1546" s="81">
        <v>202401</v>
      </c>
      <c r="B1546" s="81" t="s">
        <v>149</v>
      </c>
      <c r="C1546" s="81" t="s">
        <v>19</v>
      </c>
      <c r="D1546" s="81" t="s">
        <v>25</v>
      </c>
      <c r="E1546" s="81" t="s">
        <v>150</v>
      </c>
      <c r="F1546" s="81">
        <f>'1月评分表'!F55</f>
        <v>40.049999999999997</v>
      </c>
      <c r="G1546" s="81">
        <f>'1月评分表'!G55</f>
        <v>10</v>
      </c>
      <c r="H1546" s="81">
        <f>'1月评分表'!H55</f>
        <v>10</v>
      </c>
      <c r="I1546" s="81">
        <f>'1月评分表'!I55</f>
        <v>10</v>
      </c>
      <c r="J1546" s="81">
        <f>'1月评分表'!J55</f>
        <v>5</v>
      </c>
      <c r="K1546" s="81">
        <f>'1月评分表'!K55</f>
        <v>5</v>
      </c>
      <c r="L1546" s="81">
        <f>'1月评分表'!L55</f>
        <v>80.05</v>
      </c>
      <c r="M1546" s="82">
        <f>'1月评分表'!M55</f>
        <v>207882.86</v>
      </c>
      <c r="N1546" s="82">
        <f>'1月评分表'!N55</f>
        <v>27344.692565057099</v>
      </c>
      <c r="O1546" s="82">
        <f>'1月评分表'!O55</f>
        <v>0.13428227941839299</v>
      </c>
      <c r="P1546" s="82">
        <f>'1月评分表'!P55</f>
        <v>2.4539864333891399E-2</v>
      </c>
      <c r="Q1546" s="82">
        <f>'1月评分表'!Q55</f>
        <v>10.749296467442401</v>
      </c>
      <c r="R1546" s="82">
        <f>'1月评分表'!R55</f>
        <v>1.964416139928</v>
      </c>
    </row>
    <row r="1547" spans="1:18" hidden="1">
      <c r="A1547" s="81">
        <v>202401</v>
      </c>
      <c r="B1547" s="81" t="s">
        <v>151</v>
      </c>
      <c r="C1547" s="81" t="s">
        <v>19</v>
      </c>
      <c r="D1547" s="81" t="s">
        <v>28</v>
      </c>
      <c r="E1547" s="81" t="s">
        <v>152</v>
      </c>
      <c r="F1547" s="81">
        <f>'1月评分表'!F56</f>
        <v>38.25</v>
      </c>
      <c r="G1547" s="81">
        <f>'1月评分表'!G56</f>
        <v>2.5</v>
      </c>
      <c r="H1547" s="81">
        <f>'1月评分表'!H56</f>
        <v>2.5</v>
      </c>
      <c r="I1547" s="81">
        <f>'1月评分表'!I56</f>
        <v>10</v>
      </c>
      <c r="J1547" s="81">
        <f>'1月评分表'!J56</f>
        <v>2.5</v>
      </c>
      <c r="K1547" s="81">
        <f>'1月评分表'!K56</f>
        <v>5</v>
      </c>
      <c r="L1547" s="81">
        <f>'1月评分表'!L56</f>
        <v>60.75</v>
      </c>
      <c r="M1547" s="82">
        <f>'1月评分表'!M56</f>
        <v>177917.87</v>
      </c>
      <c r="N1547" s="82">
        <f>'1月评分表'!N56</f>
        <v>1618.72553858231</v>
      </c>
      <c r="O1547" s="82">
        <f>'1月评分表'!O56</f>
        <v>0.175858275429573</v>
      </c>
      <c r="P1547" s="82">
        <f>'1月评分表'!P56</f>
        <v>1.43650799537886E-2</v>
      </c>
      <c r="Q1547" s="82">
        <f>'1月评分表'!Q56</f>
        <v>10.6833902323466</v>
      </c>
      <c r="R1547" s="82">
        <f>'1月评分表'!R56</f>
        <v>0.872678607192657</v>
      </c>
    </row>
    <row r="1548" spans="1:18" hidden="1">
      <c r="A1548" s="81">
        <v>202401</v>
      </c>
      <c r="B1548" s="81" t="s">
        <v>153</v>
      </c>
      <c r="C1548" s="81" t="s">
        <v>19</v>
      </c>
      <c r="D1548" s="81" t="s">
        <v>25</v>
      </c>
      <c r="E1548" s="81" t="s">
        <v>154</v>
      </c>
      <c r="F1548" s="81">
        <f>'1月评分表'!F57</f>
        <v>40.5</v>
      </c>
      <c r="G1548" s="81">
        <f>'1月评分表'!G57</f>
        <v>5</v>
      </c>
      <c r="H1548" s="81">
        <f>'1月评分表'!H57</f>
        <v>10</v>
      </c>
      <c r="I1548" s="81">
        <f>'1月评分表'!I57</f>
        <v>10</v>
      </c>
      <c r="J1548" s="81">
        <f>'1月评分表'!J57</f>
        <v>5</v>
      </c>
      <c r="K1548" s="81">
        <f>'1月评分表'!K57</f>
        <v>5</v>
      </c>
      <c r="L1548" s="81">
        <f>'1月评分表'!L57</f>
        <v>75.5</v>
      </c>
      <c r="M1548" s="82">
        <f>'1月评分表'!M57</f>
        <v>234314.17</v>
      </c>
      <c r="N1548" s="82">
        <f>'1月评分表'!N57</f>
        <v>13859.3894103516</v>
      </c>
      <c r="O1548" s="82">
        <f>'1月评分表'!O57</f>
        <v>0.113692810224522</v>
      </c>
      <c r="P1548" s="82">
        <f>'1月评分表'!P57</f>
        <v>2.2491800790559999E-2</v>
      </c>
      <c r="Q1548" s="82">
        <f>'1月评分表'!Q57</f>
        <v>8.5838071719514293</v>
      </c>
      <c r="R1548" s="82">
        <f>'1月评分表'!R57</f>
        <v>1.69813095968728</v>
      </c>
    </row>
    <row r="1549" spans="1:18" hidden="1">
      <c r="A1549" s="81">
        <v>202401</v>
      </c>
      <c r="B1549" s="81" t="s">
        <v>155</v>
      </c>
      <c r="C1549" s="81" t="s">
        <v>16</v>
      </c>
      <c r="D1549" s="81" t="s">
        <v>34</v>
      </c>
      <c r="E1549" s="81" t="s">
        <v>156</v>
      </c>
      <c r="F1549" s="81">
        <f>'1月评分表'!F58</f>
        <v>40.049999999999997</v>
      </c>
      <c r="G1549" s="81">
        <f>'1月评分表'!G58</f>
        <v>15</v>
      </c>
      <c r="H1549" s="81">
        <f>'1月评分表'!H58</f>
        <v>10</v>
      </c>
      <c r="I1549" s="81">
        <f>'1月评分表'!I58</f>
        <v>7</v>
      </c>
      <c r="J1549" s="81">
        <f>'1月评分表'!J58</f>
        <v>2.5</v>
      </c>
      <c r="K1549" s="81">
        <f>'1月评分表'!K58</f>
        <v>5</v>
      </c>
      <c r="L1549" s="81">
        <f>'1月评分表'!L58</f>
        <v>79.55</v>
      </c>
      <c r="M1549" s="82">
        <f>'1月评分表'!M58</f>
        <v>529396.46</v>
      </c>
      <c r="N1549" s="82">
        <f>'1月评分表'!N58</f>
        <v>83771.620205290499</v>
      </c>
      <c r="O1549" s="82">
        <f>'1月评分表'!O58</f>
        <v>0.45431116048720099</v>
      </c>
      <c r="P1549" s="82">
        <f>'1月评分表'!P58</f>
        <v>0.131137067993114</v>
      </c>
      <c r="Q1549" s="82">
        <f>'1月评分表'!Q58</f>
        <v>36.140452816756898</v>
      </c>
      <c r="R1549" s="82">
        <f>'1月评分表'!R58</f>
        <v>10.431953758852201</v>
      </c>
    </row>
    <row r="1550" spans="1:18" hidden="1">
      <c r="A1550" s="81">
        <v>202401</v>
      </c>
      <c r="B1550" s="81" t="s">
        <v>157</v>
      </c>
      <c r="C1550" s="81" t="s">
        <v>17</v>
      </c>
      <c r="D1550" s="81" t="s">
        <v>32</v>
      </c>
      <c r="E1550" s="81" t="s">
        <v>158</v>
      </c>
      <c r="F1550" s="81">
        <f>'1月评分表'!F59</f>
        <v>40.950000000000003</v>
      </c>
      <c r="G1550" s="81">
        <f>'1月评分表'!G59</f>
        <v>15</v>
      </c>
      <c r="H1550" s="81">
        <f>'1月评分表'!H59</f>
        <v>10</v>
      </c>
      <c r="I1550" s="81">
        <f>'1月评分表'!I59</f>
        <v>10</v>
      </c>
      <c r="J1550" s="81">
        <f>'1月评分表'!J59</f>
        <v>2.5</v>
      </c>
      <c r="K1550" s="81">
        <f>'1月评分表'!K59</f>
        <v>5</v>
      </c>
      <c r="L1550" s="81">
        <f>'1月评分表'!L59</f>
        <v>83.45</v>
      </c>
      <c r="M1550" s="82">
        <f>'1月评分表'!M59</f>
        <v>462922.04</v>
      </c>
      <c r="N1550" s="82">
        <f>'1月评分表'!N59</f>
        <v>90627.697972169102</v>
      </c>
      <c r="O1550" s="82">
        <f>'1月评分表'!O59</f>
        <v>0.24505984430355601</v>
      </c>
      <c r="P1550" s="82">
        <f>'1月评分表'!P59</f>
        <v>6.24222857302471E-2</v>
      </c>
      <c r="Q1550" s="82">
        <f>'1月评分表'!Q59</f>
        <v>20.450244007131801</v>
      </c>
      <c r="R1550" s="82">
        <f>'1月评分表'!R59</f>
        <v>5.2091397441891196</v>
      </c>
    </row>
    <row r="1551" spans="1:18" hidden="1">
      <c r="A1551" s="81">
        <v>202401</v>
      </c>
      <c r="B1551" s="81" t="s">
        <v>159</v>
      </c>
      <c r="C1551" s="81" t="s">
        <v>17</v>
      </c>
      <c r="D1551" s="81" t="s">
        <v>31</v>
      </c>
      <c r="E1551" s="81" t="s">
        <v>160</v>
      </c>
      <c r="F1551" s="81">
        <f>'1月评分表'!F60</f>
        <v>41.4</v>
      </c>
      <c r="G1551" s="81">
        <f>'1月评分表'!G60</f>
        <v>10</v>
      </c>
      <c r="H1551" s="81">
        <f>'1月评分表'!H60</f>
        <v>10</v>
      </c>
      <c r="I1551" s="81">
        <f>'1月评分表'!I60</f>
        <v>10</v>
      </c>
      <c r="J1551" s="81">
        <f>'1月评分表'!J60</f>
        <v>2.5</v>
      </c>
      <c r="K1551" s="81">
        <f>'1月评分表'!K60</f>
        <v>5</v>
      </c>
      <c r="L1551" s="81">
        <f>'1月评分表'!L60</f>
        <v>78.900000000000006</v>
      </c>
      <c r="M1551" s="82">
        <f>'1月评分表'!M60</f>
        <v>212139.94</v>
      </c>
      <c r="N1551" s="82">
        <f>'1月评分表'!N60</f>
        <v>23847.1195565214</v>
      </c>
      <c r="O1551" s="82">
        <f>'1月评分表'!O60</f>
        <v>8.1521388901517194E-2</v>
      </c>
      <c r="P1551" s="82">
        <f>'1月评分表'!P60</f>
        <v>2.3327145788159202E-2</v>
      </c>
      <c r="Q1551" s="82">
        <f>'1月评分表'!Q60</f>
        <v>6.4320375843297102</v>
      </c>
      <c r="R1551" s="82">
        <f>'1月评分表'!R60</f>
        <v>1.8405118026857601</v>
      </c>
    </row>
    <row r="1552" spans="1:18" hidden="1">
      <c r="A1552" s="81">
        <v>202401</v>
      </c>
      <c r="B1552" s="81" t="s">
        <v>161</v>
      </c>
      <c r="C1552" s="81" t="s">
        <v>17</v>
      </c>
      <c r="D1552" s="81" t="s">
        <v>31</v>
      </c>
      <c r="E1552" s="81" t="s">
        <v>162</v>
      </c>
      <c r="F1552" s="81">
        <f>'1月评分表'!F61</f>
        <v>43.2</v>
      </c>
      <c r="G1552" s="81">
        <f>'1月评分表'!G61</f>
        <v>2.5</v>
      </c>
      <c r="H1552" s="81">
        <f>'1月评分表'!H61</f>
        <v>10</v>
      </c>
      <c r="I1552" s="81">
        <f>'1月评分表'!I61</f>
        <v>10</v>
      </c>
      <c r="J1552" s="81">
        <f>'1月评分表'!J61</f>
        <v>0</v>
      </c>
      <c r="K1552" s="81">
        <f>'1月评分表'!K61</f>
        <v>5</v>
      </c>
      <c r="L1552" s="81">
        <f>'1月评分表'!L61</f>
        <v>70.7</v>
      </c>
      <c r="M1552" s="82">
        <f>'1月评分表'!M61</f>
        <v>218282.14</v>
      </c>
      <c r="N1552" s="82">
        <f>'1月评分表'!N61</f>
        <v>2432.3479696517902</v>
      </c>
      <c r="O1552" s="82">
        <f>'1月评分表'!O61</f>
        <v>5.7540570846752903E-2</v>
      </c>
      <c r="P1552" s="82">
        <f>'1月评分表'!P61</f>
        <v>1.74042175963409E-2</v>
      </c>
      <c r="Q1552" s="82">
        <f>'1月评分表'!Q61</f>
        <v>4.0681183588654299</v>
      </c>
      <c r="R1552" s="82">
        <f>'1月评分表'!R61</f>
        <v>1.2304781840612999</v>
      </c>
    </row>
    <row r="1553" spans="1:18" hidden="1">
      <c r="A1553" s="81">
        <v>202401</v>
      </c>
      <c r="B1553" s="81" t="s">
        <v>163</v>
      </c>
      <c r="C1553" s="81" t="s">
        <v>17</v>
      </c>
      <c r="D1553" s="81" t="s">
        <v>31</v>
      </c>
      <c r="E1553" s="81" t="s">
        <v>164</v>
      </c>
      <c r="F1553" s="81">
        <f>'1月评分表'!F62</f>
        <v>41.4</v>
      </c>
      <c r="G1553" s="81">
        <f>'1月评分表'!G62</f>
        <v>15</v>
      </c>
      <c r="H1553" s="81">
        <f>'1月评分表'!H62</f>
        <v>10</v>
      </c>
      <c r="I1553" s="81">
        <f>'1月评分表'!I62</f>
        <v>10</v>
      </c>
      <c r="J1553" s="81">
        <f>'1月评分表'!J62</f>
        <v>0</v>
      </c>
      <c r="K1553" s="81">
        <f>'1月评分表'!K62</f>
        <v>5</v>
      </c>
      <c r="L1553" s="81">
        <f>'1月评分表'!L62</f>
        <v>81.400000000000006</v>
      </c>
      <c r="M1553" s="82">
        <f>'1月评分表'!M62</f>
        <v>523469.3</v>
      </c>
      <c r="N1553" s="82">
        <f>'1月评分表'!N62</f>
        <v>78675.055080575505</v>
      </c>
      <c r="O1553" s="82">
        <f>'1月评分表'!O62</f>
        <v>0.224790185789633</v>
      </c>
      <c r="P1553" s="82">
        <f>'1月评分表'!P62</f>
        <v>6.3480668091871306E-2</v>
      </c>
      <c r="Q1553" s="82">
        <f>'1月评分表'!Q62</f>
        <v>18.297921123276101</v>
      </c>
      <c r="R1553" s="82">
        <f>'1月评分表'!R62</f>
        <v>5.16732638267833</v>
      </c>
    </row>
    <row r="1554" spans="1:18" hidden="1">
      <c r="A1554" s="81">
        <v>202401</v>
      </c>
      <c r="B1554" s="81" t="s">
        <v>165</v>
      </c>
      <c r="C1554" s="81" t="s">
        <v>17</v>
      </c>
      <c r="D1554" s="81" t="s">
        <v>32</v>
      </c>
      <c r="E1554" s="81" t="s">
        <v>166</v>
      </c>
      <c r="F1554" s="81">
        <f>'1月评分表'!F63</f>
        <v>41.85</v>
      </c>
      <c r="G1554" s="81">
        <f>'1月评分表'!G63</f>
        <v>20</v>
      </c>
      <c r="H1554" s="81">
        <f>'1月评分表'!H63</f>
        <v>10</v>
      </c>
      <c r="I1554" s="81">
        <f>'1月评分表'!I63</f>
        <v>7</v>
      </c>
      <c r="J1554" s="81">
        <f>'1月评分表'!J63</f>
        <v>7.5</v>
      </c>
      <c r="K1554" s="81">
        <f>'1月评分表'!K63</f>
        <v>5</v>
      </c>
      <c r="L1554" s="81">
        <f>'1月评分表'!L63</f>
        <v>91.35</v>
      </c>
      <c r="M1554" s="82">
        <f>'1月评分表'!M63</f>
        <v>256417.31</v>
      </c>
      <c r="N1554" s="82">
        <f>'1月评分表'!N63</f>
        <v>54651.631722924001</v>
      </c>
      <c r="O1554" s="82">
        <f>'1月评分表'!O63</f>
        <v>0.14053220125171101</v>
      </c>
      <c r="P1554" s="82">
        <f>'1月评分表'!P63</f>
        <v>3.5905259670185097E-2</v>
      </c>
      <c r="Q1554" s="82">
        <f>'1月评分表'!Q63</f>
        <v>12.837616584343801</v>
      </c>
      <c r="R1554" s="82">
        <f>'1月评分表'!R63</f>
        <v>3.27994547087141</v>
      </c>
    </row>
    <row r="1555" spans="1:18" hidden="1">
      <c r="A1555" s="81">
        <v>202401</v>
      </c>
      <c r="B1555" s="81" t="s">
        <v>167</v>
      </c>
      <c r="C1555" s="81" t="s">
        <v>17</v>
      </c>
      <c r="D1555" s="81" t="s">
        <v>31</v>
      </c>
      <c r="E1555" s="81" t="s">
        <v>168</v>
      </c>
      <c r="F1555" s="81">
        <f>'1月评分表'!F64</f>
        <v>40.950000000000003</v>
      </c>
      <c r="G1555" s="81">
        <f>'1月评分表'!G64</f>
        <v>2.5</v>
      </c>
      <c r="H1555" s="81">
        <f>'1月评分表'!H64</f>
        <v>10</v>
      </c>
      <c r="I1555" s="81">
        <f>'1月评分表'!I64</f>
        <v>10</v>
      </c>
      <c r="J1555" s="81">
        <f>'1月评分表'!J64</f>
        <v>5</v>
      </c>
      <c r="K1555" s="81">
        <f>'1月评分表'!K64</f>
        <v>5</v>
      </c>
      <c r="L1555" s="81">
        <f>'1月评分表'!L64</f>
        <v>73.45</v>
      </c>
      <c r="M1555" s="82">
        <f>'1月评分表'!M64</f>
        <v>296515.65000000002</v>
      </c>
      <c r="N1555" s="82">
        <f>'1月评分表'!N64</f>
        <v>10145.293538488</v>
      </c>
      <c r="O1555" s="82">
        <f>'1月评分表'!O64</f>
        <v>8.6315546756137396E-2</v>
      </c>
      <c r="P1555" s="82">
        <f>'1月评分表'!P64</f>
        <v>2.56840513415812E-2</v>
      </c>
      <c r="Q1555" s="82">
        <f>'1月评分表'!Q64</f>
        <v>6.3398769092382903</v>
      </c>
      <c r="R1555" s="82">
        <f>'1月评分表'!R64</f>
        <v>1.8864935710391399</v>
      </c>
    </row>
    <row r="1556" spans="1:18" hidden="1">
      <c r="A1556" s="81">
        <v>202401</v>
      </c>
      <c r="B1556" s="81" t="s">
        <v>169</v>
      </c>
      <c r="C1556" s="81" t="s">
        <v>17</v>
      </c>
      <c r="D1556" s="81" t="s">
        <v>32</v>
      </c>
      <c r="E1556" s="81" t="s">
        <v>170</v>
      </c>
      <c r="F1556" s="81">
        <f>'1月评分表'!F65</f>
        <v>36</v>
      </c>
      <c r="G1556" s="81">
        <f>'1月评分表'!G65</f>
        <v>15</v>
      </c>
      <c r="H1556" s="81">
        <f>'1月评分表'!H65</f>
        <v>10</v>
      </c>
      <c r="I1556" s="81">
        <f>'1月评分表'!I65</f>
        <v>10</v>
      </c>
      <c r="J1556" s="81">
        <f>'1月评分表'!J65</f>
        <v>5</v>
      </c>
      <c r="K1556" s="81">
        <f>'1月评分表'!K65</f>
        <v>5</v>
      </c>
      <c r="L1556" s="81">
        <f>'1月评分表'!L65</f>
        <v>81</v>
      </c>
      <c r="M1556" s="82">
        <f>'1月评分表'!M65</f>
        <v>261608.86</v>
      </c>
      <c r="N1556" s="82">
        <f>'1月评分表'!N65</f>
        <v>40765.915909401199</v>
      </c>
      <c r="O1556" s="82">
        <f>'1月评分表'!O65</f>
        <v>0.12724366056195699</v>
      </c>
      <c r="P1556" s="82">
        <f>'1月评分表'!P65</f>
        <v>3.2157091651340897E-2</v>
      </c>
      <c r="Q1556" s="82">
        <f>'1月评分表'!Q65</f>
        <v>10.306736505518501</v>
      </c>
      <c r="R1556" s="82">
        <f>'1月评分表'!R65</f>
        <v>2.6047244237586198</v>
      </c>
    </row>
    <row r="1557" spans="1:18" hidden="1">
      <c r="A1557" s="81">
        <v>202401</v>
      </c>
      <c r="B1557" s="81" t="s">
        <v>171</v>
      </c>
      <c r="C1557" s="81" t="s">
        <v>17</v>
      </c>
      <c r="D1557" s="81" t="s">
        <v>32</v>
      </c>
      <c r="E1557" s="81" t="s">
        <v>172</v>
      </c>
      <c r="F1557" s="81">
        <f>'1月评分表'!F66</f>
        <v>40.950000000000003</v>
      </c>
      <c r="G1557" s="81">
        <f>'1月评分表'!G66</f>
        <v>15</v>
      </c>
      <c r="H1557" s="81">
        <f>'1月评分表'!H66</f>
        <v>10</v>
      </c>
      <c r="I1557" s="81">
        <f>'1月评分表'!I66</f>
        <v>10</v>
      </c>
      <c r="J1557" s="81">
        <f>'1月评分表'!J66</f>
        <v>7.5</v>
      </c>
      <c r="K1557" s="81">
        <f>'1月评分表'!K66</f>
        <v>5</v>
      </c>
      <c r="L1557" s="81">
        <f>'1月评分表'!L66</f>
        <v>88.45</v>
      </c>
      <c r="M1557" s="82">
        <f>'1月评分表'!M66</f>
        <v>227163.42</v>
      </c>
      <c r="N1557" s="82">
        <f>'1月评分表'!N66</f>
        <v>41164.473019574303</v>
      </c>
      <c r="O1557" s="82">
        <f>'1月评分表'!O66</f>
        <v>0.116694960061477</v>
      </c>
      <c r="P1557" s="82">
        <f>'1月评分表'!P66</f>
        <v>2.9644204604467501E-2</v>
      </c>
      <c r="Q1557" s="82">
        <f>'1月评分表'!Q66</f>
        <v>10.3216692174376</v>
      </c>
      <c r="R1557" s="82">
        <f>'1月评分表'!R66</f>
        <v>2.6220298972651501</v>
      </c>
    </row>
    <row r="1558" spans="1:18" hidden="1">
      <c r="A1558" s="81">
        <v>202401</v>
      </c>
      <c r="B1558" s="81" t="s">
        <v>173</v>
      </c>
      <c r="C1558" s="81" t="s">
        <v>17</v>
      </c>
      <c r="D1558" s="81" t="s">
        <v>31</v>
      </c>
      <c r="E1558" s="81" t="s">
        <v>444</v>
      </c>
      <c r="F1558" s="81">
        <f>'1月评分表'!F67</f>
        <v>45</v>
      </c>
      <c r="G1558" s="81">
        <f>'1月评分表'!G67</f>
        <v>5</v>
      </c>
      <c r="H1558" s="81">
        <f>'1月评分表'!H67</f>
        <v>10</v>
      </c>
      <c r="I1558" s="81">
        <f>'1月评分表'!I67</f>
        <v>10</v>
      </c>
      <c r="J1558" s="81">
        <f>'1月评分表'!J67</f>
        <v>0</v>
      </c>
      <c r="K1558" s="81">
        <f>'1月评分表'!K67</f>
        <v>5</v>
      </c>
      <c r="L1558" s="81">
        <f>'1月评分表'!L67</f>
        <v>75</v>
      </c>
      <c r="M1558" s="82">
        <f>'1月评分表'!M67</f>
        <v>341273.83</v>
      </c>
      <c r="N1558" s="82">
        <f>'1月评分表'!N67</f>
        <v>31272.2447725087</v>
      </c>
      <c r="O1558" s="82">
        <f>'1月评分表'!O67</f>
        <v>0.122695179284106</v>
      </c>
      <c r="P1558" s="82">
        <f>'1月评分表'!P67</f>
        <v>3.5410185187326498E-2</v>
      </c>
      <c r="Q1558" s="82">
        <f>'1月评分表'!Q67</f>
        <v>9.2021384463079805</v>
      </c>
      <c r="R1558" s="82">
        <f>'1月评分表'!R67</f>
        <v>2.6557638890494899</v>
      </c>
    </row>
    <row r="1559" spans="1:18" hidden="1">
      <c r="A1559" s="81">
        <v>202401</v>
      </c>
      <c r="B1559" s="81" t="s">
        <v>175</v>
      </c>
      <c r="C1559" s="81" t="s">
        <v>17</v>
      </c>
      <c r="D1559" s="81" t="s">
        <v>32</v>
      </c>
      <c r="E1559" s="81" t="s">
        <v>176</v>
      </c>
      <c r="F1559" s="81">
        <f>'1月评分表'!F68</f>
        <v>45</v>
      </c>
      <c r="G1559" s="81">
        <f>'1月评分表'!G68</f>
        <v>5</v>
      </c>
      <c r="H1559" s="81">
        <f>'1月评分表'!H68</f>
        <v>10</v>
      </c>
      <c r="I1559" s="81">
        <f>'1月评分表'!I68</f>
        <v>7</v>
      </c>
      <c r="J1559" s="81">
        <f>'1月评分表'!J68</f>
        <v>5</v>
      </c>
      <c r="K1559" s="81">
        <f>'1月评分表'!K68</f>
        <v>5</v>
      </c>
      <c r="L1559" s="81">
        <f>'1月评分表'!L68</f>
        <v>77</v>
      </c>
      <c r="M1559" s="82">
        <f>'1月评分表'!M68</f>
        <v>322166.96000000002</v>
      </c>
      <c r="N1559" s="82">
        <f>'1月评分表'!N68</f>
        <v>26567.098355870501</v>
      </c>
      <c r="O1559" s="82">
        <f>'1月评分表'!O68</f>
        <v>0.131263246243883</v>
      </c>
      <c r="P1559" s="82">
        <f>'1月评分表'!P68</f>
        <v>3.2545827223263199E-2</v>
      </c>
      <c r="Q1559" s="82">
        <f>'1月评分表'!Q68</f>
        <v>10.107269960779</v>
      </c>
      <c r="R1559" s="82">
        <f>'1月评分表'!R68</f>
        <v>2.5060286961912599</v>
      </c>
    </row>
    <row r="1560" spans="1:18" hidden="1">
      <c r="A1560" s="81">
        <v>202401</v>
      </c>
      <c r="B1560" s="81" t="s">
        <v>177</v>
      </c>
      <c r="C1560" s="81" t="s">
        <v>17</v>
      </c>
      <c r="D1560" s="81" t="s">
        <v>33</v>
      </c>
      <c r="E1560" s="81" t="s">
        <v>178</v>
      </c>
      <c r="F1560" s="81">
        <f>'1月评分表'!F69</f>
        <v>42.3</v>
      </c>
      <c r="G1560" s="81">
        <f>'1月评分表'!G69</f>
        <v>0</v>
      </c>
      <c r="H1560" s="81">
        <f>'1月评分表'!H69</f>
        <v>10</v>
      </c>
      <c r="I1560" s="81">
        <f>'1月评分表'!I69</f>
        <v>10</v>
      </c>
      <c r="J1560" s="81">
        <f>'1月评分表'!J69</f>
        <v>2.5</v>
      </c>
      <c r="K1560" s="81">
        <f>'1月评分表'!K69</f>
        <v>5</v>
      </c>
      <c r="L1560" s="81">
        <f>'1月评分表'!L69</f>
        <v>69.8</v>
      </c>
      <c r="M1560" s="82">
        <f>'1月评分表'!M69</f>
        <v>164708.37</v>
      </c>
      <c r="N1560" s="82">
        <f>'1月评分表'!N69</f>
        <v>0</v>
      </c>
      <c r="O1560" s="82">
        <f>'1月评分表'!O69</f>
        <v>7.9786671565407502E-2</v>
      </c>
      <c r="P1560" s="82">
        <f>'1月评分表'!P69</f>
        <v>1.2584787182055499E-2</v>
      </c>
      <c r="Q1560" s="82">
        <f>'1月评分表'!Q69</f>
        <v>5.5691096752654401</v>
      </c>
      <c r="R1560" s="82">
        <f>'1月评分表'!R69</f>
        <v>0.87841814530747298</v>
      </c>
    </row>
    <row r="1561" spans="1:18" hidden="1">
      <c r="A1561" s="81">
        <v>202401</v>
      </c>
      <c r="B1561" s="81" t="s">
        <v>179</v>
      </c>
      <c r="C1561" s="81" t="s">
        <v>17</v>
      </c>
      <c r="D1561" s="81" t="s">
        <v>33</v>
      </c>
      <c r="E1561" s="81" t="s">
        <v>180</v>
      </c>
      <c r="F1561" s="81">
        <f>'1月评分表'!F70</f>
        <v>37.799999999999997</v>
      </c>
      <c r="G1561" s="81">
        <f>'1月评分表'!G70</f>
        <v>5</v>
      </c>
      <c r="H1561" s="81">
        <f>'1月评分表'!H70</f>
        <v>10</v>
      </c>
      <c r="I1561" s="81">
        <f>'1月评分表'!I70</f>
        <v>10</v>
      </c>
      <c r="J1561" s="81">
        <f>'1月评分表'!J70</f>
        <v>5</v>
      </c>
      <c r="K1561" s="81">
        <f>'1月评分表'!K70</f>
        <v>5</v>
      </c>
      <c r="L1561" s="81">
        <f>'1月评分表'!L70</f>
        <v>72.8</v>
      </c>
      <c r="M1561" s="82">
        <f>'1月评分表'!M70</f>
        <v>154037.64000000001</v>
      </c>
      <c r="N1561" s="82">
        <f>'1月评分表'!N70</f>
        <v>10724.5592341505</v>
      </c>
      <c r="O1561" s="82">
        <f>'1月评分表'!O70</f>
        <v>0.116566719864935</v>
      </c>
      <c r="P1561" s="82">
        <f>'1月评分表'!P70</f>
        <v>1.4970716491849299E-2</v>
      </c>
      <c r="Q1561" s="82">
        <f>'1月评分表'!Q70</f>
        <v>8.4860572061672492</v>
      </c>
      <c r="R1561" s="82">
        <f>'1月评分表'!R70</f>
        <v>1.0898681606066301</v>
      </c>
    </row>
    <row r="1562" spans="1:18" hidden="1">
      <c r="A1562" s="81">
        <v>202401</v>
      </c>
      <c r="B1562" s="81" t="s">
        <v>181</v>
      </c>
      <c r="C1562" s="81" t="s">
        <v>17</v>
      </c>
      <c r="D1562" s="81" t="s">
        <v>30</v>
      </c>
      <c r="E1562" s="81" t="s">
        <v>182</v>
      </c>
      <c r="F1562" s="81">
        <f>'1月评分表'!F71</f>
        <v>44.1</v>
      </c>
      <c r="G1562" s="81">
        <f>'1月评分表'!G71</f>
        <v>2.5</v>
      </c>
      <c r="H1562" s="81">
        <f>'1月评分表'!H71</f>
        <v>7.5</v>
      </c>
      <c r="I1562" s="81">
        <f>'1月评分表'!I71</f>
        <v>4</v>
      </c>
      <c r="J1562" s="81">
        <f>'1月评分表'!J71</f>
        <v>2.5</v>
      </c>
      <c r="K1562" s="81">
        <f>'1月评分表'!K71</f>
        <v>5</v>
      </c>
      <c r="L1562" s="81">
        <f>'1月评分表'!L71</f>
        <v>65.599999999999994</v>
      </c>
      <c r="M1562" s="82">
        <f>'1月评分表'!M71</f>
        <v>121795.51</v>
      </c>
      <c r="N1562" s="82">
        <f>'1月评分表'!N71</f>
        <v>1986.1709800239901</v>
      </c>
      <c r="O1562" s="82">
        <f>'1月评分表'!O71</f>
        <v>7.4990238002053802E-2</v>
      </c>
      <c r="P1562" s="82">
        <f>'1月评分表'!P71</f>
        <v>9.8988313721120706E-3</v>
      </c>
      <c r="Q1562" s="82">
        <f>'1月评分表'!Q71</f>
        <v>4.9193596129347297</v>
      </c>
      <c r="R1562" s="82">
        <f>'1月评分表'!R71</f>
        <v>0.64936333801055202</v>
      </c>
    </row>
    <row r="1563" spans="1:18" hidden="1">
      <c r="A1563" s="81">
        <v>202401</v>
      </c>
      <c r="B1563" s="81" t="s">
        <v>183</v>
      </c>
      <c r="C1563" s="81" t="s">
        <v>17</v>
      </c>
      <c r="D1563" s="81" t="s">
        <v>32</v>
      </c>
      <c r="E1563" s="81" t="s">
        <v>184</v>
      </c>
      <c r="F1563" s="81">
        <f>'1月评分表'!F72</f>
        <v>39.6</v>
      </c>
      <c r="G1563" s="81">
        <f>'1月评分表'!G72</f>
        <v>0</v>
      </c>
      <c r="H1563" s="81">
        <f>'1月评分表'!H72</f>
        <v>10</v>
      </c>
      <c r="I1563" s="81">
        <f>'1月评分表'!I72</f>
        <v>10</v>
      </c>
      <c r="J1563" s="81">
        <f>'1月评分表'!J72</f>
        <v>0</v>
      </c>
      <c r="K1563" s="81">
        <f>'1月评分表'!K72</f>
        <v>5</v>
      </c>
      <c r="L1563" s="81">
        <f>'1月评分表'!L72</f>
        <v>64.599999999999994</v>
      </c>
      <c r="M1563" s="82">
        <f>'1月评分表'!M72</f>
        <v>162214.34</v>
      </c>
      <c r="N1563" s="82">
        <f>'1月评分表'!N72</f>
        <v>0</v>
      </c>
      <c r="O1563" s="82">
        <f>'1月评分表'!O72</f>
        <v>5.1696978356105497E-2</v>
      </c>
      <c r="P1563" s="82">
        <f>'1月评分表'!P72</f>
        <v>1.2394227122626399E-2</v>
      </c>
      <c r="Q1563" s="82">
        <f>'1月评分表'!Q72</f>
        <v>3.3396248018044101</v>
      </c>
      <c r="R1563" s="82">
        <f>'1月评分表'!R72</f>
        <v>0.80066707212166799</v>
      </c>
    </row>
    <row r="1564" spans="1:18" hidden="1">
      <c r="A1564" s="81">
        <v>202401</v>
      </c>
      <c r="B1564" s="81" t="s">
        <v>185</v>
      </c>
      <c r="C1564" s="81" t="s">
        <v>17</v>
      </c>
      <c r="D1564" s="81" t="s">
        <v>32</v>
      </c>
      <c r="E1564" s="81" t="s">
        <v>186</v>
      </c>
      <c r="F1564" s="81">
        <f>'1月评分表'!F73</f>
        <v>44.1</v>
      </c>
      <c r="G1564" s="81">
        <f>'1月评分表'!G73</f>
        <v>10</v>
      </c>
      <c r="H1564" s="81">
        <f>'1月评分表'!H73</f>
        <v>10</v>
      </c>
      <c r="I1564" s="81">
        <f>'1月评分表'!I73</f>
        <v>10</v>
      </c>
      <c r="J1564" s="81">
        <f>'1月评分表'!J73</f>
        <v>2.5</v>
      </c>
      <c r="K1564" s="81">
        <f>'1月评分表'!K73</f>
        <v>5</v>
      </c>
      <c r="L1564" s="81">
        <f>'1月评分表'!L73</f>
        <v>81.599999999999994</v>
      </c>
      <c r="M1564" s="82">
        <f>'1月评分表'!M73</f>
        <v>181835.1</v>
      </c>
      <c r="N1564" s="82">
        <f>'1月评分表'!N73</f>
        <v>21410.405500585901</v>
      </c>
      <c r="O1564" s="82">
        <f>'1月评分表'!O73</f>
        <v>8.0990758658203502E-2</v>
      </c>
      <c r="P1564" s="82">
        <f>'1月评分表'!P73</f>
        <v>2.0284309204579101E-2</v>
      </c>
      <c r="Q1564" s="82">
        <f>'1月评分表'!Q73</f>
        <v>6.6088459065094103</v>
      </c>
      <c r="R1564" s="82">
        <f>'1月评分表'!R73</f>
        <v>1.6551996310936601</v>
      </c>
    </row>
    <row r="1565" spans="1:18" hidden="1">
      <c r="A1565" s="81">
        <v>202401</v>
      </c>
      <c r="B1565" s="81" t="s">
        <v>187</v>
      </c>
      <c r="C1565" s="81" t="s">
        <v>17</v>
      </c>
      <c r="D1565" s="81" t="s">
        <v>31</v>
      </c>
      <c r="E1565" s="81" t="s">
        <v>188</v>
      </c>
      <c r="F1565" s="81">
        <f>'1月评分表'!F74</f>
        <v>0</v>
      </c>
      <c r="G1565" s="81">
        <f>'1月评分表'!G74</f>
        <v>0</v>
      </c>
      <c r="H1565" s="81">
        <f>'1月评分表'!H74</f>
        <v>10</v>
      </c>
      <c r="I1565" s="81">
        <f>'1月评分表'!I74</f>
        <v>7</v>
      </c>
      <c r="J1565" s="81">
        <f>'1月评分表'!J74</f>
        <v>2.5</v>
      </c>
      <c r="K1565" s="81">
        <f>'1月评分表'!K74</f>
        <v>5</v>
      </c>
      <c r="L1565" s="81">
        <f>'1月评分表'!L74</f>
        <v>24.5</v>
      </c>
      <c r="M1565" s="82">
        <f>'1月评分表'!M74</f>
        <v>141364.13</v>
      </c>
      <c r="N1565" s="82">
        <f>'1月评分表'!N74</f>
        <v>0</v>
      </c>
      <c r="O1565" s="82">
        <f>'1月评分表'!O74</f>
        <v>3.5387394789749602E-2</v>
      </c>
      <c r="P1565" s="82">
        <f>'1月评分表'!P74</f>
        <v>1.08011359181469E-2</v>
      </c>
      <c r="Q1565" s="82">
        <f>'1月评分表'!Q74</f>
        <v>0.86699117234886502</v>
      </c>
      <c r="R1565" s="82">
        <f>'1月评分表'!R74</f>
        <v>0.264627829994598</v>
      </c>
    </row>
    <row r="1566" spans="1:18" hidden="1">
      <c r="A1566" s="81">
        <v>202401</v>
      </c>
      <c r="B1566" s="81" t="s">
        <v>189</v>
      </c>
      <c r="C1566" s="81" t="s">
        <v>17</v>
      </c>
      <c r="D1566" s="81" t="s">
        <v>32</v>
      </c>
      <c r="E1566" s="81" t="s">
        <v>190</v>
      </c>
      <c r="F1566" s="81">
        <f>'1月评分表'!F75</f>
        <v>39.15</v>
      </c>
      <c r="G1566" s="81">
        <f>'1月评分表'!G75</f>
        <v>2.5</v>
      </c>
      <c r="H1566" s="81">
        <f>'1月评分表'!H75</f>
        <v>10</v>
      </c>
      <c r="I1566" s="81">
        <f>'1月评分表'!I75</f>
        <v>10</v>
      </c>
      <c r="J1566" s="81">
        <f>'1月评分表'!J75</f>
        <v>2.5</v>
      </c>
      <c r="K1566" s="81">
        <f>'1月评分表'!K75</f>
        <v>5</v>
      </c>
      <c r="L1566" s="81">
        <f>'1月评分表'!L75</f>
        <v>69.150000000000006</v>
      </c>
      <c r="M1566" s="82">
        <f>'1月评分表'!M75</f>
        <v>165226.04999999999</v>
      </c>
      <c r="N1566" s="82">
        <f>'1月评分表'!N75</f>
        <v>3585.23497903613</v>
      </c>
      <c r="O1566" s="82">
        <f>'1月评分表'!O75</f>
        <v>5.6515034764186602E-2</v>
      </c>
      <c r="P1566" s="82">
        <f>'1月评分表'!P75</f>
        <v>1.36945210013227E-2</v>
      </c>
      <c r="Q1566" s="82">
        <f>'1月评分表'!Q75</f>
        <v>3.9080146539434999</v>
      </c>
      <c r="R1566" s="82">
        <f>'1月评分表'!R75</f>
        <v>0.94697612724146296</v>
      </c>
    </row>
    <row r="1567" spans="1:18" hidden="1">
      <c r="A1567" s="81">
        <v>202401</v>
      </c>
      <c r="B1567" s="81" t="s">
        <v>191</v>
      </c>
      <c r="C1567" s="81" t="s">
        <v>17</v>
      </c>
      <c r="D1567" s="81" t="s">
        <v>31</v>
      </c>
      <c r="E1567" s="81" t="s">
        <v>192</v>
      </c>
      <c r="F1567" s="81">
        <f>'1月评分表'!F76</f>
        <v>38.25</v>
      </c>
      <c r="G1567" s="81">
        <f>'1月评分表'!G76</f>
        <v>20</v>
      </c>
      <c r="H1567" s="81">
        <f>'1月评分表'!H76</f>
        <v>10</v>
      </c>
      <c r="I1567" s="81">
        <f>'1月评分表'!I76</f>
        <v>7</v>
      </c>
      <c r="J1567" s="81">
        <f>'1月评分表'!J76</f>
        <v>5</v>
      </c>
      <c r="K1567" s="81">
        <f>'1月评分表'!K76</f>
        <v>5</v>
      </c>
      <c r="L1567" s="81">
        <f>'1月评分表'!L76</f>
        <v>85.25</v>
      </c>
      <c r="M1567" s="82">
        <f>'1月评分表'!M76</f>
        <v>122243.44</v>
      </c>
      <c r="N1567" s="82">
        <f>'1月评分表'!N76</f>
        <v>55255.338144797097</v>
      </c>
      <c r="O1567" s="82">
        <f>'1月评分表'!O76</f>
        <v>9.6444607341396496E-2</v>
      </c>
      <c r="P1567" s="82">
        <f>'1月评分表'!P76</f>
        <v>2.58337104162705E-2</v>
      </c>
      <c r="Q1567" s="82">
        <f>'1月评分表'!Q76</f>
        <v>8.2219027758540495</v>
      </c>
      <c r="R1567" s="82">
        <f>'1月评分表'!R76</f>
        <v>2.2023238129870601</v>
      </c>
    </row>
    <row r="1568" spans="1:18" hidden="1">
      <c r="A1568" s="81">
        <v>202401</v>
      </c>
      <c r="B1568" s="81" t="s">
        <v>193</v>
      </c>
      <c r="C1568" s="81" t="s">
        <v>17</v>
      </c>
      <c r="D1568" s="81" t="s">
        <v>31</v>
      </c>
      <c r="E1568" s="81" t="s">
        <v>194</v>
      </c>
      <c r="F1568" s="81">
        <f>'1月评分表'!F77</f>
        <v>44.1</v>
      </c>
      <c r="G1568" s="81">
        <f>'1月评分表'!G77</f>
        <v>0</v>
      </c>
      <c r="H1568" s="81">
        <f>'1月评分表'!H77</f>
        <v>10</v>
      </c>
      <c r="I1568" s="81">
        <f>'1月评分表'!I77</f>
        <v>10</v>
      </c>
      <c r="J1568" s="81">
        <f>'1月评分表'!J77</f>
        <v>0</v>
      </c>
      <c r="K1568" s="81">
        <f>'1月评分表'!K77</f>
        <v>5</v>
      </c>
      <c r="L1568" s="81">
        <f>'1月评分表'!L77</f>
        <v>69.099999999999994</v>
      </c>
      <c r="M1568" s="82">
        <f>'1月评分表'!M77</f>
        <v>176497.04</v>
      </c>
      <c r="N1568" s="82">
        <f>'1月评分表'!N77</f>
        <v>0</v>
      </c>
      <c r="O1568" s="82">
        <f>'1月评分表'!O77</f>
        <v>4.4182144605581501E-2</v>
      </c>
      <c r="P1568" s="82">
        <f>'1月评分表'!P77</f>
        <v>1.34855179895395E-2</v>
      </c>
      <c r="Q1568" s="82">
        <f>'1月评分表'!Q77</f>
        <v>3.05298619224568</v>
      </c>
      <c r="R1568" s="82">
        <f>'1月评分表'!R77</f>
        <v>0.93184929307718201</v>
      </c>
    </row>
    <row r="1569" spans="1:18" hidden="1">
      <c r="A1569" s="81">
        <v>202401</v>
      </c>
      <c r="B1569" s="81" t="s">
        <v>195</v>
      </c>
      <c r="C1569" s="81" t="s">
        <v>17</v>
      </c>
      <c r="D1569" s="81" t="s">
        <v>31</v>
      </c>
      <c r="E1569" s="81" t="s">
        <v>196</v>
      </c>
      <c r="F1569" s="81">
        <f>'1月评分表'!F78</f>
        <v>0</v>
      </c>
      <c r="G1569" s="81">
        <f>'1月评分表'!G78</f>
        <v>0</v>
      </c>
      <c r="H1569" s="81">
        <f>'1月评分表'!H78</f>
        <v>10</v>
      </c>
      <c r="I1569" s="81">
        <f>'1月评分表'!I78</f>
        <v>10</v>
      </c>
      <c r="J1569" s="81">
        <f>'1月评分表'!J78</f>
        <v>7.5</v>
      </c>
      <c r="K1569" s="81">
        <f>'1月评分表'!K78</f>
        <v>5</v>
      </c>
      <c r="L1569" s="81">
        <f>'1月评分表'!L78</f>
        <v>32.5</v>
      </c>
      <c r="M1569" s="82">
        <f>'1月评分表'!M78</f>
        <v>164566.03</v>
      </c>
      <c r="N1569" s="82">
        <f>'1月评分表'!N78</f>
        <v>0</v>
      </c>
      <c r="O1569" s="82">
        <f>'1月评分表'!O78</f>
        <v>4.1195479168525798E-2</v>
      </c>
      <c r="P1569" s="82">
        <f>'1月评分表'!P78</f>
        <v>1.25739114833433E-2</v>
      </c>
      <c r="Q1569" s="82">
        <f>'1月评分表'!Q78</f>
        <v>1.33885307297709</v>
      </c>
      <c r="R1569" s="82">
        <f>'1月评分表'!R78</f>
        <v>0.40865212320865801</v>
      </c>
    </row>
    <row r="1570" spans="1:18" hidden="1">
      <c r="A1570" s="81">
        <v>202401</v>
      </c>
      <c r="B1570" s="81" t="s">
        <v>197</v>
      </c>
      <c r="C1570" s="81" t="s">
        <v>17</v>
      </c>
      <c r="D1570" s="81" t="s">
        <v>33</v>
      </c>
      <c r="E1570" s="81" t="s">
        <v>198</v>
      </c>
      <c r="F1570" s="81">
        <f>'1月评分表'!F79</f>
        <v>45</v>
      </c>
      <c r="G1570" s="81">
        <f>'1月评分表'!G79</f>
        <v>2.5</v>
      </c>
      <c r="H1570" s="81">
        <f>'1月评分表'!H79</f>
        <v>2.5</v>
      </c>
      <c r="I1570" s="81">
        <f>'1月评分表'!I79</f>
        <v>10</v>
      </c>
      <c r="J1570" s="81">
        <f>'1月评分表'!J79</f>
        <v>2.5</v>
      </c>
      <c r="K1570" s="81">
        <f>'1月评分表'!K79</f>
        <v>5</v>
      </c>
      <c r="L1570" s="81">
        <f>'1月评分表'!L79</f>
        <v>67.5</v>
      </c>
      <c r="M1570" s="82">
        <f>'1月评分表'!M79</f>
        <v>199287.29</v>
      </c>
      <c r="N1570" s="82">
        <f>'1月评分表'!N79</f>
        <v>5182.4222089550103</v>
      </c>
      <c r="O1570" s="82">
        <f>'1月评分表'!O79</f>
        <v>0.116808133187622</v>
      </c>
      <c r="P1570" s="82">
        <f>'1月评分表'!P79</f>
        <v>1.6773775165692499E-2</v>
      </c>
      <c r="Q1570" s="82">
        <f>'1月评分表'!Q79</f>
        <v>7.8845489901644799</v>
      </c>
      <c r="R1570" s="82">
        <f>'1月评分表'!R79</f>
        <v>1.1322298236842401</v>
      </c>
    </row>
    <row r="1571" spans="1:18" hidden="1">
      <c r="A1571" s="81">
        <v>202401</v>
      </c>
      <c r="B1571" s="81" t="s">
        <v>199</v>
      </c>
      <c r="C1571" s="81" t="s">
        <v>17</v>
      </c>
      <c r="D1571" s="81" t="s">
        <v>33</v>
      </c>
      <c r="E1571" s="81" t="s">
        <v>200</v>
      </c>
      <c r="F1571" s="81">
        <f>'1月评分表'!F80</f>
        <v>41.85</v>
      </c>
      <c r="G1571" s="81">
        <f>'1月评分表'!G80</f>
        <v>0</v>
      </c>
      <c r="H1571" s="81">
        <f>'1月评分表'!H80</f>
        <v>5</v>
      </c>
      <c r="I1571" s="81">
        <f>'1月评分表'!I80</f>
        <v>10</v>
      </c>
      <c r="J1571" s="81">
        <f>'1月评分表'!J80</f>
        <v>0</v>
      </c>
      <c r="K1571" s="81">
        <f>'1月评分表'!K80</f>
        <v>5</v>
      </c>
      <c r="L1571" s="81">
        <f>'1月评分表'!L80</f>
        <v>61.85</v>
      </c>
      <c r="M1571" s="82">
        <f>'1月评分表'!M80</f>
        <v>164668.04999999999</v>
      </c>
      <c r="N1571" s="82">
        <f>'1月评分表'!N80</f>
        <v>0</v>
      </c>
      <c r="O1571" s="82">
        <f>'1月评分表'!O80</f>
        <v>7.9767140083203403E-2</v>
      </c>
      <c r="P1571" s="82">
        <f>'1月评分表'!P80</f>
        <v>1.2581706472683E-2</v>
      </c>
      <c r="Q1571" s="82">
        <f>'1月评分表'!Q80</f>
        <v>4.9335976141461302</v>
      </c>
      <c r="R1571" s="82">
        <f>'1月评分表'!R80</f>
        <v>0.77817854533544595</v>
      </c>
    </row>
    <row r="1572" spans="1:18" hidden="1">
      <c r="A1572" s="81">
        <v>202401</v>
      </c>
      <c r="B1572" s="81" t="s">
        <v>201</v>
      </c>
      <c r="C1572" s="81" t="s">
        <v>17</v>
      </c>
      <c r="D1572" s="81" t="s">
        <v>33</v>
      </c>
      <c r="E1572" s="81" t="s">
        <v>202</v>
      </c>
      <c r="F1572" s="81">
        <f>'1月评分表'!F81</f>
        <v>36</v>
      </c>
      <c r="G1572" s="81">
        <f>'1月评分表'!G81</f>
        <v>0</v>
      </c>
      <c r="H1572" s="81">
        <f>'1月评分表'!H81</f>
        <v>10</v>
      </c>
      <c r="I1572" s="81">
        <f>'1月评分表'!I81</f>
        <v>10</v>
      </c>
      <c r="J1572" s="81">
        <f>'1月评分表'!J81</f>
        <v>2.5</v>
      </c>
      <c r="K1572" s="81">
        <f>'1月评分表'!K81</f>
        <v>5</v>
      </c>
      <c r="L1572" s="81">
        <f>'1月评分表'!L81</f>
        <v>63.5</v>
      </c>
      <c r="M1572" s="82">
        <f>'1月评分表'!M81</f>
        <v>118542.69</v>
      </c>
      <c r="N1572" s="82">
        <f>'1月评分表'!N81</f>
        <v>0</v>
      </c>
      <c r="O1572" s="82">
        <f>'1月评分表'!O81</f>
        <v>5.7423473218209301E-2</v>
      </c>
      <c r="P1572" s="82">
        <f>'1月评分表'!P81</f>
        <v>9.0574299632640194E-3</v>
      </c>
      <c r="Q1572" s="82">
        <f>'1月评分表'!Q81</f>
        <v>3.64639054935629</v>
      </c>
      <c r="R1572" s="82">
        <f>'1月评分表'!R81</f>
        <v>0.57514680266726503</v>
      </c>
    </row>
    <row r="1573" spans="1:18" hidden="1">
      <c r="A1573" s="81">
        <v>202401</v>
      </c>
      <c r="B1573" s="81" t="s">
        <v>203</v>
      </c>
      <c r="C1573" s="81" t="s">
        <v>17</v>
      </c>
      <c r="D1573" s="81" t="s">
        <v>33</v>
      </c>
      <c r="E1573" s="81" t="s">
        <v>204</v>
      </c>
      <c r="F1573" s="81">
        <f>'1月评分表'!F82</f>
        <v>41.4</v>
      </c>
      <c r="G1573" s="81">
        <f>'1月评分表'!G82</f>
        <v>20</v>
      </c>
      <c r="H1573" s="81">
        <f>'1月评分表'!H82</f>
        <v>10</v>
      </c>
      <c r="I1573" s="81">
        <f>'1月评分表'!I82</f>
        <v>10</v>
      </c>
      <c r="J1573" s="81">
        <f>'1月评分表'!J82</f>
        <v>2.5</v>
      </c>
      <c r="K1573" s="81">
        <f>'1月评分表'!K82</f>
        <v>5</v>
      </c>
      <c r="L1573" s="81">
        <f>'1月评分表'!L82</f>
        <v>88.9</v>
      </c>
      <c r="M1573" s="82">
        <f>'1月评分表'!M82</f>
        <v>236758.39999999999</v>
      </c>
      <c r="N1573" s="82">
        <f>'1月评分表'!N82</f>
        <v>49011.228196184697</v>
      </c>
      <c r="O1573" s="82">
        <f>'1月评分表'!O82</f>
        <v>0.30639579875168299</v>
      </c>
      <c r="P1573" s="82">
        <f>'1月评分表'!P82</f>
        <v>3.2719551397100199E-2</v>
      </c>
      <c r="Q1573" s="82">
        <f>'1月评分表'!Q82</f>
        <v>27.2385865090246</v>
      </c>
      <c r="R1573" s="82">
        <f>'1月评分表'!R82</f>
        <v>2.9087681192022101</v>
      </c>
    </row>
    <row r="1574" spans="1:18" hidden="1">
      <c r="A1574" s="81">
        <v>202401</v>
      </c>
      <c r="B1574" s="81" t="s">
        <v>205</v>
      </c>
      <c r="C1574" s="81" t="s">
        <v>17</v>
      </c>
      <c r="D1574" s="81" t="s">
        <v>33</v>
      </c>
      <c r="E1574" s="81" t="s">
        <v>206</v>
      </c>
      <c r="F1574" s="81">
        <f>'1月评分表'!F83</f>
        <v>38.700000000000003</v>
      </c>
      <c r="G1574" s="81">
        <f>'1月评分表'!G83</f>
        <v>0</v>
      </c>
      <c r="H1574" s="81">
        <f>'1月评分表'!H83</f>
        <v>10</v>
      </c>
      <c r="I1574" s="81">
        <f>'1月评分表'!I83</f>
        <v>7</v>
      </c>
      <c r="J1574" s="81">
        <f>'1月评分表'!J83</f>
        <v>5</v>
      </c>
      <c r="K1574" s="81">
        <f>'1月评分表'!K83</f>
        <v>5</v>
      </c>
      <c r="L1574" s="81">
        <f>'1月评分表'!L83</f>
        <v>65.7</v>
      </c>
      <c r="M1574" s="82">
        <f>'1月评分表'!M83</f>
        <v>90699.71</v>
      </c>
      <c r="N1574" s="82">
        <f>'1月评分表'!N83</f>
        <v>0</v>
      </c>
      <c r="O1574" s="82">
        <f>'1月评分表'!O83</f>
        <v>4.3936006244538202E-2</v>
      </c>
      <c r="P1574" s="82">
        <f>'1月评分表'!P83</f>
        <v>6.9300458004905897E-3</v>
      </c>
      <c r="Q1574" s="82">
        <f>'1月评分表'!Q83</f>
        <v>2.8865956102661601</v>
      </c>
      <c r="R1574" s="82">
        <f>'1月评分表'!R83</f>
        <v>0.45530400909223201</v>
      </c>
    </row>
    <row r="1575" spans="1:18" hidden="1">
      <c r="A1575" s="81">
        <v>202401</v>
      </c>
      <c r="B1575" s="81" t="s">
        <v>207</v>
      </c>
      <c r="C1575" s="81" t="s">
        <v>17</v>
      </c>
      <c r="D1575" s="81" t="s">
        <v>36</v>
      </c>
      <c r="E1575" s="81" t="s">
        <v>208</v>
      </c>
      <c r="F1575" s="81">
        <f>'1月评分表'!F84</f>
        <v>38.700000000000003</v>
      </c>
      <c r="G1575" s="81">
        <f>'1月评分表'!G84</f>
        <v>20</v>
      </c>
      <c r="H1575" s="81">
        <f>'1月评分表'!H84</f>
        <v>0</v>
      </c>
      <c r="I1575" s="81">
        <f>'1月评分表'!I84</f>
        <v>7</v>
      </c>
      <c r="J1575" s="81">
        <f>'1月评分表'!J84</f>
        <v>5</v>
      </c>
      <c r="K1575" s="81">
        <f>'1月评分表'!K84</f>
        <v>5</v>
      </c>
      <c r="L1575" s="81">
        <f>'1月评分表'!L84</f>
        <v>75.7</v>
      </c>
      <c r="M1575" s="82">
        <f>'1月评分表'!M84</f>
        <v>103157.74</v>
      </c>
      <c r="N1575" s="82">
        <f>'1月评分表'!N84</f>
        <v>54842.417493406901</v>
      </c>
      <c r="O1575" s="82">
        <f>'1月评分表'!O84</f>
        <v>0.136192614680408</v>
      </c>
      <c r="P1575" s="82">
        <f>'1月评分表'!P84</f>
        <v>2.4252183888861099E-2</v>
      </c>
      <c r="Q1575" s="82">
        <f>'1月评分表'!Q84</f>
        <v>10.3097809313069</v>
      </c>
      <c r="R1575" s="82">
        <f>'1月评分表'!R84</f>
        <v>1.83589032038679</v>
      </c>
    </row>
    <row r="1576" spans="1:18" hidden="1">
      <c r="A1576" s="81">
        <v>202401</v>
      </c>
      <c r="B1576" s="81" t="s">
        <v>209</v>
      </c>
      <c r="C1576" s="81" t="s">
        <v>17</v>
      </c>
      <c r="D1576" s="81" t="s">
        <v>36</v>
      </c>
      <c r="E1576" s="81" t="s">
        <v>210</v>
      </c>
      <c r="F1576" s="81">
        <f>'1月评分表'!F85</f>
        <v>45</v>
      </c>
      <c r="G1576" s="81">
        <f>'1月评分表'!G85</f>
        <v>10</v>
      </c>
      <c r="H1576" s="81">
        <f>'1月评分表'!H85</f>
        <v>5</v>
      </c>
      <c r="I1576" s="81">
        <f>'1月评分表'!I85</f>
        <v>7</v>
      </c>
      <c r="J1576" s="81">
        <f>'1月评分表'!J85</f>
        <v>2.5</v>
      </c>
      <c r="K1576" s="81">
        <f>'1月评分表'!K85</f>
        <v>5</v>
      </c>
      <c r="L1576" s="81">
        <f>'1月评分表'!L85</f>
        <v>74.5</v>
      </c>
      <c r="M1576" s="82">
        <f>'1月评分表'!M85</f>
        <v>188563.63</v>
      </c>
      <c r="N1576" s="82">
        <f>'1月评分表'!N85</f>
        <v>27121.246827404499</v>
      </c>
      <c r="O1576" s="82">
        <f>'1月评分表'!O85</f>
        <v>0.12975653229914599</v>
      </c>
      <c r="P1576" s="82">
        <f>'1月评分表'!P85</f>
        <v>2.25030780543964E-2</v>
      </c>
      <c r="Q1576" s="82">
        <f>'1月评分表'!Q85</f>
        <v>9.6668616562864091</v>
      </c>
      <c r="R1576" s="82">
        <f>'1月评分表'!R85</f>
        <v>1.6764793150525299</v>
      </c>
    </row>
    <row r="1577" spans="1:18" hidden="1">
      <c r="A1577" s="81">
        <v>202401</v>
      </c>
      <c r="B1577" s="81" t="s">
        <v>211</v>
      </c>
      <c r="C1577" s="81" t="s">
        <v>17</v>
      </c>
      <c r="D1577" s="81" t="s">
        <v>30</v>
      </c>
      <c r="E1577" s="81" t="s">
        <v>212</v>
      </c>
      <c r="F1577" s="81">
        <f>'1月评分表'!F86</f>
        <v>45</v>
      </c>
      <c r="G1577" s="81">
        <f>'1月评分表'!G86</f>
        <v>20</v>
      </c>
      <c r="H1577" s="81">
        <f>'1月评分表'!H86</f>
        <v>10</v>
      </c>
      <c r="I1577" s="81">
        <f>'1月评分表'!I86</f>
        <v>7</v>
      </c>
      <c r="J1577" s="81">
        <f>'1月评分表'!J86</f>
        <v>2.5</v>
      </c>
      <c r="K1577" s="81">
        <f>'1月评分表'!K86</f>
        <v>5</v>
      </c>
      <c r="L1577" s="81">
        <f>'1月评分表'!L86</f>
        <v>89.5</v>
      </c>
      <c r="M1577" s="82">
        <f>'1月评分表'!M86</f>
        <v>402901.41</v>
      </c>
      <c r="N1577" s="82">
        <f>'1月评分表'!N86</f>
        <v>118055.457399216</v>
      </c>
      <c r="O1577" s="82">
        <f>'1月评分表'!O86</f>
        <v>0.40453454141892298</v>
      </c>
      <c r="P1577" s="82">
        <f>'1月评分表'!P86</f>
        <v>6.6023407790765598E-2</v>
      </c>
      <c r="Q1577" s="82">
        <f>'1月评分表'!Q86</f>
        <v>36.205841456993603</v>
      </c>
      <c r="R1577" s="82">
        <f>'1月评分表'!R86</f>
        <v>5.9090949972735203</v>
      </c>
    </row>
    <row r="1578" spans="1:18" hidden="1">
      <c r="A1578" s="81">
        <v>202401</v>
      </c>
      <c r="B1578" s="81" t="s">
        <v>213</v>
      </c>
      <c r="C1578" s="81" t="s">
        <v>17</v>
      </c>
      <c r="D1578" s="81" t="s">
        <v>30</v>
      </c>
      <c r="E1578" s="81" t="s">
        <v>214</v>
      </c>
      <c r="F1578" s="81">
        <f>'1月评分表'!F87</f>
        <v>45</v>
      </c>
      <c r="G1578" s="81">
        <f>'1月评分表'!G87</f>
        <v>15</v>
      </c>
      <c r="H1578" s="81">
        <f>'1月评分表'!H87</f>
        <v>10</v>
      </c>
      <c r="I1578" s="81">
        <f>'1月评分表'!I87</f>
        <v>10</v>
      </c>
      <c r="J1578" s="81">
        <f>'1月评分表'!J87</f>
        <v>2.5</v>
      </c>
      <c r="K1578" s="81">
        <f>'1月评分表'!K87</f>
        <v>5</v>
      </c>
      <c r="L1578" s="81">
        <f>'1月评分表'!L87</f>
        <v>87.5</v>
      </c>
      <c r="M1578" s="82">
        <f>'1月评分表'!M87</f>
        <v>172831.37</v>
      </c>
      <c r="N1578" s="82">
        <f>'1月评分表'!N87</f>
        <v>29607.169104682998</v>
      </c>
      <c r="O1578" s="82">
        <f>'1月评分表'!O87</f>
        <v>0.14401041533263401</v>
      </c>
      <c r="P1578" s="82">
        <f>'1月评分表'!P87</f>
        <v>2.20430702413048E-2</v>
      </c>
      <c r="Q1578" s="82">
        <f>'1月评分表'!Q87</f>
        <v>12.6009113416054</v>
      </c>
      <c r="R1578" s="82">
        <f>'1月评分表'!R87</f>
        <v>1.92876864611417</v>
      </c>
    </row>
    <row r="1579" spans="1:18" hidden="1">
      <c r="A1579" s="81">
        <v>202401</v>
      </c>
      <c r="B1579" s="81" t="s">
        <v>215</v>
      </c>
      <c r="C1579" s="81" t="s">
        <v>17</v>
      </c>
      <c r="D1579" s="81" t="s">
        <v>30</v>
      </c>
      <c r="E1579" s="81" t="s">
        <v>216</v>
      </c>
      <c r="F1579" s="81">
        <f>'1月评分表'!F88</f>
        <v>39.6</v>
      </c>
      <c r="G1579" s="81">
        <f>'1月评分表'!G88</f>
        <v>5</v>
      </c>
      <c r="H1579" s="81">
        <f>'1月评分表'!H88</f>
        <v>10</v>
      </c>
      <c r="I1579" s="81">
        <f>'1月评分表'!I88</f>
        <v>7</v>
      </c>
      <c r="J1579" s="81">
        <f>'1月评分表'!J88</f>
        <v>5</v>
      </c>
      <c r="K1579" s="81">
        <f>'1月评分表'!K88</f>
        <v>5</v>
      </c>
      <c r="L1579" s="81">
        <f>'1月评分表'!L88</f>
        <v>71.599999999999994</v>
      </c>
      <c r="M1579" s="82">
        <f>'1月评分表'!M88</f>
        <v>109114.97</v>
      </c>
      <c r="N1579" s="82">
        <f>'1月评分表'!N88</f>
        <v>6404.0089007885499</v>
      </c>
      <c r="O1579" s="82">
        <f>'1月评分表'!O88</f>
        <v>7.3673257494667202E-2</v>
      </c>
      <c r="P1579" s="82">
        <f>'1月评分表'!P88</f>
        <v>1.0248664601957599E-2</v>
      </c>
      <c r="Q1579" s="82">
        <f>'1月评分表'!Q88</f>
        <v>5.2750052366181697</v>
      </c>
      <c r="R1579" s="82">
        <f>'1月评分表'!R88</f>
        <v>0.73380438550016402</v>
      </c>
    </row>
    <row r="1580" spans="1:18" hidden="1">
      <c r="A1580" s="81">
        <v>202401</v>
      </c>
      <c r="B1580" s="81" t="s">
        <v>217</v>
      </c>
      <c r="C1580" s="81" t="s">
        <v>17</v>
      </c>
      <c r="D1580" s="81" t="s">
        <v>36</v>
      </c>
      <c r="E1580" s="81" t="s">
        <v>218</v>
      </c>
      <c r="F1580" s="81">
        <f>'1月评分表'!F89</f>
        <v>45</v>
      </c>
      <c r="G1580" s="81">
        <f>'1月评分表'!G89</f>
        <v>15</v>
      </c>
      <c r="H1580" s="81">
        <f>'1月评分表'!H89</f>
        <v>10</v>
      </c>
      <c r="I1580" s="81">
        <f>'1月评分表'!I89</f>
        <v>3</v>
      </c>
      <c r="J1580" s="81">
        <f>'1月评分表'!J89</f>
        <v>2.5</v>
      </c>
      <c r="K1580" s="81">
        <f>'1月评分表'!K89</f>
        <v>5</v>
      </c>
      <c r="L1580" s="81">
        <f>'1月评分表'!L89</f>
        <v>80.5</v>
      </c>
      <c r="M1580" s="82">
        <f>'1月评分表'!M89</f>
        <v>83797.710000000006</v>
      </c>
      <c r="N1580" s="82">
        <f>'1月评分表'!N89</f>
        <v>16480.431484252</v>
      </c>
      <c r="O1580" s="82">
        <f>'1月评分表'!O89</f>
        <v>6.4880842486007007E-2</v>
      </c>
      <c r="P1580" s="82">
        <f>'1月评分表'!P89</f>
        <v>1.13220376215414E-2</v>
      </c>
      <c r="Q1580" s="82">
        <f>'1月评分表'!Q89</f>
        <v>5.2229078201235604</v>
      </c>
      <c r="R1580" s="82">
        <f>'1月评分表'!R89</f>
        <v>0.911424028534079</v>
      </c>
    </row>
    <row r="1581" spans="1:18" hidden="1">
      <c r="A1581" s="81">
        <v>202401</v>
      </c>
      <c r="B1581" s="81" t="s">
        <v>219</v>
      </c>
      <c r="C1581" s="81" t="s">
        <v>17</v>
      </c>
      <c r="D1581" s="81" t="s">
        <v>36</v>
      </c>
      <c r="E1581" s="81" t="s">
        <v>220</v>
      </c>
      <c r="F1581" s="81">
        <f>'1月评分表'!F90</f>
        <v>45</v>
      </c>
      <c r="G1581" s="81">
        <f>'1月评分表'!G90</f>
        <v>2.5</v>
      </c>
      <c r="H1581" s="81">
        <f>'1月评分表'!H90</f>
        <v>10</v>
      </c>
      <c r="I1581" s="81">
        <f>'1月评分表'!I90</f>
        <v>10</v>
      </c>
      <c r="J1581" s="81">
        <f>'1月评分表'!J90</f>
        <v>2.5</v>
      </c>
      <c r="K1581" s="81">
        <f>'1月评分表'!K90</f>
        <v>5</v>
      </c>
      <c r="L1581" s="81">
        <f>'1月评分表'!L90</f>
        <v>75</v>
      </c>
      <c r="M1581" s="82">
        <f>'1月评分表'!M90</f>
        <v>134538.18</v>
      </c>
      <c r="N1581" s="82">
        <f>'1月评分表'!N90</f>
        <v>1838.5198231704901</v>
      </c>
      <c r="O1581" s="82">
        <f>'1月评分表'!O90</f>
        <v>6.4035851883020495E-2</v>
      </c>
      <c r="P1581" s="82">
        <f>'1月评分表'!P90</f>
        <v>1.08283806260242E-2</v>
      </c>
      <c r="Q1581" s="82">
        <f>'1月评分表'!Q90</f>
        <v>4.8026888912265298</v>
      </c>
      <c r="R1581" s="82">
        <f>'1月评分表'!R90</f>
        <v>0.81212854695181602</v>
      </c>
    </row>
    <row r="1582" spans="1:18" hidden="1">
      <c r="A1582" s="81">
        <v>202401</v>
      </c>
      <c r="B1582" s="81" t="s">
        <v>221</v>
      </c>
      <c r="C1582" s="81" t="s">
        <v>17</v>
      </c>
      <c r="D1582" s="81" t="s">
        <v>33</v>
      </c>
      <c r="E1582" s="81" t="s">
        <v>222</v>
      </c>
      <c r="F1582" s="81">
        <f>'1月评分表'!F91</f>
        <v>44.1</v>
      </c>
      <c r="G1582" s="81">
        <f>'1月评分表'!G91</f>
        <v>2.5</v>
      </c>
      <c r="H1582" s="81">
        <f>'1月评分表'!H91</f>
        <v>10</v>
      </c>
      <c r="I1582" s="81">
        <f>'1月评分表'!I91</f>
        <v>10</v>
      </c>
      <c r="J1582" s="81">
        <f>'1月评分表'!J91</f>
        <v>5</v>
      </c>
      <c r="K1582" s="81">
        <f>'1月评分表'!K91</f>
        <v>5</v>
      </c>
      <c r="L1582" s="81">
        <f>'1月评分表'!L91</f>
        <v>76.599999999999994</v>
      </c>
      <c r="M1582" s="82">
        <f>'1月评分表'!M91</f>
        <v>100050.99</v>
      </c>
      <c r="N1582" s="82">
        <f>'1月评分表'!N91</f>
        <v>612.73950214780098</v>
      </c>
      <c r="O1582" s="82">
        <f>'1月评分表'!O91</f>
        <v>5.0862604646664297E-2</v>
      </c>
      <c r="P1582" s="82">
        <f>'1月评分表'!P91</f>
        <v>7.8274447433157399E-3</v>
      </c>
      <c r="Q1582" s="82">
        <f>'1月评分表'!Q91</f>
        <v>3.89607551593449</v>
      </c>
      <c r="R1582" s="82">
        <f>'1月评分表'!R91</f>
        <v>0.59958226733798503</v>
      </c>
    </row>
    <row r="1583" spans="1:18" hidden="1">
      <c r="A1583" s="81">
        <v>202401</v>
      </c>
      <c r="B1583" s="81" t="s">
        <v>223</v>
      </c>
      <c r="C1583" s="81" t="s">
        <v>17</v>
      </c>
      <c r="D1583" s="81" t="s">
        <v>36</v>
      </c>
      <c r="E1583" s="81" t="s">
        <v>224</v>
      </c>
      <c r="F1583" s="81">
        <f>'1月评分表'!F92</f>
        <v>43.2</v>
      </c>
      <c r="G1583" s="81">
        <f>'1月评分表'!G92</f>
        <v>15</v>
      </c>
      <c r="H1583" s="81">
        <f>'1月评分表'!H92</f>
        <v>10</v>
      </c>
      <c r="I1583" s="81">
        <f>'1月评分表'!I92</f>
        <v>10</v>
      </c>
      <c r="J1583" s="81">
        <f>'1月评分表'!J92</f>
        <v>2.5</v>
      </c>
      <c r="K1583" s="81">
        <f>'1月评分表'!K92</f>
        <v>5</v>
      </c>
      <c r="L1583" s="81">
        <f>'1月评分表'!L92</f>
        <v>85.7</v>
      </c>
      <c r="M1583" s="82">
        <f>'1月评分表'!M92</f>
        <v>251632.48</v>
      </c>
      <c r="N1583" s="82">
        <f>'1月评分表'!N92</f>
        <v>40974.2646486909</v>
      </c>
      <c r="O1583" s="82">
        <f>'1月评分表'!O92</f>
        <v>0.18095025610839999</v>
      </c>
      <c r="P1583" s="82">
        <f>'1月评分表'!P92</f>
        <v>3.1457022895227303E-2</v>
      </c>
      <c r="Q1583" s="82">
        <f>'1月评分表'!Q92</f>
        <v>15.5074369484899</v>
      </c>
      <c r="R1583" s="82">
        <f>'1月评分表'!R92</f>
        <v>2.69586686212098</v>
      </c>
    </row>
    <row r="1584" spans="1:18" hidden="1">
      <c r="A1584" s="81">
        <v>202401</v>
      </c>
      <c r="B1584" s="81" t="s">
        <v>225</v>
      </c>
      <c r="C1584" s="81" t="s">
        <v>17</v>
      </c>
      <c r="D1584" s="81" t="s">
        <v>36</v>
      </c>
      <c r="E1584" s="81" t="s">
        <v>226</v>
      </c>
      <c r="F1584" s="81">
        <f>'1月评分表'!F93</f>
        <v>45</v>
      </c>
      <c r="G1584" s="81">
        <f>'1月评分表'!G93</f>
        <v>0</v>
      </c>
      <c r="H1584" s="81">
        <f>'1月评分表'!H93</f>
        <v>2.5</v>
      </c>
      <c r="I1584" s="81">
        <f>'1月评分表'!I93</f>
        <v>10</v>
      </c>
      <c r="J1584" s="81">
        <f>'1月评分表'!J93</f>
        <v>2.5</v>
      </c>
      <c r="K1584" s="81">
        <f>'1月评分表'!K93</f>
        <v>5</v>
      </c>
      <c r="L1584" s="81">
        <f>'1月评分表'!L93</f>
        <v>65</v>
      </c>
      <c r="M1584" s="82">
        <f>'1月评分表'!M93</f>
        <v>116343.59</v>
      </c>
      <c r="N1584" s="82">
        <f>'1月评分表'!N93</f>
        <v>0</v>
      </c>
      <c r="O1584" s="82">
        <f>'1月评分表'!O93</f>
        <v>5.2784376125302603E-2</v>
      </c>
      <c r="P1584" s="82">
        <f>'1月评分表'!P93</f>
        <v>8.8894044677044603E-3</v>
      </c>
      <c r="Q1584" s="82">
        <f>'1月评分表'!Q93</f>
        <v>3.4309844481446699</v>
      </c>
      <c r="R1584" s="82">
        <f>'1月评分表'!R93</f>
        <v>0.57781129040079005</v>
      </c>
    </row>
    <row r="1585" spans="1:18" hidden="1">
      <c r="A1585" s="81">
        <v>202401</v>
      </c>
      <c r="B1585" s="81" t="s">
        <v>227</v>
      </c>
      <c r="C1585" s="81" t="s">
        <v>17</v>
      </c>
      <c r="D1585" s="81" t="s">
        <v>33</v>
      </c>
      <c r="E1585" s="81" t="s">
        <v>228</v>
      </c>
      <c r="F1585" s="81">
        <f>'1月评分表'!F94</f>
        <v>45</v>
      </c>
      <c r="G1585" s="81">
        <f>'1月评分表'!G94</f>
        <v>2.5</v>
      </c>
      <c r="H1585" s="81">
        <f>'1月评分表'!H94</f>
        <v>10</v>
      </c>
      <c r="I1585" s="81">
        <f>'1月评分表'!I94</f>
        <v>10</v>
      </c>
      <c r="J1585" s="81">
        <f>'1月评分表'!J94</f>
        <v>2.5</v>
      </c>
      <c r="K1585" s="81">
        <f>'1月评分表'!K94</f>
        <v>5</v>
      </c>
      <c r="L1585" s="81">
        <f>'1月评分表'!L94</f>
        <v>75</v>
      </c>
      <c r="M1585" s="82">
        <f>'1月评分表'!M94</f>
        <v>88847.92</v>
      </c>
      <c r="N1585" s="82">
        <f>'1月评分表'!N94</f>
        <v>1824.5111479483201</v>
      </c>
      <c r="O1585" s="82">
        <f>'1月评分表'!O94</f>
        <v>5.01755462742495E-2</v>
      </c>
      <c r="P1585" s="82">
        <f>'1月评分表'!P94</f>
        <v>7.3331670380870897E-3</v>
      </c>
      <c r="Q1585" s="82">
        <f>'1月评分表'!Q94</f>
        <v>3.7631659705687102</v>
      </c>
      <c r="R1585" s="82">
        <f>'1月评分表'!R94</f>
        <v>0.54998752785653104</v>
      </c>
    </row>
    <row r="1586" spans="1:18" hidden="1">
      <c r="A1586" s="81">
        <v>202401</v>
      </c>
      <c r="B1586" s="81" t="s">
        <v>229</v>
      </c>
      <c r="C1586" s="81" t="s">
        <v>17</v>
      </c>
      <c r="D1586" s="81" t="s">
        <v>36</v>
      </c>
      <c r="E1586" s="81" t="s">
        <v>230</v>
      </c>
      <c r="F1586" s="81">
        <f>'1月评分表'!F95</f>
        <v>39.15</v>
      </c>
      <c r="G1586" s="81">
        <f>'1月评分表'!G95</f>
        <v>0</v>
      </c>
      <c r="H1586" s="81">
        <f>'1月评分表'!H95</f>
        <v>10</v>
      </c>
      <c r="I1586" s="81">
        <f>'1月评分表'!I95</f>
        <v>7</v>
      </c>
      <c r="J1586" s="81">
        <f>'1月评分表'!J95</f>
        <v>2.5</v>
      </c>
      <c r="K1586" s="81">
        <f>'1月评分表'!K95</f>
        <v>5</v>
      </c>
      <c r="L1586" s="81">
        <f>'1月评分表'!L95</f>
        <v>63.65</v>
      </c>
      <c r="M1586" s="82">
        <f>'1月评分表'!M95</f>
        <v>68097.789999999994</v>
      </c>
      <c r="N1586" s="82">
        <f>'1月评分表'!N95</f>
        <v>0</v>
      </c>
      <c r="O1586" s="82">
        <f>'1月评分表'!O95</f>
        <v>3.0895551363524801E-2</v>
      </c>
      <c r="P1586" s="82">
        <f>'1月评分表'!P95</f>
        <v>5.2031125966355302E-3</v>
      </c>
      <c r="Q1586" s="82">
        <f>'1月评分表'!Q95</f>
        <v>1.96650184428835</v>
      </c>
      <c r="R1586" s="82">
        <f>'1月评分表'!R95</f>
        <v>0.33117811677585202</v>
      </c>
    </row>
    <row r="1587" spans="1:18" hidden="1">
      <c r="A1587" s="81">
        <v>202401</v>
      </c>
      <c r="B1587" s="81" t="s">
        <v>231</v>
      </c>
      <c r="C1587" s="81" t="s">
        <v>18</v>
      </c>
      <c r="D1587" s="81" t="s">
        <v>26</v>
      </c>
      <c r="E1587" s="81" t="s">
        <v>232</v>
      </c>
      <c r="F1587" s="81">
        <f>'1月评分表'!F96</f>
        <v>45</v>
      </c>
      <c r="G1587" s="81">
        <f>'1月评分表'!G96</f>
        <v>5</v>
      </c>
      <c r="H1587" s="81">
        <f>'1月评分表'!H96</f>
        <v>10</v>
      </c>
      <c r="I1587" s="81">
        <f>'1月评分表'!I96</f>
        <v>7</v>
      </c>
      <c r="J1587" s="81">
        <f>'1月评分表'!J96</f>
        <v>2.5</v>
      </c>
      <c r="K1587" s="81">
        <f>'1月评分表'!K96</f>
        <v>5</v>
      </c>
      <c r="L1587" s="81">
        <f>'1月评分表'!L96</f>
        <v>74.5</v>
      </c>
      <c r="M1587" s="82">
        <f>'1月评分表'!M96</f>
        <v>184031.5</v>
      </c>
      <c r="N1587" s="82">
        <f>'1月评分表'!N96</f>
        <v>14920.4520455117</v>
      </c>
      <c r="O1587" s="82">
        <f>'1月评分表'!O96</f>
        <v>0.102064600796865</v>
      </c>
      <c r="P1587" s="82">
        <f>'1月评分表'!P96</f>
        <v>2.6490999319890199E-2</v>
      </c>
      <c r="Q1587" s="82">
        <f>'1月评分表'!Q96</f>
        <v>7.6038127593664697</v>
      </c>
      <c r="R1587" s="82">
        <f>'1月评分表'!R96</f>
        <v>1.9735794493318199</v>
      </c>
    </row>
    <row r="1588" spans="1:18" hidden="1">
      <c r="A1588" s="81">
        <v>202401</v>
      </c>
      <c r="B1588" s="81" t="s">
        <v>233</v>
      </c>
      <c r="C1588" s="81" t="s">
        <v>18</v>
      </c>
      <c r="D1588" s="81" t="s">
        <v>26</v>
      </c>
      <c r="E1588" s="81" t="s">
        <v>234</v>
      </c>
      <c r="F1588" s="81">
        <f>'1月评分表'!F97</f>
        <v>45</v>
      </c>
      <c r="G1588" s="81">
        <f>'1月评分表'!G97</f>
        <v>10</v>
      </c>
      <c r="H1588" s="81">
        <f>'1月评分表'!H97</f>
        <v>10</v>
      </c>
      <c r="I1588" s="81">
        <f>'1月评分表'!I97</f>
        <v>10</v>
      </c>
      <c r="J1588" s="81">
        <f>'1月评分表'!J97</f>
        <v>2.5</v>
      </c>
      <c r="K1588" s="81">
        <f>'1月评分表'!K97</f>
        <v>5</v>
      </c>
      <c r="L1588" s="81">
        <f>'1月评分表'!L97</f>
        <v>82.5</v>
      </c>
      <c r="M1588" s="82">
        <f>'1月评分表'!M97</f>
        <v>149842.73000000001</v>
      </c>
      <c r="N1588" s="82">
        <f>'1月评分表'!N97</f>
        <v>15826.069348070399</v>
      </c>
      <c r="O1588" s="82">
        <f>'1月评分表'!O97</f>
        <v>8.9602863568798097E-2</v>
      </c>
      <c r="P1588" s="82">
        <f>'1月评分表'!P97</f>
        <v>2.3441015374166398E-2</v>
      </c>
      <c r="Q1588" s="82">
        <f>'1月评分表'!Q97</f>
        <v>7.39223624442584</v>
      </c>
      <c r="R1588" s="82">
        <f>'1月评分表'!R97</f>
        <v>1.93388376836873</v>
      </c>
    </row>
    <row r="1589" spans="1:18" hidden="1">
      <c r="A1589" s="81">
        <v>202401</v>
      </c>
      <c r="B1589" s="81" t="s">
        <v>235</v>
      </c>
      <c r="C1589" s="81" t="s">
        <v>18</v>
      </c>
      <c r="D1589" s="81" t="s">
        <v>26</v>
      </c>
      <c r="E1589" s="81" t="s">
        <v>236</v>
      </c>
      <c r="F1589" s="81">
        <f>'1月评分表'!F98</f>
        <v>45</v>
      </c>
      <c r="G1589" s="81">
        <f>'1月评分表'!G98</f>
        <v>15</v>
      </c>
      <c r="H1589" s="81">
        <f>'1月评分表'!H98</f>
        <v>10</v>
      </c>
      <c r="I1589" s="81">
        <f>'1月评分表'!I98</f>
        <v>10</v>
      </c>
      <c r="J1589" s="81">
        <f>'1月评分表'!J98</f>
        <v>2.5</v>
      </c>
      <c r="K1589" s="81">
        <f>'1月评分表'!K98</f>
        <v>5</v>
      </c>
      <c r="L1589" s="81">
        <f>'1月评分表'!L98</f>
        <v>87.5</v>
      </c>
      <c r="M1589" s="82">
        <f>'1月评分表'!M98</f>
        <v>176422.02</v>
      </c>
      <c r="N1589" s="82">
        <f>'1月评分表'!N98</f>
        <v>31209.1003246</v>
      </c>
      <c r="O1589" s="82">
        <f>'1月评分表'!O98</f>
        <v>0.127722809144968</v>
      </c>
      <c r="P1589" s="82">
        <f>'1月评分表'!P98</f>
        <v>3.3998665597802701E-2</v>
      </c>
      <c r="Q1589" s="82">
        <f>'1月评分表'!Q98</f>
        <v>11.1757458001847</v>
      </c>
      <c r="R1589" s="82">
        <f>'1月评分表'!R98</f>
        <v>2.9748832398077298</v>
      </c>
    </row>
    <row r="1590" spans="1:18" hidden="1">
      <c r="A1590" s="81">
        <v>202401</v>
      </c>
      <c r="B1590" s="81" t="s">
        <v>237</v>
      </c>
      <c r="C1590" s="81" t="s">
        <v>18</v>
      </c>
      <c r="D1590" s="81" t="s">
        <v>26</v>
      </c>
      <c r="E1590" s="81" t="s">
        <v>238</v>
      </c>
      <c r="F1590" s="81">
        <f>'1月评分表'!F99</f>
        <v>45</v>
      </c>
      <c r="G1590" s="81">
        <f>'1月评分表'!G99</f>
        <v>10</v>
      </c>
      <c r="H1590" s="81">
        <f>'1月评分表'!H99</f>
        <v>10</v>
      </c>
      <c r="I1590" s="81">
        <f>'1月评分表'!I99</f>
        <v>10</v>
      </c>
      <c r="J1590" s="81">
        <f>'1月评分表'!J99</f>
        <v>2.5</v>
      </c>
      <c r="K1590" s="81">
        <f>'1月评分表'!K99</f>
        <v>5</v>
      </c>
      <c r="L1590" s="81">
        <f>'1月评分表'!L99</f>
        <v>82.5</v>
      </c>
      <c r="M1590" s="82">
        <f>'1月评分表'!M99</f>
        <v>161572.32999999999</v>
      </c>
      <c r="N1590" s="82">
        <f>'1月评分表'!N99</f>
        <v>21323.9825531594</v>
      </c>
      <c r="O1590" s="82">
        <f>'1月评分表'!O99</f>
        <v>0.104144259229092</v>
      </c>
      <c r="P1590" s="82">
        <f>'1月评分表'!P99</f>
        <v>2.7443343747496799E-2</v>
      </c>
      <c r="Q1590" s="82">
        <f>'1月评分表'!Q99</f>
        <v>8.5919013864000604</v>
      </c>
      <c r="R1590" s="82">
        <f>'1月评分表'!R99</f>
        <v>2.2640758591684902</v>
      </c>
    </row>
    <row r="1591" spans="1:18" hidden="1">
      <c r="A1591" s="81">
        <v>202401</v>
      </c>
      <c r="B1591" s="81" t="s">
        <v>239</v>
      </c>
      <c r="C1591" s="81" t="s">
        <v>18</v>
      </c>
      <c r="D1591" s="81" t="s">
        <v>26</v>
      </c>
      <c r="E1591" s="81" t="s">
        <v>240</v>
      </c>
      <c r="F1591" s="81">
        <f>'1月评分表'!F100</f>
        <v>45</v>
      </c>
      <c r="G1591" s="81">
        <f>'1月评分表'!G100</f>
        <v>5</v>
      </c>
      <c r="H1591" s="81">
        <f>'1月评分表'!H100</f>
        <v>10</v>
      </c>
      <c r="I1591" s="81">
        <f>'1月评分表'!I100</f>
        <v>4</v>
      </c>
      <c r="J1591" s="81">
        <f>'1月评分表'!J100</f>
        <v>2.5</v>
      </c>
      <c r="K1591" s="81">
        <f>'1月评分表'!K100</f>
        <v>5</v>
      </c>
      <c r="L1591" s="81">
        <f>'1月评分表'!L100</f>
        <v>71.5</v>
      </c>
      <c r="M1591" s="82">
        <f>'1月评分表'!M100</f>
        <v>136071.04000000001</v>
      </c>
      <c r="N1591" s="82">
        <f>'1月评分表'!N100</f>
        <v>8821.4575993096005</v>
      </c>
      <c r="O1591" s="82">
        <f>'1月评分表'!O100</f>
        <v>7.1558633165853203E-2</v>
      </c>
      <c r="P1591" s="82">
        <f>'1月评分表'!P100</f>
        <v>1.8462245565053902E-2</v>
      </c>
      <c r="Q1591" s="82">
        <f>'1月评分表'!Q100</f>
        <v>5.11644227135851</v>
      </c>
      <c r="R1591" s="82">
        <f>'1月评分表'!R100</f>
        <v>1.32005055790135</v>
      </c>
    </row>
    <row r="1592" spans="1:18" hidden="1">
      <c r="A1592" s="81">
        <v>202401</v>
      </c>
      <c r="B1592" s="81" t="s">
        <v>241</v>
      </c>
      <c r="C1592" s="81" t="s">
        <v>18</v>
      </c>
      <c r="D1592" s="81" t="s">
        <v>26</v>
      </c>
      <c r="E1592" s="81" t="s">
        <v>242</v>
      </c>
      <c r="F1592" s="81">
        <f>'1月评分表'!F101</f>
        <v>42.75</v>
      </c>
      <c r="G1592" s="81">
        <f>'1月评分表'!G101</f>
        <v>0</v>
      </c>
      <c r="H1592" s="81">
        <f>'1月评分表'!H101</f>
        <v>10</v>
      </c>
      <c r="I1592" s="81">
        <f>'1月评分表'!I101</f>
        <v>10</v>
      </c>
      <c r="J1592" s="81">
        <f>'1月评分表'!J101</f>
        <v>2.5</v>
      </c>
      <c r="K1592" s="81">
        <f>'1月评分表'!K101</f>
        <v>5</v>
      </c>
      <c r="L1592" s="81">
        <f>'1月评分表'!L101</f>
        <v>70.25</v>
      </c>
      <c r="M1592" s="82">
        <f>'1月评分表'!M101</f>
        <v>76200.149999999994</v>
      </c>
      <c r="N1592" s="82">
        <f>'1月评分表'!N101</f>
        <v>0</v>
      </c>
      <c r="O1592" s="82">
        <f>'1月评分表'!O101</f>
        <v>3.1342142831998203E-2</v>
      </c>
      <c r="P1592" s="82">
        <f>'1月评分表'!P101</f>
        <v>7.8249847406863197E-3</v>
      </c>
      <c r="Q1592" s="82">
        <f>'1月评分表'!Q101</f>
        <v>2.20178553394787</v>
      </c>
      <c r="R1592" s="82">
        <f>'1月评分表'!R101</f>
        <v>0.54970517803321395</v>
      </c>
    </row>
    <row r="1593" spans="1:18" hidden="1">
      <c r="A1593" s="81">
        <v>202401</v>
      </c>
      <c r="B1593" s="81" t="s">
        <v>243</v>
      </c>
      <c r="C1593" s="81" t="s">
        <v>18</v>
      </c>
      <c r="D1593" s="81" t="s">
        <v>26</v>
      </c>
      <c r="E1593" s="81" t="s">
        <v>244</v>
      </c>
      <c r="F1593" s="81">
        <f>'1月评分表'!F102</f>
        <v>45</v>
      </c>
      <c r="G1593" s="81">
        <f>'1月评分表'!G102</f>
        <v>2.5</v>
      </c>
      <c r="H1593" s="81">
        <f>'1月评分表'!H102</f>
        <v>10</v>
      </c>
      <c r="I1593" s="81">
        <f>'1月评分表'!I102</f>
        <v>10</v>
      </c>
      <c r="J1593" s="81">
        <f>'1月评分表'!J102</f>
        <v>7.5</v>
      </c>
      <c r="K1593" s="81">
        <f>'1月评分表'!K102</f>
        <v>5</v>
      </c>
      <c r="L1593" s="81">
        <f>'1月评分表'!L102</f>
        <v>80</v>
      </c>
      <c r="M1593" s="82">
        <f>'1月评分表'!M102</f>
        <v>119741.74</v>
      </c>
      <c r="N1593" s="82">
        <f>'1月评分表'!N102</f>
        <v>317.74366212798901</v>
      </c>
      <c r="O1593" s="82">
        <f>'1月评分表'!O102</f>
        <v>4.9812953316153902E-2</v>
      </c>
      <c r="P1593" s="82">
        <f>'1月评分表'!P102</f>
        <v>1.2457961317127101E-2</v>
      </c>
      <c r="Q1593" s="82">
        <f>'1月评分表'!Q102</f>
        <v>3.9850362652923099</v>
      </c>
      <c r="R1593" s="82">
        <f>'1月评分表'!R102</f>
        <v>0.99663690537017202</v>
      </c>
    </row>
    <row r="1594" spans="1:18" hidden="1">
      <c r="A1594" s="81">
        <v>202401</v>
      </c>
      <c r="B1594" s="81" t="s">
        <v>245</v>
      </c>
      <c r="C1594" s="81" t="s">
        <v>18</v>
      </c>
      <c r="D1594" s="81" t="s">
        <v>26</v>
      </c>
      <c r="E1594" s="81" t="s">
        <v>246</v>
      </c>
      <c r="F1594" s="81">
        <f>'1月评分表'!F103</f>
        <v>0</v>
      </c>
      <c r="G1594" s="81">
        <f>'1月评分表'!G103</f>
        <v>5</v>
      </c>
      <c r="H1594" s="81">
        <f>'1月评分表'!H103</f>
        <v>10</v>
      </c>
      <c r="I1594" s="81">
        <f>'1月评分表'!I103</f>
        <v>10</v>
      </c>
      <c r="J1594" s="81">
        <f>'1月评分表'!J103</f>
        <v>2.5</v>
      </c>
      <c r="K1594" s="81">
        <f>'1月评分表'!K103</f>
        <v>5</v>
      </c>
      <c r="L1594" s="81">
        <f>'1月评分表'!L103</f>
        <v>32.5</v>
      </c>
      <c r="M1594" s="82">
        <f>'1月评分表'!M103</f>
        <v>136228.85</v>
      </c>
      <c r="N1594" s="82">
        <f>'1月评分表'!N103</f>
        <v>13621.7177702315</v>
      </c>
      <c r="O1594" s="82">
        <f>'1月评分表'!O103</f>
        <v>8.0107384580562796E-2</v>
      </c>
      <c r="P1594" s="82">
        <f>'1月评分表'!P103</f>
        <v>2.0921241512527999E-2</v>
      </c>
      <c r="Q1594" s="82">
        <f>'1月评分表'!Q103</f>
        <v>2.60348999886829</v>
      </c>
      <c r="R1594" s="82">
        <f>'1月评分表'!R103</f>
        <v>0.67994034915715995</v>
      </c>
    </row>
    <row r="1595" spans="1:18" hidden="1">
      <c r="A1595" s="81">
        <v>202401</v>
      </c>
      <c r="B1595" s="81" t="s">
        <v>247</v>
      </c>
      <c r="C1595" s="81" t="s">
        <v>16</v>
      </c>
      <c r="D1595" s="81" t="s">
        <v>34</v>
      </c>
      <c r="E1595" s="81" t="s">
        <v>248</v>
      </c>
      <c r="F1595" s="81">
        <f>'1月评分表'!F104</f>
        <v>45</v>
      </c>
      <c r="G1595" s="81">
        <f>'1月评分表'!G104</f>
        <v>0</v>
      </c>
      <c r="H1595" s="81">
        <f>'1月评分表'!H104</f>
        <v>7.5</v>
      </c>
      <c r="I1595" s="81">
        <f>'1月评分表'!I104</f>
        <v>10</v>
      </c>
      <c r="J1595" s="81">
        <f>'1月评分表'!J104</f>
        <v>7.5</v>
      </c>
      <c r="K1595" s="81">
        <f>'1月评分表'!K104</f>
        <v>5</v>
      </c>
      <c r="L1595" s="81">
        <f>'1月评分表'!L104</f>
        <v>75</v>
      </c>
      <c r="M1595" s="82">
        <f>'1月评分表'!M104</f>
        <v>52927.88</v>
      </c>
      <c r="N1595" s="82">
        <f>'1月评分表'!N104</f>
        <v>0</v>
      </c>
      <c r="O1595" s="82">
        <f>'1月评分表'!O104</f>
        <v>2.40616296460399E-2</v>
      </c>
      <c r="P1595" s="82">
        <f>'1月评分表'!P104</f>
        <v>7.7357094357921197E-3</v>
      </c>
      <c r="Q1595" s="82">
        <f>'1月评分表'!Q104</f>
        <v>1.8046222234529901</v>
      </c>
      <c r="R1595" s="82">
        <f>'1月评分表'!R104</f>
        <v>0.58017820768440898</v>
      </c>
    </row>
    <row r="1596" spans="1:18" hidden="1">
      <c r="A1596" s="81">
        <v>202401</v>
      </c>
      <c r="B1596" s="81" t="s">
        <v>249</v>
      </c>
      <c r="C1596" s="81" t="s">
        <v>16</v>
      </c>
      <c r="D1596" s="81" t="s">
        <v>34</v>
      </c>
      <c r="E1596" s="81" t="s">
        <v>250</v>
      </c>
      <c r="F1596" s="81">
        <f>'1月评分表'!F105</f>
        <v>45</v>
      </c>
      <c r="G1596" s="81">
        <f>'1月评分表'!G105</f>
        <v>0</v>
      </c>
      <c r="H1596" s="81">
        <f>'1月评分表'!H105</f>
        <v>10</v>
      </c>
      <c r="I1596" s="81">
        <f>'1月评分表'!I105</f>
        <v>6</v>
      </c>
      <c r="J1596" s="81">
        <f>'1月评分表'!J105</f>
        <v>5</v>
      </c>
      <c r="K1596" s="81">
        <f>'1月评分表'!K105</f>
        <v>5</v>
      </c>
      <c r="L1596" s="81">
        <f>'1月评分表'!L105</f>
        <v>71</v>
      </c>
      <c r="M1596" s="82">
        <f>'1月评分表'!M105</f>
        <v>85560.23</v>
      </c>
      <c r="N1596" s="82">
        <f>'1月评分表'!N105</f>
        <v>0</v>
      </c>
      <c r="O1596" s="82">
        <f>'1月评分表'!O105</f>
        <v>3.8896675375813101E-2</v>
      </c>
      <c r="P1596" s="82">
        <f>'1月评分表'!P105</f>
        <v>1.2505112211929599E-2</v>
      </c>
      <c r="Q1596" s="82">
        <f>'1月评分表'!Q105</f>
        <v>2.7616639516827299</v>
      </c>
      <c r="R1596" s="82">
        <f>'1月评分表'!R105</f>
        <v>0.88786296704700096</v>
      </c>
    </row>
    <row r="1597" spans="1:18" hidden="1">
      <c r="A1597" s="81">
        <v>202401</v>
      </c>
      <c r="B1597" s="81" t="s">
        <v>251</v>
      </c>
      <c r="C1597" s="81" t="s">
        <v>16</v>
      </c>
      <c r="D1597" s="81" t="s">
        <v>34</v>
      </c>
      <c r="E1597" s="81" t="s">
        <v>252</v>
      </c>
      <c r="F1597" s="81">
        <f>'1月评分表'!F106</f>
        <v>45</v>
      </c>
      <c r="G1597" s="81">
        <f>'1月评分表'!G106</f>
        <v>0</v>
      </c>
      <c r="H1597" s="81">
        <f>'1月评分表'!H106</f>
        <v>10</v>
      </c>
      <c r="I1597" s="81">
        <f>'1月评分表'!I106</f>
        <v>10</v>
      </c>
      <c r="J1597" s="81">
        <f>'1月评分表'!J106</f>
        <v>7.5</v>
      </c>
      <c r="K1597" s="81">
        <f>'1月评分表'!K106</f>
        <v>5</v>
      </c>
      <c r="L1597" s="81">
        <f>'1月评分表'!L106</f>
        <v>77.5</v>
      </c>
      <c r="M1597" s="82">
        <f>'1月评分表'!M106</f>
        <v>137427.87</v>
      </c>
      <c r="N1597" s="82">
        <f>'1月评分表'!N106</f>
        <v>0</v>
      </c>
      <c r="O1597" s="82">
        <f>'1月评分表'!O106</f>
        <v>6.24763075903308E-2</v>
      </c>
      <c r="P1597" s="82">
        <f>'1月评分表'!P106</f>
        <v>2.00858615667171E-2</v>
      </c>
      <c r="Q1597" s="82">
        <f>'1月评分表'!Q106</f>
        <v>4.8419138382506404</v>
      </c>
      <c r="R1597" s="82">
        <f>'1月评分表'!R106</f>
        <v>1.55665427142057</v>
      </c>
    </row>
    <row r="1598" spans="1:18" hidden="1">
      <c r="A1598" s="81">
        <v>202401</v>
      </c>
      <c r="B1598" s="81" t="s">
        <v>253</v>
      </c>
      <c r="C1598" s="81" t="s">
        <v>16</v>
      </c>
      <c r="D1598" s="81" t="s">
        <v>34</v>
      </c>
      <c r="E1598" s="81" t="s">
        <v>254</v>
      </c>
      <c r="F1598" s="81">
        <f>'1月评分表'!F107</f>
        <v>45</v>
      </c>
      <c r="G1598" s="81">
        <f>'1月评分表'!G107</f>
        <v>2.5</v>
      </c>
      <c r="H1598" s="81">
        <f>'1月评分表'!H107</f>
        <v>10</v>
      </c>
      <c r="I1598" s="81">
        <f>'1月评分表'!I107</f>
        <v>7</v>
      </c>
      <c r="J1598" s="81">
        <f>'1月评分表'!J107</f>
        <v>5</v>
      </c>
      <c r="K1598" s="81">
        <f>'1月评分表'!K107</f>
        <v>5</v>
      </c>
      <c r="L1598" s="81">
        <f>'1月评分表'!L107</f>
        <v>74.5</v>
      </c>
      <c r="M1598" s="82">
        <f>'1月评分表'!M107</f>
        <v>137675.25</v>
      </c>
      <c r="N1598" s="82">
        <f>'1月评分表'!N107</f>
        <v>5138.6341299772503</v>
      </c>
      <c r="O1598" s="82">
        <f>'1月评分表'!O107</f>
        <v>7.5693742859036198E-2</v>
      </c>
      <c r="P1598" s="82">
        <f>'1月评分表'!P107</f>
        <v>2.34198795268327E-2</v>
      </c>
      <c r="Q1598" s="82">
        <f>'1月评分表'!Q107</f>
        <v>5.6391838429982002</v>
      </c>
      <c r="R1598" s="82">
        <f>'1月评分表'!R107</f>
        <v>1.7447810247490401</v>
      </c>
    </row>
    <row r="1599" spans="1:18" hidden="1">
      <c r="A1599" s="81">
        <v>202401</v>
      </c>
      <c r="B1599" s="81" t="s">
        <v>255</v>
      </c>
      <c r="C1599" s="81" t="s">
        <v>16</v>
      </c>
      <c r="D1599" s="81" t="s">
        <v>34</v>
      </c>
      <c r="E1599" s="81" t="s">
        <v>256</v>
      </c>
      <c r="F1599" s="81">
        <f>'1月评分表'!F108</f>
        <v>40.5</v>
      </c>
      <c r="G1599" s="81">
        <f>'1月评分表'!G108</f>
        <v>0</v>
      </c>
      <c r="H1599" s="81">
        <f>'1月评分表'!H108</f>
        <v>10</v>
      </c>
      <c r="I1599" s="81">
        <f>'1月评分表'!I108</f>
        <v>0</v>
      </c>
      <c r="J1599" s="81">
        <f>'1月评分表'!J108</f>
        <v>2.5</v>
      </c>
      <c r="K1599" s="81">
        <f>'1月评分表'!K108</f>
        <v>5</v>
      </c>
      <c r="L1599" s="81">
        <f>'1月评分表'!L108</f>
        <v>58</v>
      </c>
      <c r="M1599" s="82">
        <f>'1月评分表'!M108</f>
        <v>101938.23</v>
      </c>
      <c r="N1599" s="82">
        <f>'1月评分表'!N108</f>
        <v>0</v>
      </c>
      <c r="O1599" s="82">
        <f>'1月评分表'!O108</f>
        <v>4.6342304604545602E-2</v>
      </c>
      <c r="P1599" s="82">
        <f>'1月评分表'!P108</f>
        <v>1.48988496739138E-2</v>
      </c>
      <c r="Q1599" s="82">
        <f>'1月评分表'!Q108</f>
        <v>2.6878536670636399</v>
      </c>
      <c r="R1599" s="82">
        <f>'1月评分表'!R108</f>
        <v>0.86413328108699905</v>
      </c>
    </row>
    <row r="1600" spans="1:18" hidden="1">
      <c r="A1600" s="81">
        <v>202401</v>
      </c>
      <c r="B1600" s="81" t="s">
        <v>257</v>
      </c>
      <c r="C1600" s="81" t="s">
        <v>18</v>
      </c>
      <c r="D1600" s="81" t="s">
        <v>35</v>
      </c>
      <c r="E1600" s="81" t="s">
        <v>258</v>
      </c>
      <c r="F1600" s="81">
        <f>'1月评分表'!F109</f>
        <v>45</v>
      </c>
      <c r="G1600" s="81">
        <f>'1月评分表'!G109</f>
        <v>2.5</v>
      </c>
      <c r="H1600" s="81">
        <f>'1月评分表'!H109</f>
        <v>5</v>
      </c>
      <c r="I1600" s="81">
        <f>'1月评分表'!I109</f>
        <v>7</v>
      </c>
      <c r="J1600" s="81">
        <f>'1月评分表'!J109</f>
        <v>7.5</v>
      </c>
      <c r="K1600" s="81">
        <f>'1月评分表'!K109</f>
        <v>5</v>
      </c>
      <c r="L1600" s="81">
        <f>'1月评分表'!L109</f>
        <v>72</v>
      </c>
      <c r="M1600" s="82">
        <f>'1月评分表'!M109</f>
        <v>161107.62</v>
      </c>
      <c r="N1600" s="82">
        <f>'1月评分表'!N109</f>
        <v>7222.0226109847099</v>
      </c>
      <c r="O1600" s="82">
        <f>'1月评分表'!O109</f>
        <v>3.9517698338557797E-2</v>
      </c>
      <c r="P1600" s="82">
        <f>'1月评分表'!P109</f>
        <v>2.0219317293157499E-2</v>
      </c>
      <c r="Q1600" s="82">
        <f>'1月评分表'!Q109</f>
        <v>2.8452742803761599</v>
      </c>
      <c r="R1600" s="82">
        <f>'1月评分表'!R109</f>
        <v>1.45579084510734</v>
      </c>
    </row>
    <row r="1601" spans="1:18" hidden="1">
      <c r="A1601" s="81">
        <v>202401</v>
      </c>
      <c r="B1601" s="81" t="s">
        <v>259</v>
      </c>
      <c r="C1601" s="81" t="s">
        <v>18</v>
      </c>
      <c r="D1601" s="81" t="s">
        <v>35</v>
      </c>
      <c r="E1601" s="81" t="s">
        <v>260</v>
      </c>
      <c r="F1601" s="81">
        <f>'1月评分表'!F110</f>
        <v>45</v>
      </c>
      <c r="G1601" s="81">
        <f>'1月评分表'!G110</f>
        <v>2.5</v>
      </c>
      <c r="H1601" s="81">
        <f>'1月评分表'!H110</f>
        <v>10</v>
      </c>
      <c r="I1601" s="81">
        <f>'1月评分表'!I110</f>
        <v>7</v>
      </c>
      <c r="J1601" s="81">
        <f>'1月评分表'!J110</f>
        <v>5</v>
      </c>
      <c r="K1601" s="81">
        <f>'1月评分表'!K110</f>
        <v>5</v>
      </c>
      <c r="L1601" s="81">
        <f>'1月评分表'!L110</f>
        <v>74.5</v>
      </c>
      <c r="M1601" s="82">
        <f>'1月评分表'!M110</f>
        <v>128197.22</v>
      </c>
      <c r="N1601" s="82">
        <f>'1月评分表'!N110</f>
        <v>5730.4754016101497</v>
      </c>
      <c r="O1601" s="82">
        <f>'1月评分表'!O110</f>
        <v>3.1428211910158599E-2</v>
      </c>
      <c r="P1601" s="82">
        <f>'1月评分表'!P110</f>
        <v>1.6080722931244101E-2</v>
      </c>
      <c r="Q1601" s="82">
        <f>'1月评分表'!Q110</f>
        <v>2.34140178730682</v>
      </c>
      <c r="R1601" s="82">
        <f>'1月评分表'!R110</f>
        <v>1.19801385837769</v>
      </c>
    </row>
    <row r="1602" spans="1:18" hidden="1">
      <c r="A1602" s="81">
        <v>202401</v>
      </c>
      <c r="B1602" s="81" t="s">
        <v>261</v>
      </c>
      <c r="C1602" s="81" t="s">
        <v>18</v>
      </c>
      <c r="D1602" s="81" t="s">
        <v>35</v>
      </c>
      <c r="E1602" s="81" t="s">
        <v>262</v>
      </c>
      <c r="F1602" s="81">
        <f>'1月评分表'!F111</f>
        <v>42.75</v>
      </c>
      <c r="G1602" s="81">
        <f>'1月评分表'!G111</f>
        <v>2.5</v>
      </c>
      <c r="H1602" s="81">
        <f>'1月评分表'!H111</f>
        <v>5</v>
      </c>
      <c r="I1602" s="81">
        <f>'1月评分表'!I111</f>
        <v>10</v>
      </c>
      <c r="J1602" s="81">
        <f>'1月评分表'!J111</f>
        <v>7.5</v>
      </c>
      <c r="K1602" s="81">
        <f>'1月评分表'!K111</f>
        <v>5</v>
      </c>
      <c r="L1602" s="81">
        <f>'1月评分表'!L111</f>
        <v>72.75</v>
      </c>
      <c r="M1602" s="82">
        <f>'1月评分表'!M111</f>
        <v>145905.37</v>
      </c>
      <c r="N1602" s="82">
        <f>'1月评分表'!N111</f>
        <v>2373.9497536255099</v>
      </c>
      <c r="O1602" s="82">
        <f>'1月评分表'!O111</f>
        <v>3.14398033192861E-2</v>
      </c>
      <c r="P1602" s="82">
        <f>'1月评分表'!P111</f>
        <v>1.6191078253276401E-2</v>
      </c>
      <c r="Q1602" s="82">
        <f>'1月评分表'!Q111</f>
        <v>2.2872456914780699</v>
      </c>
      <c r="R1602" s="82">
        <f>'1月评分表'!R111</f>
        <v>1.17790094292586</v>
      </c>
    </row>
    <row r="1603" spans="1:18" hidden="1">
      <c r="A1603" s="81">
        <v>202401</v>
      </c>
      <c r="B1603" s="81" t="s">
        <v>263</v>
      </c>
      <c r="C1603" s="81" t="s">
        <v>18</v>
      </c>
      <c r="D1603" s="81" t="s">
        <v>35</v>
      </c>
      <c r="E1603" s="81" t="s">
        <v>264</v>
      </c>
      <c r="F1603" s="81">
        <f>'1月评分表'!F112</f>
        <v>45</v>
      </c>
      <c r="G1603" s="81">
        <f>'1月评分表'!G112</f>
        <v>10</v>
      </c>
      <c r="H1603" s="81">
        <f>'1月评分表'!H112</f>
        <v>10</v>
      </c>
      <c r="I1603" s="81">
        <f>'1月评分表'!I112</f>
        <v>7</v>
      </c>
      <c r="J1603" s="81">
        <f>'1月评分表'!J112</f>
        <v>7.5</v>
      </c>
      <c r="K1603" s="81">
        <f>'1月评分表'!K112</f>
        <v>5</v>
      </c>
      <c r="L1603" s="81">
        <f>'1月评分表'!L112</f>
        <v>84.5</v>
      </c>
      <c r="M1603" s="82">
        <f>'1月评分表'!M112</f>
        <v>180919.87</v>
      </c>
      <c r="N1603" s="82">
        <f>'1月评分表'!N112</f>
        <v>27028.0116343029</v>
      </c>
      <c r="O1603" s="82">
        <f>'1月评分表'!O112</f>
        <v>6.4123305419029705E-2</v>
      </c>
      <c r="P1603" s="82">
        <f>'1月评分表'!P112</f>
        <v>3.23328472229047E-2</v>
      </c>
      <c r="Q1603" s="82">
        <f>'1月评分表'!Q112</f>
        <v>5.4184193079080103</v>
      </c>
      <c r="R1603" s="82">
        <f>'1月评分表'!R112</f>
        <v>2.7321255903354502</v>
      </c>
    </row>
    <row r="1604" spans="1:18" hidden="1">
      <c r="A1604" s="81">
        <v>202401</v>
      </c>
      <c r="B1604" s="81" t="s">
        <v>265</v>
      </c>
      <c r="C1604" s="81" t="s">
        <v>18</v>
      </c>
      <c r="D1604" s="81" t="s">
        <v>35</v>
      </c>
      <c r="E1604" s="81" t="s">
        <v>266</v>
      </c>
      <c r="F1604" s="81">
        <f>'1月评分表'!F113</f>
        <v>0</v>
      </c>
      <c r="G1604" s="81">
        <f>'1月评分表'!G113</f>
        <v>0</v>
      </c>
      <c r="H1604" s="81">
        <f>'1月评分表'!H113</f>
        <v>5</v>
      </c>
      <c r="I1604" s="81">
        <f>'1月评分表'!I113</f>
        <v>7</v>
      </c>
      <c r="J1604" s="81">
        <f>'1月评分表'!J113</f>
        <v>7.5</v>
      </c>
      <c r="K1604" s="81">
        <f>'1月评分表'!K113</f>
        <v>5</v>
      </c>
      <c r="L1604" s="81">
        <f>'1月评分表'!L113</f>
        <v>24.5</v>
      </c>
      <c r="M1604" s="82">
        <f>'1月评分表'!M113</f>
        <v>88957.37</v>
      </c>
      <c r="N1604" s="82">
        <f>'1月评分表'!N113</f>
        <v>0</v>
      </c>
      <c r="O1604" s="82">
        <f>'1月评分表'!O113</f>
        <v>1.7657872117904899E-2</v>
      </c>
      <c r="P1604" s="82">
        <f>'1月评分表'!P113</f>
        <v>9.1350222121818203E-3</v>
      </c>
      <c r="Q1604" s="82">
        <f>'1月评分表'!Q113</f>
        <v>0.43261786688866999</v>
      </c>
      <c r="R1604" s="82">
        <f>'1月评分表'!R113</f>
        <v>0.22380804419845499</v>
      </c>
    </row>
    <row r="1605" spans="1:18" hidden="1">
      <c r="A1605" s="81">
        <v>202401</v>
      </c>
      <c r="B1605" s="81" t="s">
        <v>267</v>
      </c>
      <c r="C1605" s="81" t="s">
        <v>18</v>
      </c>
      <c r="D1605" s="81" t="s">
        <v>35</v>
      </c>
      <c r="E1605" s="81" t="s">
        <v>268</v>
      </c>
      <c r="F1605" s="81">
        <f>'1月评分表'!F114</f>
        <v>45</v>
      </c>
      <c r="G1605" s="81">
        <f>'1月评分表'!G114</f>
        <v>2.5</v>
      </c>
      <c r="H1605" s="81">
        <f>'1月评分表'!H114</f>
        <v>10</v>
      </c>
      <c r="I1605" s="81">
        <f>'1月评分表'!I114</f>
        <v>7</v>
      </c>
      <c r="J1605" s="81">
        <f>'1月评分表'!J114</f>
        <v>7.5</v>
      </c>
      <c r="K1605" s="81">
        <f>'1月评分表'!K114</f>
        <v>5</v>
      </c>
      <c r="L1605" s="81">
        <f>'1月评分表'!L114</f>
        <v>77</v>
      </c>
      <c r="M1605" s="82">
        <f>'1月评分表'!M114</f>
        <v>293895.61</v>
      </c>
      <c r="N1605" s="82">
        <f>'1月评分表'!N114</f>
        <v>10931.7042102592</v>
      </c>
      <c r="O1605" s="82">
        <f>'1月评分表'!O114</f>
        <v>6.9747924035515593E-2</v>
      </c>
      <c r="P1605" s="82">
        <f>'1月评分表'!P114</f>
        <v>3.5743109984918697E-2</v>
      </c>
      <c r="Q1605" s="82">
        <f>'1月评分表'!Q114</f>
        <v>5.3705901507347003</v>
      </c>
      <c r="R1605" s="82">
        <f>'1月评分表'!R114</f>
        <v>2.75221946883874</v>
      </c>
    </row>
    <row r="1606" spans="1:18" hidden="1">
      <c r="A1606" s="81">
        <v>202401</v>
      </c>
      <c r="B1606" s="81" t="s">
        <v>269</v>
      </c>
      <c r="C1606" s="81" t="s">
        <v>18</v>
      </c>
      <c r="D1606" s="81" t="s">
        <v>35</v>
      </c>
      <c r="E1606" s="81" t="s">
        <v>270</v>
      </c>
      <c r="F1606" s="81">
        <f>'1月评分表'!F115</f>
        <v>45</v>
      </c>
      <c r="G1606" s="81">
        <f>'1月评分表'!G115</f>
        <v>2.5</v>
      </c>
      <c r="H1606" s="81">
        <f>'1月评分表'!H115</f>
        <v>10</v>
      </c>
      <c r="I1606" s="81">
        <f>'1月评分表'!I115</f>
        <v>10</v>
      </c>
      <c r="J1606" s="81">
        <f>'1月评分表'!J115</f>
        <v>2.5</v>
      </c>
      <c r="K1606" s="81">
        <f>'1月评分表'!K115</f>
        <v>5</v>
      </c>
      <c r="L1606" s="81">
        <f>'1月评分表'!L115</f>
        <v>75</v>
      </c>
      <c r="M1606" s="82">
        <f>'1月评分表'!M115</f>
        <v>181107.14</v>
      </c>
      <c r="N1606" s="82">
        <f>'1月评分表'!N115</f>
        <v>8994.2994389489195</v>
      </c>
      <c r="O1606" s="82">
        <f>'1月评分表'!O115</f>
        <v>4.53374165241636E-2</v>
      </c>
      <c r="P1606" s="82">
        <f>'1月评分表'!P115</f>
        <v>2.3174954535897699E-2</v>
      </c>
      <c r="Q1606" s="82">
        <f>'1月评分表'!Q115</f>
        <v>3.4003062393122701</v>
      </c>
      <c r="R1606" s="82">
        <f>'1月评分表'!R115</f>
        <v>1.7381215901923299</v>
      </c>
    </row>
    <row r="1607" spans="1:18" hidden="1">
      <c r="A1607" s="81">
        <v>202401</v>
      </c>
      <c r="B1607" s="81" t="s">
        <v>271</v>
      </c>
      <c r="C1607" s="81" t="s">
        <v>18</v>
      </c>
      <c r="D1607" s="81" t="s">
        <v>35</v>
      </c>
      <c r="E1607" s="81" t="s">
        <v>272</v>
      </c>
      <c r="F1607" s="81">
        <f>'1月评分表'!F116</f>
        <v>0</v>
      </c>
      <c r="G1607" s="81">
        <f>'1月评分表'!G116</f>
        <v>0</v>
      </c>
      <c r="H1607" s="81">
        <f>'1月评分表'!H116</f>
        <v>10</v>
      </c>
      <c r="I1607" s="81">
        <f>'1月评分表'!I116</f>
        <v>7</v>
      </c>
      <c r="J1607" s="81">
        <f>'1月评分表'!J116</f>
        <v>7.5</v>
      </c>
      <c r="K1607" s="81">
        <f>'1月评分表'!K116</f>
        <v>5</v>
      </c>
      <c r="L1607" s="81">
        <f>'1月评分表'!L116</f>
        <v>29.5</v>
      </c>
      <c r="M1607" s="82">
        <f>'1月评分表'!M116</f>
        <v>101037.63</v>
      </c>
      <c r="N1607" s="82">
        <f>'1月评分表'!N116</f>
        <v>0</v>
      </c>
      <c r="O1607" s="82">
        <f>'1月评分表'!O116</f>
        <v>2.0055781208866599E-2</v>
      </c>
      <c r="P1607" s="82">
        <f>'1月评分表'!P116</f>
        <v>1.03755427382375E-2</v>
      </c>
      <c r="Q1607" s="82">
        <f>'1月评分表'!Q116</f>
        <v>0.59164554566156402</v>
      </c>
      <c r="R1607" s="82">
        <f>'1月评分表'!R116</f>
        <v>0.30607851077800702</v>
      </c>
    </row>
    <row r="1608" spans="1:18" hidden="1">
      <c r="A1608" s="81">
        <v>202401</v>
      </c>
      <c r="B1608" s="81" t="s">
        <v>273</v>
      </c>
      <c r="C1608" s="81" t="s">
        <v>18</v>
      </c>
      <c r="D1608" s="81" t="s">
        <v>35</v>
      </c>
      <c r="E1608" s="81" t="s">
        <v>274</v>
      </c>
      <c r="F1608" s="81">
        <f>'1月评分表'!F117</f>
        <v>45</v>
      </c>
      <c r="G1608" s="81">
        <f>'1月评分表'!G117</f>
        <v>2.5</v>
      </c>
      <c r="H1608" s="81">
        <f>'1月评分表'!H117</f>
        <v>10</v>
      </c>
      <c r="I1608" s="81">
        <f>'1月评分表'!I117</f>
        <v>10</v>
      </c>
      <c r="J1608" s="81">
        <f>'1月评分表'!J117</f>
        <v>2.5</v>
      </c>
      <c r="K1608" s="81">
        <f>'1月评分表'!K117</f>
        <v>5</v>
      </c>
      <c r="L1608" s="81">
        <f>'1月评分表'!L117</f>
        <v>75</v>
      </c>
      <c r="M1608" s="82">
        <f>'1月评分表'!M117</f>
        <v>229829.78</v>
      </c>
      <c r="N1608" s="82">
        <f>'1月评分表'!N117</f>
        <v>600.94916781148595</v>
      </c>
      <c r="O1608" s="82">
        <f>'1月评分表'!O117</f>
        <v>4.6248036074853997E-2</v>
      </c>
      <c r="P1608" s="82">
        <f>'1月评分表'!P117</f>
        <v>2.3907009256614601E-2</v>
      </c>
      <c r="Q1608" s="82">
        <f>'1月评分表'!Q117</f>
        <v>3.46860270561405</v>
      </c>
      <c r="R1608" s="82">
        <f>'1月评分表'!R117</f>
        <v>1.7930256942461</v>
      </c>
    </row>
    <row r="1609" spans="1:18" hidden="1">
      <c r="A1609" s="81">
        <v>202401</v>
      </c>
      <c r="B1609" s="81" t="s">
        <v>275</v>
      </c>
      <c r="C1609" s="81" t="s">
        <v>18</v>
      </c>
      <c r="D1609" s="81" t="s">
        <v>35</v>
      </c>
      <c r="E1609" s="81" t="s">
        <v>276</v>
      </c>
      <c r="F1609" s="81">
        <f>'1月评分表'!F118</f>
        <v>45</v>
      </c>
      <c r="G1609" s="81">
        <f>'1月评分表'!G118</f>
        <v>20</v>
      </c>
      <c r="H1609" s="81">
        <f>'1月评分表'!H118</f>
        <v>5</v>
      </c>
      <c r="I1609" s="81">
        <f>'1月评分表'!I118</f>
        <v>10</v>
      </c>
      <c r="J1609" s="81">
        <f>'1月评分表'!J118</f>
        <v>5</v>
      </c>
      <c r="K1609" s="81">
        <f>'1月评分表'!K118</f>
        <v>5</v>
      </c>
      <c r="L1609" s="81">
        <f>'1月评分表'!L118</f>
        <v>90</v>
      </c>
      <c r="M1609" s="82">
        <f>'1月评分表'!M118</f>
        <v>287218.11</v>
      </c>
      <c r="N1609" s="82">
        <f>'1月评分表'!N118</f>
        <v>73652.479978911404</v>
      </c>
      <c r="O1609" s="82">
        <f>'1月评分表'!O118</f>
        <v>0.133888565071069</v>
      </c>
      <c r="P1609" s="82">
        <f>'1月评分表'!P118</f>
        <v>6.6975191683867993E-2</v>
      </c>
      <c r="Q1609" s="82">
        <f>'1月评分表'!Q118</f>
        <v>12.0499708563962</v>
      </c>
      <c r="R1609" s="82">
        <f>'1月评分表'!R118</f>
        <v>6.02776725154812</v>
      </c>
    </row>
    <row r="1610" spans="1:18" hidden="1">
      <c r="A1610" s="81">
        <v>202401</v>
      </c>
      <c r="B1610" s="81" t="s">
        <v>277</v>
      </c>
      <c r="C1610" s="81" t="s">
        <v>18</v>
      </c>
      <c r="D1610" s="81" t="s">
        <v>35</v>
      </c>
      <c r="E1610" s="81" t="s">
        <v>278</v>
      </c>
      <c r="F1610" s="81">
        <f>'1月评分表'!F119</f>
        <v>45</v>
      </c>
      <c r="G1610" s="81">
        <f>'1月评分表'!G119</f>
        <v>20</v>
      </c>
      <c r="H1610" s="81">
        <f>'1月评分表'!H119</f>
        <v>7.5</v>
      </c>
      <c r="I1610" s="81">
        <f>'1月评分表'!I119</f>
        <v>4</v>
      </c>
      <c r="J1610" s="81">
        <f>'1月评分表'!J119</f>
        <v>2.5</v>
      </c>
      <c r="K1610" s="81">
        <f>'1月评分表'!K119</f>
        <v>5</v>
      </c>
      <c r="L1610" s="81">
        <f>'1月评分表'!L119</f>
        <v>84</v>
      </c>
      <c r="M1610" s="82">
        <f>'1月评分表'!M119</f>
        <v>253378.01</v>
      </c>
      <c r="N1610" s="82">
        <f>'1月评分表'!N119</f>
        <v>53881.978372023201</v>
      </c>
      <c r="O1610" s="82">
        <f>'1月评分表'!O119</f>
        <v>0.106535496643101</v>
      </c>
      <c r="P1610" s="82">
        <f>'1月评分表'!P119</f>
        <v>5.3439202520654303E-2</v>
      </c>
      <c r="Q1610" s="82">
        <f>'1月评分表'!Q119</f>
        <v>8.9489817180204696</v>
      </c>
      <c r="R1610" s="82">
        <f>'1月评分表'!R119</f>
        <v>4.4888930117349597</v>
      </c>
    </row>
    <row r="1611" spans="1:18" hidden="1">
      <c r="A1611" s="81">
        <v>202401</v>
      </c>
      <c r="B1611" s="81" t="s">
        <v>279</v>
      </c>
      <c r="C1611" s="81" t="s">
        <v>18</v>
      </c>
      <c r="D1611" s="81" t="s">
        <v>29</v>
      </c>
      <c r="E1611" s="81" t="s">
        <v>280</v>
      </c>
      <c r="F1611" s="81">
        <f>'1月评分表'!F120</f>
        <v>45</v>
      </c>
      <c r="G1611" s="81">
        <f>'1月评分表'!G120</f>
        <v>0</v>
      </c>
      <c r="H1611" s="81">
        <f>'1月评分表'!H120</f>
        <v>7.5</v>
      </c>
      <c r="I1611" s="81">
        <f>'1月评分表'!I120</f>
        <v>4</v>
      </c>
      <c r="J1611" s="81">
        <f>'1月评分表'!J120</f>
        <v>0</v>
      </c>
      <c r="K1611" s="81">
        <f>'1月评分表'!K120</f>
        <v>5</v>
      </c>
      <c r="L1611" s="81">
        <f>'1月评分表'!L120</f>
        <v>61.5</v>
      </c>
      <c r="M1611" s="82">
        <f>'1月评分表'!M120</f>
        <v>129507.41</v>
      </c>
      <c r="N1611" s="82">
        <f>'1月评分表'!N120</f>
        <v>0</v>
      </c>
      <c r="O1611" s="82">
        <f>'1月评分表'!O120</f>
        <v>5.7077105075853202E-2</v>
      </c>
      <c r="P1611" s="82">
        <f>'1月评分表'!P120</f>
        <v>1.32991012098507E-2</v>
      </c>
      <c r="Q1611" s="82">
        <f>'1月评分表'!Q120</f>
        <v>3.5102419621649701</v>
      </c>
      <c r="R1611" s="82">
        <f>'1月评分表'!R120</f>
        <v>0.81789472440582001</v>
      </c>
    </row>
    <row r="1612" spans="1:18" hidden="1">
      <c r="A1612" s="81">
        <v>202401</v>
      </c>
      <c r="B1612" s="81" t="s">
        <v>281</v>
      </c>
      <c r="C1612" s="81" t="s">
        <v>18</v>
      </c>
      <c r="D1612" s="81" t="s">
        <v>29</v>
      </c>
      <c r="E1612" s="81" t="s">
        <v>282</v>
      </c>
      <c r="F1612" s="81">
        <f>'1月评分表'!F121</f>
        <v>45</v>
      </c>
      <c r="G1612" s="81">
        <f>'1月评分表'!G121</f>
        <v>15</v>
      </c>
      <c r="H1612" s="81">
        <f>'1月评分表'!H121</f>
        <v>10</v>
      </c>
      <c r="I1612" s="81">
        <f>'1月评分表'!I121</f>
        <v>10</v>
      </c>
      <c r="J1612" s="81">
        <f>'1月评分表'!J121</f>
        <v>2.5</v>
      </c>
      <c r="K1612" s="81">
        <f>'1月评分表'!K121</f>
        <v>5</v>
      </c>
      <c r="L1612" s="81">
        <f>'1月评分表'!L121</f>
        <v>87.5</v>
      </c>
      <c r="M1612" s="82">
        <f>'1月评分表'!M121</f>
        <v>322658.56</v>
      </c>
      <c r="N1612" s="82">
        <f>'1月评分表'!N121</f>
        <v>48484.148086549299</v>
      </c>
      <c r="O1612" s="82">
        <f>'1月评分表'!O121</f>
        <v>0.25209621232727603</v>
      </c>
      <c r="P1612" s="82">
        <f>'1月评分表'!P121</f>
        <v>5.7806728147467699E-2</v>
      </c>
      <c r="Q1612" s="82">
        <f>'1月评分表'!Q121</f>
        <v>22.058418578636701</v>
      </c>
      <c r="R1612" s="82">
        <f>'1月评分表'!R121</f>
        <v>5.0580887129034204</v>
      </c>
    </row>
    <row r="1613" spans="1:18" hidden="1">
      <c r="A1613" s="81">
        <v>202401</v>
      </c>
      <c r="B1613" s="81" t="s">
        <v>283</v>
      </c>
      <c r="C1613" s="81" t="s">
        <v>18</v>
      </c>
      <c r="D1613" s="81" t="s">
        <v>29</v>
      </c>
      <c r="E1613" s="81" t="s">
        <v>284</v>
      </c>
      <c r="F1613" s="81">
        <f>'1月评分表'!F122</f>
        <v>45</v>
      </c>
      <c r="G1613" s="81">
        <f>'1月评分表'!G122</f>
        <v>15</v>
      </c>
      <c r="H1613" s="81">
        <f>'1月评分表'!H122</f>
        <v>10</v>
      </c>
      <c r="I1613" s="81">
        <f>'1月评分表'!I122</f>
        <v>10</v>
      </c>
      <c r="J1613" s="81">
        <f>'1月评分表'!J122</f>
        <v>2.5</v>
      </c>
      <c r="K1613" s="81">
        <f>'1月评分表'!K122</f>
        <v>5</v>
      </c>
      <c r="L1613" s="81">
        <f>'1月评分表'!L122</f>
        <v>87.5</v>
      </c>
      <c r="M1613" s="82">
        <f>'1月评分表'!M122</f>
        <v>329770.42</v>
      </c>
      <c r="N1613" s="82">
        <f>'1月评分表'!N122</f>
        <v>62150.4425613926</v>
      </c>
      <c r="O1613" s="82">
        <f>'1月评分表'!O122</f>
        <v>0.28620617554865802</v>
      </c>
      <c r="P1613" s="82">
        <f>'1月评分表'!P122</f>
        <v>6.5491645145301494E-2</v>
      </c>
      <c r="Q1613" s="82">
        <f>'1月评分表'!Q122</f>
        <v>25.0430403605076</v>
      </c>
      <c r="R1613" s="82">
        <f>'1月评分表'!R122</f>
        <v>5.73051895021388</v>
      </c>
    </row>
    <row r="1614" spans="1:18" hidden="1">
      <c r="A1614" s="81">
        <v>202401</v>
      </c>
      <c r="B1614" s="81" t="s">
        <v>285</v>
      </c>
      <c r="C1614" s="81" t="s">
        <v>18</v>
      </c>
      <c r="D1614" s="81" t="s">
        <v>29</v>
      </c>
      <c r="E1614" s="81" t="s">
        <v>286</v>
      </c>
      <c r="F1614" s="81">
        <f>'1月评分表'!F123</f>
        <v>44.1</v>
      </c>
      <c r="G1614" s="81">
        <f>'1月评分表'!G123</f>
        <v>0</v>
      </c>
      <c r="H1614" s="81">
        <f>'1月评分表'!H123</f>
        <v>5</v>
      </c>
      <c r="I1614" s="81">
        <f>'1月评分表'!I123</f>
        <v>10</v>
      </c>
      <c r="J1614" s="81">
        <f>'1月评分表'!J123</f>
        <v>2.5</v>
      </c>
      <c r="K1614" s="81">
        <f>'1月评分表'!K123</f>
        <v>5</v>
      </c>
      <c r="L1614" s="81">
        <f>'1月评分表'!L123</f>
        <v>66.599999999999994</v>
      </c>
      <c r="M1614" s="82">
        <f>'1月评分表'!M123</f>
        <v>74216.639999999999</v>
      </c>
      <c r="N1614" s="82">
        <f>'1月评分表'!N123</f>
        <v>0</v>
      </c>
      <c r="O1614" s="82">
        <f>'1月评分表'!O123</f>
        <v>3.2709101044154698E-2</v>
      </c>
      <c r="P1614" s="82">
        <f>'1月评分表'!P123</f>
        <v>7.62129832428164E-3</v>
      </c>
      <c r="Q1614" s="82">
        <f>'1月评分表'!Q123</f>
        <v>2.1784261295406999</v>
      </c>
      <c r="R1614" s="82">
        <f>'1月评分表'!R123</f>
        <v>0.50757846839715703</v>
      </c>
    </row>
    <row r="1615" spans="1:18" hidden="1">
      <c r="A1615" s="81">
        <v>202401</v>
      </c>
      <c r="B1615" s="81" t="s">
        <v>287</v>
      </c>
      <c r="C1615" s="81" t="s">
        <v>18</v>
      </c>
      <c r="D1615" s="81" t="s">
        <v>35</v>
      </c>
      <c r="E1615" s="81" t="s">
        <v>288</v>
      </c>
      <c r="F1615" s="81">
        <f>'1月评分表'!F124</f>
        <v>40.049999999999997</v>
      </c>
      <c r="G1615" s="81">
        <f>'1月评分表'!G124</f>
        <v>10</v>
      </c>
      <c r="H1615" s="81">
        <f>'1月评分表'!H124</f>
        <v>7.5</v>
      </c>
      <c r="I1615" s="81">
        <f>'1月评分表'!I124</f>
        <v>10</v>
      </c>
      <c r="J1615" s="81">
        <f>'1月评分表'!J124</f>
        <v>2.5</v>
      </c>
      <c r="K1615" s="81">
        <f>'1月评分表'!K124</f>
        <v>5</v>
      </c>
      <c r="L1615" s="81">
        <f>'1月评分表'!L124</f>
        <v>75.05</v>
      </c>
      <c r="M1615" s="82">
        <f>'1月评分表'!M124</f>
        <v>258559.18</v>
      </c>
      <c r="N1615" s="82">
        <f>'1月评分表'!N124</f>
        <v>34828.750351508999</v>
      </c>
      <c r="O1615" s="82">
        <f>'1月评分表'!O124</f>
        <v>8.7676746772476694E-2</v>
      </c>
      <c r="P1615" s="82">
        <f>'1月评分表'!P124</f>
        <v>4.4275314409729698E-2</v>
      </c>
      <c r="Q1615" s="82">
        <f>'1月评分表'!Q124</f>
        <v>6.5801398452743802</v>
      </c>
      <c r="R1615" s="82">
        <f>'1月评分表'!R124</f>
        <v>3.3228623464502101</v>
      </c>
    </row>
    <row r="1616" spans="1:18" hidden="1">
      <c r="A1616" s="81">
        <v>202401</v>
      </c>
      <c r="B1616" s="81" t="s">
        <v>289</v>
      </c>
      <c r="C1616" s="81" t="s">
        <v>18</v>
      </c>
      <c r="D1616" s="81" t="s">
        <v>29</v>
      </c>
      <c r="E1616" s="81" t="s">
        <v>290</v>
      </c>
      <c r="F1616" s="81">
        <f>'1月评分表'!F125</f>
        <v>44.1</v>
      </c>
      <c r="G1616" s="81">
        <f>'1月评分表'!G125</f>
        <v>0</v>
      </c>
      <c r="H1616" s="81">
        <f>'1月评分表'!H125</f>
        <v>7.5</v>
      </c>
      <c r="I1616" s="81">
        <f>'1月评分表'!I125</f>
        <v>7</v>
      </c>
      <c r="J1616" s="81">
        <f>'1月评分表'!J125</f>
        <v>0</v>
      </c>
      <c r="K1616" s="81">
        <f>'1月评分表'!K125</f>
        <v>5</v>
      </c>
      <c r="L1616" s="81">
        <f>'1月评分表'!L125</f>
        <v>63.6</v>
      </c>
      <c r="M1616" s="82">
        <f>'1月评分表'!M125</f>
        <v>116049.23</v>
      </c>
      <c r="N1616" s="82">
        <f>'1月评分表'!N125</f>
        <v>0</v>
      </c>
      <c r="O1616" s="82">
        <f>'1月评分表'!O125</f>
        <v>5.1145753703837199E-2</v>
      </c>
      <c r="P1616" s="82">
        <f>'1月评分表'!P125</f>
        <v>1.1917082235643899E-2</v>
      </c>
      <c r="Q1616" s="82">
        <f>'1月评分表'!Q125</f>
        <v>3.25286993556404</v>
      </c>
      <c r="R1616" s="82">
        <f>'1月评分表'!R125</f>
        <v>0.75792643018694905</v>
      </c>
    </row>
    <row r="1617" spans="1:18" hidden="1">
      <c r="A1617" s="81">
        <v>202401</v>
      </c>
      <c r="B1617" s="81" t="s">
        <v>291</v>
      </c>
      <c r="C1617" s="81" t="s">
        <v>17</v>
      </c>
      <c r="D1617" s="81" t="s">
        <v>30</v>
      </c>
      <c r="E1617" s="81" t="s">
        <v>292</v>
      </c>
      <c r="F1617" s="81">
        <f>'1月评分表'!F126</f>
        <v>36</v>
      </c>
      <c r="G1617" s="81">
        <f>'1月评分表'!G126</f>
        <v>15</v>
      </c>
      <c r="H1617" s="81">
        <f>'1月评分表'!H126</f>
        <v>10</v>
      </c>
      <c r="I1617" s="81">
        <f>'1月评分表'!I126</f>
        <v>10</v>
      </c>
      <c r="J1617" s="81">
        <f>'1月评分表'!J126</f>
        <v>2.5</v>
      </c>
      <c r="K1617" s="81">
        <f>'1月评分表'!K126</f>
        <v>5</v>
      </c>
      <c r="L1617" s="81">
        <f>'1月评分表'!L126</f>
        <v>78.5</v>
      </c>
      <c r="M1617" s="82">
        <f>'1月评分表'!M126</f>
        <v>233901.55</v>
      </c>
      <c r="N1617" s="82">
        <f>'1月评分表'!N126</f>
        <v>40132.716017167397</v>
      </c>
      <c r="O1617" s="82">
        <f>'1月评分表'!O126</f>
        <v>0.194986239820954</v>
      </c>
      <c r="P1617" s="82">
        <f>'1月评分表'!P126</f>
        <v>2.9851065671785401E-2</v>
      </c>
      <c r="Q1617" s="82">
        <f>'1月评分表'!Q126</f>
        <v>15.3064198259449</v>
      </c>
      <c r="R1617" s="82">
        <f>'1月评分表'!R126</f>
        <v>2.3433086552351599</v>
      </c>
    </row>
    <row r="1618" spans="1:18" hidden="1">
      <c r="A1618" s="81">
        <v>202401</v>
      </c>
      <c r="B1618" s="81" t="s">
        <v>293</v>
      </c>
      <c r="C1618" s="81" t="s">
        <v>16</v>
      </c>
      <c r="D1618" s="81" t="s">
        <v>23</v>
      </c>
      <c r="E1618" s="81" t="s">
        <v>294</v>
      </c>
      <c r="F1618" s="81">
        <f>'1月评分表'!F127</f>
        <v>45</v>
      </c>
      <c r="G1618" s="81">
        <f>'1月评分表'!G127</f>
        <v>5</v>
      </c>
      <c r="H1618" s="81">
        <f>'1月评分表'!H127</f>
        <v>10</v>
      </c>
      <c r="I1618" s="81">
        <f>'1月评分表'!I127</f>
        <v>10</v>
      </c>
      <c r="J1618" s="81">
        <f>'1月评分表'!J127</f>
        <v>5</v>
      </c>
      <c r="K1618" s="81">
        <f>'1月评分表'!K127</f>
        <v>5</v>
      </c>
      <c r="L1618" s="81">
        <f>'1月评分表'!L127</f>
        <v>80</v>
      </c>
      <c r="M1618" s="82">
        <f>'1月评分表'!M127</f>
        <v>175874.5</v>
      </c>
      <c r="N1618" s="82">
        <f>'1月评分表'!N127</f>
        <v>15759.2067596865</v>
      </c>
      <c r="O1618" s="82">
        <f>'1月评分表'!O127</f>
        <v>7.3727253242444696E-2</v>
      </c>
      <c r="P1618" s="82">
        <f>'1月评分表'!P127</f>
        <v>3.5818965379454198E-2</v>
      </c>
      <c r="Q1618" s="82">
        <f>'1月评分表'!Q127</f>
        <v>5.8981802593955797</v>
      </c>
      <c r="R1618" s="82">
        <f>'1月评分表'!R127</f>
        <v>2.8655172303563399</v>
      </c>
    </row>
    <row r="1619" spans="1:18" hidden="1">
      <c r="A1619" s="81">
        <v>202401</v>
      </c>
      <c r="B1619" s="81" t="s">
        <v>295</v>
      </c>
      <c r="C1619" s="81" t="s">
        <v>19</v>
      </c>
      <c r="D1619" s="81" t="s">
        <v>27</v>
      </c>
      <c r="E1619" s="81" t="s">
        <v>296</v>
      </c>
      <c r="F1619" s="81">
        <f>'1月评分表'!F128</f>
        <v>40.950000000000003</v>
      </c>
      <c r="G1619" s="81">
        <f>'1月评分表'!G128</f>
        <v>5</v>
      </c>
      <c r="H1619" s="81">
        <f>'1月评分表'!H128</f>
        <v>10</v>
      </c>
      <c r="I1619" s="81">
        <f>'1月评分表'!I128</f>
        <v>4</v>
      </c>
      <c r="J1619" s="81">
        <f>'1月评分表'!J128</f>
        <v>2.5</v>
      </c>
      <c r="K1619" s="81">
        <f>'1月评分表'!K128</f>
        <v>5</v>
      </c>
      <c r="L1619" s="81">
        <f>'1月评分表'!L128</f>
        <v>67.45</v>
      </c>
      <c r="M1619" s="82">
        <f>'1月评分表'!M128</f>
        <v>182265.8</v>
      </c>
      <c r="N1619" s="82">
        <f>'1月评分表'!N128</f>
        <v>9956.7012454676405</v>
      </c>
      <c r="O1619" s="82">
        <f>'1月评分表'!O128</f>
        <v>7.6636380873349105E-2</v>
      </c>
      <c r="P1619" s="82">
        <f>'1月评分表'!P128</f>
        <v>1.7244587595344401E-2</v>
      </c>
      <c r="Q1619" s="82">
        <f>'1月评分表'!Q128</f>
        <v>5.1691238899074001</v>
      </c>
      <c r="R1619" s="82">
        <f>'1月评分表'!R128</f>
        <v>1.1631474333059799</v>
      </c>
    </row>
    <row r="1620" spans="1:18" hidden="1">
      <c r="A1620" s="81">
        <v>202401</v>
      </c>
      <c r="B1620" s="81" t="s">
        <v>297</v>
      </c>
      <c r="C1620" s="81" t="s">
        <v>19</v>
      </c>
      <c r="D1620" s="81" t="s">
        <v>27</v>
      </c>
      <c r="E1620" s="81" t="s">
        <v>298</v>
      </c>
      <c r="F1620" s="81">
        <f>'1月评分表'!F129</f>
        <v>45</v>
      </c>
      <c r="G1620" s="81">
        <f>'1月评分表'!G129</f>
        <v>2.5</v>
      </c>
      <c r="H1620" s="81">
        <f>'1月评分表'!H129</f>
        <v>5</v>
      </c>
      <c r="I1620" s="81">
        <f>'1月评分表'!I129</f>
        <v>7</v>
      </c>
      <c r="J1620" s="81">
        <f>'1月评分表'!J129</f>
        <v>7.5</v>
      </c>
      <c r="K1620" s="81">
        <f>'1月评分表'!K129</f>
        <v>5</v>
      </c>
      <c r="L1620" s="81">
        <f>'1月评分表'!L129</f>
        <v>72</v>
      </c>
      <c r="M1620" s="82">
        <f>'1月评分表'!M129</f>
        <v>174093.68</v>
      </c>
      <c r="N1620" s="82">
        <f>'1月评分表'!N129</f>
        <v>912.04417921068705</v>
      </c>
      <c r="O1620" s="82">
        <f>'1月评分表'!O129</f>
        <v>6.1307525017105902E-2</v>
      </c>
      <c r="P1620" s="82">
        <f>'1月评分表'!P129</f>
        <v>1.3851596506876E-2</v>
      </c>
      <c r="Q1620" s="82">
        <f>'1月评分表'!Q129</f>
        <v>4.4141418012316302</v>
      </c>
      <c r="R1620" s="82">
        <f>'1月评分表'!R129</f>
        <v>0.99731494849507296</v>
      </c>
    </row>
    <row r="1621" spans="1:18" hidden="1">
      <c r="A1621" s="81">
        <v>202401</v>
      </c>
      <c r="B1621" s="81" t="s">
        <v>299</v>
      </c>
      <c r="C1621" s="81" t="s">
        <v>18</v>
      </c>
      <c r="D1621" s="81" t="s">
        <v>35</v>
      </c>
      <c r="E1621" s="81" t="s">
        <v>300</v>
      </c>
      <c r="F1621" s="81">
        <f>'1月评分表'!F130</f>
        <v>45</v>
      </c>
      <c r="G1621" s="81">
        <f>'1月评分表'!G130</f>
        <v>2.5</v>
      </c>
      <c r="H1621" s="81">
        <f>'1月评分表'!H130</f>
        <v>10</v>
      </c>
      <c r="I1621" s="81">
        <f>'1月评分表'!I130</f>
        <v>7</v>
      </c>
      <c r="J1621" s="81">
        <f>'1月评分表'!J130</f>
        <v>5</v>
      </c>
      <c r="K1621" s="81">
        <f>'1月评分表'!K130</f>
        <v>5</v>
      </c>
      <c r="L1621" s="81">
        <f>'1月评分表'!L130</f>
        <v>74.5</v>
      </c>
      <c r="M1621" s="82">
        <f>'1月评分表'!M130</f>
        <v>165158.38</v>
      </c>
      <c r="N1621" s="82">
        <f>'1月评分表'!N130</f>
        <v>2599.0050350394299</v>
      </c>
      <c r="O1621" s="82">
        <f>'1月评分表'!O130</f>
        <v>3.5496396038473398E-2</v>
      </c>
      <c r="P1621" s="82">
        <f>'1月评分表'!P130</f>
        <v>1.8282695389906699E-2</v>
      </c>
      <c r="Q1621" s="82">
        <f>'1月评分表'!Q130</f>
        <v>2.64448150486627</v>
      </c>
      <c r="R1621" s="82">
        <f>'1月评分表'!R130</f>
        <v>1.36206080654805</v>
      </c>
    </row>
    <row r="1622" spans="1:18" hidden="1">
      <c r="A1622" s="81">
        <v>202401</v>
      </c>
      <c r="B1622" s="81" t="s">
        <v>301</v>
      </c>
      <c r="C1622" s="81" t="s">
        <v>17</v>
      </c>
      <c r="D1622" s="81" t="s">
        <v>32</v>
      </c>
      <c r="E1622" s="81" t="s">
        <v>302</v>
      </c>
      <c r="F1622" s="81">
        <f>'1月评分表'!F131</f>
        <v>38.25</v>
      </c>
      <c r="G1622" s="81">
        <f>'1月评分表'!G131</f>
        <v>0</v>
      </c>
      <c r="H1622" s="81">
        <f>'1月评分表'!H131</f>
        <v>10</v>
      </c>
      <c r="I1622" s="81">
        <f>'1月评分表'!I131</f>
        <v>10</v>
      </c>
      <c r="J1622" s="81">
        <f>'1月评分表'!J131</f>
        <v>0</v>
      </c>
      <c r="K1622" s="81">
        <f>'1月评分表'!K131</f>
        <v>5</v>
      </c>
      <c r="L1622" s="81">
        <f>'1月评分表'!L131</f>
        <v>63.25</v>
      </c>
      <c r="M1622" s="82">
        <f>'1月评分表'!M131</f>
        <v>156899.98000000001</v>
      </c>
      <c r="N1622" s="82">
        <f>'1月评分表'!N131</f>
        <v>0</v>
      </c>
      <c r="O1622" s="82">
        <f>'1月评分表'!O131</f>
        <v>5.0003315798919999E-2</v>
      </c>
      <c r="P1622" s="82">
        <f>'1月评分表'!P131</f>
        <v>1.19881755685443E-2</v>
      </c>
      <c r="Q1622" s="82">
        <f>'1月评分表'!Q131</f>
        <v>3.1627097242816902</v>
      </c>
      <c r="R1622" s="82">
        <f>'1月评分表'!R131</f>
        <v>0.75825210471043003</v>
      </c>
    </row>
    <row r="1623" spans="1:18" hidden="1">
      <c r="A1623" s="81">
        <v>202401</v>
      </c>
      <c r="B1623" s="81" t="s">
        <v>303</v>
      </c>
      <c r="C1623" s="81" t="s">
        <v>17</v>
      </c>
      <c r="D1623" s="81" t="s">
        <v>31</v>
      </c>
      <c r="E1623" s="81" t="s">
        <v>304</v>
      </c>
      <c r="F1623" s="81">
        <f>'1月评分表'!F132</f>
        <v>45</v>
      </c>
      <c r="G1623" s="81">
        <f>'1月评分表'!G132</f>
        <v>5</v>
      </c>
      <c r="H1623" s="81">
        <f>'1月评分表'!H132</f>
        <v>10</v>
      </c>
      <c r="I1623" s="81">
        <f>'1月评分表'!I132</f>
        <v>7</v>
      </c>
      <c r="J1623" s="81">
        <f>'1月评分表'!J132</f>
        <v>2.5</v>
      </c>
      <c r="K1623" s="81">
        <f>'1月评分表'!K132</f>
        <v>5</v>
      </c>
      <c r="L1623" s="81">
        <f>'1月评分表'!L132</f>
        <v>74.5</v>
      </c>
      <c r="M1623" s="82">
        <f>'1月评分表'!M132</f>
        <v>192709.16</v>
      </c>
      <c r="N1623" s="82">
        <f>'1月评分表'!N132</f>
        <v>19075.848790339602</v>
      </c>
      <c r="O1623" s="82">
        <f>'1月评分表'!O132</f>
        <v>7.0971754609564897E-2</v>
      </c>
      <c r="P1623" s="82">
        <f>'1月评分表'!P132</f>
        <v>2.04183011204974E-2</v>
      </c>
      <c r="Q1623" s="82">
        <f>'1月评分表'!Q132</f>
        <v>5.2873957184125802</v>
      </c>
      <c r="R1623" s="82">
        <f>'1月评分表'!R132</f>
        <v>1.5211634334770501</v>
      </c>
    </row>
    <row r="1624" spans="1:18" hidden="1">
      <c r="A1624" s="81">
        <v>202401</v>
      </c>
      <c r="B1624" s="81" t="s">
        <v>305</v>
      </c>
      <c r="C1624" s="81" t="s">
        <v>17</v>
      </c>
      <c r="D1624" s="81" t="s">
        <v>36</v>
      </c>
      <c r="E1624" s="81" t="s">
        <v>306</v>
      </c>
      <c r="F1624" s="81">
        <f>'1月评分表'!F133</f>
        <v>45</v>
      </c>
      <c r="G1624" s="81">
        <f>'1月评分表'!G133</f>
        <v>15</v>
      </c>
      <c r="H1624" s="81">
        <f>'1月评分表'!H133</f>
        <v>10</v>
      </c>
      <c r="I1624" s="81">
        <f>'1月评分表'!I133</f>
        <v>4</v>
      </c>
      <c r="J1624" s="81">
        <f>'1月评分表'!J133</f>
        <v>5</v>
      </c>
      <c r="K1624" s="81">
        <f>'1月评分表'!K133</f>
        <v>5</v>
      </c>
      <c r="L1624" s="81">
        <f>'1月评分表'!L133</f>
        <v>84</v>
      </c>
      <c r="M1624" s="82">
        <f>'1月评分表'!M133</f>
        <v>230418.7</v>
      </c>
      <c r="N1624" s="82">
        <f>'1月评分表'!N133</f>
        <v>34675.296446215601</v>
      </c>
      <c r="O1624" s="82">
        <f>'1月评分表'!O133</f>
        <v>0.161058669833268</v>
      </c>
      <c r="P1624" s="82">
        <f>'1月评分表'!P133</f>
        <v>2.7955933294116699E-2</v>
      </c>
      <c r="Q1624" s="82">
        <f>'1月评分表'!Q133</f>
        <v>13.5289282659945</v>
      </c>
      <c r="R1624" s="82">
        <f>'1月评分表'!R133</f>
        <v>2.3482983967058</v>
      </c>
    </row>
    <row r="1625" spans="1:18" hidden="1">
      <c r="A1625" s="81">
        <v>202401</v>
      </c>
      <c r="B1625" s="81" t="s">
        <v>307</v>
      </c>
      <c r="C1625" s="81" t="s">
        <v>19</v>
      </c>
      <c r="D1625" s="81" t="s">
        <v>27</v>
      </c>
      <c r="E1625" s="81" t="s">
        <v>308</v>
      </c>
      <c r="F1625" s="81">
        <f>'1月评分表'!F134</f>
        <v>41.4</v>
      </c>
      <c r="G1625" s="81">
        <f>'1月评分表'!G134</f>
        <v>0</v>
      </c>
      <c r="H1625" s="81">
        <f>'1月评分表'!H134</f>
        <v>10</v>
      </c>
      <c r="I1625" s="81">
        <f>'1月评分表'!I134</f>
        <v>7</v>
      </c>
      <c r="J1625" s="81">
        <f>'1月评分表'!J134</f>
        <v>5</v>
      </c>
      <c r="K1625" s="81">
        <f>'1月评分表'!K134</f>
        <v>5</v>
      </c>
      <c r="L1625" s="81">
        <f>'1月评分表'!L134</f>
        <v>68.400000000000006</v>
      </c>
      <c r="M1625" s="82">
        <f>'1月评分表'!M134</f>
        <v>62281.05</v>
      </c>
      <c r="N1625" s="82">
        <f>'1月评分表'!N134</f>
        <v>0</v>
      </c>
      <c r="O1625" s="82">
        <f>'1月评分表'!O134</f>
        <v>2.1481130724480001E-2</v>
      </c>
      <c r="P1625" s="82">
        <f>'1月评分表'!P134</f>
        <v>4.8559176367830199E-3</v>
      </c>
      <c r="Q1625" s="82">
        <f>'1月评分表'!Q134</f>
        <v>1.46930934155443</v>
      </c>
      <c r="R1625" s="82">
        <f>'1月评分表'!R134</f>
        <v>0.33214476635595902</v>
      </c>
    </row>
    <row r="1626" spans="1:18" hidden="1">
      <c r="A1626" s="81">
        <v>202401</v>
      </c>
      <c r="B1626" s="81" t="s">
        <v>309</v>
      </c>
      <c r="C1626" s="81" t="s">
        <v>19</v>
      </c>
      <c r="D1626" s="81" t="s">
        <v>27</v>
      </c>
      <c r="E1626" s="81" t="s">
        <v>310</v>
      </c>
      <c r="F1626" s="81">
        <f>'1月评分表'!F135</f>
        <v>45</v>
      </c>
      <c r="G1626" s="81">
        <f>'1月评分表'!G135</f>
        <v>5</v>
      </c>
      <c r="H1626" s="81">
        <f>'1月评分表'!H135</f>
        <v>10</v>
      </c>
      <c r="I1626" s="81">
        <f>'1月评分表'!I135</f>
        <v>10</v>
      </c>
      <c r="J1626" s="81">
        <f>'1月评分表'!J135</f>
        <v>5</v>
      </c>
      <c r="K1626" s="81">
        <f>'1月评分表'!K135</f>
        <v>5</v>
      </c>
      <c r="L1626" s="81">
        <f>'1月评分表'!L135</f>
        <v>80</v>
      </c>
      <c r="M1626" s="82">
        <f>'1月评分表'!M135</f>
        <v>211507.98</v>
      </c>
      <c r="N1626" s="82">
        <f>'1月评分表'!N135</f>
        <v>13700.654678781601</v>
      </c>
      <c r="O1626" s="82">
        <f>'1月评分表'!O135</f>
        <v>9.1900694736412505E-2</v>
      </c>
      <c r="P1626" s="82">
        <f>'1月评分表'!P135</f>
        <v>2.0665286796711601E-2</v>
      </c>
      <c r="Q1626" s="82">
        <f>'1月评分表'!Q135</f>
        <v>7.3520555789130002</v>
      </c>
      <c r="R1626" s="82">
        <f>'1月评分表'!R135</f>
        <v>1.6532229437369199</v>
      </c>
    </row>
    <row r="1627" spans="1:18" hidden="1">
      <c r="A1627" s="81">
        <v>202401</v>
      </c>
      <c r="B1627" s="81" t="s">
        <v>311</v>
      </c>
      <c r="C1627" s="81" t="s">
        <v>19</v>
      </c>
      <c r="D1627" s="81" t="s">
        <v>24</v>
      </c>
      <c r="E1627" s="81" t="s">
        <v>312</v>
      </c>
      <c r="F1627" s="81">
        <f>'1月评分表'!F136</f>
        <v>45</v>
      </c>
      <c r="G1627" s="81">
        <f>'1月评分表'!G136</f>
        <v>15</v>
      </c>
      <c r="H1627" s="81">
        <f>'1月评分表'!H136</f>
        <v>10</v>
      </c>
      <c r="I1627" s="81">
        <f>'1月评分表'!I136</f>
        <v>10</v>
      </c>
      <c r="J1627" s="81">
        <f>'1月评分表'!J136</f>
        <v>2.5</v>
      </c>
      <c r="K1627" s="81">
        <f>'1月评分表'!K136</f>
        <v>5</v>
      </c>
      <c r="L1627" s="81">
        <f>'1月评分表'!L136</f>
        <v>87.5</v>
      </c>
      <c r="M1627" s="82">
        <f>'1月评分表'!M136</f>
        <v>223271.52</v>
      </c>
      <c r="N1627" s="82">
        <f>'1月评分表'!N136</f>
        <v>35592.0360780548</v>
      </c>
      <c r="O1627" s="82">
        <f>'1月评分表'!O136</f>
        <v>9.2859844155422699E-2</v>
      </c>
      <c r="P1627" s="82">
        <f>'1月评分表'!P136</f>
        <v>2.82525787693515E-2</v>
      </c>
      <c r="Q1627" s="82">
        <f>'1月评分表'!Q136</f>
        <v>8.1252363635994893</v>
      </c>
      <c r="R1627" s="82">
        <f>'1月评分表'!R136</f>
        <v>2.4721006423182601</v>
      </c>
    </row>
    <row r="1628" spans="1:18" hidden="1">
      <c r="A1628" s="81">
        <v>202401</v>
      </c>
      <c r="B1628" s="81" t="s">
        <v>313</v>
      </c>
      <c r="C1628" s="81" t="s">
        <v>16</v>
      </c>
      <c r="D1628" s="81" t="s">
        <v>23</v>
      </c>
      <c r="E1628" s="81" t="s">
        <v>314</v>
      </c>
      <c r="F1628" s="81">
        <f>'1月评分表'!F137</f>
        <v>45</v>
      </c>
      <c r="G1628" s="81">
        <f>'1月评分表'!G137</f>
        <v>15</v>
      </c>
      <c r="H1628" s="81">
        <f>'1月评分表'!H137</f>
        <v>10</v>
      </c>
      <c r="I1628" s="81">
        <f>'1月评分表'!I137</f>
        <v>10</v>
      </c>
      <c r="J1628" s="81">
        <f>'1月评分表'!J137</f>
        <v>5</v>
      </c>
      <c r="K1628" s="81">
        <f>'1月评分表'!K137</f>
        <v>5</v>
      </c>
      <c r="L1628" s="81">
        <f>'1月评分表'!L137</f>
        <v>90</v>
      </c>
      <c r="M1628" s="82">
        <f>'1月评分表'!M137</f>
        <v>235292.97</v>
      </c>
      <c r="N1628" s="82">
        <f>'1月评分表'!N137</f>
        <v>43193.021084612701</v>
      </c>
      <c r="O1628" s="82">
        <f>'1月评分表'!O137</f>
        <v>0.127270986233705</v>
      </c>
      <c r="P1628" s="82">
        <f>'1月评分表'!P137</f>
        <v>6.2109727858890899E-2</v>
      </c>
      <c r="Q1628" s="82">
        <f>'1月评分表'!Q137</f>
        <v>11.454388761033499</v>
      </c>
      <c r="R1628" s="82">
        <f>'1月评分表'!R137</f>
        <v>5.5898755073001798</v>
      </c>
    </row>
    <row r="1629" spans="1:18" hidden="1">
      <c r="A1629" s="81">
        <v>202401</v>
      </c>
      <c r="B1629" s="81" t="s">
        <v>315</v>
      </c>
      <c r="C1629" s="81" t="s">
        <v>18</v>
      </c>
      <c r="D1629" s="81" t="s">
        <v>29</v>
      </c>
      <c r="E1629" s="81" t="s">
        <v>316</v>
      </c>
      <c r="F1629" s="81">
        <f>'1月评分表'!F138</f>
        <v>45</v>
      </c>
      <c r="G1629" s="81">
        <f>'1月评分表'!G138</f>
        <v>0</v>
      </c>
      <c r="H1629" s="81">
        <f>'1月评分表'!H138</f>
        <v>10</v>
      </c>
      <c r="I1629" s="81">
        <f>'1月评分表'!I138</f>
        <v>10</v>
      </c>
      <c r="J1629" s="81">
        <f>'1月评分表'!J138</f>
        <v>2.5</v>
      </c>
      <c r="K1629" s="81">
        <f>'1月评分表'!K138</f>
        <v>5</v>
      </c>
      <c r="L1629" s="81">
        <f>'1月评分表'!L138</f>
        <v>72.5</v>
      </c>
      <c r="M1629" s="82">
        <f>'1月评分表'!M138</f>
        <v>189937.95</v>
      </c>
      <c r="N1629" s="82">
        <f>'1月评分表'!N138</f>
        <v>0</v>
      </c>
      <c r="O1629" s="82">
        <f>'1月评分表'!O138</f>
        <v>8.3710332328027895E-2</v>
      </c>
      <c r="P1629" s="82">
        <f>'1月评分表'!P138</f>
        <v>1.9504706492405099E-2</v>
      </c>
      <c r="Q1629" s="82">
        <f>'1月评分表'!Q138</f>
        <v>6.0689990937820202</v>
      </c>
      <c r="R1629" s="82">
        <f>'1月评分表'!R138</f>
        <v>1.4140912206993701</v>
      </c>
    </row>
    <row r="1630" spans="1:18" hidden="1">
      <c r="A1630" s="81">
        <v>202401</v>
      </c>
      <c r="B1630" s="81" t="s">
        <v>317</v>
      </c>
      <c r="C1630" s="81" t="s">
        <v>17</v>
      </c>
      <c r="D1630" s="81" t="s">
        <v>33</v>
      </c>
      <c r="E1630" s="81" t="s">
        <v>318</v>
      </c>
      <c r="F1630" s="81">
        <f>'1月评分表'!F139</f>
        <v>40.950000000000003</v>
      </c>
      <c r="G1630" s="81">
        <f>'1月评分表'!G139</f>
        <v>5</v>
      </c>
      <c r="H1630" s="81">
        <f>'1月评分表'!H139</f>
        <v>10</v>
      </c>
      <c r="I1630" s="81">
        <f>'1月评分表'!I139</f>
        <v>10</v>
      </c>
      <c r="J1630" s="81">
        <f>'1月评分表'!J139</f>
        <v>5</v>
      </c>
      <c r="K1630" s="81">
        <f>'1月评分表'!K139</f>
        <v>5</v>
      </c>
      <c r="L1630" s="81">
        <f>'1月评分表'!L139</f>
        <v>75.95</v>
      </c>
      <c r="M1630" s="82">
        <f>'1月评分表'!M139</f>
        <v>127450.56</v>
      </c>
      <c r="N1630" s="82">
        <f>'1月评分表'!N139</f>
        <v>9341.5285903311105</v>
      </c>
      <c r="O1630" s="82">
        <f>'1月评分表'!O139</f>
        <v>9.8277906163487902E-2</v>
      </c>
      <c r="P1630" s="82">
        <f>'1月评分表'!P139</f>
        <v>1.2526461570976101E-2</v>
      </c>
      <c r="Q1630" s="82">
        <f>'1月评分表'!Q139</f>
        <v>7.4642069731169096</v>
      </c>
      <c r="R1630" s="82">
        <f>'1月评分表'!R139</f>
        <v>0.95138475631563302</v>
      </c>
    </row>
    <row r="1631" spans="1:18" hidden="1">
      <c r="A1631" s="81">
        <v>202401</v>
      </c>
      <c r="B1631" s="81" t="s">
        <v>319</v>
      </c>
      <c r="C1631" s="81" t="s">
        <v>18</v>
      </c>
      <c r="D1631" s="81" t="s">
        <v>35</v>
      </c>
      <c r="E1631" s="81" t="s">
        <v>320</v>
      </c>
      <c r="F1631" s="81">
        <f>'1月评分表'!F140</f>
        <v>36.450000000000003</v>
      </c>
      <c r="G1631" s="81">
        <f>'1月评分表'!G140</f>
        <v>10</v>
      </c>
      <c r="H1631" s="81">
        <f>'1月评分表'!H140</f>
        <v>10</v>
      </c>
      <c r="I1631" s="81">
        <f>'1月评分表'!I140</f>
        <v>10</v>
      </c>
      <c r="J1631" s="81">
        <f>'1月评分表'!J140</f>
        <v>2.5</v>
      </c>
      <c r="K1631" s="81">
        <f>'1月评分表'!K140</f>
        <v>5</v>
      </c>
      <c r="L1631" s="81">
        <f>'1月评分表'!L140</f>
        <v>73.95</v>
      </c>
      <c r="M1631" s="82">
        <f>'1月评分表'!M140</f>
        <v>172248.18</v>
      </c>
      <c r="N1631" s="82">
        <f>'1月评分表'!N140</f>
        <v>20084.546196364499</v>
      </c>
      <c r="O1631" s="82">
        <f>'1月评分表'!O140</f>
        <v>5.51546048614465E-2</v>
      </c>
      <c r="P1631" s="82">
        <f>'1月评分表'!P140</f>
        <v>2.79089124025199E-2</v>
      </c>
      <c r="Q1631" s="82">
        <f>'1月评分表'!Q140</f>
        <v>4.0786830295039698</v>
      </c>
      <c r="R1631" s="82">
        <f>'1月评分表'!R140</f>
        <v>2.0638640721663499</v>
      </c>
    </row>
    <row r="1632" spans="1:18" hidden="1">
      <c r="A1632" s="81">
        <v>202401</v>
      </c>
      <c r="B1632" s="81" t="s">
        <v>321</v>
      </c>
      <c r="C1632" s="81" t="s">
        <v>16</v>
      </c>
      <c r="D1632" s="81" t="s">
        <v>22</v>
      </c>
      <c r="E1632" s="81" t="s">
        <v>322</v>
      </c>
      <c r="F1632" s="81">
        <f>'1月评分表'!F141</f>
        <v>45</v>
      </c>
      <c r="G1632" s="81">
        <f>'1月评分表'!G141</f>
        <v>20</v>
      </c>
      <c r="H1632" s="81">
        <f>'1月评分表'!H141</f>
        <v>10</v>
      </c>
      <c r="I1632" s="81">
        <f>'1月评分表'!I141</f>
        <v>10</v>
      </c>
      <c r="J1632" s="81">
        <f>'1月评分表'!J141</f>
        <v>5</v>
      </c>
      <c r="K1632" s="81">
        <f>'1月评分表'!K141</f>
        <v>5</v>
      </c>
      <c r="L1632" s="81">
        <f>'1月评分表'!L141</f>
        <v>95</v>
      </c>
      <c r="M1632" s="82">
        <f>'1月评分表'!M141</f>
        <v>208959.46</v>
      </c>
      <c r="N1632" s="82">
        <f>'1月评分表'!N141</f>
        <v>41974.269472746499</v>
      </c>
      <c r="O1632" s="82">
        <f>'1月评分表'!O141</f>
        <v>0.26206254528162398</v>
      </c>
      <c r="P1632" s="82">
        <f>'1月评分表'!P141</f>
        <v>5.7478768338281597E-2</v>
      </c>
      <c r="Q1632" s="82">
        <f>'1月评分表'!Q141</f>
        <v>24.895941801754201</v>
      </c>
      <c r="R1632" s="82">
        <f>'1月评分表'!R141</f>
        <v>5.4604829921367504</v>
      </c>
    </row>
    <row r="1633" spans="1:18" hidden="1">
      <c r="A1633" s="81">
        <v>202401</v>
      </c>
      <c r="B1633" s="81" t="s">
        <v>323</v>
      </c>
      <c r="C1633" s="81" t="s">
        <v>17</v>
      </c>
      <c r="D1633" s="81" t="s">
        <v>30</v>
      </c>
      <c r="E1633" s="81" t="s">
        <v>324</v>
      </c>
      <c r="F1633" s="81">
        <f>'1月评分表'!F142</f>
        <v>40.049999999999997</v>
      </c>
      <c r="G1633" s="81">
        <f>'1月评分表'!G142</f>
        <v>10</v>
      </c>
      <c r="H1633" s="81">
        <f>'1月评分表'!H142</f>
        <v>10</v>
      </c>
      <c r="I1633" s="81">
        <f>'1月评分表'!I142</f>
        <v>6</v>
      </c>
      <c r="J1633" s="81">
        <f>'1月评分表'!J142</f>
        <v>2.5</v>
      </c>
      <c r="K1633" s="81">
        <f>'1月评分表'!K142</f>
        <v>5</v>
      </c>
      <c r="L1633" s="81">
        <f>'1月评分表'!L142</f>
        <v>73.55</v>
      </c>
      <c r="M1633" s="82">
        <f>'1月评分表'!M142</f>
        <v>140253.70000000001</v>
      </c>
      <c r="N1633" s="82">
        <f>'1月评分表'!N142</f>
        <v>17570.941688822099</v>
      </c>
      <c r="O1633" s="82">
        <f>'1月评分表'!O142</f>
        <v>0.10780530793076799</v>
      </c>
      <c r="P1633" s="82">
        <f>'1月评分表'!P142</f>
        <v>1.5961154594012799E-2</v>
      </c>
      <c r="Q1633" s="82">
        <f>'1月评分表'!Q142</f>
        <v>7.9290803983080202</v>
      </c>
      <c r="R1633" s="82">
        <f>'1月评分表'!R142</f>
        <v>1.1739429203896401</v>
      </c>
    </row>
    <row r="1634" spans="1:18" hidden="1">
      <c r="A1634" s="81">
        <v>202401</v>
      </c>
      <c r="B1634" s="81" t="s">
        <v>325</v>
      </c>
      <c r="C1634" s="81" t="s">
        <v>18</v>
      </c>
      <c r="D1634" s="81" t="s">
        <v>26</v>
      </c>
      <c r="E1634" s="81" t="s">
        <v>326</v>
      </c>
      <c r="F1634" s="81">
        <f>'1月评分表'!F143</f>
        <v>45</v>
      </c>
      <c r="G1634" s="81">
        <f>'1月评分表'!G143</f>
        <v>0</v>
      </c>
      <c r="H1634" s="81">
        <f>'1月评分表'!H143</f>
        <v>7.5</v>
      </c>
      <c r="I1634" s="81">
        <f>'1月评分表'!I143</f>
        <v>10</v>
      </c>
      <c r="J1634" s="81">
        <f>'1月评分表'!J143</f>
        <v>7.5</v>
      </c>
      <c r="K1634" s="81">
        <f>'1月评分表'!K143</f>
        <v>5</v>
      </c>
      <c r="L1634" s="81">
        <f>'1月评分表'!L143</f>
        <v>75</v>
      </c>
      <c r="M1634" s="82">
        <f>'1月评分表'!M143</f>
        <v>130657.88</v>
      </c>
      <c r="N1634" s="82">
        <f>'1月评分表'!N143</f>
        <v>0</v>
      </c>
      <c r="O1634" s="82">
        <f>'1月评分表'!O143</f>
        <v>5.3741336953878401E-2</v>
      </c>
      <c r="P1634" s="82">
        <f>'1月评分表'!P143</f>
        <v>1.34172428433595E-2</v>
      </c>
      <c r="Q1634" s="82">
        <f>'1月评分表'!Q143</f>
        <v>4.0306002715408802</v>
      </c>
      <c r="R1634" s="82">
        <f>'1月评分表'!R143</f>
        <v>1.00629321325197</v>
      </c>
    </row>
    <row r="1635" spans="1:18" hidden="1">
      <c r="A1635" s="81">
        <v>202401</v>
      </c>
      <c r="B1635" s="81" t="s">
        <v>327</v>
      </c>
      <c r="C1635" s="81" t="s">
        <v>19</v>
      </c>
      <c r="D1635" s="81" t="s">
        <v>27</v>
      </c>
      <c r="E1635" s="81" t="s">
        <v>328</v>
      </c>
      <c r="F1635" s="81">
        <f>'1月评分表'!F144</f>
        <v>45</v>
      </c>
      <c r="G1635" s="81">
        <f>'1月评分表'!G144</f>
        <v>15</v>
      </c>
      <c r="H1635" s="81">
        <f>'1月评分表'!H144</f>
        <v>10</v>
      </c>
      <c r="I1635" s="81">
        <f>'1月评分表'!I144</f>
        <v>10</v>
      </c>
      <c r="J1635" s="81">
        <f>'1月评分表'!J144</f>
        <v>0</v>
      </c>
      <c r="K1635" s="81">
        <f>'1月评分表'!K144</f>
        <v>5</v>
      </c>
      <c r="L1635" s="81">
        <f>'1月评分表'!L144</f>
        <v>85</v>
      </c>
      <c r="M1635" s="82">
        <f>'1月评分表'!M144</f>
        <v>209703.26</v>
      </c>
      <c r="N1635" s="82">
        <f>'1月评分表'!N144</f>
        <v>41926.029444247702</v>
      </c>
      <c r="O1635" s="82">
        <f>'1月评分表'!O144</f>
        <v>0.130318543801799</v>
      </c>
      <c r="P1635" s="82">
        <f>'1月评分表'!P144</f>
        <v>2.91246040786984E-2</v>
      </c>
      <c r="Q1635" s="82">
        <f>'1月评分表'!Q144</f>
        <v>11.077076223152901</v>
      </c>
      <c r="R1635" s="82">
        <f>'1月评分表'!R144</f>
        <v>2.47559134668936</v>
      </c>
    </row>
    <row r="1636" spans="1:18" hidden="1">
      <c r="A1636" s="81">
        <v>202401</v>
      </c>
      <c r="B1636" s="81" t="s">
        <v>329</v>
      </c>
      <c r="C1636" s="81" t="s">
        <v>18</v>
      </c>
      <c r="D1636" s="81" t="s">
        <v>35</v>
      </c>
      <c r="E1636" s="81" t="s">
        <v>330</v>
      </c>
      <c r="F1636" s="81">
        <f>'1月评分表'!F145</f>
        <v>36.450000000000003</v>
      </c>
      <c r="G1636" s="81">
        <f>'1月评分表'!G145</f>
        <v>0</v>
      </c>
      <c r="H1636" s="81">
        <f>'1月评分表'!H145</f>
        <v>0</v>
      </c>
      <c r="I1636" s="81">
        <f>'1月评分表'!I145</f>
        <v>10</v>
      </c>
      <c r="J1636" s="81">
        <f>'1月评分表'!J145</f>
        <v>10</v>
      </c>
      <c r="K1636" s="81">
        <f>'1月评分表'!K145</f>
        <v>5</v>
      </c>
      <c r="L1636" s="81">
        <f>'1月评分表'!L145</f>
        <v>61.45</v>
      </c>
      <c r="M1636" s="82">
        <f>'1月评分表'!M145</f>
        <v>22917.45</v>
      </c>
      <c r="N1636" s="82">
        <f>'1月评分表'!N145</f>
        <v>0</v>
      </c>
      <c r="O1636" s="82">
        <f>'1月评分表'!O145</f>
        <v>4.54907110415337E-3</v>
      </c>
      <c r="P1636" s="82">
        <f>'1月评分表'!P145</f>
        <v>2.3533903351298101E-3</v>
      </c>
      <c r="Q1636" s="82">
        <f>'1月评分表'!Q145</f>
        <v>0.279540419350224</v>
      </c>
      <c r="R1636" s="82">
        <f>'1月评分表'!R145</f>
        <v>0.144615836093727</v>
      </c>
    </row>
    <row r="1637" spans="1:18" hidden="1">
      <c r="A1637" s="81">
        <v>202401</v>
      </c>
      <c r="B1637" s="81" t="s">
        <v>331</v>
      </c>
      <c r="C1637" s="81" t="s">
        <v>17</v>
      </c>
      <c r="D1637" s="81" t="s">
        <v>31</v>
      </c>
      <c r="E1637" s="81" t="s">
        <v>332</v>
      </c>
      <c r="F1637" s="81">
        <f>'1月评分表'!F146</f>
        <v>45</v>
      </c>
      <c r="G1637" s="81">
        <f>'1月评分表'!G146</f>
        <v>5</v>
      </c>
      <c r="H1637" s="81">
        <f>'1月评分表'!H146</f>
        <v>10</v>
      </c>
      <c r="I1637" s="81">
        <f>'1月评分表'!I146</f>
        <v>10</v>
      </c>
      <c r="J1637" s="81">
        <f>'1月评分表'!J146</f>
        <v>7.5</v>
      </c>
      <c r="K1637" s="81">
        <f>'1月评分表'!K146</f>
        <v>5</v>
      </c>
      <c r="L1637" s="81">
        <f>'1月评分表'!L146</f>
        <v>82.5</v>
      </c>
      <c r="M1637" s="82">
        <f>'1月评分表'!M146</f>
        <v>186417.05</v>
      </c>
      <c r="N1637" s="82">
        <f>'1月评分表'!N146</f>
        <v>14370.754854884701</v>
      </c>
      <c r="O1637" s="82">
        <f>'1月评分表'!O146</f>
        <v>6.3789954805429205E-2</v>
      </c>
      <c r="P1637" s="82">
        <f>'1月评分表'!P146</f>
        <v>1.8533089556940899E-2</v>
      </c>
      <c r="Q1637" s="82">
        <f>'1月评分表'!Q146</f>
        <v>5.2626712714479096</v>
      </c>
      <c r="R1637" s="82">
        <f>'1月评分表'!R146</f>
        <v>1.52897988844762</v>
      </c>
    </row>
    <row r="1638" spans="1:18" hidden="1">
      <c r="A1638" s="81">
        <v>202401</v>
      </c>
      <c r="B1638" s="81" t="s">
        <v>333</v>
      </c>
      <c r="C1638" s="81" t="s">
        <v>19</v>
      </c>
      <c r="D1638" s="81" t="s">
        <v>24</v>
      </c>
      <c r="E1638" s="81" t="s">
        <v>334</v>
      </c>
      <c r="F1638" s="81">
        <f>'1月评分表'!F147</f>
        <v>45</v>
      </c>
      <c r="G1638" s="81">
        <f>'1月评分表'!G147</f>
        <v>10</v>
      </c>
      <c r="H1638" s="81">
        <f>'1月评分表'!H147</f>
        <v>10</v>
      </c>
      <c r="I1638" s="81">
        <f>'1月评分表'!I147</f>
        <v>10</v>
      </c>
      <c r="J1638" s="81">
        <f>'1月评分表'!J147</f>
        <v>7.5</v>
      </c>
      <c r="K1638" s="81">
        <f>'1月评分表'!K147</f>
        <v>5</v>
      </c>
      <c r="L1638" s="81">
        <f>'1月评分表'!L147</f>
        <v>87.5</v>
      </c>
      <c r="M1638" s="82">
        <f>'1月评分表'!M147</f>
        <v>224714.49</v>
      </c>
      <c r="N1638" s="82">
        <f>'1月评分表'!N147</f>
        <v>30036.460600049599</v>
      </c>
      <c r="O1638" s="82">
        <f>'1月评分表'!O147</f>
        <v>8.9499752033328495E-2</v>
      </c>
      <c r="P1638" s="82">
        <f>'1月评分表'!P147</f>
        <v>2.6672348235659098E-2</v>
      </c>
      <c r="Q1638" s="82">
        <f>'1月评分表'!Q147</f>
        <v>7.8312283029162399</v>
      </c>
      <c r="R1638" s="82">
        <f>'1月评分表'!R147</f>
        <v>2.3338304706201698</v>
      </c>
    </row>
    <row r="1639" spans="1:18" hidden="1">
      <c r="A1639" s="81">
        <v>202401</v>
      </c>
      <c r="B1639" s="81" t="s">
        <v>335</v>
      </c>
      <c r="C1639" s="81" t="s">
        <v>18</v>
      </c>
      <c r="D1639" s="81" t="s">
        <v>29</v>
      </c>
      <c r="E1639" s="81" t="s">
        <v>336</v>
      </c>
      <c r="F1639" s="81">
        <f>'1月评分表'!F148</f>
        <v>42.3</v>
      </c>
      <c r="G1639" s="81">
        <f>'1月评分表'!G148</f>
        <v>10</v>
      </c>
      <c r="H1639" s="81">
        <f>'1月评分表'!H148</f>
        <v>5</v>
      </c>
      <c r="I1639" s="81">
        <f>'1月评分表'!I148</f>
        <v>7</v>
      </c>
      <c r="J1639" s="81">
        <f>'1月评分表'!J148</f>
        <v>2.5</v>
      </c>
      <c r="K1639" s="81">
        <f>'1月评分表'!K148</f>
        <v>5</v>
      </c>
      <c r="L1639" s="81">
        <f>'1月评分表'!L148</f>
        <v>71.8</v>
      </c>
      <c r="M1639" s="82">
        <f>'1月评分表'!M148</f>
        <v>191134.47</v>
      </c>
      <c r="N1639" s="82">
        <f>'1月评分表'!N148</f>
        <v>21724.087949566401</v>
      </c>
      <c r="O1639" s="82">
        <f>'1月评分表'!O148</f>
        <v>0.133476799691782</v>
      </c>
      <c r="P1639" s="82">
        <f>'1月评分表'!P148</f>
        <v>3.0682685016437401E-2</v>
      </c>
      <c r="Q1639" s="82">
        <f>'1月评分表'!Q148</f>
        <v>9.5836342178699798</v>
      </c>
      <c r="R1639" s="82">
        <f>'1月评分表'!R148</f>
        <v>2.2030167841802002</v>
      </c>
    </row>
    <row r="1640" spans="1:18" hidden="1">
      <c r="A1640" s="81">
        <v>202401</v>
      </c>
      <c r="B1640" s="81" t="s">
        <v>337</v>
      </c>
      <c r="C1640" s="81" t="s">
        <v>18</v>
      </c>
      <c r="D1640" s="81" t="s">
        <v>35</v>
      </c>
      <c r="E1640" s="81" t="s">
        <v>338</v>
      </c>
      <c r="F1640" s="81">
        <f>'1月评分表'!F149</f>
        <v>45</v>
      </c>
      <c r="G1640" s="81">
        <f>'1月评分表'!G149</f>
        <v>10</v>
      </c>
      <c r="H1640" s="81">
        <f>'1月评分表'!H149</f>
        <v>7.5</v>
      </c>
      <c r="I1640" s="81">
        <f>'1月评分表'!I149</f>
        <v>4</v>
      </c>
      <c r="J1640" s="81">
        <f>'1月评分表'!J149</f>
        <v>2.5</v>
      </c>
      <c r="K1640" s="81">
        <f>'1月评分表'!K149</f>
        <v>5</v>
      </c>
      <c r="L1640" s="81">
        <f>'1月评分表'!L149</f>
        <v>74</v>
      </c>
      <c r="M1640" s="82">
        <f>'1月评分表'!M149</f>
        <v>332741.74</v>
      </c>
      <c r="N1640" s="82">
        <f>'1月评分表'!N149</f>
        <v>39491.258430898997</v>
      </c>
      <c r="O1640" s="82">
        <f>'1月评分表'!O149</f>
        <v>0.107268436289505</v>
      </c>
      <c r="P1640" s="82">
        <f>'1月评分表'!P149</f>
        <v>5.4265803257427699E-2</v>
      </c>
      <c r="Q1640" s="82">
        <f>'1月评分表'!Q149</f>
        <v>7.9378642854233803</v>
      </c>
      <c r="R1640" s="82">
        <f>'1月评分表'!R149</f>
        <v>4.0156694410496501</v>
      </c>
    </row>
    <row r="1641" spans="1:18" hidden="1">
      <c r="A1641" s="81">
        <v>202401</v>
      </c>
      <c r="B1641" s="81" t="s">
        <v>339</v>
      </c>
      <c r="C1641" s="81" t="s">
        <v>18</v>
      </c>
      <c r="D1641" s="81" t="s">
        <v>29</v>
      </c>
      <c r="E1641" s="81" t="s">
        <v>340</v>
      </c>
      <c r="F1641" s="81">
        <f>'1月评分表'!F150</f>
        <v>0</v>
      </c>
      <c r="G1641" s="81">
        <f>'1月评分表'!G150</f>
        <v>0</v>
      </c>
      <c r="H1641" s="81">
        <f>'1月评分表'!H150</f>
        <v>10</v>
      </c>
      <c r="I1641" s="81">
        <f>'1月评分表'!I150</f>
        <v>4</v>
      </c>
      <c r="J1641" s="81">
        <f>'1月评分表'!J150</f>
        <v>2.5</v>
      </c>
      <c r="K1641" s="81">
        <f>'1月评分表'!K150</f>
        <v>5</v>
      </c>
      <c r="L1641" s="81">
        <f>'1月评分表'!L150</f>
        <v>21.5</v>
      </c>
      <c r="M1641" s="82">
        <f>'1月评分表'!M150</f>
        <v>128893.93</v>
      </c>
      <c r="N1641" s="82">
        <f>'1月评分表'!N150</f>
        <v>0</v>
      </c>
      <c r="O1641" s="82">
        <f>'1月评分表'!O150</f>
        <v>5.68067293311608E-2</v>
      </c>
      <c r="P1641" s="82">
        <f>'1月评分表'!P150</f>
        <v>1.32361030183942E-2</v>
      </c>
      <c r="Q1641" s="82">
        <f>'1月评分表'!Q150</f>
        <v>1.2213446806199599</v>
      </c>
      <c r="R1641" s="82">
        <f>'1月评分表'!R150</f>
        <v>0.28457621489547502</v>
      </c>
    </row>
    <row r="1642" spans="1:18" hidden="1">
      <c r="A1642" s="81">
        <v>202401</v>
      </c>
      <c r="B1642" s="81" t="s">
        <v>341</v>
      </c>
      <c r="C1642" s="81" t="s">
        <v>17</v>
      </c>
      <c r="D1642" s="81" t="s">
        <v>31</v>
      </c>
      <c r="E1642" s="81" t="s">
        <v>342</v>
      </c>
      <c r="F1642" s="81">
        <f>'1月评分表'!F151</f>
        <v>45</v>
      </c>
      <c r="G1642" s="81">
        <f>'1月评分表'!G151</f>
        <v>5</v>
      </c>
      <c r="H1642" s="81">
        <f>'1月评分表'!H151</f>
        <v>10</v>
      </c>
      <c r="I1642" s="81">
        <f>'1月评分表'!I151</f>
        <v>10</v>
      </c>
      <c r="J1642" s="81">
        <f>'1月评分表'!J151</f>
        <v>5</v>
      </c>
      <c r="K1642" s="81">
        <f>'1月评分表'!K151</f>
        <v>5</v>
      </c>
      <c r="L1642" s="81">
        <f>'1月评分表'!L151</f>
        <v>80</v>
      </c>
      <c r="M1642" s="82">
        <f>'1月评分表'!M151</f>
        <v>220853.91</v>
      </c>
      <c r="N1642" s="82">
        <f>'1月评分表'!N151</f>
        <v>16682.9996376319</v>
      </c>
      <c r="O1642" s="82">
        <f>'1月评分表'!O151</f>
        <v>7.5165793101605705E-2</v>
      </c>
      <c r="P1642" s="82">
        <f>'1月评分表'!P151</f>
        <v>2.1854485624981001E-2</v>
      </c>
      <c r="Q1642" s="82">
        <f>'1月评分表'!Q151</f>
        <v>6.0132634481284599</v>
      </c>
      <c r="R1642" s="82">
        <f>'1月评分表'!R151</f>
        <v>1.7483588499984799</v>
      </c>
    </row>
    <row r="1643" spans="1:18" hidden="1">
      <c r="A1643" s="81">
        <v>202401</v>
      </c>
      <c r="B1643" s="81" t="s">
        <v>343</v>
      </c>
      <c r="C1643" s="81" t="s">
        <v>18</v>
      </c>
      <c r="D1643" s="81" t="s">
        <v>26</v>
      </c>
      <c r="E1643" s="81" t="s">
        <v>344</v>
      </c>
      <c r="F1643" s="81">
        <f>'1月评分表'!F152</f>
        <v>45</v>
      </c>
      <c r="G1643" s="81">
        <f>'1月评分表'!G152</f>
        <v>10</v>
      </c>
      <c r="H1643" s="81">
        <f>'1月评分表'!H152</f>
        <v>10</v>
      </c>
      <c r="I1643" s="81">
        <f>'1月评分表'!I152</f>
        <v>4</v>
      </c>
      <c r="J1643" s="81">
        <f>'1月评分表'!J152</f>
        <v>5</v>
      </c>
      <c r="K1643" s="81">
        <f>'1月评分表'!K152</f>
        <v>5</v>
      </c>
      <c r="L1643" s="81">
        <f>'1月评分表'!L152</f>
        <v>79</v>
      </c>
      <c r="M1643" s="82">
        <f>'1月评分表'!M152</f>
        <v>200467.75</v>
      </c>
      <c r="N1643" s="82">
        <f>'1月评分表'!N152</f>
        <v>28421.367774350401</v>
      </c>
      <c r="O1643" s="82">
        <f>'1月评分表'!O152</f>
        <v>0.132686181629497</v>
      </c>
      <c r="P1643" s="82">
        <f>'1月评分表'!P152</f>
        <v>3.5049277757052098E-2</v>
      </c>
      <c r="Q1643" s="82">
        <f>'1月评分表'!Q152</f>
        <v>10.4822083487303</v>
      </c>
      <c r="R1643" s="82">
        <f>'1月评分表'!R152</f>
        <v>2.7688929428071201</v>
      </c>
    </row>
    <row r="1644" spans="1:18" hidden="1">
      <c r="A1644" s="81">
        <v>202401</v>
      </c>
      <c r="B1644" s="81" t="s">
        <v>345</v>
      </c>
      <c r="C1644" s="81" t="s">
        <v>18</v>
      </c>
      <c r="D1644" s="81" t="s">
        <v>26</v>
      </c>
      <c r="E1644" s="81" t="s">
        <v>346</v>
      </c>
      <c r="F1644" s="81">
        <f>'1月评分表'!F153</f>
        <v>45</v>
      </c>
      <c r="G1644" s="81">
        <f>'1月评分表'!G153</f>
        <v>15</v>
      </c>
      <c r="H1644" s="81">
        <f>'1月评分表'!H153</f>
        <v>10</v>
      </c>
      <c r="I1644" s="81">
        <f>'1月评分表'!I153</f>
        <v>10</v>
      </c>
      <c r="J1644" s="81">
        <f>'1月评分表'!J153</f>
        <v>5</v>
      </c>
      <c r="K1644" s="81">
        <f>'1月评分表'!K153</f>
        <v>5</v>
      </c>
      <c r="L1644" s="81">
        <f>'1月评分表'!L153</f>
        <v>90</v>
      </c>
      <c r="M1644" s="82">
        <f>'1月评分表'!M153</f>
        <v>230629.3</v>
      </c>
      <c r="N1644" s="82">
        <f>'1月评分表'!N153</f>
        <v>35281.727828851399</v>
      </c>
      <c r="O1644" s="82">
        <f>'1月评分表'!O153</f>
        <v>0.157216834782333</v>
      </c>
      <c r="P1644" s="82">
        <f>'1月评分表'!P153</f>
        <v>4.1637712600555897E-2</v>
      </c>
      <c r="Q1644" s="82">
        <f>'1月评分表'!Q153</f>
        <v>14.14951513041</v>
      </c>
      <c r="R1644" s="82">
        <f>'1月评分表'!R153</f>
        <v>3.7473941340500301</v>
      </c>
    </row>
    <row r="1645" spans="1:18" hidden="1">
      <c r="A1645" s="81">
        <v>202401</v>
      </c>
      <c r="B1645" s="81" t="s">
        <v>347</v>
      </c>
      <c r="C1645" s="81" t="s">
        <v>16</v>
      </c>
      <c r="D1645" s="81" t="s">
        <v>34</v>
      </c>
      <c r="E1645" s="81" t="s">
        <v>348</v>
      </c>
      <c r="F1645" s="81">
        <f>'1月评分表'!F154</f>
        <v>37.799999999999997</v>
      </c>
      <c r="G1645" s="81">
        <f>'1月评分表'!G154</f>
        <v>5</v>
      </c>
      <c r="H1645" s="81">
        <f>'1月评分表'!H154</f>
        <v>10</v>
      </c>
      <c r="I1645" s="81">
        <f>'1月评分表'!I154</f>
        <v>7</v>
      </c>
      <c r="J1645" s="81">
        <f>'1月评分表'!J154</f>
        <v>0</v>
      </c>
      <c r="K1645" s="81">
        <f>'1月评分表'!K154</f>
        <v>5</v>
      </c>
      <c r="L1645" s="81">
        <f>'1月评分表'!L154</f>
        <v>64.8</v>
      </c>
      <c r="M1645" s="82">
        <f>'1月评分表'!M154</f>
        <v>157034.65</v>
      </c>
      <c r="N1645" s="82">
        <f>'1月评分表'!N154</f>
        <v>11083.914713001301</v>
      </c>
      <c r="O1645" s="82">
        <f>'1月评分表'!O154</f>
        <v>9.9656901715557897E-2</v>
      </c>
      <c r="P1645" s="82">
        <f>'1月评分表'!P154</f>
        <v>3.0064915347332799E-2</v>
      </c>
      <c r="Q1645" s="82">
        <f>'1月评分表'!Q154</f>
        <v>6.45776723116815</v>
      </c>
      <c r="R1645" s="82">
        <f>'1月评分表'!R154</f>
        <v>1.9482065145071701</v>
      </c>
    </row>
    <row r="1646" spans="1:18" hidden="1">
      <c r="A1646" s="81">
        <v>202401</v>
      </c>
      <c r="B1646" s="81" t="s">
        <v>349</v>
      </c>
      <c r="C1646" s="81" t="s">
        <v>16</v>
      </c>
      <c r="D1646" s="81" t="s">
        <v>22</v>
      </c>
      <c r="E1646" s="81" t="s">
        <v>350</v>
      </c>
      <c r="F1646" s="81">
        <f>'1月评分表'!F155</f>
        <v>36.9</v>
      </c>
      <c r="G1646" s="81">
        <f>'1月评分表'!G155</f>
        <v>2.5</v>
      </c>
      <c r="H1646" s="81">
        <f>'1月评分表'!H155</f>
        <v>2.5</v>
      </c>
      <c r="I1646" s="81">
        <f>'1月评分表'!I155</f>
        <v>10</v>
      </c>
      <c r="J1646" s="81">
        <f>'1月评分表'!J155</f>
        <v>2.5</v>
      </c>
      <c r="K1646" s="81">
        <f>'1月评分表'!K155</f>
        <v>5</v>
      </c>
      <c r="L1646" s="81">
        <f>'1月评分表'!L155</f>
        <v>59.4</v>
      </c>
      <c r="M1646" s="82">
        <f>'1月评分表'!M155</f>
        <v>127630.29</v>
      </c>
      <c r="N1646" s="82">
        <f>'1月评分表'!N155</f>
        <v>1206.6449263704001</v>
      </c>
      <c r="O1646" s="82">
        <f>'1月评分表'!O155</f>
        <v>9.8049589885390795E-2</v>
      </c>
      <c r="P1646" s="82">
        <f>'1月评分表'!P155</f>
        <v>1.94282878404184E-2</v>
      </c>
      <c r="Q1646" s="82">
        <f>'1月评分表'!Q155</f>
        <v>5.82414563919221</v>
      </c>
      <c r="R1646" s="82">
        <f>'1月评分表'!R155</f>
        <v>1.1540402977208499</v>
      </c>
    </row>
    <row r="1647" spans="1:18" hidden="1">
      <c r="A1647" s="81">
        <v>202401</v>
      </c>
      <c r="B1647" s="81" t="s">
        <v>351</v>
      </c>
      <c r="C1647" s="81" t="s">
        <v>16</v>
      </c>
      <c r="D1647" s="81" t="s">
        <v>23</v>
      </c>
      <c r="E1647" s="81" t="s">
        <v>352</v>
      </c>
      <c r="F1647" s="81">
        <f>'1月评分表'!F156</f>
        <v>0</v>
      </c>
      <c r="G1647" s="81">
        <f>'1月评分表'!G156</f>
        <v>0</v>
      </c>
      <c r="H1647" s="81">
        <f>'1月评分表'!H156</f>
        <v>5</v>
      </c>
      <c r="I1647" s="81">
        <f>'1月评分表'!I156</f>
        <v>10</v>
      </c>
      <c r="J1647" s="81">
        <f>'1月评分表'!J156</f>
        <v>2.5</v>
      </c>
      <c r="K1647" s="81">
        <f>'1月评分表'!K156</f>
        <v>5</v>
      </c>
      <c r="L1647" s="81">
        <f>'1月评分表'!L156</f>
        <v>22.5</v>
      </c>
      <c r="M1647" s="82">
        <f>'1月评分表'!M156</f>
        <v>97964.62</v>
      </c>
      <c r="N1647" s="82">
        <f>'1月评分表'!N156</f>
        <v>0</v>
      </c>
      <c r="O1647" s="82">
        <f>'1月评分表'!O156</f>
        <v>2.96981773813269E-2</v>
      </c>
      <c r="P1647" s="82">
        <f>'1月评分表'!P156</f>
        <v>1.4318084066616501E-2</v>
      </c>
      <c r="Q1647" s="82">
        <f>'1月评分表'!Q156</f>
        <v>0.66820899107985399</v>
      </c>
      <c r="R1647" s="82">
        <f>'1月评分表'!R156</f>
        <v>0.322156891498871</v>
      </c>
    </row>
    <row r="1648" spans="1:18" hidden="1">
      <c r="A1648" s="81">
        <v>202401</v>
      </c>
      <c r="B1648" s="81" t="s">
        <v>353</v>
      </c>
      <c r="C1648" s="81" t="s">
        <v>19</v>
      </c>
      <c r="D1648" s="81" t="s">
        <v>25</v>
      </c>
      <c r="E1648" s="81" t="s">
        <v>354</v>
      </c>
      <c r="F1648" s="81">
        <f>'1月评分表'!F157</f>
        <v>45</v>
      </c>
      <c r="G1648" s="81">
        <f>'1月评分表'!G157</f>
        <v>10</v>
      </c>
      <c r="H1648" s="81">
        <f>'1月评分表'!H157</f>
        <v>7.5</v>
      </c>
      <c r="I1648" s="81">
        <f>'1月评分表'!I157</f>
        <v>10</v>
      </c>
      <c r="J1648" s="81">
        <f>'1月评分表'!J157</f>
        <v>2.5</v>
      </c>
      <c r="K1648" s="81">
        <f>'1月评分表'!K157</f>
        <v>5</v>
      </c>
      <c r="L1648" s="81">
        <f>'1月评分表'!L157</f>
        <v>80</v>
      </c>
      <c r="M1648" s="82">
        <f>'1月评分表'!M157</f>
        <v>242601.38</v>
      </c>
      <c r="N1648" s="82">
        <f>'1月评分表'!N157</f>
        <v>26673.732226202999</v>
      </c>
      <c r="O1648" s="82">
        <f>'1月评分表'!O157</f>
        <v>0.14507867151246601</v>
      </c>
      <c r="P1648" s="82">
        <f>'1月评分表'!P157</f>
        <v>2.70423558117821E-2</v>
      </c>
      <c r="Q1648" s="82">
        <f>'1月评分表'!Q157</f>
        <v>11.6062937209973</v>
      </c>
      <c r="R1648" s="82">
        <f>'1月评分表'!R157</f>
        <v>2.1633884649425701</v>
      </c>
    </row>
    <row r="1649" spans="1:18" hidden="1">
      <c r="A1649" s="81">
        <v>202401</v>
      </c>
      <c r="B1649" s="81" t="s">
        <v>355</v>
      </c>
      <c r="C1649" s="81" t="s">
        <v>19</v>
      </c>
      <c r="D1649" s="81" t="s">
        <v>20</v>
      </c>
      <c r="E1649" s="81" t="s">
        <v>356</v>
      </c>
      <c r="F1649" s="81">
        <f>'1月评分表'!F158</f>
        <v>44.55</v>
      </c>
      <c r="G1649" s="81">
        <f>'1月评分表'!G158</f>
        <v>5</v>
      </c>
      <c r="H1649" s="81">
        <f>'1月评分表'!H158</f>
        <v>7.5</v>
      </c>
      <c r="I1649" s="81">
        <f>'1月评分表'!I158</f>
        <v>10</v>
      </c>
      <c r="J1649" s="81">
        <f>'1月评分表'!J158</f>
        <v>2.5</v>
      </c>
      <c r="K1649" s="81">
        <f>'1月评分表'!K158</f>
        <v>5</v>
      </c>
      <c r="L1649" s="81">
        <f>'1月评分表'!L158</f>
        <v>74.55</v>
      </c>
      <c r="M1649" s="82">
        <f>'1月评分表'!M158</f>
        <v>141148.51999999999</v>
      </c>
      <c r="N1649" s="82">
        <f>'1月评分表'!N158</f>
        <v>13248.7924012451</v>
      </c>
      <c r="O1649" s="82">
        <f>'1月评分表'!O158</f>
        <v>7.6430374693573597E-2</v>
      </c>
      <c r="P1649" s="82">
        <f>'1月评分表'!P158</f>
        <v>1.50418346262983E-2</v>
      </c>
      <c r="Q1649" s="82">
        <f>'1月评分表'!Q158</f>
        <v>5.6978844334059104</v>
      </c>
      <c r="R1649" s="82">
        <f>'1月评分表'!R158</f>
        <v>1.12136877139054</v>
      </c>
    </row>
    <row r="1650" spans="1:18" hidden="1">
      <c r="A1650" s="81">
        <v>202401</v>
      </c>
      <c r="B1650" s="81" t="s">
        <v>357</v>
      </c>
      <c r="C1650" s="81" t="s">
        <v>18</v>
      </c>
      <c r="D1650" s="81" t="s">
        <v>29</v>
      </c>
      <c r="E1650" s="81" t="s">
        <v>358</v>
      </c>
      <c r="F1650" s="81">
        <f>'1月评分表'!F159</f>
        <v>0</v>
      </c>
      <c r="G1650" s="81">
        <f>'1月评分表'!G159</f>
        <v>0</v>
      </c>
      <c r="H1650" s="81">
        <f>'1月评分表'!H159</f>
        <v>0</v>
      </c>
      <c r="I1650" s="81">
        <f>'1月评分表'!I159</f>
        <v>10</v>
      </c>
      <c r="J1650" s="81">
        <f>'1月评分表'!J159</f>
        <v>2.5</v>
      </c>
      <c r="K1650" s="81">
        <f>'1月评分表'!K159</f>
        <v>5</v>
      </c>
      <c r="L1650" s="81">
        <f>'1月评分表'!L159</f>
        <v>17.5</v>
      </c>
      <c r="M1650" s="82">
        <f>'1月评分表'!M159</f>
        <v>106124.75</v>
      </c>
      <c r="N1650" s="82">
        <f>'1月评分表'!N159</f>
        <v>0</v>
      </c>
      <c r="O1650" s="82">
        <f>'1月评分表'!O159</f>
        <v>4.6771790949248798E-2</v>
      </c>
      <c r="P1650" s="82">
        <f>'1月评分表'!P159</f>
        <v>1.0897938512708301E-2</v>
      </c>
      <c r="Q1650" s="82">
        <f>'1月评分表'!Q159</f>
        <v>0.81850634161185398</v>
      </c>
      <c r="R1650" s="82">
        <f>'1月评分表'!R159</f>
        <v>0.19071392397239501</v>
      </c>
    </row>
    <row r="1651" spans="1:18" hidden="1">
      <c r="A1651" s="81">
        <v>202401</v>
      </c>
      <c r="B1651" s="81" t="s">
        <v>359</v>
      </c>
      <c r="C1651" s="81" t="s">
        <v>18</v>
      </c>
      <c r="D1651" s="81" t="s">
        <v>35</v>
      </c>
      <c r="E1651" s="81" t="s">
        <v>360</v>
      </c>
      <c r="F1651" s="81">
        <f>'1月评分表'!F160</f>
        <v>0</v>
      </c>
      <c r="G1651" s="81">
        <f>'1月评分表'!G160</f>
        <v>0</v>
      </c>
      <c r="H1651" s="81">
        <f>'1月评分表'!H160</f>
        <v>5</v>
      </c>
      <c r="I1651" s="81">
        <f>'1月评分表'!I160</f>
        <v>10</v>
      </c>
      <c r="J1651" s="81">
        <f>'1月评分表'!J160</f>
        <v>7.5</v>
      </c>
      <c r="K1651" s="81">
        <f>'1月评分表'!K160</f>
        <v>5</v>
      </c>
      <c r="L1651" s="81">
        <f>'1月评分表'!L160</f>
        <v>27.5</v>
      </c>
      <c r="M1651" s="82">
        <f>'1月评分表'!M160</f>
        <v>118660.87</v>
      </c>
      <c r="N1651" s="82">
        <f>'1月评分表'!N160</f>
        <v>0</v>
      </c>
      <c r="O1651" s="82">
        <f>'1月评分表'!O160</f>
        <v>2.35539614970557E-2</v>
      </c>
      <c r="P1651" s="82">
        <f>'1月评分表'!P160</f>
        <v>1.2185271250339601E-2</v>
      </c>
      <c r="Q1651" s="82">
        <f>'1月评分表'!Q160</f>
        <v>0.64773394116903205</v>
      </c>
      <c r="R1651" s="82">
        <f>'1月评分表'!R160</f>
        <v>0.33509495938433798</v>
      </c>
    </row>
    <row r="1652" spans="1:18" hidden="1">
      <c r="A1652" s="81">
        <v>202401</v>
      </c>
      <c r="B1652" s="81" t="s">
        <v>361</v>
      </c>
      <c r="C1652" s="81" t="s">
        <v>18</v>
      </c>
      <c r="D1652" s="81" t="s">
        <v>35</v>
      </c>
      <c r="E1652" s="81" t="s">
        <v>362</v>
      </c>
      <c r="F1652" s="81">
        <f>'1月评分表'!F161</f>
        <v>0</v>
      </c>
      <c r="G1652" s="81">
        <f>'1月评分表'!G161</f>
        <v>0</v>
      </c>
      <c r="H1652" s="81">
        <f>'1月评分表'!H161</f>
        <v>5</v>
      </c>
      <c r="I1652" s="81">
        <f>'1月评分表'!I161</f>
        <v>10</v>
      </c>
      <c r="J1652" s="81">
        <f>'1月评分表'!J161</f>
        <v>2.5</v>
      </c>
      <c r="K1652" s="81">
        <f>'1月评分表'!K161</f>
        <v>5</v>
      </c>
      <c r="L1652" s="81">
        <f>'1月评分表'!L161</f>
        <v>22.5</v>
      </c>
      <c r="M1652" s="82">
        <f>'1月评分表'!M161</f>
        <v>147960.76999999999</v>
      </c>
      <c r="N1652" s="82">
        <f>'1月评分表'!N161</f>
        <v>0</v>
      </c>
      <c r="O1652" s="82">
        <f>'1月评分表'!O161</f>
        <v>2.9369937028564799E-2</v>
      </c>
      <c r="P1652" s="82">
        <f>'1月评分表'!P161</f>
        <v>1.51940746503806E-2</v>
      </c>
      <c r="Q1652" s="82">
        <f>'1月评分表'!Q161</f>
        <v>0.66082358314270795</v>
      </c>
      <c r="R1652" s="82">
        <f>'1月评分表'!R161</f>
        <v>0.34186667963356299</v>
      </c>
    </row>
    <row r="1653" spans="1:18" hidden="1">
      <c r="A1653" s="81">
        <v>202401</v>
      </c>
      <c r="B1653" s="81" t="s">
        <v>363</v>
      </c>
      <c r="C1653" s="81" t="s">
        <v>18</v>
      </c>
      <c r="D1653" s="81" t="s">
        <v>35</v>
      </c>
      <c r="E1653" s="81" t="s">
        <v>364</v>
      </c>
      <c r="F1653" s="81">
        <f>'1月评分表'!F162</f>
        <v>0</v>
      </c>
      <c r="G1653" s="81">
        <f>'1月评分表'!G162</f>
        <v>0</v>
      </c>
      <c r="H1653" s="81">
        <f>'1月评分表'!H162</f>
        <v>7.5</v>
      </c>
      <c r="I1653" s="81">
        <f>'1月评分表'!I162</f>
        <v>10</v>
      </c>
      <c r="J1653" s="81">
        <f>'1月评分表'!J162</f>
        <v>2.5</v>
      </c>
      <c r="K1653" s="81">
        <f>'1月评分表'!K162</f>
        <v>5</v>
      </c>
      <c r="L1653" s="81">
        <f>'1月评分表'!L162</f>
        <v>25</v>
      </c>
      <c r="M1653" s="82">
        <f>'1月评分表'!M162</f>
        <v>107499.04</v>
      </c>
      <c r="N1653" s="82">
        <f>'1月评分表'!N162</f>
        <v>0</v>
      </c>
      <c r="O1653" s="82">
        <f>'1月评分表'!O162</f>
        <v>2.1338359049031499E-2</v>
      </c>
      <c r="P1653" s="82">
        <f>'1月评分表'!P162</f>
        <v>1.1039064196572201E-2</v>
      </c>
      <c r="Q1653" s="82">
        <f>'1月评分表'!Q162</f>
        <v>0.53345897622578697</v>
      </c>
      <c r="R1653" s="82">
        <f>'1月评分表'!R162</f>
        <v>0.27597660491430398</v>
      </c>
    </row>
    <row r="1654" spans="1:18" hidden="1">
      <c r="A1654" s="81">
        <v>202401</v>
      </c>
      <c r="B1654" s="81" t="s">
        <v>365</v>
      </c>
      <c r="C1654" s="81" t="s">
        <v>18</v>
      </c>
      <c r="D1654" s="81" t="s">
        <v>35</v>
      </c>
      <c r="E1654" s="81" t="s">
        <v>366</v>
      </c>
      <c r="F1654" s="81">
        <f>'1月评分表'!F163</f>
        <v>39.15</v>
      </c>
      <c r="G1654" s="81">
        <f>'1月评分表'!G163</f>
        <v>0</v>
      </c>
      <c r="H1654" s="81">
        <f>'1月评分表'!H163</f>
        <v>0</v>
      </c>
      <c r="I1654" s="81">
        <f>'1月评分表'!I163</f>
        <v>10</v>
      </c>
      <c r="J1654" s="81">
        <f>'1月评分表'!J163</f>
        <v>2.5</v>
      </c>
      <c r="K1654" s="81">
        <f>'1月评分表'!K163</f>
        <v>5</v>
      </c>
      <c r="L1654" s="81">
        <f>'1月评分表'!L163</f>
        <v>56.65</v>
      </c>
      <c r="M1654" s="82">
        <f>'1月评分表'!M163</f>
        <v>129241.74</v>
      </c>
      <c r="N1654" s="82">
        <f>'1月评分表'!N163</f>
        <v>0</v>
      </c>
      <c r="O1654" s="82">
        <f>'1月评分表'!O163</f>
        <v>2.56542444680583E-2</v>
      </c>
      <c r="P1654" s="82">
        <f>'1月评分表'!P163</f>
        <v>1.32718195877534E-2</v>
      </c>
      <c r="Q1654" s="82">
        <f>'1月评分表'!Q163</f>
        <v>1.4533129491154999</v>
      </c>
      <c r="R1654" s="82">
        <f>'1月评分表'!R163</f>
        <v>0.75184857964623097</v>
      </c>
    </row>
    <row r="1655" spans="1:18" hidden="1">
      <c r="A1655" s="81">
        <v>202401</v>
      </c>
      <c r="B1655" s="81" t="s">
        <v>367</v>
      </c>
      <c r="C1655" s="81" t="s">
        <v>18</v>
      </c>
      <c r="D1655" s="81" t="s">
        <v>35</v>
      </c>
      <c r="E1655" s="81" t="s">
        <v>368</v>
      </c>
      <c r="F1655" s="81">
        <f>'1月评分表'!F164</f>
        <v>0</v>
      </c>
      <c r="G1655" s="81">
        <f>'1月评分表'!G164</f>
        <v>0</v>
      </c>
      <c r="H1655" s="81">
        <f>'1月评分表'!H164</f>
        <v>0</v>
      </c>
      <c r="I1655" s="81">
        <f>'1月评分表'!I164</f>
        <v>10</v>
      </c>
      <c r="J1655" s="81">
        <f>'1月评分表'!J164</f>
        <v>2.5</v>
      </c>
      <c r="K1655" s="81">
        <f>'1月评分表'!K164</f>
        <v>5</v>
      </c>
      <c r="L1655" s="81">
        <f>'1月评分表'!L164</f>
        <v>17.5</v>
      </c>
      <c r="M1655" s="82">
        <f>'1月评分表'!M164</f>
        <v>19940.400000000001</v>
      </c>
      <c r="N1655" s="82">
        <f>'1月评分表'!N164</f>
        <v>0</v>
      </c>
      <c r="O1655" s="82">
        <f>'1月评分表'!O164</f>
        <v>3.95813222872788E-3</v>
      </c>
      <c r="P1655" s="82">
        <f>'1月评分表'!P164</f>
        <v>2.0476774090757198E-3</v>
      </c>
      <c r="Q1655" s="82">
        <f>'1月评分表'!Q164</f>
        <v>6.9267314002737904E-2</v>
      </c>
      <c r="R1655" s="82">
        <f>'1月评分表'!R164</f>
        <v>3.5834354658825202E-2</v>
      </c>
    </row>
  </sheetData>
  <autoFilter ref="A1:R1655" xr:uid="{00000000-0009-0000-0000-000002000000}">
    <filterColumn colId="3">
      <filters>
        <filter val="严彪"/>
      </filters>
    </filterColumn>
  </autoFilter>
  <phoneticPr fontId="18" type="noConversion"/>
  <conditionalFormatting sqref="E1">
    <cfRule type="duplicateValues" dxfId="366" priority="4"/>
    <cfRule type="duplicateValues" dxfId="365" priority="5"/>
    <cfRule type="duplicateValues" dxfId="364" priority="6"/>
  </conditionalFormatting>
  <conditionalFormatting sqref="F1:I1">
    <cfRule type="cellIs" dxfId="363" priority="3" operator="equal">
      <formula>0</formula>
    </cfRule>
  </conditionalFormatting>
  <conditionalFormatting sqref="L1">
    <cfRule type="cellIs" dxfId="362" priority="1" operator="greaterThan">
      <formula>60</formula>
    </cfRule>
    <cfRule type="cellIs" dxfId="361" priority="2" operator="equal">
      <formula>0</formula>
    </cfRule>
  </conditionalFormatting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0.79998168889431442"/>
  </sheetPr>
  <dimension ref="B1:F20"/>
  <sheetViews>
    <sheetView topLeftCell="A11" zoomScale="80" zoomScaleNormal="80" workbookViewId="0">
      <selection activeCell="G16" sqref="G16"/>
    </sheetView>
  </sheetViews>
  <sheetFormatPr defaultColWidth="8.77734375" defaultRowHeight="15.6"/>
  <cols>
    <col min="1" max="1" width="8.77734375" style="67"/>
    <col min="2" max="2" width="15.77734375" style="67" customWidth="1"/>
    <col min="3" max="3" width="25.88671875" style="53" customWidth="1"/>
    <col min="4" max="4" width="11.33203125" style="53" customWidth="1"/>
    <col min="5" max="5" width="85.5546875" style="68" customWidth="1"/>
    <col min="6" max="6" width="42.5546875" style="67" customWidth="1"/>
    <col min="7" max="16384" width="8.77734375" style="67"/>
  </cols>
  <sheetData>
    <row r="1" spans="2:6" ht="31.2" customHeight="1">
      <c r="B1" s="69" t="s">
        <v>446</v>
      </c>
      <c r="C1" s="70" t="s">
        <v>447</v>
      </c>
      <c r="D1" s="70" t="s">
        <v>448</v>
      </c>
      <c r="E1" s="71" t="s">
        <v>449</v>
      </c>
      <c r="F1" s="71" t="s">
        <v>450</v>
      </c>
    </row>
    <row r="2" spans="2:6" ht="21" customHeight="1">
      <c r="B2" s="92" t="s">
        <v>451</v>
      </c>
      <c r="C2" s="97" t="s">
        <v>452</v>
      </c>
      <c r="D2" s="97">
        <v>45</v>
      </c>
      <c r="E2" s="100" t="s">
        <v>453</v>
      </c>
      <c r="F2" s="106" t="s">
        <v>454</v>
      </c>
    </row>
    <row r="3" spans="2:6" ht="78" customHeight="1">
      <c r="B3" s="92"/>
      <c r="C3" s="98"/>
      <c r="D3" s="98"/>
      <c r="E3" s="101"/>
      <c r="F3" s="107"/>
    </row>
    <row r="4" spans="2:6" ht="30.45" customHeight="1">
      <c r="B4" s="92"/>
      <c r="C4" s="98" t="s">
        <v>455</v>
      </c>
      <c r="D4" s="98">
        <v>20</v>
      </c>
      <c r="E4" s="102" t="s">
        <v>456</v>
      </c>
      <c r="F4" s="106" t="s">
        <v>457</v>
      </c>
    </row>
    <row r="5" spans="2:6" ht="112.95" customHeight="1">
      <c r="B5" s="93"/>
      <c r="C5" s="98"/>
      <c r="D5" s="98"/>
      <c r="E5" s="101"/>
      <c r="F5" s="107"/>
    </row>
    <row r="6" spans="2:6" ht="69" customHeight="1">
      <c r="B6" s="74" t="s">
        <v>458</v>
      </c>
      <c r="C6" s="72" t="s">
        <v>459</v>
      </c>
      <c r="D6" s="72">
        <v>10</v>
      </c>
      <c r="E6" s="75" t="s">
        <v>460</v>
      </c>
      <c r="F6" s="76" t="s">
        <v>461</v>
      </c>
    </row>
    <row r="7" spans="2:6" ht="30.45" customHeight="1">
      <c r="B7" s="94" t="s">
        <v>462</v>
      </c>
      <c r="C7" s="98" t="s">
        <v>463</v>
      </c>
      <c r="D7" s="98">
        <v>10</v>
      </c>
      <c r="E7" s="103" t="s">
        <v>464</v>
      </c>
      <c r="F7" s="103" t="s">
        <v>465</v>
      </c>
    </row>
    <row r="8" spans="2:6" ht="30.45" customHeight="1">
      <c r="B8" s="92"/>
      <c r="C8" s="98"/>
      <c r="D8" s="98"/>
      <c r="E8" s="104"/>
      <c r="F8" s="104"/>
    </row>
    <row r="9" spans="2:6" ht="40.950000000000003" customHeight="1">
      <c r="B9" s="92"/>
      <c r="C9" s="98"/>
      <c r="D9" s="98"/>
      <c r="E9" s="105"/>
      <c r="F9" s="105"/>
    </row>
    <row r="10" spans="2:6" ht="30.45" customHeight="1">
      <c r="B10" s="92"/>
      <c r="C10" s="98" t="s">
        <v>466</v>
      </c>
      <c r="D10" s="98">
        <v>10</v>
      </c>
      <c r="E10" s="103" t="s">
        <v>467</v>
      </c>
      <c r="F10" s="108" t="s">
        <v>468</v>
      </c>
    </row>
    <row r="11" spans="2:6" ht="30.45" customHeight="1">
      <c r="B11" s="92"/>
      <c r="C11" s="98"/>
      <c r="D11" s="98"/>
      <c r="E11" s="104"/>
      <c r="F11" s="109"/>
    </row>
    <row r="12" spans="2:6" ht="48" customHeight="1">
      <c r="B12" s="93"/>
      <c r="C12" s="98"/>
      <c r="D12" s="98"/>
      <c r="E12" s="105"/>
      <c r="F12" s="97"/>
    </row>
    <row r="13" spans="2:6" ht="79.95" customHeight="1">
      <c r="B13" s="95" t="s">
        <v>469</v>
      </c>
      <c r="C13" s="98" t="s">
        <v>470</v>
      </c>
      <c r="D13" s="98">
        <v>5</v>
      </c>
      <c r="E13" s="73" t="s">
        <v>471</v>
      </c>
      <c r="F13" s="98" t="s">
        <v>472</v>
      </c>
    </row>
    <row r="14" spans="2:6" ht="79.95" customHeight="1">
      <c r="B14" s="95"/>
      <c r="C14" s="98"/>
      <c r="D14" s="99"/>
      <c r="E14" s="75" t="s">
        <v>473</v>
      </c>
      <c r="F14" s="98"/>
    </row>
    <row r="15" spans="2:6" ht="30.45" customHeight="1">
      <c r="B15" s="94" t="s">
        <v>474</v>
      </c>
      <c r="C15" s="72" t="s">
        <v>475</v>
      </c>
      <c r="D15" s="88" t="s">
        <v>476</v>
      </c>
      <c r="E15" s="89"/>
      <c r="F15" s="77"/>
    </row>
    <row r="16" spans="2:6" ht="46.05" customHeight="1">
      <c r="B16" s="92"/>
      <c r="C16" s="72" t="s">
        <v>21</v>
      </c>
      <c r="D16" s="88" t="s">
        <v>477</v>
      </c>
      <c r="E16" s="89"/>
      <c r="F16" s="78" t="s">
        <v>478</v>
      </c>
    </row>
    <row r="17" spans="2:6" ht="40.049999999999997" customHeight="1">
      <c r="B17" s="96"/>
      <c r="C17" s="79" t="s">
        <v>15</v>
      </c>
      <c r="D17" s="90" t="s">
        <v>477</v>
      </c>
      <c r="E17" s="91"/>
      <c r="F17" s="77"/>
    </row>
    <row r="20" spans="2:6">
      <c r="B20" s="2"/>
    </row>
  </sheetData>
  <mergeCells count="26">
    <mergeCell ref="F2:F3"/>
    <mergeCell ref="F4:F5"/>
    <mergeCell ref="F7:F9"/>
    <mergeCell ref="F10:F12"/>
    <mergeCell ref="F13:F14"/>
    <mergeCell ref="D13:D14"/>
    <mergeCell ref="E2:E3"/>
    <mergeCell ref="E4:E5"/>
    <mergeCell ref="E7:E9"/>
    <mergeCell ref="E10:E12"/>
    <mergeCell ref="D15:E15"/>
    <mergeCell ref="D16:E16"/>
    <mergeCell ref="D17:E17"/>
    <mergeCell ref="B2:B5"/>
    <mergeCell ref="B7:B12"/>
    <mergeCell ref="B13:B14"/>
    <mergeCell ref="B15:B17"/>
    <mergeCell ref="C2:C3"/>
    <mergeCell ref="C4:C5"/>
    <mergeCell ref="C7:C9"/>
    <mergeCell ref="C10:C12"/>
    <mergeCell ref="C13:C14"/>
    <mergeCell ref="D2:D3"/>
    <mergeCell ref="D4:D5"/>
    <mergeCell ref="D7:D9"/>
    <mergeCell ref="D10:D12"/>
  </mergeCells>
  <phoneticPr fontId="18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A1846"/>
  <sheetViews>
    <sheetView showGridLines="0" workbookViewId="0">
      <pane xSplit="8" ySplit="1" topLeftCell="I2" activePane="bottomRight" state="frozen"/>
      <selection pane="topRight"/>
      <selection pane="bottomLeft"/>
      <selection pane="bottomRight" activeCell="J9" sqref="J9"/>
    </sheetView>
  </sheetViews>
  <sheetFormatPr defaultColWidth="9.6640625" defaultRowHeight="14.4" outlineLevelCol="2"/>
  <cols>
    <col min="1" max="1" width="11.109375" style="56" customWidth="1"/>
    <col min="2" max="2" width="12.77734375" style="56" hidden="1" customWidth="1" outlineLevel="1"/>
    <col min="3" max="3" width="22.5546875" style="56" customWidth="1" collapsed="1"/>
    <col min="4" max="4" width="10.6640625" style="56" hidden="1" customWidth="1" outlineLevel="1"/>
    <col min="5" max="5" width="13" style="57" customWidth="1" collapsed="1"/>
    <col min="6" max="6" width="8.21875" style="57" customWidth="1"/>
    <col min="7" max="8" width="9.6640625" style="57"/>
    <col min="9" max="9" width="17" style="58" customWidth="1"/>
    <col min="10" max="10" width="11" style="58"/>
    <col min="11" max="11" width="13.33203125" style="58"/>
    <col min="12" max="14" width="11" style="58" hidden="1" customWidth="1" outlineLevel="2"/>
    <col min="15" max="15" width="11.6640625" style="58" hidden="1" customWidth="1" outlineLevel="2"/>
    <col min="16" max="16" width="10.5546875" style="58" hidden="1" customWidth="1" outlineLevel="2"/>
    <col min="17" max="17" width="15.33203125" style="58" hidden="1" customWidth="1" outlineLevel="2"/>
    <col min="18" max="18" width="17" style="58" hidden="1" customWidth="1" outlineLevel="1" collapsed="1"/>
    <col min="19" max="19" width="15.33203125" style="58" hidden="1" customWidth="1" outlineLevel="1"/>
    <col min="20" max="20" width="9.88671875" style="58" hidden="1" customWidth="1" outlineLevel="1"/>
    <col min="21" max="21" width="11" style="58" hidden="1" customWidth="1" outlineLevel="1"/>
    <col min="22" max="22" width="17" style="58" collapsed="1"/>
    <col min="23" max="23" width="17" style="58"/>
    <col min="24" max="28" width="14.109375" style="58" hidden="1" customWidth="1" outlineLevel="1"/>
    <col min="29" max="29" width="12.21875" style="58" hidden="1" customWidth="1" outlineLevel="1"/>
    <col min="30" max="30" width="15.6640625" style="58" collapsed="1"/>
    <col min="31" max="31" width="12.21875" style="58" hidden="1" customWidth="1" outlineLevel="1"/>
    <col min="32" max="34" width="9.88671875" style="58" hidden="1" customWidth="1" outlineLevel="1"/>
    <col min="35" max="35" width="11" style="58" hidden="1" customWidth="1" outlineLevel="1"/>
    <col min="36" max="37" width="9.88671875" style="58" hidden="1" customWidth="1" outlineLevel="1"/>
    <col min="38" max="38" width="9.6640625" style="58" hidden="1" customWidth="1" outlineLevel="1"/>
    <col min="39" max="40" width="11" style="58" hidden="1" customWidth="1" outlineLevel="1"/>
    <col min="41" max="41" width="10.5546875" style="58" hidden="1" customWidth="1" outlineLevel="1"/>
    <col min="42" max="42" width="11" style="58" hidden="1" customWidth="1" outlineLevel="1"/>
    <col min="43" max="43" width="12.21875" style="58" hidden="1" customWidth="1" outlineLevel="1"/>
    <col min="44" max="47" width="9.6640625" style="58" hidden="1" customWidth="1" outlineLevel="1"/>
    <col min="48" max="48" width="14.109375" style="58" hidden="1" customWidth="1" outlineLevel="1"/>
    <col min="49" max="49" width="15.6640625" style="58" collapsed="1"/>
    <col min="50" max="51" width="15.6640625" style="58"/>
    <col min="52" max="53" width="17" style="58"/>
  </cols>
  <sheetData>
    <row r="1" spans="1:53" s="55" customFormat="1" ht="24" customHeight="1">
      <c r="A1" s="59" t="s">
        <v>479</v>
      </c>
      <c r="B1" s="60" t="s">
        <v>480</v>
      </c>
      <c r="C1" s="60" t="s">
        <v>40</v>
      </c>
      <c r="D1" s="60" t="s">
        <v>481</v>
      </c>
      <c r="E1" s="61" t="s">
        <v>482</v>
      </c>
      <c r="F1" s="61" t="s">
        <v>483</v>
      </c>
      <c r="G1" s="61" t="s">
        <v>15</v>
      </c>
      <c r="H1" s="61" t="s">
        <v>21</v>
      </c>
      <c r="I1" s="64" t="s">
        <v>484</v>
      </c>
      <c r="J1" s="64" t="s">
        <v>485</v>
      </c>
      <c r="K1" s="64" t="s">
        <v>486</v>
      </c>
      <c r="L1" s="64" t="s">
        <v>487</v>
      </c>
      <c r="M1" s="64" t="s">
        <v>488</v>
      </c>
      <c r="N1" s="64" t="s">
        <v>489</v>
      </c>
      <c r="O1" s="64" t="s">
        <v>490</v>
      </c>
      <c r="P1" s="64" t="s">
        <v>491</v>
      </c>
      <c r="Q1" s="64" t="s">
        <v>492</v>
      </c>
      <c r="R1" s="64" t="s">
        <v>493</v>
      </c>
      <c r="S1" s="64" t="s">
        <v>494</v>
      </c>
      <c r="T1" s="64" t="s">
        <v>495</v>
      </c>
      <c r="U1" s="64" t="s">
        <v>496</v>
      </c>
      <c r="V1" s="64" t="s">
        <v>497</v>
      </c>
      <c r="W1" s="64" t="s">
        <v>498</v>
      </c>
      <c r="X1" s="64" t="s">
        <v>499</v>
      </c>
      <c r="Y1" s="64" t="s">
        <v>500</v>
      </c>
      <c r="Z1" s="64" t="s">
        <v>501</v>
      </c>
      <c r="AA1" s="64" t="s">
        <v>502</v>
      </c>
      <c r="AB1" s="64" t="s">
        <v>503</v>
      </c>
      <c r="AC1" s="64" t="s">
        <v>504</v>
      </c>
      <c r="AD1" s="64" t="s">
        <v>505</v>
      </c>
      <c r="AE1" s="64" t="s">
        <v>506</v>
      </c>
      <c r="AF1" s="64" t="s">
        <v>507</v>
      </c>
      <c r="AG1" s="64" t="s">
        <v>508</v>
      </c>
      <c r="AH1" s="64" t="s">
        <v>509</v>
      </c>
      <c r="AI1" s="64" t="s">
        <v>510</v>
      </c>
      <c r="AJ1" s="64" t="s">
        <v>511</v>
      </c>
      <c r="AK1" s="64" t="s">
        <v>512</v>
      </c>
      <c r="AL1" s="64" t="s">
        <v>513</v>
      </c>
      <c r="AM1" s="64" t="s">
        <v>514</v>
      </c>
      <c r="AN1" s="64" t="s">
        <v>515</v>
      </c>
      <c r="AO1" s="64" t="s">
        <v>516</v>
      </c>
      <c r="AP1" s="64" t="s">
        <v>517</v>
      </c>
      <c r="AQ1" s="64" t="s">
        <v>518</v>
      </c>
      <c r="AR1" s="64" t="s">
        <v>519</v>
      </c>
      <c r="AS1" s="64" t="s">
        <v>520</v>
      </c>
      <c r="AT1" s="64" t="s">
        <v>501</v>
      </c>
      <c r="AU1" s="64" t="s">
        <v>521</v>
      </c>
      <c r="AV1" s="64" t="s">
        <v>522</v>
      </c>
      <c r="AW1" s="64" t="s">
        <v>523</v>
      </c>
      <c r="AX1" s="64" t="s">
        <v>524</v>
      </c>
      <c r="AY1" s="64" t="s">
        <v>525</v>
      </c>
      <c r="AZ1" s="64" t="s">
        <v>526</v>
      </c>
      <c r="BA1" s="65" t="s">
        <v>527</v>
      </c>
    </row>
    <row r="2" spans="1:53">
      <c r="A2" s="56">
        <v>202401</v>
      </c>
      <c r="B2" s="56" t="s">
        <v>528</v>
      </c>
      <c r="C2" s="56" t="s">
        <v>43</v>
      </c>
      <c r="D2" s="56" t="s">
        <v>42</v>
      </c>
      <c r="E2" s="62" t="str">
        <f>VLOOKUP(C2,'[2]2024年门店-截止10.31'!A:C,3,0)</f>
        <v>营业</v>
      </c>
      <c r="F2" s="63">
        <f>VLOOKUP(C2,[2]面积!A:B,2,0)</f>
        <v>106</v>
      </c>
      <c r="G2" s="57" t="str">
        <f>IF(OR(E2="营业",E2="装修中"),VLOOKUP(C2,[2]当前组织架构!C:H,6,0),"")</f>
        <v>戴斌</v>
      </c>
      <c r="H2" s="57" t="str">
        <f>IF(OR(E2="营业",E2="装修中"),VLOOKUP(C2,[2]当前组织架构!C:H,5,0),"")</f>
        <v>王炎根</v>
      </c>
      <c r="I2" s="58">
        <v>130505.04</v>
      </c>
      <c r="J2" s="58">
        <v>3801.12</v>
      </c>
      <c r="K2" s="58">
        <v>126703.92</v>
      </c>
      <c r="L2" s="58">
        <v>6624.93</v>
      </c>
      <c r="M2" s="58">
        <v>7088.27</v>
      </c>
      <c r="N2" s="58">
        <v>8589.86</v>
      </c>
      <c r="O2" s="58">
        <v>22337.759999999998</v>
      </c>
      <c r="P2" s="58">
        <v>0</v>
      </c>
      <c r="Q2" s="58">
        <v>-803.56869915917002</v>
      </c>
      <c r="R2" s="58">
        <v>43837.251300840799</v>
      </c>
      <c r="S2" s="58">
        <v>9442.2499820800294</v>
      </c>
      <c r="T2" s="58">
        <v>-0.01</v>
      </c>
      <c r="U2" s="58">
        <v>4528.05</v>
      </c>
      <c r="V2" s="58">
        <v>57807.541282920902</v>
      </c>
      <c r="W2" s="58">
        <v>68896.378717079104</v>
      </c>
      <c r="X2" s="58">
        <v>24175.75</v>
      </c>
      <c r="Y2" s="58">
        <v>4009.98</v>
      </c>
      <c r="Z2" s="58">
        <v>0</v>
      </c>
      <c r="AA2" s="58">
        <v>9150.9500000000007</v>
      </c>
      <c r="AB2" s="58">
        <v>1252.0962264150901</v>
      </c>
      <c r="AC2" s="58">
        <v>0</v>
      </c>
      <c r="AD2" s="58">
        <v>38588.776226415102</v>
      </c>
      <c r="AE2" s="58">
        <v>4000</v>
      </c>
      <c r="AF2" s="58">
        <v>0</v>
      </c>
      <c r="AG2" s="58">
        <v>538.04999999999995</v>
      </c>
      <c r="AH2" s="58">
        <v>0</v>
      </c>
      <c r="AI2" s="58">
        <v>153</v>
      </c>
      <c r="AJ2" s="58">
        <v>344.07</v>
      </c>
      <c r="AK2" s="58">
        <v>39.35</v>
      </c>
      <c r="AL2" s="58">
        <v>0</v>
      </c>
      <c r="AM2" s="58">
        <v>1083.8800000000001</v>
      </c>
      <c r="AN2" s="58">
        <v>2316.52</v>
      </c>
      <c r="AO2" s="58">
        <v>131.85</v>
      </c>
      <c r="AP2" s="58">
        <v>0</v>
      </c>
      <c r="AQ2" s="58">
        <v>0</v>
      </c>
      <c r="AR2" s="58">
        <v>0</v>
      </c>
      <c r="AS2" s="58">
        <v>0</v>
      </c>
      <c r="AT2" s="58">
        <v>0</v>
      </c>
      <c r="AU2" s="58">
        <v>0</v>
      </c>
      <c r="AV2" s="58">
        <v>1520.0411812078601</v>
      </c>
      <c r="AW2" s="58">
        <v>10126.761181207899</v>
      </c>
      <c r="AX2" s="58">
        <v>16121</v>
      </c>
      <c r="AY2" s="58">
        <v>4081</v>
      </c>
      <c r="AZ2" s="58">
        <v>20202</v>
      </c>
      <c r="BA2" s="58">
        <v>-21.158690543896199</v>
      </c>
    </row>
    <row r="3" spans="1:53">
      <c r="A3" s="56">
        <v>202401</v>
      </c>
      <c r="B3" s="56" t="s">
        <v>528</v>
      </c>
      <c r="C3" s="56" t="s">
        <v>45</v>
      </c>
      <c r="D3" s="56" t="s">
        <v>44</v>
      </c>
      <c r="E3" s="62" t="str">
        <f>VLOOKUP(C3,'[2]2024年门店-截止10.31'!A:C,3,0)</f>
        <v>营业</v>
      </c>
      <c r="F3" s="63">
        <f>VLOOKUP(C3,[2]面积!A:B,2,0)</f>
        <v>150</v>
      </c>
      <c r="G3" s="57" t="str">
        <f>IF(OR(E3="营业",E3="装修中"),VLOOKUP(C3,[2]当前组织架构!C:H,6,0),"")</f>
        <v>戴斌</v>
      </c>
      <c r="H3" s="57" t="str">
        <f>IF(OR(E3="营业",E3="装修中"),VLOOKUP(C3,[2]当前组织架构!C:H,5,0),"")</f>
        <v>王炎根</v>
      </c>
      <c r="I3" s="58">
        <v>142744.95999999999</v>
      </c>
      <c r="J3" s="58">
        <v>4157.62</v>
      </c>
      <c r="K3" s="58">
        <v>138587.34</v>
      </c>
      <c r="L3" s="58">
        <v>6052.57</v>
      </c>
      <c r="M3" s="58">
        <v>6724.36</v>
      </c>
      <c r="N3" s="58">
        <v>5620.21</v>
      </c>
      <c r="O3" s="58">
        <v>21414.41</v>
      </c>
      <c r="P3" s="58">
        <v>0</v>
      </c>
      <c r="Q3" s="58">
        <v>-716.63816760109398</v>
      </c>
      <c r="R3" s="58">
        <v>39094.911832398902</v>
      </c>
      <c r="S3" s="58">
        <v>8791.0318427400198</v>
      </c>
      <c r="T3" s="58">
        <v>-0.01</v>
      </c>
      <c r="U3" s="58">
        <v>5013.72</v>
      </c>
      <c r="V3" s="58">
        <v>52899.653675138899</v>
      </c>
      <c r="W3" s="58">
        <v>85687.686324861104</v>
      </c>
      <c r="X3" s="58">
        <v>19976.150000000001</v>
      </c>
      <c r="Y3" s="58">
        <v>4300.95</v>
      </c>
      <c r="Z3" s="58">
        <v>0</v>
      </c>
      <c r="AA3" s="58">
        <v>6249.75</v>
      </c>
      <c r="AB3" s="58">
        <v>1961.77</v>
      </c>
      <c r="AC3" s="58">
        <v>0</v>
      </c>
      <c r="AD3" s="58">
        <v>32488.62</v>
      </c>
      <c r="AE3" s="58">
        <v>3042.76</v>
      </c>
      <c r="AF3" s="58">
        <v>400</v>
      </c>
      <c r="AG3" s="58">
        <v>688.55</v>
      </c>
      <c r="AH3" s="58">
        <v>201</v>
      </c>
      <c r="AI3" s="58">
        <v>120</v>
      </c>
      <c r="AJ3" s="58">
        <v>108.01</v>
      </c>
      <c r="AK3" s="58">
        <v>40.03</v>
      </c>
      <c r="AL3" s="58">
        <v>0</v>
      </c>
      <c r="AM3" s="58">
        <v>1185.4000000000001</v>
      </c>
      <c r="AN3" s="58">
        <v>3023.46</v>
      </c>
      <c r="AO3" s="58">
        <v>76</v>
      </c>
      <c r="AP3" s="58">
        <v>0</v>
      </c>
      <c r="AQ3" s="58">
        <v>274</v>
      </c>
      <c r="AR3" s="58">
        <v>0</v>
      </c>
      <c r="AS3" s="58">
        <v>0</v>
      </c>
      <c r="AT3" s="58">
        <v>0</v>
      </c>
      <c r="AU3" s="58">
        <v>0</v>
      </c>
      <c r="AV3" s="58">
        <v>1520.0411812078601</v>
      </c>
      <c r="AW3" s="58">
        <v>10679.251181207899</v>
      </c>
      <c r="AX3" s="58">
        <v>24400</v>
      </c>
      <c r="AY3" s="58">
        <v>480</v>
      </c>
      <c r="AZ3" s="58">
        <v>24880</v>
      </c>
      <c r="BA3" s="58">
        <v>17639.815143653199</v>
      </c>
    </row>
    <row r="4" spans="1:53">
      <c r="A4" s="56">
        <v>202401</v>
      </c>
      <c r="B4" s="56" t="s">
        <v>528</v>
      </c>
      <c r="C4" s="56" t="s">
        <v>47</v>
      </c>
      <c r="D4" s="56" t="s">
        <v>46</v>
      </c>
      <c r="E4" s="62" t="str">
        <f>VLOOKUP(C4,'[2]2024年门店-截止10.31'!A:C,3,0)</f>
        <v>营业</v>
      </c>
      <c r="F4" s="63">
        <f>VLOOKUP(C4,[2]面积!A:B,2,0)</f>
        <v>150</v>
      </c>
      <c r="G4" s="57" t="str">
        <f>IF(OR(E4="营业",E4="装修中"),VLOOKUP(C4,[2]当前组织架构!C:H,6,0),"")</f>
        <v>戴斌</v>
      </c>
      <c r="H4" s="57" t="str">
        <f>IF(OR(E4="营业",E4="装修中"),VLOOKUP(C4,[2]当前组织架构!C:H,5,0),"")</f>
        <v>王炎根</v>
      </c>
      <c r="I4" s="58">
        <v>64565.27</v>
      </c>
      <c r="J4" s="58">
        <v>1880.53999999999</v>
      </c>
      <c r="K4" s="58">
        <v>62684.73</v>
      </c>
      <c r="L4" s="58">
        <v>2671.81</v>
      </c>
      <c r="M4" s="58">
        <v>3523.07</v>
      </c>
      <c r="N4" s="58">
        <v>3999.53</v>
      </c>
      <c r="O4" s="58">
        <v>12402.14</v>
      </c>
      <c r="P4" s="58">
        <v>0</v>
      </c>
      <c r="Q4" s="58">
        <v>-406.75507952105602</v>
      </c>
      <c r="R4" s="58">
        <v>22189.7949204789</v>
      </c>
      <c r="S4" s="58">
        <v>5051.0738040267497</v>
      </c>
      <c r="T4" s="58">
        <v>0</v>
      </c>
      <c r="U4" s="58">
        <v>5483.71</v>
      </c>
      <c r="V4" s="58">
        <v>32724.5787245057</v>
      </c>
      <c r="W4" s="58">
        <v>29960.1512754943</v>
      </c>
      <c r="X4" s="58">
        <v>15969.21</v>
      </c>
      <c r="Y4" s="58">
        <v>2011.77</v>
      </c>
      <c r="Z4" s="58">
        <v>0</v>
      </c>
      <c r="AA4" s="58">
        <v>1880.28</v>
      </c>
      <c r="AB4" s="58">
        <v>2772.1062264150901</v>
      </c>
      <c r="AC4" s="58">
        <v>0</v>
      </c>
      <c r="AD4" s="58">
        <v>22633.366226415099</v>
      </c>
      <c r="AE4" s="58">
        <v>2666.31</v>
      </c>
      <c r="AF4" s="58">
        <v>0</v>
      </c>
      <c r="AG4" s="58">
        <v>456.46</v>
      </c>
      <c r="AH4" s="58">
        <v>171</v>
      </c>
      <c r="AI4" s="58">
        <v>0</v>
      </c>
      <c r="AJ4" s="58">
        <v>0</v>
      </c>
      <c r="AK4" s="58">
        <v>36.92</v>
      </c>
      <c r="AL4" s="58">
        <v>0</v>
      </c>
      <c r="AM4" s="58">
        <v>1549.66</v>
      </c>
      <c r="AN4" s="58">
        <v>2639.58</v>
      </c>
      <c r="AO4" s="58">
        <v>45.6</v>
      </c>
      <c r="AP4" s="58">
        <v>0</v>
      </c>
      <c r="AQ4" s="58">
        <v>0</v>
      </c>
      <c r="AR4" s="58">
        <v>0</v>
      </c>
      <c r="AS4" s="58">
        <v>0</v>
      </c>
      <c r="AT4" s="58">
        <v>0</v>
      </c>
      <c r="AU4" s="58">
        <v>0</v>
      </c>
      <c r="AV4" s="58">
        <v>1520.0411812078601</v>
      </c>
      <c r="AW4" s="58">
        <v>9085.5711812078607</v>
      </c>
      <c r="AX4" s="58">
        <v>6597.56</v>
      </c>
      <c r="AY4" s="58">
        <v>975</v>
      </c>
      <c r="AZ4" s="58">
        <v>7572.56</v>
      </c>
      <c r="BA4" s="58">
        <v>-9331.3461321286595</v>
      </c>
    </row>
    <row r="5" spans="1:53">
      <c r="A5" s="56">
        <v>202401</v>
      </c>
      <c r="B5" s="56" t="s">
        <v>528</v>
      </c>
      <c r="C5" s="56" t="s">
        <v>49</v>
      </c>
      <c r="D5" s="56" t="s">
        <v>48</v>
      </c>
      <c r="E5" s="62" t="str">
        <f>VLOOKUP(C5,'[2]2024年门店-截止10.31'!A:C,3,0)</f>
        <v>营业</v>
      </c>
      <c r="F5" s="63">
        <f>VLOOKUP(C5,[2]面积!A:B,2,0)</f>
        <v>102</v>
      </c>
      <c r="G5" s="57" t="str">
        <f>IF(OR(E5="营业",E5="装修中"),VLOOKUP(C5,[2]当前组织架构!C:H,6,0),"")</f>
        <v>刘佳</v>
      </c>
      <c r="H5" s="57" t="str">
        <f>IF(OR(E5="营业",E5="装修中"),VLOOKUP(C5,[2]当前组织架构!C:H,5,0),"")</f>
        <v>袁春福</v>
      </c>
      <c r="I5" s="58">
        <v>177935.43</v>
      </c>
      <c r="J5" s="58">
        <v>5182.59</v>
      </c>
      <c r="K5" s="58">
        <v>172752.84</v>
      </c>
      <c r="L5" s="58">
        <v>7793.7</v>
      </c>
      <c r="M5" s="58">
        <v>8047.9</v>
      </c>
      <c r="N5" s="58">
        <v>7696.83</v>
      </c>
      <c r="O5" s="58">
        <v>26288.83</v>
      </c>
      <c r="P5" s="58">
        <v>0</v>
      </c>
      <c r="Q5" s="58">
        <v>-896.92856226354604</v>
      </c>
      <c r="R5" s="58">
        <v>48930.331437736502</v>
      </c>
      <c r="S5" s="58">
        <v>10875.4629921664</v>
      </c>
      <c r="T5" s="58">
        <v>117.19</v>
      </c>
      <c r="U5" s="58">
        <v>9070.4</v>
      </c>
      <c r="V5" s="58">
        <v>68993.384429902799</v>
      </c>
      <c r="W5" s="58">
        <v>103759.45557009699</v>
      </c>
      <c r="X5" s="58">
        <v>30297.39</v>
      </c>
      <c r="Y5" s="58">
        <v>3182.17</v>
      </c>
      <c r="Z5" s="58">
        <v>0</v>
      </c>
      <c r="AA5" s="58">
        <v>7199.65</v>
      </c>
      <c r="AB5" s="58">
        <v>1626.9056603773599</v>
      </c>
      <c r="AC5" s="58">
        <v>0</v>
      </c>
      <c r="AD5" s="58">
        <v>42306.1156603774</v>
      </c>
      <c r="AE5" s="58">
        <v>5188.6000000000004</v>
      </c>
      <c r="AF5" s="58">
        <v>0</v>
      </c>
      <c r="AG5" s="58">
        <v>270.64999999999998</v>
      </c>
      <c r="AH5" s="58">
        <v>100</v>
      </c>
      <c r="AI5" s="58">
        <v>4008.85</v>
      </c>
      <c r="AJ5" s="58">
        <v>47.79</v>
      </c>
      <c r="AK5" s="58">
        <v>43.88</v>
      </c>
      <c r="AL5" s="58">
        <v>0</v>
      </c>
      <c r="AM5" s="58">
        <v>1259.4000000000001</v>
      </c>
      <c r="AN5" s="58">
        <v>1588.85</v>
      </c>
      <c r="AO5" s="58">
        <v>0</v>
      </c>
      <c r="AP5" s="58">
        <v>0</v>
      </c>
      <c r="AQ5" s="58">
        <v>336</v>
      </c>
      <c r="AR5" s="58">
        <v>0</v>
      </c>
      <c r="AS5" s="58">
        <v>0</v>
      </c>
      <c r="AT5" s="58">
        <v>0</v>
      </c>
      <c r="AU5" s="58">
        <v>0</v>
      </c>
      <c r="AV5" s="58">
        <v>1985.9429056334</v>
      </c>
      <c r="AW5" s="58">
        <v>14829.9629056334</v>
      </c>
      <c r="AX5" s="58">
        <v>34680</v>
      </c>
      <c r="AY5" s="58">
        <v>10200</v>
      </c>
      <c r="AZ5" s="58">
        <v>44880</v>
      </c>
      <c r="BA5" s="58">
        <v>1743.37700408619</v>
      </c>
    </row>
    <row r="6" spans="1:53">
      <c r="A6" s="56">
        <v>202401</v>
      </c>
      <c r="B6" s="56" t="s">
        <v>528</v>
      </c>
      <c r="C6" s="56" t="s">
        <v>51</v>
      </c>
      <c r="D6" s="56" t="s">
        <v>50</v>
      </c>
      <c r="E6" s="62" t="str">
        <f>VLOOKUP(C6,'[2]2024年门店-截止10.31'!A:C,3,0)</f>
        <v>营业</v>
      </c>
      <c r="F6" s="63">
        <f>VLOOKUP(C6,[2]面积!A:B,2,0)</f>
        <v>99.9</v>
      </c>
      <c r="G6" s="57" t="str">
        <f>IF(OR(E6="营业",E6="装修中"),VLOOKUP(C6,[2]当前组织架构!C:H,6,0),"")</f>
        <v>戴斌</v>
      </c>
      <c r="H6" s="57" t="str">
        <f>IF(OR(E6="营业",E6="装修中"),VLOOKUP(C6,[2]当前组织架构!C:H,5,0),"")</f>
        <v>池甜</v>
      </c>
      <c r="I6" s="58">
        <v>161650</v>
      </c>
      <c r="J6" s="58">
        <v>4708.25</v>
      </c>
      <c r="K6" s="58">
        <v>156941.75</v>
      </c>
      <c r="L6" s="58">
        <v>7584.83</v>
      </c>
      <c r="M6" s="58">
        <v>8403.1</v>
      </c>
      <c r="N6" s="58">
        <v>9589.5</v>
      </c>
      <c r="O6" s="58">
        <v>24663.32</v>
      </c>
      <c r="P6" s="58">
        <v>0</v>
      </c>
      <c r="Q6" s="58">
        <v>-904.37169662835697</v>
      </c>
      <c r="R6" s="58">
        <v>49336.378303371603</v>
      </c>
      <c r="S6" s="58">
        <v>10508.5501551496</v>
      </c>
      <c r="T6" s="58">
        <v>0</v>
      </c>
      <c r="U6" s="58">
        <v>7718.84</v>
      </c>
      <c r="V6" s="58">
        <v>67563.768458521197</v>
      </c>
      <c r="W6" s="58">
        <v>89377.981541478803</v>
      </c>
      <c r="X6" s="58">
        <v>25708.45</v>
      </c>
      <c r="Y6" s="58">
        <v>2456.34</v>
      </c>
      <c r="Z6" s="58">
        <v>0</v>
      </c>
      <c r="AA6" s="58">
        <v>3112.98</v>
      </c>
      <c r="AB6" s="58">
        <v>369.588679245283</v>
      </c>
      <c r="AC6" s="58">
        <v>0</v>
      </c>
      <c r="AD6" s="58">
        <v>31647.358679245299</v>
      </c>
      <c r="AE6" s="58">
        <v>4440.1400000000003</v>
      </c>
      <c r="AF6" s="58">
        <v>0</v>
      </c>
      <c r="AG6" s="58">
        <v>326.69</v>
      </c>
      <c r="AH6" s="58">
        <v>210</v>
      </c>
      <c r="AI6" s="58">
        <v>1236.9000000000001</v>
      </c>
      <c r="AJ6" s="58">
        <v>60.18</v>
      </c>
      <c r="AK6" s="58">
        <v>35.270000000000003</v>
      </c>
      <c r="AL6" s="58">
        <v>0</v>
      </c>
      <c r="AM6" s="58">
        <v>706.98</v>
      </c>
      <c r="AN6" s="58">
        <v>1610.58</v>
      </c>
      <c r="AO6" s="58">
        <v>398.34</v>
      </c>
      <c r="AP6" s="58">
        <v>0</v>
      </c>
      <c r="AQ6" s="58">
        <v>100</v>
      </c>
      <c r="AR6" s="58">
        <v>0</v>
      </c>
      <c r="AS6" s="58">
        <v>0</v>
      </c>
      <c r="AT6" s="58">
        <v>0</v>
      </c>
      <c r="AU6" s="58">
        <v>0</v>
      </c>
      <c r="AV6" s="58">
        <v>2139.1383007047202</v>
      </c>
      <c r="AW6" s="58">
        <v>11264.218300704701</v>
      </c>
      <c r="AX6" s="58">
        <v>18536</v>
      </c>
      <c r="AY6" s="58">
        <v>999</v>
      </c>
      <c r="AZ6" s="58">
        <v>19535</v>
      </c>
      <c r="BA6" s="58">
        <v>26931.404561528801</v>
      </c>
    </row>
    <row r="7" spans="1:53">
      <c r="A7" s="56">
        <v>202401</v>
      </c>
      <c r="B7" s="56" t="s">
        <v>528</v>
      </c>
      <c r="C7" s="56" t="s">
        <v>53</v>
      </c>
      <c r="D7" s="56" t="s">
        <v>52</v>
      </c>
      <c r="E7" s="62" t="str">
        <f>VLOOKUP(C7,'[2]2024年门店-截止10.31'!A:C,3,0)</f>
        <v>已闭店</v>
      </c>
      <c r="F7" s="63">
        <f>VLOOKUP(C7,[2]面积!A:B,2,0)</f>
        <v>80</v>
      </c>
      <c r="G7" s="57" t="str">
        <f>IF(OR(E7="营业",E7="装修中"),VLOOKUP(C7,[2]当前组织架构!C:H,6,0),"")</f>
        <v/>
      </c>
      <c r="H7" s="57" t="str">
        <f>IF(OR(E7="营业",E7="装修中"),VLOOKUP(C7,[2]当前组织架构!C:H,5,0),"")</f>
        <v/>
      </c>
      <c r="I7" s="58">
        <v>138982.38</v>
      </c>
      <c r="J7" s="58">
        <v>4048.03</v>
      </c>
      <c r="K7" s="58">
        <v>134934.35</v>
      </c>
      <c r="L7" s="58">
        <v>6069.76</v>
      </c>
      <c r="M7" s="58">
        <v>8407.24</v>
      </c>
      <c r="N7" s="58">
        <v>3872.42</v>
      </c>
      <c r="O7" s="58">
        <v>21614.82</v>
      </c>
      <c r="P7" s="58">
        <v>0</v>
      </c>
      <c r="Q7" s="58">
        <v>-719.386703687004</v>
      </c>
      <c r="R7" s="58">
        <v>39244.853296312998</v>
      </c>
      <c r="S7" s="58">
        <v>8854.0771319687192</v>
      </c>
      <c r="T7" s="58">
        <v>-0.01</v>
      </c>
      <c r="U7" s="58">
        <v>10860.78</v>
      </c>
      <c r="V7" s="58">
        <v>58959.7004282817</v>
      </c>
      <c r="W7" s="58">
        <v>75974.649571718299</v>
      </c>
      <c r="X7" s="58">
        <v>19442.5</v>
      </c>
      <c r="Y7" s="58">
        <v>2818.17</v>
      </c>
      <c r="Z7" s="58">
        <v>0</v>
      </c>
      <c r="AA7" s="58">
        <v>4268.58</v>
      </c>
      <c r="AB7" s="58">
        <v>306.57075471697999</v>
      </c>
      <c r="AC7" s="58">
        <v>0</v>
      </c>
      <c r="AD7" s="58">
        <v>26835.820754716999</v>
      </c>
      <c r="AE7" s="58">
        <v>2908</v>
      </c>
      <c r="AF7" s="58">
        <v>350</v>
      </c>
      <c r="AG7" s="58">
        <v>30.9</v>
      </c>
      <c r="AH7" s="58">
        <v>280</v>
      </c>
      <c r="AI7" s="58">
        <v>0</v>
      </c>
      <c r="AJ7" s="58">
        <v>55.25</v>
      </c>
      <c r="AK7" s="58">
        <v>45.24</v>
      </c>
      <c r="AL7" s="58">
        <v>0</v>
      </c>
      <c r="AM7" s="58">
        <v>1029.77</v>
      </c>
      <c r="AN7" s="58">
        <v>1564.42</v>
      </c>
      <c r="AO7" s="58">
        <v>262.87</v>
      </c>
      <c r="AP7" s="58">
        <v>0</v>
      </c>
      <c r="AQ7" s="58">
        <v>780</v>
      </c>
      <c r="AR7" s="58">
        <v>0</v>
      </c>
      <c r="AS7" s="58">
        <v>0</v>
      </c>
      <c r="AT7" s="58">
        <v>0</v>
      </c>
      <c r="AU7" s="58">
        <v>0</v>
      </c>
      <c r="AV7" s="58">
        <v>1900.78699791945</v>
      </c>
      <c r="AW7" s="58">
        <v>9207.23699791945</v>
      </c>
      <c r="AX7" s="58">
        <v>18056</v>
      </c>
      <c r="AY7" s="58">
        <v>5446.67</v>
      </c>
      <c r="AZ7" s="58">
        <v>23502.67</v>
      </c>
      <c r="BA7" s="58">
        <v>16428.921819081901</v>
      </c>
    </row>
    <row r="8" spans="1:53">
      <c r="A8" s="56">
        <v>202401</v>
      </c>
      <c r="B8" s="56" t="s">
        <v>528</v>
      </c>
      <c r="C8" s="56" t="s">
        <v>56</v>
      </c>
      <c r="D8" s="56" t="s">
        <v>55</v>
      </c>
      <c r="E8" s="62" t="str">
        <f>VLOOKUP(C8,'[2]2024年门店-截止10.31'!A:C,3,0)</f>
        <v>营业</v>
      </c>
      <c r="F8" s="63">
        <f>VLOOKUP(C8,[2]面积!A:B,2,0)</f>
        <v>103</v>
      </c>
      <c r="G8" s="57" t="str">
        <f>IF(OR(E8="营业",E8="装修中"),VLOOKUP(C8,[2]当前组织架构!C:H,6,0),"")</f>
        <v>戴斌</v>
      </c>
      <c r="H8" s="57" t="str">
        <f>IF(OR(E8="营业",E8="装修中"),VLOOKUP(C8,[2]当前组织架构!C:H,5,0),"")</f>
        <v>侯小路</v>
      </c>
      <c r="I8" s="58">
        <v>68171.759999999995</v>
      </c>
      <c r="J8" s="58">
        <v>1985.59</v>
      </c>
      <c r="K8" s="58">
        <v>66186.17</v>
      </c>
      <c r="L8" s="58">
        <v>3418.86</v>
      </c>
      <c r="M8" s="58">
        <v>3040.01</v>
      </c>
      <c r="N8" s="58">
        <v>3161.83</v>
      </c>
      <c r="O8" s="58">
        <v>10926.84</v>
      </c>
      <c r="P8" s="58">
        <v>0</v>
      </c>
      <c r="Q8" s="58">
        <v>-369.871341716416</v>
      </c>
      <c r="R8" s="58">
        <v>20177.668658283601</v>
      </c>
      <c r="S8" s="58">
        <v>4506.0919649175303</v>
      </c>
      <c r="T8" s="58">
        <v>0</v>
      </c>
      <c r="U8" s="58">
        <v>2493.46</v>
      </c>
      <c r="V8" s="58">
        <v>27177.220623201101</v>
      </c>
      <c r="W8" s="58">
        <v>39008.949376798897</v>
      </c>
      <c r="X8" s="58">
        <v>15174.68</v>
      </c>
      <c r="Y8" s="58">
        <v>4851.49</v>
      </c>
      <c r="Z8" s="58">
        <v>0</v>
      </c>
      <c r="AA8" s="58">
        <v>3042.16</v>
      </c>
      <c r="AB8" s="58">
        <v>717.24094339623002</v>
      </c>
      <c r="AC8" s="58">
        <v>0</v>
      </c>
      <c r="AD8" s="58">
        <v>23785.5709433962</v>
      </c>
      <c r="AE8" s="58">
        <v>3412.51</v>
      </c>
      <c r="AF8" s="58">
        <v>0</v>
      </c>
      <c r="AG8" s="58">
        <v>251.83</v>
      </c>
      <c r="AH8" s="58">
        <v>212</v>
      </c>
      <c r="AI8" s="58">
        <v>65</v>
      </c>
      <c r="AJ8" s="58">
        <v>189.98</v>
      </c>
      <c r="AK8" s="58">
        <v>37.36</v>
      </c>
      <c r="AL8" s="58">
        <v>0</v>
      </c>
      <c r="AM8" s="58">
        <v>822.47</v>
      </c>
      <c r="AN8" s="58">
        <v>2539.31</v>
      </c>
      <c r="AO8" s="58">
        <v>33.630000000000003</v>
      </c>
      <c r="AP8" s="58">
        <v>0</v>
      </c>
      <c r="AQ8" s="58">
        <v>238</v>
      </c>
      <c r="AR8" s="58">
        <v>0</v>
      </c>
      <c r="AS8" s="58">
        <v>0</v>
      </c>
      <c r="AT8" s="58">
        <v>0</v>
      </c>
      <c r="AU8" s="58">
        <v>0</v>
      </c>
      <c r="AV8" s="58">
        <v>1746.1484119770901</v>
      </c>
      <c r="AW8" s="58">
        <v>9548.2384119770904</v>
      </c>
      <c r="AX8" s="58">
        <v>3855.36</v>
      </c>
      <c r="AY8" s="58">
        <v>7788</v>
      </c>
      <c r="AZ8" s="58">
        <v>11643.36</v>
      </c>
      <c r="BA8" s="58">
        <v>-5968.2199785743896</v>
      </c>
    </row>
    <row r="9" spans="1:53">
      <c r="A9" s="56">
        <v>202401</v>
      </c>
      <c r="B9" s="56" t="s">
        <v>528</v>
      </c>
      <c r="C9" s="56" t="s">
        <v>58</v>
      </c>
      <c r="D9" s="56" t="s">
        <v>57</v>
      </c>
      <c r="E9" s="62" t="str">
        <f>VLOOKUP(C9,'[2]2024年门店-截止10.31'!A:C,3,0)</f>
        <v>营业</v>
      </c>
      <c r="F9" s="63">
        <f>VLOOKUP(C9,[2]面积!A:B,2,0)</f>
        <v>81.319999999999993</v>
      </c>
      <c r="G9" s="57" t="str">
        <f>IF(OR(E9="营业",E9="装修中"),VLOOKUP(C9,[2]当前组织架构!C:H,6,0),"")</f>
        <v>戴斌</v>
      </c>
      <c r="H9" s="57" t="str">
        <f>IF(OR(E9="营业",E9="装修中"),VLOOKUP(C9,[2]当前组织架构!C:H,5,0),"")</f>
        <v>侯小路</v>
      </c>
      <c r="I9" s="58">
        <v>175258.06</v>
      </c>
      <c r="J9" s="58">
        <v>5104.6000000000104</v>
      </c>
      <c r="K9" s="58">
        <v>170153.46</v>
      </c>
      <c r="L9" s="58">
        <v>8133.84</v>
      </c>
      <c r="M9" s="58">
        <v>8376.25</v>
      </c>
      <c r="N9" s="58">
        <v>9412.93</v>
      </c>
      <c r="O9" s="58">
        <v>27963.82</v>
      </c>
      <c r="P9" s="58">
        <v>0</v>
      </c>
      <c r="Q9" s="58">
        <v>-970.004088647976</v>
      </c>
      <c r="R9" s="58">
        <v>52916.835911351998</v>
      </c>
      <c r="S9" s="58">
        <v>11645.760563829899</v>
      </c>
      <c r="T9" s="58">
        <v>-0.01</v>
      </c>
      <c r="U9" s="58">
        <v>6026.67</v>
      </c>
      <c r="V9" s="58">
        <v>70589.256475181901</v>
      </c>
      <c r="W9" s="58">
        <v>99564.203524818106</v>
      </c>
      <c r="X9" s="58">
        <v>29218.18</v>
      </c>
      <c r="Y9" s="58">
        <v>2521.5500000000002</v>
      </c>
      <c r="Z9" s="58">
        <v>0</v>
      </c>
      <c r="AA9" s="58">
        <v>6233.08</v>
      </c>
      <c r="AB9" s="58">
        <v>432.31264150943002</v>
      </c>
      <c r="AC9" s="58">
        <v>0</v>
      </c>
      <c r="AD9" s="58">
        <v>38405.122641509399</v>
      </c>
      <c r="AE9" s="58">
        <v>2200</v>
      </c>
      <c r="AF9" s="58">
        <v>63.98</v>
      </c>
      <c r="AG9" s="58">
        <v>923.36</v>
      </c>
      <c r="AH9" s="58">
        <v>499.9</v>
      </c>
      <c r="AI9" s="58">
        <v>0</v>
      </c>
      <c r="AJ9" s="58">
        <v>208.51</v>
      </c>
      <c r="AK9" s="58">
        <v>46.57</v>
      </c>
      <c r="AL9" s="58">
        <v>0</v>
      </c>
      <c r="AM9" s="58">
        <v>1120.3499999999999</v>
      </c>
      <c r="AN9" s="58">
        <v>1250.2</v>
      </c>
      <c r="AO9" s="58">
        <v>9.41</v>
      </c>
      <c r="AP9" s="58">
        <v>0</v>
      </c>
      <c r="AQ9" s="58">
        <v>856</v>
      </c>
      <c r="AR9" s="58">
        <v>0</v>
      </c>
      <c r="AS9" s="58">
        <v>0</v>
      </c>
      <c r="AT9" s="58">
        <v>0</v>
      </c>
      <c r="AU9" s="58">
        <v>0</v>
      </c>
      <c r="AV9" s="58">
        <v>1900.78699791945</v>
      </c>
      <c r="AW9" s="58">
        <v>9079.0669979194499</v>
      </c>
      <c r="AX9" s="58">
        <v>27544.26</v>
      </c>
      <c r="AY9" s="58">
        <v>10268.91</v>
      </c>
      <c r="AZ9" s="58">
        <v>37813.17</v>
      </c>
      <c r="BA9" s="58">
        <v>14266.8438853893</v>
      </c>
    </row>
    <row r="10" spans="1:53">
      <c r="A10" s="56">
        <v>202401</v>
      </c>
      <c r="B10" s="56" t="s">
        <v>528</v>
      </c>
      <c r="C10" s="56" t="s">
        <v>60</v>
      </c>
      <c r="D10" s="56" t="s">
        <v>59</v>
      </c>
      <c r="E10" s="62" t="str">
        <f>VLOOKUP(C10,'[2]2024年门店-截止10.31'!A:C,3,0)</f>
        <v>营业</v>
      </c>
      <c r="F10" s="63">
        <f>VLOOKUP(C10,[2]面积!A:B,2,0)</f>
        <v>136</v>
      </c>
      <c r="G10" s="57" t="str">
        <f>IF(OR(E10="营业",E10="装修中"),VLOOKUP(C10,[2]当前组织架构!C:H,6,0),"")</f>
        <v>戴斌</v>
      </c>
      <c r="H10" s="57" t="str">
        <f>IF(OR(E10="营业",E10="装修中"),VLOOKUP(C10,[2]当前组织架构!C:H,5,0),"")</f>
        <v>池甜</v>
      </c>
      <c r="I10" s="58">
        <v>136650.75</v>
      </c>
      <c r="J10" s="58">
        <v>3980.12</v>
      </c>
      <c r="K10" s="58">
        <v>132670.63</v>
      </c>
      <c r="L10" s="58">
        <v>5766.57</v>
      </c>
      <c r="M10" s="58">
        <v>6077.62</v>
      </c>
      <c r="N10" s="58">
        <v>3910.29</v>
      </c>
      <c r="O10" s="58">
        <v>18172.66</v>
      </c>
      <c r="P10" s="58">
        <v>0</v>
      </c>
      <c r="Q10" s="58">
        <v>-610.71431384976904</v>
      </c>
      <c r="R10" s="58">
        <v>33316.4256861502</v>
      </c>
      <c r="S10" s="58">
        <v>7472.6754809407503</v>
      </c>
      <c r="T10" s="58">
        <v>0</v>
      </c>
      <c r="U10" s="58">
        <v>4915.3900000000003</v>
      </c>
      <c r="V10" s="58">
        <v>45704.491167091001</v>
      </c>
      <c r="W10" s="58">
        <v>86966.138832908997</v>
      </c>
      <c r="X10" s="58">
        <v>24687</v>
      </c>
      <c r="Y10" s="58">
        <v>2664</v>
      </c>
      <c r="Z10" s="58">
        <v>0</v>
      </c>
      <c r="AA10" s="58">
        <v>5095.1400000000003</v>
      </c>
      <c r="AB10" s="58">
        <v>337.42603773585</v>
      </c>
      <c r="AC10" s="58">
        <v>0</v>
      </c>
      <c r="AD10" s="58">
        <v>32783.566037735902</v>
      </c>
      <c r="AE10" s="58">
        <v>3069</v>
      </c>
      <c r="AF10" s="58">
        <v>0</v>
      </c>
      <c r="AG10" s="58">
        <v>138.16</v>
      </c>
      <c r="AH10" s="58">
        <v>0</v>
      </c>
      <c r="AI10" s="58">
        <v>2026.19</v>
      </c>
      <c r="AJ10" s="58">
        <v>0</v>
      </c>
      <c r="AK10" s="58">
        <v>56.66</v>
      </c>
      <c r="AL10" s="58">
        <v>0</v>
      </c>
      <c r="AM10" s="58">
        <v>895.84</v>
      </c>
      <c r="AN10" s="58">
        <v>3867.73</v>
      </c>
      <c r="AO10" s="58">
        <v>0</v>
      </c>
      <c r="AP10" s="58">
        <v>0</v>
      </c>
      <c r="AQ10" s="58">
        <v>100</v>
      </c>
      <c r="AR10" s="58">
        <v>0</v>
      </c>
      <c r="AS10" s="58">
        <v>0</v>
      </c>
      <c r="AT10" s="58">
        <v>0</v>
      </c>
      <c r="AU10" s="58">
        <v>0</v>
      </c>
      <c r="AV10" s="58">
        <v>2139.1383007047202</v>
      </c>
      <c r="AW10" s="58">
        <v>12292.718300704701</v>
      </c>
      <c r="AX10" s="58">
        <v>18824</v>
      </c>
      <c r="AY10" s="58">
        <v>12549</v>
      </c>
      <c r="AZ10" s="58">
        <v>31373</v>
      </c>
      <c r="BA10" s="58">
        <v>10516.8544944684</v>
      </c>
    </row>
    <row r="11" spans="1:53">
      <c r="A11" s="56">
        <v>202401</v>
      </c>
      <c r="B11" s="56" t="s">
        <v>528</v>
      </c>
      <c r="C11" s="56" t="s">
        <v>62</v>
      </c>
      <c r="D11" s="56" t="s">
        <v>61</v>
      </c>
      <c r="E11" s="62" t="str">
        <f>VLOOKUP(C11,'[2]2024年门店-截止10.31'!A:C,3,0)</f>
        <v>已闭店</v>
      </c>
      <c r="F11" s="63">
        <f>VLOOKUP(C11,[2]面积!A:B,2,0)</f>
        <v>153</v>
      </c>
      <c r="G11" s="57" t="str">
        <f>IF(OR(E11="营业",E11="装修中"),VLOOKUP(C11,[2]当前组织架构!C:H,6,0),"")</f>
        <v/>
      </c>
      <c r="H11" s="57" t="str">
        <f>IF(OR(E11="营业",E11="装修中"),VLOOKUP(C11,[2]当前组织架构!C:H,5,0),"")</f>
        <v/>
      </c>
      <c r="I11" s="58">
        <v>88332.02</v>
      </c>
      <c r="J11" s="58">
        <v>2572.7800000000002</v>
      </c>
      <c r="K11" s="58">
        <v>85759.24</v>
      </c>
      <c r="L11" s="58">
        <v>3631.02</v>
      </c>
      <c r="M11" s="58">
        <v>4685.0600000000004</v>
      </c>
      <c r="N11" s="58">
        <v>4249.09</v>
      </c>
      <c r="O11" s="58">
        <v>13276.29</v>
      </c>
      <c r="P11" s="58">
        <v>0</v>
      </c>
      <c r="Q11" s="58">
        <v>-465.16592653481098</v>
      </c>
      <c r="R11" s="58">
        <v>25376.2940734652</v>
      </c>
      <c r="S11" s="58">
        <v>5551.55914385289</v>
      </c>
      <c r="T11" s="58">
        <v>0</v>
      </c>
      <c r="U11" s="58">
        <v>6248.74</v>
      </c>
      <c r="V11" s="58">
        <v>37176.593217318099</v>
      </c>
      <c r="W11" s="58">
        <v>48582.646782681899</v>
      </c>
      <c r="X11" s="58">
        <v>15750.5</v>
      </c>
      <c r="Y11" s="58">
        <v>4165.0200000000004</v>
      </c>
      <c r="Z11" s="58">
        <v>0</v>
      </c>
      <c r="AA11" s="58">
        <v>3001.86</v>
      </c>
      <c r="AB11" s="58">
        <v>282.68264150943401</v>
      </c>
      <c r="AC11" s="58">
        <v>0</v>
      </c>
      <c r="AD11" s="58">
        <v>23200.062641509401</v>
      </c>
      <c r="AE11" s="58">
        <v>5266</v>
      </c>
      <c r="AF11" s="58">
        <v>176.81</v>
      </c>
      <c r="AG11" s="58">
        <v>453.94</v>
      </c>
      <c r="AH11" s="58">
        <v>225</v>
      </c>
      <c r="AI11" s="58">
        <v>779</v>
      </c>
      <c r="AJ11" s="58">
        <v>143.37</v>
      </c>
      <c r="AK11" s="58">
        <v>57.53</v>
      </c>
      <c r="AL11" s="58">
        <v>0</v>
      </c>
      <c r="AM11" s="58">
        <v>901.63</v>
      </c>
      <c r="AN11" s="58">
        <v>1680.02</v>
      </c>
      <c r="AO11" s="58">
        <v>0</v>
      </c>
      <c r="AP11" s="58">
        <v>0</v>
      </c>
      <c r="AQ11" s="58">
        <v>830</v>
      </c>
      <c r="AR11" s="58">
        <v>0</v>
      </c>
      <c r="AS11" s="58">
        <v>0</v>
      </c>
      <c r="AT11" s="58">
        <v>0</v>
      </c>
      <c r="AU11" s="58">
        <v>0</v>
      </c>
      <c r="AV11" s="58">
        <v>1900.78699791945</v>
      </c>
      <c r="AW11" s="58">
        <v>12414.086997919399</v>
      </c>
      <c r="AX11" s="58">
        <v>8229.32</v>
      </c>
      <c r="AY11" s="58">
        <v>1866.58</v>
      </c>
      <c r="AZ11" s="58">
        <v>10095.9</v>
      </c>
      <c r="BA11" s="58">
        <v>2872.5971432531001</v>
      </c>
    </row>
    <row r="12" spans="1:53">
      <c r="A12" s="56">
        <v>202401</v>
      </c>
      <c r="B12" s="56" t="s">
        <v>528</v>
      </c>
      <c r="C12" s="56" t="s">
        <v>64</v>
      </c>
      <c r="D12" s="56" t="s">
        <v>63</v>
      </c>
      <c r="E12" s="62" t="str">
        <f>VLOOKUP(C12,'[2]2024年门店-截止10.31'!A:C,3,0)</f>
        <v>营业</v>
      </c>
      <c r="F12" s="63">
        <f>VLOOKUP(C12,[2]面积!A:B,2,0)</f>
        <v>70</v>
      </c>
      <c r="G12" s="57" t="str">
        <f>IF(OR(E12="营业",E12="装修中"),VLOOKUP(C12,[2]当前组织架构!C:H,6,0),"")</f>
        <v>戴斌</v>
      </c>
      <c r="H12" s="57" t="str">
        <f>IF(OR(E12="营业",E12="装修中"),VLOOKUP(C12,[2]当前组织架构!C:H,5,0),"")</f>
        <v>董婷婷</v>
      </c>
      <c r="I12" s="58">
        <v>252748.01</v>
      </c>
      <c r="J12" s="58">
        <v>14306.49</v>
      </c>
      <c r="K12" s="58">
        <v>238441.52</v>
      </c>
      <c r="L12" s="58">
        <v>12071.53</v>
      </c>
      <c r="M12" s="58">
        <v>11389.3</v>
      </c>
      <c r="N12" s="58">
        <v>12054.94</v>
      </c>
      <c r="O12" s="58">
        <v>32839.72</v>
      </c>
      <c r="P12" s="58">
        <v>0</v>
      </c>
      <c r="Q12" s="58">
        <v>-1230.4507887554</v>
      </c>
      <c r="R12" s="58">
        <v>67125.039211244599</v>
      </c>
      <c r="S12" s="58">
        <v>14119.914066179301</v>
      </c>
      <c r="T12" s="58">
        <v>0</v>
      </c>
      <c r="U12" s="58">
        <v>2687.46</v>
      </c>
      <c r="V12" s="58">
        <v>83932.413277423999</v>
      </c>
      <c r="W12" s="58">
        <v>154509.10672257599</v>
      </c>
      <c r="X12" s="58">
        <v>32239.39</v>
      </c>
      <c r="Y12" s="58">
        <v>8289.92</v>
      </c>
      <c r="Z12" s="58">
        <v>0</v>
      </c>
      <c r="AA12" s="58">
        <v>6959.88</v>
      </c>
      <c r="AB12" s="58">
        <v>2638.69641509434</v>
      </c>
      <c r="AC12" s="58">
        <v>0</v>
      </c>
      <c r="AD12" s="58">
        <v>50127.886415094297</v>
      </c>
      <c r="AE12" s="58">
        <v>565.64</v>
      </c>
      <c r="AF12" s="58">
        <v>0</v>
      </c>
      <c r="AG12" s="58">
        <v>479.79</v>
      </c>
      <c r="AH12" s="58">
        <v>627.17999999999995</v>
      </c>
      <c r="AI12" s="58">
        <v>220</v>
      </c>
      <c r="AJ12" s="58">
        <v>303.13</v>
      </c>
      <c r="AK12" s="58">
        <v>47.61</v>
      </c>
      <c r="AL12" s="58">
        <v>0</v>
      </c>
      <c r="AM12" s="58">
        <v>1756.98</v>
      </c>
      <c r="AN12" s="58">
        <v>1669.06</v>
      </c>
      <c r="AO12" s="58">
        <v>716.72</v>
      </c>
      <c r="AP12" s="58">
        <v>0</v>
      </c>
      <c r="AQ12" s="58">
        <v>456</v>
      </c>
      <c r="AR12" s="58">
        <v>0</v>
      </c>
      <c r="AS12" s="58">
        <v>0</v>
      </c>
      <c r="AT12" s="58">
        <v>0</v>
      </c>
      <c r="AU12" s="58">
        <v>0</v>
      </c>
      <c r="AV12" s="58">
        <v>1746.1484119770901</v>
      </c>
      <c r="AW12" s="58">
        <v>8588.2584119770909</v>
      </c>
      <c r="AX12" s="58">
        <v>43666.666666666701</v>
      </c>
      <c r="AY12" s="58">
        <v>5216.9811320754698</v>
      </c>
      <c r="AZ12" s="58">
        <v>48883.647798742197</v>
      </c>
      <c r="BA12" s="58">
        <v>46909.314096762399</v>
      </c>
    </row>
    <row r="13" spans="1:53">
      <c r="A13" s="56">
        <v>202401</v>
      </c>
      <c r="B13" s="56" t="s">
        <v>528</v>
      </c>
      <c r="C13" s="56" t="s">
        <v>66</v>
      </c>
      <c r="D13" s="56" t="s">
        <v>65</v>
      </c>
      <c r="E13" s="62" t="str">
        <f>VLOOKUP(C13,'[2]2024年门店-截止10.31'!A:C,3,0)</f>
        <v>营业</v>
      </c>
      <c r="F13" s="63">
        <f>VLOOKUP(C13,[2]面积!A:B,2,0)</f>
        <v>112</v>
      </c>
      <c r="G13" s="57" t="str">
        <f>IF(OR(E13="营业",E13="装修中"),VLOOKUP(C13,[2]当前组织架构!C:H,6,0),"")</f>
        <v>孙军</v>
      </c>
      <c r="H13" s="57" t="str">
        <f>IF(OR(E13="营业",E13="装修中"),VLOOKUP(C13,[2]当前组织架构!C:H,5,0),"")</f>
        <v>殷艳花</v>
      </c>
      <c r="I13" s="58">
        <v>244992.04</v>
      </c>
      <c r="J13" s="58">
        <v>13867.47</v>
      </c>
      <c r="K13" s="58">
        <v>231124.57</v>
      </c>
      <c r="L13" s="58">
        <v>11536.4</v>
      </c>
      <c r="M13" s="58">
        <v>11109.06</v>
      </c>
      <c r="N13" s="58">
        <v>11795.62</v>
      </c>
      <c r="O13" s="58">
        <v>32773.51</v>
      </c>
      <c r="P13" s="58">
        <v>0</v>
      </c>
      <c r="Q13" s="58">
        <v>-1209.91372136123</v>
      </c>
      <c r="R13" s="58">
        <v>66004.676278638799</v>
      </c>
      <c r="S13" s="58">
        <v>14003.7385795434</v>
      </c>
      <c r="T13" s="58">
        <v>0</v>
      </c>
      <c r="U13" s="58">
        <v>2477.06</v>
      </c>
      <c r="V13" s="58">
        <v>82485.474858182104</v>
      </c>
      <c r="W13" s="58">
        <v>148639.09514181799</v>
      </c>
      <c r="X13" s="58">
        <v>41515.53</v>
      </c>
      <c r="Y13" s="58">
        <v>5508.62</v>
      </c>
      <c r="Z13" s="58">
        <v>0</v>
      </c>
      <c r="AA13" s="58">
        <v>6960.7</v>
      </c>
      <c r="AB13" s="58">
        <v>-1829.5215094339601</v>
      </c>
      <c r="AC13" s="58">
        <v>0</v>
      </c>
      <c r="AD13" s="58">
        <v>52155.328490565997</v>
      </c>
      <c r="AE13" s="58">
        <v>6000</v>
      </c>
      <c r="AF13" s="58">
        <v>0</v>
      </c>
      <c r="AG13" s="58">
        <v>1141.0899999999999</v>
      </c>
      <c r="AH13" s="58">
        <v>436.1</v>
      </c>
      <c r="AI13" s="58">
        <v>0</v>
      </c>
      <c r="AJ13" s="58">
        <v>191.19</v>
      </c>
      <c r="AK13" s="58">
        <v>52.34</v>
      </c>
      <c r="AL13" s="58">
        <v>0</v>
      </c>
      <c r="AM13" s="58">
        <v>1976.52</v>
      </c>
      <c r="AN13" s="58">
        <v>3024.96</v>
      </c>
      <c r="AO13" s="58">
        <v>416.69</v>
      </c>
      <c r="AP13" s="58">
        <v>0</v>
      </c>
      <c r="AQ13" s="58">
        <v>1500</v>
      </c>
      <c r="AR13" s="58">
        <v>0</v>
      </c>
      <c r="AS13" s="58">
        <v>0</v>
      </c>
      <c r="AT13" s="58">
        <v>0</v>
      </c>
      <c r="AU13" s="58">
        <v>0</v>
      </c>
      <c r="AV13" s="58">
        <v>2013.7272944154099</v>
      </c>
      <c r="AW13" s="58">
        <v>16752.617294415399</v>
      </c>
      <c r="AX13" s="58">
        <v>47795.533333333296</v>
      </c>
      <c r="AY13" s="58">
        <v>9565.5471698113197</v>
      </c>
      <c r="AZ13" s="58">
        <v>57361.0805031446</v>
      </c>
      <c r="BA13" s="58">
        <v>22370.068853691999</v>
      </c>
    </row>
    <row r="14" spans="1:53">
      <c r="A14" s="56">
        <v>202401</v>
      </c>
      <c r="B14" s="56" t="s">
        <v>528</v>
      </c>
      <c r="C14" s="56" t="s">
        <v>68</v>
      </c>
      <c r="D14" s="56" t="s">
        <v>67</v>
      </c>
      <c r="E14" s="62" t="str">
        <f>VLOOKUP(C14,'[2]2024年门店-截止10.31'!A:C,3,0)</f>
        <v>营业</v>
      </c>
      <c r="F14" s="63">
        <f>VLOOKUP(C14,[2]面积!A:B,2,0)</f>
        <v>79</v>
      </c>
      <c r="G14" s="57" t="str">
        <f>IF(OR(E14="营业",E14="装修中"),VLOOKUP(C14,[2]当前组织架构!C:H,6,0),"")</f>
        <v>孙军</v>
      </c>
      <c r="H14" s="57" t="str">
        <f>IF(OR(E14="营业",E14="装修中"),VLOOKUP(C14,[2]当前组织架构!C:H,5,0),"")</f>
        <v>郭洋</v>
      </c>
      <c r="I14" s="58">
        <v>323173.68</v>
      </c>
      <c r="J14" s="58">
        <v>18292.849999999999</v>
      </c>
      <c r="K14" s="58">
        <v>304880.83</v>
      </c>
      <c r="L14" s="58">
        <v>13904.19</v>
      </c>
      <c r="M14" s="58">
        <v>14747.96</v>
      </c>
      <c r="N14" s="58">
        <v>10025.379999999999</v>
      </c>
      <c r="O14" s="58">
        <v>40416.18</v>
      </c>
      <c r="P14" s="58">
        <v>0</v>
      </c>
      <c r="Q14" s="58">
        <v>-1423.7469127218701</v>
      </c>
      <c r="R14" s="58">
        <v>77669.963087278098</v>
      </c>
      <c r="S14" s="58">
        <v>16937.527796268201</v>
      </c>
      <c r="T14" s="58">
        <v>0</v>
      </c>
      <c r="U14" s="58">
        <v>2644.54</v>
      </c>
      <c r="V14" s="58">
        <v>97252.030883546293</v>
      </c>
      <c r="W14" s="58">
        <v>207628.799116454</v>
      </c>
      <c r="X14" s="58">
        <v>45158.5</v>
      </c>
      <c r="Y14" s="58">
        <v>11698.95</v>
      </c>
      <c r="Z14" s="58">
        <v>0</v>
      </c>
      <c r="AA14" s="58">
        <v>9815.0300000000007</v>
      </c>
      <c r="AB14" s="58">
        <v>-48.49301886792</v>
      </c>
      <c r="AC14" s="58">
        <v>0</v>
      </c>
      <c r="AD14" s="58">
        <v>66623.986981132097</v>
      </c>
      <c r="AE14" s="58">
        <v>6775.04</v>
      </c>
      <c r="AF14" s="58">
        <v>66</v>
      </c>
      <c r="AG14" s="58">
        <v>726.44</v>
      </c>
      <c r="AH14" s="58">
        <v>295.49</v>
      </c>
      <c r="AI14" s="58">
        <v>837.69</v>
      </c>
      <c r="AJ14" s="58">
        <v>78.239999999999995</v>
      </c>
      <c r="AK14" s="58">
        <v>38.17</v>
      </c>
      <c r="AL14" s="58">
        <v>0</v>
      </c>
      <c r="AM14" s="58">
        <v>1820.07</v>
      </c>
      <c r="AN14" s="58">
        <v>1038.53</v>
      </c>
      <c r="AO14" s="58">
        <v>866.83</v>
      </c>
      <c r="AP14" s="58">
        <v>0</v>
      </c>
      <c r="AQ14" s="58">
        <v>702</v>
      </c>
      <c r="AR14" s="58">
        <v>0</v>
      </c>
      <c r="AS14" s="58">
        <v>0</v>
      </c>
      <c r="AT14" s="58">
        <v>0</v>
      </c>
      <c r="AU14" s="58">
        <v>0</v>
      </c>
      <c r="AV14" s="58">
        <v>2754.8147367634201</v>
      </c>
      <c r="AW14" s="58">
        <v>15999.314736763399</v>
      </c>
      <c r="AX14" s="58">
        <v>75238.095238095193</v>
      </c>
      <c r="AY14" s="58">
        <v>9433.9622641509395</v>
      </c>
      <c r="AZ14" s="58">
        <v>84672.057502246098</v>
      </c>
      <c r="BA14" s="58">
        <v>40333.439896312397</v>
      </c>
    </row>
    <row r="15" spans="1:53">
      <c r="A15" s="56">
        <v>202401</v>
      </c>
      <c r="B15" s="56" t="s">
        <v>528</v>
      </c>
      <c r="C15" s="56" t="s">
        <v>70</v>
      </c>
      <c r="D15" s="56" t="s">
        <v>69</v>
      </c>
      <c r="E15" s="62" t="str">
        <f>VLOOKUP(C15,'[2]2024年门店-截止10.31'!A:C,3,0)</f>
        <v>营业</v>
      </c>
      <c r="F15" s="63">
        <f>VLOOKUP(C15,[2]面积!A:B,2,0)</f>
        <v>93.91</v>
      </c>
      <c r="G15" s="57" t="str">
        <f>IF(OR(E15="营业",E15="装修中"),VLOOKUP(C15,[2]当前组织架构!C:H,6,0),"")</f>
        <v>戴斌</v>
      </c>
      <c r="H15" s="57" t="str">
        <f>IF(OR(E15="营业",E15="装修中"),VLOOKUP(C15,[2]当前组织架构!C:H,5,0),"")</f>
        <v>冯珏</v>
      </c>
      <c r="I15" s="58">
        <v>217210.46</v>
      </c>
      <c r="J15" s="58">
        <v>12294.93</v>
      </c>
      <c r="K15" s="58">
        <v>204915.53</v>
      </c>
      <c r="L15" s="58">
        <v>10586.61</v>
      </c>
      <c r="M15" s="58">
        <v>9330.73</v>
      </c>
      <c r="N15" s="58">
        <v>12016.03</v>
      </c>
      <c r="O15" s="58">
        <v>28850.11</v>
      </c>
      <c r="P15" s="58">
        <v>0</v>
      </c>
      <c r="Q15" s="58">
        <v>-1094.14885196928</v>
      </c>
      <c r="R15" s="58">
        <v>59689.331148030702</v>
      </c>
      <c r="S15" s="58">
        <v>12468.555493960101</v>
      </c>
      <c r="T15" s="58">
        <v>0</v>
      </c>
      <c r="U15" s="58">
        <v>2613.85</v>
      </c>
      <c r="V15" s="58">
        <v>74771.736641990807</v>
      </c>
      <c r="W15" s="58">
        <v>130143.793358009</v>
      </c>
      <c r="X15" s="58">
        <v>26881.01</v>
      </c>
      <c r="Y15" s="58">
        <v>5985.79</v>
      </c>
      <c r="Z15" s="58">
        <v>0</v>
      </c>
      <c r="AA15" s="58">
        <v>8741.6</v>
      </c>
      <c r="AB15" s="58">
        <v>1728.87547169811</v>
      </c>
      <c r="AC15" s="58">
        <v>0</v>
      </c>
      <c r="AD15" s="58">
        <v>43337.2754716981</v>
      </c>
      <c r="AE15" s="58">
        <v>4622.5</v>
      </c>
      <c r="AF15" s="58">
        <v>187.82</v>
      </c>
      <c r="AG15" s="58">
        <v>763.23</v>
      </c>
      <c r="AH15" s="58">
        <v>521.1</v>
      </c>
      <c r="AI15" s="58">
        <v>98</v>
      </c>
      <c r="AJ15" s="58">
        <v>23.01</v>
      </c>
      <c r="AK15" s="58">
        <v>48.87</v>
      </c>
      <c r="AL15" s="58">
        <v>0</v>
      </c>
      <c r="AM15" s="58">
        <v>971.46</v>
      </c>
      <c r="AN15" s="58">
        <v>2553.96</v>
      </c>
      <c r="AO15" s="58">
        <v>673.45</v>
      </c>
      <c r="AP15" s="58">
        <v>0</v>
      </c>
      <c r="AQ15" s="58">
        <v>516</v>
      </c>
      <c r="AR15" s="58">
        <v>0</v>
      </c>
      <c r="AS15" s="58">
        <v>0</v>
      </c>
      <c r="AT15" s="58">
        <v>0</v>
      </c>
      <c r="AU15" s="58">
        <v>0</v>
      </c>
      <c r="AV15" s="58">
        <v>2225.4991812078601</v>
      </c>
      <c r="AW15" s="58">
        <v>13204.8991812079</v>
      </c>
      <c r="AX15" s="58">
        <v>68010.219047619001</v>
      </c>
      <c r="AY15" s="58">
        <v>9745.3773584905703</v>
      </c>
      <c r="AZ15" s="58">
        <v>77755.596406109602</v>
      </c>
      <c r="BA15" s="58">
        <v>-4153.97770100657</v>
      </c>
    </row>
    <row r="16" spans="1:53">
      <c r="A16" s="56">
        <v>202401</v>
      </c>
      <c r="B16" s="56" t="s">
        <v>528</v>
      </c>
      <c r="C16" s="56" t="s">
        <v>72</v>
      </c>
      <c r="D16" s="56" t="s">
        <v>71</v>
      </c>
      <c r="E16" s="62" t="str">
        <f>VLOOKUP(C16,'[2]2024年门店-截止10.31'!A:C,3,0)</f>
        <v>营业</v>
      </c>
      <c r="F16" s="63">
        <f>VLOOKUP(C16,[2]面积!A:B,2,0)</f>
        <v>132</v>
      </c>
      <c r="G16" s="57" t="str">
        <f>IF(OR(E16="营业",E16="装修中"),VLOOKUP(C16,[2]当前组织架构!C:H,6,0),"")</f>
        <v>戴斌</v>
      </c>
      <c r="H16" s="57" t="str">
        <f>IF(OR(E16="营业",E16="装修中"),VLOOKUP(C16,[2]当前组织架构!C:H,5,0),"")</f>
        <v>冯珏</v>
      </c>
      <c r="I16" s="58">
        <v>461301.36</v>
      </c>
      <c r="J16" s="58">
        <v>26111.4</v>
      </c>
      <c r="K16" s="58">
        <v>435189.96</v>
      </c>
      <c r="L16" s="58">
        <v>18340.8</v>
      </c>
      <c r="M16" s="58">
        <v>20241</v>
      </c>
      <c r="N16" s="58">
        <v>7511.04</v>
      </c>
      <c r="O16" s="58">
        <v>51802.1</v>
      </c>
      <c r="P16" s="58">
        <v>0</v>
      </c>
      <c r="Q16" s="58">
        <v>-1762.1833467679401</v>
      </c>
      <c r="R16" s="58">
        <v>96132.756653232107</v>
      </c>
      <c r="S16" s="58">
        <v>21404.761404667599</v>
      </c>
      <c r="T16" s="58">
        <v>0</v>
      </c>
      <c r="U16" s="58">
        <v>2627.55</v>
      </c>
      <c r="V16" s="58">
        <v>120165.0680579</v>
      </c>
      <c r="W16" s="58">
        <v>315024.89194210002</v>
      </c>
      <c r="X16" s="58">
        <v>49112.31</v>
      </c>
      <c r="Y16" s="58">
        <v>10830.19</v>
      </c>
      <c r="Z16" s="58">
        <v>0</v>
      </c>
      <c r="AA16" s="58">
        <v>9027.08</v>
      </c>
      <c r="AB16" s="58">
        <v>2224.2222641509402</v>
      </c>
      <c r="AC16" s="58">
        <v>0</v>
      </c>
      <c r="AD16" s="58">
        <v>71193.802264150901</v>
      </c>
      <c r="AE16" s="58">
        <v>4000</v>
      </c>
      <c r="AF16" s="58">
        <v>30</v>
      </c>
      <c r="AG16" s="58">
        <v>830.17</v>
      </c>
      <c r="AH16" s="58">
        <v>672.96</v>
      </c>
      <c r="AI16" s="58">
        <v>138</v>
      </c>
      <c r="AJ16" s="58">
        <v>551.4</v>
      </c>
      <c r="AK16" s="58">
        <v>45.72</v>
      </c>
      <c r="AL16" s="58">
        <v>0</v>
      </c>
      <c r="AM16" s="58">
        <v>2216.5300000000002</v>
      </c>
      <c r="AN16" s="58">
        <v>1986.02</v>
      </c>
      <c r="AO16" s="58">
        <v>1040.7</v>
      </c>
      <c r="AP16" s="58">
        <v>100</v>
      </c>
      <c r="AQ16" s="58">
        <v>1354</v>
      </c>
      <c r="AR16" s="58">
        <v>0</v>
      </c>
      <c r="AS16" s="58">
        <v>0</v>
      </c>
      <c r="AT16" s="58">
        <v>0</v>
      </c>
      <c r="AU16" s="58">
        <v>0</v>
      </c>
      <c r="AV16" s="58">
        <v>2225.4991812078601</v>
      </c>
      <c r="AW16" s="58">
        <v>15190.999181207901</v>
      </c>
      <c r="AX16" s="58">
        <v>73449.257142857095</v>
      </c>
      <c r="AY16" s="58">
        <v>11207.5471698113</v>
      </c>
      <c r="AZ16" s="58">
        <v>84656.804312668406</v>
      </c>
      <c r="BA16" s="58">
        <v>143983.28618407299</v>
      </c>
    </row>
    <row r="17" spans="1:53">
      <c r="A17" s="56">
        <v>202401</v>
      </c>
      <c r="B17" s="56" t="s">
        <v>528</v>
      </c>
      <c r="C17" s="56" t="s">
        <v>74</v>
      </c>
      <c r="D17" s="56" t="s">
        <v>73</v>
      </c>
      <c r="E17" s="62" t="str">
        <f>VLOOKUP(C17,'[2]2024年门店-截止10.31'!A:C,3,0)</f>
        <v>营业</v>
      </c>
      <c r="F17" s="63">
        <f>VLOOKUP(C17,[2]面积!A:B,2,0)</f>
        <v>70</v>
      </c>
      <c r="G17" s="57" t="str">
        <f>IF(OR(E17="营业",E17="装修中"),VLOOKUP(C17,[2]当前组织架构!C:H,6,0),"")</f>
        <v>戴斌</v>
      </c>
      <c r="H17" s="57" t="str">
        <f>IF(OR(E17="营业",E17="装修中"),VLOOKUP(C17,[2]当前组织架构!C:H,5,0),"")</f>
        <v>冯珏</v>
      </c>
      <c r="I17" s="58">
        <v>194580.39</v>
      </c>
      <c r="J17" s="58">
        <v>11013.98</v>
      </c>
      <c r="K17" s="58">
        <v>183566.41</v>
      </c>
      <c r="L17" s="58">
        <v>8271.2000000000007</v>
      </c>
      <c r="M17" s="58">
        <v>8279.5499999999993</v>
      </c>
      <c r="N17" s="58">
        <v>12420.56</v>
      </c>
      <c r="O17" s="58">
        <v>26176.46</v>
      </c>
      <c r="P17" s="58">
        <v>0</v>
      </c>
      <c r="Q17" s="58">
        <v>-992.70178729757004</v>
      </c>
      <c r="R17" s="58">
        <v>54155.068212702397</v>
      </c>
      <c r="S17" s="58">
        <v>11312.8131055166</v>
      </c>
      <c r="T17" s="58">
        <v>0</v>
      </c>
      <c r="U17" s="58">
        <v>2716.71</v>
      </c>
      <c r="V17" s="58">
        <v>68184.591318218998</v>
      </c>
      <c r="W17" s="58">
        <v>115381.81868178101</v>
      </c>
      <c r="X17" s="58">
        <v>32080.63</v>
      </c>
      <c r="Y17" s="58">
        <v>2423.98</v>
      </c>
      <c r="Z17" s="58">
        <v>0</v>
      </c>
      <c r="AA17" s="58">
        <v>4470.88</v>
      </c>
      <c r="AB17" s="58">
        <v>1229.6818867924501</v>
      </c>
      <c r="AC17" s="58">
        <v>0</v>
      </c>
      <c r="AD17" s="58">
        <v>40205.171886792501</v>
      </c>
      <c r="AE17" s="58">
        <v>3147.81</v>
      </c>
      <c r="AF17" s="58">
        <v>0</v>
      </c>
      <c r="AG17" s="58">
        <v>490.52</v>
      </c>
      <c r="AH17" s="58">
        <v>41.7</v>
      </c>
      <c r="AI17" s="58">
        <v>650</v>
      </c>
      <c r="AJ17" s="58">
        <v>0</v>
      </c>
      <c r="AK17" s="58">
        <v>36.03</v>
      </c>
      <c r="AL17" s="58">
        <v>0</v>
      </c>
      <c r="AM17" s="58">
        <v>1241.98</v>
      </c>
      <c r="AN17" s="58">
        <v>2096.56</v>
      </c>
      <c r="AO17" s="58">
        <v>138.05000000000001</v>
      </c>
      <c r="AP17" s="58">
        <v>0</v>
      </c>
      <c r="AQ17" s="58">
        <v>150</v>
      </c>
      <c r="AR17" s="58">
        <v>0</v>
      </c>
      <c r="AS17" s="58">
        <v>0</v>
      </c>
      <c r="AT17" s="58">
        <v>0</v>
      </c>
      <c r="AU17" s="58">
        <v>0</v>
      </c>
      <c r="AV17" s="58">
        <v>2225.4991812078601</v>
      </c>
      <c r="AW17" s="58">
        <v>10218.1491812079</v>
      </c>
      <c r="AX17" s="58">
        <v>34472.219047619001</v>
      </c>
      <c r="AY17" s="58">
        <v>7264.1509433962301</v>
      </c>
      <c r="AZ17" s="58">
        <v>41736.369991015199</v>
      </c>
      <c r="BA17" s="58">
        <v>23222.127622765402</v>
      </c>
    </row>
    <row r="18" spans="1:53">
      <c r="A18" s="56">
        <v>202401</v>
      </c>
      <c r="B18" s="56" t="s">
        <v>528</v>
      </c>
      <c r="C18" s="56" t="s">
        <v>529</v>
      </c>
      <c r="D18" s="56" t="s">
        <v>530</v>
      </c>
      <c r="E18" s="62" t="str">
        <f>VLOOKUP(C18,'[2]2024年门店-截止10.31'!A:C,3,0)</f>
        <v>已闭店</v>
      </c>
      <c r="F18" s="63">
        <f>VLOOKUP(C18,[2]面积!A:B,2,0)</f>
        <v>74</v>
      </c>
      <c r="G18" s="57" t="str">
        <f>IF(OR(E18="营业",E18="装修中"),VLOOKUP(C18,[2]当前组织架构!C:H,6,0),"")</f>
        <v/>
      </c>
      <c r="H18" s="57" t="str">
        <f>IF(OR(E18="营业",E18="装修中"),VLOOKUP(C18,[2]当前组织架构!C:H,5,0),"")</f>
        <v/>
      </c>
      <c r="I18" s="58">
        <v>198574.72</v>
      </c>
      <c r="J18" s="58">
        <v>11240.08</v>
      </c>
      <c r="K18" s="58">
        <v>187334.64</v>
      </c>
      <c r="L18" s="58">
        <v>7282.38</v>
      </c>
      <c r="M18" s="58">
        <v>7727.26</v>
      </c>
      <c r="N18" s="58">
        <v>8146.58</v>
      </c>
      <c r="O18" s="58">
        <v>24710.28</v>
      </c>
      <c r="P18" s="58">
        <v>0</v>
      </c>
      <c r="Q18" s="58">
        <v>-861.63339155289805</v>
      </c>
      <c r="R18" s="58">
        <v>47004.866608447097</v>
      </c>
      <c r="S18" s="58">
        <v>10312.595286924099</v>
      </c>
      <c r="T18" s="58">
        <v>0</v>
      </c>
      <c r="U18" s="58">
        <v>2514.31</v>
      </c>
      <c r="V18" s="58">
        <v>59831.771895371203</v>
      </c>
      <c r="W18" s="58">
        <v>127502.868104629</v>
      </c>
      <c r="X18" s="58">
        <v>30478.95</v>
      </c>
      <c r="Y18" s="58">
        <v>5525.72</v>
      </c>
      <c r="Z18" s="58">
        <v>0</v>
      </c>
      <c r="AA18" s="58">
        <v>9129.27</v>
      </c>
      <c r="AB18" s="58">
        <v>1048.7105660377399</v>
      </c>
      <c r="AC18" s="58">
        <v>0</v>
      </c>
      <c r="AD18" s="58">
        <v>46182.650566037701</v>
      </c>
      <c r="AE18" s="58">
        <v>3976.22</v>
      </c>
      <c r="AF18" s="58">
        <v>0</v>
      </c>
      <c r="AG18" s="58">
        <v>469.63</v>
      </c>
      <c r="AH18" s="58">
        <v>693.48</v>
      </c>
      <c r="AI18" s="58">
        <v>3606.24</v>
      </c>
      <c r="AJ18" s="58">
        <v>47.79</v>
      </c>
      <c r="AK18" s="58">
        <v>301.36</v>
      </c>
      <c r="AL18" s="58">
        <v>0</v>
      </c>
      <c r="AM18" s="58">
        <v>2167.29</v>
      </c>
      <c r="AN18" s="58">
        <v>783.63</v>
      </c>
      <c r="AO18" s="58">
        <v>306.95</v>
      </c>
      <c r="AP18" s="58">
        <v>0</v>
      </c>
      <c r="AQ18" s="58">
        <v>66</v>
      </c>
      <c r="AR18" s="58">
        <v>0</v>
      </c>
      <c r="AS18" s="58">
        <v>0</v>
      </c>
      <c r="AT18" s="58">
        <v>0</v>
      </c>
      <c r="AU18" s="58">
        <v>0</v>
      </c>
      <c r="AV18" s="58">
        <v>2149.1001812078598</v>
      </c>
      <c r="AW18" s="58">
        <v>14567.6901812079</v>
      </c>
      <c r="AX18" s="58">
        <v>34501.9047619048</v>
      </c>
      <c r="AY18" s="58">
        <v>8679.2452830188704</v>
      </c>
      <c r="AZ18" s="58">
        <v>43181.150044923699</v>
      </c>
      <c r="BA18" s="58">
        <v>23571.377312459699</v>
      </c>
    </row>
    <row r="19" spans="1:53">
      <c r="A19" s="56">
        <v>202401</v>
      </c>
      <c r="B19" s="56" t="s">
        <v>528</v>
      </c>
      <c r="C19" s="56" t="s">
        <v>78</v>
      </c>
      <c r="D19" s="56" t="s">
        <v>77</v>
      </c>
      <c r="E19" s="62" t="str">
        <f>VLOOKUP(C19,'[2]2024年门店-截止10.31'!A:C,3,0)</f>
        <v>营业</v>
      </c>
      <c r="F19" s="63">
        <f>VLOOKUP(C19,[2]面积!A:B,2,0)</f>
        <v>70.349999999999994</v>
      </c>
      <c r="G19" s="57" t="str">
        <f>IF(OR(E19="营业",E19="装修中"),VLOOKUP(C19,[2]当前组织架构!C:H,6,0),"")</f>
        <v>戴斌</v>
      </c>
      <c r="H19" s="57" t="str">
        <f>IF(OR(E19="营业",E19="装修中"),VLOOKUP(C19,[2]当前组织架构!C:H,5,0),"")</f>
        <v>董婷婷</v>
      </c>
      <c r="I19" s="58">
        <v>156258.46</v>
      </c>
      <c r="J19" s="58">
        <v>8844.8199999999797</v>
      </c>
      <c r="K19" s="58">
        <v>147413.64000000001</v>
      </c>
      <c r="L19" s="58">
        <v>7796.29</v>
      </c>
      <c r="M19" s="58">
        <v>6260.85</v>
      </c>
      <c r="N19" s="58">
        <v>11734.99</v>
      </c>
      <c r="O19" s="58">
        <v>22586.71</v>
      </c>
      <c r="P19" s="58">
        <v>0</v>
      </c>
      <c r="Q19" s="58">
        <v>-870.85590107058101</v>
      </c>
      <c r="R19" s="58">
        <v>47507.984098929403</v>
      </c>
      <c r="S19" s="58">
        <v>9830.8248696488299</v>
      </c>
      <c r="T19" s="58">
        <v>0</v>
      </c>
      <c r="U19" s="58">
        <v>2738.38</v>
      </c>
      <c r="V19" s="58">
        <v>60077.188968578201</v>
      </c>
      <c r="W19" s="58">
        <v>87336.451031421806</v>
      </c>
      <c r="X19" s="58">
        <v>23484.58</v>
      </c>
      <c r="Y19" s="58">
        <v>3058.51</v>
      </c>
      <c r="Z19" s="58">
        <v>0</v>
      </c>
      <c r="AA19" s="58">
        <v>4051.06</v>
      </c>
      <c r="AB19" s="58">
        <v>1656.1328301886799</v>
      </c>
      <c r="AC19" s="58">
        <v>0</v>
      </c>
      <c r="AD19" s="58">
        <v>32250.282830188698</v>
      </c>
      <c r="AE19" s="58">
        <v>7490.52</v>
      </c>
      <c r="AF19" s="58">
        <v>122.5</v>
      </c>
      <c r="AG19" s="58">
        <v>469.29</v>
      </c>
      <c r="AH19" s="58">
        <v>636.79999999999995</v>
      </c>
      <c r="AI19" s="58">
        <v>0</v>
      </c>
      <c r="AJ19" s="58">
        <v>0</v>
      </c>
      <c r="AK19" s="58">
        <v>42.47</v>
      </c>
      <c r="AL19" s="58">
        <v>0</v>
      </c>
      <c r="AM19" s="58">
        <v>2007.75</v>
      </c>
      <c r="AN19" s="58">
        <v>2161.5300000000002</v>
      </c>
      <c r="AO19" s="58">
        <v>340.58</v>
      </c>
      <c r="AP19" s="58">
        <v>0</v>
      </c>
      <c r="AQ19" s="58">
        <v>236</v>
      </c>
      <c r="AR19" s="58">
        <v>0</v>
      </c>
      <c r="AS19" s="58">
        <v>0</v>
      </c>
      <c r="AT19" s="58">
        <v>0</v>
      </c>
      <c r="AU19" s="58">
        <v>0</v>
      </c>
      <c r="AV19" s="58">
        <v>1746.1484119770901</v>
      </c>
      <c r="AW19" s="58">
        <v>15253.5884119771</v>
      </c>
      <c r="AX19" s="58">
        <v>21398.133333333299</v>
      </c>
      <c r="AY19" s="58">
        <v>8785.8867924528295</v>
      </c>
      <c r="AZ19" s="58">
        <v>30184.020125786101</v>
      </c>
      <c r="BA19" s="58">
        <v>9648.5596634698795</v>
      </c>
    </row>
    <row r="20" spans="1:53">
      <c r="A20" s="56">
        <v>202401</v>
      </c>
      <c r="B20" s="56" t="s">
        <v>528</v>
      </c>
      <c r="C20" s="56" t="s">
        <v>80</v>
      </c>
      <c r="D20" s="56" t="s">
        <v>79</v>
      </c>
      <c r="E20" s="62" t="str">
        <f>VLOOKUP(C20,'[2]2024年门店-截止10.31'!A:C,3,0)</f>
        <v>营业</v>
      </c>
      <c r="F20" s="63">
        <f>VLOOKUP(C20,[2]面积!A:B,2,0)</f>
        <v>115.71</v>
      </c>
      <c r="G20" s="57" t="str">
        <f>IF(OR(E20="营业",E20="装修中"),VLOOKUP(C20,[2]当前组织架构!C:H,6,0),"")</f>
        <v>戴斌</v>
      </c>
      <c r="H20" s="57" t="str">
        <f>IF(OR(E20="营业",E20="装修中"),VLOOKUP(C20,[2]当前组织架构!C:H,5,0),"")</f>
        <v>冯珏</v>
      </c>
      <c r="I20" s="58">
        <v>349089.6</v>
      </c>
      <c r="J20" s="58">
        <v>19759.79</v>
      </c>
      <c r="K20" s="58">
        <v>329329.81</v>
      </c>
      <c r="L20" s="58">
        <v>14807.36</v>
      </c>
      <c r="M20" s="58">
        <v>15213.41</v>
      </c>
      <c r="N20" s="58">
        <v>5962.84</v>
      </c>
      <c r="O20" s="58">
        <v>41034.1</v>
      </c>
      <c r="P20" s="58">
        <v>0</v>
      </c>
      <c r="Q20" s="58">
        <v>-1386.3773343974899</v>
      </c>
      <c r="R20" s="58">
        <v>75631.332665602502</v>
      </c>
      <c r="S20" s="58">
        <v>16909.2286216143</v>
      </c>
      <c r="T20" s="58">
        <v>0</v>
      </c>
      <c r="U20" s="58">
        <v>2440.73</v>
      </c>
      <c r="V20" s="58">
        <v>94981.291287216794</v>
      </c>
      <c r="W20" s="58">
        <v>234348.518712783</v>
      </c>
      <c r="X20" s="58">
        <v>44251.77</v>
      </c>
      <c r="Y20" s="58">
        <v>7169.3</v>
      </c>
      <c r="Z20" s="58">
        <v>0</v>
      </c>
      <c r="AA20" s="58">
        <v>7879.03</v>
      </c>
      <c r="AB20" s="58">
        <v>952.91867924528003</v>
      </c>
      <c r="AC20" s="58">
        <v>0</v>
      </c>
      <c r="AD20" s="58">
        <v>60253.018679245302</v>
      </c>
      <c r="AE20" s="58">
        <v>3320.27</v>
      </c>
      <c r="AF20" s="58">
        <v>191.04</v>
      </c>
      <c r="AG20" s="58">
        <v>912.37</v>
      </c>
      <c r="AH20" s="58">
        <v>719.54</v>
      </c>
      <c r="AI20" s="58">
        <v>253</v>
      </c>
      <c r="AJ20" s="58">
        <v>456.66</v>
      </c>
      <c r="AK20" s="58">
        <v>45.66</v>
      </c>
      <c r="AL20" s="58">
        <v>0</v>
      </c>
      <c r="AM20" s="58">
        <v>2128.1799999999998</v>
      </c>
      <c r="AN20" s="58">
        <v>889.57</v>
      </c>
      <c r="AO20" s="58">
        <v>798.99</v>
      </c>
      <c r="AP20" s="58">
        <v>500</v>
      </c>
      <c r="AQ20" s="58">
        <v>1297</v>
      </c>
      <c r="AR20" s="58">
        <v>0</v>
      </c>
      <c r="AS20" s="58">
        <v>0</v>
      </c>
      <c r="AT20" s="58">
        <v>0</v>
      </c>
      <c r="AU20" s="58">
        <v>0</v>
      </c>
      <c r="AV20" s="58">
        <v>2225.4991812078601</v>
      </c>
      <c r="AW20" s="58">
        <v>13737.779181207899</v>
      </c>
      <c r="AX20" s="58">
        <v>43575.238095238099</v>
      </c>
      <c r="AY20" s="58">
        <v>9606.1132075471705</v>
      </c>
      <c r="AZ20" s="58">
        <v>53181.351302785297</v>
      </c>
      <c r="BA20" s="58">
        <v>107176.369549544</v>
      </c>
    </row>
    <row r="21" spans="1:53">
      <c r="A21" s="56">
        <v>202401</v>
      </c>
      <c r="B21" s="56" t="s">
        <v>528</v>
      </c>
      <c r="C21" s="56" t="s">
        <v>82</v>
      </c>
      <c r="D21" s="56" t="s">
        <v>81</v>
      </c>
      <c r="E21" s="62" t="str">
        <f>VLOOKUP(C21,'[2]2024年门店-截止10.31'!A:C,3,0)</f>
        <v>营业</v>
      </c>
      <c r="F21" s="63">
        <f>VLOOKUP(C21,[2]面积!A:B,2,0)</f>
        <v>66.19</v>
      </c>
      <c r="G21" s="57" t="str">
        <f>IF(OR(E21="营业",E21="装修中"),VLOOKUP(C21,[2]当前组织架构!C:H,6,0),"")</f>
        <v>孙军</v>
      </c>
      <c r="H21" s="57" t="str">
        <f>IF(OR(E21="营业",E21="装修中"),VLOOKUP(C21,[2]当前组织架构!C:H,5,0),"")</f>
        <v>甘胜斌</v>
      </c>
      <c r="I21" s="58">
        <v>184683.33</v>
      </c>
      <c r="J21" s="58">
        <v>10453.77</v>
      </c>
      <c r="K21" s="58">
        <v>174229.56</v>
      </c>
      <c r="L21" s="58">
        <v>9167.1200000000008</v>
      </c>
      <c r="M21" s="58">
        <v>6693.5</v>
      </c>
      <c r="N21" s="58">
        <v>10021.379999999999</v>
      </c>
      <c r="O21" s="58">
        <v>26516.400000000001</v>
      </c>
      <c r="P21" s="58">
        <v>0</v>
      </c>
      <c r="Q21" s="58">
        <v>-943.21103702893197</v>
      </c>
      <c r="R21" s="58">
        <v>51455.1889629711</v>
      </c>
      <c r="S21" s="58">
        <v>11156.7069719559</v>
      </c>
      <c r="T21" s="58">
        <v>0</v>
      </c>
      <c r="U21" s="58">
        <v>1457.4</v>
      </c>
      <c r="V21" s="58">
        <v>64069.295934927002</v>
      </c>
      <c r="W21" s="58">
        <v>110160.264065073</v>
      </c>
      <c r="X21" s="58">
        <v>27545.75</v>
      </c>
      <c r="Y21" s="58">
        <v>4498.04</v>
      </c>
      <c r="Z21" s="58">
        <v>0</v>
      </c>
      <c r="AA21" s="58">
        <v>7079.12</v>
      </c>
      <c r="AB21" s="58">
        <v>1024.5794339622601</v>
      </c>
      <c r="AC21" s="58">
        <v>0</v>
      </c>
      <c r="AD21" s="58">
        <v>40147.489433962299</v>
      </c>
      <c r="AE21" s="58">
        <v>6265</v>
      </c>
      <c r="AF21" s="58">
        <v>0</v>
      </c>
      <c r="AG21" s="58">
        <v>11.54</v>
      </c>
      <c r="AH21" s="58">
        <v>331.3</v>
      </c>
      <c r="AI21" s="58">
        <v>117</v>
      </c>
      <c r="AJ21" s="58">
        <v>160.84</v>
      </c>
      <c r="AK21" s="58">
        <v>39.159999999999997</v>
      </c>
      <c r="AL21" s="58">
        <v>0</v>
      </c>
      <c r="AM21" s="58">
        <v>1599.42</v>
      </c>
      <c r="AN21" s="58">
        <v>2436.7199999999998</v>
      </c>
      <c r="AO21" s="58">
        <v>201.77</v>
      </c>
      <c r="AP21" s="58">
        <v>0</v>
      </c>
      <c r="AQ21" s="58">
        <v>50</v>
      </c>
      <c r="AR21" s="58">
        <v>0</v>
      </c>
      <c r="AS21" s="58">
        <v>0</v>
      </c>
      <c r="AT21" s="58">
        <v>0</v>
      </c>
      <c r="AU21" s="58">
        <v>0</v>
      </c>
      <c r="AV21" s="58">
        <v>2149.1001812078598</v>
      </c>
      <c r="AW21" s="58">
        <v>13361.850181207899</v>
      </c>
      <c r="AX21" s="58">
        <v>35175.257142857103</v>
      </c>
      <c r="AY21" s="58">
        <v>5245.2452830188704</v>
      </c>
      <c r="AZ21" s="58">
        <v>40420.502425876002</v>
      </c>
      <c r="BA21" s="58">
        <v>16230.4220240268</v>
      </c>
    </row>
    <row r="22" spans="1:53">
      <c r="A22" s="56">
        <v>202401</v>
      </c>
      <c r="B22" s="56" t="s">
        <v>528</v>
      </c>
      <c r="C22" s="56" t="s">
        <v>84</v>
      </c>
      <c r="D22" s="56" t="s">
        <v>83</v>
      </c>
      <c r="E22" s="62" t="str">
        <f>VLOOKUP(C22,'[2]2024年门店-截止10.31'!A:C,3,0)</f>
        <v>营业</v>
      </c>
      <c r="F22" s="63">
        <f>VLOOKUP(C22,[2]面积!A:B,2,0)</f>
        <v>70</v>
      </c>
      <c r="G22" s="57" t="str">
        <f>IF(OR(E22="营业",E22="装修中"),VLOOKUP(C22,[2]当前组织架构!C:H,6,0),"")</f>
        <v>孙军</v>
      </c>
      <c r="H22" s="57" t="str">
        <f>IF(OR(E22="营业",E22="装修中"),VLOOKUP(C22,[2]当前组织架构!C:H,5,0),"")</f>
        <v>甘胜斌</v>
      </c>
      <c r="I22" s="58">
        <v>204655.34</v>
      </c>
      <c r="J22" s="58">
        <v>11584.26</v>
      </c>
      <c r="K22" s="58">
        <v>193071.08</v>
      </c>
      <c r="L22" s="58">
        <v>12005.04</v>
      </c>
      <c r="M22" s="58">
        <v>9293.7999999999993</v>
      </c>
      <c r="N22" s="58">
        <v>15543.76</v>
      </c>
      <c r="O22" s="58">
        <v>31157.11</v>
      </c>
      <c r="P22" s="58">
        <v>0</v>
      </c>
      <c r="Q22" s="58">
        <v>-1224.0464782658701</v>
      </c>
      <c r="R22" s="58">
        <v>66775.663521734095</v>
      </c>
      <c r="S22" s="58">
        <v>13671.579209068999</v>
      </c>
      <c r="T22" s="58">
        <v>0</v>
      </c>
      <c r="U22" s="58">
        <v>2947.84</v>
      </c>
      <c r="V22" s="58">
        <v>83395.0827308031</v>
      </c>
      <c r="W22" s="58">
        <v>109675.997269197</v>
      </c>
      <c r="X22" s="58">
        <v>30800.36</v>
      </c>
      <c r="Y22" s="58">
        <v>5371.45</v>
      </c>
      <c r="Z22" s="58">
        <v>0</v>
      </c>
      <c r="AA22" s="58">
        <v>6505.82</v>
      </c>
      <c r="AB22" s="58">
        <v>1378.8781132075501</v>
      </c>
      <c r="AC22" s="58">
        <v>0</v>
      </c>
      <c r="AD22" s="58">
        <v>44056.508113207601</v>
      </c>
      <c r="AE22" s="58">
        <v>3377.53</v>
      </c>
      <c r="AF22" s="58">
        <v>58.75</v>
      </c>
      <c r="AG22" s="58">
        <v>659.52</v>
      </c>
      <c r="AH22" s="58">
        <v>195.2</v>
      </c>
      <c r="AI22" s="58">
        <v>0</v>
      </c>
      <c r="AJ22" s="58">
        <v>163.82</v>
      </c>
      <c r="AK22" s="58">
        <v>33.46</v>
      </c>
      <c r="AL22" s="58">
        <v>0</v>
      </c>
      <c r="AM22" s="58">
        <v>2900.96</v>
      </c>
      <c r="AN22" s="58">
        <v>783.48</v>
      </c>
      <c r="AO22" s="58">
        <v>430.97</v>
      </c>
      <c r="AP22" s="58">
        <v>0</v>
      </c>
      <c r="AQ22" s="58">
        <v>128.69999999999999</v>
      </c>
      <c r="AR22" s="58">
        <v>0</v>
      </c>
      <c r="AS22" s="58">
        <v>0</v>
      </c>
      <c r="AT22" s="58">
        <v>0</v>
      </c>
      <c r="AU22" s="58">
        <v>0</v>
      </c>
      <c r="AV22" s="58">
        <v>2013.7272944154099</v>
      </c>
      <c r="AW22" s="58">
        <v>10746.1172944154</v>
      </c>
      <c r="AX22" s="58">
        <v>14512.209523809501</v>
      </c>
      <c r="AY22" s="58">
        <v>1981.1320754717001</v>
      </c>
      <c r="AZ22" s="58">
        <v>16493.341599281201</v>
      </c>
      <c r="BA22" s="58">
        <v>38380.030262292799</v>
      </c>
    </row>
    <row r="23" spans="1:53">
      <c r="A23" s="56">
        <v>202401</v>
      </c>
      <c r="B23" s="56" t="s">
        <v>528</v>
      </c>
      <c r="C23" s="56" t="s">
        <v>86</v>
      </c>
      <c r="D23" s="56" t="s">
        <v>85</v>
      </c>
      <c r="E23" s="62" t="str">
        <f>VLOOKUP(C23,'[2]2024年门店-截止10.31'!A:C,3,0)</f>
        <v>营业</v>
      </c>
      <c r="F23" s="63">
        <f>VLOOKUP(C23,[2]面积!A:B,2,0)</f>
        <v>91</v>
      </c>
      <c r="G23" s="57" t="str">
        <f>IF(OR(E23="营业",E23="装修中"),VLOOKUP(C23,[2]当前组织架构!C:H,6,0),"")</f>
        <v>戴斌</v>
      </c>
      <c r="H23" s="57" t="str">
        <f>IF(OR(E23="营业",E23="装修中"),VLOOKUP(C23,[2]当前组织架构!C:H,5,0),"")</f>
        <v>冯珏</v>
      </c>
      <c r="I23" s="58">
        <v>152776.76</v>
      </c>
      <c r="J23" s="58">
        <v>8647.7400000000198</v>
      </c>
      <c r="K23" s="58">
        <v>144129.01999999999</v>
      </c>
      <c r="L23" s="58">
        <v>6128.66</v>
      </c>
      <c r="M23" s="58">
        <v>7502.92</v>
      </c>
      <c r="N23" s="58">
        <v>1170.97</v>
      </c>
      <c r="O23" s="58">
        <v>16375.77</v>
      </c>
      <c r="P23" s="58">
        <v>0</v>
      </c>
      <c r="Q23" s="58">
        <v>-561.23346399928005</v>
      </c>
      <c r="R23" s="58">
        <v>30617.086536000701</v>
      </c>
      <c r="S23" s="58">
        <v>6786.7611292730799</v>
      </c>
      <c r="T23" s="58">
        <v>0</v>
      </c>
      <c r="U23" s="58">
        <v>2146.79</v>
      </c>
      <c r="V23" s="58">
        <v>39550.637665273804</v>
      </c>
      <c r="W23" s="58">
        <v>104578.382334726</v>
      </c>
      <c r="X23" s="58">
        <v>19336.2</v>
      </c>
      <c r="Y23" s="58">
        <v>8650.4500000000007</v>
      </c>
      <c r="Z23" s="58">
        <v>0</v>
      </c>
      <c r="AA23" s="58">
        <v>4195.55</v>
      </c>
      <c r="AB23" s="58">
        <v>1792.3792452830201</v>
      </c>
      <c r="AC23" s="58">
        <v>0</v>
      </c>
      <c r="AD23" s="58">
        <v>33974.579245282999</v>
      </c>
      <c r="AE23" s="58">
        <v>7227.62</v>
      </c>
      <c r="AF23" s="58">
        <v>0</v>
      </c>
      <c r="AG23" s="58">
        <v>420.58</v>
      </c>
      <c r="AH23" s="58">
        <v>740.75</v>
      </c>
      <c r="AI23" s="58">
        <v>2643.72</v>
      </c>
      <c r="AJ23" s="58">
        <v>95.58</v>
      </c>
      <c r="AK23" s="58">
        <v>35.42</v>
      </c>
      <c r="AL23" s="58">
        <v>0</v>
      </c>
      <c r="AM23" s="58">
        <v>3562.93</v>
      </c>
      <c r="AN23" s="58">
        <v>1821.57</v>
      </c>
      <c r="AO23" s="58">
        <v>491.02</v>
      </c>
      <c r="AP23" s="58">
        <v>0</v>
      </c>
      <c r="AQ23" s="58">
        <v>428</v>
      </c>
      <c r="AR23" s="58">
        <v>0</v>
      </c>
      <c r="AS23" s="58">
        <v>0</v>
      </c>
      <c r="AT23" s="58">
        <v>0</v>
      </c>
      <c r="AU23" s="58">
        <v>0</v>
      </c>
      <c r="AV23" s="58">
        <v>2225.4991812078601</v>
      </c>
      <c r="AW23" s="58">
        <v>19692.689181207901</v>
      </c>
      <c r="AX23" s="58">
        <v>24063.942857142902</v>
      </c>
      <c r="AY23" s="58">
        <v>4550</v>
      </c>
      <c r="AZ23" s="58">
        <v>28613.942857142902</v>
      </c>
      <c r="BA23" s="58">
        <v>22297.171051092198</v>
      </c>
    </row>
    <row r="24" spans="1:53">
      <c r="A24" s="56">
        <v>202401</v>
      </c>
      <c r="B24" s="56" t="s">
        <v>528</v>
      </c>
      <c r="C24" s="56" t="s">
        <v>88</v>
      </c>
      <c r="D24" s="56" t="s">
        <v>87</v>
      </c>
      <c r="E24" s="62" t="str">
        <f>VLOOKUP(C24,'[2]2024年门店-截止10.31'!A:C,3,0)</f>
        <v>营业</v>
      </c>
      <c r="F24" s="63">
        <f>VLOOKUP(C24,[2]面积!A:B,2,0)</f>
        <v>203</v>
      </c>
      <c r="G24" s="57" t="str">
        <f>IF(OR(E24="营业",E24="装修中"),VLOOKUP(C24,[2]当前组织架构!C:H,6,0),"")</f>
        <v>孙军</v>
      </c>
      <c r="H24" s="57" t="str">
        <f>IF(OR(E24="营业",E24="装修中"),VLOOKUP(C24,[2]当前组织架构!C:H,5,0),"")</f>
        <v>郭洋</v>
      </c>
      <c r="I24" s="58">
        <v>119013.51</v>
      </c>
      <c r="J24" s="58">
        <v>6736.61</v>
      </c>
      <c r="K24" s="58">
        <v>112276.9</v>
      </c>
      <c r="L24" s="58">
        <v>5597.53</v>
      </c>
      <c r="M24" s="58">
        <v>4252.05</v>
      </c>
      <c r="N24" s="58">
        <v>4239.76</v>
      </c>
      <c r="O24" s="58">
        <v>14190.66</v>
      </c>
      <c r="P24" s="58">
        <v>0</v>
      </c>
      <c r="Q24" s="58">
        <v>-509.061500488148</v>
      </c>
      <c r="R24" s="58">
        <v>27770.9384995119</v>
      </c>
      <c r="S24" s="58">
        <v>5991.5103493760298</v>
      </c>
      <c r="T24" s="58">
        <v>0</v>
      </c>
      <c r="U24" s="58">
        <v>2493.1</v>
      </c>
      <c r="V24" s="58">
        <v>36255.548848887898</v>
      </c>
      <c r="W24" s="58">
        <v>76021.351151112103</v>
      </c>
      <c r="X24" s="58">
        <v>24772.5</v>
      </c>
      <c r="Y24" s="58">
        <v>2986.7</v>
      </c>
      <c r="Z24" s="58">
        <v>0</v>
      </c>
      <c r="AA24" s="58">
        <v>10255.48</v>
      </c>
      <c r="AB24" s="58">
        <v>1017.02452830189</v>
      </c>
      <c r="AC24" s="58">
        <v>0</v>
      </c>
      <c r="AD24" s="58">
        <v>39031.704528301903</v>
      </c>
      <c r="AE24" s="58">
        <v>8267.27</v>
      </c>
      <c r="AF24" s="58">
        <v>0</v>
      </c>
      <c r="AG24" s="58">
        <v>359.78</v>
      </c>
      <c r="AH24" s="58">
        <v>352.85</v>
      </c>
      <c r="AI24" s="58">
        <v>1209.3</v>
      </c>
      <c r="AJ24" s="58">
        <v>0</v>
      </c>
      <c r="AK24" s="58">
        <v>108.13</v>
      </c>
      <c r="AL24" s="58">
        <v>0</v>
      </c>
      <c r="AM24" s="58">
        <v>1820.59</v>
      </c>
      <c r="AN24" s="58">
        <v>2919.58</v>
      </c>
      <c r="AO24" s="58">
        <v>268.45</v>
      </c>
      <c r="AP24" s="58">
        <v>0</v>
      </c>
      <c r="AQ24" s="58">
        <v>202</v>
      </c>
      <c r="AR24" s="58">
        <v>0</v>
      </c>
      <c r="AS24" s="58">
        <v>0</v>
      </c>
      <c r="AT24" s="58">
        <v>0</v>
      </c>
      <c r="AU24" s="58">
        <v>0</v>
      </c>
      <c r="AV24" s="58">
        <v>1746.1484119770901</v>
      </c>
      <c r="AW24" s="58">
        <v>17254.098411977098</v>
      </c>
      <c r="AX24" s="58">
        <v>14490.638095238101</v>
      </c>
      <c r="AY24" s="58">
        <v>6366.0377358490596</v>
      </c>
      <c r="AZ24" s="58">
        <v>20856.675831087199</v>
      </c>
      <c r="BA24" s="58">
        <v>-1121.12762025406</v>
      </c>
    </row>
    <row r="25" spans="1:53">
      <c r="A25" s="56">
        <v>202401</v>
      </c>
      <c r="B25" s="56" t="s">
        <v>528</v>
      </c>
      <c r="C25" s="56" t="s">
        <v>90</v>
      </c>
      <c r="D25" s="56" t="s">
        <v>89</v>
      </c>
      <c r="E25" s="62" t="str">
        <f>VLOOKUP(C25,'[2]2024年门店-截止10.31'!A:C,3,0)</f>
        <v>营业</v>
      </c>
      <c r="F25" s="63">
        <f>VLOOKUP(C25,[2]面积!A:B,2,0)</f>
        <v>56</v>
      </c>
      <c r="G25" s="57" t="str">
        <f>IF(OR(E25="营业",E25="装修中"),VLOOKUP(C25,[2]当前组织架构!C:H,6,0),"")</f>
        <v>戴斌</v>
      </c>
      <c r="H25" s="57" t="str">
        <f>IF(OR(E25="营业",E25="装修中"),VLOOKUP(C25,[2]当前组织架构!C:H,5,0),"")</f>
        <v>冯珏</v>
      </c>
      <c r="I25" s="58">
        <v>179005.4</v>
      </c>
      <c r="J25" s="58">
        <v>10132.379999999999</v>
      </c>
      <c r="K25" s="58">
        <v>168873.02</v>
      </c>
      <c r="L25" s="58">
        <v>7357.29</v>
      </c>
      <c r="M25" s="58">
        <v>8588.7800000000007</v>
      </c>
      <c r="N25" s="58">
        <v>5101.0200000000004</v>
      </c>
      <c r="O25" s="58">
        <v>22940.29</v>
      </c>
      <c r="P25" s="58">
        <v>0</v>
      </c>
      <c r="Q25" s="58">
        <v>-791.80628236712698</v>
      </c>
      <c r="R25" s="58">
        <v>43195.573717632898</v>
      </c>
      <c r="S25" s="58">
        <v>9534.5201911820295</v>
      </c>
      <c r="T25" s="58">
        <v>0</v>
      </c>
      <c r="U25" s="58">
        <v>2409.59</v>
      </c>
      <c r="V25" s="58">
        <v>55139.683908814899</v>
      </c>
      <c r="W25" s="58">
        <v>113733.336091185</v>
      </c>
      <c r="X25" s="58">
        <v>26633.07</v>
      </c>
      <c r="Y25" s="58">
        <v>8970.26</v>
      </c>
      <c r="Z25" s="58">
        <v>0</v>
      </c>
      <c r="AA25" s="58">
        <v>6707.82</v>
      </c>
      <c r="AB25" s="58">
        <v>796.29283018868</v>
      </c>
      <c r="AC25" s="58">
        <v>0</v>
      </c>
      <c r="AD25" s="58">
        <v>43107.442830188702</v>
      </c>
      <c r="AE25" s="58">
        <v>0</v>
      </c>
      <c r="AF25" s="58">
        <v>0</v>
      </c>
      <c r="AG25" s="58">
        <v>430.58</v>
      </c>
      <c r="AH25" s="58">
        <v>50</v>
      </c>
      <c r="AI25" s="58">
        <v>0</v>
      </c>
      <c r="AJ25" s="58">
        <v>24.11</v>
      </c>
      <c r="AK25" s="58">
        <v>48.85</v>
      </c>
      <c r="AL25" s="58">
        <v>0</v>
      </c>
      <c r="AM25" s="58">
        <v>1667.67</v>
      </c>
      <c r="AN25" s="58">
        <v>4534.4799999999996</v>
      </c>
      <c r="AO25" s="58">
        <v>577.87</v>
      </c>
      <c r="AP25" s="58">
        <v>0</v>
      </c>
      <c r="AQ25" s="58">
        <v>460</v>
      </c>
      <c r="AR25" s="58">
        <v>0</v>
      </c>
      <c r="AS25" s="58">
        <v>0</v>
      </c>
      <c r="AT25" s="58">
        <v>0</v>
      </c>
      <c r="AU25" s="58">
        <v>0</v>
      </c>
      <c r="AV25" s="58">
        <v>2225.4991812078601</v>
      </c>
      <c r="AW25" s="58">
        <v>10019.0591812079</v>
      </c>
      <c r="AX25" s="58">
        <v>21542.857142857101</v>
      </c>
      <c r="AY25" s="58">
        <v>170</v>
      </c>
      <c r="AZ25" s="58">
        <v>21712.857142857101</v>
      </c>
      <c r="BA25" s="58">
        <v>38893.9769369313</v>
      </c>
    </row>
    <row r="26" spans="1:53">
      <c r="A26" s="56">
        <v>202401</v>
      </c>
      <c r="B26" s="56" t="s">
        <v>528</v>
      </c>
      <c r="C26" s="56" t="s">
        <v>92</v>
      </c>
      <c r="D26" s="56" t="s">
        <v>91</v>
      </c>
      <c r="E26" s="62" t="str">
        <f>VLOOKUP(C26,'[2]2024年门店-截止10.31'!A:C,3,0)</f>
        <v>营业</v>
      </c>
      <c r="F26" s="63">
        <f>VLOOKUP(C26,[2]面积!A:B,2,0)</f>
        <v>82.7</v>
      </c>
      <c r="G26" s="57" t="str">
        <f>IF(OR(E26="营业",E26="装修中"),VLOOKUP(C26,[2]当前组织架构!C:H,6,0),"")</f>
        <v>孙军</v>
      </c>
      <c r="H26" s="57" t="str">
        <f>IF(OR(E26="营业",E26="装修中"),VLOOKUP(C26,[2]当前组织架构!C:H,5,0),"")</f>
        <v>殷艳花</v>
      </c>
      <c r="I26" s="58">
        <v>223947.88</v>
      </c>
      <c r="J26" s="58">
        <v>12676.3</v>
      </c>
      <c r="K26" s="58">
        <v>211271.58</v>
      </c>
      <c r="L26" s="58">
        <v>11479.9</v>
      </c>
      <c r="M26" s="58">
        <v>10723.26</v>
      </c>
      <c r="N26" s="58">
        <v>10643.22</v>
      </c>
      <c r="O26" s="58">
        <v>30245.67</v>
      </c>
      <c r="P26" s="58">
        <v>0</v>
      </c>
      <c r="Q26" s="58">
        <v>-1135.7048671100899</v>
      </c>
      <c r="R26" s="58">
        <v>61956.345132889903</v>
      </c>
      <c r="S26" s="58">
        <v>13016.4600668783</v>
      </c>
      <c r="T26" s="58">
        <v>0</v>
      </c>
      <c r="U26" s="58">
        <v>2103.8200000000002</v>
      </c>
      <c r="V26" s="58">
        <v>77076.625199768197</v>
      </c>
      <c r="W26" s="58">
        <v>134194.95480023199</v>
      </c>
      <c r="X26" s="58">
        <v>30097</v>
      </c>
      <c r="Y26" s="58">
        <v>7816.85</v>
      </c>
      <c r="Z26" s="58">
        <v>0</v>
      </c>
      <c r="AA26" s="58">
        <v>7385.91</v>
      </c>
      <c r="AB26" s="58">
        <v>253.60188679244999</v>
      </c>
      <c r="AC26" s="58">
        <v>0</v>
      </c>
      <c r="AD26" s="58">
        <v>45553.361886792401</v>
      </c>
      <c r="AE26" s="58">
        <v>9070.7000000000007</v>
      </c>
      <c r="AF26" s="58">
        <v>0</v>
      </c>
      <c r="AG26" s="58">
        <v>868.56</v>
      </c>
      <c r="AH26" s="58">
        <v>340.75</v>
      </c>
      <c r="AI26" s="58">
        <v>188</v>
      </c>
      <c r="AJ26" s="58">
        <v>167.09</v>
      </c>
      <c r="AK26" s="58">
        <v>46.45</v>
      </c>
      <c r="AL26" s="58">
        <v>0</v>
      </c>
      <c r="AM26" s="58">
        <v>1642.33</v>
      </c>
      <c r="AN26" s="58">
        <v>2971.81</v>
      </c>
      <c r="AO26" s="58">
        <v>223.9</v>
      </c>
      <c r="AP26" s="58">
        <v>0</v>
      </c>
      <c r="AQ26" s="58">
        <v>174</v>
      </c>
      <c r="AR26" s="58">
        <v>0</v>
      </c>
      <c r="AS26" s="58">
        <v>0</v>
      </c>
      <c r="AT26" s="58">
        <v>0</v>
      </c>
      <c r="AU26" s="58">
        <v>0</v>
      </c>
      <c r="AV26" s="58">
        <v>1746.1484119770901</v>
      </c>
      <c r="AW26" s="58">
        <v>17439.738411977101</v>
      </c>
      <c r="AX26" s="58">
        <v>31015.819047618999</v>
      </c>
      <c r="AY26" s="58">
        <v>20408.396226415101</v>
      </c>
      <c r="AZ26" s="58">
        <v>51424.215274034097</v>
      </c>
      <c r="BA26" s="58">
        <v>19777.639227428401</v>
      </c>
    </row>
    <row r="27" spans="1:53">
      <c r="A27" s="56">
        <v>202401</v>
      </c>
      <c r="B27" s="56" t="s">
        <v>528</v>
      </c>
      <c r="C27" s="56" t="s">
        <v>94</v>
      </c>
      <c r="D27" s="56" t="s">
        <v>93</v>
      </c>
      <c r="E27" s="62" t="str">
        <f>VLOOKUP(C27,'[2]2024年门店-截止10.31'!A:C,3,0)</f>
        <v>营业</v>
      </c>
      <c r="F27" s="63">
        <f>VLOOKUP(C27,[2]面积!A:B,2,0)</f>
        <v>100</v>
      </c>
      <c r="G27" s="57" t="str">
        <f>IF(OR(E27="营业",E27="装修中"),VLOOKUP(C27,[2]当前组织架构!C:H,6,0),"")</f>
        <v>戴斌</v>
      </c>
      <c r="H27" s="57" t="str">
        <f>IF(OR(E27="营业",E27="装修中"),VLOOKUP(C27,[2]当前组织架构!C:H,5,0),"")</f>
        <v>董婷婷</v>
      </c>
      <c r="I27" s="58">
        <v>180271.83</v>
      </c>
      <c r="J27" s="58">
        <v>10204.07</v>
      </c>
      <c r="K27" s="58">
        <v>170067.76</v>
      </c>
      <c r="L27" s="58">
        <v>8726.9699999999993</v>
      </c>
      <c r="M27" s="58">
        <v>8268.1200000000008</v>
      </c>
      <c r="N27" s="58">
        <v>12932.94</v>
      </c>
      <c r="O27" s="58">
        <v>25653.08</v>
      </c>
      <c r="P27" s="58">
        <v>0</v>
      </c>
      <c r="Q27" s="58">
        <v>-1000.50223675378</v>
      </c>
      <c r="R27" s="58">
        <v>54580.607763246197</v>
      </c>
      <c r="S27" s="58">
        <v>11220.924160393701</v>
      </c>
      <c r="T27" s="58">
        <v>0</v>
      </c>
      <c r="U27" s="58">
        <v>2716.71</v>
      </c>
      <c r="V27" s="58">
        <v>68518.2419236399</v>
      </c>
      <c r="W27" s="58">
        <v>101549.51807635999</v>
      </c>
      <c r="X27" s="58">
        <v>20812.78</v>
      </c>
      <c r="Y27" s="58">
        <v>9780.39</v>
      </c>
      <c r="Z27" s="58">
        <v>0</v>
      </c>
      <c r="AA27" s="58">
        <v>7540.54</v>
      </c>
      <c r="AB27" s="58">
        <v>581.01452830188998</v>
      </c>
      <c r="AC27" s="58">
        <v>0</v>
      </c>
      <c r="AD27" s="58">
        <v>38714.7245283019</v>
      </c>
      <c r="AE27" s="58">
        <v>5897.64</v>
      </c>
      <c r="AF27" s="58">
        <v>0</v>
      </c>
      <c r="AG27" s="58">
        <v>574.24</v>
      </c>
      <c r="AH27" s="58">
        <v>666.28</v>
      </c>
      <c r="AI27" s="58">
        <v>0</v>
      </c>
      <c r="AJ27" s="58">
        <v>107.97</v>
      </c>
      <c r="AK27" s="58">
        <v>43.9</v>
      </c>
      <c r="AL27" s="58">
        <v>0</v>
      </c>
      <c r="AM27" s="58">
        <v>1779.21</v>
      </c>
      <c r="AN27" s="58">
        <v>1321.19</v>
      </c>
      <c r="AO27" s="58">
        <v>425.66</v>
      </c>
      <c r="AP27" s="58">
        <v>0</v>
      </c>
      <c r="AQ27" s="58">
        <v>50</v>
      </c>
      <c r="AR27" s="58">
        <v>0</v>
      </c>
      <c r="AS27" s="58">
        <v>0</v>
      </c>
      <c r="AT27" s="58">
        <v>0</v>
      </c>
      <c r="AU27" s="58">
        <v>0</v>
      </c>
      <c r="AV27" s="58">
        <v>2754.8147367634201</v>
      </c>
      <c r="AW27" s="58">
        <v>13620.904736763399</v>
      </c>
      <c r="AX27" s="58">
        <v>21841.761904761901</v>
      </c>
      <c r="AY27" s="58">
        <v>9245.28301886792</v>
      </c>
      <c r="AZ27" s="58">
        <v>31087.044923629801</v>
      </c>
      <c r="BA27" s="58">
        <v>18126.843887664902</v>
      </c>
    </row>
    <row r="28" spans="1:53">
      <c r="A28" s="56">
        <v>202401</v>
      </c>
      <c r="B28" s="56" t="s">
        <v>528</v>
      </c>
      <c r="C28" s="56" t="s">
        <v>96</v>
      </c>
      <c r="D28" s="56" t="s">
        <v>95</v>
      </c>
      <c r="E28" s="62" t="str">
        <f>VLOOKUP(C28,'[2]2024年门店-截止10.31'!A:C,3,0)</f>
        <v>营业</v>
      </c>
      <c r="F28" s="63">
        <f>VLOOKUP(C28,[2]面积!A:B,2,0)</f>
        <v>81.55</v>
      </c>
      <c r="G28" s="57" t="str">
        <f>IF(OR(E28="营业",E28="装修中"),VLOOKUP(C28,[2]当前组织架构!C:H,6,0),"")</f>
        <v>孙军</v>
      </c>
      <c r="H28" s="57" t="str">
        <f>IF(OR(E28="营业",E28="装修中"),VLOOKUP(C28,[2]当前组织架构!C:H,5,0),"")</f>
        <v>甘胜斌</v>
      </c>
      <c r="I28" s="58">
        <v>179764.75</v>
      </c>
      <c r="J28" s="58">
        <v>10175.36</v>
      </c>
      <c r="K28" s="58">
        <v>169589.39</v>
      </c>
      <c r="L28" s="58">
        <v>8175.94</v>
      </c>
      <c r="M28" s="58">
        <v>8152.19</v>
      </c>
      <c r="N28" s="58">
        <v>9073.99</v>
      </c>
      <c r="O28" s="58">
        <v>24521.97</v>
      </c>
      <c r="P28" s="58">
        <v>0</v>
      </c>
      <c r="Q28" s="58">
        <v>-898.67157588067005</v>
      </c>
      <c r="R28" s="58">
        <v>49025.4184241193</v>
      </c>
      <c r="S28" s="58">
        <v>10445.8124236721</v>
      </c>
      <c r="T28" s="58">
        <v>0</v>
      </c>
      <c r="U28" s="58">
        <v>2095.33</v>
      </c>
      <c r="V28" s="58">
        <v>61566.560847791399</v>
      </c>
      <c r="W28" s="58">
        <v>108022.829152209</v>
      </c>
      <c r="X28" s="58">
        <v>29415.13</v>
      </c>
      <c r="Y28" s="58">
        <v>5859.12</v>
      </c>
      <c r="Z28" s="58">
        <v>0</v>
      </c>
      <c r="AA28" s="58">
        <v>6821.08</v>
      </c>
      <c r="AB28" s="58">
        <v>2153.0771698113199</v>
      </c>
      <c r="AC28" s="58">
        <v>0</v>
      </c>
      <c r="AD28" s="58">
        <v>44248.407169811297</v>
      </c>
      <c r="AE28" s="58">
        <v>6871.56</v>
      </c>
      <c r="AF28" s="58">
        <v>206</v>
      </c>
      <c r="AG28" s="58">
        <v>305.74</v>
      </c>
      <c r="AH28" s="58">
        <v>288.33999999999997</v>
      </c>
      <c r="AI28" s="58">
        <v>1277.6099999999999</v>
      </c>
      <c r="AJ28" s="58">
        <v>0</v>
      </c>
      <c r="AK28" s="58">
        <v>42.78</v>
      </c>
      <c r="AL28" s="58">
        <v>0</v>
      </c>
      <c r="AM28" s="58">
        <v>1952.48</v>
      </c>
      <c r="AN28" s="58">
        <v>665.57</v>
      </c>
      <c r="AO28" s="58">
        <v>481.41</v>
      </c>
      <c r="AP28" s="58">
        <v>0</v>
      </c>
      <c r="AQ28" s="58">
        <v>212</v>
      </c>
      <c r="AR28" s="58">
        <v>0</v>
      </c>
      <c r="AS28" s="58">
        <v>0</v>
      </c>
      <c r="AT28" s="58">
        <v>0</v>
      </c>
      <c r="AU28" s="58">
        <v>0</v>
      </c>
      <c r="AV28" s="58">
        <v>2149.1001812078598</v>
      </c>
      <c r="AW28" s="58">
        <v>14452.590181207899</v>
      </c>
      <c r="AX28" s="58">
        <v>47247.619047619002</v>
      </c>
      <c r="AY28" s="58">
        <v>7388.6792452830196</v>
      </c>
      <c r="AZ28" s="58">
        <v>54636.298292902</v>
      </c>
      <c r="BA28" s="58">
        <v>-5314.46649171221</v>
      </c>
    </row>
    <row r="29" spans="1:53">
      <c r="A29" s="56">
        <v>202401</v>
      </c>
      <c r="B29" s="56" t="s">
        <v>528</v>
      </c>
      <c r="C29" s="56" t="s">
        <v>98</v>
      </c>
      <c r="D29" s="56" t="s">
        <v>97</v>
      </c>
      <c r="E29" s="62" t="str">
        <f>VLOOKUP(C29,'[2]2024年门店-截止10.31'!A:C,3,0)</f>
        <v>已闭店</v>
      </c>
      <c r="F29" s="63">
        <f>VLOOKUP(C29,[2]面积!A:B,2,0)</f>
        <v>83.49</v>
      </c>
      <c r="G29" s="57" t="str">
        <f>IF(OR(E29="营业",E29="装修中"),VLOOKUP(C29,[2]当前组织架构!C:H,6,0),"")</f>
        <v/>
      </c>
      <c r="H29" s="57" t="str">
        <f>IF(OR(E29="营业",E29="装修中"),VLOOKUP(C29,[2]当前组织架构!C:H,5,0),"")</f>
        <v/>
      </c>
      <c r="I29" s="58">
        <v>189231.9</v>
      </c>
      <c r="J29" s="58">
        <v>10711.24</v>
      </c>
      <c r="K29" s="58">
        <v>178520.66</v>
      </c>
      <c r="L29" s="58">
        <v>9451.84</v>
      </c>
      <c r="M29" s="58">
        <v>8161.3</v>
      </c>
      <c r="N29" s="58">
        <v>10098.98</v>
      </c>
      <c r="O29" s="58">
        <v>25085.84</v>
      </c>
      <c r="P29" s="58">
        <v>0</v>
      </c>
      <c r="Q29" s="58">
        <v>-950.40342080315497</v>
      </c>
      <c r="R29" s="58">
        <v>51847.556579196797</v>
      </c>
      <c r="S29" s="58">
        <v>10836.916652689701</v>
      </c>
      <c r="T29" s="58">
        <v>0</v>
      </c>
      <c r="U29" s="58">
        <v>2904.44</v>
      </c>
      <c r="V29" s="58">
        <v>65588.913231886603</v>
      </c>
      <c r="W29" s="58">
        <v>112931.74676811299</v>
      </c>
      <c r="X29" s="58">
        <v>22998.06</v>
      </c>
      <c r="Y29" s="58">
        <v>8090.95</v>
      </c>
      <c r="Z29" s="58">
        <v>0</v>
      </c>
      <c r="AA29" s="58">
        <v>5465.41</v>
      </c>
      <c r="AB29" s="58">
        <v>-776.74849056604</v>
      </c>
      <c r="AC29" s="58">
        <v>0</v>
      </c>
      <c r="AD29" s="58">
        <v>35777.671509434003</v>
      </c>
      <c r="AE29" s="58">
        <v>4403.75</v>
      </c>
      <c r="AF29" s="58">
        <v>200</v>
      </c>
      <c r="AG29" s="58">
        <v>554.66999999999996</v>
      </c>
      <c r="AH29" s="58">
        <v>559.70000000000005</v>
      </c>
      <c r="AI29" s="58">
        <v>131.19</v>
      </c>
      <c r="AJ29" s="58">
        <v>79.680000000000007</v>
      </c>
      <c r="AK29" s="58">
        <v>32.25</v>
      </c>
      <c r="AL29" s="58">
        <v>0</v>
      </c>
      <c r="AM29" s="58">
        <v>1651.26</v>
      </c>
      <c r="AN29" s="58">
        <v>1751.6</v>
      </c>
      <c r="AO29" s="58">
        <v>414.06</v>
      </c>
      <c r="AP29" s="58">
        <v>0</v>
      </c>
      <c r="AQ29" s="58">
        <v>671</v>
      </c>
      <c r="AR29" s="58">
        <v>0</v>
      </c>
      <c r="AS29" s="58">
        <v>0</v>
      </c>
      <c r="AT29" s="58">
        <v>0</v>
      </c>
      <c r="AU29" s="58">
        <v>0</v>
      </c>
      <c r="AV29" s="58">
        <v>1746.1484119770901</v>
      </c>
      <c r="AW29" s="58">
        <v>12195.308411977099</v>
      </c>
      <c r="AX29" s="58">
        <v>67284.323809523805</v>
      </c>
      <c r="AY29" s="58">
        <v>5989.35849056604</v>
      </c>
      <c r="AZ29" s="58">
        <v>73273.6823000898</v>
      </c>
      <c r="BA29" s="58">
        <v>-8314.9154533879591</v>
      </c>
    </row>
    <row r="30" spans="1:53">
      <c r="A30" s="56">
        <v>202401</v>
      </c>
      <c r="B30" s="56" t="s">
        <v>528</v>
      </c>
      <c r="C30" s="56" t="s">
        <v>100</v>
      </c>
      <c r="D30" s="56" t="s">
        <v>99</v>
      </c>
      <c r="E30" s="62" t="str">
        <f>VLOOKUP(C30,'[2]2024年门店-截止10.31'!A:C,3,0)</f>
        <v>营业</v>
      </c>
      <c r="F30" s="63">
        <f>VLOOKUP(C30,[2]面积!A:B,2,0)</f>
        <v>114.4</v>
      </c>
      <c r="G30" s="57" t="str">
        <f>IF(OR(E30="营业",E30="装修中"),VLOOKUP(C30,[2]当前组织架构!C:H,6,0),"")</f>
        <v>戴斌</v>
      </c>
      <c r="H30" s="57" t="str">
        <f>IF(OR(E30="营业",E30="装修中"),VLOOKUP(C30,[2]当前组织架构!C:H,5,0),"")</f>
        <v>董婷婷</v>
      </c>
      <c r="I30" s="58">
        <v>150983.97</v>
      </c>
      <c r="J30" s="58">
        <v>8546.2600000000093</v>
      </c>
      <c r="K30" s="58">
        <v>142437.71</v>
      </c>
      <c r="L30" s="58">
        <v>7149.12</v>
      </c>
      <c r="M30" s="58">
        <v>6230.02</v>
      </c>
      <c r="N30" s="58">
        <v>9296.15</v>
      </c>
      <c r="O30" s="58">
        <v>20241.95</v>
      </c>
      <c r="P30" s="58">
        <v>0</v>
      </c>
      <c r="Q30" s="58">
        <v>-772.542948769801</v>
      </c>
      <c r="R30" s="58">
        <v>42144.6970512302</v>
      </c>
      <c r="S30" s="58">
        <v>8771.8590668712804</v>
      </c>
      <c r="T30" s="58">
        <v>0</v>
      </c>
      <c r="U30" s="58">
        <v>2608.63</v>
      </c>
      <c r="V30" s="58">
        <v>53525.186118101497</v>
      </c>
      <c r="W30" s="58">
        <v>88912.523881898494</v>
      </c>
      <c r="X30" s="58">
        <v>22858.12</v>
      </c>
      <c r="Y30" s="58">
        <v>5043.92</v>
      </c>
      <c r="Z30" s="58">
        <v>0</v>
      </c>
      <c r="AA30" s="58">
        <v>7770.49</v>
      </c>
      <c r="AB30" s="58">
        <v>541.96943396226004</v>
      </c>
      <c r="AC30" s="58">
        <v>0</v>
      </c>
      <c r="AD30" s="58">
        <v>36214.499433962301</v>
      </c>
      <c r="AE30" s="58">
        <v>6208.2</v>
      </c>
      <c r="AF30" s="58">
        <v>0</v>
      </c>
      <c r="AG30" s="58">
        <v>516.01</v>
      </c>
      <c r="AH30" s="58">
        <v>462.48</v>
      </c>
      <c r="AI30" s="58">
        <v>25</v>
      </c>
      <c r="AJ30" s="58">
        <v>0</v>
      </c>
      <c r="AK30" s="58">
        <v>44.36</v>
      </c>
      <c r="AL30" s="58">
        <v>0</v>
      </c>
      <c r="AM30" s="58">
        <v>1601.81</v>
      </c>
      <c r="AN30" s="58">
        <v>877.69</v>
      </c>
      <c r="AO30" s="58">
        <v>257.52</v>
      </c>
      <c r="AP30" s="58">
        <v>0</v>
      </c>
      <c r="AQ30" s="58">
        <v>198</v>
      </c>
      <c r="AR30" s="58">
        <v>0</v>
      </c>
      <c r="AS30" s="58">
        <v>0</v>
      </c>
      <c r="AT30" s="58">
        <v>0</v>
      </c>
      <c r="AU30" s="58">
        <v>0</v>
      </c>
      <c r="AV30" s="58">
        <v>2754.8147367634201</v>
      </c>
      <c r="AW30" s="58">
        <v>12945.884736763401</v>
      </c>
      <c r="AX30" s="58">
        <v>17863.447619047602</v>
      </c>
      <c r="AY30" s="58">
        <v>9564.2547169811296</v>
      </c>
      <c r="AZ30" s="58">
        <v>27427.702336028698</v>
      </c>
      <c r="BA30" s="58">
        <v>12324.4373751441</v>
      </c>
    </row>
    <row r="31" spans="1:53">
      <c r="A31" s="56">
        <v>202401</v>
      </c>
      <c r="B31" s="56" t="s">
        <v>528</v>
      </c>
      <c r="C31" s="56" t="s">
        <v>102</v>
      </c>
      <c r="D31" s="56" t="s">
        <v>101</v>
      </c>
      <c r="E31" s="62" t="str">
        <f>VLOOKUP(C31,'[2]2024年门店-截止10.31'!A:C,3,0)</f>
        <v>已闭店</v>
      </c>
      <c r="F31" s="63">
        <f>VLOOKUP(C31,[2]面积!A:B,2,0)</f>
        <v>87.1</v>
      </c>
      <c r="G31" s="57" t="str">
        <f>IF(OR(E31="营业",E31="装修中"),VLOOKUP(C31,[2]当前组织架构!C:H,6,0),"")</f>
        <v/>
      </c>
      <c r="H31" s="57" t="str">
        <f>IF(OR(E31="营业",E31="装修中"),VLOOKUP(C31,[2]当前组织架构!C:H,5,0),"")</f>
        <v/>
      </c>
      <c r="I31" s="58">
        <v>170625.39</v>
      </c>
      <c r="J31" s="58">
        <v>9658.04000000001</v>
      </c>
      <c r="K31" s="58">
        <v>160967.35</v>
      </c>
      <c r="L31" s="58">
        <v>8418.94</v>
      </c>
      <c r="M31" s="58">
        <v>7960.64</v>
      </c>
      <c r="N31" s="58">
        <v>11824.05</v>
      </c>
      <c r="O31" s="58">
        <v>24625.06</v>
      </c>
      <c r="P31" s="58">
        <v>0</v>
      </c>
      <c r="Q31" s="58">
        <v>-950.95658416630897</v>
      </c>
      <c r="R31" s="58">
        <v>51877.733415833703</v>
      </c>
      <c r="S31" s="58">
        <v>10725.346895487501</v>
      </c>
      <c r="T31" s="58">
        <v>0</v>
      </c>
      <c r="U31" s="58">
        <v>1472.99</v>
      </c>
      <c r="V31" s="58">
        <v>64076.0703113212</v>
      </c>
      <c r="W31" s="58">
        <v>96891.279688678798</v>
      </c>
      <c r="X31" s="58">
        <v>25851.17</v>
      </c>
      <c r="Y31" s="58">
        <v>6507.82</v>
      </c>
      <c r="Z31" s="58">
        <v>0</v>
      </c>
      <c r="AA31" s="58">
        <v>8089.99</v>
      </c>
      <c r="AB31" s="58">
        <v>1415.1905660377399</v>
      </c>
      <c r="AC31" s="58">
        <v>0</v>
      </c>
      <c r="AD31" s="58">
        <v>41864.170566037697</v>
      </c>
      <c r="AE31" s="58">
        <v>5458.11</v>
      </c>
      <c r="AF31" s="58">
        <v>0</v>
      </c>
      <c r="AG31" s="58">
        <v>520.79</v>
      </c>
      <c r="AH31" s="58">
        <v>748.6</v>
      </c>
      <c r="AI31" s="58">
        <v>380</v>
      </c>
      <c r="AJ31" s="58">
        <v>79.760000000000005</v>
      </c>
      <c r="AK31" s="58">
        <v>45.57</v>
      </c>
      <c r="AL31" s="58">
        <v>0</v>
      </c>
      <c r="AM31" s="58">
        <v>1777.37</v>
      </c>
      <c r="AN31" s="58">
        <v>863.04</v>
      </c>
      <c r="AO31" s="58">
        <v>565.15</v>
      </c>
      <c r="AP31" s="58">
        <v>0</v>
      </c>
      <c r="AQ31" s="58">
        <v>60</v>
      </c>
      <c r="AR31" s="58">
        <v>0</v>
      </c>
      <c r="AS31" s="58">
        <v>0</v>
      </c>
      <c r="AT31" s="58">
        <v>0</v>
      </c>
      <c r="AU31" s="58">
        <v>0</v>
      </c>
      <c r="AV31" s="58">
        <v>2149.1001812078598</v>
      </c>
      <c r="AW31" s="58">
        <v>12647.490181207901</v>
      </c>
      <c r="AX31" s="58">
        <v>19333.6095238095</v>
      </c>
      <c r="AY31" s="58">
        <v>4811.3207547169804</v>
      </c>
      <c r="AZ31" s="58">
        <v>24144.930278526499</v>
      </c>
      <c r="BA31" s="58">
        <v>18234.688662906701</v>
      </c>
    </row>
    <row r="32" spans="1:53">
      <c r="A32" s="56">
        <v>202401</v>
      </c>
      <c r="B32" s="56" t="s">
        <v>528</v>
      </c>
      <c r="C32" s="56" t="s">
        <v>104</v>
      </c>
      <c r="D32" s="56" t="s">
        <v>103</v>
      </c>
      <c r="E32" s="62" t="str">
        <f>VLOOKUP(C32,'[2]2024年门店-截止10.31'!A:C,3,0)</f>
        <v>营业</v>
      </c>
      <c r="F32" s="63">
        <f>VLOOKUP(C32,[2]面积!A:B,2,0)</f>
        <v>62.9</v>
      </c>
      <c r="G32" s="57" t="str">
        <f>IF(OR(E32="营业",E32="装修中"),VLOOKUP(C32,[2]当前组织架构!C:H,6,0),"")</f>
        <v>孙军</v>
      </c>
      <c r="H32" s="57" t="str">
        <f>IF(OR(E32="营业",E32="装修中"),VLOOKUP(C32,[2]当前组织架构!C:H,5,0),"")</f>
        <v>甘胜斌</v>
      </c>
      <c r="I32" s="58">
        <v>186699.72</v>
      </c>
      <c r="J32" s="58">
        <v>10567.91</v>
      </c>
      <c r="K32" s="58">
        <v>176131.81</v>
      </c>
      <c r="L32" s="58">
        <v>8823.39</v>
      </c>
      <c r="M32" s="58">
        <v>8327.3799999999992</v>
      </c>
      <c r="N32" s="58">
        <v>9178.5</v>
      </c>
      <c r="O32" s="58">
        <v>25841.279999999999</v>
      </c>
      <c r="P32" s="58">
        <v>0</v>
      </c>
      <c r="Q32" s="58">
        <v>-939.10956380098901</v>
      </c>
      <c r="R32" s="58">
        <v>51231.440436199002</v>
      </c>
      <c r="S32" s="58">
        <v>10969.379000180301</v>
      </c>
      <c r="T32" s="58">
        <v>0</v>
      </c>
      <c r="U32" s="58">
        <v>1576.29</v>
      </c>
      <c r="V32" s="58">
        <v>63777.109436379302</v>
      </c>
      <c r="W32" s="58">
        <v>112354.70056362099</v>
      </c>
      <c r="X32" s="58">
        <v>24093.9</v>
      </c>
      <c r="Y32" s="58">
        <v>8665.2199999999993</v>
      </c>
      <c r="Z32" s="58">
        <v>0</v>
      </c>
      <c r="AA32" s="58">
        <v>6815.68</v>
      </c>
      <c r="AB32" s="58">
        <v>408.31320754717001</v>
      </c>
      <c r="AC32" s="58">
        <v>0</v>
      </c>
      <c r="AD32" s="58">
        <v>39983.113207547198</v>
      </c>
      <c r="AE32" s="58">
        <v>5000</v>
      </c>
      <c r="AF32" s="58">
        <v>0</v>
      </c>
      <c r="AG32" s="58">
        <v>995.3</v>
      </c>
      <c r="AH32" s="58">
        <v>573.02</v>
      </c>
      <c r="AI32" s="58">
        <v>7981</v>
      </c>
      <c r="AJ32" s="58">
        <v>237.18</v>
      </c>
      <c r="AK32" s="58">
        <v>41.47</v>
      </c>
      <c r="AL32" s="58">
        <v>0</v>
      </c>
      <c r="AM32" s="58">
        <v>2151.35</v>
      </c>
      <c r="AN32" s="58">
        <v>1993.86</v>
      </c>
      <c r="AO32" s="58">
        <v>358.41</v>
      </c>
      <c r="AP32" s="58">
        <v>0</v>
      </c>
      <c r="AQ32" s="58">
        <v>96</v>
      </c>
      <c r="AR32" s="58">
        <v>0</v>
      </c>
      <c r="AS32" s="58">
        <v>0</v>
      </c>
      <c r="AT32" s="58">
        <v>0</v>
      </c>
      <c r="AU32" s="58">
        <v>0</v>
      </c>
      <c r="AV32" s="58">
        <v>2149.1001812078598</v>
      </c>
      <c r="AW32" s="58">
        <v>21576.690181207901</v>
      </c>
      <c r="AX32" s="58">
        <v>36434.076190476197</v>
      </c>
      <c r="AY32" s="58">
        <v>5340.5660377358499</v>
      </c>
      <c r="AZ32" s="58">
        <v>41774.642228211997</v>
      </c>
      <c r="BA32" s="58">
        <v>9020.2549466538494</v>
      </c>
    </row>
    <row r="33" spans="1:53">
      <c r="A33" s="56">
        <v>202401</v>
      </c>
      <c r="B33" s="56" t="s">
        <v>528</v>
      </c>
      <c r="C33" s="56" t="s">
        <v>106</v>
      </c>
      <c r="D33" s="56" t="s">
        <v>105</v>
      </c>
      <c r="E33" s="62" t="str">
        <f>VLOOKUP(C33,'[2]2024年门店-截止10.31'!A:C,3,0)</f>
        <v>营业</v>
      </c>
      <c r="F33" s="63">
        <f>VLOOKUP(C33,[2]面积!A:B,2,0)</f>
        <v>81.08</v>
      </c>
      <c r="G33" s="57" t="str">
        <f>IF(OR(E33="营业",E33="装修中"),VLOOKUP(C33,[2]当前组织架构!C:H,6,0),"")</f>
        <v>孙军</v>
      </c>
      <c r="H33" s="57" t="str">
        <f>IF(OR(E33="营业",E33="装修中"),VLOOKUP(C33,[2]当前组织架构!C:H,5,0),"")</f>
        <v>郭洋</v>
      </c>
      <c r="I33" s="58">
        <v>379637.79</v>
      </c>
      <c r="J33" s="58">
        <v>21488.93</v>
      </c>
      <c r="K33" s="58">
        <v>358148.86</v>
      </c>
      <c r="L33" s="58">
        <v>16327.28</v>
      </c>
      <c r="M33" s="58">
        <v>15741.35</v>
      </c>
      <c r="N33" s="58">
        <v>10383.06</v>
      </c>
      <c r="O33" s="58">
        <v>43516.9</v>
      </c>
      <c r="P33" s="58">
        <v>0</v>
      </c>
      <c r="Q33" s="58">
        <v>-1547.49997949966</v>
      </c>
      <c r="R33" s="58">
        <v>84421.090020500298</v>
      </c>
      <c r="S33" s="58">
        <v>18307.518372762599</v>
      </c>
      <c r="T33" s="58">
        <v>0</v>
      </c>
      <c r="U33" s="58">
        <v>2928.38</v>
      </c>
      <c r="V33" s="58">
        <v>105656.988393263</v>
      </c>
      <c r="W33" s="58">
        <v>252491.871606737</v>
      </c>
      <c r="X33" s="58">
        <v>54602.12</v>
      </c>
      <c r="Y33" s="58">
        <v>14892.09</v>
      </c>
      <c r="Z33" s="58">
        <v>0</v>
      </c>
      <c r="AA33" s="58">
        <v>13224.84</v>
      </c>
      <c r="AB33" s="58">
        <v>1271.18735849057</v>
      </c>
      <c r="AC33" s="58">
        <v>0</v>
      </c>
      <c r="AD33" s="58">
        <v>83990.237358490602</v>
      </c>
      <c r="AE33" s="58">
        <v>8119.9</v>
      </c>
      <c r="AF33" s="58">
        <v>0</v>
      </c>
      <c r="AG33" s="58">
        <v>898.77</v>
      </c>
      <c r="AH33" s="58">
        <v>2005.99</v>
      </c>
      <c r="AI33" s="58">
        <v>1578</v>
      </c>
      <c r="AJ33" s="58">
        <v>653.79999999999995</v>
      </c>
      <c r="AK33" s="58">
        <v>45.22</v>
      </c>
      <c r="AL33" s="58">
        <v>0</v>
      </c>
      <c r="AM33" s="58">
        <v>3251.55</v>
      </c>
      <c r="AN33" s="58">
        <v>7509.35</v>
      </c>
      <c r="AO33" s="58">
        <v>150.31</v>
      </c>
      <c r="AP33" s="58">
        <v>2000</v>
      </c>
      <c r="AQ33" s="58">
        <v>752</v>
      </c>
      <c r="AR33" s="58">
        <v>0</v>
      </c>
      <c r="AS33" s="58">
        <v>0</v>
      </c>
      <c r="AT33" s="58">
        <v>0</v>
      </c>
      <c r="AU33" s="58">
        <v>0</v>
      </c>
      <c r="AV33" s="58">
        <v>2754.8147367634201</v>
      </c>
      <c r="AW33" s="58">
        <v>29719.7047367634</v>
      </c>
      <c r="AX33" s="58">
        <v>108338.095238095</v>
      </c>
      <c r="AY33" s="58">
        <v>22090.584905660398</v>
      </c>
      <c r="AZ33" s="58">
        <v>130428.680143755</v>
      </c>
      <c r="BA33" s="58">
        <v>8353.2493677275797</v>
      </c>
    </row>
    <row r="34" spans="1:53">
      <c r="A34" s="56">
        <v>202401</v>
      </c>
      <c r="B34" s="56" t="s">
        <v>528</v>
      </c>
      <c r="C34" s="56" t="s">
        <v>108</v>
      </c>
      <c r="D34" s="56" t="s">
        <v>107</v>
      </c>
      <c r="E34" s="62" t="str">
        <f>VLOOKUP(C34,'[2]2024年门店-截止10.31'!A:C,3,0)</f>
        <v>营业</v>
      </c>
      <c r="F34" s="63">
        <f>VLOOKUP(C34,[2]面积!A:B,2,0)</f>
        <v>70</v>
      </c>
      <c r="G34" s="57" t="str">
        <f>IF(OR(E34="营业",E34="装修中"),VLOOKUP(C34,[2]当前组织架构!C:H,6,0),"")</f>
        <v>孙军</v>
      </c>
      <c r="H34" s="57" t="str">
        <f>IF(OR(E34="营业",E34="装修中"),VLOOKUP(C34,[2]当前组织架构!C:H,5,0),"")</f>
        <v>郭洋</v>
      </c>
      <c r="I34" s="58">
        <v>177765.63</v>
      </c>
      <c r="J34" s="58">
        <v>10062.209999999999</v>
      </c>
      <c r="K34" s="58">
        <v>167703.42000000001</v>
      </c>
      <c r="L34" s="58">
        <v>9322.34</v>
      </c>
      <c r="M34" s="58">
        <v>7471.2</v>
      </c>
      <c r="N34" s="58">
        <v>13827.23</v>
      </c>
      <c r="O34" s="58">
        <v>25573.29</v>
      </c>
      <c r="P34" s="58">
        <v>0</v>
      </c>
      <c r="Q34" s="58">
        <v>-1011.53580276241</v>
      </c>
      <c r="R34" s="58">
        <v>55182.524197237602</v>
      </c>
      <c r="S34" s="58">
        <v>11254.7341472609</v>
      </c>
      <c r="T34" s="58">
        <v>0</v>
      </c>
      <c r="U34" s="58">
        <v>2713.88</v>
      </c>
      <c r="V34" s="58">
        <v>69151.138344498497</v>
      </c>
      <c r="W34" s="58">
        <v>98552.281655501502</v>
      </c>
      <c r="X34" s="58">
        <v>22314.38</v>
      </c>
      <c r="Y34" s="58">
        <v>5358.39</v>
      </c>
      <c r="Z34" s="58">
        <v>0</v>
      </c>
      <c r="AA34" s="58">
        <v>9143.08</v>
      </c>
      <c r="AB34" s="58">
        <v>-1315.5324528301901</v>
      </c>
      <c r="AC34" s="58">
        <v>0</v>
      </c>
      <c r="AD34" s="58">
        <v>35500.317547169798</v>
      </c>
      <c r="AE34" s="58">
        <v>5316.64</v>
      </c>
      <c r="AF34" s="58">
        <v>0</v>
      </c>
      <c r="AG34" s="58">
        <v>532.61</v>
      </c>
      <c r="AH34" s="58">
        <v>426.37</v>
      </c>
      <c r="AI34" s="58">
        <v>110</v>
      </c>
      <c r="AJ34" s="58">
        <v>0</v>
      </c>
      <c r="AK34" s="58">
        <v>43.02</v>
      </c>
      <c r="AL34" s="58">
        <v>0</v>
      </c>
      <c r="AM34" s="58">
        <v>1646.81</v>
      </c>
      <c r="AN34" s="58">
        <v>1344.73</v>
      </c>
      <c r="AO34" s="58">
        <v>425.66</v>
      </c>
      <c r="AP34" s="58">
        <v>0</v>
      </c>
      <c r="AQ34" s="58">
        <v>50</v>
      </c>
      <c r="AR34" s="58">
        <v>0</v>
      </c>
      <c r="AS34" s="58">
        <v>0</v>
      </c>
      <c r="AT34" s="58">
        <v>0</v>
      </c>
      <c r="AU34" s="58">
        <v>0</v>
      </c>
      <c r="AV34" s="58">
        <v>2754.8147367634201</v>
      </c>
      <c r="AW34" s="58">
        <v>12650.654736763399</v>
      </c>
      <c r="AX34" s="58">
        <v>16555.704761904799</v>
      </c>
      <c r="AY34" s="58">
        <v>2008.4905660377401</v>
      </c>
      <c r="AZ34" s="58">
        <v>18564.1953279425</v>
      </c>
      <c r="BA34" s="58">
        <v>31837.114043625799</v>
      </c>
    </row>
    <row r="35" spans="1:53">
      <c r="A35" s="56">
        <v>202401</v>
      </c>
      <c r="B35" s="56" t="s">
        <v>528</v>
      </c>
      <c r="C35" s="56" t="s">
        <v>110</v>
      </c>
      <c r="D35" s="56" t="s">
        <v>109</v>
      </c>
      <c r="E35" s="62" t="str">
        <f>VLOOKUP(C35,'[2]2024年门店-截止10.31'!A:C,3,0)</f>
        <v>营业</v>
      </c>
      <c r="F35" s="63">
        <f>VLOOKUP(C35,[2]面积!A:B,2,0)</f>
        <v>74.28</v>
      </c>
      <c r="G35" s="57" t="str">
        <f>IF(OR(E35="营业",E35="装修中"),VLOOKUP(C35,[2]当前组织架构!C:H,6,0),"")</f>
        <v>戴斌</v>
      </c>
      <c r="H35" s="57" t="str">
        <f>IF(OR(E35="营业",E35="装修中"),VLOOKUP(C35,[2]当前组织架构!C:H,5,0),"")</f>
        <v>冯珏</v>
      </c>
      <c r="I35" s="58">
        <v>279750.89</v>
      </c>
      <c r="J35" s="58">
        <v>15834.96</v>
      </c>
      <c r="K35" s="58">
        <v>263915.93</v>
      </c>
      <c r="L35" s="58">
        <v>12542.07</v>
      </c>
      <c r="M35" s="58">
        <v>14013.18</v>
      </c>
      <c r="N35" s="58">
        <v>13772.61</v>
      </c>
      <c r="O35" s="58">
        <v>38928.730000000003</v>
      </c>
      <c r="P35" s="58">
        <v>0</v>
      </c>
      <c r="Q35" s="58">
        <v>-1426.67887655495</v>
      </c>
      <c r="R35" s="58">
        <v>77829.911123445097</v>
      </c>
      <c r="S35" s="58">
        <v>16582.9360378944</v>
      </c>
      <c r="T35" s="58">
        <v>0</v>
      </c>
      <c r="U35" s="58">
        <v>2939.35</v>
      </c>
      <c r="V35" s="58">
        <v>97352.197161339398</v>
      </c>
      <c r="W35" s="58">
        <v>166563.732838661</v>
      </c>
      <c r="X35" s="58">
        <v>42351</v>
      </c>
      <c r="Y35" s="58">
        <v>4261.3599999999997</v>
      </c>
      <c r="Z35" s="58">
        <v>0</v>
      </c>
      <c r="AA35" s="58">
        <v>7126.58</v>
      </c>
      <c r="AB35" s="58">
        <v>1146.92339622642</v>
      </c>
      <c r="AC35" s="58">
        <v>0</v>
      </c>
      <c r="AD35" s="58">
        <v>54885.863396226399</v>
      </c>
      <c r="AE35" s="58">
        <v>5773.24</v>
      </c>
      <c r="AF35" s="58">
        <v>0</v>
      </c>
      <c r="AG35" s="58">
        <v>632.47</v>
      </c>
      <c r="AH35" s="58">
        <v>674.07</v>
      </c>
      <c r="AI35" s="58">
        <v>587.38</v>
      </c>
      <c r="AJ35" s="58">
        <v>24.11</v>
      </c>
      <c r="AK35" s="58">
        <v>49.08</v>
      </c>
      <c r="AL35" s="58">
        <v>0</v>
      </c>
      <c r="AM35" s="58">
        <v>1631.44</v>
      </c>
      <c r="AN35" s="58">
        <v>2349.4699999999998</v>
      </c>
      <c r="AO35" s="58">
        <v>360.35</v>
      </c>
      <c r="AP35" s="58">
        <v>400</v>
      </c>
      <c r="AQ35" s="58">
        <v>344</v>
      </c>
      <c r="AR35" s="58">
        <v>0</v>
      </c>
      <c r="AS35" s="58">
        <v>0</v>
      </c>
      <c r="AT35" s="58">
        <v>0</v>
      </c>
      <c r="AU35" s="58">
        <v>0</v>
      </c>
      <c r="AV35" s="58">
        <v>2225.4991812078601</v>
      </c>
      <c r="AW35" s="58">
        <v>15051.109181207899</v>
      </c>
      <c r="AX35" s="58">
        <v>52292.0285714286</v>
      </c>
      <c r="AY35" s="58">
        <v>7258.6132075471696</v>
      </c>
      <c r="AZ35" s="58">
        <v>59550.641778975798</v>
      </c>
      <c r="BA35" s="58">
        <v>37076.118482250902</v>
      </c>
    </row>
    <row r="36" spans="1:53">
      <c r="A36" s="56">
        <v>202401</v>
      </c>
      <c r="B36" s="56" t="s">
        <v>528</v>
      </c>
      <c r="C36" s="56" t="s">
        <v>112</v>
      </c>
      <c r="D36" s="56" t="s">
        <v>111</v>
      </c>
      <c r="E36" s="62" t="str">
        <f>VLOOKUP(C36,'[2]2024年门店-截止10.31'!A:C,3,0)</f>
        <v>营业</v>
      </c>
      <c r="F36" s="63">
        <f>VLOOKUP(C36,[2]面积!A:B,2,0)</f>
        <v>94.36</v>
      </c>
      <c r="G36" s="57" t="str">
        <f>IF(OR(E36="营业",E36="装修中"),VLOOKUP(C36,[2]当前组织架构!C:H,6,0),"")</f>
        <v>孙军</v>
      </c>
      <c r="H36" s="57" t="str">
        <f>IF(OR(E36="营业",E36="装修中"),VLOOKUP(C36,[2]当前组织架构!C:H,5,0),"")</f>
        <v>郭洋</v>
      </c>
      <c r="I36" s="58">
        <v>184299.1</v>
      </c>
      <c r="J36" s="58">
        <v>10432.02</v>
      </c>
      <c r="K36" s="58">
        <v>173867.08</v>
      </c>
      <c r="L36" s="58">
        <v>9461.7900000000009</v>
      </c>
      <c r="M36" s="58">
        <v>8343.0499999999993</v>
      </c>
      <c r="N36" s="58">
        <v>10510.41</v>
      </c>
      <c r="O36" s="58">
        <v>26192.720000000001</v>
      </c>
      <c r="P36" s="58">
        <v>0</v>
      </c>
      <c r="Q36" s="58">
        <v>-981.18490087563498</v>
      </c>
      <c r="R36" s="58">
        <v>53526.785099124398</v>
      </c>
      <c r="S36" s="58">
        <v>11260.902278253299</v>
      </c>
      <c r="T36" s="58">
        <v>0</v>
      </c>
      <c r="U36" s="58">
        <v>2628.03</v>
      </c>
      <c r="V36" s="58">
        <v>67415.717377377601</v>
      </c>
      <c r="W36" s="58">
        <v>106451.36262262199</v>
      </c>
      <c r="X36" s="58">
        <v>25112.29</v>
      </c>
      <c r="Y36" s="58">
        <v>7244.7</v>
      </c>
      <c r="Z36" s="58">
        <v>0</v>
      </c>
      <c r="AA36" s="58">
        <v>5449.38</v>
      </c>
      <c r="AB36" s="58">
        <v>385.14830188679002</v>
      </c>
      <c r="AC36" s="58">
        <v>0</v>
      </c>
      <c r="AD36" s="58">
        <v>38191.518301886797</v>
      </c>
      <c r="AE36" s="58">
        <v>5000</v>
      </c>
      <c r="AF36" s="58">
        <v>0</v>
      </c>
      <c r="AG36" s="58">
        <v>544.13</v>
      </c>
      <c r="AH36" s="58">
        <v>522.5</v>
      </c>
      <c r="AI36" s="58">
        <v>450</v>
      </c>
      <c r="AJ36" s="58">
        <v>31.97</v>
      </c>
      <c r="AK36" s="58">
        <v>54.27</v>
      </c>
      <c r="AL36" s="58">
        <v>0</v>
      </c>
      <c r="AM36" s="58">
        <v>1456.26</v>
      </c>
      <c r="AN36" s="58">
        <v>2061.64</v>
      </c>
      <c r="AO36" s="58">
        <v>306.95</v>
      </c>
      <c r="AP36" s="58">
        <v>0</v>
      </c>
      <c r="AQ36" s="58">
        <v>164</v>
      </c>
      <c r="AR36" s="58">
        <v>0</v>
      </c>
      <c r="AS36" s="58">
        <v>0</v>
      </c>
      <c r="AT36" s="58">
        <v>0</v>
      </c>
      <c r="AU36" s="58">
        <v>0</v>
      </c>
      <c r="AV36" s="58">
        <v>1746.1484119770901</v>
      </c>
      <c r="AW36" s="58">
        <v>12337.868411977101</v>
      </c>
      <c r="AX36" s="58">
        <v>33026</v>
      </c>
      <c r="AY36" s="58">
        <v>7433.0754716981101</v>
      </c>
      <c r="AZ36" s="58">
        <v>40459.075471698103</v>
      </c>
      <c r="BA36" s="58">
        <v>15462.90043706</v>
      </c>
    </row>
    <row r="37" spans="1:53">
      <c r="A37" s="56">
        <v>202401</v>
      </c>
      <c r="B37" s="56" t="s">
        <v>528</v>
      </c>
      <c r="C37" s="56" t="s">
        <v>114</v>
      </c>
      <c r="D37" s="56" t="s">
        <v>113</v>
      </c>
      <c r="E37" s="62" t="str">
        <f>VLOOKUP(C37,'[2]2024年门店-截止10.31'!A:C,3,0)</f>
        <v>营业</v>
      </c>
      <c r="F37" s="63">
        <f>VLOOKUP(C37,[2]面积!A:B,2,0)</f>
        <v>70.5</v>
      </c>
      <c r="G37" s="57" t="str">
        <f>IF(OR(E37="营业",E37="装修中"),VLOOKUP(C37,[2]当前组织架构!C:H,6,0),"")</f>
        <v>孙军</v>
      </c>
      <c r="H37" s="57" t="str">
        <f>IF(OR(E37="营业",E37="装修中"),VLOOKUP(C37,[2]当前组织架构!C:H,5,0),"")</f>
        <v>郭洋</v>
      </c>
      <c r="I37" s="58">
        <v>329324.65999999997</v>
      </c>
      <c r="J37" s="58">
        <v>18641.02</v>
      </c>
      <c r="K37" s="58">
        <v>310683.64</v>
      </c>
      <c r="L37" s="58">
        <v>14849.48</v>
      </c>
      <c r="M37" s="58">
        <v>12654.2</v>
      </c>
      <c r="N37" s="58">
        <v>12663.71</v>
      </c>
      <c r="O37" s="58">
        <v>40935.480000000003</v>
      </c>
      <c r="P37" s="58">
        <v>0</v>
      </c>
      <c r="Q37" s="58">
        <v>-1459.91332022968</v>
      </c>
      <c r="R37" s="58">
        <v>79642.956679770301</v>
      </c>
      <c r="S37" s="58">
        <v>17241.9719250134</v>
      </c>
      <c r="T37" s="58">
        <v>0</v>
      </c>
      <c r="U37" s="58">
        <v>2559.63</v>
      </c>
      <c r="V37" s="58">
        <v>99444.558604783699</v>
      </c>
      <c r="W37" s="58">
        <v>211239.081395216</v>
      </c>
      <c r="X37" s="58">
        <v>48210.58</v>
      </c>
      <c r="Y37" s="58">
        <v>5353.13</v>
      </c>
      <c r="Z37" s="58">
        <v>0</v>
      </c>
      <c r="AA37" s="58">
        <v>9114.44</v>
      </c>
      <c r="AB37" s="58">
        <v>2842.2349056603798</v>
      </c>
      <c r="AC37" s="58">
        <v>0</v>
      </c>
      <c r="AD37" s="58">
        <v>65520.384905660401</v>
      </c>
      <c r="AE37" s="58">
        <v>7723.26</v>
      </c>
      <c r="AF37" s="58">
        <v>0</v>
      </c>
      <c r="AG37" s="58">
        <v>1198.28</v>
      </c>
      <c r="AH37" s="58">
        <v>616.22</v>
      </c>
      <c r="AI37" s="58">
        <v>50</v>
      </c>
      <c r="AJ37" s="58">
        <v>235.44</v>
      </c>
      <c r="AK37" s="58">
        <v>41.53</v>
      </c>
      <c r="AL37" s="58">
        <v>0</v>
      </c>
      <c r="AM37" s="58">
        <v>2118.21</v>
      </c>
      <c r="AN37" s="58">
        <v>956.78</v>
      </c>
      <c r="AO37" s="58">
        <v>1230.97</v>
      </c>
      <c r="AP37" s="58">
        <v>0</v>
      </c>
      <c r="AQ37" s="58">
        <v>4604</v>
      </c>
      <c r="AR37" s="58">
        <v>0</v>
      </c>
      <c r="AS37" s="58">
        <v>0</v>
      </c>
      <c r="AT37" s="58">
        <v>0</v>
      </c>
      <c r="AU37" s="58">
        <v>0</v>
      </c>
      <c r="AV37" s="58">
        <v>2013.7272944154099</v>
      </c>
      <c r="AW37" s="58">
        <v>20788.417294415402</v>
      </c>
      <c r="AX37" s="58">
        <v>49014.285714285703</v>
      </c>
      <c r="AY37" s="58">
        <v>5027.5188679245302</v>
      </c>
      <c r="AZ37" s="58">
        <v>54041.804582210199</v>
      </c>
      <c r="BA37" s="58">
        <v>70888.474612929902</v>
      </c>
    </row>
    <row r="38" spans="1:53">
      <c r="A38" s="56">
        <v>202401</v>
      </c>
      <c r="B38" s="56" t="s">
        <v>528</v>
      </c>
      <c r="C38" s="56" t="s">
        <v>116</v>
      </c>
      <c r="D38" s="56" t="s">
        <v>115</v>
      </c>
      <c r="E38" s="62" t="str">
        <f>VLOOKUP(C38,'[2]2024年门店-截止10.31'!A:C,3,0)</f>
        <v>营业</v>
      </c>
      <c r="F38" s="63">
        <f>VLOOKUP(C38,[2]面积!A:B,2,0)</f>
        <v>110.09</v>
      </c>
      <c r="G38" s="57" t="str">
        <f>IF(OR(E38="营业",E38="装修中"),VLOOKUP(C38,[2]当前组织架构!C:H,6,0),"")</f>
        <v>孙军</v>
      </c>
      <c r="H38" s="57" t="str">
        <f>IF(OR(E38="营业",E38="装修中"),VLOOKUP(C38,[2]当前组织架构!C:H,5,0),"")</f>
        <v>甘胜斌</v>
      </c>
      <c r="I38" s="58">
        <v>144920.88</v>
      </c>
      <c r="J38" s="58">
        <v>8203.0700000000106</v>
      </c>
      <c r="K38" s="58">
        <v>136717.81</v>
      </c>
      <c r="L38" s="58">
        <v>6830.38</v>
      </c>
      <c r="M38" s="58">
        <v>6025.28</v>
      </c>
      <c r="N38" s="58">
        <v>6613.5</v>
      </c>
      <c r="O38" s="58">
        <v>20223.689999999999</v>
      </c>
      <c r="P38" s="58">
        <v>0</v>
      </c>
      <c r="Q38" s="58">
        <v>-714.50147735682401</v>
      </c>
      <c r="R38" s="58">
        <v>38978.348522643202</v>
      </c>
      <c r="S38" s="58">
        <v>8485.3976166607808</v>
      </c>
      <c r="T38" s="58">
        <v>0</v>
      </c>
      <c r="U38" s="58">
        <v>1397.04</v>
      </c>
      <c r="V38" s="58">
        <v>48860.786139304</v>
      </c>
      <c r="W38" s="58">
        <v>87857.023860696005</v>
      </c>
      <c r="X38" s="58">
        <v>19699.45</v>
      </c>
      <c r="Y38" s="58">
        <v>8074.13</v>
      </c>
      <c r="Z38" s="58">
        <v>0</v>
      </c>
      <c r="AA38" s="58">
        <v>4009.27</v>
      </c>
      <c r="AB38" s="58">
        <v>973.47603773585001</v>
      </c>
      <c r="AC38" s="58">
        <v>0</v>
      </c>
      <c r="AD38" s="58">
        <v>32756.3260377359</v>
      </c>
      <c r="AE38" s="58">
        <v>6105</v>
      </c>
      <c r="AF38" s="58">
        <v>24</v>
      </c>
      <c r="AG38" s="58">
        <v>273.77999999999997</v>
      </c>
      <c r="AH38" s="58">
        <v>547.13</v>
      </c>
      <c r="AI38" s="58">
        <v>770</v>
      </c>
      <c r="AJ38" s="58">
        <v>143.37</v>
      </c>
      <c r="AK38" s="58">
        <v>51.78</v>
      </c>
      <c r="AL38" s="58">
        <v>0</v>
      </c>
      <c r="AM38" s="58">
        <v>2038.1</v>
      </c>
      <c r="AN38" s="58">
        <v>3846.72</v>
      </c>
      <c r="AO38" s="58">
        <v>223.9</v>
      </c>
      <c r="AP38" s="58">
        <v>0</v>
      </c>
      <c r="AQ38" s="58">
        <v>88</v>
      </c>
      <c r="AR38" s="58">
        <v>0</v>
      </c>
      <c r="AS38" s="58">
        <v>0</v>
      </c>
      <c r="AT38" s="58">
        <v>0</v>
      </c>
      <c r="AU38" s="58">
        <v>0</v>
      </c>
      <c r="AV38" s="58">
        <v>2149.1001812078598</v>
      </c>
      <c r="AW38" s="58">
        <v>16260.8801812079</v>
      </c>
      <c r="AX38" s="58">
        <v>32712.4571428571</v>
      </c>
      <c r="AY38" s="58">
        <v>8204.8207547169804</v>
      </c>
      <c r="AZ38" s="58">
        <v>40917.277897574102</v>
      </c>
      <c r="BA38" s="58">
        <v>-2077.4602558218799</v>
      </c>
    </row>
    <row r="39" spans="1:53">
      <c r="A39" s="56">
        <v>202401</v>
      </c>
      <c r="B39" s="56" t="s">
        <v>528</v>
      </c>
      <c r="C39" s="56" t="s">
        <v>118</v>
      </c>
      <c r="D39" s="56" t="s">
        <v>117</v>
      </c>
      <c r="E39" s="62" t="str">
        <f>VLOOKUP(C39,'[2]2024年门店-截止10.31'!A:C,3,0)</f>
        <v>已闭店</v>
      </c>
      <c r="F39" s="63">
        <f>VLOOKUP(C39,[2]面积!A:B,2,0)</f>
        <v>98</v>
      </c>
      <c r="G39" s="57" t="str">
        <f>IF(OR(E39="营业",E39="装修中"),VLOOKUP(C39,[2]当前组织架构!C:H,6,0),"")</f>
        <v/>
      </c>
      <c r="H39" s="57" t="str">
        <f>IF(OR(E39="营业",E39="装修中"),VLOOKUP(C39,[2]当前组织架构!C:H,5,0),"")</f>
        <v/>
      </c>
      <c r="I39" s="58">
        <v>178048.28</v>
      </c>
      <c r="J39" s="58">
        <v>5185.87</v>
      </c>
      <c r="K39" s="58">
        <v>172862.41</v>
      </c>
      <c r="L39" s="58">
        <v>8072.03</v>
      </c>
      <c r="M39" s="58">
        <v>7766.5</v>
      </c>
      <c r="N39" s="58">
        <v>7756.7</v>
      </c>
      <c r="O39" s="58">
        <v>24663.41</v>
      </c>
      <c r="P39" s="58">
        <v>0</v>
      </c>
      <c r="Q39" s="58">
        <v>-868.692209685904</v>
      </c>
      <c r="R39" s="58">
        <v>47389.947790314101</v>
      </c>
      <c r="S39" s="58">
        <v>10335.2610942918</v>
      </c>
      <c r="T39" s="58">
        <v>-0.02</v>
      </c>
      <c r="U39" s="58">
        <v>4938.46</v>
      </c>
      <c r="V39" s="58">
        <v>62663.6488846059</v>
      </c>
      <c r="W39" s="58">
        <v>110198.76111539399</v>
      </c>
      <c r="X39" s="58">
        <v>23943.5</v>
      </c>
      <c r="Y39" s="58">
        <v>5151.76</v>
      </c>
      <c r="Z39" s="58">
        <v>0</v>
      </c>
      <c r="AA39" s="58">
        <v>4548.8</v>
      </c>
      <c r="AB39" s="58">
        <v>342.25603773584999</v>
      </c>
      <c r="AC39" s="58">
        <v>0</v>
      </c>
      <c r="AD39" s="58">
        <v>33986.316037735902</v>
      </c>
      <c r="AE39" s="58">
        <v>3719.86</v>
      </c>
      <c r="AF39" s="58">
        <v>22.82</v>
      </c>
      <c r="AG39" s="58">
        <v>469.32</v>
      </c>
      <c r="AH39" s="58">
        <v>198.74</v>
      </c>
      <c r="AI39" s="58">
        <v>212.39</v>
      </c>
      <c r="AJ39" s="58">
        <v>95.58</v>
      </c>
      <c r="AK39" s="58">
        <v>55.71</v>
      </c>
      <c r="AL39" s="58">
        <v>0</v>
      </c>
      <c r="AM39" s="58">
        <v>1413.19</v>
      </c>
      <c r="AN39" s="58">
        <v>2197.6999999999998</v>
      </c>
      <c r="AO39" s="58">
        <v>134.51</v>
      </c>
      <c r="AP39" s="58">
        <v>0</v>
      </c>
      <c r="AQ39" s="58">
        <v>100</v>
      </c>
      <c r="AR39" s="58">
        <v>0</v>
      </c>
      <c r="AS39" s="58">
        <v>0</v>
      </c>
      <c r="AT39" s="58">
        <v>0</v>
      </c>
      <c r="AU39" s="58">
        <v>0</v>
      </c>
      <c r="AV39" s="58">
        <v>2139.1383007047202</v>
      </c>
      <c r="AW39" s="58">
        <v>10758.9583007047</v>
      </c>
      <c r="AX39" s="58">
        <v>29400</v>
      </c>
      <c r="AY39" s="58">
        <v>8820</v>
      </c>
      <c r="AZ39" s="58">
        <v>38220</v>
      </c>
      <c r="BA39" s="58">
        <v>27233.486776953399</v>
      </c>
    </row>
    <row r="40" spans="1:53">
      <c r="A40" s="56">
        <v>202401</v>
      </c>
      <c r="B40" s="56" t="s">
        <v>528</v>
      </c>
      <c r="C40" s="56" t="s">
        <v>120</v>
      </c>
      <c r="D40" s="56" t="s">
        <v>119</v>
      </c>
      <c r="E40" s="62" t="str">
        <f>VLOOKUP(C40,'[2]2024年门店-截止10.31'!A:C,3,0)</f>
        <v>已闭店</v>
      </c>
      <c r="F40" s="63">
        <f>VLOOKUP(C40,[2]面积!A:B,2,0)</f>
        <v>80.62</v>
      </c>
      <c r="G40" s="57" t="str">
        <f>IF(OR(E40="营业",E40="装修中"),VLOOKUP(C40,[2]当前组织架构!C:H,6,0),"")</f>
        <v/>
      </c>
      <c r="H40" s="57" t="str">
        <f>IF(OR(E40="营业",E40="装修中"),VLOOKUP(C40,[2]当前组织架构!C:H,5,0),"")</f>
        <v/>
      </c>
      <c r="I40" s="58">
        <v>68022.92</v>
      </c>
      <c r="J40" s="58">
        <v>1981.25</v>
      </c>
      <c r="K40" s="58">
        <v>66041.67</v>
      </c>
      <c r="L40" s="58">
        <v>3841.23</v>
      </c>
      <c r="M40" s="58">
        <v>3322.19</v>
      </c>
      <c r="N40" s="58">
        <v>2300.1999999999998</v>
      </c>
      <c r="O40" s="58">
        <v>11175.23</v>
      </c>
      <c r="P40" s="58">
        <v>0</v>
      </c>
      <c r="Q40" s="58">
        <v>-371.514991136839</v>
      </c>
      <c r="R40" s="58">
        <v>20267.3350088632</v>
      </c>
      <c r="S40" s="58">
        <v>4575.6676198793602</v>
      </c>
      <c r="T40" s="58">
        <v>0</v>
      </c>
      <c r="U40" s="58">
        <v>5593.26</v>
      </c>
      <c r="V40" s="58">
        <v>30436.262628742501</v>
      </c>
      <c r="W40" s="58">
        <v>35605.407371257497</v>
      </c>
      <c r="X40" s="58">
        <v>13383.5</v>
      </c>
      <c r="Y40" s="58">
        <v>2670.79</v>
      </c>
      <c r="Z40" s="58">
        <v>0</v>
      </c>
      <c r="AA40" s="58">
        <v>1564.39</v>
      </c>
      <c r="AB40" s="58">
        <v>50</v>
      </c>
      <c r="AC40" s="58">
        <v>0</v>
      </c>
      <c r="AD40" s="58">
        <v>17668.68</v>
      </c>
      <c r="AE40" s="58">
        <v>3000</v>
      </c>
      <c r="AF40" s="58">
        <v>0</v>
      </c>
      <c r="AG40" s="58">
        <v>382.27</v>
      </c>
      <c r="AH40" s="58">
        <v>250</v>
      </c>
      <c r="AI40" s="58">
        <v>0</v>
      </c>
      <c r="AJ40" s="58">
        <v>19.82</v>
      </c>
      <c r="AK40" s="58">
        <v>39.9</v>
      </c>
      <c r="AL40" s="58">
        <v>0</v>
      </c>
      <c r="AM40" s="58">
        <v>804.61</v>
      </c>
      <c r="AN40" s="58">
        <v>1397.97</v>
      </c>
      <c r="AO40" s="58">
        <v>77.63</v>
      </c>
      <c r="AP40" s="58">
        <v>0</v>
      </c>
      <c r="AQ40" s="58">
        <v>702</v>
      </c>
      <c r="AR40" s="58">
        <v>0</v>
      </c>
      <c r="AS40" s="58">
        <v>0</v>
      </c>
      <c r="AT40" s="58">
        <v>0</v>
      </c>
      <c r="AU40" s="58">
        <v>0</v>
      </c>
      <c r="AV40" s="58">
        <v>1900.78699791945</v>
      </c>
      <c r="AW40" s="58">
        <v>8574.98699791945</v>
      </c>
      <c r="AX40" s="58">
        <v>21498.66</v>
      </c>
      <c r="AY40" s="58">
        <v>6923.38</v>
      </c>
      <c r="AZ40" s="58">
        <v>28422.04</v>
      </c>
      <c r="BA40" s="58">
        <v>-19060.299626661999</v>
      </c>
    </row>
    <row r="41" spans="1:53">
      <c r="A41" s="56">
        <v>202401</v>
      </c>
      <c r="B41" s="56" t="s">
        <v>528</v>
      </c>
      <c r="C41" s="56" t="s">
        <v>445</v>
      </c>
      <c r="D41" s="56" t="s">
        <v>121</v>
      </c>
      <c r="E41" s="62" t="str">
        <f>VLOOKUP(C41,'[2]2024年门店-截止10.31'!A:C,3,0)</f>
        <v>已闭店</v>
      </c>
      <c r="F41" s="63">
        <f>VLOOKUP(C41,[2]面积!A:B,2,0)</f>
        <v>80</v>
      </c>
      <c r="G41" s="57" t="str">
        <f>IF(OR(E41="营业",E41="装修中"),VLOOKUP(C41,[2]当前组织架构!C:H,6,0),"")</f>
        <v/>
      </c>
      <c r="H41" s="57" t="str">
        <f>IF(OR(E41="营业",E41="装修中"),VLOOKUP(C41,[2]当前组织架构!C:H,5,0),"")</f>
        <v/>
      </c>
      <c r="I41" s="58">
        <v>226612.22</v>
      </c>
      <c r="J41" s="58">
        <v>12827.11</v>
      </c>
      <c r="K41" s="58">
        <v>213785.11</v>
      </c>
      <c r="L41" s="58">
        <v>11486.46</v>
      </c>
      <c r="M41" s="58">
        <v>11642.21</v>
      </c>
      <c r="N41" s="58">
        <v>10628.73</v>
      </c>
      <c r="O41" s="58">
        <v>30326.99</v>
      </c>
      <c r="P41" s="58">
        <v>0</v>
      </c>
      <c r="Q41" s="58">
        <v>-1153.56774155826</v>
      </c>
      <c r="R41" s="58">
        <v>62930.822258441702</v>
      </c>
      <c r="S41" s="58">
        <v>13123.3925227211</v>
      </c>
      <c r="T41" s="58">
        <v>0</v>
      </c>
      <c r="U41" s="58">
        <v>2653.03</v>
      </c>
      <c r="V41" s="58">
        <v>78707.244781162794</v>
      </c>
      <c r="W41" s="58">
        <v>135077.86521883699</v>
      </c>
      <c r="X41" s="58">
        <v>35442.06</v>
      </c>
      <c r="Y41" s="58">
        <v>7305.39</v>
      </c>
      <c r="Z41" s="58">
        <v>0</v>
      </c>
      <c r="AA41" s="58">
        <v>4207.68</v>
      </c>
      <c r="AB41" s="58">
        <v>2274.9269811320801</v>
      </c>
      <c r="AC41" s="58">
        <v>0</v>
      </c>
      <c r="AD41" s="58">
        <v>49230.056981132097</v>
      </c>
      <c r="AE41" s="58">
        <v>5585.39</v>
      </c>
      <c r="AF41" s="58">
        <v>0</v>
      </c>
      <c r="AG41" s="58">
        <v>844.93</v>
      </c>
      <c r="AH41" s="58">
        <v>125.1</v>
      </c>
      <c r="AI41" s="58">
        <v>28</v>
      </c>
      <c r="AJ41" s="58">
        <v>52.75</v>
      </c>
      <c r="AK41" s="58">
        <v>44.38</v>
      </c>
      <c r="AL41" s="58">
        <v>0</v>
      </c>
      <c r="AM41" s="58">
        <v>1791.12</v>
      </c>
      <c r="AN41" s="58">
        <v>2664.16</v>
      </c>
      <c r="AO41" s="58">
        <v>635.61</v>
      </c>
      <c r="AP41" s="58">
        <v>0</v>
      </c>
      <c r="AQ41" s="58">
        <v>1811.28</v>
      </c>
      <c r="AR41" s="58">
        <v>0</v>
      </c>
      <c r="AS41" s="58">
        <v>0</v>
      </c>
      <c r="AT41" s="58">
        <v>0</v>
      </c>
      <c r="AU41" s="58">
        <v>0</v>
      </c>
      <c r="AV41" s="58">
        <v>2013.7272944154099</v>
      </c>
      <c r="AW41" s="58">
        <v>15596.4472944154</v>
      </c>
      <c r="AX41" s="58">
        <v>49875.847619047599</v>
      </c>
      <c r="AY41" s="58">
        <v>17984.386792452799</v>
      </c>
      <c r="AZ41" s="58">
        <v>67860.234411500394</v>
      </c>
      <c r="BA41" s="58">
        <v>2391.1265317890902</v>
      </c>
    </row>
    <row r="42" spans="1:53">
      <c r="A42" s="56">
        <v>202401</v>
      </c>
      <c r="B42" s="56" t="s">
        <v>528</v>
      </c>
      <c r="C42" s="56" t="s">
        <v>124</v>
      </c>
      <c r="D42" s="56" t="s">
        <v>123</v>
      </c>
      <c r="E42" s="62" t="str">
        <f>VLOOKUP(C42,'[2]2024年门店-截止10.31'!A:C,3,0)</f>
        <v>营业</v>
      </c>
      <c r="F42" s="63">
        <f>VLOOKUP(C42,[2]面积!A:B,2,0)</f>
        <v>74</v>
      </c>
      <c r="G42" s="57" t="str">
        <f>IF(OR(E42="营业",E42="装修中"),VLOOKUP(C42,[2]当前组织架构!C:H,6,0),"")</f>
        <v>戴斌</v>
      </c>
      <c r="H42" s="57" t="str">
        <f>IF(OR(E42="营业",E42="装修中"),VLOOKUP(C42,[2]当前组织架构!C:H,5,0),"")</f>
        <v>董婷婷</v>
      </c>
      <c r="I42" s="58">
        <v>273517.64</v>
      </c>
      <c r="J42" s="58">
        <v>15482.13</v>
      </c>
      <c r="K42" s="58">
        <v>258035.51</v>
      </c>
      <c r="L42" s="58">
        <v>13128.34</v>
      </c>
      <c r="M42" s="58">
        <v>11870.67</v>
      </c>
      <c r="N42" s="58">
        <v>16698.669999999998</v>
      </c>
      <c r="O42" s="58">
        <v>38778.06</v>
      </c>
      <c r="P42" s="58">
        <v>0</v>
      </c>
      <c r="Q42" s="58">
        <v>-1448.6245034403801</v>
      </c>
      <c r="R42" s="58">
        <v>79027.115496559607</v>
      </c>
      <c r="S42" s="58">
        <v>16652.175163059601</v>
      </c>
      <c r="T42" s="58">
        <v>0</v>
      </c>
      <c r="U42" s="58">
        <v>3129.44</v>
      </c>
      <c r="V42" s="58">
        <v>98808.730659619207</v>
      </c>
      <c r="W42" s="58">
        <v>159226.77934038101</v>
      </c>
      <c r="X42" s="58">
        <v>44039.83</v>
      </c>
      <c r="Y42" s="58">
        <v>13247.13</v>
      </c>
      <c r="Z42" s="58">
        <v>0</v>
      </c>
      <c r="AA42" s="58">
        <v>9177.6200000000008</v>
      </c>
      <c r="AB42" s="58">
        <v>1896.53773584906</v>
      </c>
      <c r="AC42" s="58">
        <v>0</v>
      </c>
      <c r="AD42" s="58">
        <v>68361.117735849097</v>
      </c>
      <c r="AE42" s="58">
        <v>5933.72</v>
      </c>
      <c r="AF42" s="58">
        <v>0</v>
      </c>
      <c r="AG42" s="58">
        <v>389.78</v>
      </c>
      <c r="AH42" s="58">
        <v>100</v>
      </c>
      <c r="AI42" s="58">
        <v>0</v>
      </c>
      <c r="AJ42" s="58">
        <v>146.02000000000001</v>
      </c>
      <c r="AK42" s="58">
        <v>33.54</v>
      </c>
      <c r="AL42" s="58">
        <v>0</v>
      </c>
      <c r="AM42" s="58">
        <v>2536.54</v>
      </c>
      <c r="AN42" s="58">
        <v>2298.14</v>
      </c>
      <c r="AO42" s="58">
        <v>629.6</v>
      </c>
      <c r="AP42" s="58">
        <v>0</v>
      </c>
      <c r="AQ42" s="58">
        <v>114</v>
      </c>
      <c r="AR42" s="58">
        <v>0</v>
      </c>
      <c r="AS42" s="58">
        <v>0</v>
      </c>
      <c r="AT42" s="58">
        <v>0</v>
      </c>
      <c r="AU42" s="58">
        <v>0</v>
      </c>
      <c r="AV42" s="58">
        <v>2754.8147367634201</v>
      </c>
      <c r="AW42" s="58">
        <v>14936.154736763399</v>
      </c>
      <c r="AX42" s="58">
        <v>32398.666666666701</v>
      </c>
      <c r="AY42" s="58">
        <v>19773.358490565999</v>
      </c>
      <c r="AZ42" s="58">
        <v>52172.025157232703</v>
      </c>
      <c r="BA42" s="58">
        <v>23757.481710535802</v>
      </c>
    </row>
    <row r="43" spans="1:53">
      <c r="A43" s="56">
        <v>202401</v>
      </c>
      <c r="B43" s="56" t="s">
        <v>528</v>
      </c>
      <c r="C43" s="56" t="s">
        <v>126</v>
      </c>
      <c r="D43" s="56" t="s">
        <v>125</v>
      </c>
      <c r="E43" s="62" t="str">
        <f>VLOOKUP(C43,'[2]2024年门店-截止10.31'!A:C,3,0)</f>
        <v>已闭店</v>
      </c>
      <c r="F43" s="63">
        <f>VLOOKUP(C43,[2]面积!A:B,2,0)</f>
        <v>86.54</v>
      </c>
      <c r="G43" s="57" t="str">
        <f>IF(OR(E43="营业",E43="装修中"),VLOOKUP(C43,[2]当前组织架构!C:H,6,0),"")</f>
        <v/>
      </c>
      <c r="H43" s="57" t="str">
        <f>IF(OR(E43="营业",E43="装修中"),VLOOKUP(C43,[2]当前组织架构!C:H,5,0),"")</f>
        <v/>
      </c>
      <c r="I43" s="58">
        <v>239526.31</v>
      </c>
      <c r="J43" s="58">
        <v>13558.09</v>
      </c>
      <c r="K43" s="58">
        <v>225968.22</v>
      </c>
      <c r="L43" s="58">
        <v>10515.66</v>
      </c>
      <c r="M43" s="58">
        <v>10106.25</v>
      </c>
      <c r="N43" s="58">
        <v>10588.51</v>
      </c>
      <c r="O43" s="58">
        <v>30724.799999999999</v>
      </c>
      <c r="P43" s="58">
        <v>0</v>
      </c>
      <c r="Q43" s="58">
        <v>-1114.88104760479</v>
      </c>
      <c r="R43" s="58">
        <v>60820.338952395199</v>
      </c>
      <c r="S43" s="58">
        <v>13034.1162290722</v>
      </c>
      <c r="T43" s="58">
        <v>0</v>
      </c>
      <c r="U43" s="58">
        <v>2667.65</v>
      </c>
      <c r="V43" s="58">
        <v>76522.105181467399</v>
      </c>
      <c r="W43" s="58">
        <v>149446.11481853301</v>
      </c>
      <c r="X43" s="58">
        <v>22962.99</v>
      </c>
      <c r="Y43" s="58">
        <v>14602.99</v>
      </c>
      <c r="Z43" s="58">
        <v>0</v>
      </c>
      <c r="AA43" s="58">
        <v>6083.73</v>
      </c>
      <c r="AB43" s="58">
        <v>554.51226415094004</v>
      </c>
      <c r="AC43" s="58">
        <v>0</v>
      </c>
      <c r="AD43" s="58">
        <v>44204.2222641509</v>
      </c>
      <c r="AE43" s="58">
        <v>7397.88</v>
      </c>
      <c r="AF43" s="58">
        <v>48</v>
      </c>
      <c r="AG43" s="58">
        <v>937.58</v>
      </c>
      <c r="AH43" s="58">
        <v>576.9</v>
      </c>
      <c r="AI43" s="58">
        <v>4300</v>
      </c>
      <c r="AJ43" s="58">
        <v>95.58</v>
      </c>
      <c r="AK43" s="58">
        <v>38.57</v>
      </c>
      <c r="AL43" s="58">
        <v>0</v>
      </c>
      <c r="AM43" s="58">
        <v>1625.28</v>
      </c>
      <c r="AN43" s="58">
        <v>1861.05</v>
      </c>
      <c r="AO43" s="58">
        <v>358.41</v>
      </c>
      <c r="AP43" s="58">
        <v>0</v>
      </c>
      <c r="AQ43" s="58">
        <v>444</v>
      </c>
      <c r="AR43" s="58">
        <v>0</v>
      </c>
      <c r="AS43" s="58">
        <v>0</v>
      </c>
      <c r="AT43" s="58">
        <v>0</v>
      </c>
      <c r="AU43" s="58">
        <v>0</v>
      </c>
      <c r="AV43" s="58">
        <v>1746.1484119770901</v>
      </c>
      <c r="AW43" s="58">
        <v>19429.398411977101</v>
      </c>
      <c r="AX43" s="58">
        <v>45265.257142857103</v>
      </c>
      <c r="AY43" s="58">
        <v>7443.4905660377399</v>
      </c>
      <c r="AZ43" s="58">
        <v>52708.7477088948</v>
      </c>
      <c r="BA43" s="58">
        <v>33103.746433510198</v>
      </c>
    </row>
    <row r="44" spans="1:53">
      <c r="A44" s="56">
        <v>202401</v>
      </c>
      <c r="B44" s="56" t="s">
        <v>528</v>
      </c>
      <c r="C44" s="56" t="s">
        <v>128</v>
      </c>
      <c r="D44" s="56" t="s">
        <v>127</v>
      </c>
      <c r="E44" s="62" t="str">
        <f>VLOOKUP(C44,'[2]2024年门店-截止10.31'!A:C,3,0)</f>
        <v>已闭店</v>
      </c>
      <c r="F44" s="63">
        <f>VLOOKUP(C44,[2]面积!A:B,2,0)</f>
        <v>113</v>
      </c>
      <c r="G44" s="57" t="str">
        <f>IF(OR(E44="营业",E44="装修中"),VLOOKUP(C44,[2]当前组织架构!C:H,6,0),"")</f>
        <v/>
      </c>
      <c r="H44" s="57" t="str">
        <f>IF(OR(E44="营业",E44="装修中"),VLOOKUP(C44,[2]当前组织架构!C:H,5,0),"")</f>
        <v/>
      </c>
      <c r="I44" s="58">
        <v>76688.070000000007</v>
      </c>
      <c r="J44" s="58">
        <v>2233.63</v>
      </c>
      <c r="K44" s="58">
        <v>74454.44</v>
      </c>
      <c r="L44" s="58">
        <v>4391.6400000000003</v>
      </c>
      <c r="M44" s="58">
        <v>3919.12</v>
      </c>
      <c r="N44" s="58">
        <v>4055.93</v>
      </c>
      <c r="O44" s="58">
        <v>13109.58</v>
      </c>
      <c r="P44" s="58">
        <v>0</v>
      </c>
      <c r="Q44" s="58">
        <v>-458.59222889113101</v>
      </c>
      <c r="R44" s="58">
        <v>25017.677771108902</v>
      </c>
      <c r="S44" s="58">
        <v>5478.2896951087896</v>
      </c>
      <c r="T44" s="58">
        <v>70.2</v>
      </c>
      <c r="U44" s="58">
        <v>3847.12</v>
      </c>
      <c r="V44" s="58">
        <v>34413.287466217698</v>
      </c>
      <c r="W44" s="58">
        <v>40041.152533782297</v>
      </c>
      <c r="X44" s="58">
        <v>15987.56</v>
      </c>
      <c r="Y44" s="58">
        <v>4759.34</v>
      </c>
      <c r="Z44" s="58">
        <v>0</v>
      </c>
      <c r="AA44" s="58">
        <v>3861.4</v>
      </c>
      <c r="AB44" s="58">
        <v>389.07886792453002</v>
      </c>
      <c r="AC44" s="58">
        <v>0</v>
      </c>
      <c r="AD44" s="58">
        <v>24997.378867924501</v>
      </c>
      <c r="AE44" s="58">
        <v>3200</v>
      </c>
      <c r="AF44" s="58">
        <v>0</v>
      </c>
      <c r="AG44" s="58">
        <v>357.98</v>
      </c>
      <c r="AH44" s="58">
        <v>252</v>
      </c>
      <c r="AI44" s="58">
        <v>88.5</v>
      </c>
      <c r="AJ44" s="58">
        <v>60.18</v>
      </c>
      <c r="AK44" s="58">
        <v>38.450000000000003</v>
      </c>
      <c r="AL44" s="58">
        <v>0</v>
      </c>
      <c r="AM44" s="58">
        <v>633.04999999999995</v>
      </c>
      <c r="AN44" s="58">
        <v>1686.89</v>
      </c>
      <c r="AO44" s="58">
        <v>74.849999999999994</v>
      </c>
      <c r="AP44" s="58">
        <v>0</v>
      </c>
      <c r="AQ44" s="58">
        <v>478</v>
      </c>
      <c r="AR44" s="58">
        <v>0</v>
      </c>
      <c r="AS44" s="58">
        <v>0</v>
      </c>
      <c r="AT44" s="58">
        <v>0</v>
      </c>
      <c r="AU44" s="58">
        <v>0</v>
      </c>
      <c r="AV44" s="58">
        <v>1985.9429056334</v>
      </c>
      <c r="AW44" s="58">
        <v>8855.8429056334007</v>
      </c>
      <c r="AX44" s="58">
        <v>24860</v>
      </c>
      <c r="AY44" s="58">
        <v>9001</v>
      </c>
      <c r="AZ44" s="58">
        <v>33861</v>
      </c>
      <c r="BA44" s="58">
        <v>-27673.069239775599</v>
      </c>
    </row>
    <row r="45" spans="1:53">
      <c r="A45" s="56">
        <v>202401</v>
      </c>
      <c r="B45" s="56" t="s">
        <v>528</v>
      </c>
      <c r="C45" s="56" t="s">
        <v>130</v>
      </c>
      <c r="D45" s="56" t="s">
        <v>129</v>
      </c>
      <c r="E45" s="62" t="str">
        <f>VLOOKUP(C45,'[2]2024年门店-截止10.31'!A:C,3,0)</f>
        <v>营业</v>
      </c>
      <c r="F45" s="63">
        <f>VLOOKUP(C45,[2]面积!A:B,2,0)</f>
        <v>131.47999999999999</v>
      </c>
      <c r="G45" s="57" t="str">
        <f>IF(OR(E45="营业",E45="装修中"),VLOOKUP(C45,[2]当前组织架构!C:H,6,0),"")</f>
        <v>孙军</v>
      </c>
      <c r="H45" s="57" t="str">
        <f>IF(OR(E45="营业",E45="装修中"),VLOOKUP(C45,[2]当前组织架构!C:H,5,0),"")</f>
        <v>郭洋</v>
      </c>
      <c r="I45" s="58">
        <v>126477.51</v>
      </c>
      <c r="J45" s="58">
        <v>7159.0999999999904</v>
      </c>
      <c r="K45" s="58">
        <v>119318.41</v>
      </c>
      <c r="L45" s="58">
        <v>6715.89</v>
      </c>
      <c r="M45" s="58">
        <v>5846.59</v>
      </c>
      <c r="N45" s="58">
        <v>6605.99</v>
      </c>
      <c r="O45" s="58">
        <v>17097.41</v>
      </c>
      <c r="P45" s="58">
        <v>0</v>
      </c>
      <c r="Q45" s="58">
        <v>-652.81341192797504</v>
      </c>
      <c r="R45" s="58">
        <v>35613.066588071997</v>
      </c>
      <c r="S45" s="58">
        <v>7410.54682185601</v>
      </c>
      <c r="T45" s="58">
        <v>0</v>
      </c>
      <c r="U45" s="58">
        <v>1281.45</v>
      </c>
      <c r="V45" s="58">
        <v>44305.063409928</v>
      </c>
      <c r="W45" s="58">
        <v>75013.346590072004</v>
      </c>
      <c r="X45" s="58">
        <v>27861.75</v>
      </c>
      <c r="Y45" s="58">
        <v>2012.31</v>
      </c>
      <c r="Z45" s="58">
        <v>0</v>
      </c>
      <c r="AA45" s="58">
        <v>7426.4</v>
      </c>
      <c r="AB45" s="58">
        <v>1072.42150943396</v>
      </c>
      <c r="AC45" s="58">
        <v>0</v>
      </c>
      <c r="AD45" s="58">
        <v>38372.881509434003</v>
      </c>
      <c r="AE45" s="58">
        <v>5500</v>
      </c>
      <c r="AF45" s="58">
        <v>0</v>
      </c>
      <c r="AG45" s="58">
        <v>302.66000000000003</v>
      </c>
      <c r="AH45" s="58">
        <v>592.75</v>
      </c>
      <c r="AI45" s="58">
        <v>2335.5300000000002</v>
      </c>
      <c r="AJ45" s="58">
        <v>95.58</v>
      </c>
      <c r="AK45" s="58">
        <v>41.35</v>
      </c>
      <c r="AL45" s="58">
        <v>0</v>
      </c>
      <c r="AM45" s="58">
        <v>1359.47</v>
      </c>
      <c r="AN45" s="58">
        <v>1269.08</v>
      </c>
      <c r="AO45" s="58">
        <v>270.98</v>
      </c>
      <c r="AP45" s="58">
        <v>0</v>
      </c>
      <c r="AQ45" s="58">
        <v>150</v>
      </c>
      <c r="AR45" s="58">
        <v>0</v>
      </c>
      <c r="AS45" s="58">
        <v>0</v>
      </c>
      <c r="AT45" s="58">
        <v>0</v>
      </c>
      <c r="AU45" s="58">
        <v>0</v>
      </c>
      <c r="AV45" s="58">
        <v>1746.1484119770901</v>
      </c>
      <c r="AW45" s="58">
        <v>13663.548411977101</v>
      </c>
      <c r="AX45" s="58">
        <v>18056.323809523801</v>
      </c>
      <c r="AY45" s="58">
        <v>7524.8018867924502</v>
      </c>
      <c r="AZ45" s="58">
        <v>25581.1256963163</v>
      </c>
      <c r="BA45" s="58">
        <v>-2604.2090276553499</v>
      </c>
    </row>
    <row r="46" spans="1:53">
      <c r="A46" s="56">
        <v>202401</v>
      </c>
      <c r="B46" s="56" t="s">
        <v>528</v>
      </c>
      <c r="C46" s="56" t="s">
        <v>132</v>
      </c>
      <c r="D46" s="56" t="s">
        <v>131</v>
      </c>
      <c r="E46" s="62" t="str">
        <f>VLOOKUP(C46,'[2]2024年门店-截止10.31'!A:C,3,0)</f>
        <v>营业</v>
      </c>
      <c r="F46" s="63">
        <f>VLOOKUP(C46,[2]面积!A:B,2,0)</f>
        <v>143</v>
      </c>
      <c r="G46" s="57" t="str">
        <f>IF(OR(E46="营业",E46="装修中"),VLOOKUP(C46,[2]当前组织架构!C:H,6,0),"")</f>
        <v>孙军</v>
      </c>
      <c r="H46" s="57" t="str">
        <f>IF(OR(E46="营业",E46="装修中"),VLOOKUP(C46,[2]当前组织架构!C:H,5,0),"")</f>
        <v>殷艳花</v>
      </c>
      <c r="I46" s="58">
        <v>109006.42</v>
      </c>
      <c r="J46" s="58">
        <v>6170.17</v>
      </c>
      <c r="K46" s="58">
        <v>102836.25</v>
      </c>
      <c r="L46" s="58">
        <v>5397.3</v>
      </c>
      <c r="M46" s="58">
        <v>4705.7299999999996</v>
      </c>
      <c r="N46" s="58">
        <v>7261.83</v>
      </c>
      <c r="O46" s="58">
        <v>14884.3</v>
      </c>
      <c r="P46" s="58">
        <v>0</v>
      </c>
      <c r="Q46" s="58">
        <v>-580.50939812879699</v>
      </c>
      <c r="R46" s="58">
        <v>31668.650601871199</v>
      </c>
      <c r="S46" s="58">
        <v>6510.56259989299</v>
      </c>
      <c r="T46" s="58">
        <v>0</v>
      </c>
      <c r="U46" s="58">
        <v>1490.44</v>
      </c>
      <c r="V46" s="58">
        <v>39669.653201764202</v>
      </c>
      <c r="W46" s="58">
        <v>63166.596798235798</v>
      </c>
      <c r="X46" s="58">
        <v>18353.77</v>
      </c>
      <c r="Y46" s="58">
        <v>7480.18</v>
      </c>
      <c r="Z46" s="58">
        <v>0</v>
      </c>
      <c r="AA46" s="58">
        <v>5461.81</v>
      </c>
      <c r="AB46" s="58">
        <v>277.34490566037999</v>
      </c>
      <c r="AC46" s="58">
        <v>0</v>
      </c>
      <c r="AD46" s="58">
        <v>31573.104905660399</v>
      </c>
      <c r="AE46" s="58">
        <v>3407.7</v>
      </c>
      <c r="AF46" s="58">
        <v>0</v>
      </c>
      <c r="AG46" s="58">
        <v>167.21</v>
      </c>
      <c r="AH46" s="58">
        <v>605.85</v>
      </c>
      <c r="AI46" s="58">
        <v>323</v>
      </c>
      <c r="AJ46" s="58">
        <v>0</v>
      </c>
      <c r="AK46" s="58">
        <v>38.619999999999997</v>
      </c>
      <c r="AL46" s="58">
        <v>0</v>
      </c>
      <c r="AM46" s="58">
        <v>1786.42</v>
      </c>
      <c r="AN46" s="58">
        <v>841.93</v>
      </c>
      <c r="AO46" s="58">
        <v>320.7</v>
      </c>
      <c r="AP46" s="58">
        <v>0</v>
      </c>
      <c r="AQ46" s="58">
        <v>50</v>
      </c>
      <c r="AR46" s="58">
        <v>0</v>
      </c>
      <c r="AS46" s="58">
        <v>0</v>
      </c>
      <c r="AT46" s="58">
        <v>0</v>
      </c>
      <c r="AU46" s="58">
        <v>0</v>
      </c>
      <c r="AV46" s="58">
        <v>2754.8147367634201</v>
      </c>
      <c r="AW46" s="58">
        <v>10296.244736763399</v>
      </c>
      <c r="AX46" s="58">
        <v>14223.1333333333</v>
      </c>
      <c r="AY46" s="58">
        <v>6070.7547169811296</v>
      </c>
      <c r="AZ46" s="58">
        <v>20293.888050314399</v>
      </c>
      <c r="BA46" s="58">
        <v>1003.35910549757</v>
      </c>
    </row>
    <row r="47" spans="1:53">
      <c r="A47" s="56">
        <v>202401</v>
      </c>
      <c r="B47" s="56" t="s">
        <v>528</v>
      </c>
      <c r="C47" s="56" t="s">
        <v>134</v>
      </c>
      <c r="D47" s="56" t="s">
        <v>133</v>
      </c>
      <c r="E47" s="62" t="str">
        <f>VLOOKUP(C47,'[2]2024年门店-截止10.31'!A:C,3,0)</f>
        <v>营业</v>
      </c>
      <c r="F47" s="63">
        <f>VLOOKUP(C47,[2]面积!A:B,2,0)</f>
        <v>79</v>
      </c>
      <c r="G47" s="57" t="str">
        <f>IF(OR(E47="营业",E47="装修中"),VLOOKUP(C47,[2]当前组织架构!C:H,6,0),"")</f>
        <v>刘佳</v>
      </c>
      <c r="H47" s="57" t="str">
        <f>IF(OR(E47="营业",E47="装修中"),VLOOKUP(C47,[2]当前组织架构!C:H,5,0),"")</f>
        <v>袁春福</v>
      </c>
      <c r="I47" s="58">
        <v>111717.19</v>
      </c>
      <c r="J47" s="58">
        <v>3253.9000000000101</v>
      </c>
      <c r="K47" s="58">
        <v>108463.29</v>
      </c>
      <c r="L47" s="58">
        <v>5464.05</v>
      </c>
      <c r="M47" s="58">
        <v>5957.05</v>
      </c>
      <c r="N47" s="58">
        <v>5911.59</v>
      </c>
      <c r="O47" s="58">
        <v>18337.21</v>
      </c>
      <c r="P47" s="58">
        <v>0</v>
      </c>
      <c r="Q47" s="58">
        <v>-642.08531882115301</v>
      </c>
      <c r="R47" s="58">
        <v>35027.814681178803</v>
      </c>
      <c r="S47" s="58">
        <v>7665.86104588752</v>
      </c>
      <c r="T47" s="58">
        <v>97.87</v>
      </c>
      <c r="U47" s="58">
        <v>5444.77</v>
      </c>
      <c r="V47" s="58">
        <v>48236.315727066401</v>
      </c>
      <c r="W47" s="58">
        <v>60226.974272933599</v>
      </c>
      <c r="X47" s="58">
        <v>14995</v>
      </c>
      <c r="Y47" s="58">
        <v>6344.05</v>
      </c>
      <c r="Z47" s="58">
        <v>0</v>
      </c>
      <c r="AA47" s="58">
        <v>4046.66</v>
      </c>
      <c r="AB47" s="58">
        <v>707.08962264151</v>
      </c>
      <c r="AC47" s="58">
        <v>0</v>
      </c>
      <c r="AD47" s="58">
        <v>26092.799622641502</v>
      </c>
      <c r="AE47" s="58">
        <v>5198.29</v>
      </c>
      <c r="AF47" s="58">
        <v>0</v>
      </c>
      <c r="AG47" s="58">
        <v>426.26</v>
      </c>
      <c r="AH47" s="58">
        <v>500</v>
      </c>
      <c r="AI47" s="58">
        <v>0</v>
      </c>
      <c r="AJ47" s="58">
        <v>0</v>
      </c>
      <c r="AK47" s="58">
        <v>39.61</v>
      </c>
      <c r="AL47" s="58">
        <v>0</v>
      </c>
      <c r="AM47" s="58">
        <v>448.38</v>
      </c>
      <c r="AN47" s="58">
        <v>1142.26</v>
      </c>
      <c r="AO47" s="58">
        <v>33.630000000000003</v>
      </c>
      <c r="AP47" s="58">
        <v>0</v>
      </c>
      <c r="AQ47" s="58">
        <v>210</v>
      </c>
      <c r="AR47" s="58">
        <v>0</v>
      </c>
      <c r="AS47" s="58">
        <v>0</v>
      </c>
      <c r="AT47" s="58">
        <v>0</v>
      </c>
      <c r="AU47" s="58">
        <v>0</v>
      </c>
      <c r="AV47" s="58">
        <v>1985.9429056334</v>
      </c>
      <c r="AW47" s="58">
        <v>9984.3729056333996</v>
      </c>
      <c r="AX47" s="58">
        <v>11846</v>
      </c>
      <c r="AY47" s="58">
        <v>5925</v>
      </c>
      <c r="AZ47" s="58">
        <v>17771</v>
      </c>
      <c r="BA47" s="58">
        <v>6378.8017446587</v>
      </c>
    </row>
    <row r="48" spans="1:53">
      <c r="A48" s="56">
        <v>202401</v>
      </c>
      <c r="B48" s="56" t="s">
        <v>528</v>
      </c>
      <c r="C48" s="56" t="s">
        <v>443</v>
      </c>
      <c r="D48" s="56" t="s">
        <v>135</v>
      </c>
      <c r="E48" s="62" t="str">
        <f>VLOOKUP(C48,'[2]2024年门店-截止10.31'!A:C,3,0)</f>
        <v>已闭店</v>
      </c>
      <c r="F48" s="63">
        <f>VLOOKUP(C48,[2]面积!A:B,2,0)</f>
        <v>72.3</v>
      </c>
      <c r="G48" s="57" t="str">
        <f>IF(OR(E48="营业",E48="装修中"),VLOOKUP(C48,[2]当前组织架构!C:H,6,0),"")</f>
        <v/>
      </c>
      <c r="H48" s="57" t="str">
        <f>IF(OR(E48="营业",E48="装修中"),VLOOKUP(C48,[2]当前组织架构!C:H,5,0),"")</f>
        <v/>
      </c>
      <c r="I48" s="58">
        <v>184100.29</v>
      </c>
      <c r="J48" s="58">
        <v>10420.77</v>
      </c>
      <c r="K48" s="58">
        <v>173679.52</v>
      </c>
      <c r="L48" s="58">
        <v>9135.73</v>
      </c>
      <c r="M48" s="58">
        <v>8651.74</v>
      </c>
      <c r="N48" s="58">
        <v>9824.23</v>
      </c>
      <c r="O48" s="58">
        <v>25576.06</v>
      </c>
      <c r="P48" s="58">
        <v>0</v>
      </c>
      <c r="Q48" s="58">
        <v>-957.42011715712499</v>
      </c>
      <c r="R48" s="58">
        <v>52230.339882842898</v>
      </c>
      <c r="S48" s="58">
        <v>10992.5566881991</v>
      </c>
      <c r="T48" s="58">
        <v>0</v>
      </c>
      <c r="U48" s="58">
        <v>2804.44</v>
      </c>
      <c r="V48" s="58">
        <v>66027.336571041902</v>
      </c>
      <c r="W48" s="58">
        <v>107652.183428958</v>
      </c>
      <c r="X48" s="58">
        <v>30178.12</v>
      </c>
      <c r="Y48" s="58">
        <v>5765.75</v>
      </c>
      <c r="Z48" s="58">
        <v>0</v>
      </c>
      <c r="AA48" s="58">
        <v>6709.39</v>
      </c>
      <c r="AB48" s="58">
        <v>2309.9277358490599</v>
      </c>
      <c r="AC48" s="58">
        <v>0</v>
      </c>
      <c r="AD48" s="58">
        <v>44963.187735849096</v>
      </c>
      <c r="AE48" s="58">
        <v>5000</v>
      </c>
      <c r="AF48" s="58">
        <v>0</v>
      </c>
      <c r="AG48" s="58">
        <v>410.94</v>
      </c>
      <c r="AH48" s="58">
        <v>109.7</v>
      </c>
      <c r="AI48" s="58">
        <v>176.99</v>
      </c>
      <c r="AJ48" s="58">
        <v>233.63</v>
      </c>
      <c r="AK48" s="58">
        <v>41.06</v>
      </c>
      <c r="AL48" s="58">
        <v>0</v>
      </c>
      <c r="AM48" s="58">
        <v>1551.16</v>
      </c>
      <c r="AN48" s="58">
        <v>1670.4</v>
      </c>
      <c r="AO48" s="58">
        <v>340.58</v>
      </c>
      <c r="AP48" s="58">
        <v>0</v>
      </c>
      <c r="AQ48" s="58">
        <v>0</v>
      </c>
      <c r="AR48" s="58">
        <v>0</v>
      </c>
      <c r="AS48" s="58">
        <v>0</v>
      </c>
      <c r="AT48" s="58">
        <v>0</v>
      </c>
      <c r="AU48" s="58">
        <v>0</v>
      </c>
      <c r="AV48" s="58">
        <v>2013.7272944154099</v>
      </c>
      <c r="AW48" s="58">
        <v>11548.1872944154</v>
      </c>
      <c r="AX48" s="58">
        <v>29315.238095238099</v>
      </c>
      <c r="AY48" s="58">
        <v>5456.6037735849004</v>
      </c>
      <c r="AZ48" s="58">
        <v>34771.841868823001</v>
      </c>
      <c r="BA48" s="58">
        <v>16368.9665298705</v>
      </c>
    </row>
    <row r="49" spans="1:53">
      <c r="A49" s="56">
        <v>202401</v>
      </c>
      <c r="B49" s="56" t="s">
        <v>528</v>
      </c>
      <c r="C49" s="56" t="s">
        <v>138</v>
      </c>
      <c r="D49" s="56" t="s">
        <v>137</v>
      </c>
      <c r="E49" s="62" t="str">
        <f>VLOOKUP(C49,'[2]2024年门店-截止10.31'!A:C,3,0)</f>
        <v>营业</v>
      </c>
      <c r="F49" s="63">
        <f>VLOOKUP(C49,[2]面积!A:B,2,0)</f>
        <v>120</v>
      </c>
      <c r="G49" s="57" t="str">
        <f>IF(OR(E49="营业",E49="装修中"),VLOOKUP(C49,[2]当前组织架构!C:H,6,0),"")</f>
        <v>孙军</v>
      </c>
      <c r="H49" s="57" t="str">
        <f>IF(OR(E49="营业",E49="装修中"),VLOOKUP(C49,[2]当前组织架构!C:H,5,0),"")</f>
        <v>甘胜斌</v>
      </c>
      <c r="I49" s="58">
        <v>228002.25</v>
      </c>
      <c r="J49" s="58">
        <v>12905.79</v>
      </c>
      <c r="K49" s="58">
        <v>215096.46</v>
      </c>
      <c r="L49" s="58">
        <v>10469.370000000001</v>
      </c>
      <c r="M49" s="58">
        <v>9650.2999999999993</v>
      </c>
      <c r="N49" s="58">
        <v>12030.36</v>
      </c>
      <c r="O49" s="58">
        <v>30695.19</v>
      </c>
      <c r="P49" s="58">
        <v>0</v>
      </c>
      <c r="Q49" s="58">
        <v>-1131.2617394521801</v>
      </c>
      <c r="R49" s="58">
        <v>61713.958260547799</v>
      </c>
      <c r="S49" s="58">
        <v>13106.342439706799</v>
      </c>
      <c r="T49" s="58">
        <v>0</v>
      </c>
      <c r="U49" s="58">
        <v>2896.42</v>
      </c>
      <c r="V49" s="58">
        <v>77716.720700254606</v>
      </c>
      <c r="W49" s="58">
        <v>137379.73929974501</v>
      </c>
      <c r="X49" s="58">
        <v>29875.65</v>
      </c>
      <c r="Y49" s="58">
        <v>8875.73</v>
      </c>
      <c r="Z49" s="58">
        <v>0</v>
      </c>
      <c r="AA49" s="58">
        <v>6334.79</v>
      </c>
      <c r="AB49" s="58">
        <v>2328.7498113207498</v>
      </c>
      <c r="AC49" s="58">
        <v>0</v>
      </c>
      <c r="AD49" s="58">
        <v>47414.919811320797</v>
      </c>
      <c r="AE49" s="58">
        <v>7239.6</v>
      </c>
      <c r="AF49" s="58">
        <v>0</v>
      </c>
      <c r="AG49" s="58">
        <v>594.13</v>
      </c>
      <c r="AH49" s="58">
        <v>229.5</v>
      </c>
      <c r="AI49" s="58">
        <v>281</v>
      </c>
      <c r="AJ49" s="58">
        <v>117.99</v>
      </c>
      <c r="AK49" s="58">
        <v>40.85</v>
      </c>
      <c r="AL49" s="58">
        <v>0</v>
      </c>
      <c r="AM49" s="58">
        <v>1788.64</v>
      </c>
      <c r="AN49" s="58">
        <v>2969.64</v>
      </c>
      <c r="AO49" s="58">
        <v>497.21</v>
      </c>
      <c r="AP49" s="58">
        <v>0</v>
      </c>
      <c r="AQ49" s="58">
        <v>215</v>
      </c>
      <c r="AR49" s="58">
        <v>0</v>
      </c>
      <c r="AS49" s="58">
        <v>0</v>
      </c>
      <c r="AT49" s="58">
        <v>0</v>
      </c>
      <c r="AU49" s="58">
        <v>0</v>
      </c>
      <c r="AV49" s="58">
        <v>2149.1001812078598</v>
      </c>
      <c r="AW49" s="58">
        <v>16122.660181207901</v>
      </c>
      <c r="AX49" s="58">
        <v>44493.504761904798</v>
      </c>
      <c r="AY49" s="58">
        <v>5602.0566037735898</v>
      </c>
      <c r="AZ49" s="58">
        <v>50095.561365678397</v>
      </c>
      <c r="BA49" s="58">
        <v>23746.597941537901</v>
      </c>
    </row>
    <row r="50" spans="1:53">
      <c r="A50" s="56">
        <v>202401</v>
      </c>
      <c r="B50" s="56" t="s">
        <v>528</v>
      </c>
      <c r="C50" s="56" t="s">
        <v>140</v>
      </c>
      <c r="D50" s="56" t="s">
        <v>139</v>
      </c>
      <c r="E50" s="62" t="str">
        <f>VLOOKUP(C50,'[2]2024年门店-截止10.31'!A:C,3,0)</f>
        <v>已闭店</v>
      </c>
      <c r="F50" s="63">
        <f>VLOOKUP(C50,[2]面积!A:B,2,0)</f>
        <v>115.56</v>
      </c>
      <c r="G50" s="57" t="str">
        <f>IF(OR(E50="营业",E50="装修中"),VLOOKUP(C50,[2]当前组织架构!C:H,6,0),"")</f>
        <v/>
      </c>
      <c r="H50" s="57" t="str">
        <f>IF(OR(E50="营业",E50="装修中"),VLOOKUP(C50,[2]当前组织架构!C:H,5,0),"")</f>
        <v/>
      </c>
      <c r="I50" s="58">
        <v>68536.399999999994</v>
      </c>
      <c r="J50" s="58">
        <v>1996.20999999999</v>
      </c>
      <c r="K50" s="58">
        <v>66540.19</v>
      </c>
      <c r="L50" s="58">
        <v>3015.7</v>
      </c>
      <c r="M50" s="58">
        <v>3172.68</v>
      </c>
      <c r="N50" s="58">
        <v>3334.62</v>
      </c>
      <c r="O50" s="58">
        <v>10256.39</v>
      </c>
      <c r="P50" s="58">
        <v>0</v>
      </c>
      <c r="Q50" s="58">
        <v>-356.04405771358802</v>
      </c>
      <c r="R50" s="58">
        <v>19423.3459422864</v>
      </c>
      <c r="S50" s="58">
        <v>4272.6793295008802</v>
      </c>
      <c r="T50" s="58">
        <v>0</v>
      </c>
      <c r="U50" s="58">
        <v>5036.37</v>
      </c>
      <c r="V50" s="58">
        <v>28732.3952717873</v>
      </c>
      <c r="W50" s="58">
        <v>37807.794728212699</v>
      </c>
      <c r="X50" s="58">
        <v>18517.5</v>
      </c>
      <c r="Y50" s="58">
        <v>1896.34</v>
      </c>
      <c r="Z50" s="58">
        <v>0</v>
      </c>
      <c r="AA50" s="58">
        <v>4472.79</v>
      </c>
      <c r="AB50" s="58">
        <v>325.97377358491002</v>
      </c>
      <c r="AC50" s="58">
        <v>0</v>
      </c>
      <c r="AD50" s="58">
        <v>25212.603773584899</v>
      </c>
      <c r="AE50" s="58">
        <v>4900</v>
      </c>
      <c r="AF50" s="58">
        <v>0</v>
      </c>
      <c r="AG50" s="58">
        <v>186.48</v>
      </c>
      <c r="AH50" s="58">
        <v>50</v>
      </c>
      <c r="AI50" s="58">
        <v>0</v>
      </c>
      <c r="AJ50" s="58">
        <v>143.37</v>
      </c>
      <c r="AK50" s="58">
        <v>40.92</v>
      </c>
      <c r="AL50" s="58">
        <v>0</v>
      </c>
      <c r="AM50" s="58">
        <v>609.73</v>
      </c>
      <c r="AN50" s="58">
        <v>1637.45</v>
      </c>
      <c r="AO50" s="58">
        <v>0</v>
      </c>
      <c r="AP50" s="58">
        <v>0</v>
      </c>
      <c r="AQ50" s="58">
        <v>990</v>
      </c>
      <c r="AR50" s="58">
        <v>0</v>
      </c>
      <c r="AS50" s="58">
        <v>0</v>
      </c>
      <c r="AT50" s="58">
        <v>0</v>
      </c>
      <c r="AU50" s="58">
        <v>0</v>
      </c>
      <c r="AV50" s="58">
        <v>1900.78699791945</v>
      </c>
      <c r="AW50" s="58">
        <v>10458.736997919401</v>
      </c>
      <c r="AX50" s="58">
        <v>26755.61</v>
      </c>
      <c r="AY50" s="58">
        <v>6933.6</v>
      </c>
      <c r="AZ50" s="58">
        <v>33689.21</v>
      </c>
      <c r="BA50" s="58">
        <v>-31552.7560432916</v>
      </c>
    </row>
    <row r="51" spans="1:53">
      <c r="A51" s="56">
        <v>202401</v>
      </c>
      <c r="B51" s="56" t="s">
        <v>528</v>
      </c>
      <c r="C51" s="56" t="s">
        <v>142</v>
      </c>
      <c r="D51" s="56" t="s">
        <v>141</v>
      </c>
      <c r="E51" s="62" t="str">
        <f>VLOOKUP(C51,'[2]2024年门店-截止10.31'!A:C,3,0)</f>
        <v>营业</v>
      </c>
      <c r="F51" s="63">
        <f>VLOOKUP(C51,[2]面积!A:B,2,0)</f>
        <v>110.43</v>
      </c>
      <c r="G51" s="57" t="str">
        <f>IF(OR(E51="营业",E51="装修中"),VLOOKUP(C51,[2]当前组织架构!C:H,6,0),"")</f>
        <v>戴斌</v>
      </c>
      <c r="H51" s="57" t="str">
        <f>IF(OR(E51="营业",E51="装修中"),VLOOKUP(C51,[2]当前组织架构!C:H,5,0),"")</f>
        <v>侯小路</v>
      </c>
      <c r="I51" s="58">
        <v>51459.65</v>
      </c>
      <c r="J51" s="58">
        <v>1498.82</v>
      </c>
      <c r="K51" s="58">
        <v>49960.83</v>
      </c>
      <c r="L51" s="58">
        <v>2657.13</v>
      </c>
      <c r="M51" s="58">
        <v>2071.06</v>
      </c>
      <c r="N51" s="58">
        <v>1727.82</v>
      </c>
      <c r="O51" s="58">
        <v>7882.09</v>
      </c>
      <c r="P51" s="58">
        <v>0</v>
      </c>
      <c r="Q51" s="58">
        <v>-258.09670085392901</v>
      </c>
      <c r="R51" s="58">
        <v>14080.003299146099</v>
      </c>
      <c r="S51" s="58">
        <v>3208.1645406560701</v>
      </c>
      <c r="T51" s="58">
        <v>0</v>
      </c>
      <c r="U51" s="58">
        <v>1849.19</v>
      </c>
      <c r="V51" s="58">
        <v>19137.357839802102</v>
      </c>
      <c r="W51" s="58">
        <v>30823.4721601979</v>
      </c>
      <c r="X51" s="58">
        <v>8880</v>
      </c>
      <c r="Y51" s="58">
        <v>3109.44</v>
      </c>
      <c r="Z51" s="58">
        <v>0</v>
      </c>
      <c r="AA51" s="58">
        <v>2710.04</v>
      </c>
      <c r="AB51" s="58">
        <v>215.78415094339601</v>
      </c>
      <c r="AC51" s="58">
        <v>0</v>
      </c>
      <c r="AD51" s="58">
        <v>14915.2641509434</v>
      </c>
      <c r="AE51" s="58">
        <v>2126.38</v>
      </c>
      <c r="AF51" s="58">
        <v>0</v>
      </c>
      <c r="AG51" s="58">
        <v>15.85</v>
      </c>
      <c r="AH51" s="58">
        <v>133.33000000000001</v>
      </c>
      <c r="AI51" s="58">
        <v>0</v>
      </c>
      <c r="AJ51" s="58">
        <v>47.82</v>
      </c>
      <c r="AK51" s="58">
        <v>38.659999999999997</v>
      </c>
      <c r="AL51" s="58">
        <v>0</v>
      </c>
      <c r="AM51" s="58">
        <v>564.05999999999995</v>
      </c>
      <c r="AN51" s="58">
        <v>1059.0899999999999</v>
      </c>
      <c r="AO51" s="58">
        <v>33.630000000000003</v>
      </c>
      <c r="AP51" s="58">
        <v>0</v>
      </c>
      <c r="AQ51" s="58">
        <v>638</v>
      </c>
      <c r="AR51" s="58">
        <v>0</v>
      </c>
      <c r="AS51" s="58">
        <v>0</v>
      </c>
      <c r="AT51" s="58">
        <v>0</v>
      </c>
      <c r="AU51" s="58">
        <v>0</v>
      </c>
      <c r="AV51" s="58">
        <v>1900.78699791945</v>
      </c>
      <c r="AW51" s="58">
        <v>6557.6069979194499</v>
      </c>
      <c r="AX51" s="58">
        <v>5478.43</v>
      </c>
      <c r="AY51" s="58">
        <v>9298.2099999999991</v>
      </c>
      <c r="AZ51" s="58">
        <v>14776.64</v>
      </c>
      <c r="BA51" s="58">
        <v>-5426.03898866495</v>
      </c>
    </row>
    <row r="52" spans="1:53">
      <c r="A52" s="56">
        <v>202401</v>
      </c>
      <c r="B52" s="56" t="s">
        <v>528</v>
      </c>
      <c r="C52" s="56" t="s">
        <v>144</v>
      </c>
      <c r="D52" s="56" t="s">
        <v>143</v>
      </c>
      <c r="E52" s="62" t="str">
        <f>VLOOKUP(C52,'[2]2024年门店-截止10.31'!A:C,3,0)</f>
        <v>营业</v>
      </c>
      <c r="F52" s="63">
        <f>VLOOKUP(C52,[2]面积!A:B,2,0)</f>
        <v>93.6</v>
      </c>
      <c r="G52" s="57" t="str">
        <f>IF(OR(E52="营业",E52="装修中"),VLOOKUP(C52,[2]当前组织架构!C:H,6,0),"")</f>
        <v>戴斌</v>
      </c>
      <c r="H52" s="57" t="str">
        <f>IF(OR(E52="营业",E52="装修中"),VLOOKUP(C52,[2]当前组织架构!C:H,5,0),"")</f>
        <v>董婷婷</v>
      </c>
      <c r="I52" s="58">
        <v>184741.69</v>
      </c>
      <c r="J52" s="58">
        <v>10457.08</v>
      </c>
      <c r="K52" s="58">
        <v>174284.61</v>
      </c>
      <c r="L52" s="58">
        <v>9069.93</v>
      </c>
      <c r="M52" s="58">
        <v>8108.39</v>
      </c>
      <c r="N52" s="58">
        <v>10344.83</v>
      </c>
      <c r="O52" s="58">
        <v>25014.05</v>
      </c>
      <c r="P52" s="58">
        <v>0</v>
      </c>
      <c r="Q52" s="58">
        <v>-945.70954255466495</v>
      </c>
      <c r="R52" s="58">
        <v>51591.490457445303</v>
      </c>
      <c r="S52" s="58">
        <v>10796.315051494301</v>
      </c>
      <c r="T52" s="58">
        <v>0</v>
      </c>
      <c r="U52" s="58">
        <v>2625.17</v>
      </c>
      <c r="V52" s="58">
        <v>65012.975508939599</v>
      </c>
      <c r="W52" s="58">
        <v>109271.63449106</v>
      </c>
      <c r="X52" s="58">
        <v>32061.39</v>
      </c>
      <c r="Y52" s="58">
        <v>3889.07</v>
      </c>
      <c r="Z52" s="58">
        <v>0</v>
      </c>
      <c r="AA52" s="58">
        <v>7034.58</v>
      </c>
      <c r="AB52" s="58">
        <v>625.11377358490995</v>
      </c>
      <c r="AC52" s="58">
        <v>0</v>
      </c>
      <c r="AD52" s="58">
        <v>43610.153773584898</v>
      </c>
      <c r="AE52" s="58">
        <v>7000</v>
      </c>
      <c r="AF52" s="58">
        <v>0</v>
      </c>
      <c r="AG52" s="58">
        <v>235.88</v>
      </c>
      <c r="AH52" s="58">
        <v>709.3</v>
      </c>
      <c r="AI52" s="58">
        <v>846</v>
      </c>
      <c r="AJ52" s="58">
        <v>316.48</v>
      </c>
      <c r="AK52" s="58">
        <v>40.92</v>
      </c>
      <c r="AL52" s="58">
        <v>0</v>
      </c>
      <c r="AM52" s="58">
        <v>1981.69</v>
      </c>
      <c r="AN52" s="58">
        <v>1732.57</v>
      </c>
      <c r="AO52" s="58">
        <v>444.1</v>
      </c>
      <c r="AP52" s="58">
        <v>0</v>
      </c>
      <c r="AQ52" s="58">
        <v>286</v>
      </c>
      <c r="AR52" s="58">
        <v>0</v>
      </c>
      <c r="AS52" s="58">
        <v>0</v>
      </c>
      <c r="AT52" s="58">
        <v>0</v>
      </c>
      <c r="AU52" s="58">
        <v>0</v>
      </c>
      <c r="AV52" s="58">
        <v>2754.8147367634201</v>
      </c>
      <c r="AW52" s="58">
        <v>16347.7547367634</v>
      </c>
      <c r="AX52" s="58">
        <v>32982.857142857101</v>
      </c>
      <c r="AY52" s="58">
        <v>6181.1320754716999</v>
      </c>
      <c r="AZ52" s="58">
        <v>39163.989218328803</v>
      </c>
      <c r="BA52" s="58">
        <v>10149.7367623829</v>
      </c>
    </row>
    <row r="53" spans="1:53">
      <c r="A53" s="56">
        <v>202401</v>
      </c>
      <c r="B53" s="56" t="s">
        <v>528</v>
      </c>
      <c r="C53" s="56" t="s">
        <v>146</v>
      </c>
      <c r="D53" s="56" t="s">
        <v>145</v>
      </c>
      <c r="E53" s="62" t="str">
        <f>VLOOKUP(C53,'[2]2024年门店-截止10.31'!A:C,3,0)</f>
        <v>营业</v>
      </c>
      <c r="F53" s="63">
        <f>VLOOKUP(C53,[2]面积!A:B,2,0)</f>
        <v>92.02</v>
      </c>
      <c r="G53" s="57" t="str">
        <f>IF(OR(E53="营业",E53="装修中"),VLOOKUP(C53,[2]当前组织架构!C:H,6,0),"")</f>
        <v>孙军</v>
      </c>
      <c r="H53" s="57" t="str">
        <f>IF(OR(E53="营业",E53="装修中"),VLOOKUP(C53,[2]当前组织架构!C:H,5,0),"")</f>
        <v>郭洋</v>
      </c>
      <c r="I53" s="58">
        <v>240265.61</v>
      </c>
      <c r="J53" s="58">
        <v>13599.94</v>
      </c>
      <c r="K53" s="58">
        <v>226665.67</v>
      </c>
      <c r="L53" s="58">
        <v>11665.82</v>
      </c>
      <c r="M53" s="58">
        <v>10754.52</v>
      </c>
      <c r="N53" s="58">
        <v>10744.73</v>
      </c>
      <c r="O53" s="58">
        <v>31548.52</v>
      </c>
      <c r="P53" s="58">
        <v>0</v>
      </c>
      <c r="Q53" s="58">
        <v>-1164.8938199213201</v>
      </c>
      <c r="R53" s="58">
        <v>63548.696180078703</v>
      </c>
      <c r="S53" s="58">
        <v>13481.303518073501</v>
      </c>
      <c r="T53" s="58">
        <v>0</v>
      </c>
      <c r="U53" s="58">
        <v>2711.05</v>
      </c>
      <c r="V53" s="58">
        <v>79741.049698152201</v>
      </c>
      <c r="W53" s="58">
        <v>146924.62030184799</v>
      </c>
      <c r="X53" s="58">
        <v>30122.12</v>
      </c>
      <c r="Y53" s="58">
        <v>6636.52</v>
      </c>
      <c r="Z53" s="58">
        <v>0</v>
      </c>
      <c r="AA53" s="58">
        <v>9292.59</v>
      </c>
      <c r="AB53" s="58">
        <v>1497.36547169811</v>
      </c>
      <c r="AC53" s="58">
        <v>0</v>
      </c>
      <c r="AD53" s="58">
        <v>47548.5954716981</v>
      </c>
      <c r="AE53" s="58">
        <v>5099.5</v>
      </c>
      <c r="AF53" s="58">
        <v>0</v>
      </c>
      <c r="AG53" s="58">
        <v>401.01</v>
      </c>
      <c r="AH53" s="58">
        <v>636.09</v>
      </c>
      <c r="AI53" s="58">
        <v>0</v>
      </c>
      <c r="AJ53" s="58">
        <v>325.97000000000003</v>
      </c>
      <c r="AK53" s="58">
        <v>50.96</v>
      </c>
      <c r="AL53" s="58">
        <v>0</v>
      </c>
      <c r="AM53" s="58">
        <v>3028.01</v>
      </c>
      <c r="AN53" s="58">
        <v>1500.29</v>
      </c>
      <c r="AO53" s="58">
        <v>637.75</v>
      </c>
      <c r="AP53" s="58">
        <v>0</v>
      </c>
      <c r="AQ53" s="58">
        <v>608</v>
      </c>
      <c r="AR53" s="58">
        <v>0</v>
      </c>
      <c r="AS53" s="58">
        <v>0</v>
      </c>
      <c r="AT53" s="58">
        <v>0</v>
      </c>
      <c r="AU53" s="58">
        <v>0</v>
      </c>
      <c r="AV53" s="58">
        <v>1746.1484119770901</v>
      </c>
      <c r="AW53" s="58">
        <v>14033.728411977099</v>
      </c>
      <c r="AX53" s="58">
        <v>28986.304761904801</v>
      </c>
      <c r="AY53" s="58">
        <v>8576.9528301886803</v>
      </c>
      <c r="AZ53" s="58">
        <v>37563.257592093498</v>
      </c>
      <c r="BA53" s="58">
        <v>47779.038826079297</v>
      </c>
    </row>
    <row r="54" spans="1:53">
      <c r="A54" s="56">
        <v>202401</v>
      </c>
      <c r="B54" s="56" t="s">
        <v>528</v>
      </c>
      <c r="C54" s="56" t="s">
        <v>148</v>
      </c>
      <c r="D54" s="56" t="s">
        <v>147</v>
      </c>
      <c r="E54" s="62" t="str">
        <f>VLOOKUP(C54,'[2]2024年门店-截止10.31'!A:C,3,0)</f>
        <v>营业</v>
      </c>
      <c r="F54" s="63">
        <f>VLOOKUP(C54,[2]面积!A:B,2,0)</f>
        <v>81.88</v>
      </c>
      <c r="G54" s="57" t="str">
        <f>IF(OR(E54="营业",E54="装修中"),VLOOKUP(C54,[2]当前组织架构!C:H,6,0),"")</f>
        <v>戴斌</v>
      </c>
      <c r="H54" s="57" t="str">
        <f>IF(OR(E54="营业",E54="装修中"),VLOOKUP(C54,[2]当前组织架构!C:H,5,0),"")</f>
        <v>池甜</v>
      </c>
      <c r="I54" s="58">
        <v>127627.36</v>
      </c>
      <c r="J54" s="58">
        <v>3717.3</v>
      </c>
      <c r="K54" s="58">
        <v>123910.06</v>
      </c>
      <c r="L54" s="58">
        <v>6220.45</v>
      </c>
      <c r="M54" s="58">
        <v>6654.77</v>
      </c>
      <c r="N54" s="58">
        <v>6165.74</v>
      </c>
      <c r="O54" s="58">
        <v>19041.09</v>
      </c>
      <c r="P54" s="58">
        <v>0</v>
      </c>
      <c r="Q54" s="58">
        <v>-685.50585271091495</v>
      </c>
      <c r="R54" s="58">
        <v>37396.544147289103</v>
      </c>
      <c r="S54" s="58">
        <v>8051.3108845951401</v>
      </c>
      <c r="T54" s="58">
        <v>0</v>
      </c>
      <c r="U54" s="58">
        <v>3428.74</v>
      </c>
      <c r="V54" s="58">
        <v>48876.595031884201</v>
      </c>
      <c r="W54" s="58">
        <v>75033.464968115804</v>
      </c>
      <c r="X54" s="58">
        <v>20788.990000000002</v>
      </c>
      <c r="Y54" s="58">
        <v>5404.13</v>
      </c>
      <c r="Z54" s="58">
        <v>0</v>
      </c>
      <c r="AA54" s="58">
        <v>3784.38</v>
      </c>
      <c r="AB54" s="58">
        <v>345.99452830189</v>
      </c>
      <c r="AC54" s="58">
        <v>0</v>
      </c>
      <c r="AD54" s="58">
        <v>30323.494528301901</v>
      </c>
      <c r="AE54" s="58">
        <v>3245.44</v>
      </c>
      <c r="AF54" s="58">
        <v>0</v>
      </c>
      <c r="AG54" s="58">
        <v>426.99</v>
      </c>
      <c r="AH54" s="58">
        <v>200</v>
      </c>
      <c r="AI54" s="58">
        <v>274.33999999999997</v>
      </c>
      <c r="AJ54" s="58">
        <v>47.79</v>
      </c>
      <c r="AK54" s="58">
        <v>36.78</v>
      </c>
      <c r="AL54" s="58">
        <v>0</v>
      </c>
      <c r="AM54" s="58">
        <v>769.55</v>
      </c>
      <c r="AN54" s="58">
        <v>1069.99</v>
      </c>
      <c r="AO54" s="58">
        <v>158.85</v>
      </c>
      <c r="AP54" s="58">
        <v>0</v>
      </c>
      <c r="AQ54" s="58">
        <v>100</v>
      </c>
      <c r="AR54" s="58">
        <v>0</v>
      </c>
      <c r="AS54" s="58">
        <v>0</v>
      </c>
      <c r="AT54" s="58">
        <v>0</v>
      </c>
      <c r="AU54" s="58">
        <v>0</v>
      </c>
      <c r="AV54" s="58">
        <v>2139.1383007047202</v>
      </c>
      <c r="AW54" s="58">
        <v>8468.8683007047202</v>
      </c>
      <c r="AX54" s="58">
        <v>22726.44</v>
      </c>
      <c r="AY54" s="58">
        <v>3193.32</v>
      </c>
      <c r="AZ54" s="58">
        <v>25919.759999999998</v>
      </c>
      <c r="BA54" s="58">
        <v>10321.3421391092</v>
      </c>
    </row>
    <row r="55" spans="1:53">
      <c r="A55" s="56">
        <v>202401</v>
      </c>
      <c r="B55" s="56" t="s">
        <v>528</v>
      </c>
      <c r="C55" s="56" t="s">
        <v>150</v>
      </c>
      <c r="D55" s="56" t="s">
        <v>149</v>
      </c>
      <c r="E55" s="62" t="str">
        <f>VLOOKUP(C55,'[2]2024年门店-截止10.31'!A:C,3,0)</f>
        <v>营业</v>
      </c>
      <c r="F55" s="63">
        <f>VLOOKUP(C55,[2]面积!A:B,2,0)</f>
        <v>68.41</v>
      </c>
      <c r="G55" s="57" t="str">
        <f>IF(OR(E55="营业",E55="装修中"),VLOOKUP(C55,[2]当前组织架构!C:H,6,0),"")</f>
        <v>孙军</v>
      </c>
      <c r="H55" s="57" t="str">
        <f>IF(OR(E55="营业",E55="装修中"),VLOOKUP(C55,[2]当前组织架构!C:H,5,0),"")</f>
        <v>甘胜斌</v>
      </c>
      <c r="I55" s="58">
        <v>207882.86</v>
      </c>
      <c r="J55" s="58">
        <v>11766.95</v>
      </c>
      <c r="K55" s="58">
        <v>196115.91</v>
      </c>
      <c r="L55" s="58">
        <v>9685.24</v>
      </c>
      <c r="M55" s="58">
        <v>10089.06</v>
      </c>
      <c r="N55" s="58">
        <v>8339.6200000000008</v>
      </c>
      <c r="O55" s="58">
        <v>27715.42</v>
      </c>
      <c r="P55" s="58">
        <v>0</v>
      </c>
      <c r="Q55" s="58">
        <v>-1004.97056547606</v>
      </c>
      <c r="R55" s="58">
        <v>54824.369434523898</v>
      </c>
      <c r="S55" s="58">
        <v>11754.0143421221</v>
      </c>
      <c r="T55" s="58">
        <v>0</v>
      </c>
      <c r="U55" s="58">
        <v>2931.33</v>
      </c>
      <c r="V55" s="58">
        <v>69509.713776646095</v>
      </c>
      <c r="W55" s="58">
        <v>126606.196223354</v>
      </c>
      <c r="X55" s="58">
        <v>32510.799999999999</v>
      </c>
      <c r="Y55" s="58">
        <v>4763.6000000000004</v>
      </c>
      <c r="Z55" s="58">
        <v>0</v>
      </c>
      <c r="AA55" s="58">
        <v>8615.32</v>
      </c>
      <c r="AB55" s="58">
        <v>1670.87452830189</v>
      </c>
      <c r="AC55" s="58">
        <v>0</v>
      </c>
      <c r="AD55" s="58">
        <v>47560.594528301903</v>
      </c>
      <c r="AE55" s="58">
        <v>4366.51</v>
      </c>
      <c r="AF55" s="58">
        <v>0</v>
      </c>
      <c r="AG55" s="58">
        <v>317.36</v>
      </c>
      <c r="AH55" s="58">
        <v>88</v>
      </c>
      <c r="AI55" s="58">
        <v>2169.0300000000002</v>
      </c>
      <c r="AJ55" s="58">
        <v>95.58</v>
      </c>
      <c r="AK55" s="58">
        <v>31.31</v>
      </c>
      <c r="AL55" s="58">
        <v>0</v>
      </c>
      <c r="AM55" s="58">
        <v>2118.4299999999998</v>
      </c>
      <c r="AN55" s="58">
        <v>1809.76</v>
      </c>
      <c r="AO55" s="58">
        <v>401.04</v>
      </c>
      <c r="AP55" s="58">
        <v>0</v>
      </c>
      <c r="AQ55" s="58">
        <v>190</v>
      </c>
      <c r="AR55" s="58">
        <v>0</v>
      </c>
      <c r="AS55" s="58">
        <v>0</v>
      </c>
      <c r="AT55" s="58">
        <v>0</v>
      </c>
      <c r="AU55" s="58">
        <v>0</v>
      </c>
      <c r="AV55" s="58">
        <v>2149.1001812078598</v>
      </c>
      <c r="AW55" s="58">
        <v>13736.1201812079</v>
      </c>
      <c r="AX55" s="58">
        <v>30716.628571428599</v>
      </c>
      <c r="AY55" s="58">
        <v>7248.1603773584902</v>
      </c>
      <c r="AZ55" s="58">
        <v>37964.7889487871</v>
      </c>
      <c r="BA55" s="58">
        <v>27344.692565057099</v>
      </c>
    </row>
    <row r="56" spans="1:53">
      <c r="A56" s="56">
        <v>202401</v>
      </c>
      <c r="B56" s="56" t="s">
        <v>528</v>
      </c>
      <c r="C56" s="56" t="s">
        <v>152</v>
      </c>
      <c r="D56" s="56" t="s">
        <v>151</v>
      </c>
      <c r="E56" s="62" t="str">
        <f>VLOOKUP(C56,'[2]2024年门店-截止10.31'!A:C,3,0)</f>
        <v>营业</v>
      </c>
      <c r="F56" s="63">
        <f>VLOOKUP(C56,[2]面积!A:B,2,0)</f>
        <v>86</v>
      </c>
      <c r="G56" s="57" t="str">
        <f>IF(OR(E56="营业",E56="装修中"),VLOOKUP(C56,[2]当前组织架构!C:H,6,0),"")</f>
        <v>戴斌</v>
      </c>
      <c r="H56" s="57" t="str">
        <f>IF(OR(E56="营业",E56="装修中"),VLOOKUP(C56,[2]当前组织架构!C:H,5,0),"")</f>
        <v>侯小路</v>
      </c>
      <c r="I56" s="58">
        <v>177917.87</v>
      </c>
      <c r="J56" s="58">
        <v>5182.0700000000097</v>
      </c>
      <c r="K56" s="58">
        <v>172735.8</v>
      </c>
      <c r="L56" s="58">
        <v>7863.86</v>
      </c>
      <c r="M56" s="58">
        <v>10883.81</v>
      </c>
      <c r="N56" s="58">
        <v>7094.63</v>
      </c>
      <c r="O56" s="58">
        <v>28592.17</v>
      </c>
      <c r="P56" s="58">
        <v>0</v>
      </c>
      <c r="Q56" s="58">
        <v>-979.861844995654</v>
      </c>
      <c r="R56" s="58">
        <v>53454.608155004302</v>
      </c>
      <c r="S56" s="58">
        <v>11849.4521386827</v>
      </c>
      <c r="T56" s="58">
        <v>0</v>
      </c>
      <c r="U56" s="58">
        <v>5925.78</v>
      </c>
      <c r="V56" s="58">
        <v>71229.840293686997</v>
      </c>
      <c r="W56" s="58">
        <v>101505.95970631301</v>
      </c>
      <c r="X56" s="58">
        <v>31140</v>
      </c>
      <c r="Y56" s="58">
        <v>2867.33</v>
      </c>
      <c r="Z56" s="58">
        <v>0</v>
      </c>
      <c r="AA56" s="58">
        <v>5038.0600000000004</v>
      </c>
      <c r="AB56" s="58">
        <v>435.67716981132003</v>
      </c>
      <c r="AC56" s="58">
        <v>0</v>
      </c>
      <c r="AD56" s="58">
        <v>39481.0671698113</v>
      </c>
      <c r="AE56" s="58">
        <v>4495.6499999999996</v>
      </c>
      <c r="AF56" s="58">
        <v>0</v>
      </c>
      <c r="AG56" s="58">
        <v>325.22000000000003</v>
      </c>
      <c r="AH56" s="58">
        <v>250</v>
      </c>
      <c r="AI56" s="58">
        <v>106.19</v>
      </c>
      <c r="AJ56" s="58">
        <v>47.79</v>
      </c>
      <c r="AK56" s="58">
        <v>39.380000000000003</v>
      </c>
      <c r="AL56" s="58">
        <v>0</v>
      </c>
      <c r="AM56" s="58">
        <v>1256.19</v>
      </c>
      <c r="AN56" s="58">
        <v>1174.55</v>
      </c>
      <c r="AO56" s="58">
        <v>92.08</v>
      </c>
      <c r="AP56" s="58">
        <v>0</v>
      </c>
      <c r="AQ56" s="58">
        <v>450</v>
      </c>
      <c r="AR56" s="58">
        <v>0</v>
      </c>
      <c r="AS56" s="58">
        <v>0</v>
      </c>
      <c r="AT56" s="58">
        <v>0</v>
      </c>
      <c r="AU56" s="58">
        <v>0</v>
      </c>
      <c r="AV56" s="58">
        <v>1900.78699791945</v>
      </c>
      <c r="AW56" s="58">
        <v>10137.836997919399</v>
      </c>
      <c r="AX56" s="58">
        <v>39990</v>
      </c>
      <c r="AY56" s="58">
        <v>10278.33</v>
      </c>
      <c r="AZ56" s="58">
        <v>50268.33</v>
      </c>
      <c r="BA56" s="58">
        <v>1618.72553858231</v>
      </c>
    </row>
    <row r="57" spans="1:53">
      <c r="A57" s="56">
        <v>202401</v>
      </c>
      <c r="B57" s="56" t="s">
        <v>528</v>
      </c>
      <c r="C57" s="56" t="s">
        <v>154</v>
      </c>
      <c r="D57" s="56" t="s">
        <v>153</v>
      </c>
      <c r="E57" s="62" t="str">
        <f>VLOOKUP(C57,'[2]2024年门店-截止10.31'!A:C,3,0)</f>
        <v>营业</v>
      </c>
      <c r="F57" s="63">
        <f>VLOOKUP(C57,[2]面积!A:B,2,0)</f>
        <v>76.94</v>
      </c>
      <c r="G57" s="57" t="str">
        <f>IF(OR(E57="营业",E57="装修中"),VLOOKUP(C57,[2]当前组织架构!C:H,6,0),"")</f>
        <v>孙军</v>
      </c>
      <c r="H57" s="57" t="str">
        <f>IF(OR(E57="营业",E57="装修中"),VLOOKUP(C57,[2]当前组织架构!C:H,5,0),"")</f>
        <v>甘胜斌</v>
      </c>
      <c r="I57" s="58">
        <v>234314.17</v>
      </c>
      <c r="J57" s="58">
        <v>13263.07</v>
      </c>
      <c r="K57" s="58">
        <v>221051.1</v>
      </c>
      <c r="L57" s="58">
        <v>10368.77</v>
      </c>
      <c r="M57" s="58">
        <v>10356.67</v>
      </c>
      <c r="N57" s="58">
        <v>10674.22</v>
      </c>
      <c r="O57" s="58">
        <v>31782.59</v>
      </c>
      <c r="P57" s="58">
        <v>0</v>
      </c>
      <c r="Q57" s="58">
        <v>-1137.3285356866099</v>
      </c>
      <c r="R57" s="58">
        <v>62044.921464313396</v>
      </c>
      <c r="S57" s="58">
        <v>13405.447353830999</v>
      </c>
      <c r="T57" s="58">
        <v>0</v>
      </c>
      <c r="U57" s="58">
        <v>2634.16</v>
      </c>
      <c r="V57" s="58">
        <v>78084.528818144303</v>
      </c>
      <c r="W57" s="58">
        <v>142966.57118185601</v>
      </c>
      <c r="X57" s="58">
        <v>30886.78</v>
      </c>
      <c r="Y57" s="58">
        <v>10958.97</v>
      </c>
      <c r="Z57" s="58">
        <v>0</v>
      </c>
      <c r="AA57" s="58">
        <v>8730.73</v>
      </c>
      <c r="AB57" s="58">
        <v>1182.08981132075</v>
      </c>
      <c r="AC57" s="58">
        <v>0</v>
      </c>
      <c r="AD57" s="58">
        <v>51758.569811320704</v>
      </c>
      <c r="AE57" s="58">
        <v>5422.37</v>
      </c>
      <c r="AF57" s="58">
        <v>153</v>
      </c>
      <c r="AG57" s="58">
        <v>407.57</v>
      </c>
      <c r="AH57" s="58">
        <v>136.6</v>
      </c>
      <c r="AI57" s="58">
        <v>0</v>
      </c>
      <c r="AJ57" s="58">
        <v>44.73</v>
      </c>
      <c r="AK57" s="58">
        <v>46.85</v>
      </c>
      <c r="AL57" s="58">
        <v>0</v>
      </c>
      <c r="AM57" s="58">
        <v>1251.9100000000001</v>
      </c>
      <c r="AN57" s="58">
        <v>824.1</v>
      </c>
      <c r="AO57" s="58">
        <v>530.84</v>
      </c>
      <c r="AP57" s="58">
        <v>0</v>
      </c>
      <c r="AQ57" s="58">
        <v>58</v>
      </c>
      <c r="AR57" s="58">
        <v>0</v>
      </c>
      <c r="AS57" s="58">
        <v>0</v>
      </c>
      <c r="AT57" s="58">
        <v>0</v>
      </c>
      <c r="AU57" s="58">
        <v>0</v>
      </c>
      <c r="AV57" s="58">
        <v>2149.1001812078598</v>
      </c>
      <c r="AW57" s="58">
        <v>11025.070181207901</v>
      </c>
      <c r="AX57" s="58">
        <v>57155.428571428602</v>
      </c>
      <c r="AY57" s="58">
        <v>9168.1132075471705</v>
      </c>
      <c r="AZ57" s="58">
        <v>66323.541778975807</v>
      </c>
      <c r="BA57" s="58">
        <v>13859.3894103516</v>
      </c>
    </row>
    <row r="58" spans="1:53">
      <c r="A58" s="56">
        <v>202401</v>
      </c>
      <c r="B58" s="56" t="s">
        <v>528</v>
      </c>
      <c r="C58" s="56" t="s">
        <v>156</v>
      </c>
      <c r="D58" s="56" t="s">
        <v>155</v>
      </c>
      <c r="E58" s="62" t="str">
        <f>VLOOKUP(C58,'[2]2024年门店-截止10.31'!A:C,3,0)</f>
        <v>营业</v>
      </c>
      <c r="F58" s="63">
        <f>VLOOKUP(C58,[2]面积!A:B,2,0)</f>
        <v>178.3</v>
      </c>
      <c r="G58" s="57" t="str">
        <f>IF(OR(E58="营业",E58="装修中"),VLOOKUP(C58,[2]当前组织架构!C:H,6,0),"")</f>
        <v>戴斌</v>
      </c>
      <c r="H58" s="57" t="str">
        <f>IF(OR(E58="营业",E58="装修中"),VLOOKUP(C58,[2]当前组织架构!C:H,5,0),"")</f>
        <v>王炎根</v>
      </c>
      <c r="I58" s="58">
        <v>529396.46</v>
      </c>
      <c r="J58" s="58">
        <v>29965.84</v>
      </c>
      <c r="K58" s="58">
        <v>499430.62</v>
      </c>
      <c r="L58" s="58">
        <v>18388.27</v>
      </c>
      <c r="M58" s="58">
        <v>22354.87</v>
      </c>
      <c r="N58" s="58">
        <v>10483.92</v>
      </c>
      <c r="O58" s="58">
        <v>64859.65</v>
      </c>
      <c r="P58" s="58">
        <v>0</v>
      </c>
      <c r="Q58" s="58">
        <v>-2089.6490374587202</v>
      </c>
      <c r="R58" s="58">
        <v>113997.060962541</v>
      </c>
      <c r="S58" s="58">
        <v>26233.208747096902</v>
      </c>
      <c r="T58" s="58">
        <v>0</v>
      </c>
      <c r="U58" s="58">
        <v>18820.79</v>
      </c>
      <c r="V58" s="58">
        <v>159051.05970963801</v>
      </c>
      <c r="W58" s="58">
        <v>340379.56029036199</v>
      </c>
      <c r="X58" s="58">
        <v>46406.559999999998</v>
      </c>
      <c r="Y58" s="58">
        <v>9294.65</v>
      </c>
      <c r="Z58" s="58">
        <v>0</v>
      </c>
      <c r="AA58" s="58">
        <v>12210.21</v>
      </c>
      <c r="AB58" s="58">
        <v>3246.8250943396201</v>
      </c>
      <c r="AC58" s="58">
        <v>0</v>
      </c>
      <c r="AD58" s="58">
        <v>71158.245094339596</v>
      </c>
      <c r="AE58" s="58">
        <v>5471.19</v>
      </c>
      <c r="AF58" s="58">
        <v>86.45</v>
      </c>
      <c r="AG58" s="58">
        <v>1467.45</v>
      </c>
      <c r="AH58" s="58">
        <v>456.23</v>
      </c>
      <c r="AI58" s="58">
        <v>175</v>
      </c>
      <c r="AJ58" s="58">
        <v>0</v>
      </c>
      <c r="AK58" s="58">
        <v>43.15</v>
      </c>
      <c r="AL58" s="58">
        <v>0</v>
      </c>
      <c r="AM58" s="58">
        <v>1632.1</v>
      </c>
      <c r="AN58" s="58">
        <v>14238.63</v>
      </c>
      <c r="AO58" s="58">
        <v>134.51</v>
      </c>
      <c r="AP58" s="58">
        <v>0</v>
      </c>
      <c r="AQ58" s="58">
        <v>1204</v>
      </c>
      <c r="AR58" s="58">
        <v>0</v>
      </c>
      <c r="AS58" s="58">
        <v>0</v>
      </c>
      <c r="AT58" s="58">
        <v>0</v>
      </c>
      <c r="AU58" s="58">
        <v>0</v>
      </c>
      <c r="AV58" s="58">
        <v>1811.4611812078599</v>
      </c>
      <c r="AW58" s="58">
        <v>26720.171181207901</v>
      </c>
      <c r="AX58" s="58">
        <v>158729.52380952399</v>
      </c>
      <c r="AY58" s="58">
        <v>0</v>
      </c>
      <c r="AZ58" s="58">
        <v>158729.52380952399</v>
      </c>
      <c r="BA58" s="58">
        <v>83771.620205290499</v>
      </c>
    </row>
    <row r="59" spans="1:53">
      <c r="A59" s="56">
        <v>202401</v>
      </c>
      <c r="B59" s="56" t="s">
        <v>531</v>
      </c>
      <c r="C59" s="56" t="s">
        <v>158</v>
      </c>
      <c r="D59" s="56" t="s">
        <v>157</v>
      </c>
      <c r="E59" s="62" t="str">
        <f>VLOOKUP(C59,'[2]2024年门店-截止10.31'!A:C,3,0)</f>
        <v>营业</v>
      </c>
      <c r="F59" s="63">
        <f>VLOOKUP(C59,[2]面积!A:B,2,0)</f>
        <v>94.06</v>
      </c>
      <c r="G59" s="57" t="str">
        <f>IF(OR(E59="营业",E59="装修中"),VLOOKUP(C59,[2]当前组织架构!C:H,6,0),"")</f>
        <v>刘佳</v>
      </c>
      <c r="H59" s="57" t="str">
        <f>IF(OR(E59="营业",E59="装修中"),VLOOKUP(C59,[2]当前组织架构!C:H,5,0),"")</f>
        <v>孟祥苹</v>
      </c>
      <c r="I59" s="58">
        <v>462922.04</v>
      </c>
      <c r="J59" s="58">
        <v>26203.13</v>
      </c>
      <c r="K59" s="58">
        <v>436718.91</v>
      </c>
      <c r="L59" s="58">
        <v>19372.45</v>
      </c>
      <c r="M59" s="58">
        <v>24137.55</v>
      </c>
      <c r="N59" s="58">
        <v>11026.9</v>
      </c>
      <c r="O59" s="58">
        <v>59925.84</v>
      </c>
      <c r="P59" s="58">
        <v>0</v>
      </c>
      <c r="Q59" s="58">
        <v>-970.49284385021394</v>
      </c>
      <c r="R59" s="58">
        <v>113492.24715615</v>
      </c>
      <c r="S59" s="58">
        <v>25360.7820381663</v>
      </c>
      <c r="T59" s="58">
        <v>0</v>
      </c>
      <c r="U59" s="58">
        <v>4266.0600000000004</v>
      </c>
      <c r="V59" s="58">
        <v>143119.08919431601</v>
      </c>
      <c r="W59" s="58">
        <v>293599.82080568402</v>
      </c>
      <c r="X59" s="58">
        <v>50457</v>
      </c>
      <c r="Y59" s="58">
        <v>6819.15</v>
      </c>
      <c r="Z59" s="58">
        <v>620</v>
      </c>
      <c r="AA59" s="58">
        <v>5835.1</v>
      </c>
      <c r="AB59" s="58">
        <v>4650.5583018867901</v>
      </c>
      <c r="AC59" s="58">
        <v>0</v>
      </c>
      <c r="AD59" s="58">
        <v>68381.808301886806</v>
      </c>
      <c r="AE59" s="58">
        <v>6981</v>
      </c>
      <c r="AF59" s="58">
        <v>0</v>
      </c>
      <c r="AG59" s="58">
        <v>1145.8499999999999</v>
      </c>
      <c r="AH59" s="58">
        <v>0</v>
      </c>
      <c r="AI59" s="58">
        <v>80</v>
      </c>
      <c r="AJ59" s="58">
        <v>91.55</v>
      </c>
      <c r="AK59" s="58">
        <v>44.09</v>
      </c>
      <c r="AL59" s="58">
        <v>0</v>
      </c>
      <c r="AM59" s="58">
        <v>2074.0700000000002</v>
      </c>
      <c r="AN59" s="58">
        <v>1552.88</v>
      </c>
      <c r="AO59" s="58">
        <v>183.77</v>
      </c>
      <c r="AP59" s="58">
        <v>0</v>
      </c>
      <c r="AQ59" s="58">
        <v>0</v>
      </c>
      <c r="AR59" s="58">
        <v>0</v>
      </c>
      <c r="AS59" s="58">
        <v>0</v>
      </c>
      <c r="AT59" s="58">
        <v>0</v>
      </c>
      <c r="AU59" s="58">
        <v>0</v>
      </c>
      <c r="AV59" s="58">
        <v>2615.3368766420399</v>
      </c>
      <c r="AW59" s="58">
        <v>14768.546876642</v>
      </c>
      <c r="AX59" s="58">
        <v>108303.371428571</v>
      </c>
      <c r="AY59" s="58">
        <v>11518.3962264151</v>
      </c>
      <c r="AZ59" s="58">
        <v>119821.767654986</v>
      </c>
      <c r="BA59" s="58">
        <v>90627.697972169102</v>
      </c>
    </row>
    <row r="60" spans="1:53">
      <c r="A60" s="56">
        <v>202401</v>
      </c>
      <c r="B60" s="56" t="s">
        <v>531</v>
      </c>
      <c r="C60" s="56" t="s">
        <v>160</v>
      </c>
      <c r="D60" s="56" t="s">
        <v>159</v>
      </c>
      <c r="E60" s="62" t="str">
        <f>VLOOKUP(C60,'[2]2024年门店-截止10.31'!A:C,3,0)</f>
        <v>营业</v>
      </c>
      <c r="F60" s="63">
        <f>VLOOKUP(C60,[2]面积!A:B,2,0)</f>
        <v>85</v>
      </c>
      <c r="G60" s="57" t="str">
        <f>IF(OR(E60="营业",E60="装修中"),VLOOKUP(C60,[2]当前组织架构!C:H,6,0),"")</f>
        <v>刘佳</v>
      </c>
      <c r="H60" s="57" t="str">
        <f>IF(OR(E60="营业",E60="装修中"),VLOOKUP(C60,[2]当前组织架构!C:H,5,0),"")</f>
        <v>刘传良</v>
      </c>
      <c r="I60" s="58">
        <v>212139.94</v>
      </c>
      <c r="J60" s="58">
        <v>12007.92</v>
      </c>
      <c r="K60" s="58">
        <v>200132.02</v>
      </c>
      <c r="L60" s="58">
        <v>9542.92</v>
      </c>
      <c r="M60" s="58">
        <v>10203.94</v>
      </c>
      <c r="N60" s="58">
        <v>6614.58</v>
      </c>
      <c r="O60" s="58">
        <v>30458.31</v>
      </c>
      <c r="P60" s="58">
        <v>0</v>
      </c>
      <c r="Q60" s="58">
        <v>-481.75642802503398</v>
      </c>
      <c r="R60" s="58">
        <v>56337.993571974999</v>
      </c>
      <c r="S60" s="58">
        <v>12761.641409956301</v>
      </c>
      <c r="T60" s="58">
        <v>0</v>
      </c>
      <c r="U60" s="58">
        <v>2201.83</v>
      </c>
      <c r="V60" s="58">
        <v>71301.464981931204</v>
      </c>
      <c r="W60" s="58">
        <v>128830.555018069</v>
      </c>
      <c r="X60" s="58">
        <v>38097.5</v>
      </c>
      <c r="Y60" s="58">
        <v>8167.38</v>
      </c>
      <c r="Z60" s="58">
        <v>340</v>
      </c>
      <c r="AA60" s="58">
        <v>10039.719999999999</v>
      </c>
      <c r="AB60" s="58">
        <v>1958.5143396226399</v>
      </c>
      <c r="AC60" s="58">
        <v>0</v>
      </c>
      <c r="AD60" s="58">
        <v>58603.114339622603</v>
      </c>
      <c r="AE60" s="58">
        <v>6660</v>
      </c>
      <c r="AF60" s="58">
        <v>0</v>
      </c>
      <c r="AG60" s="58">
        <v>1263.55</v>
      </c>
      <c r="AH60" s="58">
        <v>533.33000000000004</v>
      </c>
      <c r="AI60" s="58">
        <v>97</v>
      </c>
      <c r="AJ60" s="58">
        <v>76.45</v>
      </c>
      <c r="AK60" s="58">
        <v>46.72</v>
      </c>
      <c r="AL60" s="58">
        <v>0</v>
      </c>
      <c r="AM60" s="58">
        <v>1334.1</v>
      </c>
      <c r="AN60" s="58">
        <v>1723.88</v>
      </c>
      <c r="AO60" s="58">
        <v>0</v>
      </c>
      <c r="AP60" s="58">
        <v>0</v>
      </c>
      <c r="AQ60" s="58">
        <v>0</v>
      </c>
      <c r="AR60" s="58">
        <v>0</v>
      </c>
      <c r="AS60" s="58">
        <v>0</v>
      </c>
      <c r="AT60" s="58">
        <v>0</v>
      </c>
      <c r="AU60" s="58">
        <v>0</v>
      </c>
      <c r="AV60" s="58">
        <v>2357.8691093464399</v>
      </c>
      <c r="AW60" s="58">
        <v>14092.899109346399</v>
      </c>
      <c r="AX60" s="58">
        <v>27384.733333333301</v>
      </c>
      <c r="AY60" s="58">
        <v>4902.6886792452797</v>
      </c>
      <c r="AZ60" s="58">
        <v>32287.422012578601</v>
      </c>
      <c r="BA60" s="58">
        <v>23847.1195565214</v>
      </c>
    </row>
    <row r="61" spans="1:53">
      <c r="A61" s="56">
        <v>202401</v>
      </c>
      <c r="B61" s="56" t="s">
        <v>531</v>
      </c>
      <c r="C61" s="56" t="s">
        <v>162</v>
      </c>
      <c r="D61" s="56" t="s">
        <v>161</v>
      </c>
      <c r="E61" s="62" t="str">
        <f>VLOOKUP(C61,'[2]2024年门店-截止10.31'!A:C,3,0)</f>
        <v>营业</v>
      </c>
      <c r="F61" s="63">
        <f>VLOOKUP(C61,[2]面积!A:B,2,0)</f>
        <v>129.53</v>
      </c>
      <c r="G61" s="57" t="str">
        <f>IF(OR(E61="营业",E61="装修中"),VLOOKUP(C61,[2]当前组织架构!C:H,6,0),"")</f>
        <v>刘佳</v>
      </c>
      <c r="H61" s="57" t="str">
        <f>IF(OR(E61="营业",E61="装修中"),VLOOKUP(C61,[2]当前组织架构!C:H,5,0),"")</f>
        <v>刘传良</v>
      </c>
      <c r="I61" s="58">
        <v>218282.14</v>
      </c>
      <c r="J61" s="58">
        <v>12355.59</v>
      </c>
      <c r="K61" s="58">
        <v>205926.55</v>
      </c>
      <c r="L61" s="58">
        <v>8788.86</v>
      </c>
      <c r="M61" s="58">
        <v>11822.56</v>
      </c>
      <c r="N61" s="58">
        <v>7859.18</v>
      </c>
      <c r="O61" s="58">
        <v>33103.370000000003</v>
      </c>
      <c r="P61" s="58">
        <v>0</v>
      </c>
      <c r="Q61" s="58">
        <v>-522.06593387898795</v>
      </c>
      <c r="R61" s="58">
        <v>61051.904066121002</v>
      </c>
      <c r="S61" s="58">
        <v>13852.8553059144</v>
      </c>
      <c r="T61" s="58">
        <v>0</v>
      </c>
      <c r="U61" s="58">
        <v>2325.41</v>
      </c>
      <c r="V61" s="58">
        <v>77230.169372035496</v>
      </c>
      <c r="W61" s="58">
        <v>128696.380627965</v>
      </c>
      <c r="X61" s="58">
        <v>34027.910000000003</v>
      </c>
      <c r="Y61" s="58">
        <v>7019.13</v>
      </c>
      <c r="Z61" s="58">
        <v>0</v>
      </c>
      <c r="AA61" s="58">
        <v>9732.94</v>
      </c>
      <c r="AB61" s="58">
        <v>1433.1677358490599</v>
      </c>
      <c r="AC61" s="58">
        <v>0</v>
      </c>
      <c r="AD61" s="58">
        <v>52213.147735849103</v>
      </c>
      <c r="AE61" s="58">
        <v>6446.5</v>
      </c>
      <c r="AF61" s="58">
        <v>40</v>
      </c>
      <c r="AG61" s="58">
        <v>596.97</v>
      </c>
      <c r="AH61" s="58">
        <v>200</v>
      </c>
      <c r="AI61" s="58">
        <v>315</v>
      </c>
      <c r="AJ61" s="58">
        <v>0</v>
      </c>
      <c r="AK61" s="58">
        <v>48.03</v>
      </c>
      <c r="AL61" s="58">
        <v>0</v>
      </c>
      <c r="AM61" s="58">
        <v>1028.3699999999999</v>
      </c>
      <c r="AN61" s="58">
        <v>4977.63</v>
      </c>
      <c r="AO61" s="58">
        <v>0</v>
      </c>
      <c r="AP61" s="58">
        <v>0</v>
      </c>
      <c r="AQ61" s="58">
        <v>0</v>
      </c>
      <c r="AR61" s="58">
        <v>0</v>
      </c>
      <c r="AS61" s="58">
        <v>0</v>
      </c>
      <c r="AT61" s="58">
        <v>0</v>
      </c>
      <c r="AU61" s="58">
        <v>0</v>
      </c>
      <c r="AV61" s="58">
        <v>2357.8691093464399</v>
      </c>
      <c r="AW61" s="58">
        <v>16010.3691093464</v>
      </c>
      <c r="AX61" s="58">
        <v>47653.676190476202</v>
      </c>
      <c r="AY61" s="58">
        <v>10386.839622641501</v>
      </c>
      <c r="AZ61" s="58">
        <v>58040.515813117701</v>
      </c>
      <c r="BA61" s="58">
        <v>2432.3479696517902</v>
      </c>
    </row>
    <row r="62" spans="1:53">
      <c r="A62" s="56">
        <v>202401</v>
      </c>
      <c r="B62" s="56" t="s">
        <v>531</v>
      </c>
      <c r="C62" s="56" t="s">
        <v>164</v>
      </c>
      <c r="D62" s="56" t="s">
        <v>163</v>
      </c>
      <c r="E62" s="62" t="str">
        <f>VLOOKUP(C62,'[2]2024年门店-截止10.31'!A:C,3,0)</f>
        <v>营业</v>
      </c>
      <c r="F62" s="63">
        <f>VLOOKUP(C62,[2]面积!A:B,2,0)</f>
        <v>110</v>
      </c>
      <c r="G62" s="57" t="str">
        <f>IF(OR(E62="营业",E62="装修中"),VLOOKUP(C62,[2]当前组织架构!C:H,6,0),"")</f>
        <v>刘佳</v>
      </c>
      <c r="H62" s="57" t="str">
        <f>IF(OR(E62="营业",E62="装修中"),VLOOKUP(C62,[2]当前组织架构!C:H,5,0),"")</f>
        <v>刘传良</v>
      </c>
      <c r="I62" s="58">
        <v>523469.3</v>
      </c>
      <c r="J62" s="58">
        <v>29630.34</v>
      </c>
      <c r="K62" s="58">
        <v>493838.96</v>
      </c>
      <c r="L62" s="58">
        <v>20789.009999999998</v>
      </c>
      <c r="M62" s="58">
        <v>26394.46</v>
      </c>
      <c r="N62" s="58">
        <v>10166.950000000001</v>
      </c>
      <c r="O62" s="58">
        <v>64471.92</v>
      </c>
      <c r="P62" s="58">
        <v>0</v>
      </c>
      <c r="Q62" s="58">
        <v>-1032.8925307142499</v>
      </c>
      <c r="R62" s="58">
        <v>120789.44746928599</v>
      </c>
      <c r="S62" s="58">
        <v>27159.5207666684</v>
      </c>
      <c r="T62" s="58">
        <v>0</v>
      </c>
      <c r="U62" s="58">
        <v>4255.8</v>
      </c>
      <c r="V62" s="58">
        <v>152204.76823595399</v>
      </c>
      <c r="W62" s="58">
        <v>341634.19176404597</v>
      </c>
      <c r="X62" s="58">
        <v>71393.13</v>
      </c>
      <c r="Y62" s="58">
        <v>9604.49</v>
      </c>
      <c r="Z62" s="58">
        <v>700</v>
      </c>
      <c r="AA62" s="58">
        <v>13617.22</v>
      </c>
      <c r="AB62" s="58">
        <v>4434.6458490566001</v>
      </c>
      <c r="AC62" s="58">
        <v>0</v>
      </c>
      <c r="AD62" s="58">
        <v>99749.485849056597</v>
      </c>
      <c r="AE62" s="58">
        <v>10836</v>
      </c>
      <c r="AF62" s="58">
        <v>0</v>
      </c>
      <c r="AG62" s="58">
        <v>4462.28</v>
      </c>
      <c r="AH62" s="58">
        <v>265</v>
      </c>
      <c r="AI62" s="58">
        <v>167</v>
      </c>
      <c r="AJ62" s="58">
        <v>212.75</v>
      </c>
      <c r="AK62" s="58">
        <v>50.91</v>
      </c>
      <c r="AL62" s="58">
        <v>0</v>
      </c>
      <c r="AM62" s="58">
        <v>2615.9699999999998</v>
      </c>
      <c r="AN62" s="58">
        <v>3316.12</v>
      </c>
      <c r="AO62" s="58">
        <v>92.39</v>
      </c>
      <c r="AP62" s="58">
        <v>0</v>
      </c>
      <c r="AQ62" s="58">
        <v>-1500</v>
      </c>
      <c r="AR62" s="58">
        <v>0</v>
      </c>
      <c r="AS62" s="58">
        <v>0</v>
      </c>
      <c r="AT62" s="58">
        <v>0</v>
      </c>
      <c r="AU62" s="58">
        <v>0</v>
      </c>
      <c r="AV62" s="58">
        <v>2357.8691093464399</v>
      </c>
      <c r="AW62" s="58">
        <v>22876.289109346399</v>
      </c>
      <c r="AX62" s="58">
        <v>126395.342857143</v>
      </c>
      <c r="AY62" s="58">
        <v>13938.0188679245</v>
      </c>
      <c r="AZ62" s="58">
        <v>140333.36172506699</v>
      </c>
      <c r="BA62" s="58">
        <v>78675.055080575505</v>
      </c>
    </row>
    <row r="63" spans="1:53">
      <c r="A63" s="56">
        <v>202401</v>
      </c>
      <c r="B63" s="56" t="s">
        <v>531</v>
      </c>
      <c r="C63" s="56" t="s">
        <v>166</v>
      </c>
      <c r="D63" s="56" t="s">
        <v>165</v>
      </c>
      <c r="E63" s="62" t="str">
        <f>VLOOKUP(C63,'[2]2024年门店-截止10.31'!A:C,3,0)</f>
        <v>营业</v>
      </c>
      <c r="F63" s="63">
        <f>VLOOKUP(C63,[2]面积!A:B,2,0)</f>
        <v>46.74</v>
      </c>
      <c r="G63" s="57" t="str">
        <f>IF(OR(E63="营业",E63="装修中"),VLOOKUP(C63,[2]当前组织架构!C:H,6,0),"")</f>
        <v>刘佳</v>
      </c>
      <c r="H63" s="57" t="str">
        <f>IF(OR(E63="营业",E63="装修中"),VLOOKUP(C63,[2]当前组织架构!C:H,5,0),"")</f>
        <v>孟祥苹</v>
      </c>
      <c r="I63" s="58">
        <v>256417.31</v>
      </c>
      <c r="J63" s="58">
        <v>14514.19</v>
      </c>
      <c r="K63" s="58">
        <v>241903.12</v>
      </c>
      <c r="L63" s="58">
        <v>11575.98</v>
      </c>
      <c r="M63" s="58">
        <v>13215.31</v>
      </c>
      <c r="N63" s="58">
        <v>14565.7</v>
      </c>
      <c r="O63" s="58">
        <v>38450.49</v>
      </c>
      <c r="P63" s="58">
        <v>0</v>
      </c>
      <c r="Q63" s="58">
        <v>-659.70465618784499</v>
      </c>
      <c r="R63" s="58">
        <v>77147.775343812202</v>
      </c>
      <c r="S63" s="58">
        <v>16685.041070098901</v>
      </c>
      <c r="T63" s="58">
        <v>0</v>
      </c>
      <c r="U63" s="58">
        <v>2370.23</v>
      </c>
      <c r="V63" s="58">
        <v>96203.046413911099</v>
      </c>
      <c r="W63" s="58">
        <v>145700.07358608901</v>
      </c>
      <c r="X63" s="58">
        <v>32355.27</v>
      </c>
      <c r="Y63" s="58">
        <v>5863.54</v>
      </c>
      <c r="Z63" s="58">
        <v>0</v>
      </c>
      <c r="AA63" s="58">
        <v>8062.3</v>
      </c>
      <c r="AB63" s="58">
        <v>2272.1952830188702</v>
      </c>
      <c r="AC63" s="58">
        <v>0</v>
      </c>
      <c r="AD63" s="58">
        <v>48553.305283018897</v>
      </c>
      <c r="AE63" s="58">
        <v>2524.08</v>
      </c>
      <c r="AF63" s="58">
        <v>0</v>
      </c>
      <c r="AG63" s="58">
        <v>781.9</v>
      </c>
      <c r="AH63" s="58">
        <v>1087.74</v>
      </c>
      <c r="AI63" s="58">
        <v>0</v>
      </c>
      <c r="AJ63" s="58">
        <v>0</v>
      </c>
      <c r="AK63" s="58">
        <v>0</v>
      </c>
      <c r="AL63" s="58">
        <v>0</v>
      </c>
      <c r="AM63" s="58">
        <v>729.4</v>
      </c>
      <c r="AN63" s="58">
        <v>1434.87</v>
      </c>
      <c r="AO63" s="58">
        <v>0</v>
      </c>
      <c r="AP63" s="58">
        <v>0</v>
      </c>
      <c r="AQ63" s="58">
        <v>0</v>
      </c>
      <c r="AR63" s="58">
        <v>0</v>
      </c>
      <c r="AS63" s="58">
        <v>0</v>
      </c>
      <c r="AT63" s="58">
        <v>0</v>
      </c>
      <c r="AU63" s="58">
        <v>0</v>
      </c>
      <c r="AV63" s="58">
        <v>2615.3368766420399</v>
      </c>
      <c r="AW63" s="58">
        <v>9173.3268766420406</v>
      </c>
      <c r="AX63" s="58">
        <v>28849.828571428599</v>
      </c>
      <c r="AY63" s="58">
        <v>4471.9811320754698</v>
      </c>
      <c r="AZ63" s="58">
        <v>33321.809703504099</v>
      </c>
      <c r="BA63" s="58">
        <v>54651.631722924001</v>
      </c>
    </row>
    <row r="64" spans="1:53">
      <c r="A64" s="56">
        <v>202401</v>
      </c>
      <c r="B64" s="56" t="s">
        <v>531</v>
      </c>
      <c r="C64" s="56" t="s">
        <v>168</v>
      </c>
      <c r="D64" s="56" t="s">
        <v>167</v>
      </c>
      <c r="E64" s="62" t="str">
        <f>VLOOKUP(C64,'[2]2024年门店-截止10.31'!A:C,3,0)</f>
        <v>营业</v>
      </c>
      <c r="F64" s="63">
        <f>VLOOKUP(C64,[2]面积!A:B,2,0)</f>
        <v>91</v>
      </c>
      <c r="G64" s="57" t="str">
        <f>IF(OR(E64="营业",E64="装修中"),VLOOKUP(C64,[2]当前组织架构!C:H,6,0),"")</f>
        <v>刘佳</v>
      </c>
      <c r="H64" s="57" t="str">
        <f>IF(OR(E64="营业",E64="装修中"),VLOOKUP(C64,[2]当前组织架构!C:H,5,0),"")</f>
        <v>解雯雯</v>
      </c>
      <c r="I64" s="58">
        <v>296515.65000000002</v>
      </c>
      <c r="J64" s="58">
        <v>16783.900000000001</v>
      </c>
      <c r="K64" s="58">
        <v>279731.75</v>
      </c>
      <c r="L64" s="58">
        <v>13533.3</v>
      </c>
      <c r="M64" s="58">
        <v>14090.25</v>
      </c>
      <c r="N64" s="58">
        <v>13131.73</v>
      </c>
      <c r="O64" s="58">
        <v>43757.45</v>
      </c>
      <c r="P64" s="58">
        <v>0</v>
      </c>
      <c r="Q64" s="58">
        <v>-716.55631936860198</v>
      </c>
      <c r="R64" s="58">
        <v>83796.1736806314</v>
      </c>
      <c r="S64" s="58">
        <v>18606.480967131702</v>
      </c>
      <c r="T64" s="58">
        <v>0</v>
      </c>
      <c r="U64" s="58">
        <v>4516.0600000000004</v>
      </c>
      <c r="V64" s="58">
        <v>106918.714647763</v>
      </c>
      <c r="W64" s="58">
        <v>172813.035352237</v>
      </c>
      <c r="X64" s="58">
        <v>35881</v>
      </c>
      <c r="Y64" s="58">
        <v>6543.46</v>
      </c>
      <c r="Z64" s="58">
        <v>0</v>
      </c>
      <c r="AA64" s="58">
        <v>10782.65</v>
      </c>
      <c r="AB64" s="58">
        <v>-663.61169811320997</v>
      </c>
      <c r="AC64" s="58">
        <v>0</v>
      </c>
      <c r="AD64" s="58">
        <v>52543.498301886801</v>
      </c>
      <c r="AE64" s="58">
        <v>6388.05</v>
      </c>
      <c r="AF64" s="58">
        <v>0</v>
      </c>
      <c r="AG64" s="58">
        <v>1255.8699999999999</v>
      </c>
      <c r="AH64" s="58">
        <v>250</v>
      </c>
      <c r="AI64" s="58">
        <v>76</v>
      </c>
      <c r="AJ64" s="58">
        <v>60.18</v>
      </c>
      <c r="AK64" s="58">
        <v>44.23</v>
      </c>
      <c r="AL64" s="58">
        <v>0</v>
      </c>
      <c r="AM64" s="58">
        <v>1469.93</v>
      </c>
      <c r="AN64" s="58">
        <v>1059.81</v>
      </c>
      <c r="AO64" s="58">
        <v>199.6</v>
      </c>
      <c r="AP64" s="58">
        <v>0</v>
      </c>
      <c r="AQ64" s="58">
        <v>-2300</v>
      </c>
      <c r="AR64" s="58">
        <v>0</v>
      </c>
      <c r="AS64" s="58">
        <v>0</v>
      </c>
      <c r="AT64" s="58">
        <v>0</v>
      </c>
      <c r="AU64" s="58">
        <v>0</v>
      </c>
      <c r="AV64" s="58">
        <v>2357.8691093464399</v>
      </c>
      <c r="AW64" s="58">
        <v>10861.5391093464</v>
      </c>
      <c r="AX64" s="58">
        <v>88746.666666666701</v>
      </c>
      <c r="AY64" s="58">
        <v>10516.0377358491</v>
      </c>
      <c r="AZ64" s="58">
        <v>99262.704402515796</v>
      </c>
      <c r="BA64" s="58">
        <v>10145.293538488</v>
      </c>
    </row>
    <row r="65" spans="1:53">
      <c r="A65" s="56">
        <v>202401</v>
      </c>
      <c r="B65" s="56" t="s">
        <v>531</v>
      </c>
      <c r="C65" s="56" t="s">
        <v>170</v>
      </c>
      <c r="D65" s="56" t="s">
        <v>169</v>
      </c>
      <c r="E65" s="62" t="str">
        <f>VLOOKUP(C65,'[2]2024年门店-截止10.31'!A:C,3,0)</f>
        <v>营业</v>
      </c>
      <c r="F65" s="63">
        <f>VLOOKUP(C65,[2]面积!A:B,2,0)</f>
        <v>77.08</v>
      </c>
      <c r="G65" s="57" t="str">
        <f>IF(OR(E65="营业",E65="装修中"),VLOOKUP(C65,[2]当前组织架构!C:H,6,0),"")</f>
        <v>刘佳</v>
      </c>
      <c r="H65" s="57" t="str">
        <f>IF(OR(E65="营业",E65="装修中"),VLOOKUP(C65,[2]当前组织架构!C:H,5,0),"")</f>
        <v>孟祥苹</v>
      </c>
      <c r="I65" s="58">
        <v>261608.86</v>
      </c>
      <c r="J65" s="58">
        <v>14808.05</v>
      </c>
      <c r="K65" s="58">
        <v>246800.81</v>
      </c>
      <c r="L65" s="58">
        <v>10272.98</v>
      </c>
      <c r="M65" s="58">
        <v>12411.45</v>
      </c>
      <c r="N65" s="58">
        <v>7730.53</v>
      </c>
      <c r="O65" s="58">
        <v>36937.86</v>
      </c>
      <c r="P65" s="58">
        <v>0</v>
      </c>
      <c r="Q65" s="58">
        <v>-571.06294872140597</v>
      </c>
      <c r="R65" s="58">
        <v>66781.757051278604</v>
      </c>
      <c r="S65" s="58">
        <v>15329.496092597599</v>
      </c>
      <c r="T65" s="58">
        <v>0</v>
      </c>
      <c r="U65" s="58">
        <v>4386.34</v>
      </c>
      <c r="V65" s="58">
        <v>86497.593143876205</v>
      </c>
      <c r="W65" s="58">
        <v>160303.216856124</v>
      </c>
      <c r="X65" s="58">
        <v>37875.5</v>
      </c>
      <c r="Y65" s="58">
        <v>4687.8100000000004</v>
      </c>
      <c r="Z65" s="58">
        <v>0</v>
      </c>
      <c r="AA65" s="58">
        <v>5185.8599999999997</v>
      </c>
      <c r="AB65" s="58">
        <v>3649.1805660377399</v>
      </c>
      <c r="AC65" s="58">
        <v>0</v>
      </c>
      <c r="AD65" s="58">
        <v>51398.350566037698</v>
      </c>
      <c r="AE65" s="58">
        <v>7948</v>
      </c>
      <c r="AF65" s="58">
        <v>0</v>
      </c>
      <c r="AG65" s="58">
        <v>858.13</v>
      </c>
      <c r="AH65" s="58">
        <v>300</v>
      </c>
      <c r="AI65" s="58">
        <v>1970</v>
      </c>
      <c r="AJ65" s="58">
        <v>160.72</v>
      </c>
      <c r="AK65" s="58">
        <v>39.93</v>
      </c>
      <c r="AL65" s="58">
        <v>0</v>
      </c>
      <c r="AM65" s="58">
        <v>1535.29</v>
      </c>
      <c r="AN65" s="58">
        <v>3774.92</v>
      </c>
      <c r="AO65" s="58">
        <v>116.52</v>
      </c>
      <c r="AP65" s="58">
        <v>0</v>
      </c>
      <c r="AQ65" s="58">
        <v>0</v>
      </c>
      <c r="AR65" s="58">
        <v>0</v>
      </c>
      <c r="AS65" s="58">
        <v>0</v>
      </c>
      <c r="AT65" s="58">
        <v>0</v>
      </c>
      <c r="AU65" s="58">
        <v>0</v>
      </c>
      <c r="AV65" s="58">
        <v>2615.3368766420399</v>
      </c>
      <c r="AW65" s="58">
        <v>19318.846876642001</v>
      </c>
      <c r="AX65" s="58">
        <v>37548.9714285714</v>
      </c>
      <c r="AY65" s="58">
        <v>11271.1320754717</v>
      </c>
      <c r="AZ65" s="58">
        <v>48820.103504043102</v>
      </c>
      <c r="BA65" s="58">
        <v>40765.915909401199</v>
      </c>
    </row>
    <row r="66" spans="1:53">
      <c r="A66" s="56">
        <v>202401</v>
      </c>
      <c r="B66" s="56" t="s">
        <v>531</v>
      </c>
      <c r="C66" s="56" t="s">
        <v>172</v>
      </c>
      <c r="D66" s="56" t="s">
        <v>171</v>
      </c>
      <c r="E66" s="62" t="str">
        <f>VLOOKUP(C66,'[2]2024年门店-截止10.31'!A:C,3,0)</f>
        <v>营业</v>
      </c>
      <c r="F66" s="63">
        <f>VLOOKUP(C66,[2]面积!A:B,2,0)</f>
        <v>88</v>
      </c>
      <c r="G66" s="57" t="str">
        <f>IF(OR(E66="营业",E66="装修中"),VLOOKUP(C66,[2]当前组织架构!C:H,6,0),"")</f>
        <v>刘佳</v>
      </c>
      <c r="H66" s="57" t="str">
        <f>IF(OR(E66="营业",E66="装修中"),VLOOKUP(C66,[2]当前组织架构!C:H,5,0),"")</f>
        <v>孟祥苹</v>
      </c>
      <c r="I66" s="58">
        <v>227163.42</v>
      </c>
      <c r="J66" s="58">
        <v>12858.31</v>
      </c>
      <c r="K66" s="58">
        <v>214305.11</v>
      </c>
      <c r="L66" s="58">
        <v>9355.67</v>
      </c>
      <c r="M66" s="58">
        <v>13881.13</v>
      </c>
      <c r="N66" s="58">
        <v>6097.12</v>
      </c>
      <c r="O66" s="58">
        <v>33244.519999999997</v>
      </c>
      <c r="P66" s="58">
        <v>0</v>
      </c>
      <c r="Q66" s="58">
        <v>-530.582512696359</v>
      </c>
      <c r="R66" s="58">
        <v>62047.857487303598</v>
      </c>
      <c r="S66" s="58">
        <v>13982.079921062101</v>
      </c>
      <c r="T66" s="58">
        <v>0</v>
      </c>
      <c r="U66" s="58">
        <v>5043.75</v>
      </c>
      <c r="V66" s="58">
        <v>81073.687408365702</v>
      </c>
      <c r="W66" s="58">
        <v>133231.42259163401</v>
      </c>
      <c r="X66" s="58">
        <v>34994.5</v>
      </c>
      <c r="Y66" s="58">
        <v>2785.2</v>
      </c>
      <c r="Z66" s="58">
        <v>0</v>
      </c>
      <c r="AA66" s="58">
        <v>5565.86</v>
      </c>
      <c r="AB66" s="58">
        <v>311.41301886792002</v>
      </c>
      <c r="AC66" s="58">
        <v>0</v>
      </c>
      <c r="AD66" s="58">
        <v>43656.973018867902</v>
      </c>
      <c r="AE66" s="58">
        <v>3408.5</v>
      </c>
      <c r="AF66" s="58">
        <v>0</v>
      </c>
      <c r="AG66" s="58">
        <v>573.45000000000005</v>
      </c>
      <c r="AH66" s="58">
        <v>0</v>
      </c>
      <c r="AI66" s="58">
        <v>46</v>
      </c>
      <c r="AJ66" s="58">
        <v>187.72</v>
      </c>
      <c r="AK66" s="58">
        <v>37.130000000000003</v>
      </c>
      <c r="AL66" s="58">
        <v>0</v>
      </c>
      <c r="AM66" s="58">
        <v>1894.84</v>
      </c>
      <c r="AN66" s="58">
        <v>1630.95</v>
      </c>
      <c r="AO66" s="58">
        <v>398.33</v>
      </c>
      <c r="AP66" s="58">
        <v>0</v>
      </c>
      <c r="AQ66" s="58">
        <v>0</v>
      </c>
      <c r="AR66" s="58">
        <v>0</v>
      </c>
      <c r="AS66" s="58">
        <v>0</v>
      </c>
      <c r="AT66" s="58">
        <v>0</v>
      </c>
      <c r="AU66" s="58">
        <v>0</v>
      </c>
      <c r="AV66" s="58">
        <v>2615.3368766420399</v>
      </c>
      <c r="AW66" s="58">
        <v>10792.256876642001</v>
      </c>
      <c r="AX66" s="58">
        <v>30601.285714285699</v>
      </c>
      <c r="AY66" s="58">
        <v>7016.4339622641501</v>
      </c>
      <c r="AZ66" s="58">
        <v>37617.719676549903</v>
      </c>
      <c r="BA66" s="58">
        <v>41164.473019574303</v>
      </c>
    </row>
    <row r="67" spans="1:53">
      <c r="A67" s="56">
        <v>202401</v>
      </c>
      <c r="B67" s="56" t="s">
        <v>531</v>
      </c>
      <c r="C67" s="56" t="s">
        <v>444</v>
      </c>
      <c r="D67" s="56" t="s">
        <v>173</v>
      </c>
      <c r="E67" s="62" t="str">
        <f>VLOOKUP(C67,'[2]2024年门店-截止10.31'!A:C,3,0)</f>
        <v>已闭店</v>
      </c>
      <c r="F67" s="63">
        <f>VLOOKUP(C67,[2]面积!A:B,2,0)</f>
        <v>119.8</v>
      </c>
      <c r="G67" s="57" t="str">
        <f>IF(OR(E67="营业",E67="装修中"),VLOOKUP(C67,[2]当前组织架构!C:H,6,0),"")</f>
        <v/>
      </c>
      <c r="H67" s="57" t="str">
        <f>IF(OR(E67="营业",E67="装修中"),VLOOKUP(C67,[2]当前组织架构!C:H,5,0),"")</f>
        <v/>
      </c>
      <c r="I67" s="58">
        <v>341273.83</v>
      </c>
      <c r="J67" s="58">
        <v>19317.39</v>
      </c>
      <c r="K67" s="58">
        <v>321956.44</v>
      </c>
      <c r="L67" s="58">
        <v>13427.24</v>
      </c>
      <c r="M67" s="58">
        <v>20146.7</v>
      </c>
      <c r="N67" s="58">
        <v>12058.48</v>
      </c>
      <c r="O67" s="58">
        <v>51189.8</v>
      </c>
      <c r="P67" s="58">
        <v>0</v>
      </c>
      <c r="Q67" s="58">
        <v>-820.92453523033896</v>
      </c>
      <c r="R67" s="58">
        <v>96001.295464769704</v>
      </c>
      <c r="S67" s="58">
        <v>21573.450060383198</v>
      </c>
      <c r="T67" s="58">
        <v>0</v>
      </c>
      <c r="U67" s="58">
        <v>2453.25</v>
      </c>
      <c r="V67" s="58">
        <v>120027.995525153</v>
      </c>
      <c r="W67" s="58">
        <v>201928.444474847</v>
      </c>
      <c r="X67" s="58">
        <v>41047.53</v>
      </c>
      <c r="Y67" s="58">
        <v>7854.78</v>
      </c>
      <c r="Z67" s="58">
        <v>0</v>
      </c>
      <c r="AA67" s="58">
        <v>10905.84</v>
      </c>
      <c r="AB67" s="58">
        <v>2405.92226415094</v>
      </c>
      <c r="AC67" s="58">
        <v>0</v>
      </c>
      <c r="AD67" s="58">
        <v>62214.072264150898</v>
      </c>
      <c r="AE67" s="58">
        <v>8063.29</v>
      </c>
      <c r="AF67" s="58">
        <v>0</v>
      </c>
      <c r="AG67" s="58">
        <v>308.64999999999998</v>
      </c>
      <c r="AH67" s="58">
        <v>249.99</v>
      </c>
      <c r="AI67" s="58">
        <v>202</v>
      </c>
      <c r="AJ67" s="58">
        <v>221.24</v>
      </c>
      <c r="AK67" s="58">
        <v>46.82</v>
      </c>
      <c r="AL67" s="58">
        <v>0</v>
      </c>
      <c r="AM67" s="58">
        <v>1568.11</v>
      </c>
      <c r="AN67" s="58">
        <v>2084.44</v>
      </c>
      <c r="AO67" s="58">
        <v>134.5</v>
      </c>
      <c r="AP67" s="58">
        <v>0</v>
      </c>
      <c r="AQ67" s="58">
        <v>106</v>
      </c>
      <c r="AR67" s="58">
        <v>0</v>
      </c>
      <c r="AS67" s="58">
        <v>0</v>
      </c>
      <c r="AT67" s="58">
        <v>0</v>
      </c>
      <c r="AU67" s="58">
        <v>0</v>
      </c>
      <c r="AV67" s="58">
        <v>2357.8691093464399</v>
      </c>
      <c r="AW67" s="58">
        <v>15342.909109346399</v>
      </c>
      <c r="AX67" s="58">
        <v>80437.142857142899</v>
      </c>
      <c r="AY67" s="58">
        <v>12662.075471698099</v>
      </c>
      <c r="AZ67" s="58">
        <v>93099.218328841001</v>
      </c>
      <c r="BA67" s="58">
        <v>31272.2447725087</v>
      </c>
    </row>
    <row r="68" spans="1:53">
      <c r="A68" s="56">
        <v>202401</v>
      </c>
      <c r="B68" s="56" t="s">
        <v>531</v>
      </c>
      <c r="C68" s="56" t="s">
        <v>176</v>
      </c>
      <c r="D68" s="56" t="s">
        <v>175</v>
      </c>
      <c r="E68" s="62" t="str">
        <f>VLOOKUP(C68,'[2]2024年门店-截止10.31'!A:C,3,0)</f>
        <v>营业</v>
      </c>
      <c r="F68" s="63">
        <f>VLOOKUP(C68,[2]面积!A:B,2,0)</f>
        <v>53</v>
      </c>
      <c r="G68" s="57" t="str">
        <f>IF(OR(E68="营业",E68="装修中"),VLOOKUP(C68,[2]当前组织架构!C:H,6,0),"")</f>
        <v>刘佳</v>
      </c>
      <c r="H68" s="57" t="str">
        <f>IF(OR(E68="营业",E68="装修中"),VLOOKUP(C68,[2]当前组织架构!C:H,5,0),"")</f>
        <v>孟祥苹</v>
      </c>
      <c r="I68" s="58">
        <v>322166.96000000002</v>
      </c>
      <c r="J68" s="58">
        <v>18235.87</v>
      </c>
      <c r="K68" s="58">
        <v>303931.09000000003</v>
      </c>
      <c r="L68" s="58">
        <v>13261.59</v>
      </c>
      <c r="M68" s="58">
        <v>19400.3</v>
      </c>
      <c r="N68" s="58">
        <v>11253.41</v>
      </c>
      <c r="O68" s="58">
        <v>48315.69</v>
      </c>
      <c r="P68" s="58">
        <v>0</v>
      </c>
      <c r="Q68" s="58">
        <v>-781.99696928643095</v>
      </c>
      <c r="R68" s="58">
        <v>91448.993030713595</v>
      </c>
      <c r="S68" s="58">
        <v>20442.084836504899</v>
      </c>
      <c r="T68" s="58">
        <v>0</v>
      </c>
      <c r="U68" s="58">
        <v>4266.0600000000004</v>
      </c>
      <c r="V68" s="58">
        <v>116157.137867219</v>
      </c>
      <c r="W68" s="58">
        <v>187773.952132782</v>
      </c>
      <c r="X68" s="58">
        <v>41899.230000000003</v>
      </c>
      <c r="Y68" s="58">
        <v>5293.17</v>
      </c>
      <c r="Z68" s="58">
        <v>0</v>
      </c>
      <c r="AA68" s="58">
        <v>5537.35</v>
      </c>
      <c r="AB68" s="58">
        <v>4261.5024528301901</v>
      </c>
      <c r="AC68" s="58">
        <v>0</v>
      </c>
      <c r="AD68" s="58">
        <v>56991.252452830202</v>
      </c>
      <c r="AE68" s="58">
        <v>4906</v>
      </c>
      <c r="AF68" s="58">
        <v>0</v>
      </c>
      <c r="AG68" s="58">
        <v>172.98</v>
      </c>
      <c r="AH68" s="58">
        <v>566.66999999999996</v>
      </c>
      <c r="AI68" s="58">
        <v>33</v>
      </c>
      <c r="AJ68" s="58">
        <v>191.16</v>
      </c>
      <c r="AK68" s="58">
        <v>40.020000000000003</v>
      </c>
      <c r="AL68" s="58">
        <v>0</v>
      </c>
      <c r="AM68" s="58">
        <v>795.22</v>
      </c>
      <c r="AN68" s="58">
        <v>2805.72</v>
      </c>
      <c r="AO68" s="58">
        <v>15.64</v>
      </c>
      <c r="AP68" s="58">
        <v>0</v>
      </c>
      <c r="AQ68" s="58">
        <v>0</v>
      </c>
      <c r="AR68" s="58">
        <v>0</v>
      </c>
      <c r="AS68" s="58">
        <v>0</v>
      </c>
      <c r="AT68" s="58">
        <v>0</v>
      </c>
      <c r="AU68" s="58">
        <v>0</v>
      </c>
      <c r="AV68" s="58">
        <v>2615.3368766420399</v>
      </c>
      <c r="AW68" s="58">
        <v>12141.746876642001</v>
      </c>
      <c r="AX68" s="58">
        <v>45428.571428571398</v>
      </c>
      <c r="AY68" s="58">
        <v>46645.2830188679</v>
      </c>
      <c r="AZ68" s="58">
        <v>92073.854447439298</v>
      </c>
      <c r="BA68" s="58">
        <v>26567.098355870501</v>
      </c>
    </row>
    <row r="69" spans="1:53">
      <c r="A69" s="56">
        <v>202401</v>
      </c>
      <c r="B69" s="56" t="s">
        <v>531</v>
      </c>
      <c r="C69" s="56" t="s">
        <v>178</v>
      </c>
      <c r="D69" s="56" t="s">
        <v>177</v>
      </c>
      <c r="E69" s="62" t="str">
        <f>VLOOKUP(C69,'[2]2024年门店-截止10.31'!A:C,3,0)</f>
        <v>营业</v>
      </c>
      <c r="F69" s="63">
        <f>VLOOKUP(C69,[2]面积!A:B,2,0)</f>
        <v>108</v>
      </c>
      <c r="G69" s="57" t="str">
        <f>IF(OR(E69="营业",E69="装修中"),VLOOKUP(C69,[2]当前组织架构!C:H,6,0),"")</f>
        <v>刘佳</v>
      </c>
      <c r="H69" s="57" t="str">
        <f>IF(OR(E69="营业",E69="装修中"),VLOOKUP(C69,[2]当前组织架构!C:H,5,0),"")</f>
        <v>王佳</v>
      </c>
      <c r="I69" s="58">
        <v>164708.37</v>
      </c>
      <c r="J69" s="58">
        <v>4797.3299999999899</v>
      </c>
      <c r="K69" s="58">
        <v>159911.04000000001</v>
      </c>
      <c r="L69" s="58">
        <v>7381.11</v>
      </c>
      <c r="M69" s="58">
        <v>8991.9500000000007</v>
      </c>
      <c r="N69" s="58">
        <v>6022.87</v>
      </c>
      <c r="O69" s="58">
        <v>24753.52</v>
      </c>
      <c r="P69" s="58">
        <v>0</v>
      </c>
      <c r="Q69" s="58">
        <v>-399.76505731448901</v>
      </c>
      <c r="R69" s="58">
        <v>46749.684942685497</v>
      </c>
      <c r="S69" s="58">
        <v>10463.3156483453</v>
      </c>
      <c r="T69" s="58">
        <v>0</v>
      </c>
      <c r="U69" s="58">
        <v>9075.7000000000007</v>
      </c>
      <c r="V69" s="58">
        <v>66288.700591030807</v>
      </c>
      <c r="W69" s="58">
        <v>93622.339408969201</v>
      </c>
      <c r="X69" s="58">
        <v>22747.45</v>
      </c>
      <c r="Y69" s="58">
        <v>8328.42</v>
      </c>
      <c r="Z69" s="58">
        <v>0</v>
      </c>
      <c r="AA69" s="58">
        <v>7580.46</v>
      </c>
      <c r="AB69" s="58">
        <v>549.78188679245</v>
      </c>
      <c r="AC69" s="58">
        <v>0</v>
      </c>
      <c r="AD69" s="58">
        <v>39206.111886792503</v>
      </c>
      <c r="AE69" s="58">
        <v>0</v>
      </c>
      <c r="AF69" s="58">
        <v>76</v>
      </c>
      <c r="AG69" s="58">
        <v>474.86</v>
      </c>
      <c r="AH69" s="58">
        <v>640</v>
      </c>
      <c r="AI69" s="58">
        <v>0</v>
      </c>
      <c r="AJ69" s="58">
        <v>184.06</v>
      </c>
      <c r="AK69" s="58">
        <v>93.41</v>
      </c>
      <c r="AL69" s="58">
        <v>0</v>
      </c>
      <c r="AM69" s="58">
        <v>1818.82</v>
      </c>
      <c r="AN69" s="58">
        <v>5363.11</v>
      </c>
      <c r="AO69" s="58">
        <v>207.13</v>
      </c>
      <c r="AP69" s="58">
        <v>0</v>
      </c>
      <c r="AQ69" s="58">
        <v>207</v>
      </c>
      <c r="AR69" s="58">
        <v>0</v>
      </c>
      <c r="AS69" s="58">
        <v>0</v>
      </c>
      <c r="AT69" s="58">
        <v>0</v>
      </c>
      <c r="AU69" s="58">
        <v>0</v>
      </c>
      <c r="AV69" s="58">
        <v>2360.3167508558799</v>
      </c>
      <c r="AW69" s="58">
        <v>11424.706750855899</v>
      </c>
      <c r="AX69" s="58">
        <v>45161.35</v>
      </c>
      <c r="AY69" s="58">
        <v>7944</v>
      </c>
      <c r="AZ69" s="58">
        <v>53105.35</v>
      </c>
      <c r="BA69" s="58">
        <v>-10113.8292286792</v>
      </c>
    </row>
    <row r="70" spans="1:53">
      <c r="A70" s="56">
        <v>202401</v>
      </c>
      <c r="B70" s="56" t="s">
        <v>531</v>
      </c>
      <c r="C70" s="56" t="s">
        <v>180</v>
      </c>
      <c r="D70" s="56" t="s">
        <v>179</v>
      </c>
      <c r="E70" s="62" t="str">
        <f>VLOOKUP(C70,'[2]2024年门店-截止10.31'!A:C,3,0)</f>
        <v>营业</v>
      </c>
      <c r="F70" s="63">
        <f>VLOOKUP(C70,[2]面积!A:B,2,0)</f>
        <v>96</v>
      </c>
      <c r="G70" s="57" t="str">
        <f>IF(OR(E70="营业",E70="装修中"),VLOOKUP(C70,[2]当前组织架构!C:H,6,0),"")</f>
        <v>刘佳</v>
      </c>
      <c r="H70" s="57" t="str">
        <f>IF(OR(E70="营业",E70="装修中"),VLOOKUP(C70,[2]当前组织架构!C:H,5,0),"")</f>
        <v>王佳</v>
      </c>
      <c r="I70" s="58">
        <v>154037.64000000001</v>
      </c>
      <c r="J70" s="58">
        <v>4486.5300000000298</v>
      </c>
      <c r="K70" s="58">
        <v>149551.10999999999</v>
      </c>
      <c r="L70" s="58">
        <v>5584.37</v>
      </c>
      <c r="M70" s="58">
        <v>8892.5</v>
      </c>
      <c r="N70" s="58">
        <v>3021.57</v>
      </c>
      <c r="O70" s="58">
        <v>21394.28</v>
      </c>
      <c r="P70" s="58">
        <v>0</v>
      </c>
      <c r="Q70" s="58">
        <v>-329.75889305000101</v>
      </c>
      <c r="R70" s="58">
        <v>38562.961106950002</v>
      </c>
      <c r="S70" s="58">
        <v>8867.6515872888594</v>
      </c>
      <c r="T70" s="58">
        <v>0</v>
      </c>
      <c r="U70" s="58">
        <v>7931.33</v>
      </c>
      <c r="V70" s="58">
        <v>55361.942694238896</v>
      </c>
      <c r="W70" s="58">
        <v>94189.167305761104</v>
      </c>
      <c r="X70" s="58">
        <v>18322.900000000001</v>
      </c>
      <c r="Y70" s="58">
        <v>4676.99</v>
      </c>
      <c r="Z70" s="58">
        <v>0</v>
      </c>
      <c r="AA70" s="58">
        <v>5930.64</v>
      </c>
      <c r="AB70" s="58">
        <v>420.31132075471999</v>
      </c>
      <c r="AC70" s="58">
        <v>0</v>
      </c>
      <c r="AD70" s="58">
        <v>29350.841320754698</v>
      </c>
      <c r="AE70" s="58">
        <v>0</v>
      </c>
      <c r="AF70" s="58">
        <v>157.80000000000001</v>
      </c>
      <c r="AG70" s="58">
        <v>394.87</v>
      </c>
      <c r="AH70" s="58">
        <v>930</v>
      </c>
      <c r="AI70" s="58">
        <v>0</v>
      </c>
      <c r="AJ70" s="58">
        <v>104.46</v>
      </c>
      <c r="AK70" s="58">
        <v>49.83</v>
      </c>
      <c r="AL70" s="58">
        <v>0</v>
      </c>
      <c r="AM70" s="58">
        <v>1125.52</v>
      </c>
      <c r="AN70" s="58">
        <v>933.7</v>
      </c>
      <c r="AO70" s="58">
        <v>356.27</v>
      </c>
      <c r="AP70" s="58">
        <v>0</v>
      </c>
      <c r="AQ70" s="58">
        <v>321</v>
      </c>
      <c r="AR70" s="58">
        <v>0</v>
      </c>
      <c r="AS70" s="58">
        <v>0</v>
      </c>
      <c r="AT70" s="58">
        <v>0</v>
      </c>
      <c r="AU70" s="58">
        <v>0</v>
      </c>
      <c r="AV70" s="58">
        <v>2840.3167508558799</v>
      </c>
      <c r="AW70" s="58">
        <v>7213.7667508558798</v>
      </c>
      <c r="AX70" s="58">
        <v>37960</v>
      </c>
      <c r="AY70" s="58">
        <v>8940</v>
      </c>
      <c r="AZ70" s="58">
        <v>46900</v>
      </c>
      <c r="BA70" s="58">
        <v>10724.5592341505</v>
      </c>
    </row>
    <row r="71" spans="1:53">
      <c r="A71" s="56">
        <v>202401</v>
      </c>
      <c r="B71" s="56" t="s">
        <v>531</v>
      </c>
      <c r="C71" s="56" t="s">
        <v>182</v>
      </c>
      <c r="D71" s="56" t="s">
        <v>181</v>
      </c>
      <c r="E71" s="62" t="str">
        <f>VLOOKUP(C71,'[2]2024年门店-截止10.31'!A:C,3,0)</f>
        <v>营业</v>
      </c>
      <c r="F71" s="63">
        <f>VLOOKUP(C71,[2]面积!A:B,2,0)</f>
        <v>104</v>
      </c>
      <c r="G71" s="57" t="str">
        <f>IF(OR(E71="营业",E71="装修中"),VLOOKUP(C71,[2]当前组织架构!C:H,6,0),"")</f>
        <v>刘佳</v>
      </c>
      <c r="H71" s="57" t="str">
        <f>IF(OR(E71="营业",E71="装修中"),VLOOKUP(C71,[2]当前组织架构!C:H,5,0),"")</f>
        <v>巨伦</v>
      </c>
      <c r="I71" s="58">
        <v>121795.51</v>
      </c>
      <c r="J71" s="58">
        <v>3547.4399999999901</v>
      </c>
      <c r="K71" s="58">
        <v>118248.07</v>
      </c>
      <c r="L71" s="58">
        <v>5267.41</v>
      </c>
      <c r="M71" s="58">
        <v>5883.94</v>
      </c>
      <c r="N71" s="58">
        <v>7025.65</v>
      </c>
      <c r="O71" s="58">
        <v>19295.87</v>
      </c>
      <c r="P71" s="58">
        <v>0</v>
      </c>
      <c r="Q71" s="58">
        <v>-317.72044049905998</v>
      </c>
      <c r="R71" s="58">
        <v>37155.149559500896</v>
      </c>
      <c r="S71" s="58">
        <v>8224.3482442103395</v>
      </c>
      <c r="T71" s="58">
        <v>-0.01</v>
      </c>
      <c r="U71" s="58">
        <v>2498.19</v>
      </c>
      <c r="V71" s="58">
        <v>47877.677803711304</v>
      </c>
      <c r="W71" s="58">
        <v>70370.392196288696</v>
      </c>
      <c r="X71" s="58">
        <v>21480</v>
      </c>
      <c r="Y71" s="58">
        <v>3436.85</v>
      </c>
      <c r="Z71" s="58">
        <v>0</v>
      </c>
      <c r="AA71" s="58">
        <v>3629.54</v>
      </c>
      <c r="AB71" s="58">
        <v>226.55584905660399</v>
      </c>
      <c r="AC71" s="58">
        <v>0</v>
      </c>
      <c r="AD71" s="58">
        <v>28772.945849056599</v>
      </c>
      <c r="AE71" s="58">
        <v>6245</v>
      </c>
      <c r="AF71" s="58">
        <v>0</v>
      </c>
      <c r="AG71" s="58">
        <v>148.69</v>
      </c>
      <c r="AH71" s="58">
        <v>149.5</v>
      </c>
      <c r="AI71" s="58">
        <v>0</v>
      </c>
      <c r="AJ71" s="58">
        <v>0</v>
      </c>
      <c r="AK71" s="58">
        <v>40.159999999999997</v>
      </c>
      <c r="AL71" s="58">
        <v>0</v>
      </c>
      <c r="AM71" s="58">
        <v>1128.8699999999999</v>
      </c>
      <c r="AN71" s="58">
        <v>1965.28</v>
      </c>
      <c r="AO71" s="58">
        <v>0</v>
      </c>
      <c r="AP71" s="58">
        <v>0</v>
      </c>
      <c r="AQ71" s="58">
        <v>0</v>
      </c>
      <c r="AR71" s="58">
        <v>0</v>
      </c>
      <c r="AS71" s="58">
        <v>0</v>
      </c>
      <c r="AT71" s="58">
        <v>0</v>
      </c>
      <c r="AU71" s="58">
        <v>0</v>
      </c>
      <c r="AV71" s="58">
        <v>3630.4453672080799</v>
      </c>
      <c r="AW71" s="58">
        <v>13307.9453672081</v>
      </c>
      <c r="AX71" s="58">
        <v>22143.33</v>
      </c>
      <c r="AY71" s="58">
        <v>4160</v>
      </c>
      <c r="AZ71" s="58">
        <v>26303.33</v>
      </c>
      <c r="BA71" s="58">
        <v>1986.1709800239901</v>
      </c>
    </row>
    <row r="72" spans="1:53">
      <c r="A72" s="56">
        <v>202401</v>
      </c>
      <c r="B72" s="56" t="s">
        <v>531</v>
      </c>
      <c r="C72" s="56" t="s">
        <v>184</v>
      </c>
      <c r="D72" s="56" t="s">
        <v>183</v>
      </c>
      <c r="E72" s="62" t="str">
        <f>VLOOKUP(C72,'[2]2024年门店-截止10.31'!A:C,3,0)</f>
        <v>营业</v>
      </c>
      <c r="F72" s="63">
        <f>VLOOKUP(C72,[2]面积!A:B,2,0)</f>
        <v>80</v>
      </c>
      <c r="G72" s="57" t="str">
        <f>IF(OR(E72="营业",E72="装修中"),VLOOKUP(C72,[2]当前组织架构!C:H,6,0),"")</f>
        <v>刘佳</v>
      </c>
      <c r="H72" s="57" t="str">
        <f>IF(OR(E72="营业",E72="装修中"),VLOOKUP(C72,[2]当前组织架构!C:H,5,0),"")</f>
        <v>孟祥苹</v>
      </c>
      <c r="I72" s="58">
        <v>162214.34</v>
      </c>
      <c r="J72" s="58">
        <v>9181.94</v>
      </c>
      <c r="K72" s="58">
        <v>153032.4</v>
      </c>
      <c r="L72" s="58">
        <v>6093.62</v>
      </c>
      <c r="M72" s="58">
        <v>9487.41</v>
      </c>
      <c r="N72" s="58">
        <v>6888.21</v>
      </c>
      <c r="O72" s="58">
        <v>24717.91</v>
      </c>
      <c r="P72" s="58">
        <v>0</v>
      </c>
      <c r="Q72" s="58">
        <v>-400.08470351737702</v>
      </c>
      <c r="R72" s="58">
        <v>46787.0652964826</v>
      </c>
      <c r="S72" s="58">
        <v>10458.2421904731</v>
      </c>
      <c r="T72" s="58">
        <v>0</v>
      </c>
      <c r="U72" s="58">
        <v>2257.4899999999998</v>
      </c>
      <c r="V72" s="58">
        <v>59502.7974869557</v>
      </c>
      <c r="W72" s="58">
        <v>93529.602513044301</v>
      </c>
      <c r="X72" s="58">
        <v>24852.75</v>
      </c>
      <c r="Y72" s="58">
        <v>3390.53</v>
      </c>
      <c r="Z72" s="58">
        <v>0</v>
      </c>
      <c r="AA72" s="58">
        <v>5059.6899999999996</v>
      </c>
      <c r="AB72" s="58">
        <v>1965.3667924528299</v>
      </c>
      <c r="AC72" s="58">
        <v>0</v>
      </c>
      <c r="AD72" s="58">
        <v>35268.336792452799</v>
      </c>
      <c r="AE72" s="58">
        <v>2793.08</v>
      </c>
      <c r="AF72" s="58">
        <v>0</v>
      </c>
      <c r="AG72" s="58">
        <v>220.7</v>
      </c>
      <c r="AH72" s="58">
        <v>450</v>
      </c>
      <c r="AI72" s="58">
        <v>0</v>
      </c>
      <c r="AJ72" s="58">
        <v>0</v>
      </c>
      <c r="AK72" s="58">
        <v>39.69</v>
      </c>
      <c r="AL72" s="58">
        <v>0</v>
      </c>
      <c r="AM72" s="58">
        <v>1250.81</v>
      </c>
      <c r="AN72" s="58">
        <v>2645.93</v>
      </c>
      <c r="AO72" s="58">
        <v>0</v>
      </c>
      <c r="AP72" s="58">
        <v>0</v>
      </c>
      <c r="AQ72" s="58">
        <v>0</v>
      </c>
      <c r="AR72" s="58">
        <v>0</v>
      </c>
      <c r="AS72" s="58">
        <v>0</v>
      </c>
      <c r="AT72" s="58">
        <v>0</v>
      </c>
      <c r="AU72" s="58">
        <v>0</v>
      </c>
      <c r="AV72" s="58">
        <v>2615.3368766420399</v>
      </c>
      <c r="AW72" s="58">
        <v>10015.546876642</v>
      </c>
      <c r="AX72" s="58">
        <v>42729.9047619048</v>
      </c>
      <c r="AY72" s="58">
        <v>8301.8867924528295</v>
      </c>
      <c r="AZ72" s="58">
        <v>51031.791554357602</v>
      </c>
      <c r="BA72" s="58">
        <v>-2786.0727104081302</v>
      </c>
    </row>
    <row r="73" spans="1:53">
      <c r="A73" s="56">
        <v>202401</v>
      </c>
      <c r="B73" s="56" t="s">
        <v>531</v>
      </c>
      <c r="C73" s="56" t="s">
        <v>186</v>
      </c>
      <c r="D73" s="56" t="s">
        <v>185</v>
      </c>
      <c r="E73" s="62" t="str">
        <f>VLOOKUP(C73,'[2]2024年门店-截止10.31'!A:C,3,0)</f>
        <v>已闭店</v>
      </c>
      <c r="F73" s="63">
        <f>VLOOKUP(C73,[2]面积!A:B,2,0)</f>
        <v>78</v>
      </c>
      <c r="G73" s="57" t="str">
        <f>IF(OR(E73="营业",E73="装修中"),VLOOKUP(C73,[2]当前组织架构!C:H,6,0),"")</f>
        <v/>
      </c>
      <c r="H73" s="57" t="str">
        <f>IF(OR(E73="营业",E73="装修中"),VLOOKUP(C73,[2]当前组织架构!C:H,5,0),"")</f>
        <v/>
      </c>
      <c r="I73" s="58">
        <v>181835.1</v>
      </c>
      <c r="J73" s="58">
        <v>10292.549999999999</v>
      </c>
      <c r="K73" s="58">
        <v>171542.55</v>
      </c>
      <c r="L73" s="58">
        <v>8415.14</v>
      </c>
      <c r="M73" s="58">
        <v>9420.49</v>
      </c>
      <c r="N73" s="58">
        <v>9087.9500000000007</v>
      </c>
      <c r="O73" s="58">
        <v>28733.360000000001</v>
      </c>
      <c r="P73" s="58">
        <v>0</v>
      </c>
      <c r="Q73" s="58">
        <v>-471.89733515553399</v>
      </c>
      <c r="R73" s="58">
        <v>55185.042664844499</v>
      </c>
      <c r="S73" s="58">
        <v>12233.2394862293</v>
      </c>
      <c r="T73" s="58">
        <v>0</v>
      </c>
      <c r="U73" s="58">
        <v>2151.0100000000002</v>
      </c>
      <c r="V73" s="58">
        <v>69569.292151073707</v>
      </c>
      <c r="W73" s="58">
        <v>101973.257848926</v>
      </c>
      <c r="X73" s="58">
        <v>31038.5</v>
      </c>
      <c r="Y73" s="58">
        <v>2352.4699999999998</v>
      </c>
      <c r="Z73" s="58">
        <v>0</v>
      </c>
      <c r="AA73" s="58">
        <v>4829.8599999999997</v>
      </c>
      <c r="AB73" s="58">
        <v>2905.6245283018902</v>
      </c>
      <c r="AC73" s="58">
        <v>0</v>
      </c>
      <c r="AD73" s="58">
        <v>41126.454528301903</v>
      </c>
      <c r="AE73" s="58">
        <v>4248.6000000000004</v>
      </c>
      <c r="AF73" s="58">
        <v>0</v>
      </c>
      <c r="AG73" s="58">
        <v>651.91999999999996</v>
      </c>
      <c r="AH73" s="58">
        <v>149.80000000000001</v>
      </c>
      <c r="AI73" s="58">
        <v>563</v>
      </c>
      <c r="AJ73" s="58">
        <v>47.79</v>
      </c>
      <c r="AK73" s="58">
        <v>41.78</v>
      </c>
      <c r="AL73" s="58">
        <v>0</v>
      </c>
      <c r="AM73" s="58">
        <v>1057.52</v>
      </c>
      <c r="AN73" s="58">
        <v>1502.23</v>
      </c>
      <c r="AO73" s="58">
        <v>156.87</v>
      </c>
      <c r="AP73" s="58">
        <v>0</v>
      </c>
      <c r="AQ73" s="58">
        <v>342</v>
      </c>
      <c r="AR73" s="58">
        <v>0</v>
      </c>
      <c r="AS73" s="58">
        <v>0</v>
      </c>
      <c r="AT73" s="58">
        <v>0</v>
      </c>
      <c r="AU73" s="58">
        <v>0</v>
      </c>
      <c r="AV73" s="58">
        <v>2615.3368766420399</v>
      </c>
      <c r="AW73" s="58">
        <v>11376.846876641999</v>
      </c>
      <c r="AX73" s="58">
        <v>26845.4</v>
      </c>
      <c r="AY73" s="58">
        <v>1214.1509433962301</v>
      </c>
      <c r="AZ73" s="58">
        <v>28059.5509433962</v>
      </c>
      <c r="BA73" s="58">
        <v>21410.405500585901</v>
      </c>
    </row>
    <row r="74" spans="1:53">
      <c r="A74" s="56">
        <v>202401</v>
      </c>
      <c r="B74" s="56" t="s">
        <v>531</v>
      </c>
      <c r="C74" s="56" t="s">
        <v>188</v>
      </c>
      <c r="D74" s="56" t="s">
        <v>187</v>
      </c>
      <c r="E74" s="62" t="str">
        <f>VLOOKUP(C74,'[2]2024年门店-截止10.31'!A:C,3,0)</f>
        <v>营业</v>
      </c>
      <c r="F74" s="63">
        <f>VLOOKUP(C74,[2]面积!A:B,2,0)</f>
        <v>77</v>
      </c>
      <c r="G74" s="57" t="str">
        <f>IF(OR(E74="营业",E74="装修中"),VLOOKUP(C74,[2]当前组织架构!C:H,6,0),"")</f>
        <v>刘佳</v>
      </c>
      <c r="H74" s="57" t="str">
        <f>IF(OR(E74="营业",E74="装修中"),VLOOKUP(C74,[2]当前组织架构!C:H,5,0),"")</f>
        <v>刘传良</v>
      </c>
      <c r="I74" s="58">
        <v>141364.13</v>
      </c>
      <c r="J74" s="58">
        <v>8001.7399999999898</v>
      </c>
      <c r="K74" s="58">
        <v>133362.39000000001</v>
      </c>
      <c r="L74" s="58">
        <v>6480.25</v>
      </c>
      <c r="M74" s="58">
        <v>9962.16</v>
      </c>
      <c r="N74" s="58">
        <v>3972.92</v>
      </c>
      <c r="O74" s="58">
        <v>22763.75</v>
      </c>
      <c r="P74" s="58">
        <v>0</v>
      </c>
      <c r="Q74" s="58">
        <v>-366.101564090078</v>
      </c>
      <c r="R74" s="58">
        <v>42812.978435909899</v>
      </c>
      <c r="S74" s="58">
        <v>9605.1863969144197</v>
      </c>
      <c r="T74" s="58">
        <v>0</v>
      </c>
      <c r="U74" s="58">
        <v>2221.3000000000002</v>
      </c>
      <c r="V74" s="58">
        <v>54639.464832824298</v>
      </c>
      <c r="W74" s="58">
        <v>78722.925167175694</v>
      </c>
      <c r="X74" s="58">
        <v>26666.880000000001</v>
      </c>
      <c r="Y74" s="58">
        <v>2183.04</v>
      </c>
      <c r="Z74" s="58">
        <v>0</v>
      </c>
      <c r="AA74" s="58">
        <v>5233.97</v>
      </c>
      <c r="AB74" s="58">
        <v>2452.2800000000002</v>
      </c>
      <c r="AC74" s="58">
        <v>0</v>
      </c>
      <c r="AD74" s="58">
        <v>36536.17</v>
      </c>
      <c r="AE74" s="58">
        <v>5234</v>
      </c>
      <c r="AF74" s="58">
        <v>0</v>
      </c>
      <c r="AG74" s="58">
        <v>1071.92</v>
      </c>
      <c r="AH74" s="58">
        <v>1000</v>
      </c>
      <c r="AI74" s="58">
        <v>0</v>
      </c>
      <c r="AJ74" s="58">
        <v>23.02</v>
      </c>
      <c r="AK74" s="58">
        <v>48.1</v>
      </c>
      <c r="AL74" s="58">
        <v>0</v>
      </c>
      <c r="AM74" s="58">
        <v>1272.8800000000001</v>
      </c>
      <c r="AN74" s="58">
        <v>3928.87</v>
      </c>
      <c r="AO74" s="58">
        <v>15.64</v>
      </c>
      <c r="AP74" s="58">
        <v>0</v>
      </c>
      <c r="AQ74" s="58">
        <v>0</v>
      </c>
      <c r="AR74" s="58">
        <v>0</v>
      </c>
      <c r="AS74" s="58">
        <v>0</v>
      </c>
      <c r="AT74" s="58">
        <v>0</v>
      </c>
      <c r="AU74" s="58">
        <v>0</v>
      </c>
      <c r="AV74" s="58">
        <v>2357.8691093464399</v>
      </c>
      <c r="AW74" s="58">
        <v>14952.299109346401</v>
      </c>
      <c r="AX74" s="58">
        <v>36135</v>
      </c>
      <c r="AY74" s="58">
        <v>6186.6320754716999</v>
      </c>
      <c r="AZ74" s="58">
        <v>42321.632075471702</v>
      </c>
      <c r="BA74" s="58">
        <v>-15087.1760176424</v>
      </c>
    </row>
    <row r="75" spans="1:53">
      <c r="A75" s="56">
        <v>202401</v>
      </c>
      <c r="B75" s="56" t="s">
        <v>531</v>
      </c>
      <c r="C75" s="56" t="s">
        <v>190</v>
      </c>
      <c r="D75" s="56" t="s">
        <v>189</v>
      </c>
      <c r="E75" s="62" t="str">
        <f>VLOOKUP(C75,'[2]2024年门店-截止10.31'!A:C,3,0)</f>
        <v>营业</v>
      </c>
      <c r="F75" s="63">
        <f>VLOOKUP(C75,[2]面积!A:B,2,0)</f>
        <v>73.31</v>
      </c>
      <c r="G75" s="57" t="str">
        <f>IF(OR(E75="营业",E75="装修中"),VLOOKUP(C75,[2]当前组织架构!C:H,6,0),"")</f>
        <v>刘佳</v>
      </c>
      <c r="H75" s="57" t="str">
        <f>IF(OR(E75="营业",E75="装修中"),VLOOKUP(C75,[2]当前组织架构!C:H,5,0),"")</f>
        <v>孟祥苹</v>
      </c>
      <c r="I75" s="58">
        <v>165226.04999999999</v>
      </c>
      <c r="J75" s="58">
        <v>9352.4199999999801</v>
      </c>
      <c r="K75" s="58">
        <v>155873.63</v>
      </c>
      <c r="L75" s="58">
        <v>6401.21</v>
      </c>
      <c r="M75" s="58">
        <v>8714.18</v>
      </c>
      <c r="N75" s="58">
        <v>5683.46</v>
      </c>
      <c r="O75" s="58">
        <v>25379.3</v>
      </c>
      <c r="P75" s="58">
        <v>0</v>
      </c>
      <c r="Q75" s="58">
        <v>-391.529716283585</v>
      </c>
      <c r="R75" s="58">
        <v>45786.620283716402</v>
      </c>
      <c r="S75" s="58">
        <v>10523.2725506324</v>
      </c>
      <c r="T75" s="58">
        <v>0</v>
      </c>
      <c r="U75" s="58">
        <v>2465.98</v>
      </c>
      <c r="V75" s="58">
        <v>58775.872834348796</v>
      </c>
      <c r="W75" s="58">
        <v>97097.757165651201</v>
      </c>
      <c r="X75" s="58">
        <v>32244.5</v>
      </c>
      <c r="Y75" s="58">
        <v>2719.91</v>
      </c>
      <c r="Z75" s="58">
        <v>0</v>
      </c>
      <c r="AA75" s="58">
        <v>5205.8599999999997</v>
      </c>
      <c r="AB75" s="58">
        <v>2033.21132075472</v>
      </c>
      <c r="AC75" s="58">
        <v>0</v>
      </c>
      <c r="AD75" s="58">
        <v>42203.481320754698</v>
      </c>
      <c r="AE75" s="58">
        <v>3661.55</v>
      </c>
      <c r="AF75" s="58">
        <v>0</v>
      </c>
      <c r="AG75" s="58">
        <v>531.72</v>
      </c>
      <c r="AH75" s="58">
        <v>0</v>
      </c>
      <c r="AI75" s="58">
        <v>1450</v>
      </c>
      <c r="AJ75" s="58">
        <v>95.58</v>
      </c>
      <c r="AK75" s="58">
        <v>46.75</v>
      </c>
      <c r="AL75" s="58">
        <v>0</v>
      </c>
      <c r="AM75" s="58">
        <v>1139.6300000000001</v>
      </c>
      <c r="AN75" s="58">
        <v>2030.9</v>
      </c>
      <c r="AO75" s="58">
        <v>67.25</v>
      </c>
      <c r="AP75" s="58">
        <v>0</v>
      </c>
      <c r="AQ75" s="58">
        <v>0</v>
      </c>
      <c r="AR75" s="58">
        <v>0</v>
      </c>
      <c r="AS75" s="58">
        <v>0</v>
      </c>
      <c r="AT75" s="58">
        <v>0</v>
      </c>
      <c r="AU75" s="58">
        <v>0</v>
      </c>
      <c r="AV75" s="58">
        <v>2615.3368766420399</v>
      </c>
      <c r="AW75" s="58">
        <v>11638.716876642</v>
      </c>
      <c r="AX75" s="58">
        <v>30166.342857142899</v>
      </c>
      <c r="AY75" s="58">
        <v>9503.9811320754707</v>
      </c>
      <c r="AZ75" s="58">
        <v>39670.323989218399</v>
      </c>
      <c r="BA75" s="58">
        <v>3585.23497903613</v>
      </c>
    </row>
    <row r="76" spans="1:53">
      <c r="A76" s="56">
        <v>202401</v>
      </c>
      <c r="B76" s="56" t="s">
        <v>531</v>
      </c>
      <c r="C76" s="56" t="s">
        <v>192</v>
      </c>
      <c r="D76" s="56" t="s">
        <v>191</v>
      </c>
      <c r="E76" s="62" t="str">
        <f>VLOOKUP(C76,'[2]2024年门店-截止10.31'!A:C,3,0)</f>
        <v>营业</v>
      </c>
      <c r="F76" s="63">
        <f>VLOOKUP(C76,[2]面积!A:B,2,0)</f>
        <v>101.55</v>
      </c>
      <c r="G76" s="57" t="str">
        <f>IF(OR(E76="营业",E76="装修中"),VLOOKUP(C76,[2]当前组织架构!C:H,6,0),"")</f>
        <v>刘佳</v>
      </c>
      <c r="H76" s="57" t="str">
        <f>IF(OR(E76="营业",E76="装修中"),VLOOKUP(C76,[2]当前组织架构!C:H,5,0),"")</f>
        <v>解雯雯</v>
      </c>
      <c r="I76" s="58">
        <v>122243.44</v>
      </c>
      <c r="J76" s="58">
        <v>6919.44</v>
      </c>
      <c r="K76" s="58">
        <v>115324</v>
      </c>
      <c r="L76" s="58">
        <v>5995.76</v>
      </c>
      <c r="M76" s="58">
        <v>7805.92</v>
      </c>
      <c r="N76" s="58">
        <v>5313.52</v>
      </c>
      <c r="O76" s="58">
        <v>20772.38</v>
      </c>
      <c r="P76" s="58">
        <v>0</v>
      </c>
      <c r="Q76" s="58">
        <v>-338.19399176101302</v>
      </c>
      <c r="R76" s="58">
        <v>39549.386008239002</v>
      </c>
      <c r="S76" s="58">
        <v>8810.8637726577999</v>
      </c>
      <c r="T76" s="58">
        <v>0</v>
      </c>
      <c r="U76" s="58">
        <v>2243.81</v>
      </c>
      <c r="V76" s="58">
        <v>50604.059780896801</v>
      </c>
      <c r="W76" s="58">
        <v>64719.940219103199</v>
      </c>
      <c r="X76" s="58">
        <v>22581.15</v>
      </c>
      <c r="Y76" s="58">
        <v>3096.38</v>
      </c>
      <c r="Z76" s="58">
        <v>0</v>
      </c>
      <c r="AA76" s="58">
        <v>2882.81</v>
      </c>
      <c r="AB76" s="58">
        <v>1471.5849056603799</v>
      </c>
      <c r="AC76" s="58">
        <v>0</v>
      </c>
      <c r="AD76" s="58">
        <v>30031.924905660399</v>
      </c>
      <c r="AE76" s="58">
        <v>3586.6</v>
      </c>
      <c r="AF76" s="58">
        <v>0</v>
      </c>
      <c r="AG76" s="58">
        <v>1081.75</v>
      </c>
      <c r="AH76" s="58">
        <v>0</v>
      </c>
      <c r="AI76" s="58">
        <v>270</v>
      </c>
      <c r="AJ76" s="58">
        <v>0</v>
      </c>
      <c r="AK76" s="58">
        <v>42.96</v>
      </c>
      <c r="AL76" s="58">
        <v>0</v>
      </c>
      <c r="AM76" s="58">
        <v>1269.93</v>
      </c>
      <c r="AN76" s="58">
        <v>878.01</v>
      </c>
      <c r="AO76" s="58">
        <v>15.64</v>
      </c>
      <c r="AP76" s="58">
        <v>0</v>
      </c>
      <c r="AQ76" s="58">
        <v>0</v>
      </c>
      <c r="AR76" s="58">
        <v>0</v>
      </c>
      <c r="AS76" s="58">
        <v>0</v>
      </c>
      <c r="AT76" s="58">
        <v>0</v>
      </c>
      <c r="AU76" s="58">
        <v>0</v>
      </c>
      <c r="AV76" s="58">
        <v>2357.8691093464399</v>
      </c>
      <c r="AW76" s="58">
        <v>9502.7591093464398</v>
      </c>
      <c r="AX76" s="58">
        <v>-34416.685714285697</v>
      </c>
      <c r="AY76" s="58">
        <v>4346.6037735849004</v>
      </c>
      <c r="AZ76" s="58">
        <v>-30070.081940700798</v>
      </c>
      <c r="BA76" s="58">
        <v>55255.338144797097</v>
      </c>
    </row>
    <row r="77" spans="1:53">
      <c r="A77" s="56">
        <v>202401</v>
      </c>
      <c r="B77" s="56" t="s">
        <v>531</v>
      </c>
      <c r="C77" s="56" t="s">
        <v>194</v>
      </c>
      <c r="D77" s="56" t="s">
        <v>193</v>
      </c>
      <c r="E77" s="62" t="str">
        <f>VLOOKUP(C77,'[2]2024年门店-截止10.31'!A:C,3,0)</f>
        <v>营业</v>
      </c>
      <c r="F77" s="63">
        <f>VLOOKUP(C77,[2]面积!A:B,2,0)</f>
        <v>75</v>
      </c>
      <c r="G77" s="57" t="str">
        <f>IF(OR(E77="营业",E77="装修中"),VLOOKUP(C77,[2]当前组织架构!C:H,6,0),"")</f>
        <v>刘佳</v>
      </c>
      <c r="H77" s="57" t="str">
        <f>IF(OR(E77="营业",E77="装修中"),VLOOKUP(C77,[2]当前组织架构!C:H,5,0),"")</f>
        <v>刘传良</v>
      </c>
      <c r="I77" s="58">
        <v>176497.04</v>
      </c>
      <c r="J77" s="58">
        <v>9990.3999999999905</v>
      </c>
      <c r="K77" s="58">
        <v>166506.64000000001</v>
      </c>
      <c r="L77" s="58">
        <v>7371.8</v>
      </c>
      <c r="M77" s="58">
        <v>11434.6</v>
      </c>
      <c r="N77" s="58">
        <v>6538.76</v>
      </c>
      <c r="O77" s="58">
        <v>27986.52</v>
      </c>
      <c r="P77" s="58">
        <v>0</v>
      </c>
      <c r="Q77" s="58">
        <v>-452.18220174101702</v>
      </c>
      <c r="R77" s="58">
        <v>52879.497798258999</v>
      </c>
      <c r="S77" s="58">
        <v>11832.188700884701</v>
      </c>
      <c r="T77" s="58">
        <v>0</v>
      </c>
      <c r="U77" s="58">
        <v>2269.75</v>
      </c>
      <c r="V77" s="58">
        <v>66981.436499143703</v>
      </c>
      <c r="W77" s="58">
        <v>99525.203500856398</v>
      </c>
      <c r="X77" s="58">
        <v>31472.7</v>
      </c>
      <c r="Y77" s="58">
        <v>2603.23</v>
      </c>
      <c r="Z77" s="58">
        <v>0</v>
      </c>
      <c r="AA77" s="58">
        <v>3989.97</v>
      </c>
      <c r="AB77" s="58">
        <v>3438.3564150943398</v>
      </c>
      <c r="AC77" s="58">
        <v>0</v>
      </c>
      <c r="AD77" s="58">
        <v>41504.2564150943</v>
      </c>
      <c r="AE77" s="58">
        <v>4360</v>
      </c>
      <c r="AF77" s="58">
        <v>0</v>
      </c>
      <c r="AG77" s="58">
        <v>393.61</v>
      </c>
      <c r="AH77" s="58">
        <v>0</v>
      </c>
      <c r="AI77" s="58">
        <v>0</v>
      </c>
      <c r="AJ77" s="58">
        <v>47.79</v>
      </c>
      <c r="AK77" s="58">
        <v>49.15</v>
      </c>
      <c r="AL77" s="58">
        <v>0</v>
      </c>
      <c r="AM77" s="58">
        <v>2173.91</v>
      </c>
      <c r="AN77" s="58">
        <v>2005.41</v>
      </c>
      <c r="AO77" s="58">
        <v>0</v>
      </c>
      <c r="AP77" s="58">
        <v>0</v>
      </c>
      <c r="AQ77" s="58">
        <v>0</v>
      </c>
      <c r="AR77" s="58">
        <v>0</v>
      </c>
      <c r="AS77" s="58">
        <v>0</v>
      </c>
      <c r="AT77" s="58">
        <v>0</v>
      </c>
      <c r="AU77" s="58">
        <v>0</v>
      </c>
      <c r="AV77" s="58">
        <v>2357.8691093464399</v>
      </c>
      <c r="AW77" s="58">
        <v>11387.739109346399</v>
      </c>
      <c r="AX77" s="58">
        <v>41279.761904761901</v>
      </c>
      <c r="AY77" s="58">
        <v>6745.28301886792</v>
      </c>
      <c r="AZ77" s="58">
        <v>48025.044923629801</v>
      </c>
      <c r="BA77" s="58">
        <v>-1391.8369472141301</v>
      </c>
    </row>
    <row r="78" spans="1:53">
      <c r="A78" s="56">
        <v>202401</v>
      </c>
      <c r="B78" s="56" t="s">
        <v>531</v>
      </c>
      <c r="C78" s="56" t="s">
        <v>196</v>
      </c>
      <c r="D78" s="56" t="s">
        <v>195</v>
      </c>
      <c r="E78" s="62" t="str">
        <f>VLOOKUP(C78,'[2]2024年门店-截止10.31'!A:C,3,0)</f>
        <v>营业</v>
      </c>
      <c r="F78" s="63">
        <f>VLOOKUP(C78,[2]面积!A:B,2,0)</f>
        <v>79</v>
      </c>
      <c r="G78" s="57" t="str">
        <f>IF(OR(E78="营业",E78="装修中"),VLOOKUP(C78,[2]当前组织架构!C:H,6,0),"")</f>
        <v>刘佳</v>
      </c>
      <c r="H78" s="57" t="str">
        <f>IF(OR(E78="营业",E78="装修中"),VLOOKUP(C78,[2]当前组织架构!C:H,5,0),"")</f>
        <v>刘传良</v>
      </c>
      <c r="I78" s="58">
        <v>164566.03</v>
      </c>
      <c r="J78" s="58">
        <v>4793.1899999999996</v>
      </c>
      <c r="K78" s="58">
        <v>159772.84</v>
      </c>
      <c r="L78" s="58">
        <v>7958.14</v>
      </c>
      <c r="M78" s="58">
        <v>10746.84</v>
      </c>
      <c r="N78" s="58">
        <v>9916.44</v>
      </c>
      <c r="O78" s="58">
        <v>30672.61</v>
      </c>
      <c r="P78" s="58">
        <v>0</v>
      </c>
      <c r="Q78" s="58">
        <v>-502.73505420226599</v>
      </c>
      <c r="R78" s="58">
        <v>58791.294945797701</v>
      </c>
      <c r="S78" s="58">
        <v>13047.5980390272</v>
      </c>
      <c r="T78" s="58">
        <v>-0.02</v>
      </c>
      <c r="U78" s="58">
        <v>2281.5500000000002</v>
      </c>
      <c r="V78" s="58">
        <v>74120.422984824894</v>
      </c>
      <c r="W78" s="58">
        <v>85652.417015175102</v>
      </c>
      <c r="X78" s="58">
        <v>26622.86</v>
      </c>
      <c r="Y78" s="58">
        <v>6074.14</v>
      </c>
      <c r="Z78" s="58">
        <v>0</v>
      </c>
      <c r="AA78" s="58">
        <v>8181.88</v>
      </c>
      <c r="AB78" s="58">
        <v>888.68698113207995</v>
      </c>
      <c r="AC78" s="58">
        <v>0</v>
      </c>
      <c r="AD78" s="58">
        <v>41767.566981132099</v>
      </c>
      <c r="AE78" s="58">
        <v>0</v>
      </c>
      <c r="AF78" s="58">
        <v>0</v>
      </c>
      <c r="AG78" s="58">
        <v>682.37</v>
      </c>
      <c r="AH78" s="58">
        <v>50</v>
      </c>
      <c r="AI78" s="58">
        <v>0</v>
      </c>
      <c r="AJ78" s="58">
        <v>0</v>
      </c>
      <c r="AK78" s="58">
        <v>47.12</v>
      </c>
      <c r="AL78" s="58">
        <v>0</v>
      </c>
      <c r="AM78" s="58">
        <v>1474.89</v>
      </c>
      <c r="AN78" s="58">
        <v>945.18</v>
      </c>
      <c r="AO78" s="58">
        <v>17.670000000000002</v>
      </c>
      <c r="AP78" s="58">
        <v>0</v>
      </c>
      <c r="AQ78" s="58">
        <v>0</v>
      </c>
      <c r="AR78" s="58">
        <v>0</v>
      </c>
      <c r="AS78" s="58">
        <v>0</v>
      </c>
      <c r="AT78" s="58">
        <v>0</v>
      </c>
      <c r="AU78" s="58">
        <v>0</v>
      </c>
      <c r="AV78" s="58">
        <v>2357.8691093464399</v>
      </c>
      <c r="AW78" s="58">
        <v>5575.0991093464399</v>
      </c>
      <c r="AX78" s="58">
        <v>44635</v>
      </c>
      <c r="AY78" s="58">
        <v>4943.88</v>
      </c>
      <c r="AZ78" s="58">
        <v>49578.879999999997</v>
      </c>
      <c r="BA78" s="58">
        <v>-11269.129075303401</v>
      </c>
    </row>
    <row r="79" spans="1:53">
      <c r="A79" s="56">
        <v>202401</v>
      </c>
      <c r="B79" s="56" t="s">
        <v>531</v>
      </c>
      <c r="C79" s="56" t="s">
        <v>198</v>
      </c>
      <c r="D79" s="56" t="s">
        <v>197</v>
      </c>
      <c r="E79" s="62" t="str">
        <f>VLOOKUP(C79,'[2]2024年门店-截止10.31'!A:C,3,0)</f>
        <v>营业</v>
      </c>
      <c r="F79" s="63">
        <f>VLOOKUP(C79,[2]面积!A:B,2,0)</f>
        <v>145</v>
      </c>
      <c r="G79" s="57" t="str">
        <f>IF(OR(E79="营业",E79="装修中"),VLOOKUP(C79,[2]当前组织架构!C:H,6,0),"")</f>
        <v>刘佳</v>
      </c>
      <c r="H79" s="57" t="str">
        <f>IF(OR(E79="营业",E79="装修中"),VLOOKUP(C79,[2]当前组织架构!C:H,5,0),"")</f>
        <v>王佳</v>
      </c>
      <c r="I79" s="58">
        <v>199287.29</v>
      </c>
      <c r="J79" s="58">
        <v>5804.4800000000096</v>
      </c>
      <c r="K79" s="58">
        <v>193482.81</v>
      </c>
      <c r="L79" s="58">
        <v>8250.69</v>
      </c>
      <c r="M79" s="58">
        <v>12906.37</v>
      </c>
      <c r="N79" s="58">
        <v>4487.0600000000004</v>
      </c>
      <c r="O79" s="58">
        <v>32093.95</v>
      </c>
      <c r="P79" s="58">
        <v>0</v>
      </c>
      <c r="Q79" s="58">
        <v>-489.542568636071</v>
      </c>
      <c r="R79" s="58">
        <v>57248.527431363902</v>
      </c>
      <c r="S79" s="58">
        <v>13245.2588918443</v>
      </c>
      <c r="T79" s="58">
        <v>-0.01</v>
      </c>
      <c r="U79" s="58">
        <v>12274.05</v>
      </c>
      <c r="V79" s="58">
        <v>82767.826323208195</v>
      </c>
      <c r="W79" s="58">
        <v>110714.98367679201</v>
      </c>
      <c r="X79" s="58">
        <v>26364.99</v>
      </c>
      <c r="Y79" s="58">
        <v>3812.43</v>
      </c>
      <c r="Z79" s="58">
        <v>0</v>
      </c>
      <c r="AA79" s="58">
        <v>4740.2</v>
      </c>
      <c r="AB79" s="58">
        <v>353.38471698113</v>
      </c>
      <c r="AC79" s="58">
        <v>0</v>
      </c>
      <c r="AD79" s="58">
        <v>35271.004716981101</v>
      </c>
      <c r="AE79" s="58">
        <v>7479.55</v>
      </c>
      <c r="AF79" s="58">
        <v>0</v>
      </c>
      <c r="AG79" s="58">
        <v>445.47</v>
      </c>
      <c r="AH79" s="58">
        <v>318</v>
      </c>
      <c r="AI79" s="58">
        <v>0</v>
      </c>
      <c r="AJ79" s="58">
        <v>265.05</v>
      </c>
      <c r="AK79" s="58">
        <v>54.22</v>
      </c>
      <c r="AL79" s="58">
        <v>0</v>
      </c>
      <c r="AM79" s="58">
        <v>1466.38</v>
      </c>
      <c r="AN79" s="58">
        <v>1909.93</v>
      </c>
      <c r="AO79" s="58">
        <v>22.8</v>
      </c>
      <c r="AP79" s="58">
        <v>0</v>
      </c>
      <c r="AQ79" s="58">
        <v>150</v>
      </c>
      <c r="AR79" s="58">
        <v>0</v>
      </c>
      <c r="AS79" s="58">
        <v>0</v>
      </c>
      <c r="AT79" s="58">
        <v>0</v>
      </c>
      <c r="AU79" s="58">
        <v>0</v>
      </c>
      <c r="AV79" s="58">
        <v>2360.3167508558799</v>
      </c>
      <c r="AW79" s="58">
        <v>14471.7167508559</v>
      </c>
      <c r="AX79" s="58">
        <v>46436.25</v>
      </c>
      <c r="AY79" s="58">
        <v>9353.59</v>
      </c>
      <c r="AZ79" s="58">
        <v>55789.84</v>
      </c>
      <c r="BA79" s="58">
        <v>5182.4222089550103</v>
      </c>
    </row>
    <row r="80" spans="1:53">
      <c r="A80" s="56">
        <v>202401</v>
      </c>
      <c r="B80" s="56" t="s">
        <v>531</v>
      </c>
      <c r="C80" s="56" t="s">
        <v>200</v>
      </c>
      <c r="D80" s="56" t="s">
        <v>199</v>
      </c>
      <c r="E80" s="62" t="str">
        <f>VLOOKUP(C80,'[2]2024年门店-截止10.31'!A:C,3,0)</f>
        <v>营业</v>
      </c>
      <c r="F80" s="63">
        <f>VLOOKUP(C80,[2]面积!A:B,2,0)</f>
        <v>80</v>
      </c>
      <c r="G80" s="57" t="str">
        <f>IF(OR(E80="营业",E80="装修中"),VLOOKUP(C80,[2]当前组织架构!C:H,6,0),"")</f>
        <v>刘佳</v>
      </c>
      <c r="H80" s="57" t="str">
        <f>IF(OR(E80="营业",E80="装修中"),VLOOKUP(C80,[2]当前组织架构!C:H,5,0),"")</f>
        <v>王佳</v>
      </c>
      <c r="I80" s="58">
        <v>164668.04999999999</v>
      </c>
      <c r="J80" s="58">
        <v>4796.1599999999698</v>
      </c>
      <c r="K80" s="58">
        <v>159871.89000000001</v>
      </c>
      <c r="L80" s="58">
        <v>7409.33</v>
      </c>
      <c r="M80" s="58">
        <v>10294.4</v>
      </c>
      <c r="N80" s="58">
        <v>4853.51</v>
      </c>
      <c r="O80" s="58">
        <v>25947.46</v>
      </c>
      <c r="P80" s="58">
        <v>0</v>
      </c>
      <c r="Q80" s="58">
        <v>-411.25578719416899</v>
      </c>
      <c r="R80" s="58">
        <v>48093.4442128058</v>
      </c>
      <c r="S80" s="58">
        <v>10881.100416552799</v>
      </c>
      <c r="T80" s="58">
        <v>-0.01</v>
      </c>
      <c r="U80" s="58">
        <v>8565.3700000000008</v>
      </c>
      <c r="V80" s="58">
        <v>67539.904629358702</v>
      </c>
      <c r="W80" s="58">
        <v>92331.9853706414</v>
      </c>
      <c r="X80" s="58">
        <v>21770.03</v>
      </c>
      <c r="Y80" s="58">
        <v>1741.74</v>
      </c>
      <c r="Z80" s="58">
        <v>0</v>
      </c>
      <c r="AA80" s="58">
        <v>5971.92</v>
      </c>
      <c r="AB80" s="58">
        <v>310.26547169810999</v>
      </c>
      <c r="AC80" s="58">
        <v>0</v>
      </c>
      <c r="AD80" s="58">
        <v>29793.9554716981</v>
      </c>
      <c r="AE80" s="58">
        <v>3000</v>
      </c>
      <c r="AF80" s="58">
        <v>0</v>
      </c>
      <c r="AG80" s="58">
        <v>409.49</v>
      </c>
      <c r="AH80" s="58">
        <v>176.67</v>
      </c>
      <c r="AI80" s="58">
        <v>0</v>
      </c>
      <c r="AJ80" s="58">
        <v>361.39</v>
      </c>
      <c r="AK80" s="58">
        <v>41.2</v>
      </c>
      <c r="AL80" s="58">
        <v>0</v>
      </c>
      <c r="AM80" s="58">
        <v>1312.77</v>
      </c>
      <c r="AN80" s="58">
        <v>1111.07</v>
      </c>
      <c r="AO80" s="58">
        <v>274.52999999999997</v>
      </c>
      <c r="AP80" s="58">
        <v>300</v>
      </c>
      <c r="AQ80" s="58">
        <v>150</v>
      </c>
      <c r="AR80" s="58">
        <v>0</v>
      </c>
      <c r="AS80" s="58">
        <v>0</v>
      </c>
      <c r="AT80" s="58">
        <v>0</v>
      </c>
      <c r="AU80" s="58">
        <v>0</v>
      </c>
      <c r="AV80" s="58">
        <v>2360.3167508558799</v>
      </c>
      <c r="AW80" s="58">
        <v>9497.4367508558807</v>
      </c>
      <c r="AX80" s="58">
        <v>49674.400000000001</v>
      </c>
      <c r="AY80" s="58">
        <v>6000</v>
      </c>
      <c r="AZ80" s="58">
        <v>55674.400000000001</v>
      </c>
      <c r="BA80" s="58">
        <v>-2633.80685191258</v>
      </c>
    </row>
    <row r="81" spans="1:53">
      <c r="A81" s="56">
        <v>202401</v>
      </c>
      <c r="B81" s="56" t="s">
        <v>531</v>
      </c>
      <c r="C81" s="56" t="s">
        <v>202</v>
      </c>
      <c r="D81" s="56" t="s">
        <v>201</v>
      </c>
      <c r="E81" s="62" t="str">
        <f>VLOOKUP(C81,'[2]2024年门店-截止10.31'!A:C,3,0)</f>
        <v>已闭店</v>
      </c>
      <c r="F81" s="63">
        <f>VLOOKUP(C81,[2]面积!A:B,2,0)</f>
        <v>83.31</v>
      </c>
      <c r="G81" s="57" t="str">
        <f>IF(OR(E81="营业",E81="装修中"),VLOOKUP(C81,[2]当前组织架构!C:H,6,0),"")</f>
        <v/>
      </c>
      <c r="H81" s="57" t="str">
        <f>IF(OR(E81="营业",E81="装修中"),VLOOKUP(C81,[2]当前组织架构!C:H,5,0),"")</f>
        <v/>
      </c>
      <c r="I81" s="58">
        <v>118542.69</v>
      </c>
      <c r="J81" s="58">
        <v>3452.7</v>
      </c>
      <c r="K81" s="58">
        <v>115089.99</v>
      </c>
      <c r="L81" s="58">
        <v>4953.3599999999997</v>
      </c>
      <c r="M81" s="58">
        <v>7514.64</v>
      </c>
      <c r="N81" s="58">
        <v>2259.67</v>
      </c>
      <c r="O81" s="58">
        <v>19372.599999999999</v>
      </c>
      <c r="P81" s="58">
        <v>0</v>
      </c>
      <c r="Q81" s="58">
        <v>-289.12524729322502</v>
      </c>
      <c r="R81" s="58">
        <v>33811.144752706801</v>
      </c>
      <c r="S81" s="58">
        <v>7924.0446105375504</v>
      </c>
      <c r="T81" s="58">
        <v>-0.01</v>
      </c>
      <c r="U81" s="58">
        <v>6202.09</v>
      </c>
      <c r="V81" s="58">
        <v>47937.269363244297</v>
      </c>
      <c r="W81" s="58">
        <v>67152.720636755694</v>
      </c>
      <c r="X81" s="58">
        <v>20098.740000000002</v>
      </c>
      <c r="Y81" s="58">
        <v>2734.27</v>
      </c>
      <c r="Z81" s="58">
        <v>0</v>
      </c>
      <c r="AA81" s="58">
        <v>6906.35</v>
      </c>
      <c r="AB81" s="58">
        <v>272.74377358490602</v>
      </c>
      <c r="AC81" s="58">
        <v>0</v>
      </c>
      <c r="AD81" s="58">
        <v>30012.103773584899</v>
      </c>
      <c r="AE81" s="58">
        <v>3840</v>
      </c>
      <c r="AF81" s="58">
        <v>0</v>
      </c>
      <c r="AG81" s="58">
        <v>284.94</v>
      </c>
      <c r="AH81" s="58">
        <v>327.83</v>
      </c>
      <c r="AI81" s="58">
        <v>160</v>
      </c>
      <c r="AJ81" s="58">
        <v>0</v>
      </c>
      <c r="AK81" s="58">
        <v>41.86</v>
      </c>
      <c r="AL81" s="58">
        <v>0</v>
      </c>
      <c r="AM81" s="58">
        <v>748.8</v>
      </c>
      <c r="AN81" s="58">
        <v>1136.57</v>
      </c>
      <c r="AO81" s="58">
        <v>17.670000000000002</v>
      </c>
      <c r="AP81" s="58">
        <v>0</v>
      </c>
      <c r="AQ81" s="58">
        <v>207</v>
      </c>
      <c r="AR81" s="58">
        <v>0</v>
      </c>
      <c r="AS81" s="58">
        <v>0</v>
      </c>
      <c r="AT81" s="58">
        <v>0</v>
      </c>
      <c r="AU81" s="58">
        <v>0</v>
      </c>
      <c r="AV81" s="58">
        <v>2360.3167508558799</v>
      </c>
      <c r="AW81" s="58">
        <v>9124.98675085588</v>
      </c>
      <c r="AX81" s="58">
        <v>41686.33</v>
      </c>
      <c r="AY81" s="58">
        <v>6248.7</v>
      </c>
      <c r="AZ81" s="58">
        <v>47935.03</v>
      </c>
      <c r="BA81" s="58">
        <v>-19919.3998876851</v>
      </c>
    </row>
    <row r="82" spans="1:53">
      <c r="A82" s="56">
        <v>202401</v>
      </c>
      <c r="B82" s="56" t="s">
        <v>531</v>
      </c>
      <c r="C82" s="56" t="s">
        <v>204</v>
      </c>
      <c r="D82" s="56" t="s">
        <v>203</v>
      </c>
      <c r="E82" s="62" t="str">
        <f>VLOOKUP(C82,'[2]2024年门店-截止10.31'!A:C,3,0)</f>
        <v>营业</v>
      </c>
      <c r="F82" s="63">
        <f>VLOOKUP(C82,[2]面积!A:B,2,0)</f>
        <v>106</v>
      </c>
      <c r="G82" s="57" t="str">
        <f>IF(OR(E82="营业",E82="装修中"),VLOOKUP(C82,[2]当前组织架构!C:H,6,0),"")</f>
        <v>刘佳</v>
      </c>
      <c r="H82" s="57" t="str">
        <f>IF(OR(E82="营业",E82="装修中"),VLOOKUP(C82,[2]当前组织架构!C:H,5,0),"")</f>
        <v>王佳</v>
      </c>
      <c r="I82" s="58">
        <v>236758.39999999999</v>
      </c>
      <c r="J82" s="58">
        <v>6895.88</v>
      </c>
      <c r="K82" s="58">
        <v>229862.52</v>
      </c>
      <c r="L82" s="58">
        <v>9919.76</v>
      </c>
      <c r="M82" s="58">
        <v>12770.25</v>
      </c>
      <c r="N82" s="58">
        <v>8285.65</v>
      </c>
      <c r="O82" s="58">
        <v>37575.74</v>
      </c>
      <c r="P82" s="58">
        <v>0</v>
      </c>
      <c r="Q82" s="58">
        <v>-581.22532394308905</v>
      </c>
      <c r="R82" s="58">
        <v>67970.174676056893</v>
      </c>
      <c r="S82" s="58">
        <v>15597.574716524699</v>
      </c>
      <c r="T82" s="58">
        <v>-0.02</v>
      </c>
      <c r="U82" s="58">
        <v>12760.96</v>
      </c>
      <c r="V82" s="58">
        <v>96328.689392581597</v>
      </c>
      <c r="W82" s="58">
        <v>133533.830607418</v>
      </c>
      <c r="X82" s="58">
        <v>25160</v>
      </c>
      <c r="Y82" s="58">
        <v>6039.43</v>
      </c>
      <c r="Z82" s="58">
        <v>0</v>
      </c>
      <c r="AA82" s="58">
        <v>6722.55</v>
      </c>
      <c r="AB82" s="58">
        <v>389.08566037736</v>
      </c>
      <c r="AC82" s="58">
        <v>0</v>
      </c>
      <c r="AD82" s="58">
        <v>38311.065660377397</v>
      </c>
      <c r="AE82" s="58">
        <v>3747.8</v>
      </c>
      <c r="AF82" s="58">
        <v>108</v>
      </c>
      <c r="AG82" s="58">
        <v>1032.28</v>
      </c>
      <c r="AH82" s="58">
        <v>175</v>
      </c>
      <c r="AI82" s="58">
        <v>300</v>
      </c>
      <c r="AJ82" s="58">
        <v>243.16</v>
      </c>
      <c r="AK82" s="58">
        <v>37.950000000000003</v>
      </c>
      <c r="AL82" s="58">
        <v>0</v>
      </c>
      <c r="AM82" s="58">
        <v>1910.95</v>
      </c>
      <c r="AN82" s="58">
        <v>1775.28</v>
      </c>
      <c r="AO82" s="58">
        <v>345.4</v>
      </c>
      <c r="AP82" s="58">
        <v>0</v>
      </c>
      <c r="AQ82" s="58">
        <v>264</v>
      </c>
      <c r="AR82" s="58">
        <v>0</v>
      </c>
      <c r="AS82" s="58">
        <v>0</v>
      </c>
      <c r="AT82" s="58">
        <v>0</v>
      </c>
      <c r="AU82" s="58">
        <v>0</v>
      </c>
      <c r="AV82" s="58">
        <v>2360.3167508558799</v>
      </c>
      <c r="AW82" s="58">
        <v>12300.1367508559</v>
      </c>
      <c r="AX82" s="58">
        <v>28892.400000000001</v>
      </c>
      <c r="AY82" s="58">
        <v>5019</v>
      </c>
      <c r="AZ82" s="58">
        <v>33911.4</v>
      </c>
      <c r="BA82" s="58">
        <v>49011.228196184697</v>
      </c>
    </row>
    <row r="83" spans="1:53">
      <c r="A83" s="56">
        <v>202401</v>
      </c>
      <c r="B83" s="56" t="s">
        <v>531</v>
      </c>
      <c r="C83" s="56" t="s">
        <v>206</v>
      </c>
      <c r="D83" s="56" t="s">
        <v>205</v>
      </c>
      <c r="E83" s="62" t="str">
        <f>VLOOKUP(C83,'[2]2024年门店-截止10.31'!A:C,3,0)</f>
        <v>营业</v>
      </c>
      <c r="F83" s="63">
        <f>VLOOKUP(C83,[2]面积!A:B,2,0)</f>
        <v>69.650000000000006</v>
      </c>
      <c r="G83" s="57" t="str">
        <f>IF(OR(E83="营业",E83="装修中"),VLOOKUP(C83,[2]当前组织架构!C:H,6,0),"")</f>
        <v>刘佳</v>
      </c>
      <c r="H83" s="57" t="str">
        <f>IF(OR(E83="营业",E83="装修中"),VLOOKUP(C83,[2]当前组织架构!C:H,5,0),"")</f>
        <v>王佳</v>
      </c>
      <c r="I83" s="58">
        <v>90699.71</v>
      </c>
      <c r="J83" s="58">
        <v>2641.7400000000098</v>
      </c>
      <c r="K83" s="58">
        <v>88057.97</v>
      </c>
      <c r="L83" s="58">
        <v>2944.06</v>
      </c>
      <c r="M83" s="58">
        <v>4657.87</v>
      </c>
      <c r="N83" s="58">
        <v>4269.67</v>
      </c>
      <c r="O83" s="58">
        <v>14229.25</v>
      </c>
      <c r="P83" s="58">
        <v>0</v>
      </c>
      <c r="Q83" s="58">
        <v>-221.300731953541</v>
      </c>
      <c r="R83" s="58">
        <v>25879.549268046499</v>
      </c>
      <c r="S83" s="58">
        <v>5919.9156088894297</v>
      </c>
      <c r="T83" s="58">
        <v>0</v>
      </c>
      <c r="U83" s="58">
        <v>5989.82</v>
      </c>
      <c r="V83" s="58">
        <v>37789.284876935897</v>
      </c>
      <c r="W83" s="58">
        <v>50268.685123064097</v>
      </c>
      <c r="X83" s="58">
        <v>17531.5</v>
      </c>
      <c r="Y83" s="58">
        <v>2012.25</v>
      </c>
      <c r="Z83" s="58">
        <v>0</v>
      </c>
      <c r="AA83" s="58">
        <v>4728.99</v>
      </c>
      <c r="AB83" s="58">
        <v>315.48641509433997</v>
      </c>
      <c r="AC83" s="58">
        <v>0</v>
      </c>
      <c r="AD83" s="58">
        <v>24588.226415094301</v>
      </c>
      <c r="AE83" s="58">
        <v>2767.71</v>
      </c>
      <c r="AF83" s="58">
        <v>0</v>
      </c>
      <c r="AG83" s="58">
        <v>414.13</v>
      </c>
      <c r="AH83" s="58">
        <v>233.8</v>
      </c>
      <c r="AI83" s="58">
        <v>107.82</v>
      </c>
      <c r="AJ83" s="58">
        <v>0</v>
      </c>
      <c r="AK83" s="58">
        <v>43.19</v>
      </c>
      <c r="AL83" s="58">
        <v>0</v>
      </c>
      <c r="AM83" s="58">
        <v>1363.38</v>
      </c>
      <c r="AN83" s="58">
        <v>893.93</v>
      </c>
      <c r="AO83" s="58">
        <v>234.06</v>
      </c>
      <c r="AP83" s="58">
        <v>0</v>
      </c>
      <c r="AQ83" s="58">
        <v>150</v>
      </c>
      <c r="AR83" s="58">
        <v>0</v>
      </c>
      <c r="AS83" s="58">
        <v>0</v>
      </c>
      <c r="AT83" s="58">
        <v>0</v>
      </c>
      <c r="AU83" s="58">
        <v>0</v>
      </c>
      <c r="AV83" s="58">
        <v>2360.3167508558799</v>
      </c>
      <c r="AW83" s="58">
        <v>8568.3367508558804</v>
      </c>
      <c r="AX83" s="58">
        <v>16716</v>
      </c>
      <c r="AY83" s="58">
        <v>5223.75</v>
      </c>
      <c r="AZ83" s="58">
        <v>21939.75</v>
      </c>
      <c r="BA83" s="58">
        <v>-4827.62804288608</v>
      </c>
    </row>
    <row r="84" spans="1:53">
      <c r="A84" s="56">
        <v>202401</v>
      </c>
      <c r="B84" s="56" t="s">
        <v>531</v>
      </c>
      <c r="C84" s="56" t="s">
        <v>208</v>
      </c>
      <c r="D84" s="56" t="s">
        <v>207</v>
      </c>
      <c r="E84" s="62" t="str">
        <f>VLOOKUP(C84,'[2]2024年门店-截止10.31'!A:C,3,0)</f>
        <v>营业</v>
      </c>
      <c r="F84" s="63">
        <f>VLOOKUP(C84,[2]面积!A:B,2,0)</f>
        <v>91</v>
      </c>
      <c r="G84" s="57" t="str">
        <f>IF(OR(E84="营业",E84="装修中"),VLOOKUP(C84,[2]当前组织架构!C:H,6,0),"")</f>
        <v>刘佳</v>
      </c>
      <c r="H84" s="57" t="str">
        <f>IF(OR(E84="营业",E84="装修中"),VLOOKUP(C84,[2]当前组织架构!C:H,5,0),"")</f>
        <v>袁春福</v>
      </c>
      <c r="I84" s="58">
        <v>103157.74</v>
      </c>
      <c r="J84" s="58">
        <v>3004.5900000000101</v>
      </c>
      <c r="K84" s="58">
        <v>100153.15</v>
      </c>
      <c r="L84" s="58">
        <v>4711.93</v>
      </c>
      <c r="M84" s="58">
        <v>6484.55</v>
      </c>
      <c r="N84" s="58">
        <v>3429.15</v>
      </c>
      <c r="O84" s="58">
        <v>18367.669999999998</v>
      </c>
      <c r="P84" s="58">
        <v>0</v>
      </c>
      <c r="Q84" s="58">
        <v>-279.73960386587999</v>
      </c>
      <c r="R84" s="58">
        <v>32713.5603961341</v>
      </c>
      <c r="S84" s="58">
        <v>7575.58829270774</v>
      </c>
      <c r="T84" s="58">
        <v>0</v>
      </c>
      <c r="U84" s="58">
        <v>7617.55</v>
      </c>
      <c r="V84" s="58">
        <v>47906.698688841898</v>
      </c>
      <c r="W84" s="58">
        <v>52246.451311158104</v>
      </c>
      <c r="X84" s="58">
        <v>19212</v>
      </c>
      <c r="Y84" s="58">
        <v>3580.2</v>
      </c>
      <c r="Z84" s="58">
        <v>0</v>
      </c>
      <c r="AA84" s="58">
        <v>6030.52</v>
      </c>
      <c r="AB84" s="58">
        <v>410.90264150943</v>
      </c>
      <c r="AC84" s="58">
        <v>0</v>
      </c>
      <c r="AD84" s="58">
        <v>29233.622641509399</v>
      </c>
      <c r="AE84" s="58">
        <v>4167.7</v>
      </c>
      <c r="AF84" s="58">
        <v>0</v>
      </c>
      <c r="AG84" s="58">
        <v>815.28</v>
      </c>
      <c r="AH84" s="58">
        <v>700</v>
      </c>
      <c r="AI84" s="58">
        <v>50</v>
      </c>
      <c r="AJ84" s="58">
        <v>5.6</v>
      </c>
      <c r="AK84" s="58">
        <v>41.26</v>
      </c>
      <c r="AL84" s="58">
        <v>0</v>
      </c>
      <c r="AM84" s="58">
        <v>1277.23</v>
      </c>
      <c r="AN84" s="58">
        <v>1127.99</v>
      </c>
      <c r="AO84" s="58">
        <v>203.84</v>
      </c>
      <c r="AP84" s="58">
        <v>0</v>
      </c>
      <c r="AQ84" s="58">
        <v>150</v>
      </c>
      <c r="AR84" s="58">
        <v>0</v>
      </c>
      <c r="AS84" s="58">
        <v>0</v>
      </c>
      <c r="AT84" s="58">
        <v>0</v>
      </c>
      <c r="AU84" s="58">
        <v>0</v>
      </c>
      <c r="AV84" s="58">
        <v>2009.86117624181</v>
      </c>
      <c r="AW84" s="58">
        <v>10548.7611762418</v>
      </c>
      <c r="AX84" s="58">
        <v>-12453.37</v>
      </c>
      <c r="AY84" s="58">
        <v>-29924.98</v>
      </c>
      <c r="AZ84" s="58">
        <v>-42378.35</v>
      </c>
      <c r="BA84" s="58">
        <v>54842.417493406901</v>
      </c>
    </row>
    <row r="85" spans="1:53">
      <c r="A85" s="56">
        <v>202401</v>
      </c>
      <c r="B85" s="56" t="s">
        <v>531</v>
      </c>
      <c r="C85" s="56" t="s">
        <v>210</v>
      </c>
      <c r="D85" s="56" t="s">
        <v>209</v>
      </c>
      <c r="E85" s="62" t="str">
        <f>VLOOKUP(C85,'[2]2024年门店-截止10.31'!A:C,3,0)</f>
        <v>营业</v>
      </c>
      <c r="F85" s="63">
        <f>VLOOKUP(C85,[2]面积!A:B,2,0)</f>
        <v>90.05</v>
      </c>
      <c r="G85" s="57" t="str">
        <f>IF(OR(E85="营业",E85="装修中"),VLOOKUP(C85,[2]当前组织架构!C:H,6,0),"")</f>
        <v>刘佳</v>
      </c>
      <c r="H85" s="57" t="str">
        <f>IF(OR(E85="营业",E85="装修中"),VLOOKUP(C85,[2]当前组织架构!C:H,5,0),"")</f>
        <v>袁春福</v>
      </c>
      <c r="I85" s="58">
        <v>188563.63</v>
      </c>
      <c r="J85" s="58">
        <v>5492.1400000000103</v>
      </c>
      <c r="K85" s="58">
        <v>183071.49</v>
      </c>
      <c r="L85" s="58">
        <v>8536.9699999999993</v>
      </c>
      <c r="M85" s="58">
        <v>14118.62</v>
      </c>
      <c r="N85" s="58">
        <v>9955.61</v>
      </c>
      <c r="O85" s="58">
        <v>34347.17</v>
      </c>
      <c r="P85" s="58">
        <v>0</v>
      </c>
      <c r="Q85" s="58">
        <v>-567.71853374185196</v>
      </c>
      <c r="R85" s="58">
        <v>66390.651466258103</v>
      </c>
      <c r="S85" s="58">
        <v>14663.7365678315</v>
      </c>
      <c r="T85" s="58">
        <v>-24.21</v>
      </c>
      <c r="U85" s="58">
        <v>26432.36</v>
      </c>
      <c r="V85" s="58">
        <v>107462.53803409</v>
      </c>
      <c r="W85" s="58">
        <v>75608.951965910397</v>
      </c>
      <c r="X85" s="58">
        <v>25782.18</v>
      </c>
      <c r="Y85" s="58">
        <v>4471.8900000000003</v>
      </c>
      <c r="Z85" s="58">
        <v>0</v>
      </c>
      <c r="AA85" s="58">
        <v>5669.96</v>
      </c>
      <c r="AB85" s="58">
        <v>486.40396226414998</v>
      </c>
      <c r="AC85" s="58">
        <v>0</v>
      </c>
      <c r="AD85" s="58">
        <v>36410.433962264098</v>
      </c>
      <c r="AE85" s="58">
        <v>4412.3999999999996</v>
      </c>
      <c r="AF85" s="58">
        <v>12</v>
      </c>
      <c r="AG85" s="58">
        <v>386.16</v>
      </c>
      <c r="AH85" s="58">
        <v>100</v>
      </c>
      <c r="AI85" s="58">
        <v>0</v>
      </c>
      <c r="AJ85" s="58">
        <v>216</v>
      </c>
      <c r="AK85" s="58">
        <v>43.38</v>
      </c>
      <c r="AL85" s="58">
        <v>0</v>
      </c>
      <c r="AM85" s="58">
        <v>1725.66</v>
      </c>
      <c r="AN85" s="58">
        <v>1670.04</v>
      </c>
      <c r="AO85" s="58">
        <v>0</v>
      </c>
      <c r="AP85" s="58">
        <v>500</v>
      </c>
      <c r="AQ85" s="58">
        <v>318</v>
      </c>
      <c r="AR85" s="58">
        <v>0</v>
      </c>
      <c r="AS85" s="58">
        <v>0</v>
      </c>
      <c r="AT85" s="58">
        <v>0</v>
      </c>
      <c r="AU85" s="58">
        <v>0</v>
      </c>
      <c r="AV85" s="58">
        <v>2009.86117624181</v>
      </c>
      <c r="AW85" s="58">
        <v>11393.5011762418</v>
      </c>
      <c r="AX85" s="58">
        <v>-7420.73</v>
      </c>
      <c r="AY85" s="58">
        <v>8104.5</v>
      </c>
      <c r="AZ85" s="58">
        <v>683.77</v>
      </c>
      <c r="BA85" s="58">
        <v>27121.246827404499</v>
      </c>
    </row>
    <row r="86" spans="1:53">
      <c r="A86" s="56">
        <v>202401</v>
      </c>
      <c r="B86" s="56" t="s">
        <v>531</v>
      </c>
      <c r="C86" s="56" t="s">
        <v>212</v>
      </c>
      <c r="D86" s="56" t="s">
        <v>211</v>
      </c>
      <c r="E86" s="62" t="str">
        <f>VLOOKUP(C86,'[2]2024年门店-截止10.31'!A:C,3,0)</f>
        <v>已闭店</v>
      </c>
      <c r="F86" s="63">
        <f>VLOOKUP(C86,[2]面积!A:B,2,0)</f>
        <v>151</v>
      </c>
      <c r="G86" s="57" t="str">
        <f>IF(OR(E86="营业",E86="装修中"),VLOOKUP(C86,[2]当前组织架构!C:H,6,0),"")</f>
        <v/>
      </c>
      <c r="H86" s="57" t="str">
        <f>IF(OR(E86="营业",E86="装修中"),VLOOKUP(C86,[2]当前组织架构!C:H,5,0),"")</f>
        <v/>
      </c>
      <c r="I86" s="58">
        <v>402901.41</v>
      </c>
      <c r="J86" s="58">
        <v>22805.74</v>
      </c>
      <c r="K86" s="58">
        <v>380095.67</v>
      </c>
      <c r="L86" s="58">
        <v>14965.75</v>
      </c>
      <c r="M86" s="58">
        <v>24268.05</v>
      </c>
      <c r="N86" s="58">
        <v>12130.96</v>
      </c>
      <c r="O86" s="58">
        <v>60113.74</v>
      </c>
      <c r="P86" s="58">
        <v>0</v>
      </c>
      <c r="Q86" s="58">
        <v>-945.19043046808201</v>
      </c>
      <c r="R86" s="58">
        <v>110533.30956953199</v>
      </c>
      <c r="S86" s="58">
        <v>25124.170251645199</v>
      </c>
      <c r="T86" s="58">
        <v>0</v>
      </c>
      <c r="U86" s="58">
        <v>2559.5100000000002</v>
      </c>
      <c r="V86" s="58">
        <v>138216.98982117701</v>
      </c>
      <c r="W86" s="58">
        <v>241878.68017882301</v>
      </c>
      <c r="X86" s="58">
        <v>38583.21</v>
      </c>
      <c r="Y86" s="58">
        <v>3760.2</v>
      </c>
      <c r="Z86" s="58">
        <v>0</v>
      </c>
      <c r="AA86" s="58">
        <v>8479.85</v>
      </c>
      <c r="AB86" s="58">
        <v>507.48528301887001</v>
      </c>
      <c r="AC86" s="58">
        <v>0</v>
      </c>
      <c r="AD86" s="58">
        <v>51330.745283018899</v>
      </c>
      <c r="AE86" s="58">
        <v>0</v>
      </c>
      <c r="AF86" s="58">
        <v>960</v>
      </c>
      <c r="AG86" s="58">
        <v>352.2</v>
      </c>
      <c r="AH86" s="58">
        <v>0</v>
      </c>
      <c r="AI86" s="58">
        <v>450</v>
      </c>
      <c r="AJ86" s="58">
        <v>812.74</v>
      </c>
      <c r="AK86" s="58">
        <v>81.55</v>
      </c>
      <c r="AL86" s="58">
        <v>0</v>
      </c>
      <c r="AM86" s="58">
        <v>1549.45</v>
      </c>
      <c r="AN86" s="58">
        <v>1080.8800000000001</v>
      </c>
      <c r="AO86" s="58">
        <v>64.900000000000006</v>
      </c>
      <c r="AP86" s="58">
        <v>0</v>
      </c>
      <c r="AQ86" s="58">
        <v>4000</v>
      </c>
      <c r="AR86" s="58">
        <v>0</v>
      </c>
      <c r="AS86" s="58">
        <v>0</v>
      </c>
      <c r="AT86" s="58">
        <v>0</v>
      </c>
      <c r="AU86" s="58">
        <v>0</v>
      </c>
      <c r="AV86" s="58">
        <v>3630.4453672080799</v>
      </c>
      <c r="AW86" s="58">
        <v>12982.165367208099</v>
      </c>
      <c r="AX86" s="58">
        <v>49491.085714285698</v>
      </c>
      <c r="AY86" s="58">
        <v>10019.226415094299</v>
      </c>
      <c r="AZ86" s="58">
        <v>59510.31212938</v>
      </c>
      <c r="BA86" s="58">
        <v>118055.457399216</v>
      </c>
    </row>
    <row r="87" spans="1:53">
      <c r="A87" s="56">
        <v>202401</v>
      </c>
      <c r="B87" s="56" t="s">
        <v>531</v>
      </c>
      <c r="C87" s="56" t="s">
        <v>214</v>
      </c>
      <c r="D87" s="56" t="s">
        <v>213</v>
      </c>
      <c r="E87" s="62" t="str">
        <f>VLOOKUP(C87,'[2]2024年门店-截止10.31'!A:C,3,0)</f>
        <v>营业</v>
      </c>
      <c r="F87" s="63">
        <f>VLOOKUP(C87,[2]面积!A:B,2,0)</f>
        <v>109</v>
      </c>
      <c r="G87" s="57" t="str">
        <f>IF(OR(E87="营业",E87="装修中"),VLOOKUP(C87,[2]当前组织架构!C:H,6,0),"")</f>
        <v>刘佳</v>
      </c>
      <c r="H87" s="57" t="str">
        <f>IF(OR(E87="营业",E87="装修中"),VLOOKUP(C87,[2]当前组织架构!C:H,5,0),"")</f>
        <v>巨伦</v>
      </c>
      <c r="I87" s="58">
        <v>172831.37</v>
      </c>
      <c r="J87" s="58">
        <v>9782.91</v>
      </c>
      <c r="K87" s="58">
        <v>163048.46</v>
      </c>
      <c r="L87" s="58">
        <v>7950.64</v>
      </c>
      <c r="M87" s="58">
        <v>8494.56</v>
      </c>
      <c r="N87" s="58">
        <v>6668.97</v>
      </c>
      <c r="O87" s="58">
        <v>24875.86</v>
      </c>
      <c r="P87" s="58">
        <v>0</v>
      </c>
      <c r="Q87" s="58">
        <v>-406.89206541060503</v>
      </c>
      <c r="R87" s="58">
        <v>47583.137934589402</v>
      </c>
      <c r="S87" s="58">
        <v>10572.479624067701</v>
      </c>
      <c r="T87" s="58">
        <v>0</v>
      </c>
      <c r="U87" s="58">
        <v>2515.17</v>
      </c>
      <c r="V87" s="58">
        <v>60670.787558657103</v>
      </c>
      <c r="W87" s="58">
        <v>102377.67244134301</v>
      </c>
      <c r="X87" s="58">
        <v>22126</v>
      </c>
      <c r="Y87" s="58">
        <v>3300.91</v>
      </c>
      <c r="Z87" s="58">
        <v>0</v>
      </c>
      <c r="AA87" s="58">
        <v>3697.54</v>
      </c>
      <c r="AB87" s="58">
        <v>224.20094339622599</v>
      </c>
      <c r="AC87" s="58">
        <v>0</v>
      </c>
      <c r="AD87" s="58">
        <v>29348.650943396198</v>
      </c>
      <c r="AE87" s="58">
        <v>4801.68</v>
      </c>
      <c r="AF87" s="58">
        <v>0</v>
      </c>
      <c r="AG87" s="58">
        <v>459.94</v>
      </c>
      <c r="AH87" s="58">
        <v>594</v>
      </c>
      <c r="AI87" s="58">
        <v>1155</v>
      </c>
      <c r="AJ87" s="58">
        <v>159.66</v>
      </c>
      <c r="AK87" s="58">
        <v>53.99</v>
      </c>
      <c r="AL87" s="58">
        <v>0</v>
      </c>
      <c r="AM87" s="58">
        <v>1315.01</v>
      </c>
      <c r="AN87" s="58">
        <v>1458.25</v>
      </c>
      <c r="AO87" s="58">
        <v>247.21</v>
      </c>
      <c r="AP87" s="58">
        <v>0</v>
      </c>
      <c r="AQ87" s="58">
        <v>0</v>
      </c>
      <c r="AR87" s="58">
        <v>0</v>
      </c>
      <c r="AS87" s="58">
        <v>0</v>
      </c>
      <c r="AT87" s="58">
        <v>0</v>
      </c>
      <c r="AU87" s="58">
        <v>0</v>
      </c>
      <c r="AV87" s="58">
        <v>3630.4453672080799</v>
      </c>
      <c r="AW87" s="58">
        <v>13875.1853672081</v>
      </c>
      <c r="AX87" s="58">
        <v>21232.704761904799</v>
      </c>
      <c r="AY87" s="58">
        <v>8313.9622641509395</v>
      </c>
      <c r="AZ87" s="58">
        <v>29546.6670260557</v>
      </c>
      <c r="BA87" s="58">
        <v>29607.169104682998</v>
      </c>
    </row>
    <row r="88" spans="1:53">
      <c r="A88" s="56">
        <v>202401</v>
      </c>
      <c r="B88" s="56" t="s">
        <v>531</v>
      </c>
      <c r="C88" s="56" t="s">
        <v>216</v>
      </c>
      <c r="D88" s="56" t="s">
        <v>215</v>
      </c>
      <c r="E88" s="62" t="str">
        <f>VLOOKUP(C88,'[2]2024年门店-截止10.31'!A:C,3,0)</f>
        <v>营业</v>
      </c>
      <c r="F88" s="63">
        <f>VLOOKUP(C88,[2]面积!A:B,2,0)</f>
        <v>110</v>
      </c>
      <c r="G88" s="57" t="str">
        <f>IF(OR(E88="营业",E88="装修中"),VLOOKUP(C88,[2]当前组织架构!C:H,6,0),"")</f>
        <v>刘佳</v>
      </c>
      <c r="H88" s="57" t="str">
        <f>IF(OR(E88="营业",E88="装修中"),VLOOKUP(C88,[2]当前组织架构!C:H,5,0),"")</f>
        <v>巨伦</v>
      </c>
      <c r="I88" s="58">
        <v>109114.97</v>
      </c>
      <c r="J88" s="58">
        <v>6176.3200000000097</v>
      </c>
      <c r="K88" s="58">
        <v>102938.65</v>
      </c>
      <c r="L88" s="58">
        <v>4853</v>
      </c>
      <c r="M88" s="58">
        <v>6028.84</v>
      </c>
      <c r="N88" s="58">
        <v>6277.12</v>
      </c>
      <c r="O88" s="58">
        <v>17508.89</v>
      </c>
      <c r="P88" s="58">
        <v>0</v>
      </c>
      <c r="Q88" s="58">
        <v>-293.93757598911799</v>
      </c>
      <c r="R88" s="58">
        <v>34373.912424010901</v>
      </c>
      <c r="S88" s="58">
        <v>7525.6094894839398</v>
      </c>
      <c r="T88" s="58">
        <v>0</v>
      </c>
      <c r="U88" s="58">
        <v>2580.27</v>
      </c>
      <c r="V88" s="58">
        <v>44479.791913494802</v>
      </c>
      <c r="W88" s="58">
        <v>58458.858086505199</v>
      </c>
      <c r="X88" s="58">
        <v>12952.5</v>
      </c>
      <c r="Y88" s="58">
        <v>2845.18</v>
      </c>
      <c r="Z88" s="58">
        <v>0</v>
      </c>
      <c r="AA88" s="58">
        <v>3795.54</v>
      </c>
      <c r="AB88" s="58">
        <v>218.69509433962301</v>
      </c>
      <c r="AC88" s="58">
        <v>0</v>
      </c>
      <c r="AD88" s="58">
        <v>19811.915094339602</v>
      </c>
      <c r="AE88" s="58">
        <v>4034</v>
      </c>
      <c r="AF88" s="58">
        <v>650</v>
      </c>
      <c r="AG88" s="58">
        <v>33.770000000000003</v>
      </c>
      <c r="AH88" s="58">
        <v>282</v>
      </c>
      <c r="AI88" s="58">
        <v>330</v>
      </c>
      <c r="AJ88" s="58">
        <v>0</v>
      </c>
      <c r="AK88" s="58">
        <v>41.59</v>
      </c>
      <c r="AL88" s="58">
        <v>0</v>
      </c>
      <c r="AM88" s="58">
        <v>841.26</v>
      </c>
      <c r="AN88" s="58">
        <v>907.46</v>
      </c>
      <c r="AO88" s="58">
        <v>31.27</v>
      </c>
      <c r="AP88" s="58">
        <v>0</v>
      </c>
      <c r="AQ88" s="58">
        <v>500</v>
      </c>
      <c r="AR88" s="58">
        <v>0</v>
      </c>
      <c r="AS88" s="58">
        <v>0</v>
      </c>
      <c r="AT88" s="58">
        <v>0</v>
      </c>
      <c r="AU88" s="58">
        <v>0</v>
      </c>
      <c r="AV88" s="58">
        <v>3630.4453672080799</v>
      </c>
      <c r="AW88" s="58">
        <v>11281.7953672081</v>
      </c>
      <c r="AX88" s="58">
        <v>17521.704761904799</v>
      </c>
      <c r="AY88" s="58">
        <v>3439.4339622641501</v>
      </c>
      <c r="AZ88" s="58">
        <v>20961.138724168901</v>
      </c>
      <c r="BA88" s="58">
        <v>6404.0089007885499</v>
      </c>
    </row>
    <row r="89" spans="1:53">
      <c r="A89" s="56">
        <v>202401</v>
      </c>
      <c r="B89" s="56" t="s">
        <v>531</v>
      </c>
      <c r="C89" s="56" t="s">
        <v>218</v>
      </c>
      <c r="D89" s="56" t="s">
        <v>217</v>
      </c>
      <c r="E89" s="62" t="str">
        <f>VLOOKUP(C89,'[2]2024年门店-截止10.31'!A:C,3,0)</f>
        <v>营业</v>
      </c>
      <c r="F89" s="63">
        <f>VLOOKUP(C89,[2]面积!A:B,2,0)</f>
        <v>80</v>
      </c>
      <c r="G89" s="57" t="str">
        <f>IF(OR(E89="营业",E89="装修中"),VLOOKUP(C89,[2]当前组织架构!C:H,6,0),"")</f>
        <v>刘佳</v>
      </c>
      <c r="H89" s="57" t="str">
        <f>IF(OR(E89="营业",E89="装修中"),VLOOKUP(C89,[2]当前组织架构!C:H,5,0),"")</f>
        <v>袁春福</v>
      </c>
      <c r="I89" s="58">
        <v>83797.710000000006</v>
      </c>
      <c r="J89" s="58">
        <v>2440.71000000001</v>
      </c>
      <c r="K89" s="58">
        <v>81357</v>
      </c>
      <c r="L89" s="58">
        <v>3830.75</v>
      </c>
      <c r="M89" s="58">
        <v>6906.77</v>
      </c>
      <c r="N89" s="58">
        <v>3453.66</v>
      </c>
      <c r="O89" s="58">
        <v>15239.71</v>
      </c>
      <c r="P89" s="58">
        <v>0</v>
      </c>
      <c r="Q89" s="58">
        <v>-249.53507257595601</v>
      </c>
      <c r="R89" s="58">
        <v>29181.354927423999</v>
      </c>
      <c r="S89" s="58">
        <v>6479.9295818934797</v>
      </c>
      <c r="T89" s="58">
        <v>0</v>
      </c>
      <c r="U89" s="58">
        <v>11231.12</v>
      </c>
      <c r="V89" s="58">
        <v>46892.404509317501</v>
      </c>
      <c r="W89" s="58">
        <v>34464.595490682499</v>
      </c>
      <c r="X89" s="58">
        <v>13713.45</v>
      </c>
      <c r="Y89" s="58">
        <v>3793.88</v>
      </c>
      <c r="Z89" s="58">
        <v>0</v>
      </c>
      <c r="AA89" s="58">
        <v>2898.48</v>
      </c>
      <c r="AB89" s="58">
        <v>916.11283018867903</v>
      </c>
      <c r="AC89" s="58">
        <v>0</v>
      </c>
      <c r="AD89" s="58">
        <v>21321.922830188701</v>
      </c>
      <c r="AE89" s="58">
        <v>2289.6999999999998</v>
      </c>
      <c r="AF89" s="58">
        <v>0</v>
      </c>
      <c r="AG89" s="58">
        <v>336.28</v>
      </c>
      <c r="AH89" s="58">
        <v>135</v>
      </c>
      <c r="AI89" s="58">
        <v>0</v>
      </c>
      <c r="AJ89" s="58">
        <v>86.4</v>
      </c>
      <c r="AK89" s="58">
        <v>39.99</v>
      </c>
      <c r="AL89" s="58">
        <v>0</v>
      </c>
      <c r="AM89" s="58">
        <v>1121.55</v>
      </c>
      <c r="AN89" s="58">
        <v>1070.56</v>
      </c>
      <c r="AO89" s="58">
        <v>32.869999999999997</v>
      </c>
      <c r="AP89" s="58">
        <v>0</v>
      </c>
      <c r="AQ89" s="58">
        <v>150</v>
      </c>
      <c r="AR89" s="58">
        <v>0</v>
      </c>
      <c r="AS89" s="58">
        <v>0</v>
      </c>
      <c r="AT89" s="58">
        <v>0</v>
      </c>
      <c r="AU89" s="58">
        <v>0</v>
      </c>
      <c r="AV89" s="58">
        <v>2068.86117624181</v>
      </c>
      <c r="AW89" s="58">
        <v>7331.2111762418099</v>
      </c>
      <c r="AX89" s="58">
        <v>-12973.57</v>
      </c>
      <c r="AY89" s="58">
        <v>2304.6</v>
      </c>
      <c r="AZ89" s="58">
        <v>-10668.97</v>
      </c>
      <c r="BA89" s="58">
        <v>16480.431484252</v>
      </c>
    </row>
    <row r="90" spans="1:53">
      <c r="A90" s="56">
        <v>202401</v>
      </c>
      <c r="B90" s="56" t="s">
        <v>531</v>
      </c>
      <c r="C90" s="56" t="s">
        <v>220</v>
      </c>
      <c r="D90" s="56" t="s">
        <v>219</v>
      </c>
      <c r="E90" s="62" t="str">
        <f>VLOOKUP(C90,'[2]2024年门店-截止10.31'!A:C,3,0)</f>
        <v>营业</v>
      </c>
      <c r="F90" s="63">
        <f>VLOOKUP(C90,[2]面积!A:B,2,0)</f>
        <v>99</v>
      </c>
      <c r="G90" s="57" t="str">
        <f>IF(OR(E90="营业",E90="装修中"),VLOOKUP(C90,[2]当前组织架构!C:H,6,0),"")</f>
        <v>刘佳</v>
      </c>
      <c r="H90" s="57" t="str">
        <f>IF(OR(E90="营业",E90="装修中"),VLOOKUP(C90,[2]当前组织架构!C:H,5,0),"")</f>
        <v>袁春福</v>
      </c>
      <c r="I90" s="58">
        <v>134538.18</v>
      </c>
      <c r="J90" s="58">
        <v>3918.59</v>
      </c>
      <c r="K90" s="58">
        <v>130619.59</v>
      </c>
      <c r="L90" s="58">
        <v>5700.98</v>
      </c>
      <c r="M90" s="58">
        <v>10690.84</v>
      </c>
      <c r="N90" s="58">
        <v>8344.81</v>
      </c>
      <c r="O90" s="58">
        <v>25270.49</v>
      </c>
      <c r="P90" s="58">
        <v>0</v>
      </c>
      <c r="Q90" s="58">
        <v>-423.99432428018901</v>
      </c>
      <c r="R90" s="58">
        <v>49583.125675719799</v>
      </c>
      <c r="S90" s="58">
        <v>10858.948985245301</v>
      </c>
      <c r="T90" s="58">
        <v>-0.87</v>
      </c>
      <c r="U90" s="58">
        <v>9326.66</v>
      </c>
      <c r="V90" s="58">
        <v>69767.864660965104</v>
      </c>
      <c r="W90" s="58">
        <v>60851.7253390349</v>
      </c>
      <c r="X90" s="58">
        <v>19200</v>
      </c>
      <c r="Y90" s="58">
        <v>2355.59</v>
      </c>
      <c r="Z90" s="58">
        <v>0</v>
      </c>
      <c r="AA90" s="58">
        <v>6338.28</v>
      </c>
      <c r="AB90" s="58">
        <v>494.72433962264</v>
      </c>
      <c r="AC90" s="58">
        <v>0</v>
      </c>
      <c r="AD90" s="58">
        <v>28388.594339622599</v>
      </c>
      <c r="AE90" s="58">
        <v>3211.79</v>
      </c>
      <c r="AF90" s="58">
        <v>0</v>
      </c>
      <c r="AG90" s="58">
        <v>374.7</v>
      </c>
      <c r="AH90" s="58">
        <v>0</v>
      </c>
      <c r="AI90" s="58">
        <v>0</v>
      </c>
      <c r="AJ90" s="58">
        <v>36.19</v>
      </c>
      <c r="AK90" s="58">
        <v>39.56</v>
      </c>
      <c r="AL90" s="58">
        <v>0</v>
      </c>
      <c r="AM90" s="58">
        <v>1485.13</v>
      </c>
      <c r="AN90" s="58">
        <v>2279.88</v>
      </c>
      <c r="AO90" s="58">
        <v>0</v>
      </c>
      <c r="AP90" s="58">
        <v>0</v>
      </c>
      <c r="AQ90" s="58">
        <v>150</v>
      </c>
      <c r="AR90" s="58">
        <v>0</v>
      </c>
      <c r="AS90" s="58">
        <v>0</v>
      </c>
      <c r="AT90" s="58">
        <v>0</v>
      </c>
      <c r="AU90" s="58">
        <v>0</v>
      </c>
      <c r="AV90" s="58">
        <v>2009.86117624181</v>
      </c>
      <c r="AW90" s="58">
        <v>9587.1111762418095</v>
      </c>
      <c r="AX90" s="58">
        <v>18067.5</v>
      </c>
      <c r="AY90" s="58">
        <v>2970</v>
      </c>
      <c r="AZ90" s="58">
        <v>21037.5</v>
      </c>
      <c r="BA90" s="58">
        <v>1838.5198231704901</v>
      </c>
    </row>
    <row r="91" spans="1:53">
      <c r="A91" s="56">
        <v>202401</v>
      </c>
      <c r="B91" s="56" t="s">
        <v>531</v>
      </c>
      <c r="C91" s="56" t="s">
        <v>222</v>
      </c>
      <c r="D91" s="56" t="s">
        <v>221</v>
      </c>
      <c r="E91" s="62" t="str">
        <f>VLOOKUP(C91,'[2]2024年门店-截止10.31'!A:C,3,0)</f>
        <v>营业</v>
      </c>
      <c r="F91" s="63">
        <f>VLOOKUP(C91,[2]面积!A:B,2,0)</f>
        <v>102</v>
      </c>
      <c r="G91" s="57" t="str">
        <f>IF(OR(E91="营业",E91="装修中"),VLOOKUP(C91,[2]当前组织架构!C:H,6,0),"")</f>
        <v>刘佳</v>
      </c>
      <c r="H91" s="57" t="str">
        <f>IF(OR(E91="营业",E91="装修中"),VLOOKUP(C91,[2]当前组织架构!C:H,5,0),"")</f>
        <v>王佳</v>
      </c>
      <c r="I91" s="58">
        <v>100050.99</v>
      </c>
      <c r="J91" s="58">
        <v>2914.11</v>
      </c>
      <c r="K91" s="58">
        <v>97136.88</v>
      </c>
      <c r="L91" s="58">
        <v>4788.43</v>
      </c>
      <c r="M91" s="58">
        <v>6067.72</v>
      </c>
      <c r="N91" s="58">
        <v>3233.98</v>
      </c>
      <c r="O91" s="58">
        <v>16645.3</v>
      </c>
      <c r="P91" s="58">
        <v>0</v>
      </c>
      <c r="Q91" s="58">
        <v>-260.59584863737501</v>
      </c>
      <c r="R91" s="58">
        <v>30474.8341513626</v>
      </c>
      <c r="S91" s="58">
        <v>6944.2620484638401</v>
      </c>
      <c r="T91" s="58">
        <v>0</v>
      </c>
      <c r="U91" s="58">
        <v>5147.4799999999996</v>
      </c>
      <c r="V91" s="58">
        <v>42566.576199826501</v>
      </c>
      <c r="W91" s="58">
        <v>54570.303800173497</v>
      </c>
      <c r="X91" s="58">
        <v>14434.04</v>
      </c>
      <c r="Y91" s="58">
        <v>2538.15</v>
      </c>
      <c r="Z91" s="58">
        <v>0</v>
      </c>
      <c r="AA91" s="58">
        <v>3795.67</v>
      </c>
      <c r="AB91" s="58">
        <v>298.24754716980999</v>
      </c>
      <c r="AC91" s="58">
        <v>0</v>
      </c>
      <c r="AD91" s="58">
        <v>21066.107547169799</v>
      </c>
      <c r="AE91" s="58">
        <v>4478.5600000000004</v>
      </c>
      <c r="AF91" s="58">
        <v>0</v>
      </c>
      <c r="AG91" s="58">
        <v>463.37</v>
      </c>
      <c r="AH91" s="58">
        <v>120.33</v>
      </c>
      <c r="AI91" s="58">
        <v>0</v>
      </c>
      <c r="AJ91" s="58">
        <v>176.01</v>
      </c>
      <c r="AK91" s="58">
        <v>45.64</v>
      </c>
      <c r="AL91" s="58">
        <v>0</v>
      </c>
      <c r="AM91" s="58">
        <v>1027.17</v>
      </c>
      <c r="AN91" s="58">
        <v>1112.3900000000001</v>
      </c>
      <c r="AO91" s="58">
        <v>17.670000000000002</v>
      </c>
      <c r="AP91" s="58">
        <v>0</v>
      </c>
      <c r="AQ91" s="58">
        <v>150</v>
      </c>
      <c r="AR91" s="58">
        <v>0</v>
      </c>
      <c r="AS91" s="58">
        <v>0</v>
      </c>
      <c r="AT91" s="58">
        <v>0</v>
      </c>
      <c r="AU91" s="58">
        <v>0</v>
      </c>
      <c r="AV91" s="58">
        <v>2860.3167508558799</v>
      </c>
      <c r="AW91" s="58">
        <v>10451.456750855899</v>
      </c>
      <c r="AX91" s="58">
        <v>17340</v>
      </c>
      <c r="AY91" s="58">
        <v>5100</v>
      </c>
      <c r="AZ91" s="58">
        <v>22440</v>
      </c>
      <c r="BA91" s="58">
        <v>612.73950214780098</v>
      </c>
    </row>
    <row r="92" spans="1:53">
      <c r="A92" s="56">
        <v>202401</v>
      </c>
      <c r="B92" s="56" t="s">
        <v>531</v>
      </c>
      <c r="C92" s="56" t="s">
        <v>224</v>
      </c>
      <c r="D92" s="56" t="s">
        <v>223</v>
      </c>
      <c r="E92" s="62" t="str">
        <f>VLOOKUP(C92,'[2]2024年门店-截止10.31'!A:C,3,0)</f>
        <v>已闭店</v>
      </c>
      <c r="F92" s="63">
        <f>VLOOKUP(C92,[2]面积!A:B,2,0)</f>
        <v>112</v>
      </c>
      <c r="G92" s="57" t="str">
        <f>IF(OR(E92="营业",E92="装修中"),VLOOKUP(C92,[2]当前组织架构!C:H,6,0),"")</f>
        <v/>
      </c>
      <c r="H92" s="57" t="str">
        <f>IF(OR(E92="营业",E92="装修中"),VLOOKUP(C92,[2]当前组织架构!C:H,5,0),"")</f>
        <v/>
      </c>
      <c r="I92" s="58">
        <v>251632.48</v>
      </c>
      <c r="J92" s="58">
        <v>7329.1000000000104</v>
      </c>
      <c r="K92" s="58">
        <v>244303.38</v>
      </c>
      <c r="L92" s="58">
        <v>10410.36</v>
      </c>
      <c r="M92" s="58">
        <v>14584.79</v>
      </c>
      <c r="N92" s="58">
        <v>7495.19</v>
      </c>
      <c r="O92" s="58">
        <v>37699.599999999999</v>
      </c>
      <c r="P92" s="58">
        <v>0</v>
      </c>
      <c r="Q92" s="58">
        <v>-595.11797883115401</v>
      </c>
      <c r="R92" s="58">
        <v>69594.822021168802</v>
      </c>
      <c r="S92" s="58">
        <v>15782.563474652699</v>
      </c>
      <c r="T92" s="58">
        <v>-32.1</v>
      </c>
      <c r="U92" s="58">
        <v>20622.91</v>
      </c>
      <c r="V92" s="58">
        <v>105968.195495822</v>
      </c>
      <c r="W92" s="58">
        <v>138335.184504178</v>
      </c>
      <c r="X92" s="58">
        <v>28062</v>
      </c>
      <c r="Y92" s="58">
        <v>8870.98</v>
      </c>
      <c r="Z92" s="58">
        <v>0</v>
      </c>
      <c r="AA92" s="58">
        <v>7765.55</v>
      </c>
      <c r="AB92" s="58">
        <v>2399.34867924528</v>
      </c>
      <c r="AC92" s="58">
        <v>0</v>
      </c>
      <c r="AD92" s="58">
        <v>47097.878679245303</v>
      </c>
      <c r="AE92" s="58">
        <v>3684.19</v>
      </c>
      <c r="AF92" s="58">
        <v>0</v>
      </c>
      <c r="AG92" s="58">
        <v>483.83</v>
      </c>
      <c r="AH92" s="58">
        <v>181</v>
      </c>
      <c r="AI92" s="58">
        <v>450</v>
      </c>
      <c r="AJ92" s="58">
        <v>372.32</v>
      </c>
      <c r="AK92" s="58">
        <v>40.380000000000003</v>
      </c>
      <c r="AL92" s="58">
        <v>0</v>
      </c>
      <c r="AM92" s="58">
        <v>1662.8</v>
      </c>
      <c r="AN92" s="58">
        <v>1053.6500000000001</v>
      </c>
      <c r="AO92" s="58">
        <v>279.26</v>
      </c>
      <c r="AP92" s="58">
        <v>0</v>
      </c>
      <c r="AQ92" s="58">
        <v>150</v>
      </c>
      <c r="AR92" s="58">
        <v>0</v>
      </c>
      <c r="AS92" s="58">
        <v>0</v>
      </c>
      <c r="AT92" s="58">
        <v>0</v>
      </c>
      <c r="AU92" s="58">
        <v>0</v>
      </c>
      <c r="AV92" s="58">
        <v>2009.86117624181</v>
      </c>
      <c r="AW92" s="58">
        <v>10367.291176241801</v>
      </c>
      <c r="AX92" s="58">
        <v>30715.75</v>
      </c>
      <c r="AY92" s="58">
        <v>9180</v>
      </c>
      <c r="AZ92" s="58">
        <v>39895.75</v>
      </c>
      <c r="BA92" s="58">
        <v>40974.2646486909</v>
      </c>
    </row>
    <row r="93" spans="1:53">
      <c r="A93" s="56">
        <v>202401</v>
      </c>
      <c r="B93" s="56" t="s">
        <v>531</v>
      </c>
      <c r="C93" s="56" t="s">
        <v>226</v>
      </c>
      <c r="D93" s="56" t="s">
        <v>225</v>
      </c>
      <c r="E93" s="62" t="str">
        <f>VLOOKUP(C93,'[2]2024年门店-截止10.31'!A:C,3,0)</f>
        <v>已闭店</v>
      </c>
      <c r="F93" s="63">
        <f>VLOOKUP(C93,[2]面积!A:B,2,0)</f>
        <v>76</v>
      </c>
      <c r="G93" s="57" t="str">
        <f>IF(OR(E93="营业",E93="装修中"),VLOOKUP(C93,[2]当前组织架构!C:H,6,0),"")</f>
        <v/>
      </c>
      <c r="H93" s="57" t="str">
        <f>IF(OR(E93="营业",E93="装修中"),VLOOKUP(C93,[2]当前组织架构!C:H,5,0),"")</f>
        <v/>
      </c>
      <c r="I93" s="58">
        <v>116343.59</v>
      </c>
      <c r="J93" s="58">
        <v>3388.6499999999901</v>
      </c>
      <c r="K93" s="58">
        <v>112954.94</v>
      </c>
      <c r="L93" s="58">
        <v>4643.6899999999996</v>
      </c>
      <c r="M93" s="58">
        <v>6983.28</v>
      </c>
      <c r="N93" s="58">
        <v>3782.42</v>
      </c>
      <c r="O93" s="58">
        <v>19559.509999999998</v>
      </c>
      <c r="P93" s="58">
        <v>0</v>
      </c>
      <c r="Q93" s="58">
        <v>-296.49008233870501</v>
      </c>
      <c r="R93" s="58">
        <v>34672.409917661302</v>
      </c>
      <c r="S93" s="58">
        <v>8051.5246747093197</v>
      </c>
      <c r="T93" s="58">
        <v>0</v>
      </c>
      <c r="U93" s="58">
        <v>9037.24</v>
      </c>
      <c r="V93" s="58">
        <v>51761.174592370597</v>
      </c>
      <c r="W93" s="58">
        <v>61193.765407629398</v>
      </c>
      <c r="X93" s="58">
        <v>20612.09</v>
      </c>
      <c r="Y93" s="58">
        <v>4663.26</v>
      </c>
      <c r="Z93" s="58">
        <v>0</v>
      </c>
      <c r="AA93" s="58">
        <v>5603.52</v>
      </c>
      <c r="AB93" s="58">
        <v>1054.90830188679</v>
      </c>
      <c r="AC93" s="58">
        <v>0</v>
      </c>
      <c r="AD93" s="58">
        <v>31933.778301886799</v>
      </c>
      <c r="AE93" s="58">
        <v>97.5</v>
      </c>
      <c r="AF93" s="58">
        <v>0</v>
      </c>
      <c r="AG93" s="58">
        <v>1058.6099999999999</v>
      </c>
      <c r="AH93" s="58">
        <v>200</v>
      </c>
      <c r="AI93" s="58">
        <v>0</v>
      </c>
      <c r="AJ93" s="58">
        <v>162.01</v>
      </c>
      <c r="AK93" s="58">
        <v>38.159999999999997</v>
      </c>
      <c r="AL93" s="58">
        <v>0</v>
      </c>
      <c r="AM93" s="58">
        <v>853.55</v>
      </c>
      <c r="AN93" s="58">
        <v>1042.26</v>
      </c>
      <c r="AO93" s="58">
        <v>186.17</v>
      </c>
      <c r="AP93" s="58">
        <v>0</v>
      </c>
      <c r="AQ93" s="58">
        <v>150</v>
      </c>
      <c r="AR93" s="58">
        <v>0</v>
      </c>
      <c r="AS93" s="58">
        <v>0</v>
      </c>
      <c r="AT93" s="58">
        <v>0</v>
      </c>
      <c r="AU93" s="58">
        <v>0</v>
      </c>
      <c r="AV93" s="58">
        <v>2009.86117624181</v>
      </c>
      <c r="AW93" s="58">
        <v>5798.1211762418097</v>
      </c>
      <c r="AX93" s="58">
        <v>24320</v>
      </c>
      <c r="AY93" s="58">
        <v>5700</v>
      </c>
      <c r="AZ93" s="58">
        <v>30020</v>
      </c>
      <c r="BA93" s="58">
        <v>-6558.1340704992099</v>
      </c>
    </row>
    <row r="94" spans="1:53">
      <c r="A94" s="56">
        <v>202401</v>
      </c>
      <c r="B94" s="56" t="s">
        <v>531</v>
      </c>
      <c r="C94" s="56" t="s">
        <v>228</v>
      </c>
      <c r="D94" s="56" t="s">
        <v>227</v>
      </c>
      <c r="E94" s="62" t="str">
        <f>VLOOKUP(C94,'[2]2024年门店-截止10.31'!A:C,3,0)</f>
        <v>营业</v>
      </c>
      <c r="F94" s="63">
        <f>VLOOKUP(C94,[2]面积!A:B,2,0)</f>
        <v>74.84</v>
      </c>
      <c r="G94" s="57" t="str">
        <f>IF(OR(E94="营业",E94="装修中"),VLOOKUP(C94,[2]当前组织架构!C:H,6,0),"")</f>
        <v>刘佳</v>
      </c>
      <c r="H94" s="57" t="str">
        <f>IF(OR(E94="营业",E94="装修中"),VLOOKUP(C94,[2]当前组织架构!C:H,5,0),"")</f>
        <v>王佳</v>
      </c>
      <c r="I94" s="58">
        <v>88847.92</v>
      </c>
      <c r="J94" s="58">
        <v>2587.8000000000002</v>
      </c>
      <c r="K94" s="58">
        <v>86260.12</v>
      </c>
      <c r="L94" s="58">
        <v>4510.07</v>
      </c>
      <c r="M94" s="58">
        <v>5135.76</v>
      </c>
      <c r="N94" s="58">
        <v>5773.84</v>
      </c>
      <c r="O94" s="58">
        <v>16277.91</v>
      </c>
      <c r="P94" s="58">
        <v>0</v>
      </c>
      <c r="Q94" s="58">
        <v>-268.75360975431602</v>
      </c>
      <c r="R94" s="58">
        <v>31428.8263902457</v>
      </c>
      <c r="S94" s="58">
        <v>6946.1211826482004</v>
      </c>
      <c r="T94" s="58">
        <v>0</v>
      </c>
      <c r="U94" s="58">
        <v>5720.15</v>
      </c>
      <c r="V94" s="58">
        <v>44095.097572893901</v>
      </c>
      <c r="W94" s="58">
        <v>42165.022427106102</v>
      </c>
      <c r="X94" s="58">
        <v>18384.509999999998</v>
      </c>
      <c r="Y94" s="58">
        <v>2773.67</v>
      </c>
      <c r="Z94" s="58">
        <v>0</v>
      </c>
      <c r="AA94" s="58">
        <v>3519.85</v>
      </c>
      <c r="AB94" s="58">
        <v>321.59452830189002</v>
      </c>
      <c r="AC94" s="58">
        <v>0</v>
      </c>
      <c r="AD94" s="58">
        <v>24999.624528301902</v>
      </c>
      <c r="AE94" s="58">
        <v>2650</v>
      </c>
      <c r="AF94" s="58">
        <v>0</v>
      </c>
      <c r="AG94" s="58">
        <v>552.80999999999995</v>
      </c>
      <c r="AH94" s="58">
        <v>350</v>
      </c>
      <c r="AI94" s="58">
        <v>0</v>
      </c>
      <c r="AJ94" s="58">
        <v>0</v>
      </c>
      <c r="AK94" s="58">
        <v>52.38</v>
      </c>
      <c r="AL94" s="58">
        <v>0</v>
      </c>
      <c r="AM94" s="58">
        <v>1284.1099999999999</v>
      </c>
      <c r="AN94" s="58">
        <v>1411.93</v>
      </c>
      <c r="AO94" s="58">
        <v>359.42</v>
      </c>
      <c r="AP94" s="58">
        <v>0</v>
      </c>
      <c r="AQ94" s="58">
        <v>150</v>
      </c>
      <c r="AR94" s="58">
        <v>0</v>
      </c>
      <c r="AS94" s="58">
        <v>0</v>
      </c>
      <c r="AT94" s="58">
        <v>0</v>
      </c>
      <c r="AU94" s="58">
        <v>0</v>
      </c>
      <c r="AV94" s="58">
        <v>2360.3167508558799</v>
      </c>
      <c r="AW94" s="58">
        <v>9170.9667508558796</v>
      </c>
      <c r="AX94" s="58">
        <v>1060.48</v>
      </c>
      <c r="AY94" s="58">
        <v>5109.4399999999996</v>
      </c>
      <c r="AZ94" s="58">
        <v>6169.92</v>
      </c>
      <c r="BA94" s="58">
        <v>1824.5111479483201</v>
      </c>
    </row>
    <row r="95" spans="1:53">
      <c r="A95" s="56">
        <v>202401</v>
      </c>
      <c r="B95" s="56" t="s">
        <v>531</v>
      </c>
      <c r="C95" s="56" t="s">
        <v>230</v>
      </c>
      <c r="D95" s="56" t="s">
        <v>229</v>
      </c>
      <c r="E95" s="62" t="str">
        <f>VLOOKUP(C95,'[2]2024年门店-截止10.31'!A:C,3,0)</f>
        <v>营业</v>
      </c>
      <c r="F95" s="63">
        <f>VLOOKUP(C95,[2]面积!A:B,2,0)</f>
        <v>97.59</v>
      </c>
      <c r="G95" s="57" t="str">
        <f>IF(OR(E95="营业",E95="装修中"),VLOOKUP(C95,[2]当前组织架构!C:H,6,0),"")</f>
        <v>刘佳</v>
      </c>
      <c r="H95" s="57" t="str">
        <f>IF(OR(E95="营业",E95="装修中"),VLOOKUP(C95,[2]当前组织架构!C:H,5,0),"")</f>
        <v>袁春福</v>
      </c>
      <c r="I95" s="58">
        <v>68097.789999999994</v>
      </c>
      <c r="J95" s="58">
        <v>1983.4299999999901</v>
      </c>
      <c r="K95" s="58">
        <v>66114.36</v>
      </c>
      <c r="L95" s="58">
        <v>3459.38</v>
      </c>
      <c r="M95" s="58">
        <v>5768.09</v>
      </c>
      <c r="N95" s="58">
        <v>4191.3999999999996</v>
      </c>
      <c r="O95" s="58">
        <v>14733.6</v>
      </c>
      <c r="P95" s="58">
        <v>0</v>
      </c>
      <c r="Q95" s="58">
        <v>-238.695759613197</v>
      </c>
      <c r="R95" s="58">
        <v>27913.7742403868</v>
      </c>
      <c r="S95" s="58">
        <v>6236.2664812368403</v>
      </c>
      <c r="T95" s="58">
        <v>0</v>
      </c>
      <c r="U95" s="58">
        <v>8812.56</v>
      </c>
      <c r="V95" s="58">
        <v>42962.600721623603</v>
      </c>
      <c r="W95" s="58">
        <v>23151.759278376401</v>
      </c>
      <c r="X95" s="58">
        <v>17066.5</v>
      </c>
      <c r="Y95" s="58">
        <v>4497.3599999999997</v>
      </c>
      <c r="Z95" s="58">
        <v>0</v>
      </c>
      <c r="AA95" s="58">
        <v>4660.47</v>
      </c>
      <c r="AB95" s="58">
        <v>358.01905660377003</v>
      </c>
      <c r="AC95" s="58">
        <v>0</v>
      </c>
      <c r="AD95" s="58">
        <v>26582.349056603802</v>
      </c>
      <c r="AE95" s="58">
        <v>0</v>
      </c>
      <c r="AF95" s="58">
        <v>0</v>
      </c>
      <c r="AG95" s="58">
        <v>226.76</v>
      </c>
      <c r="AH95" s="58">
        <v>0</v>
      </c>
      <c r="AI95" s="58">
        <v>0</v>
      </c>
      <c r="AJ95" s="58">
        <v>0</v>
      </c>
      <c r="AK95" s="58">
        <v>39.159999999999997</v>
      </c>
      <c r="AL95" s="58">
        <v>0</v>
      </c>
      <c r="AM95" s="58">
        <v>705.99</v>
      </c>
      <c r="AN95" s="58">
        <v>1137.8900000000001</v>
      </c>
      <c r="AO95" s="58">
        <v>75.989999999999995</v>
      </c>
      <c r="AP95" s="58">
        <v>400</v>
      </c>
      <c r="AQ95" s="58">
        <v>150</v>
      </c>
      <c r="AR95" s="58">
        <v>0</v>
      </c>
      <c r="AS95" s="58">
        <v>0</v>
      </c>
      <c r="AT95" s="58">
        <v>0</v>
      </c>
      <c r="AU95" s="58">
        <v>0</v>
      </c>
      <c r="AV95" s="58">
        <v>2009.86117624181</v>
      </c>
      <c r="AW95" s="58">
        <v>4745.6511762418104</v>
      </c>
      <c r="AX95" s="58">
        <v>0</v>
      </c>
      <c r="AY95" s="58">
        <v>6245.76</v>
      </c>
      <c r="AZ95" s="58">
        <v>6245.76</v>
      </c>
      <c r="BA95" s="58">
        <v>-14422.0009544692</v>
      </c>
    </row>
    <row r="96" spans="1:53">
      <c r="A96" s="56">
        <v>202401</v>
      </c>
      <c r="B96" s="56" t="s">
        <v>532</v>
      </c>
      <c r="C96" s="56" t="s">
        <v>232</v>
      </c>
      <c r="D96" s="56" t="s">
        <v>231</v>
      </c>
      <c r="E96" s="62" t="str">
        <f>VLOOKUP(C96,'[2]2024年门店-截止10.31'!A:C,3,0)</f>
        <v>已闭店</v>
      </c>
      <c r="F96" s="63">
        <f>VLOOKUP(C96,[2]面积!A:B,2,0)</f>
        <v>110</v>
      </c>
      <c r="G96" s="57" t="str">
        <f>IF(OR(E96="营业",E96="装修中"),VLOOKUP(C96,[2]当前组织架构!C:H,6,0),"")</f>
        <v/>
      </c>
      <c r="H96" s="57" t="str">
        <f>IF(OR(E96="营业",E96="装修中"),VLOOKUP(C96,[2]当前组织架构!C:H,5,0),"")</f>
        <v/>
      </c>
      <c r="I96" s="58">
        <v>184031.5</v>
      </c>
      <c r="J96" s="58">
        <v>5360.1400000000103</v>
      </c>
      <c r="K96" s="58">
        <v>178671.35999999999</v>
      </c>
      <c r="L96" s="58">
        <v>8630.42</v>
      </c>
      <c r="M96" s="58">
        <v>9109.7999999999993</v>
      </c>
      <c r="N96" s="58">
        <v>5370.61</v>
      </c>
      <c r="O96" s="58">
        <v>29187.69</v>
      </c>
      <c r="P96" s="58">
        <v>0</v>
      </c>
      <c r="Q96" s="58">
        <v>542.21994335868806</v>
      </c>
      <c r="R96" s="58">
        <v>52840.739943358698</v>
      </c>
      <c r="S96" s="58">
        <v>22159.3311611344</v>
      </c>
      <c r="T96" s="58">
        <v>50.4</v>
      </c>
      <c r="U96" s="58">
        <v>983.47</v>
      </c>
      <c r="V96" s="58">
        <v>76033.941104493104</v>
      </c>
      <c r="W96" s="58">
        <v>102637.418895507</v>
      </c>
      <c r="X96" s="58">
        <v>24610.93</v>
      </c>
      <c r="Y96" s="58">
        <v>1863.47</v>
      </c>
      <c r="Z96" s="58">
        <v>0</v>
      </c>
      <c r="AA96" s="58">
        <v>5850.41</v>
      </c>
      <c r="AB96" s="58">
        <v>523.29886792452999</v>
      </c>
      <c r="AC96" s="58">
        <v>0</v>
      </c>
      <c r="AD96" s="58">
        <v>32848.1088679245</v>
      </c>
      <c r="AE96" s="58">
        <v>3130.75</v>
      </c>
      <c r="AF96" s="58">
        <v>0</v>
      </c>
      <c r="AG96" s="58">
        <v>383.2</v>
      </c>
      <c r="AH96" s="58">
        <v>257.2</v>
      </c>
      <c r="AI96" s="58">
        <v>155</v>
      </c>
      <c r="AJ96" s="58">
        <v>0</v>
      </c>
      <c r="AK96" s="58">
        <v>36.26</v>
      </c>
      <c r="AL96" s="58">
        <v>0</v>
      </c>
      <c r="AM96" s="58">
        <v>1165.82</v>
      </c>
      <c r="AN96" s="58">
        <v>1678.85</v>
      </c>
      <c r="AO96" s="58">
        <v>0</v>
      </c>
      <c r="AP96" s="58">
        <v>0</v>
      </c>
      <c r="AQ96" s="58">
        <v>100</v>
      </c>
      <c r="AR96" s="58">
        <v>0</v>
      </c>
      <c r="AS96" s="58">
        <v>0</v>
      </c>
      <c r="AT96" s="58">
        <v>0</v>
      </c>
      <c r="AU96" s="58">
        <v>0</v>
      </c>
      <c r="AV96" s="58">
        <v>1761.7779820708099</v>
      </c>
      <c r="AW96" s="58">
        <v>8668.8579820708092</v>
      </c>
      <c r="AX96" s="58">
        <v>36300</v>
      </c>
      <c r="AY96" s="58">
        <v>9900</v>
      </c>
      <c r="AZ96" s="58">
        <v>46200</v>
      </c>
      <c r="BA96" s="58">
        <v>14920.4520455117</v>
      </c>
    </row>
    <row r="97" spans="1:53">
      <c r="A97" s="56">
        <v>202401</v>
      </c>
      <c r="B97" s="56" t="s">
        <v>532</v>
      </c>
      <c r="C97" s="56" t="s">
        <v>234</v>
      </c>
      <c r="D97" s="56" t="s">
        <v>233</v>
      </c>
      <c r="E97" s="62" t="str">
        <f>VLOOKUP(C97,'[2]2024年门店-截止10.31'!A:C,3,0)</f>
        <v>营业</v>
      </c>
      <c r="F97" s="63">
        <f>VLOOKUP(C97,[2]面积!A:B,2,0)</f>
        <v>39</v>
      </c>
      <c r="G97" s="57" t="str">
        <f>IF(OR(E97="营业",E97="装修中"),VLOOKUP(C97,[2]当前组织架构!C:H,6,0),"")</f>
        <v>江远洋</v>
      </c>
      <c r="H97" s="57" t="str">
        <f>IF(OR(E97="营业",E97="装修中"),VLOOKUP(C97,[2]当前组织架构!C:H,5,0),"")</f>
        <v>郭静</v>
      </c>
      <c r="I97" s="58">
        <v>149842.73000000001</v>
      </c>
      <c r="J97" s="58">
        <v>4364.3500000000104</v>
      </c>
      <c r="K97" s="58">
        <v>145478.38</v>
      </c>
      <c r="L97" s="58">
        <v>7443.83</v>
      </c>
      <c r="M97" s="58">
        <v>7989.28</v>
      </c>
      <c r="N97" s="58">
        <v>7026.43</v>
      </c>
      <c r="O97" s="58">
        <v>25686.63</v>
      </c>
      <c r="P97" s="58">
        <v>0</v>
      </c>
      <c r="Q97" s="58">
        <v>499.169260819192</v>
      </c>
      <c r="R97" s="58">
        <v>48645.339260819201</v>
      </c>
      <c r="S97" s="58">
        <v>19861.8858618698</v>
      </c>
      <c r="T97" s="58">
        <v>0</v>
      </c>
      <c r="U97" s="58">
        <v>1002.34</v>
      </c>
      <c r="V97" s="58">
        <v>69509.565122689004</v>
      </c>
      <c r="W97" s="58">
        <v>75968.814877311001</v>
      </c>
      <c r="X97" s="58">
        <v>21631.52</v>
      </c>
      <c r="Y97" s="58">
        <v>2016.17</v>
      </c>
      <c r="Z97" s="58">
        <v>0</v>
      </c>
      <c r="AA97" s="58">
        <v>5412.58</v>
      </c>
      <c r="AB97" s="58">
        <v>421.08754716981002</v>
      </c>
      <c r="AC97" s="58">
        <v>0</v>
      </c>
      <c r="AD97" s="58">
        <v>29481.357547169799</v>
      </c>
      <c r="AE97" s="58">
        <v>3129.96</v>
      </c>
      <c r="AF97" s="58">
        <v>0</v>
      </c>
      <c r="AG97" s="58">
        <v>169.63</v>
      </c>
      <c r="AH97" s="58">
        <v>300</v>
      </c>
      <c r="AI97" s="58">
        <v>765</v>
      </c>
      <c r="AJ97" s="58">
        <v>0</v>
      </c>
      <c r="AK97" s="58">
        <v>32.99</v>
      </c>
      <c r="AL97" s="58">
        <v>0</v>
      </c>
      <c r="AM97" s="58">
        <v>875.18</v>
      </c>
      <c r="AN97" s="58">
        <v>3388.97</v>
      </c>
      <c r="AO97" s="58">
        <v>0</v>
      </c>
      <c r="AP97" s="58">
        <v>0</v>
      </c>
      <c r="AQ97" s="58">
        <v>100</v>
      </c>
      <c r="AR97" s="58">
        <v>0</v>
      </c>
      <c r="AS97" s="58">
        <v>0</v>
      </c>
      <c r="AT97" s="58">
        <v>0</v>
      </c>
      <c r="AU97" s="58">
        <v>0</v>
      </c>
      <c r="AV97" s="58">
        <v>2261.7779820708101</v>
      </c>
      <c r="AW97" s="58">
        <v>11023.5079820708</v>
      </c>
      <c r="AX97" s="58">
        <v>16907.88</v>
      </c>
      <c r="AY97" s="58">
        <v>2730</v>
      </c>
      <c r="AZ97" s="58">
        <v>19637.88</v>
      </c>
      <c r="BA97" s="58">
        <v>15826.069348070399</v>
      </c>
    </row>
    <row r="98" spans="1:53">
      <c r="A98" s="56">
        <v>202401</v>
      </c>
      <c r="B98" s="56" t="s">
        <v>532</v>
      </c>
      <c r="C98" s="56" t="s">
        <v>236</v>
      </c>
      <c r="D98" s="56" t="s">
        <v>235</v>
      </c>
      <c r="E98" s="62" t="str">
        <f>VLOOKUP(C98,'[2]2024年门店-截止10.31'!A:C,3,0)</f>
        <v>营业</v>
      </c>
      <c r="F98" s="63">
        <f>VLOOKUP(C98,[2]面积!A:B,2,0)</f>
        <v>65</v>
      </c>
      <c r="G98" s="57" t="str">
        <f>IF(OR(E98="营业",E98="装修中"),VLOOKUP(C98,[2]当前组织架构!C:H,6,0),"")</f>
        <v>江远洋</v>
      </c>
      <c r="H98" s="57" t="str">
        <f>IF(OR(E98="营业",E98="装修中"),VLOOKUP(C98,[2]当前组织架构!C:H,5,0),"")</f>
        <v>郭静</v>
      </c>
      <c r="I98" s="58">
        <v>176422.02</v>
      </c>
      <c r="J98" s="58">
        <v>5138.5099999999802</v>
      </c>
      <c r="K98" s="58">
        <v>171283.51</v>
      </c>
      <c r="L98" s="58">
        <v>8015.95</v>
      </c>
      <c r="M98" s="58">
        <v>7697.53</v>
      </c>
      <c r="N98" s="58">
        <v>5249.84</v>
      </c>
      <c r="O98" s="58">
        <v>25576.57</v>
      </c>
      <c r="P98" s="58">
        <v>0</v>
      </c>
      <c r="Q98" s="58">
        <v>482.51569106964303</v>
      </c>
      <c r="R98" s="58">
        <v>47022.405691069602</v>
      </c>
      <c r="S98" s="58">
        <v>19538.772794712</v>
      </c>
      <c r="T98" s="58">
        <v>16.8</v>
      </c>
      <c r="U98" s="58">
        <v>992.38</v>
      </c>
      <c r="V98" s="58">
        <v>67570.358485781602</v>
      </c>
      <c r="W98" s="58">
        <v>103713.151514218</v>
      </c>
      <c r="X98" s="58">
        <v>30456.44</v>
      </c>
      <c r="Y98" s="58">
        <v>2659.38</v>
      </c>
      <c r="Z98" s="58">
        <v>0</v>
      </c>
      <c r="AA98" s="58">
        <v>6334.25</v>
      </c>
      <c r="AB98" s="58">
        <v>490.09320754716998</v>
      </c>
      <c r="AC98" s="58">
        <v>0</v>
      </c>
      <c r="AD98" s="58">
        <v>39940.163207547201</v>
      </c>
      <c r="AE98" s="58">
        <v>4130.9799999999996</v>
      </c>
      <c r="AF98" s="58">
        <v>0</v>
      </c>
      <c r="AG98" s="58">
        <v>47.25</v>
      </c>
      <c r="AH98" s="58">
        <v>200</v>
      </c>
      <c r="AI98" s="58">
        <v>535</v>
      </c>
      <c r="AJ98" s="58">
        <v>73.040000000000006</v>
      </c>
      <c r="AK98" s="58">
        <v>28.83</v>
      </c>
      <c r="AL98" s="58">
        <v>0</v>
      </c>
      <c r="AM98" s="58">
        <v>818.41</v>
      </c>
      <c r="AN98" s="58">
        <v>1842.77</v>
      </c>
      <c r="AO98" s="58">
        <v>150.91999999999999</v>
      </c>
      <c r="AP98" s="58">
        <v>0</v>
      </c>
      <c r="AQ98" s="58">
        <v>100</v>
      </c>
      <c r="AR98" s="58">
        <v>0</v>
      </c>
      <c r="AS98" s="58">
        <v>0</v>
      </c>
      <c r="AT98" s="58">
        <v>0</v>
      </c>
      <c r="AU98" s="58">
        <v>0</v>
      </c>
      <c r="AV98" s="58">
        <v>1761.7779820708099</v>
      </c>
      <c r="AW98" s="58">
        <v>9688.97798207081</v>
      </c>
      <c r="AX98" s="58">
        <v>17757.97</v>
      </c>
      <c r="AY98" s="58">
        <v>5116.9399999999996</v>
      </c>
      <c r="AZ98" s="58">
        <v>22874.91</v>
      </c>
      <c r="BA98" s="58">
        <v>31209.1003246</v>
      </c>
    </row>
    <row r="99" spans="1:53">
      <c r="A99" s="56">
        <v>202401</v>
      </c>
      <c r="B99" s="56" t="s">
        <v>532</v>
      </c>
      <c r="C99" s="56" t="s">
        <v>238</v>
      </c>
      <c r="D99" s="56" t="s">
        <v>237</v>
      </c>
      <c r="E99" s="62" t="str">
        <f>VLOOKUP(C99,'[2]2024年门店-截止10.31'!A:C,3,0)</f>
        <v>营业</v>
      </c>
      <c r="F99" s="63">
        <f>VLOOKUP(C99,[2]面积!A:B,2,0)</f>
        <v>65</v>
      </c>
      <c r="G99" s="57" t="str">
        <f>IF(OR(E99="营业",E99="装修中"),VLOOKUP(C99,[2]当前组织架构!C:H,6,0),"")</f>
        <v>江远洋</v>
      </c>
      <c r="H99" s="57" t="str">
        <f>IF(OR(E99="营业",E99="装修中"),VLOOKUP(C99,[2]当前组织架构!C:H,5,0),"")</f>
        <v>郭静</v>
      </c>
      <c r="I99" s="58">
        <v>161572.32999999999</v>
      </c>
      <c r="J99" s="58">
        <v>4705.9899999999898</v>
      </c>
      <c r="K99" s="58">
        <v>156866.34</v>
      </c>
      <c r="L99" s="58">
        <v>7543.22</v>
      </c>
      <c r="M99" s="58">
        <v>8063.33</v>
      </c>
      <c r="N99" s="58">
        <v>5019.1400000000003</v>
      </c>
      <c r="O99" s="58">
        <v>25444.87</v>
      </c>
      <c r="P99" s="58">
        <v>0</v>
      </c>
      <c r="Q99" s="58">
        <v>477.64977734939799</v>
      </c>
      <c r="R99" s="58">
        <v>46548.209777349402</v>
      </c>
      <c r="S99" s="58">
        <v>19399.114404401502</v>
      </c>
      <c r="T99" s="58">
        <v>0</v>
      </c>
      <c r="U99" s="58">
        <v>4814.3100000000004</v>
      </c>
      <c r="V99" s="58">
        <v>70761.634181750895</v>
      </c>
      <c r="W99" s="58">
        <v>86104.705818249102</v>
      </c>
      <c r="X99" s="58">
        <v>21789.32</v>
      </c>
      <c r="Y99" s="58">
        <v>1766.32</v>
      </c>
      <c r="Z99" s="58">
        <v>0</v>
      </c>
      <c r="AA99" s="58">
        <v>6297.58</v>
      </c>
      <c r="AB99" s="58">
        <v>487.52528301887003</v>
      </c>
      <c r="AC99" s="58">
        <v>0</v>
      </c>
      <c r="AD99" s="58">
        <v>30340.745283018899</v>
      </c>
      <c r="AE99" s="58">
        <v>3767.04</v>
      </c>
      <c r="AF99" s="58">
        <v>0</v>
      </c>
      <c r="AG99" s="58">
        <v>552.87</v>
      </c>
      <c r="AH99" s="58">
        <v>214</v>
      </c>
      <c r="AI99" s="58">
        <v>220</v>
      </c>
      <c r="AJ99" s="58">
        <v>108.01</v>
      </c>
      <c r="AK99" s="58">
        <v>46.5</v>
      </c>
      <c r="AL99" s="58">
        <v>0</v>
      </c>
      <c r="AM99" s="58">
        <v>1018.37</v>
      </c>
      <c r="AN99" s="58">
        <v>4383.7</v>
      </c>
      <c r="AO99" s="58">
        <v>167.71</v>
      </c>
      <c r="AP99" s="58">
        <v>0</v>
      </c>
      <c r="AQ99" s="58">
        <v>100</v>
      </c>
      <c r="AR99" s="58">
        <v>0</v>
      </c>
      <c r="AS99" s="58">
        <v>0</v>
      </c>
      <c r="AT99" s="58">
        <v>0</v>
      </c>
      <c r="AU99" s="58">
        <v>0</v>
      </c>
      <c r="AV99" s="58">
        <v>1761.7779820708099</v>
      </c>
      <c r="AW99" s="58">
        <v>12339.977982070801</v>
      </c>
      <c r="AX99" s="58">
        <v>18850</v>
      </c>
      <c r="AY99" s="58">
        <v>3250</v>
      </c>
      <c r="AZ99" s="58">
        <v>22100</v>
      </c>
      <c r="BA99" s="58">
        <v>21323.9825531594</v>
      </c>
    </row>
    <row r="100" spans="1:53">
      <c r="A100" s="56">
        <v>202401</v>
      </c>
      <c r="B100" s="56" t="s">
        <v>532</v>
      </c>
      <c r="C100" s="56" t="s">
        <v>240</v>
      </c>
      <c r="D100" s="56" t="s">
        <v>239</v>
      </c>
      <c r="E100" s="62" t="str">
        <f>VLOOKUP(C100,'[2]2024年门店-截止10.31'!A:C,3,0)</f>
        <v>已闭店</v>
      </c>
      <c r="F100" s="63">
        <f>VLOOKUP(C100,[2]面积!A:B,2,0)</f>
        <v>56</v>
      </c>
      <c r="G100" s="57" t="str">
        <f>IF(OR(E100="营业",E100="装修中"),VLOOKUP(C100,[2]当前组织架构!C:H,6,0),"")</f>
        <v/>
      </c>
      <c r="H100" s="57" t="str">
        <f>IF(OR(E100="营业",E100="装修中"),VLOOKUP(C100,[2]当前组织架构!C:H,5,0),"")</f>
        <v/>
      </c>
      <c r="I100" s="58">
        <v>136071.04000000001</v>
      </c>
      <c r="J100" s="58">
        <v>3963.23000000001</v>
      </c>
      <c r="K100" s="58">
        <v>132107.81</v>
      </c>
      <c r="L100" s="58">
        <v>7181.76</v>
      </c>
      <c r="M100" s="58">
        <v>7358.45</v>
      </c>
      <c r="N100" s="58">
        <v>6260.98</v>
      </c>
      <c r="O100" s="58">
        <v>23663.58</v>
      </c>
      <c r="P100" s="58">
        <v>0</v>
      </c>
      <c r="Q100" s="58">
        <v>461.00128781573699</v>
      </c>
      <c r="R100" s="58">
        <v>44925.771287815704</v>
      </c>
      <c r="S100" s="58">
        <v>18316.378602502002</v>
      </c>
      <c r="T100" s="58">
        <v>-0.01</v>
      </c>
      <c r="U100" s="58">
        <v>3986.62</v>
      </c>
      <c r="V100" s="58">
        <v>67228.759890317699</v>
      </c>
      <c r="W100" s="58">
        <v>64879.050109682299</v>
      </c>
      <c r="X100" s="58">
        <v>19520.71</v>
      </c>
      <c r="Y100" s="58">
        <v>2098.56</v>
      </c>
      <c r="Z100" s="58">
        <v>0</v>
      </c>
      <c r="AA100" s="58">
        <v>4079.06</v>
      </c>
      <c r="AB100" s="58">
        <v>391.15452830189002</v>
      </c>
      <c r="AC100" s="58">
        <v>0</v>
      </c>
      <c r="AD100" s="58">
        <v>26089.484528301899</v>
      </c>
      <c r="AE100" s="58">
        <v>3439.79</v>
      </c>
      <c r="AF100" s="58">
        <v>0</v>
      </c>
      <c r="AG100" s="58">
        <v>236.96</v>
      </c>
      <c r="AH100" s="58">
        <v>242</v>
      </c>
      <c r="AI100" s="58">
        <v>1009</v>
      </c>
      <c r="AJ100" s="58">
        <v>0</v>
      </c>
      <c r="AK100" s="58">
        <v>166.45</v>
      </c>
      <c r="AL100" s="58">
        <v>0</v>
      </c>
      <c r="AM100" s="58">
        <v>1094.02</v>
      </c>
      <c r="AN100" s="58">
        <v>2424.39</v>
      </c>
      <c r="AO100" s="58">
        <v>0</v>
      </c>
      <c r="AP100" s="58">
        <v>0</v>
      </c>
      <c r="AQ100" s="58">
        <v>206</v>
      </c>
      <c r="AR100" s="58">
        <v>0</v>
      </c>
      <c r="AS100" s="58">
        <v>0</v>
      </c>
      <c r="AT100" s="58">
        <v>0</v>
      </c>
      <c r="AU100" s="58">
        <v>0</v>
      </c>
      <c r="AV100" s="58">
        <v>1761.7779820708099</v>
      </c>
      <c r="AW100" s="58">
        <v>10580.387982070801</v>
      </c>
      <c r="AX100" s="58">
        <v>14663.61</v>
      </c>
      <c r="AY100" s="58">
        <v>4724.1099999999997</v>
      </c>
      <c r="AZ100" s="58">
        <v>19387.72</v>
      </c>
      <c r="BA100" s="58">
        <v>8821.4575993096005</v>
      </c>
    </row>
    <row r="101" spans="1:53">
      <c r="A101" s="56">
        <v>202401</v>
      </c>
      <c r="B101" s="56" t="s">
        <v>532</v>
      </c>
      <c r="C101" s="56" t="s">
        <v>242</v>
      </c>
      <c r="D101" s="56" t="s">
        <v>241</v>
      </c>
      <c r="E101" s="62" t="str">
        <f>VLOOKUP(C101,'[2]2024年门店-截止10.31'!A:C,3,0)</f>
        <v>营业</v>
      </c>
      <c r="F101" s="63">
        <f>VLOOKUP(C101,[2]面积!A:B,2,0)</f>
        <v>60.46</v>
      </c>
      <c r="G101" s="57" t="str">
        <f>IF(OR(E101="营业",E101="装修中"),VLOOKUP(C101,[2]当前组织架构!C:H,6,0),"")</f>
        <v>江远洋</v>
      </c>
      <c r="H101" s="57" t="str">
        <f>IF(OR(E101="营业",E101="装修中"),VLOOKUP(C101,[2]当前组织架构!C:H,5,0),"")</f>
        <v>郭静</v>
      </c>
      <c r="I101" s="58">
        <v>76200.149999999994</v>
      </c>
      <c r="J101" s="58">
        <v>2219.42</v>
      </c>
      <c r="K101" s="58">
        <v>73980.73</v>
      </c>
      <c r="L101" s="58">
        <v>4367.62</v>
      </c>
      <c r="M101" s="58">
        <v>3028.55</v>
      </c>
      <c r="N101" s="58">
        <v>2402.75</v>
      </c>
      <c r="O101" s="58">
        <v>13022.86</v>
      </c>
      <c r="P101" s="58">
        <v>0</v>
      </c>
      <c r="Q101" s="58">
        <v>236.611366037594</v>
      </c>
      <c r="R101" s="58">
        <v>23058.391366037598</v>
      </c>
      <c r="S101" s="58">
        <v>9799.8271663385804</v>
      </c>
      <c r="T101" s="58">
        <v>0</v>
      </c>
      <c r="U101" s="58">
        <v>917.43</v>
      </c>
      <c r="V101" s="58">
        <v>33775.648532376203</v>
      </c>
      <c r="W101" s="58">
        <v>40205.081467623801</v>
      </c>
      <c r="X101" s="58">
        <v>16704.57</v>
      </c>
      <c r="Y101" s="58">
        <v>1784.01</v>
      </c>
      <c r="Z101" s="58">
        <v>0</v>
      </c>
      <c r="AA101" s="58">
        <v>3925.99</v>
      </c>
      <c r="AB101" s="58">
        <v>324.13245283019</v>
      </c>
      <c r="AC101" s="58">
        <v>0</v>
      </c>
      <c r="AD101" s="58">
        <v>22738.702452830199</v>
      </c>
      <c r="AE101" s="58">
        <v>3720.48</v>
      </c>
      <c r="AF101" s="58">
        <v>0</v>
      </c>
      <c r="AG101" s="58">
        <v>247.19</v>
      </c>
      <c r="AH101" s="58">
        <v>350</v>
      </c>
      <c r="AI101" s="58">
        <v>240</v>
      </c>
      <c r="AJ101" s="58">
        <v>108.01</v>
      </c>
      <c r="AK101" s="58">
        <v>46.96</v>
      </c>
      <c r="AL101" s="58">
        <v>0</v>
      </c>
      <c r="AM101" s="58">
        <v>915.39</v>
      </c>
      <c r="AN101" s="58">
        <v>2128.71</v>
      </c>
      <c r="AO101" s="58">
        <v>843.89</v>
      </c>
      <c r="AP101" s="58">
        <v>0</v>
      </c>
      <c r="AQ101" s="58">
        <v>100</v>
      </c>
      <c r="AR101" s="58">
        <v>0</v>
      </c>
      <c r="AS101" s="58">
        <v>0</v>
      </c>
      <c r="AT101" s="58">
        <v>0</v>
      </c>
      <c r="AU101" s="58">
        <v>0</v>
      </c>
      <c r="AV101" s="58">
        <v>1761.7779820708099</v>
      </c>
      <c r="AW101" s="58">
        <v>10462.407982070799</v>
      </c>
      <c r="AX101" s="58">
        <v>14945.71</v>
      </c>
      <c r="AY101" s="58">
        <v>828</v>
      </c>
      <c r="AZ101" s="58">
        <v>15773.71</v>
      </c>
      <c r="BA101" s="58">
        <v>-8769.7389672772006</v>
      </c>
    </row>
    <row r="102" spans="1:53">
      <c r="A102" s="56">
        <v>202401</v>
      </c>
      <c r="B102" s="56" t="s">
        <v>532</v>
      </c>
      <c r="C102" s="56" t="s">
        <v>244</v>
      </c>
      <c r="D102" s="56" t="s">
        <v>243</v>
      </c>
      <c r="E102" s="62" t="str">
        <f>VLOOKUP(C102,'[2]2024年门店-截止10.31'!A:C,3,0)</f>
        <v>营业</v>
      </c>
      <c r="F102" s="63">
        <f>VLOOKUP(C102,[2]面积!A:B,2,0)</f>
        <v>69.319999999999993</v>
      </c>
      <c r="G102" s="57" t="str">
        <f>IF(OR(E102="营业",E102="装修中"),VLOOKUP(C102,[2]当前组织架构!C:H,6,0),"")</f>
        <v>江远洋</v>
      </c>
      <c r="H102" s="57" t="str">
        <f>IF(OR(E102="营业",E102="装修中"),VLOOKUP(C102,[2]当前组织架构!C:H,5,0),"")</f>
        <v>郭静</v>
      </c>
      <c r="I102" s="58">
        <v>119741.74</v>
      </c>
      <c r="J102" s="58">
        <v>3487.6200000000099</v>
      </c>
      <c r="K102" s="58">
        <v>116254.12</v>
      </c>
      <c r="L102" s="58">
        <v>6307.27</v>
      </c>
      <c r="M102" s="58">
        <v>5137.91</v>
      </c>
      <c r="N102" s="58">
        <v>3925.94</v>
      </c>
      <c r="O102" s="58">
        <v>18607.669999999998</v>
      </c>
      <c r="P102" s="58">
        <v>0</v>
      </c>
      <c r="Q102" s="58">
        <v>352.28487515892903</v>
      </c>
      <c r="R102" s="58">
        <v>34331.074875158898</v>
      </c>
      <c r="S102" s="58">
        <v>14235.3568768687</v>
      </c>
      <c r="T102" s="58">
        <v>33.590000000000003</v>
      </c>
      <c r="U102" s="58">
        <v>968.37</v>
      </c>
      <c r="V102" s="58">
        <v>49568.391752027601</v>
      </c>
      <c r="W102" s="58">
        <v>66685.728247972394</v>
      </c>
      <c r="X102" s="58">
        <v>27608.6</v>
      </c>
      <c r="Y102" s="58">
        <v>1770.26</v>
      </c>
      <c r="Z102" s="58">
        <v>0</v>
      </c>
      <c r="AA102" s="58">
        <v>4264.95</v>
      </c>
      <c r="AB102" s="58">
        <v>359.84660377359</v>
      </c>
      <c r="AC102" s="58">
        <v>0</v>
      </c>
      <c r="AD102" s="58">
        <v>34003.656603773597</v>
      </c>
      <c r="AE102" s="58">
        <v>2758.69</v>
      </c>
      <c r="AF102" s="58">
        <v>0</v>
      </c>
      <c r="AG102" s="58">
        <v>293.64999999999998</v>
      </c>
      <c r="AH102" s="58">
        <v>179.5</v>
      </c>
      <c r="AI102" s="58">
        <v>230</v>
      </c>
      <c r="AJ102" s="58">
        <v>42.62</v>
      </c>
      <c r="AK102" s="58">
        <v>44.48</v>
      </c>
      <c r="AL102" s="58">
        <v>0</v>
      </c>
      <c r="AM102" s="58">
        <v>747.07</v>
      </c>
      <c r="AN102" s="58">
        <v>3344.74</v>
      </c>
      <c r="AO102" s="58">
        <v>168.56</v>
      </c>
      <c r="AP102" s="58">
        <v>0</v>
      </c>
      <c r="AQ102" s="58">
        <v>100</v>
      </c>
      <c r="AR102" s="58">
        <v>0</v>
      </c>
      <c r="AS102" s="58">
        <v>0</v>
      </c>
      <c r="AT102" s="58">
        <v>0</v>
      </c>
      <c r="AU102" s="58">
        <v>0</v>
      </c>
      <c r="AV102" s="58">
        <v>1761.7779820708099</v>
      </c>
      <c r="AW102" s="58">
        <v>9671.0879820708105</v>
      </c>
      <c r="AX102" s="58">
        <v>16454.439999999999</v>
      </c>
      <c r="AY102" s="58">
        <v>6238.8</v>
      </c>
      <c r="AZ102" s="58">
        <v>22693.24</v>
      </c>
      <c r="BA102" s="58">
        <v>317.74366212798901</v>
      </c>
    </row>
    <row r="103" spans="1:53">
      <c r="A103" s="56">
        <v>202401</v>
      </c>
      <c r="B103" s="56" t="s">
        <v>532</v>
      </c>
      <c r="C103" s="56" t="s">
        <v>246</v>
      </c>
      <c r="D103" s="56" t="s">
        <v>245</v>
      </c>
      <c r="E103" s="62" t="str">
        <f>VLOOKUP(C103,'[2]2024年门店-截止10.31'!A:C,3,0)</f>
        <v>营业</v>
      </c>
      <c r="F103" s="63">
        <f>VLOOKUP(C103,[2]面积!A:B,2,0)</f>
        <v>30</v>
      </c>
      <c r="G103" s="57" t="str">
        <f>IF(OR(E103="营业",E103="装修中"),VLOOKUP(C103,[2]当前组织架构!C:H,6,0),"")</f>
        <v>江远洋</v>
      </c>
      <c r="H103" s="57" t="str">
        <f>IF(OR(E103="营业",E103="装修中"),VLOOKUP(C103,[2]当前组织架构!C:H,5,0),"")</f>
        <v>郭静</v>
      </c>
      <c r="I103" s="58">
        <v>136228.85</v>
      </c>
      <c r="J103" s="58">
        <v>3967.8300000000199</v>
      </c>
      <c r="K103" s="58">
        <v>132261.01999999999</v>
      </c>
      <c r="L103" s="58">
        <v>7051.05</v>
      </c>
      <c r="M103" s="58">
        <v>6091.67</v>
      </c>
      <c r="N103" s="58">
        <v>5246.08</v>
      </c>
      <c r="O103" s="58">
        <v>20942.72</v>
      </c>
      <c r="P103" s="58">
        <v>0</v>
      </c>
      <c r="Q103" s="58">
        <v>407.78084249059202</v>
      </c>
      <c r="R103" s="58">
        <v>39739.3008424906</v>
      </c>
      <c r="S103" s="58">
        <v>16206.8339712448</v>
      </c>
      <c r="T103" s="58">
        <v>-0.01</v>
      </c>
      <c r="U103" s="58">
        <v>1505.16</v>
      </c>
      <c r="V103" s="58">
        <v>57451.284813735401</v>
      </c>
      <c r="W103" s="58">
        <v>74809.735186264603</v>
      </c>
      <c r="X103" s="58">
        <v>23102.48</v>
      </c>
      <c r="Y103" s="58">
        <v>2841.45</v>
      </c>
      <c r="Z103" s="58">
        <v>0</v>
      </c>
      <c r="AA103" s="58">
        <v>5504.87</v>
      </c>
      <c r="AB103" s="58">
        <v>524.55943396225996</v>
      </c>
      <c r="AC103" s="58">
        <v>0</v>
      </c>
      <c r="AD103" s="58">
        <v>31973.359433962301</v>
      </c>
      <c r="AE103" s="58">
        <v>0</v>
      </c>
      <c r="AF103" s="58">
        <v>0</v>
      </c>
      <c r="AG103" s="58">
        <v>295.99</v>
      </c>
      <c r="AH103" s="58">
        <v>269.88</v>
      </c>
      <c r="AI103" s="58">
        <v>860</v>
      </c>
      <c r="AJ103" s="58">
        <v>271.55</v>
      </c>
      <c r="AK103" s="58">
        <v>33.67</v>
      </c>
      <c r="AL103" s="58">
        <v>0</v>
      </c>
      <c r="AM103" s="58">
        <v>1464.65</v>
      </c>
      <c r="AN103" s="58">
        <v>2629.34</v>
      </c>
      <c r="AO103" s="58">
        <v>203.8</v>
      </c>
      <c r="AP103" s="58">
        <v>0</v>
      </c>
      <c r="AQ103" s="58">
        <v>100</v>
      </c>
      <c r="AR103" s="58">
        <v>0</v>
      </c>
      <c r="AS103" s="58">
        <v>0</v>
      </c>
      <c r="AT103" s="58">
        <v>0</v>
      </c>
      <c r="AU103" s="58">
        <v>0</v>
      </c>
      <c r="AV103" s="58">
        <v>1761.7779820708099</v>
      </c>
      <c r="AW103" s="58">
        <v>7890.6579820708102</v>
      </c>
      <c r="AX103" s="58">
        <v>20274</v>
      </c>
      <c r="AY103" s="58">
        <v>1050</v>
      </c>
      <c r="AZ103" s="58">
        <v>21324</v>
      </c>
      <c r="BA103" s="58">
        <v>13621.7177702315</v>
      </c>
    </row>
    <row r="104" spans="1:53">
      <c r="A104" s="56">
        <v>202401</v>
      </c>
      <c r="B104" s="56" t="s">
        <v>528</v>
      </c>
      <c r="C104" s="56" t="s">
        <v>248</v>
      </c>
      <c r="D104" s="56" t="s">
        <v>247</v>
      </c>
      <c r="E104" s="62" t="str">
        <f>VLOOKUP(C104,'[2]2024年门店-截止10.31'!A:C,3,0)</f>
        <v>已闭店</v>
      </c>
      <c r="F104" s="63">
        <f>VLOOKUP(C104,[2]面积!A:B,2,0)</f>
        <v>81.34</v>
      </c>
      <c r="G104" s="57" t="str">
        <f>IF(OR(E104="营业",E104="装修中"),VLOOKUP(C104,[2]当前组织架构!C:H,6,0),"")</f>
        <v/>
      </c>
      <c r="H104" s="57" t="str">
        <f>IF(OR(E104="营业",E104="装修中"),VLOOKUP(C104,[2]当前组织架构!C:H,5,0),"")</f>
        <v/>
      </c>
      <c r="I104" s="58">
        <v>52927.88</v>
      </c>
      <c r="J104" s="58">
        <v>2995.92</v>
      </c>
      <c r="K104" s="58">
        <v>49931.96</v>
      </c>
      <c r="L104" s="58">
        <v>2550.69</v>
      </c>
      <c r="M104" s="58">
        <v>2718.13</v>
      </c>
      <c r="N104" s="58">
        <v>1711.68</v>
      </c>
      <c r="O104" s="58">
        <v>8260.33</v>
      </c>
      <c r="P104" s="58">
        <v>0</v>
      </c>
      <c r="Q104" s="58">
        <v>-274.346527174144</v>
      </c>
      <c r="R104" s="58">
        <v>14966.483472825899</v>
      </c>
      <c r="S104" s="58">
        <v>3380.8870802236702</v>
      </c>
      <c r="T104" s="58">
        <v>0</v>
      </c>
      <c r="U104" s="58">
        <v>4429.7299999999996</v>
      </c>
      <c r="V104" s="58">
        <v>22777.100553049499</v>
      </c>
      <c r="W104" s="58">
        <v>27154.859446950501</v>
      </c>
      <c r="X104" s="58">
        <v>13492</v>
      </c>
      <c r="Y104" s="58">
        <v>2319.48</v>
      </c>
      <c r="Z104" s="58">
        <v>0</v>
      </c>
      <c r="AA104" s="58">
        <v>3523.82</v>
      </c>
      <c r="AB104" s="58">
        <v>565.57698113207596</v>
      </c>
      <c r="AC104" s="58">
        <v>0</v>
      </c>
      <c r="AD104" s="58">
        <v>19900.8769811321</v>
      </c>
      <c r="AE104" s="58">
        <v>3655.99</v>
      </c>
      <c r="AF104" s="58">
        <v>0</v>
      </c>
      <c r="AG104" s="58">
        <v>25.63</v>
      </c>
      <c r="AH104" s="58">
        <v>0</v>
      </c>
      <c r="AI104" s="58">
        <v>785</v>
      </c>
      <c r="AJ104" s="58">
        <v>124.37</v>
      </c>
      <c r="AK104" s="58">
        <v>41.98</v>
      </c>
      <c r="AL104" s="58">
        <v>0</v>
      </c>
      <c r="AM104" s="58">
        <v>833.62</v>
      </c>
      <c r="AN104" s="58">
        <v>1267.71</v>
      </c>
      <c r="AO104" s="58">
        <v>20.18</v>
      </c>
      <c r="AP104" s="58">
        <v>0</v>
      </c>
      <c r="AQ104" s="58">
        <v>110</v>
      </c>
      <c r="AR104" s="58">
        <v>0</v>
      </c>
      <c r="AS104" s="58">
        <v>0</v>
      </c>
      <c r="AT104" s="58">
        <v>0</v>
      </c>
      <c r="AU104" s="58">
        <v>0</v>
      </c>
      <c r="AV104" s="58">
        <v>1520.0411812078601</v>
      </c>
      <c r="AW104" s="58">
        <v>8384.5211812078596</v>
      </c>
      <c r="AX104" s="58">
        <v>17042.857142857101</v>
      </c>
      <c r="AY104" s="58">
        <v>3203.46226415094</v>
      </c>
      <c r="AZ104" s="58">
        <v>20246.319407007999</v>
      </c>
      <c r="BA104" s="58">
        <v>-21376.858122397502</v>
      </c>
    </row>
    <row r="105" spans="1:53">
      <c r="A105" s="56">
        <v>202401</v>
      </c>
      <c r="B105" s="56" t="s">
        <v>528</v>
      </c>
      <c r="C105" s="56" t="s">
        <v>250</v>
      </c>
      <c r="D105" s="56" t="s">
        <v>249</v>
      </c>
      <c r="E105" s="62" t="str">
        <f>VLOOKUP(C105,'[2]2024年门店-截止10.31'!A:C,3,0)</f>
        <v>营业</v>
      </c>
      <c r="F105" s="63">
        <f>VLOOKUP(C105,[2]面积!A:B,2,0)</f>
        <v>101.71</v>
      </c>
      <c r="G105" s="57" t="str">
        <f>IF(OR(E105="营业",E105="装修中"),VLOOKUP(C105,[2]当前组织架构!C:H,6,0),"")</f>
        <v>戴斌</v>
      </c>
      <c r="H105" s="57" t="str">
        <f>IF(OR(E105="营业",E105="装修中"),VLOOKUP(C105,[2]当前组织架构!C:H,5,0),"")</f>
        <v>王炎根</v>
      </c>
      <c r="I105" s="58">
        <v>85560.23</v>
      </c>
      <c r="J105" s="58">
        <v>4843.03</v>
      </c>
      <c r="K105" s="58">
        <v>80717.2</v>
      </c>
      <c r="L105" s="58">
        <v>3666.17</v>
      </c>
      <c r="M105" s="58">
        <v>4317.51</v>
      </c>
      <c r="N105" s="58">
        <v>2991.85</v>
      </c>
      <c r="O105" s="58">
        <v>12776.6</v>
      </c>
      <c r="P105" s="58">
        <v>0</v>
      </c>
      <c r="Q105" s="58">
        <v>-427.55639807601</v>
      </c>
      <c r="R105" s="58">
        <v>23324.573601923999</v>
      </c>
      <c r="S105" s="58">
        <v>5244.9676935564603</v>
      </c>
      <c r="T105" s="58">
        <v>0</v>
      </c>
      <c r="U105" s="58">
        <v>2055.0500000000002</v>
      </c>
      <c r="V105" s="58">
        <v>30624.591295480401</v>
      </c>
      <c r="W105" s="58">
        <v>50092.608704519502</v>
      </c>
      <c r="X105" s="58">
        <v>18200</v>
      </c>
      <c r="Y105" s="58">
        <v>3842.28</v>
      </c>
      <c r="Z105" s="58">
        <v>0</v>
      </c>
      <c r="AA105" s="58">
        <v>7410.96</v>
      </c>
      <c r="AB105" s="58">
        <v>447.64679245283003</v>
      </c>
      <c r="AC105" s="58">
        <v>0</v>
      </c>
      <c r="AD105" s="58">
        <v>29900.886792452799</v>
      </c>
      <c r="AE105" s="58">
        <v>4000</v>
      </c>
      <c r="AF105" s="58">
        <v>21</v>
      </c>
      <c r="AG105" s="58">
        <v>346.4</v>
      </c>
      <c r="AH105" s="58">
        <v>239</v>
      </c>
      <c r="AI105" s="58">
        <v>15</v>
      </c>
      <c r="AJ105" s="58">
        <v>47.79</v>
      </c>
      <c r="AK105" s="58">
        <v>43.69</v>
      </c>
      <c r="AL105" s="58">
        <v>0</v>
      </c>
      <c r="AM105" s="58">
        <v>1015.07</v>
      </c>
      <c r="AN105" s="58">
        <v>1055.3800000000001</v>
      </c>
      <c r="AO105" s="58">
        <v>83.06</v>
      </c>
      <c r="AP105" s="58">
        <v>0</v>
      </c>
      <c r="AQ105" s="58">
        <v>0</v>
      </c>
      <c r="AR105" s="58">
        <v>0</v>
      </c>
      <c r="AS105" s="58">
        <v>0</v>
      </c>
      <c r="AT105" s="58">
        <v>0</v>
      </c>
      <c r="AU105" s="58">
        <v>0</v>
      </c>
      <c r="AV105" s="58">
        <v>1520.0411812078601</v>
      </c>
      <c r="AW105" s="58">
        <v>8386.4311812078595</v>
      </c>
      <c r="AX105" s="58">
        <v>17301.352380952401</v>
      </c>
      <c r="AY105" s="58">
        <v>4605.7358490566003</v>
      </c>
      <c r="AZ105" s="58">
        <v>21907.088230009002</v>
      </c>
      <c r="BA105" s="58">
        <v>-10101.7974991502</v>
      </c>
    </row>
    <row r="106" spans="1:53">
      <c r="A106" s="56">
        <v>202401</v>
      </c>
      <c r="B106" s="56" t="s">
        <v>528</v>
      </c>
      <c r="C106" s="56" t="s">
        <v>252</v>
      </c>
      <c r="D106" s="56" t="s">
        <v>251</v>
      </c>
      <c r="E106" s="62" t="str">
        <f>VLOOKUP(C106,'[2]2024年门店-截止10.31'!A:C,3,0)</f>
        <v>已闭店</v>
      </c>
      <c r="F106" s="63">
        <f>VLOOKUP(C106,[2]面积!A:B,2,0)</f>
        <v>74.5</v>
      </c>
      <c r="G106" s="57" t="str">
        <f>IF(OR(E106="营业",E106="装修中"),VLOOKUP(C106,[2]当前组织架构!C:H,6,0),"")</f>
        <v/>
      </c>
      <c r="H106" s="57" t="str">
        <f>IF(OR(E106="营业",E106="装修中"),VLOOKUP(C106,[2]当前组织架构!C:H,5,0),"")</f>
        <v/>
      </c>
      <c r="I106" s="58">
        <v>137427.87</v>
      </c>
      <c r="J106" s="58">
        <v>7778.94</v>
      </c>
      <c r="K106" s="58">
        <v>129648.93</v>
      </c>
      <c r="L106" s="58">
        <v>6300.15</v>
      </c>
      <c r="M106" s="58">
        <v>7395.77</v>
      </c>
      <c r="N106" s="58">
        <v>6618.82</v>
      </c>
      <c r="O106" s="58">
        <v>21114.14</v>
      </c>
      <c r="P106" s="58">
        <v>0</v>
      </c>
      <c r="Q106" s="58">
        <v>-745.75133721157795</v>
      </c>
      <c r="R106" s="58">
        <v>40683.128662788396</v>
      </c>
      <c r="S106" s="58">
        <v>8857.9915870824698</v>
      </c>
      <c r="T106" s="58">
        <v>0</v>
      </c>
      <c r="U106" s="58">
        <v>4824.6499999999996</v>
      </c>
      <c r="V106" s="58">
        <v>54365.770249870897</v>
      </c>
      <c r="W106" s="58">
        <v>75283.159750129096</v>
      </c>
      <c r="X106" s="58">
        <v>22380.720000000001</v>
      </c>
      <c r="Y106" s="58">
        <v>6654.03</v>
      </c>
      <c r="Z106" s="58">
        <v>0</v>
      </c>
      <c r="AA106" s="58">
        <v>5224.91</v>
      </c>
      <c r="AB106" s="58">
        <v>1118.4100000000001</v>
      </c>
      <c r="AC106" s="58">
        <v>0</v>
      </c>
      <c r="AD106" s="58">
        <v>35378.07</v>
      </c>
      <c r="AE106" s="58">
        <v>5339.02</v>
      </c>
      <c r="AF106" s="58">
        <v>659.28</v>
      </c>
      <c r="AG106" s="58">
        <v>410.65</v>
      </c>
      <c r="AH106" s="58">
        <v>250.55</v>
      </c>
      <c r="AI106" s="58">
        <v>0</v>
      </c>
      <c r="AJ106" s="58">
        <v>50.98</v>
      </c>
      <c r="AK106" s="58">
        <v>44.03</v>
      </c>
      <c r="AL106" s="58">
        <v>0</v>
      </c>
      <c r="AM106" s="58">
        <v>1598.14</v>
      </c>
      <c r="AN106" s="58">
        <v>2049.5300000000002</v>
      </c>
      <c r="AO106" s="58">
        <v>168.14</v>
      </c>
      <c r="AP106" s="58">
        <v>0</v>
      </c>
      <c r="AQ106" s="58">
        <v>200</v>
      </c>
      <c r="AR106" s="58">
        <v>0</v>
      </c>
      <c r="AS106" s="58">
        <v>0</v>
      </c>
      <c r="AT106" s="58">
        <v>0</v>
      </c>
      <c r="AU106" s="58">
        <v>0</v>
      </c>
      <c r="AV106" s="58">
        <v>1520.0411812078601</v>
      </c>
      <c r="AW106" s="58">
        <v>12290.3611812079</v>
      </c>
      <c r="AX106" s="58">
        <v>24194.761904761901</v>
      </c>
      <c r="AY106" s="58">
        <v>7520.28301886792</v>
      </c>
      <c r="AZ106" s="58">
        <v>31715.044923629801</v>
      </c>
      <c r="BA106" s="58">
        <v>-4100.3163547086297</v>
      </c>
    </row>
    <row r="107" spans="1:53">
      <c r="A107" s="56">
        <v>202401</v>
      </c>
      <c r="B107" s="56" t="s">
        <v>528</v>
      </c>
      <c r="C107" s="56" t="s">
        <v>254</v>
      </c>
      <c r="D107" s="56" t="s">
        <v>253</v>
      </c>
      <c r="E107" s="62" t="str">
        <f>VLOOKUP(C107,'[2]2024年门店-截止10.31'!A:C,3,0)</f>
        <v>营业</v>
      </c>
      <c r="F107" s="63">
        <f>VLOOKUP(C107,[2]面积!A:B,2,0)</f>
        <v>76</v>
      </c>
      <c r="G107" s="57" t="str">
        <f>IF(OR(E107="营业",E107="装修中"),VLOOKUP(C107,[2]当前组织架构!C:H,6,0),"")</f>
        <v>戴斌</v>
      </c>
      <c r="H107" s="57" t="str">
        <f>IF(OR(E107="营业",E107="装修中"),VLOOKUP(C107,[2]当前组织架构!C:H,5,0),"")</f>
        <v>王炎根</v>
      </c>
      <c r="I107" s="58">
        <v>137675.25</v>
      </c>
      <c r="J107" s="58">
        <v>7792.94</v>
      </c>
      <c r="K107" s="58">
        <v>129882.31</v>
      </c>
      <c r="L107" s="58">
        <v>5462.81</v>
      </c>
      <c r="M107" s="58">
        <v>5962.59</v>
      </c>
      <c r="N107" s="58">
        <v>4766.49</v>
      </c>
      <c r="O107" s="58">
        <v>18806.84</v>
      </c>
      <c r="P107" s="58">
        <v>0</v>
      </c>
      <c r="Q107" s="58">
        <v>-630.00374854948996</v>
      </c>
      <c r="R107" s="58">
        <v>34368.726251450498</v>
      </c>
      <c r="S107" s="58">
        <v>7723.6266044803097</v>
      </c>
      <c r="T107" s="58">
        <v>0</v>
      </c>
      <c r="U107" s="58">
        <v>12162.53</v>
      </c>
      <c r="V107" s="58">
        <v>54254.882855930802</v>
      </c>
      <c r="W107" s="58">
        <v>75627.427144069195</v>
      </c>
      <c r="X107" s="58">
        <v>22609</v>
      </c>
      <c r="Y107" s="58">
        <v>3046.91</v>
      </c>
      <c r="Z107" s="58">
        <v>0</v>
      </c>
      <c r="AA107" s="58">
        <v>5652.46</v>
      </c>
      <c r="AB107" s="58">
        <v>744.66547169810997</v>
      </c>
      <c r="AC107" s="58">
        <v>0</v>
      </c>
      <c r="AD107" s="58">
        <v>32053.035471698098</v>
      </c>
      <c r="AE107" s="58">
        <v>5128</v>
      </c>
      <c r="AF107" s="58">
        <v>0</v>
      </c>
      <c r="AG107" s="58">
        <v>89.94</v>
      </c>
      <c r="AH107" s="58">
        <v>118.33</v>
      </c>
      <c r="AI107" s="58">
        <v>610</v>
      </c>
      <c r="AJ107" s="58">
        <v>0</v>
      </c>
      <c r="AK107" s="58">
        <v>45.37</v>
      </c>
      <c r="AL107" s="58">
        <v>0</v>
      </c>
      <c r="AM107" s="58">
        <v>542.01</v>
      </c>
      <c r="AN107" s="58">
        <v>1332.39</v>
      </c>
      <c r="AO107" s="58">
        <v>6.73</v>
      </c>
      <c r="AP107" s="58">
        <v>0</v>
      </c>
      <c r="AQ107" s="58">
        <v>218</v>
      </c>
      <c r="AR107" s="58">
        <v>0</v>
      </c>
      <c r="AS107" s="58">
        <v>0</v>
      </c>
      <c r="AT107" s="58">
        <v>0</v>
      </c>
      <c r="AU107" s="58">
        <v>0</v>
      </c>
      <c r="AV107" s="58">
        <v>1520.0411812078601</v>
      </c>
      <c r="AW107" s="58">
        <v>9610.8111812078605</v>
      </c>
      <c r="AX107" s="58">
        <v>24463.314285714299</v>
      </c>
      <c r="AY107" s="58">
        <v>4361.6320754716999</v>
      </c>
      <c r="AZ107" s="58">
        <v>28824.946361186001</v>
      </c>
      <c r="BA107" s="58">
        <v>5138.6341299772503</v>
      </c>
    </row>
    <row r="108" spans="1:53">
      <c r="A108" s="56">
        <v>202401</v>
      </c>
      <c r="B108" s="56" t="s">
        <v>528</v>
      </c>
      <c r="C108" s="56" t="s">
        <v>256</v>
      </c>
      <c r="D108" s="56" t="s">
        <v>255</v>
      </c>
      <c r="E108" s="62" t="str">
        <f>VLOOKUP(C108,'[2]2024年门店-截止10.31'!A:C,3,0)</f>
        <v>营业</v>
      </c>
      <c r="F108" s="63">
        <f>VLOOKUP(C108,[2]面积!A:B,2,0)</f>
        <v>73</v>
      </c>
      <c r="G108" s="57" t="str">
        <f>IF(OR(E108="营业",E108="装修中"),VLOOKUP(C108,[2]当前组织架构!C:H,6,0),"")</f>
        <v>戴斌</v>
      </c>
      <c r="H108" s="57" t="str">
        <f>IF(OR(E108="营业",E108="装修中"),VLOOKUP(C108,[2]当前组织架构!C:H,5,0),"")</f>
        <v>王炎根</v>
      </c>
      <c r="I108" s="58">
        <v>101938.23</v>
      </c>
      <c r="J108" s="58">
        <v>5770.09</v>
      </c>
      <c r="K108" s="58">
        <v>96168.14</v>
      </c>
      <c r="L108" s="58">
        <v>4549.58</v>
      </c>
      <c r="M108" s="58">
        <v>6097.05</v>
      </c>
      <c r="N108" s="58">
        <v>3118.01</v>
      </c>
      <c r="O108" s="58">
        <v>15799.88</v>
      </c>
      <c r="P108" s="58">
        <v>0</v>
      </c>
      <c r="Q108" s="58">
        <v>-532.18383707255498</v>
      </c>
      <c r="R108" s="58">
        <v>29032.3361629274</v>
      </c>
      <c r="S108" s="58">
        <v>6502.8541503493598</v>
      </c>
      <c r="T108" s="58">
        <v>0</v>
      </c>
      <c r="U108" s="58">
        <v>8395.68</v>
      </c>
      <c r="V108" s="58">
        <v>43930.870313276799</v>
      </c>
      <c r="W108" s="58">
        <v>52237.269686723201</v>
      </c>
      <c r="X108" s="58">
        <v>17130</v>
      </c>
      <c r="Y108" s="58">
        <v>3612.97</v>
      </c>
      <c r="Z108" s="58">
        <v>0</v>
      </c>
      <c r="AA108" s="58">
        <v>6740.32</v>
      </c>
      <c r="AB108" s="58">
        <v>430.94584905660003</v>
      </c>
      <c r="AC108" s="58">
        <v>0</v>
      </c>
      <c r="AD108" s="58">
        <v>27914.2358490566</v>
      </c>
      <c r="AE108" s="58">
        <v>5210</v>
      </c>
      <c r="AF108" s="58">
        <v>0</v>
      </c>
      <c r="AG108" s="58">
        <v>603.17999999999995</v>
      </c>
      <c r="AH108" s="58">
        <v>168.55</v>
      </c>
      <c r="AI108" s="58">
        <v>0</v>
      </c>
      <c r="AJ108" s="58">
        <v>0</v>
      </c>
      <c r="AK108" s="58">
        <v>37.85</v>
      </c>
      <c r="AL108" s="58">
        <v>0</v>
      </c>
      <c r="AM108" s="58">
        <v>818.82</v>
      </c>
      <c r="AN108" s="58">
        <v>1387.69</v>
      </c>
      <c r="AO108" s="58">
        <v>83.06</v>
      </c>
      <c r="AP108" s="58">
        <v>0</v>
      </c>
      <c r="AQ108" s="58">
        <v>166</v>
      </c>
      <c r="AR108" s="58">
        <v>0</v>
      </c>
      <c r="AS108" s="58">
        <v>0</v>
      </c>
      <c r="AT108" s="58">
        <v>0</v>
      </c>
      <c r="AU108" s="58">
        <v>0</v>
      </c>
      <c r="AV108" s="58">
        <v>1520.0411812078601</v>
      </c>
      <c r="AW108" s="58">
        <v>9995.1911812078597</v>
      </c>
      <c r="AX108" s="58">
        <v>14256.342857142899</v>
      </c>
      <c r="AY108" s="58">
        <v>3142.0754716981101</v>
      </c>
      <c r="AZ108" s="58">
        <v>17398.418328840999</v>
      </c>
      <c r="BA108" s="58">
        <v>-3070.5756723822701</v>
      </c>
    </row>
    <row r="109" spans="1:53">
      <c r="A109" s="56">
        <v>202401</v>
      </c>
      <c r="B109" s="56" t="s">
        <v>528</v>
      </c>
      <c r="C109" s="56" t="s">
        <v>258</v>
      </c>
      <c r="D109" s="56" t="s">
        <v>257</v>
      </c>
      <c r="E109" s="62" t="str">
        <f>VLOOKUP(C109,'[2]2024年门店-截止10.31'!A:C,3,0)</f>
        <v>营业</v>
      </c>
      <c r="F109" s="63">
        <f>VLOOKUP(C109,[2]面积!A:B,2,0)</f>
        <v>60.05</v>
      </c>
      <c r="G109" s="57" t="str">
        <f>IF(OR(E109="营业",E109="装修中"),VLOOKUP(C109,[2]当前组织架构!C:H,6,0),"")</f>
        <v>江远洋</v>
      </c>
      <c r="H109" s="57" t="str">
        <f>IF(OR(E109="营业",E109="装修中"),VLOOKUP(C109,[2]当前组织架构!C:H,5,0),"")</f>
        <v>严彪</v>
      </c>
      <c r="I109" s="58">
        <v>161107.62</v>
      </c>
      <c r="J109" s="58">
        <v>9119.2999999999902</v>
      </c>
      <c r="K109" s="58">
        <v>151988.32</v>
      </c>
      <c r="L109" s="58">
        <v>7484.39</v>
      </c>
      <c r="M109" s="58">
        <v>7752.69</v>
      </c>
      <c r="N109" s="58">
        <v>7062.98</v>
      </c>
      <c r="O109" s="58">
        <v>21769.21</v>
      </c>
      <c r="P109" s="58">
        <v>0</v>
      </c>
      <c r="Q109" s="58">
        <v>-793.28036462578996</v>
      </c>
      <c r="R109" s="58">
        <v>43275.989635374201</v>
      </c>
      <c r="S109" s="58">
        <v>9251.2951248334102</v>
      </c>
      <c r="T109" s="58">
        <v>0</v>
      </c>
      <c r="U109" s="58">
        <v>2061.16</v>
      </c>
      <c r="V109" s="58">
        <v>54588.444760207603</v>
      </c>
      <c r="W109" s="58">
        <v>97399.875239792396</v>
      </c>
      <c r="X109" s="58">
        <v>26955</v>
      </c>
      <c r="Y109" s="58">
        <v>2348.15</v>
      </c>
      <c r="Z109" s="58">
        <v>800</v>
      </c>
      <c r="AA109" s="58">
        <v>1288.8800000000001</v>
      </c>
      <c r="AB109" s="58">
        <v>3226.6267924528302</v>
      </c>
      <c r="AC109" s="58">
        <v>0</v>
      </c>
      <c r="AD109" s="58">
        <v>34618.656792452799</v>
      </c>
      <c r="AE109" s="58">
        <v>5371.84</v>
      </c>
      <c r="AF109" s="58">
        <v>264.95999999999998</v>
      </c>
      <c r="AG109" s="58">
        <v>349.42</v>
      </c>
      <c r="AH109" s="58">
        <v>301.73</v>
      </c>
      <c r="AI109" s="58">
        <v>1999</v>
      </c>
      <c r="AJ109" s="58">
        <v>4.96</v>
      </c>
      <c r="AK109" s="58">
        <v>50.94</v>
      </c>
      <c r="AL109" s="58">
        <v>0</v>
      </c>
      <c r="AM109" s="58">
        <v>838.96</v>
      </c>
      <c r="AN109" s="58">
        <v>2369.44</v>
      </c>
      <c r="AO109" s="58">
        <v>107.61</v>
      </c>
      <c r="AP109" s="58">
        <v>0</v>
      </c>
      <c r="AQ109" s="58">
        <v>2275</v>
      </c>
      <c r="AR109" s="58">
        <v>0</v>
      </c>
      <c r="AS109" s="58">
        <v>0</v>
      </c>
      <c r="AT109" s="58">
        <v>0</v>
      </c>
      <c r="AU109" s="58">
        <v>0</v>
      </c>
      <c r="AV109" s="58">
        <v>1624.73385971517</v>
      </c>
      <c r="AW109" s="58">
        <v>15558.5938597152</v>
      </c>
      <c r="AX109" s="58">
        <v>34863.809523809497</v>
      </c>
      <c r="AY109" s="58">
        <v>5136.7924528301901</v>
      </c>
      <c r="AZ109" s="58">
        <v>40000.6019766397</v>
      </c>
      <c r="BA109" s="58">
        <v>7222.0226109847099</v>
      </c>
    </row>
    <row r="110" spans="1:53">
      <c r="A110" s="56">
        <v>202401</v>
      </c>
      <c r="B110" s="56" t="s">
        <v>528</v>
      </c>
      <c r="C110" s="56" t="s">
        <v>260</v>
      </c>
      <c r="D110" s="56" t="s">
        <v>259</v>
      </c>
      <c r="E110" s="62" t="str">
        <f>VLOOKUP(C110,'[2]2024年门店-截止10.31'!A:C,3,0)</f>
        <v>营业</v>
      </c>
      <c r="F110" s="63">
        <f>VLOOKUP(C110,[2]面积!A:B,2,0)</f>
        <v>81.28</v>
      </c>
      <c r="G110" s="57" t="str">
        <f>IF(OR(E110="营业",E110="装修中"),VLOOKUP(C110,[2]当前组织架构!C:H,6,0),"")</f>
        <v>江远洋</v>
      </c>
      <c r="H110" s="57" t="str">
        <f>IF(OR(E110="营业",E110="装修中"),VLOOKUP(C110,[2]当前组织架构!C:H,5,0),"")</f>
        <v>严彪</v>
      </c>
      <c r="I110" s="58">
        <v>128197.22</v>
      </c>
      <c r="J110" s="58">
        <v>7256.45</v>
      </c>
      <c r="K110" s="58">
        <v>120940.77</v>
      </c>
      <c r="L110" s="58">
        <v>6422.5</v>
      </c>
      <c r="M110" s="58">
        <v>4926.5200000000004</v>
      </c>
      <c r="N110" s="58">
        <v>6190.07</v>
      </c>
      <c r="O110" s="58">
        <v>17742.95</v>
      </c>
      <c r="P110" s="58">
        <v>0</v>
      </c>
      <c r="Q110" s="58">
        <v>-635.10354394211004</v>
      </c>
      <c r="R110" s="58">
        <v>34646.936456057898</v>
      </c>
      <c r="S110" s="58">
        <v>7484.59249465631</v>
      </c>
      <c r="T110" s="58">
        <v>0</v>
      </c>
      <c r="U110" s="58">
        <v>2118.6799999999998</v>
      </c>
      <c r="V110" s="58">
        <v>44250.208950714201</v>
      </c>
      <c r="W110" s="58">
        <v>76690.561049285796</v>
      </c>
      <c r="X110" s="58">
        <v>20573.080000000002</v>
      </c>
      <c r="Y110" s="58">
        <v>1464.84</v>
      </c>
      <c r="Z110" s="58">
        <v>200</v>
      </c>
      <c r="AA110" s="58">
        <v>45.32</v>
      </c>
      <c r="AB110" s="58">
        <v>3354.06</v>
      </c>
      <c r="AC110" s="58">
        <v>0</v>
      </c>
      <c r="AD110" s="58">
        <v>25637.3</v>
      </c>
      <c r="AE110" s="58">
        <v>7225.5</v>
      </c>
      <c r="AF110" s="58">
        <v>184</v>
      </c>
      <c r="AG110" s="58">
        <v>239.88</v>
      </c>
      <c r="AH110" s="58">
        <v>305.10000000000002</v>
      </c>
      <c r="AI110" s="58">
        <v>2094</v>
      </c>
      <c r="AJ110" s="58">
        <v>240.59</v>
      </c>
      <c r="AK110" s="58">
        <v>41.73</v>
      </c>
      <c r="AL110" s="58">
        <v>0</v>
      </c>
      <c r="AM110" s="58">
        <v>687.04</v>
      </c>
      <c r="AN110" s="58">
        <v>1703.36</v>
      </c>
      <c r="AO110" s="58">
        <v>1.77</v>
      </c>
      <c r="AP110" s="58">
        <v>0</v>
      </c>
      <c r="AQ110" s="58">
        <v>2757.31</v>
      </c>
      <c r="AR110" s="58">
        <v>0</v>
      </c>
      <c r="AS110" s="58">
        <v>0</v>
      </c>
      <c r="AT110" s="58">
        <v>0</v>
      </c>
      <c r="AU110" s="58">
        <v>0</v>
      </c>
      <c r="AV110" s="58">
        <v>1624.73385971517</v>
      </c>
      <c r="AW110" s="58">
        <v>17105.0138597152</v>
      </c>
      <c r="AX110" s="58">
        <v>24383.809523809501</v>
      </c>
      <c r="AY110" s="58">
        <v>3833.96226415094</v>
      </c>
      <c r="AZ110" s="58">
        <v>28217.771787960399</v>
      </c>
      <c r="BA110" s="58">
        <v>5730.4754016101497</v>
      </c>
    </row>
    <row r="111" spans="1:53">
      <c r="A111" s="56">
        <v>202401</v>
      </c>
      <c r="B111" s="56" t="s">
        <v>528</v>
      </c>
      <c r="C111" s="56" t="s">
        <v>262</v>
      </c>
      <c r="D111" s="56" t="s">
        <v>261</v>
      </c>
      <c r="E111" s="62" t="str">
        <f>VLOOKUP(C111,'[2]2024年门店-截止10.31'!A:C,3,0)</f>
        <v>营业</v>
      </c>
      <c r="F111" s="63">
        <f>VLOOKUP(C111,[2]面积!A:B,2,0)</f>
        <v>58</v>
      </c>
      <c r="G111" s="57" t="str">
        <f>IF(OR(E111="营业",E111="装修中"),VLOOKUP(C111,[2]当前组织架构!C:H,6,0),"")</f>
        <v>江远洋</v>
      </c>
      <c r="H111" s="57" t="str">
        <f>IF(OR(E111="营业",E111="装修中"),VLOOKUP(C111,[2]当前组织架构!C:H,5,0),"")</f>
        <v>严彪</v>
      </c>
      <c r="I111" s="58">
        <v>145905.37</v>
      </c>
      <c r="J111" s="58">
        <v>8258.79000000001</v>
      </c>
      <c r="K111" s="58">
        <v>137646.57999999999</v>
      </c>
      <c r="L111" s="58">
        <v>7025.53</v>
      </c>
      <c r="M111" s="58">
        <v>5567.41</v>
      </c>
      <c r="N111" s="58">
        <v>5517.95</v>
      </c>
      <c r="O111" s="58">
        <v>19659.57</v>
      </c>
      <c r="P111" s="58">
        <v>0</v>
      </c>
      <c r="Q111" s="58">
        <v>-679.89699581780701</v>
      </c>
      <c r="R111" s="58">
        <v>37090.563004182201</v>
      </c>
      <c r="S111" s="58">
        <v>8177.4267337797601</v>
      </c>
      <c r="T111" s="58">
        <v>0</v>
      </c>
      <c r="U111" s="58">
        <v>2070.12</v>
      </c>
      <c r="V111" s="58">
        <v>47338.109737961997</v>
      </c>
      <c r="W111" s="58">
        <v>90308.470262037998</v>
      </c>
      <c r="X111" s="58">
        <v>30053.06</v>
      </c>
      <c r="Y111" s="58">
        <v>2867.91</v>
      </c>
      <c r="Z111" s="58">
        <v>1132</v>
      </c>
      <c r="AA111" s="58">
        <v>2441.23</v>
      </c>
      <c r="AB111" s="58">
        <v>2747.9935849056601</v>
      </c>
      <c r="AC111" s="58">
        <v>0</v>
      </c>
      <c r="AD111" s="58">
        <v>39242.193584905697</v>
      </c>
      <c r="AE111" s="58">
        <v>3829.33</v>
      </c>
      <c r="AF111" s="58">
        <v>68</v>
      </c>
      <c r="AG111" s="58">
        <v>218.56</v>
      </c>
      <c r="AH111" s="58">
        <v>21.07</v>
      </c>
      <c r="AI111" s="58">
        <v>2422</v>
      </c>
      <c r="AJ111" s="58">
        <v>92.81</v>
      </c>
      <c r="AK111" s="58">
        <v>0</v>
      </c>
      <c r="AL111" s="58">
        <v>0</v>
      </c>
      <c r="AM111" s="58">
        <v>659.15</v>
      </c>
      <c r="AN111" s="58">
        <v>1312.21</v>
      </c>
      <c r="AO111" s="58">
        <v>255.53</v>
      </c>
      <c r="AP111" s="58">
        <v>0</v>
      </c>
      <c r="AQ111" s="58">
        <v>3111</v>
      </c>
      <c r="AR111" s="58">
        <v>0</v>
      </c>
      <c r="AS111" s="58">
        <v>0</v>
      </c>
      <c r="AT111" s="58">
        <v>0</v>
      </c>
      <c r="AU111" s="58">
        <v>0</v>
      </c>
      <c r="AV111" s="58">
        <v>1624.73385971517</v>
      </c>
      <c r="AW111" s="58">
        <v>13614.393859715199</v>
      </c>
      <c r="AX111" s="58">
        <v>30339.9047619048</v>
      </c>
      <c r="AY111" s="58">
        <v>4738.0283018867904</v>
      </c>
      <c r="AZ111" s="58">
        <v>35077.933063791599</v>
      </c>
      <c r="BA111" s="58">
        <v>2373.9497536255099</v>
      </c>
    </row>
    <row r="112" spans="1:53">
      <c r="A112" s="56">
        <v>202401</v>
      </c>
      <c r="B112" s="56" t="s">
        <v>528</v>
      </c>
      <c r="C112" s="56" t="s">
        <v>264</v>
      </c>
      <c r="D112" s="56" t="s">
        <v>263</v>
      </c>
      <c r="E112" s="62" t="str">
        <f>VLOOKUP(C112,'[2]2024年门店-截止10.31'!A:C,3,0)</f>
        <v>营业</v>
      </c>
      <c r="F112" s="63">
        <f>VLOOKUP(C112,[2]面积!A:B,2,0)</f>
        <v>78</v>
      </c>
      <c r="G112" s="57" t="str">
        <f>IF(OR(E112="营业",E112="装修中"),VLOOKUP(C112,[2]当前组织架构!C:H,6,0),"")</f>
        <v>江远洋</v>
      </c>
      <c r="H112" s="57" t="str">
        <f>IF(OR(E112="营业",E112="装修中"),VLOOKUP(C112,[2]当前组织架构!C:H,5,0),"")</f>
        <v>许瑛伦</v>
      </c>
      <c r="I112" s="58">
        <v>180919.87</v>
      </c>
      <c r="J112" s="58">
        <v>10240.75</v>
      </c>
      <c r="K112" s="58">
        <v>170679.12</v>
      </c>
      <c r="L112" s="58">
        <v>8241.2800000000007</v>
      </c>
      <c r="M112" s="58">
        <v>7004.91</v>
      </c>
      <c r="N112" s="58">
        <v>3929.66</v>
      </c>
      <c r="O112" s="58">
        <v>23110.71</v>
      </c>
      <c r="P112" s="58">
        <v>0</v>
      </c>
      <c r="Q112" s="58">
        <v>-761.19022928154595</v>
      </c>
      <c r="R112" s="58">
        <v>41525.369770718498</v>
      </c>
      <c r="S112" s="58">
        <v>9428.0621746169509</v>
      </c>
      <c r="T112" s="58">
        <v>0</v>
      </c>
      <c r="U112" s="58">
        <v>2109.7399999999998</v>
      </c>
      <c r="V112" s="58">
        <v>53063.171945335402</v>
      </c>
      <c r="W112" s="58">
        <v>117615.948054665</v>
      </c>
      <c r="X112" s="58">
        <v>29262.69</v>
      </c>
      <c r="Y112" s="58">
        <v>2846.34</v>
      </c>
      <c r="Z112" s="58">
        <v>200</v>
      </c>
      <c r="AA112" s="58">
        <v>959.22</v>
      </c>
      <c r="AB112" s="58">
        <v>3914.7696226415101</v>
      </c>
      <c r="AC112" s="58">
        <v>0</v>
      </c>
      <c r="AD112" s="58">
        <v>37183.019622641499</v>
      </c>
      <c r="AE112" s="58">
        <v>4158.8</v>
      </c>
      <c r="AF112" s="58">
        <v>0</v>
      </c>
      <c r="AG112" s="58">
        <v>96.31</v>
      </c>
      <c r="AH112" s="58">
        <v>398.2</v>
      </c>
      <c r="AI112" s="58">
        <v>3453</v>
      </c>
      <c r="AJ112" s="58">
        <v>24.95</v>
      </c>
      <c r="AK112" s="58">
        <v>44.83</v>
      </c>
      <c r="AL112" s="58">
        <v>0</v>
      </c>
      <c r="AM112" s="58">
        <v>1575.56</v>
      </c>
      <c r="AN112" s="58">
        <v>1457.84</v>
      </c>
      <c r="AO112" s="58">
        <v>219.48</v>
      </c>
      <c r="AP112" s="58">
        <v>0</v>
      </c>
      <c r="AQ112" s="58">
        <v>4980</v>
      </c>
      <c r="AR112" s="58">
        <v>0</v>
      </c>
      <c r="AS112" s="58">
        <v>0</v>
      </c>
      <c r="AT112" s="58">
        <v>0</v>
      </c>
      <c r="AU112" s="58">
        <v>0</v>
      </c>
      <c r="AV112" s="58">
        <v>1624.73385971517</v>
      </c>
      <c r="AW112" s="58">
        <v>18033.703859715199</v>
      </c>
      <c r="AX112" s="58">
        <v>28748.571428571398</v>
      </c>
      <c r="AY112" s="58">
        <v>6622.64150943396</v>
      </c>
      <c r="AZ112" s="58">
        <v>35371.212938005403</v>
      </c>
      <c r="BA112" s="58">
        <v>27028.0116343029</v>
      </c>
    </row>
    <row r="113" spans="1:53">
      <c r="A113" s="56">
        <v>202401</v>
      </c>
      <c r="B113" s="56" t="s">
        <v>528</v>
      </c>
      <c r="C113" s="56" t="s">
        <v>266</v>
      </c>
      <c r="D113" s="56" t="s">
        <v>265</v>
      </c>
      <c r="E113" s="62" t="str">
        <f>VLOOKUP(C113,'[2]2024年门店-截止10.31'!A:C,3,0)</f>
        <v>营业</v>
      </c>
      <c r="F113" s="63">
        <f>VLOOKUP(C113,[2]面积!A:B,2,0)</f>
        <v>178</v>
      </c>
      <c r="G113" s="57" t="str">
        <f>IF(OR(E113="营业",E113="装修中"),VLOOKUP(C113,[2]当前组织架构!C:H,6,0),"")</f>
        <v>江远洋</v>
      </c>
      <c r="H113" s="57" t="str">
        <f>IF(OR(E113="营业",E113="装修中"),VLOOKUP(C113,[2]当前组织架构!C:H,5,0),"")</f>
        <v>严彪</v>
      </c>
      <c r="I113" s="58">
        <v>88957.37</v>
      </c>
      <c r="J113" s="58">
        <v>5035.3199999999897</v>
      </c>
      <c r="K113" s="58">
        <v>83922.05</v>
      </c>
      <c r="L113" s="58">
        <v>4387.6899999999996</v>
      </c>
      <c r="M113" s="58">
        <v>3249.98</v>
      </c>
      <c r="N113" s="58">
        <v>1921.14</v>
      </c>
      <c r="O113" s="58">
        <v>12191.38</v>
      </c>
      <c r="P113" s="58">
        <v>0</v>
      </c>
      <c r="Q113" s="58">
        <v>-391.51995605736602</v>
      </c>
      <c r="R113" s="58">
        <v>21358.670043942599</v>
      </c>
      <c r="S113" s="58">
        <v>4924.80909766285</v>
      </c>
      <c r="T113" s="58">
        <v>0</v>
      </c>
      <c r="U113" s="58">
        <v>1975.78</v>
      </c>
      <c r="V113" s="58">
        <v>28259.2591416055</v>
      </c>
      <c r="W113" s="58">
        <v>55662.790858394503</v>
      </c>
      <c r="X113" s="58">
        <v>21684.62</v>
      </c>
      <c r="Y113" s="58">
        <v>1819.9</v>
      </c>
      <c r="Z113" s="58">
        <v>200</v>
      </c>
      <c r="AA113" s="58">
        <v>766.11</v>
      </c>
      <c r="AB113" s="58">
        <v>3118.71</v>
      </c>
      <c r="AC113" s="58">
        <v>0</v>
      </c>
      <c r="AD113" s="58">
        <v>27589.34</v>
      </c>
      <c r="AE113" s="58">
        <v>3656.2</v>
      </c>
      <c r="AF113" s="58">
        <v>32</v>
      </c>
      <c r="AG113" s="58">
        <v>227.47</v>
      </c>
      <c r="AH113" s="58">
        <v>393</v>
      </c>
      <c r="AI113" s="58">
        <v>1485</v>
      </c>
      <c r="AJ113" s="58">
        <v>0</v>
      </c>
      <c r="AK113" s="58">
        <v>44.81</v>
      </c>
      <c r="AL113" s="58">
        <v>0</v>
      </c>
      <c r="AM113" s="58">
        <v>700.45</v>
      </c>
      <c r="AN113" s="58">
        <v>2020.67</v>
      </c>
      <c r="AO113" s="58">
        <v>438.32</v>
      </c>
      <c r="AP113" s="58">
        <v>0</v>
      </c>
      <c r="AQ113" s="58">
        <v>3536.74</v>
      </c>
      <c r="AR113" s="58">
        <v>0</v>
      </c>
      <c r="AS113" s="58">
        <v>0</v>
      </c>
      <c r="AT113" s="58">
        <v>0</v>
      </c>
      <c r="AU113" s="58">
        <v>0</v>
      </c>
      <c r="AV113" s="58">
        <v>1624.73385971517</v>
      </c>
      <c r="AW113" s="58">
        <v>14159.393859715199</v>
      </c>
      <c r="AX113" s="58">
        <v>9240.7809523809501</v>
      </c>
      <c r="AY113" s="58">
        <v>5349.5188679245302</v>
      </c>
      <c r="AZ113" s="58">
        <v>14590.299820305499</v>
      </c>
      <c r="BA113" s="58">
        <v>-676.24282162617806</v>
      </c>
    </row>
    <row r="114" spans="1:53">
      <c r="A114" s="56">
        <v>202401</v>
      </c>
      <c r="B114" s="56" t="s">
        <v>528</v>
      </c>
      <c r="C114" s="56" t="s">
        <v>268</v>
      </c>
      <c r="D114" s="56" t="s">
        <v>267</v>
      </c>
      <c r="E114" s="62" t="str">
        <f>VLOOKUP(C114,'[2]2024年门店-截止10.31'!A:C,3,0)</f>
        <v>营业</v>
      </c>
      <c r="F114" s="63">
        <f>VLOOKUP(C114,[2]面积!A:B,2,0)</f>
        <v>129</v>
      </c>
      <c r="G114" s="57" t="str">
        <f>IF(OR(E114="营业",E114="装修中"),VLOOKUP(C114,[2]当前组织架构!C:H,6,0),"")</f>
        <v>江远洋</v>
      </c>
      <c r="H114" s="57" t="str">
        <f>IF(OR(E114="营业",E114="装修中"),VLOOKUP(C114,[2]当前组织架构!C:H,5,0),"")</f>
        <v>严彪</v>
      </c>
      <c r="I114" s="58">
        <v>293895.61</v>
      </c>
      <c r="J114" s="58">
        <v>16635.599999999999</v>
      </c>
      <c r="K114" s="58">
        <v>277260.01</v>
      </c>
      <c r="L114" s="58">
        <v>12968.58</v>
      </c>
      <c r="M114" s="58">
        <v>10803.77</v>
      </c>
      <c r="N114" s="58">
        <v>7289.21</v>
      </c>
      <c r="O114" s="58">
        <v>36123.93</v>
      </c>
      <c r="P114" s="58">
        <v>0</v>
      </c>
      <c r="Q114" s="58">
        <v>-1209.3898992373199</v>
      </c>
      <c r="R114" s="58">
        <v>65976.100100762706</v>
      </c>
      <c r="S114" s="58">
        <v>14831.976734922901</v>
      </c>
      <c r="T114" s="58">
        <v>0</v>
      </c>
      <c r="U114" s="58">
        <v>2136.16</v>
      </c>
      <c r="V114" s="58">
        <v>82944.236835685602</v>
      </c>
      <c r="W114" s="58">
        <v>194315.77316431401</v>
      </c>
      <c r="X114" s="58">
        <v>38531.769999999997</v>
      </c>
      <c r="Y114" s="58">
        <v>4196.62</v>
      </c>
      <c r="Z114" s="58">
        <v>580</v>
      </c>
      <c r="AA114" s="58">
        <v>707.43</v>
      </c>
      <c r="AB114" s="58">
        <v>7165.1420754717001</v>
      </c>
      <c r="AC114" s="58">
        <v>0</v>
      </c>
      <c r="AD114" s="58">
        <v>51180.962075471703</v>
      </c>
      <c r="AE114" s="58">
        <v>6371.35</v>
      </c>
      <c r="AF114" s="58">
        <v>0</v>
      </c>
      <c r="AG114" s="58">
        <v>516.6</v>
      </c>
      <c r="AH114" s="58">
        <v>191.06</v>
      </c>
      <c r="AI114" s="58">
        <v>1698</v>
      </c>
      <c r="AJ114" s="58">
        <v>788.49</v>
      </c>
      <c r="AK114" s="58">
        <v>0</v>
      </c>
      <c r="AL114" s="58">
        <v>0</v>
      </c>
      <c r="AM114" s="58">
        <v>2365.1</v>
      </c>
      <c r="AN114" s="58">
        <v>2362.75</v>
      </c>
      <c r="AO114" s="58">
        <v>155.94</v>
      </c>
      <c r="AP114" s="58">
        <v>0</v>
      </c>
      <c r="AQ114" s="58">
        <v>6968.8</v>
      </c>
      <c r="AR114" s="58">
        <v>0</v>
      </c>
      <c r="AS114" s="58">
        <v>0</v>
      </c>
      <c r="AT114" s="58">
        <v>0</v>
      </c>
      <c r="AU114" s="58">
        <v>0</v>
      </c>
      <c r="AV114" s="58">
        <v>1624.73385971517</v>
      </c>
      <c r="AW114" s="58">
        <v>23042.823859715201</v>
      </c>
      <c r="AX114" s="58">
        <v>99315</v>
      </c>
      <c r="AY114" s="58">
        <v>9845.28301886792</v>
      </c>
      <c r="AZ114" s="58">
        <v>109160.28301886799</v>
      </c>
      <c r="BA114" s="58">
        <v>10931.7042102592</v>
      </c>
    </row>
    <row r="115" spans="1:53">
      <c r="A115" s="56">
        <v>202401</v>
      </c>
      <c r="B115" s="56" t="s">
        <v>528</v>
      </c>
      <c r="C115" s="56" t="s">
        <v>270</v>
      </c>
      <c r="D115" s="56" t="s">
        <v>269</v>
      </c>
      <c r="E115" s="62" t="str">
        <f>VLOOKUP(C115,'[2]2024年门店-截止10.31'!A:C,3,0)</f>
        <v>已闭店</v>
      </c>
      <c r="F115" s="63">
        <f>VLOOKUP(C115,[2]面积!A:B,2,0)</f>
        <v>177.86</v>
      </c>
      <c r="G115" s="57" t="str">
        <f>IF(OR(E115="营业",E115="装修中"),VLOOKUP(C115,[2]当前组织架构!C:H,6,0),"")</f>
        <v/>
      </c>
      <c r="H115" s="57" t="str">
        <f>IF(OR(E115="营业",E115="装修中"),VLOOKUP(C115,[2]当前组织架构!C:H,5,0),"")</f>
        <v/>
      </c>
      <c r="I115" s="58">
        <v>181107.14</v>
      </c>
      <c r="J115" s="58">
        <v>5274.97</v>
      </c>
      <c r="K115" s="58">
        <v>175832.17</v>
      </c>
      <c r="L115" s="58">
        <v>7454.11</v>
      </c>
      <c r="M115" s="58">
        <v>7616.77</v>
      </c>
      <c r="N115" s="58">
        <v>2721.2</v>
      </c>
      <c r="O115" s="58">
        <v>25349.57</v>
      </c>
      <c r="P115" s="58">
        <v>0</v>
      </c>
      <c r="Q115" s="58">
        <v>-776.58249938240897</v>
      </c>
      <c r="R115" s="58">
        <v>42365.067500617602</v>
      </c>
      <c r="S115" s="58">
        <v>10057.985427133901</v>
      </c>
      <c r="T115" s="58">
        <v>0</v>
      </c>
      <c r="U115" s="58">
        <v>5011.0600000000004</v>
      </c>
      <c r="V115" s="58">
        <v>57434.112927751397</v>
      </c>
      <c r="W115" s="58">
        <v>118398.05707224899</v>
      </c>
      <c r="X115" s="58">
        <v>32916</v>
      </c>
      <c r="Y115" s="58">
        <v>2070.09</v>
      </c>
      <c r="Z115" s="58">
        <v>1800</v>
      </c>
      <c r="AA115" s="58">
        <v>5919.18</v>
      </c>
      <c r="AB115" s="58">
        <v>2358.7037735849099</v>
      </c>
      <c r="AC115" s="58">
        <v>0</v>
      </c>
      <c r="AD115" s="58">
        <v>45063.973773584898</v>
      </c>
      <c r="AE115" s="58">
        <v>1364.6</v>
      </c>
      <c r="AF115" s="58">
        <v>0</v>
      </c>
      <c r="AG115" s="58">
        <v>120.96</v>
      </c>
      <c r="AH115" s="58">
        <v>0</v>
      </c>
      <c r="AI115" s="58">
        <v>0</v>
      </c>
      <c r="AJ115" s="58">
        <v>0</v>
      </c>
      <c r="AK115" s="58">
        <v>227.09</v>
      </c>
      <c r="AL115" s="58">
        <v>0</v>
      </c>
      <c r="AM115" s="58">
        <v>1112.55</v>
      </c>
      <c r="AN115" s="58">
        <v>1056.47</v>
      </c>
      <c r="AO115" s="58">
        <v>50.9</v>
      </c>
      <c r="AP115" s="58">
        <v>0</v>
      </c>
      <c r="AQ115" s="58">
        <v>100</v>
      </c>
      <c r="AR115" s="58">
        <v>0</v>
      </c>
      <c r="AS115" s="58">
        <v>0</v>
      </c>
      <c r="AT115" s="58">
        <v>0</v>
      </c>
      <c r="AU115" s="58">
        <v>0</v>
      </c>
      <c r="AV115" s="58">
        <v>1624.73385971517</v>
      </c>
      <c r="AW115" s="58">
        <v>5657.3038597151699</v>
      </c>
      <c r="AX115" s="58">
        <v>46764.9</v>
      </c>
      <c r="AY115" s="58">
        <v>11917.58</v>
      </c>
      <c r="AZ115" s="58">
        <v>58682.48</v>
      </c>
      <c r="BA115" s="58">
        <v>8994.2994389489195</v>
      </c>
    </row>
    <row r="116" spans="1:53">
      <c r="A116" s="56">
        <v>202401</v>
      </c>
      <c r="B116" s="56" t="s">
        <v>528</v>
      </c>
      <c r="C116" s="56" t="s">
        <v>272</v>
      </c>
      <c r="D116" s="56" t="s">
        <v>271</v>
      </c>
      <c r="E116" s="62" t="str">
        <f>VLOOKUP(C116,'[2]2024年门店-截止10.31'!A:C,3,0)</f>
        <v>营业</v>
      </c>
      <c r="F116" s="63">
        <f>VLOOKUP(C116,[2]面积!A:B,2,0)</f>
        <v>107.5</v>
      </c>
      <c r="G116" s="57" t="str">
        <f>IF(OR(E116="营业",E116="装修中"),VLOOKUP(C116,[2]当前组织架构!C:H,6,0),"")</f>
        <v>江远洋</v>
      </c>
      <c r="H116" s="57" t="str">
        <f>IF(OR(E116="营业",E116="装修中"),VLOOKUP(C116,[2]当前组织架构!C:H,5,0),"")</f>
        <v>许瑛伦</v>
      </c>
      <c r="I116" s="58">
        <v>101037.63</v>
      </c>
      <c r="J116" s="58">
        <v>2942.8400000000101</v>
      </c>
      <c r="K116" s="58">
        <v>98094.79</v>
      </c>
      <c r="L116" s="58">
        <v>4604.6400000000003</v>
      </c>
      <c r="M116" s="58">
        <v>4180.76</v>
      </c>
      <c r="N116" s="58">
        <v>1738.62</v>
      </c>
      <c r="O116" s="58">
        <v>14417.95</v>
      </c>
      <c r="P116" s="58">
        <v>0</v>
      </c>
      <c r="Q116" s="58">
        <v>-448.97442267787801</v>
      </c>
      <c r="R116" s="58">
        <v>24492.995577322101</v>
      </c>
      <c r="S116" s="58">
        <v>5755.9999559428697</v>
      </c>
      <c r="T116" s="58">
        <v>-0.01</v>
      </c>
      <c r="U116" s="58">
        <v>2873.42</v>
      </c>
      <c r="V116" s="58">
        <v>33122.405533265002</v>
      </c>
      <c r="W116" s="58">
        <v>64972.384466734999</v>
      </c>
      <c r="X116" s="58">
        <v>20396</v>
      </c>
      <c r="Y116" s="58">
        <v>1864.62</v>
      </c>
      <c r="Z116" s="58">
        <v>1000</v>
      </c>
      <c r="AA116" s="58">
        <v>2067.96</v>
      </c>
      <c r="AB116" s="58">
        <v>1758.4286792452799</v>
      </c>
      <c r="AC116" s="58">
        <v>0</v>
      </c>
      <c r="AD116" s="58">
        <v>27087.0086792453</v>
      </c>
      <c r="AE116" s="58">
        <v>4220.05</v>
      </c>
      <c r="AF116" s="58">
        <v>0</v>
      </c>
      <c r="AG116" s="58">
        <v>376.3</v>
      </c>
      <c r="AH116" s="58">
        <v>0</v>
      </c>
      <c r="AI116" s="58">
        <v>0</v>
      </c>
      <c r="AJ116" s="58">
        <v>0</v>
      </c>
      <c r="AK116" s="58">
        <v>0</v>
      </c>
      <c r="AL116" s="58">
        <v>0</v>
      </c>
      <c r="AM116" s="58">
        <v>1648.47</v>
      </c>
      <c r="AN116" s="58">
        <v>1628.75</v>
      </c>
      <c r="AO116" s="58">
        <v>244.01</v>
      </c>
      <c r="AP116" s="58">
        <v>0</v>
      </c>
      <c r="AQ116" s="58">
        <v>1774</v>
      </c>
      <c r="AR116" s="58">
        <v>0</v>
      </c>
      <c r="AS116" s="58">
        <v>0</v>
      </c>
      <c r="AT116" s="58">
        <v>0</v>
      </c>
      <c r="AU116" s="58">
        <v>0</v>
      </c>
      <c r="AV116" s="58">
        <v>1624.73385971517</v>
      </c>
      <c r="AW116" s="58">
        <v>11516.313859715199</v>
      </c>
      <c r="AX116" s="58">
        <v>23433.79</v>
      </c>
      <c r="AY116" s="58">
        <v>3359.5</v>
      </c>
      <c r="AZ116" s="58">
        <v>26793.29</v>
      </c>
      <c r="BA116" s="58">
        <v>-424.22807222550199</v>
      </c>
    </row>
    <row r="117" spans="1:53">
      <c r="A117" s="56">
        <v>202401</v>
      </c>
      <c r="B117" s="56" t="s">
        <v>528</v>
      </c>
      <c r="C117" s="56" t="s">
        <v>274</v>
      </c>
      <c r="D117" s="56" t="s">
        <v>273</v>
      </c>
      <c r="E117" s="62" t="str">
        <f>VLOOKUP(C117,'[2]2024年门店-截止10.31'!A:C,3,0)</f>
        <v>营业</v>
      </c>
      <c r="F117" s="63">
        <f>VLOOKUP(C117,[2]面积!A:B,2,0)</f>
        <v>140.72</v>
      </c>
      <c r="G117" s="57" t="str">
        <f>IF(OR(E117="营业",E117="装修中"),VLOOKUP(C117,[2]当前组织架构!C:H,6,0),"")</f>
        <v>江远洋</v>
      </c>
      <c r="H117" s="57" t="str">
        <f>IF(OR(E117="营业",E117="装修中"),VLOOKUP(C117,[2]当前组织架构!C:H,5,0),"")</f>
        <v>许瑛伦</v>
      </c>
      <c r="I117" s="58">
        <v>229829.78</v>
      </c>
      <c r="J117" s="58">
        <v>6694.0700000000097</v>
      </c>
      <c r="K117" s="58">
        <v>223135.71</v>
      </c>
      <c r="L117" s="58">
        <v>11685.97</v>
      </c>
      <c r="M117" s="58">
        <v>11576.14</v>
      </c>
      <c r="N117" s="58">
        <v>8264.0499999999993</v>
      </c>
      <c r="O117" s="58">
        <v>35354.050000000003</v>
      </c>
      <c r="P117" s="58">
        <v>0</v>
      </c>
      <c r="Q117" s="58">
        <v>-1203.89462714153</v>
      </c>
      <c r="R117" s="58">
        <v>65676.315372858502</v>
      </c>
      <c r="S117" s="58">
        <v>14614.381410935999</v>
      </c>
      <c r="T117" s="58">
        <v>0</v>
      </c>
      <c r="U117" s="58">
        <v>6227.03</v>
      </c>
      <c r="V117" s="58">
        <v>86517.726783794395</v>
      </c>
      <c r="W117" s="58">
        <v>136617.98321620599</v>
      </c>
      <c r="X117" s="58">
        <v>34262.04</v>
      </c>
      <c r="Y117" s="58">
        <v>3186.15</v>
      </c>
      <c r="Z117" s="58">
        <v>1600</v>
      </c>
      <c r="AA117" s="58">
        <v>4166.68</v>
      </c>
      <c r="AB117" s="58">
        <v>3741.2101886792502</v>
      </c>
      <c r="AC117" s="58">
        <v>0</v>
      </c>
      <c r="AD117" s="58">
        <v>46956.080188679298</v>
      </c>
      <c r="AE117" s="58">
        <v>3279.71</v>
      </c>
      <c r="AF117" s="58">
        <v>0</v>
      </c>
      <c r="AG117" s="58">
        <v>373.13</v>
      </c>
      <c r="AH117" s="58">
        <v>128.01</v>
      </c>
      <c r="AI117" s="58">
        <v>0</v>
      </c>
      <c r="AJ117" s="58">
        <v>0</v>
      </c>
      <c r="AK117" s="58">
        <v>44.81</v>
      </c>
      <c r="AL117" s="58">
        <v>0</v>
      </c>
      <c r="AM117" s="58">
        <v>1473.22</v>
      </c>
      <c r="AN117" s="58">
        <v>2036.49</v>
      </c>
      <c r="AO117" s="58">
        <v>278.25</v>
      </c>
      <c r="AP117" s="58">
        <v>0</v>
      </c>
      <c r="AQ117" s="58">
        <v>4189</v>
      </c>
      <c r="AR117" s="58">
        <v>0</v>
      </c>
      <c r="AS117" s="58">
        <v>0</v>
      </c>
      <c r="AT117" s="58">
        <v>0</v>
      </c>
      <c r="AU117" s="58">
        <v>0</v>
      </c>
      <c r="AV117" s="58">
        <v>1624.73385971517</v>
      </c>
      <c r="AW117" s="58">
        <v>13427.3538597152</v>
      </c>
      <c r="AX117" s="58">
        <v>67059</v>
      </c>
      <c r="AY117" s="58">
        <v>8574.6</v>
      </c>
      <c r="AZ117" s="58">
        <v>75633.600000000006</v>
      </c>
      <c r="BA117" s="58">
        <v>600.94916781148595</v>
      </c>
    </row>
    <row r="118" spans="1:53">
      <c r="A118" s="56">
        <v>202401</v>
      </c>
      <c r="B118" s="56" t="s">
        <v>528</v>
      </c>
      <c r="C118" s="56" t="s">
        <v>276</v>
      </c>
      <c r="D118" s="56" t="s">
        <v>275</v>
      </c>
      <c r="E118" s="62" t="str">
        <f>VLOOKUP(C118,'[2]2024年门店-截止10.31'!A:C,3,0)</f>
        <v>已闭店</v>
      </c>
      <c r="F118" s="63">
        <f>VLOOKUP(C118,[2]面积!A:B,2,0)</f>
        <v>121.5</v>
      </c>
      <c r="G118" s="57" t="str">
        <f>IF(OR(E118="营业",E118="装修中"),VLOOKUP(C118,[2]当前组织架构!C:H,6,0),"")</f>
        <v/>
      </c>
      <c r="H118" s="57" t="str">
        <f>IF(OR(E118="营业",E118="装修中"),VLOOKUP(C118,[2]当前组织架构!C:H,5,0),"")</f>
        <v/>
      </c>
      <c r="I118" s="58">
        <v>287218.11</v>
      </c>
      <c r="J118" s="58">
        <v>8365.5799999999599</v>
      </c>
      <c r="K118" s="58">
        <v>278852.53000000003</v>
      </c>
      <c r="L118" s="58">
        <v>13491.43</v>
      </c>
      <c r="M118" s="58">
        <v>10437.35</v>
      </c>
      <c r="N118" s="58">
        <v>3896.59</v>
      </c>
      <c r="O118" s="58">
        <v>37477.760000000002</v>
      </c>
      <c r="P118" s="58">
        <v>0</v>
      </c>
      <c r="Q118" s="58">
        <v>-1175.5059881319901</v>
      </c>
      <c r="R118" s="58">
        <v>64127.624011868</v>
      </c>
      <c r="S118" s="58">
        <v>15003.087998561599</v>
      </c>
      <c r="T118" s="58">
        <v>0</v>
      </c>
      <c r="U118" s="58">
        <v>8446.73</v>
      </c>
      <c r="V118" s="58">
        <v>87577.4420104296</v>
      </c>
      <c r="W118" s="58">
        <v>191275.08798956999</v>
      </c>
      <c r="X118" s="58">
        <v>39033.25</v>
      </c>
      <c r="Y118" s="58">
        <v>2260.34</v>
      </c>
      <c r="Z118" s="58">
        <v>2200</v>
      </c>
      <c r="AA118" s="58">
        <v>8455.42</v>
      </c>
      <c r="AB118" s="58">
        <v>3095.6141509434001</v>
      </c>
      <c r="AC118" s="58">
        <v>0</v>
      </c>
      <c r="AD118" s="58">
        <v>55044.624150943397</v>
      </c>
      <c r="AE118" s="58">
        <v>4156</v>
      </c>
      <c r="AF118" s="58">
        <v>0</v>
      </c>
      <c r="AG118" s="58">
        <v>638.72</v>
      </c>
      <c r="AH118" s="58">
        <v>122</v>
      </c>
      <c r="AI118" s="58">
        <v>0</v>
      </c>
      <c r="AJ118" s="58">
        <v>14</v>
      </c>
      <c r="AK118" s="58">
        <v>44.81</v>
      </c>
      <c r="AL118" s="58">
        <v>0</v>
      </c>
      <c r="AM118" s="58">
        <v>1477.61</v>
      </c>
      <c r="AN118" s="58">
        <v>2809.39</v>
      </c>
      <c r="AO118" s="58">
        <v>9.7200000000000006</v>
      </c>
      <c r="AP118" s="58">
        <v>0</v>
      </c>
      <c r="AQ118" s="58">
        <v>2300</v>
      </c>
      <c r="AR118" s="58">
        <v>0</v>
      </c>
      <c r="AS118" s="58">
        <v>0</v>
      </c>
      <c r="AT118" s="58">
        <v>0</v>
      </c>
      <c r="AU118" s="58">
        <v>0</v>
      </c>
      <c r="AV118" s="58">
        <v>1624.73385971517</v>
      </c>
      <c r="AW118" s="58">
        <v>13196.983859715199</v>
      </c>
      <c r="AX118" s="58">
        <v>42091</v>
      </c>
      <c r="AY118" s="58">
        <v>7290</v>
      </c>
      <c r="AZ118" s="58">
        <v>49381</v>
      </c>
      <c r="BA118" s="58">
        <v>73652.479978911404</v>
      </c>
    </row>
    <row r="119" spans="1:53">
      <c r="A119" s="56">
        <v>202401</v>
      </c>
      <c r="B119" s="56" t="s">
        <v>528</v>
      </c>
      <c r="C119" s="56" t="s">
        <v>278</v>
      </c>
      <c r="D119" s="56" t="s">
        <v>277</v>
      </c>
      <c r="E119" s="62" t="str">
        <f>VLOOKUP(C119,'[2]2024年门店-截止10.31'!A:C,3,0)</f>
        <v>营业</v>
      </c>
      <c r="F119" s="63">
        <f>VLOOKUP(C119,[2]面积!A:B,2,0)</f>
        <v>130</v>
      </c>
      <c r="G119" s="57" t="str">
        <f>IF(OR(E119="营业",E119="装修中"),VLOOKUP(C119,[2]当前组织架构!C:H,6,0),"")</f>
        <v>江远洋</v>
      </c>
      <c r="H119" s="57" t="str">
        <f>IF(OR(E119="营业",E119="装修中"),VLOOKUP(C119,[2]当前组织架构!C:H,5,0),"")</f>
        <v>许瑛伦</v>
      </c>
      <c r="I119" s="58">
        <v>253378.01</v>
      </c>
      <c r="J119" s="58">
        <v>7379.94</v>
      </c>
      <c r="K119" s="58">
        <v>245998.07</v>
      </c>
      <c r="L119" s="58">
        <v>12301.81</v>
      </c>
      <c r="M119" s="58">
        <v>11804.9</v>
      </c>
      <c r="N119" s="58">
        <v>7971.91</v>
      </c>
      <c r="O119" s="58">
        <v>36375.61</v>
      </c>
      <c r="P119" s="58">
        <v>0</v>
      </c>
      <c r="Q119" s="58">
        <v>-1232.2281838246399</v>
      </c>
      <c r="R119" s="58">
        <v>67222.001816175398</v>
      </c>
      <c r="S119" s="58">
        <v>15005.3201030296</v>
      </c>
      <c r="T119" s="58">
        <v>0</v>
      </c>
      <c r="U119" s="58">
        <v>7081.78</v>
      </c>
      <c r="V119" s="58">
        <v>89309.101919205001</v>
      </c>
      <c r="W119" s="58">
        <v>156688.96808079499</v>
      </c>
      <c r="X119" s="58">
        <v>40597.519999999997</v>
      </c>
      <c r="Y119" s="58">
        <v>2834.95</v>
      </c>
      <c r="Z119" s="58">
        <v>2000</v>
      </c>
      <c r="AA119" s="58">
        <v>5710.93</v>
      </c>
      <c r="AB119" s="58">
        <v>4160.8258490566004</v>
      </c>
      <c r="AC119" s="58">
        <v>0</v>
      </c>
      <c r="AD119" s="58">
        <v>55304.225849056602</v>
      </c>
      <c r="AE119" s="58">
        <v>4075.32</v>
      </c>
      <c r="AF119" s="58">
        <v>0</v>
      </c>
      <c r="AG119" s="58">
        <v>302.95</v>
      </c>
      <c r="AH119" s="58">
        <v>24.37</v>
      </c>
      <c r="AI119" s="58">
        <v>0</v>
      </c>
      <c r="AJ119" s="58">
        <v>0</v>
      </c>
      <c r="AK119" s="58">
        <v>44.81</v>
      </c>
      <c r="AL119" s="58">
        <v>0</v>
      </c>
      <c r="AM119" s="58">
        <v>888.92</v>
      </c>
      <c r="AN119" s="58">
        <v>1724.34</v>
      </c>
      <c r="AO119" s="58">
        <v>123.42</v>
      </c>
      <c r="AP119" s="58">
        <v>0</v>
      </c>
      <c r="AQ119" s="58">
        <v>100</v>
      </c>
      <c r="AR119" s="58">
        <v>0</v>
      </c>
      <c r="AS119" s="58">
        <v>0</v>
      </c>
      <c r="AT119" s="58">
        <v>0</v>
      </c>
      <c r="AU119" s="58">
        <v>0</v>
      </c>
      <c r="AV119" s="58">
        <v>1624.73385971517</v>
      </c>
      <c r="AW119" s="58">
        <v>8908.8638597151694</v>
      </c>
      <c r="AX119" s="58">
        <v>31531.5</v>
      </c>
      <c r="AY119" s="58">
        <v>7062.4</v>
      </c>
      <c r="AZ119" s="58">
        <v>38593.9</v>
      </c>
      <c r="BA119" s="58">
        <v>53881.978372023201</v>
      </c>
    </row>
    <row r="120" spans="1:53">
      <c r="A120" s="56">
        <v>202401</v>
      </c>
      <c r="B120" s="56" t="s">
        <v>528</v>
      </c>
      <c r="C120" s="56" t="s">
        <v>280</v>
      </c>
      <c r="D120" s="56" t="s">
        <v>279</v>
      </c>
      <c r="E120" s="62" t="str">
        <f>VLOOKUP(C120,'[2]2024年门店-截止10.31'!A:C,3,0)</f>
        <v>营业</v>
      </c>
      <c r="F120" s="63">
        <f>VLOOKUP(C120,[2]面积!A:B,2,0)</f>
        <v>81.93</v>
      </c>
      <c r="G120" s="57" t="str">
        <f>IF(OR(E120="营业",E120="装修中"),VLOOKUP(C120,[2]当前组织架构!C:H,6,0),"")</f>
        <v>江远洋</v>
      </c>
      <c r="H120" s="57" t="str">
        <f>IF(OR(E120="营业",E120="装修中"),VLOOKUP(C120,[2]当前组织架构!C:H,5,0),"")</f>
        <v>胡肖肖</v>
      </c>
      <c r="I120" s="58">
        <v>129507.41</v>
      </c>
      <c r="J120" s="58">
        <v>3772.06</v>
      </c>
      <c r="K120" s="58">
        <v>125735.35</v>
      </c>
      <c r="L120" s="58">
        <v>6112.22</v>
      </c>
      <c r="M120" s="58">
        <v>6889.9</v>
      </c>
      <c r="N120" s="58">
        <v>3765.58</v>
      </c>
      <c r="O120" s="58">
        <v>20427.32</v>
      </c>
      <c r="P120" s="58">
        <v>0</v>
      </c>
      <c r="Q120" s="58">
        <v>-669.53863832696902</v>
      </c>
      <c r="R120" s="58">
        <v>36525.481361673003</v>
      </c>
      <c r="S120" s="58">
        <v>8317.4856581342392</v>
      </c>
      <c r="T120" s="58">
        <v>930.15</v>
      </c>
      <c r="U120" s="58">
        <v>13537.56</v>
      </c>
      <c r="V120" s="58">
        <v>59310.677019807299</v>
      </c>
      <c r="W120" s="58">
        <v>66424.672980192699</v>
      </c>
      <c r="X120" s="58">
        <v>20954.849999999999</v>
      </c>
      <c r="Y120" s="58">
        <v>2181.63</v>
      </c>
      <c r="Z120" s="58">
        <v>1540</v>
      </c>
      <c r="AA120" s="58">
        <v>3385.93</v>
      </c>
      <c r="AB120" s="58">
        <v>1056.0922641509401</v>
      </c>
      <c r="AC120" s="58">
        <v>0</v>
      </c>
      <c r="AD120" s="58">
        <v>29118.502264150899</v>
      </c>
      <c r="AE120" s="58">
        <v>3896.72</v>
      </c>
      <c r="AF120" s="58">
        <v>0</v>
      </c>
      <c r="AG120" s="58">
        <v>315.41000000000003</v>
      </c>
      <c r="AH120" s="58">
        <v>0</v>
      </c>
      <c r="AI120" s="58">
        <v>0</v>
      </c>
      <c r="AJ120" s="58">
        <v>0</v>
      </c>
      <c r="AK120" s="58">
        <v>44.81</v>
      </c>
      <c r="AL120" s="58">
        <v>0</v>
      </c>
      <c r="AM120" s="58">
        <v>790.06</v>
      </c>
      <c r="AN120" s="58">
        <v>5012.1899999999996</v>
      </c>
      <c r="AO120" s="58">
        <v>0</v>
      </c>
      <c r="AP120" s="58">
        <v>0</v>
      </c>
      <c r="AQ120" s="58">
        <v>3228</v>
      </c>
      <c r="AR120" s="58">
        <v>0</v>
      </c>
      <c r="AS120" s="58">
        <v>0</v>
      </c>
      <c r="AT120" s="58">
        <v>0</v>
      </c>
      <c r="AU120" s="58">
        <v>0</v>
      </c>
      <c r="AV120" s="58">
        <v>2310.9497926292202</v>
      </c>
      <c r="AW120" s="58">
        <v>15598.139792629199</v>
      </c>
      <c r="AX120" s="58">
        <v>29208.05</v>
      </c>
      <c r="AY120" s="58">
        <v>6135.1</v>
      </c>
      <c r="AZ120" s="58">
        <v>35343.15</v>
      </c>
      <c r="BA120" s="58">
        <v>-13635.1190765874</v>
      </c>
    </row>
    <row r="121" spans="1:53">
      <c r="A121" s="56">
        <v>202401</v>
      </c>
      <c r="B121" s="56" t="s">
        <v>532</v>
      </c>
      <c r="C121" s="56" t="s">
        <v>282</v>
      </c>
      <c r="D121" s="56" t="s">
        <v>281</v>
      </c>
      <c r="E121" s="62" t="str">
        <f>VLOOKUP(C121,'[2]2024年门店-截止10.31'!A:C,3,0)</f>
        <v>已闭店</v>
      </c>
      <c r="F121" s="63">
        <f>VLOOKUP(C121,[2]面积!A:B,2,0)</f>
        <v>79.8</v>
      </c>
      <c r="G121" s="57" t="str">
        <f>IF(OR(E121="营业",E121="装修中"),VLOOKUP(C121,[2]当前组织架构!C:H,6,0),"")</f>
        <v/>
      </c>
      <c r="H121" s="57" t="str">
        <f>IF(OR(E121="营业",E121="装修中"),VLOOKUP(C121,[2]当前组织架构!C:H,5,0),"")</f>
        <v/>
      </c>
      <c r="I121" s="58">
        <v>322658.56</v>
      </c>
      <c r="J121" s="58">
        <v>18263.689999999999</v>
      </c>
      <c r="K121" s="58">
        <v>304394.87</v>
      </c>
      <c r="L121" s="58">
        <v>13410.25</v>
      </c>
      <c r="M121" s="58">
        <v>15107.31</v>
      </c>
      <c r="N121" s="58">
        <v>8107.77</v>
      </c>
      <c r="O121" s="58">
        <v>47017.18</v>
      </c>
      <c r="P121" s="58">
        <v>0</v>
      </c>
      <c r="Q121" s="58">
        <v>867.18777194036204</v>
      </c>
      <c r="R121" s="58">
        <v>84509.697771940395</v>
      </c>
      <c r="S121" s="58">
        <v>35593.003971522703</v>
      </c>
      <c r="T121" s="58">
        <v>0</v>
      </c>
      <c r="U121" s="58">
        <v>33758.160000000003</v>
      </c>
      <c r="V121" s="58">
        <v>153860.861743463</v>
      </c>
      <c r="W121" s="58">
        <v>150534.008256537</v>
      </c>
      <c r="X121" s="58">
        <v>30867.93</v>
      </c>
      <c r="Y121" s="58">
        <v>3371.89</v>
      </c>
      <c r="Z121" s="58">
        <v>1520</v>
      </c>
      <c r="AA121" s="58">
        <v>5683.24</v>
      </c>
      <c r="AB121" s="58">
        <v>1645.70037735849</v>
      </c>
      <c r="AC121" s="58">
        <v>0</v>
      </c>
      <c r="AD121" s="58">
        <v>43088.7603773585</v>
      </c>
      <c r="AE121" s="58">
        <v>2375.61</v>
      </c>
      <c r="AF121" s="58">
        <v>0</v>
      </c>
      <c r="AG121" s="58">
        <v>1080.72</v>
      </c>
      <c r="AH121" s="58">
        <v>280</v>
      </c>
      <c r="AI121" s="58">
        <v>1472</v>
      </c>
      <c r="AJ121" s="58">
        <v>53.04</v>
      </c>
      <c r="AK121" s="58">
        <v>44.81</v>
      </c>
      <c r="AL121" s="58">
        <v>0</v>
      </c>
      <c r="AM121" s="58">
        <v>892.6</v>
      </c>
      <c r="AN121" s="58">
        <v>1306.03</v>
      </c>
      <c r="AO121" s="58">
        <v>123.37</v>
      </c>
      <c r="AP121" s="58">
        <v>0</v>
      </c>
      <c r="AQ121" s="58">
        <v>150</v>
      </c>
      <c r="AR121" s="58">
        <v>0</v>
      </c>
      <c r="AS121" s="58">
        <v>0</v>
      </c>
      <c r="AT121" s="58">
        <v>0</v>
      </c>
      <c r="AU121" s="58">
        <v>0</v>
      </c>
      <c r="AV121" s="58">
        <v>2310.9497926292202</v>
      </c>
      <c r="AW121" s="58">
        <v>10089.129792629201</v>
      </c>
      <c r="AX121" s="58">
        <v>42187.97</v>
      </c>
      <c r="AY121" s="58">
        <v>6684</v>
      </c>
      <c r="AZ121" s="58">
        <v>48871.97</v>
      </c>
      <c r="BA121" s="58">
        <v>48484.148086549299</v>
      </c>
    </row>
    <row r="122" spans="1:53">
      <c r="A122" s="56">
        <v>202401</v>
      </c>
      <c r="B122" s="56" t="s">
        <v>528</v>
      </c>
      <c r="C122" s="56" t="s">
        <v>284</v>
      </c>
      <c r="D122" s="56" t="s">
        <v>283</v>
      </c>
      <c r="E122" s="62" t="str">
        <f>VLOOKUP(C122,'[2]2024年门店-截止10.31'!A:C,3,0)</f>
        <v>营业</v>
      </c>
      <c r="F122" s="63">
        <f>VLOOKUP(C122,[2]面积!A:B,2,0)</f>
        <v>91</v>
      </c>
      <c r="G122" s="57" t="str">
        <f>IF(OR(E122="营业",E122="装修中"),VLOOKUP(C122,[2]当前组织架构!C:H,6,0),"")</f>
        <v>江远洋</v>
      </c>
      <c r="H122" s="57" t="str">
        <f>IF(OR(E122="营业",E122="装修中"),VLOOKUP(C122,[2]当前组织架构!C:H,5,0),"")</f>
        <v>胡肖肖</v>
      </c>
      <c r="I122" s="58">
        <v>329770.42</v>
      </c>
      <c r="J122" s="58">
        <v>18666.25</v>
      </c>
      <c r="K122" s="58">
        <v>311104.17</v>
      </c>
      <c r="L122" s="58">
        <v>13651.42</v>
      </c>
      <c r="M122" s="58">
        <v>14926.71</v>
      </c>
      <c r="N122" s="58">
        <v>5877.77</v>
      </c>
      <c r="O122" s="58">
        <v>40050.94</v>
      </c>
      <c r="P122" s="58">
        <v>0</v>
      </c>
      <c r="Q122" s="58">
        <v>-1341.1797654536899</v>
      </c>
      <c r="R122" s="58">
        <v>73165.660234546303</v>
      </c>
      <c r="S122" s="58">
        <v>16445.895614486799</v>
      </c>
      <c r="T122" s="58">
        <v>0</v>
      </c>
      <c r="U122" s="58">
        <v>34928.6</v>
      </c>
      <c r="V122" s="58">
        <v>124540.15584903301</v>
      </c>
      <c r="W122" s="58">
        <v>186564.01415096701</v>
      </c>
      <c r="X122" s="58">
        <v>34154.129999999997</v>
      </c>
      <c r="Y122" s="58">
        <v>3906.99</v>
      </c>
      <c r="Z122" s="58">
        <v>1180</v>
      </c>
      <c r="AA122" s="58">
        <v>4041.04</v>
      </c>
      <c r="AB122" s="58">
        <v>3873.7562264150902</v>
      </c>
      <c r="AC122" s="58">
        <v>0</v>
      </c>
      <c r="AD122" s="58">
        <v>47155.916226415102</v>
      </c>
      <c r="AE122" s="58">
        <v>4478.87</v>
      </c>
      <c r="AF122" s="58">
        <v>0</v>
      </c>
      <c r="AG122" s="58">
        <v>448.88</v>
      </c>
      <c r="AH122" s="58">
        <v>0</v>
      </c>
      <c r="AI122" s="58">
        <v>0</v>
      </c>
      <c r="AJ122" s="58">
        <v>392.97</v>
      </c>
      <c r="AK122" s="58">
        <v>398.55</v>
      </c>
      <c r="AL122" s="58">
        <v>0</v>
      </c>
      <c r="AM122" s="58">
        <v>1560.06</v>
      </c>
      <c r="AN122" s="58">
        <v>1977.48</v>
      </c>
      <c r="AO122" s="58">
        <v>47.39</v>
      </c>
      <c r="AP122" s="58">
        <v>0</v>
      </c>
      <c r="AQ122" s="58">
        <v>186</v>
      </c>
      <c r="AR122" s="58">
        <v>0</v>
      </c>
      <c r="AS122" s="58">
        <v>0</v>
      </c>
      <c r="AT122" s="58">
        <v>0</v>
      </c>
      <c r="AU122" s="58">
        <v>0</v>
      </c>
      <c r="AV122" s="58">
        <v>2310.9497926292202</v>
      </c>
      <c r="AW122" s="58">
        <v>11801.1497926292</v>
      </c>
      <c r="AX122" s="58">
        <v>56299.590476190497</v>
      </c>
      <c r="AY122" s="58">
        <v>9156.9150943396198</v>
      </c>
      <c r="AZ122" s="58">
        <v>65456.505570530098</v>
      </c>
      <c r="BA122" s="58">
        <v>62150.4425613926</v>
      </c>
    </row>
    <row r="123" spans="1:53">
      <c r="A123" s="56">
        <v>202401</v>
      </c>
      <c r="B123" s="56" t="s">
        <v>528</v>
      </c>
      <c r="C123" s="56" t="s">
        <v>286</v>
      </c>
      <c r="D123" s="56" t="s">
        <v>285</v>
      </c>
      <c r="E123" s="62" t="str">
        <f>VLOOKUP(C123,'[2]2024年门店-截止10.31'!A:C,3,0)</f>
        <v>营业</v>
      </c>
      <c r="F123" s="63">
        <f>VLOOKUP(C123,[2]面积!A:B,2,0)</f>
        <v>79.099999999999994</v>
      </c>
      <c r="G123" s="57" t="str">
        <f>IF(OR(E123="营业",E123="装修中"),VLOOKUP(C123,[2]当前组织架构!C:H,6,0),"")</f>
        <v>江远洋</v>
      </c>
      <c r="H123" s="57" t="str">
        <f>IF(OR(E123="营业",E123="装修中"),VLOOKUP(C123,[2]当前组织架构!C:H,5,0),"")</f>
        <v>胡肖肖</v>
      </c>
      <c r="I123" s="58">
        <v>74216.639999999999</v>
      </c>
      <c r="J123" s="58">
        <v>2161.6499999999901</v>
      </c>
      <c r="K123" s="58">
        <v>72054.990000000005</v>
      </c>
      <c r="L123" s="58">
        <v>3622.53</v>
      </c>
      <c r="M123" s="58">
        <v>4782.43</v>
      </c>
      <c r="N123" s="58">
        <v>2746.22</v>
      </c>
      <c r="O123" s="58">
        <v>13421.92</v>
      </c>
      <c r="P123" s="58">
        <v>0</v>
      </c>
      <c r="Q123" s="58">
        <v>-442.33448223639698</v>
      </c>
      <c r="R123" s="58">
        <v>24130.765517763601</v>
      </c>
      <c r="S123" s="58">
        <v>5476.7674664281603</v>
      </c>
      <c r="T123" s="58">
        <v>0</v>
      </c>
      <c r="U123" s="58">
        <v>7397.16</v>
      </c>
      <c r="V123" s="58">
        <v>37004.692984191803</v>
      </c>
      <c r="W123" s="58">
        <v>35050.297015808203</v>
      </c>
      <c r="X123" s="58">
        <v>17887.18</v>
      </c>
      <c r="Y123" s="58">
        <v>2012.4</v>
      </c>
      <c r="Z123" s="58">
        <v>580</v>
      </c>
      <c r="AA123" s="58">
        <v>2496.7800000000002</v>
      </c>
      <c r="AB123" s="58">
        <v>1451.9375471698099</v>
      </c>
      <c r="AC123" s="58">
        <v>0</v>
      </c>
      <c r="AD123" s="58">
        <v>24428.297547169801</v>
      </c>
      <c r="AE123" s="58">
        <v>2200</v>
      </c>
      <c r="AF123" s="58">
        <v>0</v>
      </c>
      <c r="AG123" s="58">
        <v>275.69</v>
      </c>
      <c r="AH123" s="58">
        <v>199.07</v>
      </c>
      <c r="AI123" s="58">
        <v>80</v>
      </c>
      <c r="AJ123" s="58">
        <v>0</v>
      </c>
      <c r="AK123" s="58">
        <v>0</v>
      </c>
      <c r="AL123" s="58">
        <v>0</v>
      </c>
      <c r="AM123" s="58">
        <v>1143.0899999999999</v>
      </c>
      <c r="AN123" s="58">
        <v>1053.01</v>
      </c>
      <c r="AO123" s="58">
        <v>71.87</v>
      </c>
      <c r="AP123" s="58">
        <v>0</v>
      </c>
      <c r="AQ123" s="58">
        <v>305</v>
      </c>
      <c r="AR123" s="58">
        <v>0</v>
      </c>
      <c r="AS123" s="58">
        <v>0</v>
      </c>
      <c r="AT123" s="58">
        <v>0</v>
      </c>
      <c r="AU123" s="58">
        <v>0</v>
      </c>
      <c r="AV123" s="58">
        <v>2310.9497926292202</v>
      </c>
      <c r="AW123" s="58">
        <v>7638.6797926292202</v>
      </c>
      <c r="AX123" s="58">
        <v>15223</v>
      </c>
      <c r="AY123" s="58">
        <v>6486</v>
      </c>
      <c r="AZ123" s="58">
        <v>21709</v>
      </c>
      <c r="BA123" s="58">
        <v>-18725.6803239908</v>
      </c>
    </row>
    <row r="124" spans="1:53">
      <c r="A124" s="56">
        <v>202401</v>
      </c>
      <c r="B124" s="56" t="s">
        <v>528</v>
      </c>
      <c r="C124" s="56" t="s">
        <v>288</v>
      </c>
      <c r="D124" s="56" t="s">
        <v>287</v>
      </c>
      <c r="E124" s="62" t="str">
        <f>VLOOKUP(C124,'[2]2024年门店-截止10.31'!A:C,3,0)</f>
        <v>营业</v>
      </c>
      <c r="F124" s="63">
        <f>VLOOKUP(C124,[2]面积!A:B,2,0)</f>
        <v>105.01</v>
      </c>
      <c r="G124" s="57" t="str">
        <f>IF(OR(E124="营业",E124="装修中"),VLOOKUP(C124,[2]当前组织架构!C:H,6,0),"")</f>
        <v>江远洋</v>
      </c>
      <c r="H124" s="57" t="str">
        <f>IF(OR(E124="营业",E124="装修中"),VLOOKUP(C124,[2]当前组织架构!C:H,5,0),"")</f>
        <v>许瑛伦</v>
      </c>
      <c r="I124" s="58">
        <v>258559.18</v>
      </c>
      <c r="J124" s="58">
        <v>14635.43</v>
      </c>
      <c r="K124" s="58">
        <v>243923.75</v>
      </c>
      <c r="L124" s="58">
        <v>10511.23</v>
      </c>
      <c r="M124" s="58">
        <v>8553.56</v>
      </c>
      <c r="N124" s="58">
        <v>6373.64</v>
      </c>
      <c r="O124" s="58">
        <v>32288.59</v>
      </c>
      <c r="P124" s="58">
        <v>0</v>
      </c>
      <c r="Q124" s="58">
        <v>-1039.1302482287599</v>
      </c>
      <c r="R124" s="58">
        <v>56687.889751771203</v>
      </c>
      <c r="S124" s="58">
        <v>13053.9235751899</v>
      </c>
      <c r="T124" s="58">
        <v>0</v>
      </c>
      <c r="U124" s="58">
        <v>2243.33</v>
      </c>
      <c r="V124" s="58">
        <v>71985.143326961203</v>
      </c>
      <c r="W124" s="58">
        <v>171938.606673039</v>
      </c>
      <c r="X124" s="58">
        <v>38772.78</v>
      </c>
      <c r="Y124" s="58">
        <v>4864.5</v>
      </c>
      <c r="Z124" s="58">
        <v>0</v>
      </c>
      <c r="AA124" s="58">
        <v>1042.6300000000001</v>
      </c>
      <c r="AB124" s="58">
        <v>6696.50509433962</v>
      </c>
      <c r="AC124" s="58">
        <v>0</v>
      </c>
      <c r="AD124" s="58">
        <v>51376.415094339602</v>
      </c>
      <c r="AE124" s="58">
        <v>3253.43</v>
      </c>
      <c r="AF124" s="58">
        <v>41.95</v>
      </c>
      <c r="AG124" s="58">
        <v>641.77</v>
      </c>
      <c r="AH124" s="58">
        <v>534.9</v>
      </c>
      <c r="AI124" s="58">
        <v>1883</v>
      </c>
      <c r="AJ124" s="58">
        <v>0</v>
      </c>
      <c r="AK124" s="58">
        <v>55.52</v>
      </c>
      <c r="AL124" s="58">
        <v>0</v>
      </c>
      <c r="AM124" s="58">
        <v>2651.76</v>
      </c>
      <c r="AN124" s="58">
        <v>497.35</v>
      </c>
      <c r="AO124" s="58">
        <v>393.28</v>
      </c>
      <c r="AP124" s="58">
        <v>0</v>
      </c>
      <c r="AQ124" s="58">
        <v>6057.74</v>
      </c>
      <c r="AR124" s="58">
        <v>0</v>
      </c>
      <c r="AS124" s="58">
        <v>0</v>
      </c>
      <c r="AT124" s="58">
        <v>0</v>
      </c>
      <c r="AU124" s="58">
        <v>0</v>
      </c>
      <c r="AV124" s="58">
        <v>1624.73385971517</v>
      </c>
      <c r="AW124" s="58">
        <v>17635.433859715198</v>
      </c>
      <c r="AX124" s="58">
        <v>62146.780952380897</v>
      </c>
      <c r="AY124" s="58">
        <v>5951.2264150943402</v>
      </c>
      <c r="AZ124" s="58">
        <v>68098.007367475206</v>
      </c>
      <c r="BA124" s="58">
        <v>34828.750351508999</v>
      </c>
    </row>
    <row r="125" spans="1:53">
      <c r="A125" s="56">
        <v>202401</v>
      </c>
      <c r="B125" s="56" t="s">
        <v>528</v>
      </c>
      <c r="C125" s="56" t="s">
        <v>290</v>
      </c>
      <c r="D125" s="56" t="s">
        <v>289</v>
      </c>
      <c r="E125" s="62" t="str">
        <f>VLOOKUP(C125,'[2]2024年门店-截止10.31'!A:C,3,0)</f>
        <v>已闭店</v>
      </c>
      <c r="F125" s="63">
        <f>VLOOKUP(C125,[2]面积!A:B,2,0)</f>
        <v>51</v>
      </c>
      <c r="G125" s="57" t="str">
        <f>IF(OR(E125="营业",E125="装修中"),VLOOKUP(C125,[2]当前组织架构!C:H,6,0),"")</f>
        <v/>
      </c>
      <c r="H125" s="57" t="str">
        <f>IF(OR(E125="营业",E125="装修中"),VLOOKUP(C125,[2]当前组织架构!C:H,5,0),"")</f>
        <v/>
      </c>
      <c r="I125" s="58">
        <v>116049.23</v>
      </c>
      <c r="J125" s="58">
        <v>3380.0699999999902</v>
      </c>
      <c r="K125" s="58">
        <v>112669.16</v>
      </c>
      <c r="L125" s="58">
        <v>5781.09</v>
      </c>
      <c r="M125" s="58">
        <v>5812.3</v>
      </c>
      <c r="N125" s="58">
        <v>5928.09</v>
      </c>
      <c r="O125" s="58">
        <v>19473</v>
      </c>
      <c r="P125" s="58">
        <v>0</v>
      </c>
      <c r="Q125" s="58">
        <v>-665.92876586205</v>
      </c>
      <c r="R125" s="58">
        <v>36328.5512341379</v>
      </c>
      <c r="S125" s="58">
        <v>8063.3141435029702</v>
      </c>
      <c r="T125" s="58">
        <v>0</v>
      </c>
      <c r="U125" s="58">
        <v>4007.81</v>
      </c>
      <c r="V125" s="58">
        <v>48399.675377640902</v>
      </c>
      <c r="W125" s="58">
        <v>64269.484622359101</v>
      </c>
      <c r="X125" s="58">
        <v>21557.86</v>
      </c>
      <c r="Y125" s="58">
        <v>2535.0700000000002</v>
      </c>
      <c r="Z125" s="58">
        <v>200</v>
      </c>
      <c r="AA125" s="58">
        <v>1289.32</v>
      </c>
      <c r="AB125" s="58">
        <v>3007.3747169811299</v>
      </c>
      <c r="AC125" s="58">
        <v>0</v>
      </c>
      <c r="AD125" s="58">
        <v>28589.624716981099</v>
      </c>
      <c r="AE125" s="58">
        <v>1894.3</v>
      </c>
      <c r="AF125" s="58">
        <v>0</v>
      </c>
      <c r="AG125" s="58">
        <v>388.75</v>
      </c>
      <c r="AH125" s="58">
        <v>530.29</v>
      </c>
      <c r="AI125" s="58">
        <v>0</v>
      </c>
      <c r="AJ125" s="58">
        <v>152</v>
      </c>
      <c r="AK125" s="58">
        <v>47.5</v>
      </c>
      <c r="AL125" s="58">
        <v>0</v>
      </c>
      <c r="AM125" s="58">
        <v>2967.68</v>
      </c>
      <c r="AN125" s="58">
        <v>984.34</v>
      </c>
      <c r="AO125" s="58">
        <v>332.66</v>
      </c>
      <c r="AP125" s="58">
        <v>0</v>
      </c>
      <c r="AQ125" s="58">
        <v>2031</v>
      </c>
      <c r="AR125" s="58">
        <v>0</v>
      </c>
      <c r="AS125" s="58">
        <v>0</v>
      </c>
      <c r="AT125" s="58">
        <v>0</v>
      </c>
      <c r="AU125" s="58">
        <v>0</v>
      </c>
      <c r="AV125" s="58">
        <v>2310.9497926292202</v>
      </c>
      <c r="AW125" s="58">
        <v>11639.469792629199</v>
      </c>
      <c r="AX125" s="58">
        <v>20130</v>
      </c>
      <c r="AY125" s="58">
        <v>5380.5</v>
      </c>
      <c r="AZ125" s="58">
        <v>25510.5</v>
      </c>
      <c r="BA125" s="58">
        <v>-1470.10988725119</v>
      </c>
    </row>
    <row r="126" spans="1:53">
      <c r="A126" s="56">
        <v>202401</v>
      </c>
      <c r="B126" s="56" t="s">
        <v>528</v>
      </c>
      <c r="C126" s="56" t="s">
        <v>296</v>
      </c>
      <c r="D126" s="56" t="s">
        <v>295</v>
      </c>
      <c r="E126" s="62" t="str">
        <f>VLOOKUP(C126,'[2]2024年门店-截止10.31'!A:C,3,0)</f>
        <v>营业</v>
      </c>
      <c r="F126" s="63">
        <f>VLOOKUP(C126,[2]面积!A:B,2,0)</f>
        <v>66.37</v>
      </c>
      <c r="G126" s="57" t="str">
        <f>IF(OR(E126="营业",E126="装修中"),VLOOKUP(C126,[2]当前组织架构!C:H,6,0),"")</f>
        <v>戴斌</v>
      </c>
      <c r="H126" s="57" t="str">
        <f>IF(OR(E126="营业",E126="装修中"),VLOOKUP(C126,[2]当前组织架构!C:H,5,0),"")</f>
        <v>董婷婷</v>
      </c>
      <c r="I126" s="58">
        <v>182265.8</v>
      </c>
      <c r="J126" s="58">
        <v>10316.93</v>
      </c>
      <c r="K126" s="58">
        <v>171948.87</v>
      </c>
      <c r="L126" s="58">
        <v>8828.5</v>
      </c>
      <c r="M126" s="58">
        <v>8955.59</v>
      </c>
      <c r="N126" s="58">
        <v>10354.26</v>
      </c>
      <c r="O126" s="58">
        <v>24533.03</v>
      </c>
      <c r="P126" s="58">
        <v>0</v>
      </c>
      <c r="Q126" s="58">
        <v>-948.12488456794301</v>
      </c>
      <c r="R126" s="58">
        <v>51723.255115432097</v>
      </c>
      <c r="S126" s="58">
        <v>10688.7719511536</v>
      </c>
      <c r="T126" s="58">
        <v>0</v>
      </c>
      <c r="U126" s="58">
        <v>2757.74</v>
      </c>
      <c r="V126" s="58">
        <v>65169.7670665857</v>
      </c>
      <c r="W126" s="58">
        <v>106779.102933414</v>
      </c>
      <c r="X126" s="58">
        <v>26747.72</v>
      </c>
      <c r="Y126" s="58">
        <v>4868.43</v>
      </c>
      <c r="Z126" s="58">
        <v>0</v>
      </c>
      <c r="AA126" s="58">
        <v>7750.26</v>
      </c>
      <c r="AB126" s="58">
        <v>1282.6292452830201</v>
      </c>
      <c r="AC126" s="58">
        <v>0</v>
      </c>
      <c r="AD126" s="58">
        <v>40649.039245282998</v>
      </c>
      <c r="AE126" s="58">
        <v>0</v>
      </c>
      <c r="AF126" s="58">
        <v>0</v>
      </c>
      <c r="AG126" s="58">
        <v>302.77999999999997</v>
      </c>
      <c r="AH126" s="58">
        <v>511.83</v>
      </c>
      <c r="AI126" s="58">
        <v>814.16</v>
      </c>
      <c r="AJ126" s="58">
        <v>47.79</v>
      </c>
      <c r="AK126" s="58">
        <v>40.46</v>
      </c>
      <c r="AL126" s="58">
        <v>0</v>
      </c>
      <c r="AM126" s="58">
        <v>575.57000000000005</v>
      </c>
      <c r="AN126" s="58">
        <v>5957.67</v>
      </c>
      <c r="AO126" s="58">
        <v>324.77999999999997</v>
      </c>
      <c r="AP126" s="58">
        <v>0</v>
      </c>
      <c r="AQ126" s="58">
        <v>0</v>
      </c>
      <c r="AR126" s="58">
        <v>0</v>
      </c>
      <c r="AS126" s="58">
        <v>0</v>
      </c>
      <c r="AT126" s="58">
        <v>0</v>
      </c>
      <c r="AU126" s="58">
        <v>0</v>
      </c>
      <c r="AV126" s="58">
        <v>2013.7272944154099</v>
      </c>
      <c r="AW126" s="58">
        <v>10588.7672944154</v>
      </c>
      <c r="AX126" s="58">
        <v>40325.085714285698</v>
      </c>
      <c r="AY126" s="58">
        <v>5259.5094339622601</v>
      </c>
      <c r="AZ126" s="58">
        <v>45584.595148248001</v>
      </c>
      <c r="BA126" s="58">
        <v>9956.7012454676405</v>
      </c>
    </row>
    <row r="127" spans="1:53">
      <c r="A127" s="56">
        <v>202401</v>
      </c>
      <c r="B127" s="56" t="s">
        <v>528</v>
      </c>
      <c r="C127" s="56" t="s">
        <v>294</v>
      </c>
      <c r="D127" s="56" t="s">
        <v>293</v>
      </c>
      <c r="E127" s="62" t="str">
        <f>VLOOKUP(C127,'[2]2024年门店-截止10.31'!A:C,3,0)</f>
        <v>营业</v>
      </c>
      <c r="F127" s="63">
        <f>VLOOKUP(C127,[2]面积!A:B,2,0)</f>
        <v>40</v>
      </c>
      <c r="G127" s="57" t="str">
        <f>IF(OR(E127="营业",E127="装修中"),VLOOKUP(C127,[2]当前组织架构!C:H,6,0),"")</f>
        <v>戴斌</v>
      </c>
      <c r="H127" s="57" t="str">
        <f>IF(OR(E127="营业",E127="装修中"),VLOOKUP(C127,[2]当前组织架构!C:H,5,0),"")</f>
        <v>董婷婷</v>
      </c>
      <c r="I127" s="58">
        <v>175874.5</v>
      </c>
      <c r="J127" s="58">
        <v>9955.16</v>
      </c>
      <c r="K127" s="58">
        <v>165919.34</v>
      </c>
      <c r="L127" s="58">
        <v>8528.98</v>
      </c>
      <c r="M127" s="58">
        <v>8066.48</v>
      </c>
      <c r="N127" s="58">
        <v>10295.290000000001</v>
      </c>
      <c r="O127" s="58">
        <v>23743.55</v>
      </c>
      <c r="P127" s="58">
        <v>0</v>
      </c>
      <c r="Q127" s="58">
        <v>-911.45589583334697</v>
      </c>
      <c r="R127" s="58">
        <v>49722.844104166703</v>
      </c>
      <c r="S127" s="58">
        <v>10314.8917214741</v>
      </c>
      <c r="T127" s="58">
        <v>0</v>
      </c>
      <c r="U127" s="58">
        <v>2184.0300000000002</v>
      </c>
      <c r="V127" s="58">
        <v>62221.765825640803</v>
      </c>
      <c r="W127" s="58">
        <v>103697.574174359</v>
      </c>
      <c r="X127" s="58">
        <v>26074.93</v>
      </c>
      <c r="Y127" s="58">
        <v>8519.6</v>
      </c>
      <c r="Z127" s="58">
        <v>0</v>
      </c>
      <c r="AA127" s="58">
        <v>6851.76</v>
      </c>
      <c r="AB127" s="58">
        <v>1509.61056603774</v>
      </c>
      <c r="AC127" s="58">
        <v>0</v>
      </c>
      <c r="AD127" s="58">
        <v>42955.900566037701</v>
      </c>
      <c r="AE127" s="58">
        <v>6256.96</v>
      </c>
      <c r="AF127" s="58">
        <v>200</v>
      </c>
      <c r="AG127" s="58">
        <v>249.98</v>
      </c>
      <c r="AH127" s="58">
        <v>692.37</v>
      </c>
      <c r="AI127" s="58">
        <v>1035.75</v>
      </c>
      <c r="AJ127" s="58">
        <v>95.58</v>
      </c>
      <c r="AK127" s="58">
        <v>33.53</v>
      </c>
      <c r="AL127" s="58">
        <v>0</v>
      </c>
      <c r="AM127" s="58">
        <v>668.07</v>
      </c>
      <c r="AN127" s="58">
        <v>1620.19</v>
      </c>
      <c r="AO127" s="58">
        <v>277.91000000000003</v>
      </c>
      <c r="AP127" s="58">
        <v>0</v>
      </c>
      <c r="AQ127" s="58">
        <v>540</v>
      </c>
      <c r="AR127" s="58">
        <v>0</v>
      </c>
      <c r="AS127" s="58">
        <v>0</v>
      </c>
      <c r="AT127" s="58">
        <v>0</v>
      </c>
      <c r="AU127" s="58">
        <v>0</v>
      </c>
      <c r="AV127" s="58">
        <v>1746.1484119770901</v>
      </c>
      <c r="AW127" s="58">
        <v>13416.4884119771</v>
      </c>
      <c r="AX127" s="58">
        <v>27603.714285714301</v>
      </c>
      <c r="AY127" s="58">
        <v>3962.2641509434002</v>
      </c>
      <c r="AZ127" s="58">
        <v>31565.978436657701</v>
      </c>
      <c r="BA127" s="58">
        <v>15759.2067596865</v>
      </c>
    </row>
    <row r="128" spans="1:53">
      <c r="A128" s="56">
        <v>202401</v>
      </c>
      <c r="B128" s="56" t="s">
        <v>531</v>
      </c>
      <c r="C128" s="56" t="s">
        <v>302</v>
      </c>
      <c r="D128" s="56" t="s">
        <v>301</v>
      </c>
      <c r="E128" s="62" t="str">
        <f>VLOOKUP(C128,'[2]2024年门店-截止10.31'!A:C,3,0)</f>
        <v>营业</v>
      </c>
      <c r="F128" s="63">
        <f>VLOOKUP(C128,[2]面积!A:B,2,0)</f>
        <v>75</v>
      </c>
      <c r="G128" s="57" t="str">
        <f>IF(OR(E128="营业",E128="装修中"),VLOOKUP(C128,[2]当前组织架构!C:H,6,0),"")</f>
        <v>刘佳</v>
      </c>
      <c r="H128" s="57" t="str">
        <f>IF(OR(E128="营业",E128="装修中"),VLOOKUP(C128,[2]当前组织架构!C:H,5,0),"")</f>
        <v>孟祥苹</v>
      </c>
      <c r="I128" s="58">
        <v>156899.98000000001</v>
      </c>
      <c r="J128" s="58">
        <v>8881.1299999999992</v>
      </c>
      <c r="K128" s="58">
        <v>148018.85</v>
      </c>
      <c r="L128" s="58">
        <v>5722.74</v>
      </c>
      <c r="M128" s="58">
        <v>8063.47</v>
      </c>
      <c r="N128" s="58">
        <v>7249.26</v>
      </c>
      <c r="O128" s="58">
        <v>24050.67</v>
      </c>
      <c r="P128" s="58">
        <v>0</v>
      </c>
      <c r="Q128" s="58">
        <v>-382.270913895901</v>
      </c>
      <c r="R128" s="58">
        <v>44703.869086104103</v>
      </c>
      <c r="S128" s="58">
        <v>10097.7064379615</v>
      </c>
      <c r="T128" s="58">
        <v>0</v>
      </c>
      <c r="U128" s="58">
        <v>2201.83</v>
      </c>
      <c r="V128" s="58">
        <v>57003.405524065602</v>
      </c>
      <c r="W128" s="58">
        <v>91015.444475934404</v>
      </c>
      <c r="X128" s="58">
        <v>23771.75</v>
      </c>
      <c r="Y128" s="58">
        <v>5486.87</v>
      </c>
      <c r="Z128" s="58">
        <v>0</v>
      </c>
      <c r="AA128" s="58">
        <v>7792.96</v>
      </c>
      <c r="AB128" s="58">
        <v>770.66867924528003</v>
      </c>
      <c r="AC128" s="58">
        <v>0</v>
      </c>
      <c r="AD128" s="58">
        <v>37822.248679245298</v>
      </c>
      <c r="AE128" s="58">
        <v>3410.45</v>
      </c>
      <c r="AF128" s="58">
        <v>0</v>
      </c>
      <c r="AG128" s="58">
        <v>429.96</v>
      </c>
      <c r="AH128" s="58">
        <v>0</v>
      </c>
      <c r="AI128" s="58">
        <v>0</v>
      </c>
      <c r="AJ128" s="58">
        <v>219.57</v>
      </c>
      <c r="AK128" s="58">
        <v>75.44</v>
      </c>
      <c r="AL128" s="58">
        <v>0</v>
      </c>
      <c r="AM128" s="58">
        <v>1338.37</v>
      </c>
      <c r="AN128" s="58">
        <v>1580.56</v>
      </c>
      <c r="AO128" s="58">
        <v>100.88</v>
      </c>
      <c r="AP128" s="58">
        <v>0</v>
      </c>
      <c r="AQ128" s="58">
        <v>184</v>
      </c>
      <c r="AR128" s="58">
        <v>0</v>
      </c>
      <c r="AS128" s="58">
        <v>0</v>
      </c>
      <c r="AT128" s="58">
        <v>0</v>
      </c>
      <c r="AU128" s="58">
        <v>0</v>
      </c>
      <c r="AV128" s="58">
        <v>2615.3368766420399</v>
      </c>
      <c r="AW128" s="58">
        <v>9954.5668766420404</v>
      </c>
      <c r="AX128" s="58">
        <v>35035.714285714297</v>
      </c>
      <c r="AY128" s="58">
        <v>13390</v>
      </c>
      <c r="AZ128" s="58">
        <v>48425.714285714297</v>
      </c>
      <c r="BA128" s="58">
        <v>-5187.0853656672298</v>
      </c>
    </row>
    <row r="129" spans="1:53">
      <c r="A129" s="56">
        <v>202401</v>
      </c>
      <c r="B129" s="56" t="s">
        <v>531</v>
      </c>
      <c r="C129" s="56" t="s">
        <v>292</v>
      </c>
      <c r="D129" s="56" t="s">
        <v>291</v>
      </c>
      <c r="E129" s="62" t="str">
        <f>VLOOKUP(C129,'[2]2024年门店-截止10.31'!A:C,3,0)</f>
        <v>营业</v>
      </c>
      <c r="F129" s="63">
        <f>VLOOKUP(C129,[2]面积!A:B,2,0)</f>
        <v>132</v>
      </c>
      <c r="G129" s="57" t="str">
        <f>IF(OR(E129="营业",E129="装修中"),VLOOKUP(C129,[2]当前组织架构!C:H,6,0),"")</f>
        <v>刘佳</v>
      </c>
      <c r="H129" s="57" t="str">
        <f>IF(OR(E129="营业",E129="装修中"),VLOOKUP(C129,[2]当前组织架构!C:H,5,0),"")</f>
        <v>巨伦</v>
      </c>
      <c r="I129" s="58">
        <v>233901.55</v>
      </c>
      <c r="J129" s="58">
        <v>6812.6699999999801</v>
      </c>
      <c r="K129" s="58">
        <v>227088.88</v>
      </c>
      <c r="L129" s="58">
        <v>9824.0400000000009</v>
      </c>
      <c r="M129" s="58">
        <v>12500.04</v>
      </c>
      <c r="N129" s="58">
        <v>10300.01</v>
      </c>
      <c r="O129" s="58">
        <v>36892.82</v>
      </c>
      <c r="P129" s="58">
        <v>0</v>
      </c>
      <c r="Q129" s="58">
        <v>-589.41157342187898</v>
      </c>
      <c r="R129" s="58">
        <v>68927.498426578095</v>
      </c>
      <c r="S129" s="58">
        <v>15523.2090569707</v>
      </c>
      <c r="T129" s="58">
        <v>-0.01</v>
      </c>
      <c r="U129" s="58">
        <v>2538.7600000000002</v>
      </c>
      <c r="V129" s="58">
        <v>86989.457483548802</v>
      </c>
      <c r="W129" s="58">
        <v>140099.42251645101</v>
      </c>
      <c r="X129" s="58">
        <v>25569.37</v>
      </c>
      <c r="Y129" s="58">
        <v>7541.16</v>
      </c>
      <c r="Z129" s="58">
        <v>0</v>
      </c>
      <c r="AA129" s="58">
        <v>7741.08</v>
      </c>
      <c r="AB129" s="58">
        <v>548.37113207546997</v>
      </c>
      <c r="AC129" s="58">
        <v>0</v>
      </c>
      <c r="AD129" s="58">
        <v>41399.981132075503</v>
      </c>
      <c r="AE129" s="58">
        <v>6300</v>
      </c>
      <c r="AF129" s="58">
        <v>0</v>
      </c>
      <c r="AG129" s="58">
        <v>754.87</v>
      </c>
      <c r="AH129" s="58">
        <v>0</v>
      </c>
      <c r="AI129" s="58">
        <v>0</v>
      </c>
      <c r="AJ129" s="58">
        <v>198.24</v>
      </c>
      <c r="AK129" s="58">
        <v>48.49</v>
      </c>
      <c r="AL129" s="58">
        <v>0</v>
      </c>
      <c r="AM129" s="58">
        <v>963.8</v>
      </c>
      <c r="AN129" s="58">
        <v>1100.93</v>
      </c>
      <c r="AO129" s="58">
        <v>93.82</v>
      </c>
      <c r="AP129" s="58">
        <v>0</v>
      </c>
      <c r="AQ129" s="58">
        <v>1486</v>
      </c>
      <c r="AR129" s="58">
        <v>0</v>
      </c>
      <c r="AS129" s="58">
        <v>0</v>
      </c>
      <c r="AT129" s="58">
        <v>0</v>
      </c>
      <c r="AU129" s="58">
        <v>0</v>
      </c>
      <c r="AV129" s="58">
        <v>3630.4453672080799</v>
      </c>
      <c r="AW129" s="58">
        <v>14576.5953672081</v>
      </c>
      <c r="AX129" s="58">
        <v>33145.199999999997</v>
      </c>
      <c r="AY129" s="58">
        <v>10844.93</v>
      </c>
      <c r="AZ129" s="58">
        <v>43990.13</v>
      </c>
      <c r="BA129" s="58">
        <v>40132.716017167397</v>
      </c>
    </row>
    <row r="130" spans="1:53">
      <c r="A130" s="56">
        <v>202401</v>
      </c>
      <c r="B130" s="56" t="s">
        <v>528</v>
      </c>
      <c r="C130" s="56" t="s">
        <v>298</v>
      </c>
      <c r="D130" s="56" t="s">
        <v>297</v>
      </c>
      <c r="E130" s="62" t="str">
        <f>VLOOKUP(C130,'[2]2024年门店-截止10.31'!A:C,3,0)</f>
        <v>营业</v>
      </c>
      <c r="F130" s="63">
        <f>VLOOKUP(C130,[2]面积!A:B,2,0)</f>
        <v>73.8</v>
      </c>
      <c r="G130" s="57" t="str">
        <f>IF(OR(E130="营业",E130="装修中"),VLOOKUP(C130,[2]当前组织架构!C:H,6,0),"")</f>
        <v>孙军</v>
      </c>
      <c r="H130" s="57" t="str">
        <f>IF(OR(E130="营业",E130="装修中"),VLOOKUP(C130,[2]当前组织架构!C:H,5,0),"")</f>
        <v>甘胜斌</v>
      </c>
      <c r="I130" s="58">
        <v>174093.68</v>
      </c>
      <c r="J130" s="58">
        <v>9854.3599999999897</v>
      </c>
      <c r="K130" s="58">
        <v>164239.32</v>
      </c>
      <c r="L130" s="58">
        <v>7993.97</v>
      </c>
      <c r="M130" s="58">
        <v>8228.86</v>
      </c>
      <c r="N130" s="58">
        <v>9224.43</v>
      </c>
      <c r="O130" s="58">
        <v>22183.7</v>
      </c>
      <c r="P130" s="58">
        <v>0</v>
      </c>
      <c r="Q130" s="58">
        <v>-857.39349247846405</v>
      </c>
      <c r="R130" s="58">
        <v>46773.5665075215</v>
      </c>
      <c r="S130" s="58">
        <v>9665.5000152588309</v>
      </c>
      <c r="T130" s="58">
        <v>0</v>
      </c>
      <c r="U130" s="58">
        <v>2611.02</v>
      </c>
      <c r="V130" s="58">
        <v>59050.086522780402</v>
      </c>
      <c r="W130" s="58">
        <v>105189.23347722</v>
      </c>
      <c r="X130" s="58">
        <v>32695.01</v>
      </c>
      <c r="Y130" s="58">
        <v>5066.03</v>
      </c>
      <c r="Z130" s="58">
        <v>0</v>
      </c>
      <c r="AA130" s="58">
        <v>3934.48</v>
      </c>
      <c r="AB130" s="58">
        <v>4879.6541509434001</v>
      </c>
      <c r="AC130" s="58">
        <v>0</v>
      </c>
      <c r="AD130" s="58">
        <v>46575.1741509434</v>
      </c>
      <c r="AE130" s="58">
        <v>3718.8</v>
      </c>
      <c r="AF130" s="58">
        <v>0</v>
      </c>
      <c r="AG130" s="58">
        <v>784.51</v>
      </c>
      <c r="AH130" s="58">
        <v>539</v>
      </c>
      <c r="AI130" s="58">
        <v>0</v>
      </c>
      <c r="AJ130" s="58">
        <v>0</v>
      </c>
      <c r="AK130" s="58">
        <v>44.2</v>
      </c>
      <c r="AL130" s="58">
        <v>0</v>
      </c>
      <c r="AM130" s="58">
        <v>3451.1</v>
      </c>
      <c r="AN130" s="58">
        <v>1106.77</v>
      </c>
      <c r="AO130" s="58">
        <v>100.88</v>
      </c>
      <c r="AP130" s="58">
        <v>0</v>
      </c>
      <c r="AQ130" s="58">
        <v>0</v>
      </c>
      <c r="AR130" s="58">
        <v>0</v>
      </c>
      <c r="AS130" s="58">
        <v>0</v>
      </c>
      <c r="AT130" s="58">
        <v>0</v>
      </c>
      <c r="AU130" s="58">
        <v>0</v>
      </c>
      <c r="AV130" s="58">
        <v>2013.7272944154099</v>
      </c>
      <c r="AW130" s="58">
        <v>11758.987294415399</v>
      </c>
      <c r="AX130" s="58">
        <v>38160.952380952403</v>
      </c>
      <c r="AY130" s="58">
        <v>7782.0754716981101</v>
      </c>
      <c r="AZ130" s="58">
        <v>45943.027852650499</v>
      </c>
      <c r="BA130" s="58">
        <v>912.04417921068705</v>
      </c>
    </row>
    <row r="131" spans="1:53">
      <c r="A131" s="56">
        <v>202401</v>
      </c>
      <c r="B131" s="56" t="s">
        <v>528</v>
      </c>
      <c r="C131" s="56" t="s">
        <v>300</v>
      </c>
      <c r="D131" s="56" t="s">
        <v>299</v>
      </c>
      <c r="E131" s="62" t="str">
        <f>VLOOKUP(C131,'[2]2024年门店-截止10.31'!A:C,3,0)</f>
        <v>营业</v>
      </c>
      <c r="F131" s="63">
        <f>VLOOKUP(C131,[2]面积!A:B,2,0)</f>
        <v>67</v>
      </c>
      <c r="G131" s="57" t="str">
        <f>IF(OR(E131="营业",E131="装修中"),VLOOKUP(C131,[2]当前组织架构!C:H,6,0),"")</f>
        <v>江远洋</v>
      </c>
      <c r="H131" s="57" t="str">
        <f>IF(OR(E131="营业",E131="装修中"),VLOOKUP(C131,[2]当前组织架构!C:H,5,0),"")</f>
        <v>许瑛伦</v>
      </c>
      <c r="I131" s="58">
        <v>165158.38</v>
      </c>
      <c r="J131" s="58">
        <v>4810.4399999999996</v>
      </c>
      <c r="K131" s="58">
        <v>160347.94</v>
      </c>
      <c r="L131" s="58">
        <v>8223</v>
      </c>
      <c r="M131" s="58">
        <v>8837.5</v>
      </c>
      <c r="N131" s="58">
        <v>9180.7999999999993</v>
      </c>
      <c r="O131" s="58">
        <v>28836.11</v>
      </c>
      <c r="P131" s="58">
        <v>0</v>
      </c>
      <c r="Q131" s="58">
        <v>-991.43525380484198</v>
      </c>
      <c r="R131" s="58">
        <v>54085.974746195199</v>
      </c>
      <c r="S131" s="58">
        <v>11966.157679804901</v>
      </c>
      <c r="T131" s="58">
        <v>0</v>
      </c>
      <c r="U131" s="58">
        <v>4364.96</v>
      </c>
      <c r="V131" s="58">
        <v>70417.092426000105</v>
      </c>
      <c r="W131" s="58">
        <v>89930.847573999898</v>
      </c>
      <c r="X131" s="58">
        <v>21754.36</v>
      </c>
      <c r="Y131" s="58">
        <v>1318.53</v>
      </c>
      <c r="Z131" s="58">
        <v>1200</v>
      </c>
      <c r="AA131" s="58">
        <v>1314.56</v>
      </c>
      <c r="AB131" s="58">
        <v>2979.0886792452802</v>
      </c>
      <c r="AC131" s="58">
        <v>0</v>
      </c>
      <c r="AD131" s="58">
        <v>28566.538679245299</v>
      </c>
      <c r="AE131" s="58">
        <v>3246.67</v>
      </c>
      <c r="AF131" s="58">
        <v>31.7</v>
      </c>
      <c r="AG131" s="58">
        <v>236.27</v>
      </c>
      <c r="AH131" s="58">
        <v>124.62</v>
      </c>
      <c r="AI131" s="58">
        <v>0</v>
      </c>
      <c r="AJ131" s="58">
        <v>60.4</v>
      </c>
      <c r="AK131" s="58">
        <v>206.55</v>
      </c>
      <c r="AL131" s="58">
        <v>0</v>
      </c>
      <c r="AM131" s="58">
        <v>1465.81</v>
      </c>
      <c r="AN131" s="58">
        <v>1914.42</v>
      </c>
      <c r="AO131" s="58">
        <v>8.1300000000000008</v>
      </c>
      <c r="AP131" s="58">
        <v>0</v>
      </c>
      <c r="AQ131" s="58">
        <v>412</v>
      </c>
      <c r="AR131" s="58">
        <v>0</v>
      </c>
      <c r="AS131" s="58">
        <v>0</v>
      </c>
      <c r="AT131" s="58">
        <v>0</v>
      </c>
      <c r="AU131" s="58">
        <v>0</v>
      </c>
      <c r="AV131" s="58">
        <v>1624.73385971517</v>
      </c>
      <c r="AW131" s="58">
        <v>9331.3038597151699</v>
      </c>
      <c r="AX131" s="58">
        <v>42042</v>
      </c>
      <c r="AY131" s="58">
        <v>7392</v>
      </c>
      <c r="AZ131" s="58">
        <v>49434</v>
      </c>
      <c r="BA131" s="58">
        <v>2599.0050350394299</v>
      </c>
    </row>
    <row r="132" spans="1:53">
      <c r="A132" s="56">
        <v>202401</v>
      </c>
      <c r="B132" s="56" t="s">
        <v>531</v>
      </c>
      <c r="C132" s="56" t="s">
        <v>304</v>
      </c>
      <c r="D132" s="56" t="s">
        <v>303</v>
      </c>
      <c r="E132" s="62" t="str">
        <f>VLOOKUP(C132,'[2]2024年门店-截止10.31'!A:C,3,0)</f>
        <v>营业</v>
      </c>
      <c r="F132" s="63">
        <f>VLOOKUP(C132,[2]面积!A:B,2,0)</f>
        <v>75</v>
      </c>
      <c r="G132" s="57" t="str">
        <f>IF(OR(E132="营业",E132="装修中"),VLOOKUP(C132,[2]当前组织架构!C:H,6,0),"")</f>
        <v>刘佳</v>
      </c>
      <c r="H132" s="57" t="str">
        <f>IF(OR(E132="营业",E132="装修中"),VLOOKUP(C132,[2]当前组织架构!C:H,5,0),"")</f>
        <v>刘传良</v>
      </c>
      <c r="I132" s="58">
        <v>192709.16</v>
      </c>
      <c r="J132" s="58">
        <v>10908.07</v>
      </c>
      <c r="K132" s="58">
        <v>181801.09</v>
      </c>
      <c r="L132" s="58">
        <v>7650.74</v>
      </c>
      <c r="M132" s="58">
        <v>11715.87</v>
      </c>
      <c r="N132" s="58">
        <v>10425.799999999999</v>
      </c>
      <c r="O132" s="58">
        <v>30288.03</v>
      </c>
      <c r="P132" s="58">
        <v>0</v>
      </c>
      <c r="Q132" s="58">
        <v>-509.40277225035999</v>
      </c>
      <c r="R132" s="58">
        <v>59571.037227749599</v>
      </c>
      <c r="S132" s="58">
        <v>13028.668969599699</v>
      </c>
      <c r="T132" s="58">
        <v>0</v>
      </c>
      <c r="U132" s="58">
        <v>2331.5500000000002</v>
      </c>
      <c r="V132" s="58">
        <v>74931.256197349401</v>
      </c>
      <c r="W132" s="58">
        <v>106869.833802651</v>
      </c>
      <c r="X132" s="58">
        <v>31807.27</v>
      </c>
      <c r="Y132" s="58">
        <v>2606.8000000000002</v>
      </c>
      <c r="Z132" s="58">
        <v>0</v>
      </c>
      <c r="AA132" s="58">
        <v>5089.8599999999997</v>
      </c>
      <c r="AB132" s="58">
        <v>1606.0173584905699</v>
      </c>
      <c r="AC132" s="58">
        <v>0</v>
      </c>
      <c r="AD132" s="58">
        <v>41109.947358490601</v>
      </c>
      <c r="AE132" s="58">
        <v>5123.5</v>
      </c>
      <c r="AF132" s="58">
        <v>451.91</v>
      </c>
      <c r="AG132" s="58">
        <v>697.3</v>
      </c>
      <c r="AH132" s="58">
        <v>50</v>
      </c>
      <c r="AI132" s="58">
        <v>0</v>
      </c>
      <c r="AJ132" s="58">
        <v>12.39</v>
      </c>
      <c r="AK132" s="58">
        <v>44.12</v>
      </c>
      <c r="AL132" s="58">
        <v>0</v>
      </c>
      <c r="AM132" s="58">
        <v>1301.56</v>
      </c>
      <c r="AN132" s="58">
        <v>1976.15</v>
      </c>
      <c r="AO132" s="58">
        <v>0</v>
      </c>
      <c r="AP132" s="58">
        <v>0</v>
      </c>
      <c r="AQ132" s="58">
        <v>0</v>
      </c>
      <c r="AR132" s="58">
        <v>0</v>
      </c>
      <c r="AS132" s="58">
        <v>0</v>
      </c>
      <c r="AT132" s="58">
        <v>0</v>
      </c>
      <c r="AU132" s="58">
        <v>0</v>
      </c>
      <c r="AV132" s="58">
        <v>2357.8691093464399</v>
      </c>
      <c r="AW132" s="58">
        <v>12014.799109346401</v>
      </c>
      <c r="AX132" s="58">
        <v>23139.285714285699</v>
      </c>
      <c r="AY132" s="58">
        <v>11529.9528301887</v>
      </c>
      <c r="AZ132" s="58">
        <v>34669.2385444744</v>
      </c>
      <c r="BA132" s="58">
        <v>19075.848790339602</v>
      </c>
    </row>
    <row r="133" spans="1:53">
      <c r="A133" s="56">
        <v>202401</v>
      </c>
      <c r="B133" s="56" t="s">
        <v>528</v>
      </c>
      <c r="C133" s="56" t="s">
        <v>306</v>
      </c>
      <c r="D133" s="56" t="s">
        <v>305</v>
      </c>
      <c r="E133" s="62" t="str">
        <f>VLOOKUP(C133,'[2]2024年门店-截止10.31'!A:C,3,0)</f>
        <v>营业</v>
      </c>
      <c r="F133" s="63">
        <f>VLOOKUP(C133,[2]面积!A:B,2,0)</f>
        <v>92</v>
      </c>
      <c r="G133" s="57" t="str">
        <f>IF(OR(E133="营业",E133="装修中"),VLOOKUP(C133,[2]当前组织架构!C:H,6,0),"")</f>
        <v>刘佳</v>
      </c>
      <c r="H133" s="57" t="str">
        <f>IF(OR(E133="营业",E133="装修中"),VLOOKUP(C133,[2]当前组织架构!C:H,5,0),"")</f>
        <v>袁春福</v>
      </c>
      <c r="I133" s="58">
        <v>230418.7</v>
      </c>
      <c r="J133" s="58">
        <v>6711.22</v>
      </c>
      <c r="K133" s="58">
        <v>223707.48</v>
      </c>
      <c r="L133" s="58">
        <v>9921.41</v>
      </c>
      <c r="M133" s="58">
        <v>10177.459999999999</v>
      </c>
      <c r="N133" s="58">
        <v>9580.24</v>
      </c>
      <c r="O133" s="58">
        <v>30028.79</v>
      </c>
      <c r="P133" s="58">
        <v>0</v>
      </c>
      <c r="Q133" s="58">
        <v>-1074.7875942360799</v>
      </c>
      <c r="R133" s="58">
        <v>58633.112405763903</v>
      </c>
      <c r="S133" s="58">
        <v>12666.7789971041</v>
      </c>
      <c r="T133" s="58">
        <v>526.20000000000005</v>
      </c>
      <c r="U133" s="58">
        <v>12455.55</v>
      </c>
      <c r="V133" s="58">
        <v>84281.641402868001</v>
      </c>
      <c r="W133" s="58">
        <v>139425.83859713201</v>
      </c>
      <c r="X133" s="58">
        <v>27805.82</v>
      </c>
      <c r="Y133" s="58">
        <v>6731.86</v>
      </c>
      <c r="Z133" s="58">
        <v>0</v>
      </c>
      <c r="AA133" s="58">
        <v>5688.45</v>
      </c>
      <c r="AB133" s="58">
        <v>2928.5192452830202</v>
      </c>
      <c r="AC133" s="58">
        <v>0</v>
      </c>
      <c r="AD133" s="58">
        <v>43154.649245282999</v>
      </c>
      <c r="AE133" s="58">
        <v>162</v>
      </c>
      <c r="AF133" s="58">
        <v>0</v>
      </c>
      <c r="AG133" s="58">
        <v>230.35</v>
      </c>
      <c r="AH133" s="58">
        <v>250</v>
      </c>
      <c r="AI133" s="58">
        <v>0</v>
      </c>
      <c r="AJ133" s="58">
        <v>238.95</v>
      </c>
      <c r="AK133" s="58">
        <v>79.56</v>
      </c>
      <c r="AL133" s="58">
        <v>0</v>
      </c>
      <c r="AM133" s="58">
        <v>822.83</v>
      </c>
      <c r="AN133" s="58">
        <v>960.83</v>
      </c>
      <c r="AO133" s="58">
        <v>15.8</v>
      </c>
      <c r="AP133" s="58">
        <v>0</v>
      </c>
      <c r="AQ133" s="58">
        <v>792</v>
      </c>
      <c r="AR133" s="58">
        <v>0</v>
      </c>
      <c r="AS133" s="58">
        <v>0</v>
      </c>
      <c r="AT133" s="58">
        <v>0</v>
      </c>
      <c r="AU133" s="58">
        <v>0</v>
      </c>
      <c r="AV133" s="58">
        <v>1985.9429056334</v>
      </c>
      <c r="AW133" s="58">
        <v>5538.2629056333999</v>
      </c>
      <c r="AX133" s="58">
        <v>45617.63</v>
      </c>
      <c r="AY133" s="58">
        <v>10440</v>
      </c>
      <c r="AZ133" s="58">
        <v>56057.63</v>
      </c>
      <c r="BA133" s="58">
        <v>34675.296446215601</v>
      </c>
    </row>
    <row r="134" spans="1:53">
      <c r="A134" s="56">
        <v>202401</v>
      </c>
      <c r="B134" s="56" t="s">
        <v>528</v>
      </c>
      <c r="C134" s="56" t="s">
        <v>308</v>
      </c>
      <c r="D134" s="56" t="s">
        <v>307</v>
      </c>
      <c r="E134" s="62" t="str">
        <f>VLOOKUP(C134,'[2]2024年门店-截止10.31'!A:C,3,0)</f>
        <v>已闭店</v>
      </c>
      <c r="F134" s="63">
        <f>VLOOKUP(C134,[2]面积!A:B,2,0)</f>
        <v>25</v>
      </c>
      <c r="G134" s="57" t="str">
        <f>IF(OR(E134="营业",E134="装修中"),VLOOKUP(C134,[2]当前组织架构!C:H,6,0),"")</f>
        <v/>
      </c>
      <c r="H134" s="57" t="str">
        <f>IF(OR(E134="营业",E134="装修中"),VLOOKUP(C134,[2]当前组织架构!C:H,5,0),"")</f>
        <v/>
      </c>
      <c r="I134" s="58">
        <v>62281.05</v>
      </c>
      <c r="J134" s="58">
        <v>3525.34</v>
      </c>
      <c r="K134" s="58">
        <v>58755.71</v>
      </c>
      <c r="L134" s="58">
        <v>4175.09</v>
      </c>
      <c r="M134" s="58">
        <v>2547.64</v>
      </c>
      <c r="N134" s="58">
        <v>5083.92</v>
      </c>
      <c r="O134" s="58">
        <v>9177.19</v>
      </c>
      <c r="P134" s="58">
        <v>0</v>
      </c>
      <c r="Q134" s="58">
        <v>-377.72507342302799</v>
      </c>
      <c r="R134" s="58">
        <v>20606.114926577</v>
      </c>
      <c r="S134" s="58">
        <v>4110.3913687771801</v>
      </c>
      <c r="T134" s="58">
        <v>0</v>
      </c>
      <c r="U134" s="58">
        <v>2146.79</v>
      </c>
      <c r="V134" s="58">
        <v>26863.296295354201</v>
      </c>
      <c r="W134" s="58">
        <v>31892.413704645802</v>
      </c>
      <c r="X134" s="58">
        <v>17617.22</v>
      </c>
      <c r="Y134" s="58">
        <v>150</v>
      </c>
      <c r="Z134" s="58">
        <v>0</v>
      </c>
      <c r="AA134" s="58">
        <v>3221.14</v>
      </c>
      <c r="AB134" s="58">
        <v>435.74830188678999</v>
      </c>
      <c r="AC134" s="58">
        <v>0</v>
      </c>
      <c r="AD134" s="58">
        <v>21424.108301886801</v>
      </c>
      <c r="AE134" s="58">
        <v>137.06</v>
      </c>
      <c r="AF134" s="58">
        <v>0</v>
      </c>
      <c r="AG134" s="58">
        <v>434.18</v>
      </c>
      <c r="AH134" s="58">
        <v>561.83000000000004</v>
      </c>
      <c r="AI134" s="58">
        <v>0</v>
      </c>
      <c r="AJ134" s="58">
        <v>0</v>
      </c>
      <c r="AK134" s="58">
        <v>29.67</v>
      </c>
      <c r="AL134" s="58">
        <v>0</v>
      </c>
      <c r="AM134" s="58">
        <v>710.91</v>
      </c>
      <c r="AN134" s="58">
        <v>771.7</v>
      </c>
      <c r="AO134" s="58">
        <v>0</v>
      </c>
      <c r="AP134" s="58">
        <v>0</v>
      </c>
      <c r="AQ134" s="58">
        <v>0</v>
      </c>
      <c r="AR134" s="58">
        <v>0</v>
      </c>
      <c r="AS134" s="58">
        <v>0</v>
      </c>
      <c r="AT134" s="58">
        <v>0</v>
      </c>
      <c r="AU134" s="58">
        <v>0</v>
      </c>
      <c r="AV134" s="58">
        <v>2013.7272944154099</v>
      </c>
      <c r="AW134" s="58">
        <v>4659.0772944154096</v>
      </c>
      <c r="AX134" s="58">
        <v>5476.1904761904798</v>
      </c>
      <c r="AY134" s="58">
        <v>1768.8679245282999</v>
      </c>
      <c r="AZ134" s="58">
        <v>7245.0584007187799</v>
      </c>
      <c r="BA134" s="58">
        <v>-1435.8302923751901</v>
      </c>
    </row>
    <row r="135" spans="1:53">
      <c r="A135" s="56">
        <v>202401</v>
      </c>
      <c r="B135" s="56" t="s">
        <v>528</v>
      </c>
      <c r="C135" s="56" t="s">
        <v>310</v>
      </c>
      <c r="D135" s="56" t="s">
        <v>309</v>
      </c>
      <c r="E135" s="62" t="str">
        <f>VLOOKUP(C135,'[2]2024年门店-截止10.31'!A:C,3,0)</f>
        <v>营业</v>
      </c>
      <c r="F135" s="63">
        <f>VLOOKUP(C135,[2]面积!A:B,2,0)</f>
        <v>41.6</v>
      </c>
      <c r="G135" s="57" t="str">
        <f>IF(OR(E135="营业",E135="装修中"),VLOOKUP(C135,[2]当前组织架构!C:H,6,0),"")</f>
        <v>孙军</v>
      </c>
      <c r="H135" s="57" t="str">
        <f>IF(OR(E135="营业",E135="装修中"),VLOOKUP(C135,[2]当前组织架构!C:H,5,0),"")</f>
        <v>殷艳花</v>
      </c>
      <c r="I135" s="58">
        <v>211507.98</v>
      </c>
      <c r="J135" s="58">
        <v>11972.15</v>
      </c>
      <c r="K135" s="58">
        <v>199535.83</v>
      </c>
      <c r="L135" s="58">
        <v>10034.799999999999</v>
      </c>
      <c r="M135" s="58">
        <v>8104.78</v>
      </c>
      <c r="N135" s="58">
        <v>13759.27</v>
      </c>
      <c r="O135" s="58">
        <v>27466.87</v>
      </c>
      <c r="P135" s="58">
        <v>0</v>
      </c>
      <c r="Q135" s="58">
        <v>-1068.62809408625</v>
      </c>
      <c r="R135" s="58">
        <v>58297.091905913701</v>
      </c>
      <c r="S135" s="58">
        <v>12001.596318553</v>
      </c>
      <c r="T135" s="58">
        <v>0</v>
      </c>
      <c r="U135" s="58">
        <v>2774.72</v>
      </c>
      <c r="V135" s="58">
        <v>73073.408224466693</v>
      </c>
      <c r="W135" s="58">
        <v>126462.421775533</v>
      </c>
      <c r="X135" s="58">
        <v>29090</v>
      </c>
      <c r="Y135" s="58">
        <v>4157.82</v>
      </c>
      <c r="Z135" s="58">
        <v>0</v>
      </c>
      <c r="AA135" s="58">
        <v>6688.58</v>
      </c>
      <c r="AB135" s="58">
        <v>1218.45018867925</v>
      </c>
      <c r="AC135" s="58">
        <v>0</v>
      </c>
      <c r="AD135" s="58">
        <v>41154.850188679302</v>
      </c>
      <c r="AE135" s="58">
        <v>4837.79</v>
      </c>
      <c r="AF135" s="58">
        <v>0</v>
      </c>
      <c r="AG135" s="58">
        <v>563.11</v>
      </c>
      <c r="AH135" s="58">
        <v>624</v>
      </c>
      <c r="AI135" s="58">
        <v>350</v>
      </c>
      <c r="AJ135" s="58">
        <v>0</v>
      </c>
      <c r="AK135" s="58">
        <v>55.36</v>
      </c>
      <c r="AL135" s="58">
        <v>0</v>
      </c>
      <c r="AM135" s="58">
        <v>1403.36</v>
      </c>
      <c r="AN135" s="58">
        <v>3896.28</v>
      </c>
      <c r="AO135" s="58">
        <v>211.18</v>
      </c>
      <c r="AP135" s="58">
        <v>0</v>
      </c>
      <c r="AQ135" s="58">
        <v>446</v>
      </c>
      <c r="AR135" s="58">
        <v>0</v>
      </c>
      <c r="AS135" s="58">
        <v>0</v>
      </c>
      <c r="AT135" s="58">
        <v>0</v>
      </c>
      <c r="AU135" s="58">
        <v>0</v>
      </c>
      <c r="AV135" s="58">
        <v>2013.7272944154099</v>
      </c>
      <c r="AW135" s="58">
        <v>14400.807294415399</v>
      </c>
      <c r="AX135" s="58">
        <v>52497.619047619002</v>
      </c>
      <c r="AY135" s="58">
        <v>4708.4905660377399</v>
      </c>
      <c r="AZ135" s="58">
        <v>57206.109613656699</v>
      </c>
      <c r="BA135" s="58">
        <v>13700.654678781601</v>
      </c>
    </row>
    <row r="136" spans="1:53">
      <c r="A136" s="56">
        <v>202401</v>
      </c>
      <c r="B136" s="56" t="s">
        <v>528</v>
      </c>
      <c r="C136" s="56" t="s">
        <v>312</v>
      </c>
      <c r="D136" s="56" t="s">
        <v>311</v>
      </c>
      <c r="E136" s="62" t="str">
        <f>VLOOKUP(C136,'[2]2024年门店-截止10.31'!A:C,3,0)</f>
        <v>营业</v>
      </c>
      <c r="F136" s="63">
        <f>VLOOKUP(C136,[2]面积!A:B,2,0)</f>
        <v>51</v>
      </c>
      <c r="G136" s="57" t="str">
        <f>IF(OR(E136="营业",E136="装修中"),VLOOKUP(C136,[2]当前组织架构!C:H,6,0),"")</f>
        <v>戴斌</v>
      </c>
      <c r="H136" s="57" t="str">
        <f>IF(OR(E136="营业",E136="装修中"),VLOOKUP(C136,[2]当前组织架构!C:H,5,0),"")</f>
        <v>冯珏</v>
      </c>
      <c r="I136" s="58">
        <v>223271.52</v>
      </c>
      <c r="J136" s="58">
        <v>12638.01</v>
      </c>
      <c r="K136" s="58">
        <v>210633.51</v>
      </c>
      <c r="L136" s="58">
        <v>10304.790000000001</v>
      </c>
      <c r="M136" s="58">
        <v>9621.92</v>
      </c>
      <c r="N136" s="58">
        <v>15664.32</v>
      </c>
      <c r="O136" s="58">
        <v>29471.23</v>
      </c>
      <c r="P136" s="58">
        <v>0</v>
      </c>
      <c r="Q136" s="58">
        <v>-1171.1701450052999</v>
      </c>
      <c r="R136" s="58">
        <v>63891.089854994701</v>
      </c>
      <c r="S136" s="58">
        <v>12996.697913595201</v>
      </c>
      <c r="T136" s="58">
        <v>0</v>
      </c>
      <c r="U136" s="58">
        <v>2559.63</v>
      </c>
      <c r="V136" s="58">
        <v>79447.417768589905</v>
      </c>
      <c r="W136" s="58">
        <v>131186.09223141</v>
      </c>
      <c r="X136" s="58">
        <v>30177.15</v>
      </c>
      <c r="Y136" s="58">
        <v>7178.29</v>
      </c>
      <c r="Z136" s="58">
        <v>0</v>
      </c>
      <c r="AA136" s="58">
        <v>6533.8</v>
      </c>
      <c r="AB136" s="58">
        <v>1402.8320754716999</v>
      </c>
      <c r="AC136" s="58">
        <v>0</v>
      </c>
      <c r="AD136" s="58">
        <v>45292.072075471697</v>
      </c>
      <c r="AE136" s="58">
        <v>6169.5</v>
      </c>
      <c r="AF136" s="58">
        <v>0</v>
      </c>
      <c r="AG136" s="58">
        <v>372.37</v>
      </c>
      <c r="AH136" s="58">
        <v>575.58000000000004</v>
      </c>
      <c r="AI136" s="58">
        <v>26</v>
      </c>
      <c r="AJ136" s="58">
        <v>160.72</v>
      </c>
      <c r="AK136" s="58">
        <v>47.12</v>
      </c>
      <c r="AL136" s="58">
        <v>0</v>
      </c>
      <c r="AM136" s="58">
        <v>3383.91</v>
      </c>
      <c r="AN136" s="58">
        <v>2354.4899999999998</v>
      </c>
      <c r="AO136" s="58">
        <v>238.94</v>
      </c>
      <c r="AP136" s="58">
        <v>500</v>
      </c>
      <c r="AQ136" s="58">
        <v>150</v>
      </c>
      <c r="AR136" s="58">
        <v>0</v>
      </c>
      <c r="AS136" s="58">
        <v>0</v>
      </c>
      <c r="AT136" s="58">
        <v>0</v>
      </c>
      <c r="AU136" s="58">
        <v>0</v>
      </c>
      <c r="AV136" s="58">
        <v>2225.4991812078601</v>
      </c>
      <c r="AW136" s="58">
        <v>16204.1291812079</v>
      </c>
      <c r="AX136" s="58">
        <v>29547.619047618999</v>
      </c>
      <c r="AY136" s="58">
        <v>4550.2358490566003</v>
      </c>
      <c r="AZ136" s="58">
        <v>34097.854896675599</v>
      </c>
      <c r="BA136" s="58">
        <v>35592.0360780548</v>
      </c>
    </row>
    <row r="137" spans="1:53">
      <c r="A137" s="56">
        <v>202401</v>
      </c>
      <c r="B137" s="56" t="s">
        <v>528</v>
      </c>
      <c r="C137" s="56" t="s">
        <v>314</v>
      </c>
      <c r="D137" s="56" t="s">
        <v>313</v>
      </c>
      <c r="E137" s="62" t="str">
        <f>VLOOKUP(C137,'[2]2024年门店-截止10.31'!A:C,3,0)</f>
        <v>营业</v>
      </c>
      <c r="F137" s="63">
        <f>VLOOKUP(C137,[2]面积!A:B,2,0)</f>
        <v>94</v>
      </c>
      <c r="G137" s="57" t="str">
        <f>IF(OR(E137="营业",E137="装修中"),VLOOKUP(C137,[2]当前组织架构!C:H,6,0),"")</f>
        <v>戴斌</v>
      </c>
      <c r="H137" s="57" t="str">
        <f>IF(OR(E137="营业",E137="装修中"),VLOOKUP(C137,[2]当前组织架构!C:H,5,0),"")</f>
        <v>董婷婷</v>
      </c>
      <c r="I137" s="58">
        <v>235292.97</v>
      </c>
      <c r="J137" s="58">
        <v>13318.47</v>
      </c>
      <c r="K137" s="58">
        <v>221974.5</v>
      </c>
      <c r="L137" s="58">
        <v>11682.44</v>
      </c>
      <c r="M137" s="58">
        <v>10362.57</v>
      </c>
      <c r="N137" s="58">
        <v>13882.29</v>
      </c>
      <c r="O137" s="58">
        <v>30449.23</v>
      </c>
      <c r="P137" s="58">
        <v>0</v>
      </c>
      <c r="Q137" s="58">
        <v>-1194.8280042077999</v>
      </c>
      <c r="R137" s="58">
        <v>65181.701995792202</v>
      </c>
      <c r="S137" s="58">
        <v>13354.1233324161</v>
      </c>
      <c r="T137" s="58">
        <v>0</v>
      </c>
      <c r="U137" s="58">
        <v>2559.63</v>
      </c>
      <c r="V137" s="58">
        <v>81095.455328208307</v>
      </c>
      <c r="W137" s="58">
        <v>140879.04467179201</v>
      </c>
      <c r="X137" s="58">
        <v>29561.5</v>
      </c>
      <c r="Y137" s="58">
        <v>5881.11</v>
      </c>
      <c r="Z137" s="58">
        <v>1600</v>
      </c>
      <c r="AA137" s="58">
        <v>4845.72</v>
      </c>
      <c r="AB137" s="58">
        <v>2747.3596226415102</v>
      </c>
      <c r="AC137" s="58">
        <v>0</v>
      </c>
      <c r="AD137" s="58">
        <v>44635.689622641497</v>
      </c>
      <c r="AE137" s="58">
        <v>6396.5</v>
      </c>
      <c r="AF137" s="58">
        <v>192</v>
      </c>
      <c r="AG137" s="58">
        <v>239.84</v>
      </c>
      <c r="AH137" s="58">
        <v>649.88</v>
      </c>
      <c r="AI137" s="58">
        <v>1605</v>
      </c>
      <c r="AJ137" s="58">
        <v>287.89</v>
      </c>
      <c r="AK137" s="58">
        <v>35.270000000000003</v>
      </c>
      <c r="AL137" s="58">
        <v>0</v>
      </c>
      <c r="AM137" s="58">
        <v>1939.85</v>
      </c>
      <c r="AN137" s="58">
        <v>2457.89</v>
      </c>
      <c r="AO137" s="58">
        <v>492.92</v>
      </c>
      <c r="AP137" s="58">
        <v>0</v>
      </c>
      <c r="AQ137" s="58">
        <v>735</v>
      </c>
      <c r="AR137" s="58">
        <v>0</v>
      </c>
      <c r="AS137" s="58">
        <v>0</v>
      </c>
      <c r="AT137" s="58">
        <v>0</v>
      </c>
      <c r="AU137" s="58">
        <v>0</v>
      </c>
      <c r="AV137" s="58">
        <v>1746.1484119770901</v>
      </c>
      <c r="AW137" s="58">
        <v>16778.188411977098</v>
      </c>
      <c r="AX137" s="58">
        <v>26517.428571428602</v>
      </c>
      <c r="AY137" s="58">
        <v>9754.7169811320691</v>
      </c>
      <c r="AZ137" s="58">
        <v>36272.145552560702</v>
      </c>
      <c r="BA137" s="58">
        <v>43193.021084612701</v>
      </c>
    </row>
    <row r="138" spans="1:53">
      <c r="A138" s="56">
        <v>202401</v>
      </c>
      <c r="B138" s="56" t="s">
        <v>531</v>
      </c>
      <c r="C138" s="56" t="s">
        <v>318</v>
      </c>
      <c r="D138" s="56" t="s">
        <v>317</v>
      </c>
      <c r="E138" s="62" t="str">
        <f>VLOOKUP(C138,'[2]2024年门店-截止10.31'!A:C,3,0)</f>
        <v>营业</v>
      </c>
      <c r="F138" s="63">
        <f>VLOOKUP(C138,[2]面积!A:B,2,0)</f>
        <v>105.1</v>
      </c>
      <c r="G138" s="57" t="str">
        <f>IF(OR(E138="营业",E138="装修中"),VLOOKUP(C138,[2]当前组织架构!C:H,6,0),"")</f>
        <v>刘佳</v>
      </c>
      <c r="H138" s="57" t="str">
        <f>IF(OR(E138="营业",E138="装修中"),VLOOKUP(C138,[2]当前组织架构!C:H,5,0),"")</f>
        <v>王佳</v>
      </c>
      <c r="I138" s="58">
        <v>127450.56</v>
      </c>
      <c r="J138" s="58">
        <v>3712.1499999999901</v>
      </c>
      <c r="K138" s="58">
        <v>123738.41</v>
      </c>
      <c r="L138" s="58">
        <v>5977.79</v>
      </c>
      <c r="M138" s="58">
        <v>8814.48</v>
      </c>
      <c r="N138" s="58">
        <v>6810.69</v>
      </c>
      <c r="O138" s="58">
        <v>23128.12</v>
      </c>
      <c r="P138" s="58">
        <v>0</v>
      </c>
      <c r="Q138" s="58">
        <v>-379.26047408695098</v>
      </c>
      <c r="R138" s="58">
        <v>44351.819525913103</v>
      </c>
      <c r="S138" s="58">
        <v>9840.3356989376407</v>
      </c>
      <c r="T138" s="58">
        <v>-0.01</v>
      </c>
      <c r="U138" s="58">
        <v>6505.89</v>
      </c>
      <c r="V138" s="58">
        <v>60698.035224850697</v>
      </c>
      <c r="W138" s="58">
        <v>63040.374775149299</v>
      </c>
      <c r="X138" s="58">
        <v>15201.76</v>
      </c>
      <c r="Y138" s="58">
        <v>3157.83</v>
      </c>
      <c r="Z138" s="58">
        <v>0</v>
      </c>
      <c r="AA138" s="58">
        <v>5290.12</v>
      </c>
      <c r="AB138" s="58">
        <v>416.93943396226001</v>
      </c>
      <c r="AC138" s="58">
        <v>0</v>
      </c>
      <c r="AD138" s="58">
        <v>24066.649433962299</v>
      </c>
      <c r="AE138" s="58">
        <v>3495.94</v>
      </c>
      <c r="AF138" s="58">
        <v>189.8</v>
      </c>
      <c r="AG138" s="58">
        <v>347.88</v>
      </c>
      <c r="AH138" s="58">
        <v>283.33</v>
      </c>
      <c r="AI138" s="58">
        <v>0</v>
      </c>
      <c r="AJ138" s="58">
        <v>2.8</v>
      </c>
      <c r="AK138" s="58">
        <v>47.16</v>
      </c>
      <c r="AL138" s="58">
        <v>0</v>
      </c>
      <c r="AM138" s="58">
        <v>2842.47</v>
      </c>
      <c r="AN138" s="58">
        <v>1107.8699999999999</v>
      </c>
      <c r="AO138" s="58">
        <v>0</v>
      </c>
      <c r="AP138" s="58">
        <v>0</v>
      </c>
      <c r="AQ138" s="58">
        <v>150</v>
      </c>
      <c r="AR138" s="58">
        <v>0</v>
      </c>
      <c r="AS138" s="58">
        <v>0</v>
      </c>
      <c r="AT138" s="58">
        <v>0</v>
      </c>
      <c r="AU138" s="58">
        <v>0</v>
      </c>
      <c r="AV138" s="58">
        <v>2360.3167508558799</v>
      </c>
      <c r="AW138" s="58">
        <v>10827.5667508559</v>
      </c>
      <c r="AX138" s="58">
        <v>11972.63</v>
      </c>
      <c r="AY138" s="58">
        <v>6832</v>
      </c>
      <c r="AZ138" s="58">
        <v>18804.63</v>
      </c>
      <c r="BA138" s="58">
        <v>9341.5285903311105</v>
      </c>
    </row>
    <row r="139" spans="1:53">
      <c r="A139" s="56">
        <v>202401</v>
      </c>
      <c r="B139" s="56" t="s">
        <v>532</v>
      </c>
      <c r="C139" s="56" t="s">
        <v>316</v>
      </c>
      <c r="D139" s="56" t="s">
        <v>315</v>
      </c>
      <c r="E139" s="62" t="str">
        <f>VLOOKUP(C139,'[2]2024年门店-截止10.31'!A:C,3,0)</f>
        <v>营业</v>
      </c>
      <c r="F139" s="63">
        <f>VLOOKUP(C139,[2]面积!A:B,2,0)</f>
        <v>66.17</v>
      </c>
      <c r="G139" s="57" t="str">
        <f>IF(OR(E139="营业",E139="装修中"),VLOOKUP(C139,[2]当前组织架构!C:H,6,0),"")</f>
        <v>江远洋</v>
      </c>
      <c r="H139" s="57" t="str">
        <f>IF(OR(E139="营业",E139="装修中"),VLOOKUP(C139,[2]当前组织架构!C:H,5,0),"")</f>
        <v>胡肖肖</v>
      </c>
      <c r="I139" s="58">
        <v>189937.95</v>
      </c>
      <c r="J139" s="58">
        <v>5532.1700000000101</v>
      </c>
      <c r="K139" s="58">
        <v>184405.78</v>
      </c>
      <c r="L139" s="58">
        <v>8988.26</v>
      </c>
      <c r="M139" s="58">
        <v>13131.47</v>
      </c>
      <c r="N139" s="58">
        <v>7670.82</v>
      </c>
      <c r="O139" s="58">
        <v>32337.46</v>
      </c>
      <c r="P139" s="58">
        <v>0</v>
      </c>
      <c r="Q139" s="58">
        <v>644.130007181618</v>
      </c>
      <c r="R139" s="58">
        <v>62772.140007181602</v>
      </c>
      <c r="S139" s="58">
        <v>25262.2524701574</v>
      </c>
      <c r="T139" s="58">
        <v>0</v>
      </c>
      <c r="U139" s="58">
        <v>16994.14</v>
      </c>
      <c r="V139" s="58">
        <v>105028.532477339</v>
      </c>
      <c r="W139" s="58">
        <v>79377.247522660997</v>
      </c>
      <c r="X139" s="58">
        <v>26100</v>
      </c>
      <c r="Y139" s="58">
        <v>2364.8200000000002</v>
      </c>
      <c r="Z139" s="58">
        <v>1520</v>
      </c>
      <c r="AA139" s="58">
        <v>5556.24</v>
      </c>
      <c r="AB139" s="58">
        <v>1104.54566037736</v>
      </c>
      <c r="AC139" s="58">
        <v>0</v>
      </c>
      <c r="AD139" s="58">
        <v>36645.605660377398</v>
      </c>
      <c r="AE139" s="58">
        <v>6394.4</v>
      </c>
      <c r="AF139" s="58">
        <v>600</v>
      </c>
      <c r="AG139" s="58">
        <v>319.24</v>
      </c>
      <c r="AH139" s="58">
        <v>0</v>
      </c>
      <c r="AI139" s="58">
        <v>0</v>
      </c>
      <c r="AJ139" s="58">
        <v>11.35</v>
      </c>
      <c r="AK139" s="58">
        <v>0</v>
      </c>
      <c r="AL139" s="58">
        <v>0</v>
      </c>
      <c r="AM139" s="58">
        <v>1706.55</v>
      </c>
      <c r="AN139" s="58">
        <v>1253.05</v>
      </c>
      <c r="AO139" s="58">
        <v>520.25</v>
      </c>
      <c r="AP139" s="58">
        <v>0</v>
      </c>
      <c r="AQ139" s="58">
        <v>150</v>
      </c>
      <c r="AR139" s="58">
        <v>0</v>
      </c>
      <c r="AS139" s="58">
        <v>0</v>
      </c>
      <c r="AT139" s="58">
        <v>0</v>
      </c>
      <c r="AU139" s="58">
        <v>0</v>
      </c>
      <c r="AV139" s="58">
        <v>2310.9497926292202</v>
      </c>
      <c r="AW139" s="58">
        <v>13265.789792629201</v>
      </c>
      <c r="AX139" s="58">
        <v>60161.88</v>
      </c>
      <c r="AY139" s="58">
        <v>-10295.23</v>
      </c>
      <c r="AZ139" s="58">
        <v>49866.65</v>
      </c>
      <c r="BA139" s="58">
        <v>-20400.797930345601</v>
      </c>
    </row>
    <row r="140" spans="1:53">
      <c r="A140" s="56">
        <v>202401</v>
      </c>
      <c r="B140" s="56" t="s">
        <v>532</v>
      </c>
      <c r="C140" s="56" t="s">
        <v>326</v>
      </c>
      <c r="D140" s="56" t="s">
        <v>325</v>
      </c>
      <c r="E140" s="62" t="str">
        <f>VLOOKUP(C140,'[2]2024年门店-截止10.31'!A:C,3,0)</f>
        <v>营业</v>
      </c>
      <c r="F140" s="63">
        <f>VLOOKUP(C140,[2]面积!A:B,2,0)</f>
        <v>53</v>
      </c>
      <c r="G140" s="57" t="str">
        <f>IF(OR(E140="营业",E140="装修中"),VLOOKUP(C140,[2]当前组织架构!C:H,6,0),"")</f>
        <v>江远洋</v>
      </c>
      <c r="H140" s="57" t="str">
        <f>IF(OR(E140="营业",E140="装修中"),VLOOKUP(C140,[2]当前组织架构!C:H,5,0),"")</f>
        <v>郭静</v>
      </c>
      <c r="I140" s="58">
        <v>130657.88</v>
      </c>
      <c r="J140" s="58">
        <v>3805.5700000000102</v>
      </c>
      <c r="K140" s="58">
        <v>126852.31</v>
      </c>
      <c r="L140" s="58">
        <v>5959.92</v>
      </c>
      <c r="M140" s="58">
        <v>6306.18</v>
      </c>
      <c r="N140" s="58">
        <v>5058.46</v>
      </c>
      <c r="O140" s="58">
        <v>21145.84</v>
      </c>
      <c r="P140" s="58">
        <v>0</v>
      </c>
      <c r="Q140" s="58">
        <v>398.85293329497802</v>
      </c>
      <c r="R140" s="58">
        <v>38869.252933295</v>
      </c>
      <c r="S140" s="58">
        <v>16152.7698794311</v>
      </c>
      <c r="T140" s="58">
        <v>-0.02</v>
      </c>
      <c r="U140" s="58">
        <v>3882.72</v>
      </c>
      <c r="V140" s="58">
        <v>58904.722812726097</v>
      </c>
      <c r="W140" s="58">
        <v>67947.587187273894</v>
      </c>
      <c r="X140" s="58">
        <v>21097.46</v>
      </c>
      <c r="Y140" s="58">
        <v>2704.41</v>
      </c>
      <c r="Z140" s="58">
        <v>0</v>
      </c>
      <c r="AA140" s="58">
        <v>3949.94</v>
      </c>
      <c r="AB140" s="58">
        <v>404.83622641508998</v>
      </c>
      <c r="AC140" s="58">
        <v>0</v>
      </c>
      <c r="AD140" s="58">
        <v>28156.646226415101</v>
      </c>
      <c r="AE140" s="58">
        <v>2678.48</v>
      </c>
      <c r="AF140" s="58">
        <v>0</v>
      </c>
      <c r="AG140" s="58">
        <v>620.91999999999996</v>
      </c>
      <c r="AH140" s="58">
        <v>251.2</v>
      </c>
      <c r="AI140" s="58">
        <v>300</v>
      </c>
      <c r="AJ140" s="58">
        <v>200.01</v>
      </c>
      <c r="AK140" s="58">
        <v>36.020000000000003</v>
      </c>
      <c r="AL140" s="58">
        <v>0</v>
      </c>
      <c r="AM140" s="58">
        <v>1111.06</v>
      </c>
      <c r="AN140" s="58">
        <v>1227.53</v>
      </c>
      <c r="AO140" s="58">
        <v>133.33000000000001</v>
      </c>
      <c r="AP140" s="58">
        <v>0</v>
      </c>
      <c r="AQ140" s="58">
        <v>100</v>
      </c>
      <c r="AR140" s="58">
        <v>0</v>
      </c>
      <c r="AS140" s="58">
        <v>0</v>
      </c>
      <c r="AT140" s="58">
        <v>0</v>
      </c>
      <c r="AU140" s="58">
        <v>0</v>
      </c>
      <c r="AV140" s="58">
        <v>1761.7779820708099</v>
      </c>
      <c r="AW140" s="58">
        <v>8420.3279820708103</v>
      </c>
      <c r="AX140" s="58">
        <v>29150</v>
      </c>
      <c r="AY140" s="58">
        <v>5105</v>
      </c>
      <c r="AZ140" s="58">
        <v>34255</v>
      </c>
      <c r="BA140" s="58">
        <v>-2884.38702121202</v>
      </c>
    </row>
    <row r="141" spans="1:53">
      <c r="A141" s="56">
        <v>202401</v>
      </c>
      <c r="B141" s="56" t="s">
        <v>528</v>
      </c>
      <c r="C141" s="56" t="s">
        <v>320</v>
      </c>
      <c r="D141" s="56" t="s">
        <v>319</v>
      </c>
      <c r="E141" s="62" t="str">
        <f>VLOOKUP(C141,'[2]2024年门店-截止10.31'!A:C,3,0)</f>
        <v>营业</v>
      </c>
      <c r="F141" s="63">
        <f>VLOOKUP(C141,[2]面积!A:B,2,0)</f>
        <v>55.22</v>
      </c>
      <c r="G141" s="57" t="str">
        <f>IF(OR(E141="营业",E141="装修中"),VLOOKUP(C141,[2]当前组织架构!C:H,6,0),"")</f>
        <v>江远洋</v>
      </c>
      <c r="H141" s="57" t="str">
        <f>IF(OR(E141="营业",E141="装修中"),VLOOKUP(C141,[2]当前组织架构!C:H,5,0),"")</f>
        <v>严彪</v>
      </c>
      <c r="I141" s="58">
        <v>172248.18</v>
      </c>
      <c r="J141" s="58">
        <v>9749.8999999999905</v>
      </c>
      <c r="K141" s="58">
        <v>162498.28</v>
      </c>
      <c r="L141" s="58">
        <v>8228.81</v>
      </c>
      <c r="M141" s="58">
        <v>7086.18</v>
      </c>
      <c r="N141" s="58">
        <v>7241.38</v>
      </c>
      <c r="O141" s="58">
        <v>23314.04</v>
      </c>
      <c r="P141" s="58">
        <v>0</v>
      </c>
      <c r="Q141" s="58">
        <v>-825.70225398184402</v>
      </c>
      <c r="R141" s="58">
        <v>45044.707746018197</v>
      </c>
      <c r="S141" s="58">
        <v>9791.8446687023097</v>
      </c>
      <c r="T141" s="58">
        <v>0</v>
      </c>
      <c r="U141" s="58">
        <v>2067.7600000000002</v>
      </c>
      <c r="V141" s="58">
        <v>56904.312414720502</v>
      </c>
      <c r="W141" s="58">
        <v>105593.96758528</v>
      </c>
      <c r="X141" s="58">
        <v>28979.919999999998</v>
      </c>
      <c r="Y141" s="58">
        <v>2022.08</v>
      </c>
      <c r="Z141" s="58">
        <v>1600</v>
      </c>
      <c r="AA141" s="58">
        <v>3279.85</v>
      </c>
      <c r="AB141" s="58">
        <v>857.75509433962304</v>
      </c>
      <c r="AC141" s="58">
        <v>0</v>
      </c>
      <c r="AD141" s="58">
        <v>36739.605094339597</v>
      </c>
      <c r="AE141" s="58">
        <v>5216.3</v>
      </c>
      <c r="AF141" s="58">
        <v>0</v>
      </c>
      <c r="AG141" s="58">
        <v>124.58</v>
      </c>
      <c r="AH141" s="58">
        <v>399</v>
      </c>
      <c r="AI141" s="58">
        <v>2365</v>
      </c>
      <c r="AJ141" s="58">
        <v>4.96</v>
      </c>
      <c r="AK141" s="58">
        <v>44.81</v>
      </c>
      <c r="AL141" s="58">
        <v>0</v>
      </c>
      <c r="AM141" s="58">
        <v>1326.34</v>
      </c>
      <c r="AN141" s="58">
        <v>1730.19</v>
      </c>
      <c r="AO141" s="58">
        <v>283.57</v>
      </c>
      <c r="AP141" s="58">
        <v>0</v>
      </c>
      <c r="AQ141" s="58">
        <v>100</v>
      </c>
      <c r="AR141" s="58">
        <v>0</v>
      </c>
      <c r="AS141" s="58">
        <v>0</v>
      </c>
      <c r="AT141" s="58">
        <v>0</v>
      </c>
      <c r="AU141" s="58">
        <v>0</v>
      </c>
      <c r="AV141" s="58">
        <v>1624.73385971517</v>
      </c>
      <c r="AW141" s="58">
        <v>13219.483859715199</v>
      </c>
      <c r="AX141" s="58">
        <v>26295.238095238099</v>
      </c>
      <c r="AY141" s="58">
        <v>9255.0943396226394</v>
      </c>
      <c r="AZ141" s="58">
        <v>35550.332434860698</v>
      </c>
      <c r="BA141" s="58">
        <v>20084.546196364499</v>
      </c>
    </row>
    <row r="142" spans="1:53">
      <c r="A142" s="56">
        <v>202401</v>
      </c>
      <c r="B142" s="56" t="s">
        <v>531</v>
      </c>
      <c r="C142" s="56" t="s">
        <v>324</v>
      </c>
      <c r="D142" s="56" t="s">
        <v>323</v>
      </c>
      <c r="E142" s="62" t="str">
        <f>VLOOKUP(C142,'[2]2024年门店-截止10.31'!A:C,3,0)</f>
        <v>营业</v>
      </c>
      <c r="F142" s="63">
        <f>VLOOKUP(C142,[2]面积!A:B,2,0)</f>
        <v>63.62</v>
      </c>
      <c r="G142" s="57" t="str">
        <f>IF(OR(E142="营业",E142="装修中"),VLOOKUP(C142,[2]当前组织架构!C:H,6,0),"")</f>
        <v>刘佳</v>
      </c>
      <c r="H142" s="57" t="str">
        <f>IF(OR(E142="营业",E142="装修中"),VLOOKUP(C142,[2]当前组织架构!C:H,5,0),"")</f>
        <v>巨伦</v>
      </c>
      <c r="I142" s="58">
        <v>140253.70000000001</v>
      </c>
      <c r="J142" s="58">
        <v>7938.8900000000103</v>
      </c>
      <c r="K142" s="58">
        <v>132314.81</v>
      </c>
      <c r="L142" s="58">
        <v>5603.01</v>
      </c>
      <c r="M142" s="58">
        <v>7373.62</v>
      </c>
      <c r="N142" s="58">
        <v>5987.73</v>
      </c>
      <c r="O142" s="58">
        <v>20964.669999999998</v>
      </c>
      <c r="P142" s="58">
        <v>0</v>
      </c>
      <c r="Q142" s="58">
        <v>-338.54543301060698</v>
      </c>
      <c r="R142" s="58">
        <v>39590.484566989398</v>
      </c>
      <c r="S142" s="58">
        <v>8861.4298055518593</v>
      </c>
      <c r="T142" s="58">
        <v>0</v>
      </c>
      <c r="U142" s="58">
        <v>2478.38</v>
      </c>
      <c r="V142" s="58">
        <v>50930.294372541299</v>
      </c>
      <c r="W142" s="58">
        <v>81384.515627458706</v>
      </c>
      <c r="X142" s="58">
        <v>19887</v>
      </c>
      <c r="Y142" s="58">
        <v>5040.51</v>
      </c>
      <c r="Z142" s="58">
        <v>0</v>
      </c>
      <c r="AA142" s="58">
        <v>6650.58</v>
      </c>
      <c r="AB142" s="58">
        <v>1654.9584905660399</v>
      </c>
      <c r="AC142" s="58">
        <v>0</v>
      </c>
      <c r="AD142" s="58">
        <v>33233.048490565998</v>
      </c>
      <c r="AE142" s="58">
        <v>4000</v>
      </c>
      <c r="AF142" s="58">
        <v>277.14</v>
      </c>
      <c r="AG142" s="58">
        <v>680.78</v>
      </c>
      <c r="AH142" s="58">
        <v>354</v>
      </c>
      <c r="AI142" s="58">
        <v>0</v>
      </c>
      <c r="AJ142" s="58">
        <v>0</v>
      </c>
      <c r="AK142" s="58">
        <v>31.38</v>
      </c>
      <c r="AL142" s="58">
        <v>0</v>
      </c>
      <c r="AM142" s="58">
        <v>1587.97</v>
      </c>
      <c r="AN142" s="58">
        <v>1849.16</v>
      </c>
      <c r="AO142" s="58">
        <v>102.38</v>
      </c>
      <c r="AP142" s="58">
        <v>0</v>
      </c>
      <c r="AQ142" s="58">
        <v>0</v>
      </c>
      <c r="AR142" s="58">
        <v>0</v>
      </c>
      <c r="AS142" s="58">
        <v>0</v>
      </c>
      <c r="AT142" s="58">
        <v>0</v>
      </c>
      <c r="AU142" s="58">
        <v>0</v>
      </c>
      <c r="AV142" s="58">
        <v>3630.4453672080799</v>
      </c>
      <c r="AW142" s="58">
        <v>12513.255367208099</v>
      </c>
      <c r="AX142" s="58">
        <v>14324.6285714286</v>
      </c>
      <c r="AY142" s="58">
        <v>3742.64150943396</v>
      </c>
      <c r="AZ142" s="58">
        <v>18067.2700808626</v>
      </c>
      <c r="BA142" s="58">
        <v>17570.941688822099</v>
      </c>
    </row>
    <row r="143" spans="1:53">
      <c r="A143" s="56">
        <v>202401</v>
      </c>
      <c r="B143" s="56" t="s">
        <v>528</v>
      </c>
      <c r="C143" s="56" t="s">
        <v>322</v>
      </c>
      <c r="D143" s="56" t="s">
        <v>321</v>
      </c>
      <c r="E143" s="62" t="str">
        <f>VLOOKUP(C143,'[2]2024年门店-截止10.31'!A:C,3,0)</f>
        <v>营业</v>
      </c>
      <c r="F143" s="63">
        <f>VLOOKUP(C143,[2]面积!A:B,2,0)</f>
        <v>88.53</v>
      </c>
      <c r="G143" s="57" t="str">
        <f>IF(OR(E143="营业",E143="装修中"),VLOOKUP(C143,[2]当前组织架构!C:H,6,0),"")</f>
        <v>戴斌</v>
      </c>
      <c r="H143" s="57" t="str">
        <f>IF(OR(E143="营业",E143="装修中"),VLOOKUP(C143,[2]当前组织架构!C:H,5,0),"")</f>
        <v>池甜</v>
      </c>
      <c r="I143" s="58">
        <v>208959.46</v>
      </c>
      <c r="J143" s="58">
        <v>6086.1999999999798</v>
      </c>
      <c r="K143" s="58">
        <v>202873.26</v>
      </c>
      <c r="L143" s="58">
        <v>8037.9</v>
      </c>
      <c r="M143" s="58">
        <v>12168.52</v>
      </c>
      <c r="N143" s="58">
        <v>6130.6</v>
      </c>
      <c r="O143" s="58">
        <v>30801.84</v>
      </c>
      <c r="P143" s="58">
        <v>0</v>
      </c>
      <c r="Q143" s="58">
        <v>-1028.5429210672601</v>
      </c>
      <c r="R143" s="58">
        <v>56110.317078932698</v>
      </c>
      <c r="S143" s="58">
        <v>12633.836091012199</v>
      </c>
      <c r="T143" s="58">
        <v>0</v>
      </c>
      <c r="U143" s="58">
        <v>7088.36</v>
      </c>
      <c r="V143" s="58">
        <v>75832.513169944999</v>
      </c>
      <c r="W143" s="58">
        <v>127040.746830055</v>
      </c>
      <c r="X143" s="58">
        <v>31478.5</v>
      </c>
      <c r="Y143" s="58">
        <v>5783.75</v>
      </c>
      <c r="Z143" s="58">
        <v>0</v>
      </c>
      <c r="AA143" s="58">
        <v>5726.73</v>
      </c>
      <c r="AB143" s="58">
        <v>644.59905660377001</v>
      </c>
      <c r="AC143" s="58">
        <v>0</v>
      </c>
      <c r="AD143" s="58">
        <v>43633.579056603798</v>
      </c>
      <c r="AE143" s="58">
        <v>4317.0200000000004</v>
      </c>
      <c r="AF143" s="58">
        <v>0</v>
      </c>
      <c r="AG143" s="58">
        <v>376.59</v>
      </c>
      <c r="AH143" s="58">
        <v>0</v>
      </c>
      <c r="AI143" s="58">
        <v>0</v>
      </c>
      <c r="AJ143" s="58">
        <v>0</v>
      </c>
      <c r="AK143" s="58">
        <v>36.880000000000003</v>
      </c>
      <c r="AL143" s="58">
        <v>0</v>
      </c>
      <c r="AM143" s="58">
        <v>724.31</v>
      </c>
      <c r="AN143" s="58">
        <v>611.52</v>
      </c>
      <c r="AO143" s="58">
        <v>0</v>
      </c>
      <c r="AP143" s="58">
        <v>0</v>
      </c>
      <c r="AQ143" s="58">
        <v>184.8</v>
      </c>
      <c r="AR143" s="58">
        <v>0</v>
      </c>
      <c r="AS143" s="58">
        <v>0</v>
      </c>
      <c r="AT143" s="58">
        <v>0</v>
      </c>
      <c r="AU143" s="58">
        <v>0</v>
      </c>
      <c r="AV143" s="58">
        <v>2139.1383007047202</v>
      </c>
      <c r="AW143" s="58">
        <v>8390.2583007047197</v>
      </c>
      <c r="AX143" s="58">
        <v>23746.99</v>
      </c>
      <c r="AY143" s="58">
        <v>9295.65</v>
      </c>
      <c r="AZ143" s="58">
        <v>33042.639999999999</v>
      </c>
      <c r="BA143" s="58">
        <v>41974.269472746499</v>
      </c>
    </row>
    <row r="144" spans="1:53">
      <c r="A144" s="56">
        <v>202401</v>
      </c>
      <c r="B144" s="56" t="s">
        <v>528</v>
      </c>
      <c r="C144" s="56" t="s">
        <v>330</v>
      </c>
      <c r="D144" s="56" t="s">
        <v>329</v>
      </c>
      <c r="E144" s="62" t="str">
        <f>VLOOKUP(C144,'[2]2024年门店-截止10.31'!A:C,3,0)</f>
        <v>营业</v>
      </c>
      <c r="F144" s="63">
        <f>VLOOKUP(C144,[2]面积!A:B,2,0)</f>
        <v>49.92</v>
      </c>
      <c r="G144" s="57" t="str">
        <f>IF(OR(E144="营业",E144="装修中"),VLOOKUP(C144,[2]当前组织架构!C:H,6,0),"")</f>
        <v>江远洋</v>
      </c>
      <c r="H144" s="57" t="str">
        <f>IF(OR(E144="营业",E144="装修中"),VLOOKUP(C144,[2]当前组织架构!C:H,5,0),"")</f>
        <v>许瑛伦</v>
      </c>
      <c r="I144" s="58">
        <v>22917.45</v>
      </c>
      <c r="J144" s="58">
        <v>1297.21</v>
      </c>
      <c r="K144" s="58">
        <v>21620.240000000002</v>
      </c>
      <c r="L144" s="58">
        <v>1168.79</v>
      </c>
      <c r="M144" s="58">
        <v>1034.54</v>
      </c>
      <c r="N144" s="58">
        <v>985.83</v>
      </c>
      <c r="O144" s="58">
        <v>3382.07</v>
      </c>
      <c r="P144" s="58">
        <v>0</v>
      </c>
      <c r="Q144" s="58">
        <v>-118.287135921242</v>
      </c>
      <c r="R144" s="58">
        <v>6452.9428640787601</v>
      </c>
      <c r="S144" s="58">
        <v>1413.20467413556</v>
      </c>
      <c r="T144" s="58">
        <v>0</v>
      </c>
      <c r="U144" s="58">
        <v>1967.76</v>
      </c>
      <c r="V144" s="58">
        <v>9833.9075382143092</v>
      </c>
      <c r="W144" s="58">
        <v>11786.3324617857</v>
      </c>
      <c r="X144" s="58">
        <v>8551.07</v>
      </c>
      <c r="Y144" s="58">
        <v>2054.84</v>
      </c>
      <c r="Z144" s="58">
        <v>1400</v>
      </c>
      <c r="AA144" s="58">
        <v>727.55</v>
      </c>
      <c r="AB144" s="58">
        <v>552.79169811320799</v>
      </c>
      <c r="AC144" s="58">
        <v>0</v>
      </c>
      <c r="AD144" s="58">
        <v>13286.251698113199</v>
      </c>
      <c r="AE144" s="58">
        <v>1610.78</v>
      </c>
      <c r="AF144" s="58">
        <v>0</v>
      </c>
      <c r="AG144" s="58">
        <v>171.28</v>
      </c>
      <c r="AH144" s="58">
        <v>422.87</v>
      </c>
      <c r="AI144" s="58">
        <v>0</v>
      </c>
      <c r="AJ144" s="58">
        <v>0</v>
      </c>
      <c r="AK144" s="58">
        <v>44.81</v>
      </c>
      <c r="AL144" s="58">
        <v>0</v>
      </c>
      <c r="AM144" s="58">
        <v>565.70000000000005</v>
      </c>
      <c r="AN144" s="58">
        <v>879.98</v>
      </c>
      <c r="AO144" s="58">
        <v>144.75</v>
      </c>
      <c r="AP144" s="58">
        <v>0</v>
      </c>
      <c r="AQ144" s="58">
        <v>2704.5</v>
      </c>
      <c r="AR144" s="58">
        <v>0</v>
      </c>
      <c r="AS144" s="58">
        <v>0</v>
      </c>
      <c r="AT144" s="58">
        <v>0</v>
      </c>
      <c r="AU144" s="58">
        <v>0</v>
      </c>
      <c r="AV144" s="58">
        <v>1624.73385971517</v>
      </c>
      <c r="AW144" s="58">
        <v>8169.4038597151703</v>
      </c>
      <c r="AX144" s="58">
        <v>5229.7142857142899</v>
      </c>
      <c r="AY144" s="58">
        <v>2119.2452830188699</v>
      </c>
      <c r="AZ144" s="58">
        <v>7348.9595687331603</v>
      </c>
      <c r="BA144" s="58">
        <v>-17018.282664775801</v>
      </c>
    </row>
    <row r="145" spans="1:53">
      <c r="A145" s="56">
        <v>202401</v>
      </c>
      <c r="B145" s="56" t="s">
        <v>528</v>
      </c>
      <c r="C145" s="56" t="s">
        <v>328</v>
      </c>
      <c r="D145" s="56" t="s">
        <v>327</v>
      </c>
      <c r="E145" s="62" t="str">
        <f>VLOOKUP(C145,'[2]2024年门店-截止10.31'!A:C,3,0)</f>
        <v>营业</v>
      </c>
      <c r="F145" s="63">
        <f>VLOOKUP(C145,[2]面积!A:B,2,0)</f>
        <v>45</v>
      </c>
      <c r="G145" s="57" t="str">
        <f>IF(OR(E145="营业",E145="装修中"),VLOOKUP(C145,[2]当前组织架构!C:H,6,0),"")</f>
        <v>孙军</v>
      </c>
      <c r="H145" s="57" t="str">
        <f>IF(OR(E145="营业",E145="装修中"),VLOOKUP(C145,[2]当前组织架构!C:H,5,0),"")</f>
        <v>殷艳花</v>
      </c>
      <c r="I145" s="58">
        <v>209703.26</v>
      </c>
      <c r="J145" s="58">
        <v>11870</v>
      </c>
      <c r="K145" s="58">
        <v>197833.26</v>
      </c>
      <c r="L145" s="58">
        <v>10228.65</v>
      </c>
      <c r="M145" s="58">
        <v>9716.39</v>
      </c>
      <c r="N145" s="58">
        <v>14064.45</v>
      </c>
      <c r="O145" s="58">
        <v>29339.94</v>
      </c>
      <c r="P145" s="58">
        <v>0</v>
      </c>
      <c r="Q145" s="58">
        <v>-1140.33790278886</v>
      </c>
      <c r="R145" s="58">
        <v>62209.092097211098</v>
      </c>
      <c r="S145" s="58">
        <v>12814.376635823701</v>
      </c>
      <c r="T145" s="58">
        <v>0</v>
      </c>
      <c r="U145" s="58">
        <v>2559.63</v>
      </c>
      <c r="V145" s="58">
        <v>77583.098733034902</v>
      </c>
      <c r="W145" s="58">
        <v>120250.16126696501</v>
      </c>
      <c r="X145" s="58">
        <v>30242.2</v>
      </c>
      <c r="Y145" s="58">
        <v>4973.07</v>
      </c>
      <c r="Z145" s="58">
        <v>0</v>
      </c>
      <c r="AA145" s="58">
        <v>10867.89</v>
      </c>
      <c r="AB145" s="58">
        <v>787.92735849056999</v>
      </c>
      <c r="AC145" s="58">
        <v>0</v>
      </c>
      <c r="AD145" s="58">
        <v>46871.0873584906</v>
      </c>
      <c r="AE145" s="58">
        <v>3889.95</v>
      </c>
      <c r="AF145" s="58">
        <v>182</v>
      </c>
      <c r="AG145" s="58">
        <v>161.38</v>
      </c>
      <c r="AH145" s="58">
        <v>522.67999999999995</v>
      </c>
      <c r="AI145" s="58">
        <v>0</v>
      </c>
      <c r="AJ145" s="58">
        <v>242.14</v>
      </c>
      <c r="AK145" s="58">
        <v>33.700000000000003</v>
      </c>
      <c r="AL145" s="58">
        <v>0</v>
      </c>
      <c r="AM145" s="58">
        <v>2491.2800000000002</v>
      </c>
      <c r="AN145" s="58">
        <v>434.97</v>
      </c>
      <c r="AO145" s="58">
        <v>548.66999999999996</v>
      </c>
      <c r="AP145" s="58">
        <v>0</v>
      </c>
      <c r="AQ145" s="58">
        <v>100</v>
      </c>
      <c r="AR145" s="58">
        <v>0</v>
      </c>
      <c r="AS145" s="58">
        <v>0</v>
      </c>
      <c r="AT145" s="58">
        <v>0</v>
      </c>
      <c r="AU145" s="58">
        <v>0</v>
      </c>
      <c r="AV145" s="58">
        <v>2013.7272944154099</v>
      </c>
      <c r="AW145" s="58">
        <v>10620.4972944154</v>
      </c>
      <c r="AX145" s="58">
        <v>18250</v>
      </c>
      <c r="AY145" s="58">
        <v>2582.5471698113201</v>
      </c>
      <c r="AZ145" s="58">
        <v>20832.5471698113</v>
      </c>
      <c r="BA145" s="58">
        <v>41926.029444247702</v>
      </c>
    </row>
    <row r="146" spans="1:53">
      <c r="A146" s="56">
        <v>202401</v>
      </c>
      <c r="B146" s="56" t="s">
        <v>531</v>
      </c>
      <c r="C146" s="56" t="s">
        <v>332</v>
      </c>
      <c r="D146" s="56" t="s">
        <v>331</v>
      </c>
      <c r="E146" s="62" t="str">
        <f>VLOOKUP(C146,'[2]2024年门店-截止10.31'!A:C,3,0)</f>
        <v>营业</v>
      </c>
      <c r="F146" s="63">
        <f>VLOOKUP(C146,[2]面积!A:B,2,0)</f>
        <v>109.8</v>
      </c>
      <c r="G146" s="57" t="str">
        <f>IF(OR(E146="营业",E146="装修中"),VLOOKUP(C146,[2]当前组织架构!C:H,6,0),"")</f>
        <v>刘佳</v>
      </c>
      <c r="H146" s="57" t="str">
        <f>IF(OR(E146="营业",E146="装修中"),VLOOKUP(C146,[2]当前组织架构!C:H,5,0),"")</f>
        <v>解雯雯</v>
      </c>
      <c r="I146" s="58">
        <v>186417.05</v>
      </c>
      <c r="J146" s="58">
        <v>10551.91</v>
      </c>
      <c r="K146" s="58">
        <v>175865.14</v>
      </c>
      <c r="L146" s="58">
        <v>6782.53</v>
      </c>
      <c r="M146" s="58">
        <v>11606.03</v>
      </c>
      <c r="N146" s="58">
        <v>4679.08</v>
      </c>
      <c r="O146" s="58">
        <v>28128.37</v>
      </c>
      <c r="P146" s="58">
        <v>0</v>
      </c>
      <c r="Q146" s="58">
        <v>-434.074541101183</v>
      </c>
      <c r="R146" s="58">
        <v>50761.935458898799</v>
      </c>
      <c r="S146" s="58">
        <v>11664.6477197276</v>
      </c>
      <c r="T146" s="58">
        <v>0</v>
      </c>
      <c r="U146" s="58">
        <v>2201.83</v>
      </c>
      <c r="V146" s="58">
        <v>64628.413178626397</v>
      </c>
      <c r="W146" s="58">
        <v>111236.726821374</v>
      </c>
      <c r="X146" s="58">
        <v>28294.27</v>
      </c>
      <c r="Y146" s="58">
        <v>4339.09</v>
      </c>
      <c r="Z146" s="58">
        <v>0</v>
      </c>
      <c r="AA146" s="58">
        <v>9076.7199999999993</v>
      </c>
      <c r="AB146" s="58">
        <v>1540.4226415094299</v>
      </c>
      <c r="AC146" s="58">
        <v>0</v>
      </c>
      <c r="AD146" s="58">
        <v>43250.502641509403</v>
      </c>
      <c r="AE146" s="58">
        <v>12580.89</v>
      </c>
      <c r="AF146" s="58">
        <v>0</v>
      </c>
      <c r="AG146" s="58">
        <v>928.7</v>
      </c>
      <c r="AH146" s="58">
        <v>248</v>
      </c>
      <c r="AI146" s="58">
        <v>0</v>
      </c>
      <c r="AJ146" s="58">
        <v>118.6</v>
      </c>
      <c r="AK146" s="58">
        <v>43.92</v>
      </c>
      <c r="AL146" s="58">
        <v>0</v>
      </c>
      <c r="AM146" s="58">
        <v>1225.8800000000001</v>
      </c>
      <c r="AN146" s="58">
        <v>602.09</v>
      </c>
      <c r="AO146" s="58">
        <v>0</v>
      </c>
      <c r="AP146" s="58">
        <v>0</v>
      </c>
      <c r="AQ146" s="58">
        <v>106</v>
      </c>
      <c r="AR146" s="58">
        <v>0</v>
      </c>
      <c r="AS146" s="58">
        <v>0</v>
      </c>
      <c r="AT146" s="58">
        <v>0</v>
      </c>
      <c r="AU146" s="58">
        <v>0</v>
      </c>
      <c r="AV146" s="58">
        <v>2357.8691093464399</v>
      </c>
      <c r="AW146" s="58">
        <v>18211.949109346398</v>
      </c>
      <c r="AX146" s="58">
        <v>20993.142857142899</v>
      </c>
      <c r="AY146" s="58">
        <v>14410.377358490599</v>
      </c>
      <c r="AZ146" s="58">
        <v>35403.5202156335</v>
      </c>
      <c r="BA146" s="58">
        <v>14370.754854884701</v>
      </c>
    </row>
    <row r="147" spans="1:53">
      <c r="A147" s="56">
        <v>202401</v>
      </c>
      <c r="B147" s="56" t="s">
        <v>528</v>
      </c>
      <c r="C147" s="56" t="s">
        <v>334</v>
      </c>
      <c r="D147" s="56" t="s">
        <v>333</v>
      </c>
      <c r="E147" s="62" t="str">
        <f>VLOOKUP(C147,'[2]2024年门店-截止10.31'!A:C,3,0)</f>
        <v>营业</v>
      </c>
      <c r="F147" s="63">
        <f>VLOOKUP(C147,[2]面积!A:B,2,0)</f>
        <v>39</v>
      </c>
      <c r="G147" s="57" t="str">
        <f>IF(OR(E147="营业",E147="装修中"),VLOOKUP(C147,[2]当前组织架构!C:H,6,0),"")</f>
        <v>戴斌</v>
      </c>
      <c r="H147" s="57" t="str">
        <f>IF(OR(E147="营业",E147="装修中"),VLOOKUP(C147,[2]当前组织架构!C:H,5,0),"")</f>
        <v>冯珏</v>
      </c>
      <c r="I147" s="58">
        <v>224714.49</v>
      </c>
      <c r="J147" s="58">
        <v>12719.69</v>
      </c>
      <c r="K147" s="58">
        <v>211994.8</v>
      </c>
      <c r="L147" s="58">
        <v>10858.28</v>
      </c>
      <c r="M147" s="58">
        <v>10558</v>
      </c>
      <c r="N147" s="58">
        <v>14529.23</v>
      </c>
      <c r="O147" s="58">
        <v>31868.07</v>
      </c>
      <c r="P147" s="58">
        <v>0</v>
      </c>
      <c r="Q147" s="58">
        <v>-1220.6959967564701</v>
      </c>
      <c r="R147" s="58">
        <v>66592.884003243496</v>
      </c>
      <c r="S147" s="58">
        <v>13831.5966916899</v>
      </c>
      <c r="T147" s="58">
        <v>0</v>
      </c>
      <c r="U147" s="58">
        <v>2559.63</v>
      </c>
      <c r="V147" s="58">
        <v>82984.110694933494</v>
      </c>
      <c r="W147" s="58">
        <v>129010.689305067</v>
      </c>
      <c r="X147" s="58">
        <v>31915.86</v>
      </c>
      <c r="Y147" s="58">
        <v>7230.58</v>
      </c>
      <c r="Z147" s="58">
        <v>0</v>
      </c>
      <c r="AA147" s="58">
        <v>7248.74</v>
      </c>
      <c r="AB147" s="58">
        <v>1276.70037735849</v>
      </c>
      <c r="AC147" s="58">
        <v>0</v>
      </c>
      <c r="AD147" s="58">
        <v>47671.880377358502</v>
      </c>
      <c r="AE147" s="58">
        <v>3952.52</v>
      </c>
      <c r="AF147" s="58">
        <v>0</v>
      </c>
      <c r="AG147" s="58">
        <v>452.27</v>
      </c>
      <c r="AH147" s="58">
        <v>642.33000000000004</v>
      </c>
      <c r="AI147" s="58">
        <v>157</v>
      </c>
      <c r="AJ147" s="58">
        <v>199.35</v>
      </c>
      <c r="AK147" s="58">
        <v>0</v>
      </c>
      <c r="AL147" s="58">
        <v>0</v>
      </c>
      <c r="AM147" s="58">
        <v>2824.57</v>
      </c>
      <c r="AN147" s="58">
        <v>431.52</v>
      </c>
      <c r="AO147" s="58">
        <v>168.14</v>
      </c>
      <c r="AP147" s="58">
        <v>1000</v>
      </c>
      <c r="AQ147" s="58">
        <v>150</v>
      </c>
      <c r="AR147" s="58">
        <v>0</v>
      </c>
      <c r="AS147" s="58">
        <v>0</v>
      </c>
      <c r="AT147" s="58">
        <v>0</v>
      </c>
      <c r="AU147" s="58">
        <v>0</v>
      </c>
      <c r="AV147" s="58">
        <v>2225.4991812078601</v>
      </c>
      <c r="AW147" s="58">
        <v>12203.1991812079</v>
      </c>
      <c r="AX147" s="58">
        <v>39004.809523809497</v>
      </c>
      <c r="AY147" s="58">
        <v>94.339622641509393</v>
      </c>
      <c r="AZ147" s="58">
        <v>39099.149146451004</v>
      </c>
      <c r="BA147" s="58">
        <v>30036.460600049599</v>
      </c>
    </row>
    <row r="148" spans="1:53">
      <c r="A148" s="56">
        <v>202401</v>
      </c>
      <c r="B148" s="56" t="s">
        <v>528</v>
      </c>
      <c r="C148" s="56" t="s">
        <v>336</v>
      </c>
      <c r="D148" s="56" t="s">
        <v>335</v>
      </c>
      <c r="E148" s="62" t="str">
        <f>VLOOKUP(C148,'[2]2024年门店-截止10.31'!A:C,3,0)</f>
        <v>营业</v>
      </c>
      <c r="F148" s="63">
        <f>VLOOKUP(C148,[2]面积!A:B,2,0)</f>
        <v>59.54</v>
      </c>
      <c r="G148" s="57" t="str">
        <f>IF(OR(E148="营业",E148="装修中"),VLOOKUP(C148,[2]当前组织架构!C:H,6,0),"")</f>
        <v>江远洋</v>
      </c>
      <c r="H148" s="57" t="str">
        <f>IF(OR(E148="营业",E148="装修中"),VLOOKUP(C148,[2]当前组织架构!C:H,5,0),"")</f>
        <v>胡肖肖</v>
      </c>
      <c r="I148" s="58">
        <v>191134.47</v>
      </c>
      <c r="J148" s="58">
        <v>5567.0199999999904</v>
      </c>
      <c r="K148" s="58">
        <v>185567.45</v>
      </c>
      <c r="L148" s="58">
        <v>9105.33</v>
      </c>
      <c r="M148" s="58">
        <v>6074.1</v>
      </c>
      <c r="N148" s="58">
        <v>8214.91</v>
      </c>
      <c r="O148" s="58">
        <v>28879.87</v>
      </c>
      <c r="P148" s="58">
        <v>0</v>
      </c>
      <c r="Q148" s="58">
        <v>-940.97552261076999</v>
      </c>
      <c r="R148" s="58">
        <v>51333.234477389196</v>
      </c>
      <c r="S148" s="58">
        <v>11731.9028747552</v>
      </c>
      <c r="T148" s="58">
        <v>-0.01</v>
      </c>
      <c r="U148" s="58">
        <v>15051.32</v>
      </c>
      <c r="V148" s="58">
        <v>78116.447352144402</v>
      </c>
      <c r="W148" s="58">
        <v>107451.002647856</v>
      </c>
      <c r="X148" s="58">
        <v>30255.49</v>
      </c>
      <c r="Y148" s="58">
        <v>2154.1999999999998</v>
      </c>
      <c r="Z148" s="58">
        <v>2080</v>
      </c>
      <c r="AA148" s="58">
        <v>4685.54</v>
      </c>
      <c r="AB148" s="58">
        <v>1777.8349056603799</v>
      </c>
      <c r="AC148" s="58">
        <v>0</v>
      </c>
      <c r="AD148" s="58">
        <v>40953.064905660402</v>
      </c>
      <c r="AE148" s="58">
        <v>2095.11</v>
      </c>
      <c r="AF148" s="58">
        <v>197.54</v>
      </c>
      <c r="AG148" s="58">
        <v>299.45999999999998</v>
      </c>
      <c r="AH148" s="58">
        <v>598</v>
      </c>
      <c r="AI148" s="58">
        <v>1245</v>
      </c>
      <c r="AJ148" s="58">
        <v>9.01</v>
      </c>
      <c r="AK148" s="58">
        <v>44.81</v>
      </c>
      <c r="AL148" s="58">
        <v>0</v>
      </c>
      <c r="AM148" s="58">
        <v>1471.04</v>
      </c>
      <c r="AN148" s="58">
        <v>1202.71</v>
      </c>
      <c r="AO148" s="58">
        <v>0</v>
      </c>
      <c r="AP148" s="58">
        <v>0</v>
      </c>
      <c r="AQ148" s="58">
        <v>2950</v>
      </c>
      <c r="AR148" s="58">
        <v>0</v>
      </c>
      <c r="AS148" s="58">
        <v>0</v>
      </c>
      <c r="AT148" s="58">
        <v>0</v>
      </c>
      <c r="AU148" s="58">
        <v>0</v>
      </c>
      <c r="AV148" s="58">
        <v>2310.9497926292202</v>
      </c>
      <c r="AW148" s="58">
        <v>12423.629792629201</v>
      </c>
      <c r="AX148" s="58">
        <v>25602.2</v>
      </c>
      <c r="AY148" s="58">
        <v>6748.02</v>
      </c>
      <c r="AZ148" s="58">
        <v>32350.22</v>
      </c>
      <c r="BA148" s="58">
        <v>21724.087949566401</v>
      </c>
    </row>
    <row r="149" spans="1:53">
      <c r="A149" s="56">
        <v>202401</v>
      </c>
      <c r="B149" s="56" t="s">
        <v>528</v>
      </c>
      <c r="C149" s="56" t="s">
        <v>340</v>
      </c>
      <c r="D149" s="56" t="s">
        <v>339</v>
      </c>
      <c r="E149" s="62" t="str">
        <f>VLOOKUP(C149,'[2]2024年门店-截止10.31'!A:C,3,0)</f>
        <v>营业</v>
      </c>
      <c r="F149" s="63">
        <f>VLOOKUP(C149,[2]面积!A:B,2,0)</f>
        <v>75</v>
      </c>
      <c r="G149" s="57" t="str">
        <f>IF(OR(E149="营业",E149="装修中"),VLOOKUP(C149,[2]当前组织架构!C:H,6,0),"")</f>
        <v>江远洋</v>
      </c>
      <c r="H149" s="57" t="str">
        <f>IF(OR(E149="营业",E149="装修中"),VLOOKUP(C149,[2]当前组织架构!C:H,5,0),"")</f>
        <v>胡肖肖</v>
      </c>
      <c r="I149" s="58">
        <v>128893.93</v>
      </c>
      <c r="J149" s="58">
        <v>3754.1899999999901</v>
      </c>
      <c r="K149" s="58">
        <v>125139.74</v>
      </c>
      <c r="L149" s="58">
        <v>6834.86</v>
      </c>
      <c r="M149" s="58">
        <v>8401.89</v>
      </c>
      <c r="N149" s="58">
        <v>3055.99</v>
      </c>
      <c r="O149" s="58">
        <v>20790.73</v>
      </c>
      <c r="P149" s="58">
        <v>0</v>
      </c>
      <c r="Q149" s="58">
        <v>-703.53217406235899</v>
      </c>
      <c r="R149" s="58">
        <v>38379.937825937603</v>
      </c>
      <c r="S149" s="58">
        <v>8572.7201038080402</v>
      </c>
      <c r="T149" s="58">
        <v>0</v>
      </c>
      <c r="U149" s="58">
        <v>13096.91</v>
      </c>
      <c r="V149" s="58">
        <v>60049.567929745703</v>
      </c>
      <c r="W149" s="58">
        <v>65090.172070254303</v>
      </c>
      <c r="X149" s="58">
        <v>20496.88</v>
      </c>
      <c r="Y149" s="58">
        <v>2171.2800000000002</v>
      </c>
      <c r="Z149" s="58">
        <v>400</v>
      </c>
      <c r="AA149" s="58">
        <v>2175.36</v>
      </c>
      <c r="AB149" s="58">
        <v>2987.4275471698102</v>
      </c>
      <c r="AC149" s="58">
        <v>0</v>
      </c>
      <c r="AD149" s="58">
        <v>28230.947547169799</v>
      </c>
      <c r="AE149" s="58">
        <v>4500</v>
      </c>
      <c r="AF149" s="58">
        <v>0</v>
      </c>
      <c r="AG149" s="58">
        <v>186.38</v>
      </c>
      <c r="AH149" s="58">
        <v>0</v>
      </c>
      <c r="AI149" s="58">
        <v>0</v>
      </c>
      <c r="AJ149" s="58">
        <v>0</v>
      </c>
      <c r="AK149" s="58">
        <v>44.81</v>
      </c>
      <c r="AL149" s="58">
        <v>0</v>
      </c>
      <c r="AM149" s="58">
        <v>895.37</v>
      </c>
      <c r="AN149" s="58">
        <v>591.66999999999996</v>
      </c>
      <c r="AO149" s="58">
        <v>220.07</v>
      </c>
      <c r="AP149" s="58">
        <v>0</v>
      </c>
      <c r="AQ149" s="58">
        <v>2650</v>
      </c>
      <c r="AR149" s="58">
        <v>0</v>
      </c>
      <c r="AS149" s="58">
        <v>0</v>
      </c>
      <c r="AT149" s="58">
        <v>0</v>
      </c>
      <c r="AU149" s="58">
        <v>0</v>
      </c>
      <c r="AV149" s="58">
        <v>2310.9497926292202</v>
      </c>
      <c r="AW149" s="58">
        <v>11399.2497926292</v>
      </c>
      <c r="AX149" s="58">
        <v>30000</v>
      </c>
      <c r="AY149" s="58">
        <v>6150</v>
      </c>
      <c r="AZ149" s="58">
        <v>36150</v>
      </c>
      <c r="BA149" s="58">
        <v>-10690.0252695447</v>
      </c>
    </row>
    <row r="150" spans="1:53">
      <c r="A150" s="56">
        <v>202401</v>
      </c>
      <c r="B150" s="56" t="s">
        <v>531</v>
      </c>
      <c r="C150" s="56" t="s">
        <v>342</v>
      </c>
      <c r="D150" s="56" t="s">
        <v>341</v>
      </c>
      <c r="E150" s="62" t="str">
        <f>VLOOKUP(C150,'[2]2024年门店-截止10.31'!A:C,3,0)</f>
        <v>营业</v>
      </c>
      <c r="F150" s="63">
        <f>VLOOKUP(C150,[2]面积!A:B,2,0)</f>
        <v>66.400000000000006</v>
      </c>
      <c r="G150" s="57" t="str">
        <f>IF(OR(E150="营业",E150="装修中"),VLOOKUP(C150,[2]当前组织架构!C:H,6,0),"")</f>
        <v>刘佳</v>
      </c>
      <c r="H150" s="57" t="str">
        <f>IF(OR(E150="营业",E150="装修中"),VLOOKUP(C150,[2]当前组织架构!C:H,5,0),"")</f>
        <v>解雯雯</v>
      </c>
      <c r="I150" s="58">
        <v>220853.91</v>
      </c>
      <c r="J150" s="58">
        <v>12501.16</v>
      </c>
      <c r="K150" s="58">
        <v>208352.75</v>
      </c>
      <c r="L150" s="58">
        <v>9809.7800000000007</v>
      </c>
      <c r="M150" s="58">
        <v>11689.58</v>
      </c>
      <c r="N150" s="58">
        <v>6634.12</v>
      </c>
      <c r="O150" s="58">
        <v>32215.06</v>
      </c>
      <c r="P150" s="58">
        <v>0</v>
      </c>
      <c r="Q150" s="58">
        <v>-511.675906122887</v>
      </c>
      <c r="R150" s="58">
        <v>59836.864093877099</v>
      </c>
      <c r="S150" s="58">
        <v>13521.4874107168</v>
      </c>
      <c r="T150" s="58">
        <v>0</v>
      </c>
      <c r="U150" s="58">
        <v>2201.83</v>
      </c>
      <c r="V150" s="58">
        <v>75560.1815045939</v>
      </c>
      <c r="W150" s="58">
        <v>132792.56849540601</v>
      </c>
      <c r="X150" s="58">
        <v>33143.93</v>
      </c>
      <c r="Y150" s="58">
        <v>6318.86</v>
      </c>
      <c r="Z150" s="58">
        <v>0</v>
      </c>
      <c r="AA150" s="58">
        <v>8882.7999999999993</v>
      </c>
      <c r="AB150" s="58">
        <v>3853.61962264151</v>
      </c>
      <c r="AC150" s="58">
        <v>0</v>
      </c>
      <c r="AD150" s="58">
        <v>52199.209622641501</v>
      </c>
      <c r="AE150" s="58">
        <v>3000</v>
      </c>
      <c r="AF150" s="58">
        <v>0</v>
      </c>
      <c r="AG150" s="58">
        <v>893.02</v>
      </c>
      <c r="AH150" s="58">
        <v>0</v>
      </c>
      <c r="AI150" s="58">
        <v>52</v>
      </c>
      <c r="AJ150" s="58">
        <v>0</v>
      </c>
      <c r="AK150" s="58">
        <v>0</v>
      </c>
      <c r="AL150" s="58">
        <v>0</v>
      </c>
      <c r="AM150" s="58">
        <v>3050.16</v>
      </c>
      <c r="AN150" s="58">
        <v>602.09</v>
      </c>
      <c r="AO150" s="58">
        <v>0</v>
      </c>
      <c r="AP150" s="58">
        <v>0</v>
      </c>
      <c r="AQ150" s="58">
        <v>0</v>
      </c>
      <c r="AR150" s="58">
        <v>0</v>
      </c>
      <c r="AS150" s="58">
        <v>0</v>
      </c>
      <c r="AT150" s="58">
        <v>0</v>
      </c>
      <c r="AU150" s="58">
        <v>0</v>
      </c>
      <c r="AV150" s="58">
        <v>2357.8691093464399</v>
      </c>
      <c r="AW150" s="58">
        <v>9955.1391093464408</v>
      </c>
      <c r="AX150" s="58">
        <v>48693.333333333299</v>
      </c>
      <c r="AY150" s="58">
        <v>5261.8867924528304</v>
      </c>
      <c r="AZ150" s="58">
        <v>53955.220125786102</v>
      </c>
      <c r="BA150" s="58">
        <v>16682.9996376319</v>
      </c>
    </row>
    <row r="151" spans="1:53">
      <c r="A151" s="56">
        <v>202401</v>
      </c>
      <c r="B151" s="56" t="s">
        <v>528</v>
      </c>
      <c r="C151" s="56" t="s">
        <v>338</v>
      </c>
      <c r="D151" s="56" t="s">
        <v>337</v>
      </c>
      <c r="E151" s="62" t="str">
        <f>VLOOKUP(C151,'[2]2024年门店-截止10.31'!A:C,3,0)</f>
        <v>营业</v>
      </c>
      <c r="F151" s="63">
        <f>VLOOKUP(C151,[2]面积!A:B,2,0)</f>
        <v>114.6</v>
      </c>
      <c r="G151" s="57" t="str">
        <f>IF(OR(E151="营业",E151="装修中"),VLOOKUP(C151,[2]当前组织架构!C:H,6,0),"")</f>
        <v>江远洋</v>
      </c>
      <c r="H151" s="57" t="str">
        <f>IF(OR(E151="营业",E151="装修中"),VLOOKUP(C151,[2]当前组织架构!C:H,5,0),"")</f>
        <v>许瑛伦</v>
      </c>
      <c r="I151" s="58">
        <v>332741.74</v>
      </c>
      <c r="J151" s="58">
        <v>18834.439999999999</v>
      </c>
      <c r="K151" s="58">
        <v>313907.3</v>
      </c>
      <c r="L151" s="58">
        <v>15075.56</v>
      </c>
      <c r="M151" s="58">
        <v>12580.78</v>
      </c>
      <c r="N151" s="58">
        <v>12401.55</v>
      </c>
      <c r="O151" s="58">
        <v>44015.64</v>
      </c>
      <c r="P151" s="58">
        <v>0</v>
      </c>
      <c r="Q151" s="58">
        <v>-1513.38745873887</v>
      </c>
      <c r="R151" s="58">
        <v>82560.142541261099</v>
      </c>
      <c r="S151" s="58">
        <v>18265.487881512199</v>
      </c>
      <c r="T151" s="58">
        <v>0</v>
      </c>
      <c r="U151" s="58">
        <v>2260.98</v>
      </c>
      <c r="V151" s="58">
        <v>103086.610422773</v>
      </c>
      <c r="W151" s="58">
        <v>210820.68957722699</v>
      </c>
      <c r="X151" s="58">
        <v>43425.24</v>
      </c>
      <c r="Y151" s="58">
        <v>4099.51</v>
      </c>
      <c r="Z151" s="58">
        <v>3800</v>
      </c>
      <c r="AA151" s="58">
        <v>3602.73</v>
      </c>
      <c r="AB151" s="58">
        <v>5537.5369811320797</v>
      </c>
      <c r="AC151" s="58">
        <v>0</v>
      </c>
      <c r="AD151" s="58">
        <v>60465.016981132103</v>
      </c>
      <c r="AE151" s="58">
        <v>6942.86</v>
      </c>
      <c r="AF151" s="58">
        <v>125.64</v>
      </c>
      <c r="AG151" s="58">
        <v>573.37</v>
      </c>
      <c r="AH151" s="58">
        <v>449.32</v>
      </c>
      <c r="AI151" s="58">
        <v>2235</v>
      </c>
      <c r="AJ151" s="58">
        <v>376.11</v>
      </c>
      <c r="AK151" s="58">
        <v>44.81</v>
      </c>
      <c r="AL151" s="58">
        <v>0</v>
      </c>
      <c r="AM151" s="58">
        <v>1967.25</v>
      </c>
      <c r="AN151" s="58">
        <v>771.49</v>
      </c>
      <c r="AO151" s="58">
        <v>280</v>
      </c>
      <c r="AP151" s="58">
        <v>0</v>
      </c>
      <c r="AQ151" s="58">
        <v>9245.31</v>
      </c>
      <c r="AR151" s="58">
        <v>0</v>
      </c>
      <c r="AS151" s="58">
        <v>0</v>
      </c>
      <c r="AT151" s="58">
        <v>0</v>
      </c>
      <c r="AU151" s="58">
        <v>0</v>
      </c>
      <c r="AV151" s="58">
        <v>1624.73385971517</v>
      </c>
      <c r="AW151" s="58">
        <v>24635.893859715201</v>
      </c>
      <c r="AX151" s="58">
        <v>72331.152380952393</v>
      </c>
      <c r="AY151" s="58">
        <v>13897.3679245283</v>
      </c>
      <c r="AZ151" s="58">
        <v>86228.520305480706</v>
      </c>
      <c r="BA151" s="58">
        <v>39491.258430898997</v>
      </c>
    </row>
    <row r="152" spans="1:53">
      <c r="A152" s="56">
        <v>202401</v>
      </c>
      <c r="B152" s="56" t="s">
        <v>532</v>
      </c>
      <c r="C152" s="56" t="s">
        <v>344</v>
      </c>
      <c r="D152" s="56" t="s">
        <v>343</v>
      </c>
      <c r="E152" s="62" t="str">
        <f>VLOOKUP(C152,'[2]2024年门店-截止10.31'!A:C,3,0)</f>
        <v>营业</v>
      </c>
      <c r="F152" s="63">
        <f>VLOOKUP(C152,[2]面积!A:B,2,0)</f>
        <v>72</v>
      </c>
      <c r="G152" s="57" t="str">
        <f>IF(OR(E152="营业",E152="装修中"),VLOOKUP(C152,[2]当前组织架构!C:H,6,0),"")</f>
        <v>江远洋</v>
      </c>
      <c r="H152" s="57" t="str">
        <f>IF(OR(E152="营业",E152="装修中"),VLOOKUP(C152,[2]当前组织架构!C:H,5,0),"")</f>
        <v>郭静</v>
      </c>
      <c r="I152" s="58">
        <v>200467.75</v>
      </c>
      <c r="J152" s="58">
        <v>5838.87</v>
      </c>
      <c r="K152" s="58">
        <v>194628.88</v>
      </c>
      <c r="L152" s="58">
        <v>9451.4599999999991</v>
      </c>
      <c r="M152" s="58">
        <v>11075.48</v>
      </c>
      <c r="N152" s="58">
        <v>5497.57</v>
      </c>
      <c r="O152" s="58">
        <v>32695.47</v>
      </c>
      <c r="P152" s="58">
        <v>0</v>
      </c>
      <c r="Q152" s="58">
        <v>608.79627625453395</v>
      </c>
      <c r="R152" s="58">
        <v>59328.776276254503</v>
      </c>
      <c r="S152" s="58">
        <v>24845.600420154198</v>
      </c>
      <c r="T152" s="58">
        <v>0</v>
      </c>
      <c r="U152" s="58">
        <v>7362.41</v>
      </c>
      <c r="V152" s="58">
        <v>91536.786696408803</v>
      </c>
      <c r="W152" s="58">
        <v>103092.093303591</v>
      </c>
      <c r="X152" s="58">
        <v>23356.91</v>
      </c>
      <c r="Y152" s="58">
        <v>2343.21</v>
      </c>
      <c r="Z152" s="58">
        <v>0</v>
      </c>
      <c r="AA152" s="58">
        <v>6052.95</v>
      </c>
      <c r="AB152" s="58">
        <v>490.72754716981001</v>
      </c>
      <c r="AC152" s="58">
        <v>0</v>
      </c>
      <c r="AD152" s="58">
        <v>32243.797547169801</v>
      </c>
      <c r="AE152" s="58">
        <v>2523.54</v>
      </c>
      <c r="AF152" s="58">
        <v>2244.04</v>
      </c>
      <c r="AG152" s="58">
        <v>592.15</v>
      </c>
      <c r="AH152" s="58">
        <v>50</v>
      </c>
      <c r="AI152" s="58">
        <v>500</v>
      </c>
      <c r="AJ152" s="58">
        <v>130.15</v>
      </c>
      <c r="AK152" s="58">
        <v>0</v>
      </c>
      <c r="AL152" s="58">
        <v>0</v>
      </c>
      <c r="AM152" s="58">
        <v>3018.81</v>
      </c>
      <c r="AN152" s="58">
        <v>503.03</v>
      </c>
      <c r="AO152" s="58">
        <v>173.71</v>
      </c>
      <c r="AP152" s="58">
        <v>0</v>
      </c>
      <c r="AQ152" s="58">
        <v>1075</v>
      </c>
      <c r="AR152" s="58">
        <v>0</v>
      </c>
      <c r="AS152" s="58">
        <v>0</v>
      </c>
      <c r="AT152" s="58">
        <v>0</v>
      </c>
      <c r="AU152" s="58">
        <v>0</v>
      </c>
      <c r="AV152" s="58">
        <v>1761.7779820708099</v>
      </c>
      <c r="AW152" s="58">
        <v>12572.2079820708</v>
      </c>
      <c r="AX152" s="58">
        <v>22590.720000000001</v>
      </c>
      <c r="AY152" s="58">
        <v>7264</v>
      </c>
      <c r="AZ152" s="58">
        <v>29854.720000000001</v>
      </c>
      <c r="BA152" s="58">
        <v>28421.367774350401</v>
      </c>
    </row>
    <row r="153" spans="1:53">
      <c r="A153" s="56">
        <v>202401</v>
      </c>
      <c r="B153" s="56" t="s">
        <v>528</v>
      </c>
      <c r="C153" s="56" t="s">
        <v>350</v>
      </c>
      <c r="D153" s="56" t="s">
        <v>349</v>
      </c>
      <c r="E153" s="62" t="str">
        <f>VLOOKUP(C153,'[2]2024年门店-截止10.31'!A:C,3,0)</f>
        <v>营业</v>
      </c>
      <c r="F153" s="63">
        <f>VLOOKUP(C153,[2]面积!A:B,2,0)</f>
        <v>112</v>
      </c>
      <c r="G153" s="57" t="str">
        <f>IF(OR(E153="营业",E153="装修中"),VLOOKUP(C153,[2]当前组织架构!C:H,6,0),"")</f>
        <v>戴斌</v>
      </c>
      <c r="H153" s="57" t="str">
        <f>IF(OR(E153="营业",E153="装修中"),VLOOKUP(C153,[2]当前组织架构!C:H,5,0),"")</f>
        <v>池甜</v>
      </c>
      <c r="I153" s="58">
        <v>127630.29</v>
      </c>
      <c r="J153" s="58">
        <v>3717.39</v>
      </c>
      <c r="K153" s="58">
        <v>123912.9</v>
      </c>
      <c r="L153" s="58">
        <v>5970.19</v>
      </c>
      <c r="M153" s="58">
        <v>6285.69</v>
      </c>
      <c r="N153" s="58">
        <v>4220.21</v>
      </c>
      <c r="O153" s="58">
        <v>17589.32</v>
      </c>
      <c r="P153" s="58">
        <v>0</v>
      </c>
      <c r="Q153" s="58">
        <v>-613.20327897255902</v>
      </c>
      <c r="R153" s="58">
        <v>33452.206721027404</v>
      </c>
      <c r="S153" s="58">
        <v>7340.1183537842699</v>
      </c>
      <c r="T153" s="58">
        <v>0</v>
      </c>
      <c r="U153" s="58">
        <v>3522.21</v>
      </c>
      <c r="V153" s="58">
        <v>44314.535074811698</v>
      </c>
      <c r="W153" s="58">
        <v>79598.364925188303</v>
      </c>
      <c r="X153" s="58">
        <v>24758.51</v>
      </c>
      <c r="Y153" s="58">
        <v>3862.01</v>
      </c>
      <c r="Z153" s="58">
        <v>0</v>
      </c>
      <c r="AA153" s="58">
        <v>4308.6400000000003</v>
      </c>
      <c r="AB153" s="58">
        <v>322.74169811321002</v>
      </c>
      <c r="AC153" s="58">
        <v>0</v>
      </c>
      <c r="AD153" s="58">
        <v>33251.901698113201</v>
      </c>
      <c r="AE153" s="58">
        <v>2535.73</v>
      </c>
      <c r="AF153" s="58">
        <v>0</v>
      </c>
      <c r="AG153" s="58">
        <v>1087.67</v>
      </c>
      <c r="AH153" s="58">
        <v>489</v>
      </c>
      <c r="AI153" s="58">
        <v>950</v>
      </c>
      <c r="AJ153" s="58">
        <v>172.35</v>
      </c>
      <c r="AK153" s="58">
        <v>0</v>
      </c>
      <c r="AL153" s="58">
        <v>0</v>
      </c>
      <c r="AM153" s="58">
        <v>3847.59</v>
      </c>
      <c r="AN153" s="58">
        <v>286.05</v>
      </c>
      <c r="AO153" s="58">
        <v>167.38</v>
      </c>
      <c r="AP153" s="58">
        <v>0</v>
      </c>
      <c r="AQ153" s="58">
        <v>50</v>
      </c>
      <c r="AR153" s="58">
        <v>0</v>
      </c>
      <c r="AS153" s="58">
        <v>0</v>
      </c>
      <c r="AT153" s="58">
        <v>0</v>
      </c>
      <c r="AU153" s="58">
        <v>0</v>
      </c>
      <c r="AV153" s="58">
        <v>2139.1383007047202</v>
      </c>
      <c r="AW153" s="58">
        <v>11724.908300704699</v>
      </c>
      <c r="AX153" s="58">
        <v>23894.91</v>
      </c>
      <c r="AY153" s="58">
        <v>9520</v>
      </c>
      <c r="AZ153" s="58">
        <v>33414.910000000003</v>
      </c>
      <c r="BA153" s="58">
        <v>1206.6449263704001</v>
      </c>
    </row>
    <row r="154" spans="1:53">
      <c r="A154" s="56">
        <v>202401</v>
      </c>
      <c r="B154" s="56" t="s">
        <v>528</v>
      </c>
      <c r="C154" s="56" t="s">
        <v>348</v>
      </c>
      <c r="D154" s="56" t="s">
        <v>347</v>
      </c>
      <c r="E154" s="62" t="str">
        <f>VLOOKUP(C154,'[2]2024年门店-截止10.31'!A:C,3,0)</f>
        <v>营业</v>
      </c>
      <c r="F154" s="63">
        <f>VLOOKUP(C154,[2]面积!A:B,2,0)</f>
        <v>93</v>
      </c>
      <c r="G154" s="57" t="str">
        <f>IF(OR(E154="营业",E154="装修中"),VLOOKUP(C154,[2]当前组织架构!C:H,6,0),"")</f>
        <v>戴斌</v>
      </c>
      <c r="H154" s="57" t="str">
        <f>IF(OR(E154="营业",E154="装修中"),VLOOKUP(C154,[2]当前组织架构!C:H,5,0),"")</f>
        <v>王炎根</v>
      </c>
      <c r="I154" s="58">
        <v>157034.65</v>
      </c>
      <c r="J154" s="58">
        <v>8888.75</v>
      </c>
      <c r="K154" s="58">
        <v>148145.9</v>
      </c>
      <c r="L154" s="58">
        <v>6490.35</v>
      </c>
      <c r="M154" s="58">
        <v>8117.59</v>
      </c>
      <c r="N154" s="58">
        <v>5497.72</v>
      </c>
      <c r="O154" s="58">
        <v>22931.81</v>
      </c>
      <c r="P154" s="58">
        <v>0</v>
      </c>
      <c r="Q154" s="58">
        <v>-774.707180177287</v>
      </c>
      <c r="R154" s="58">
        <v>42262.762819822703</v>
      </c>
      <c r="S154" s="58">
        <v>9449.3593991755606</v>
      </c>
      <c r="T154" s="58">
        <v>0</v>
      </c>
      <c r="U154" s="58">
        <v>5593.15</v>
      </c>
      <c r="V154" s="58">
        <v>57305.272218998303</v>
      </c>
      <c r="W154" s="58">
        <v>90840.627781001705</v>
      </c>
      <c r="X154" s="58">
        <v>24396.37</v>
      </c>
      <c r="Y154" s="58">
        <v>5081.74</v>
      </c>
      <c r="Z154" s="58">
        <v>0</v>
      </c>
      <c r="AA154" s="58">
        <v>5296.5</v>
      </c>
      <c r="AB154" s="58">
        <v>1398.70698113208</v>
      </c>
      <c r="AC154" s="58">
        <v>0</v>
      </c>
      <c r="AD154" s="58">
        <v>36173.316981132099</v>
      </c>
      <c r="AE154" s="58">
        <v>3269.04</v>
      </c>
      <c r="AF154" s="58">
        <v>0</v>
      </c>
      <c r="AG154" s="58">
        <v>374.82</v>
      </c>
      <c r="AH154" s="58">
        <v>759</v>
      </c>
      <c r="AI154" s="58">
        <v>0</v>
      </c>
      <c r="AJ154" s="58">
        <v>419.35</v>
      </c>
      <c r="AK154" s="58">
        <v>0</v>
      </c>
      <c r="AL154" s="58">
        <v>0</v>
      </c>
      <c r="AM154" s="58">
        <v>3060.11</v>
      </c>
      <c r="AN154" s="58">
        <v>503.03</v>
      </c>
      <c r="AO154" s="58">
        <v>104.42</v>
      </c>
      <c r="AP154" s="58">
        <v>0</v>
      </c>
      <c r="AQ154" s="58">
        <v>0</v>
      </c>
      <c r="AR154" s="58">
        <v>0</v>
      </c>
      <c r="AS154" s="58">
        <v>0</v>
      </c>
      <c r="AT154" s="58">
        <v>0</v>
      </c>
      <c r="AU154" s="58">
        <v>0</v>
      </c>
      <c r="AV154" s="58">
        <v>1520.0411812078601</v>
      </c>
      <c r="AW154" s="58">
        <v>10009.811181207901</v>
      </c>
      <c r="AX154" s="58">
        <v>24800</v>
      </c>
      <c r="AY154" s="58">
        <v>8773.5849056603802</v>
      </c>
      <c r="AZ154" s="58">
        <v>33573.584905660398</v>
      </c>
      <c r="BA154" s="58">
        <v>11083.914713001301</v>
      </c>
    </row>
    <row r="155" spans="1:53">
      <c r="A155" s="56">
        <v>202401</v>
      </c>
      <c r="B155" s="56" t="s">
        <v>528</v>
      </c>
      <c r="C155" s="56" t="s">
        <v>354</v>
      </c>
      <c r="D155" s="56" t="s">
        <v>353</v>
      </c>
      <c r="E155" s="62" t="str">
        <f>VLOOKUP(C155,'[2]2024年门店-截止10.31'!A:C,3,0)</f>
        <v>营业</v>
      </c>
      <c r="F155" s="63">
        <f>VLOOKUP(C155,[2]面积!A:B,2,0)</f>
        <v>86.45</v>
      </c>
      <c r="G155" s="57" t="str">
        <f>IF(OR(E155="营业",E155="装修中"),VLOOKUP(C155,[2]当前组织架构!C:H,6,0),"")</f>
        <v>孙军</v>
      </c>
      <c r="H155" s="57" t="str">
        <f>IF(OR(E155="营业",E155="装修中"),VLOOKUP(C155,[2]当前组织架构!C:H,5,0),"")</f>
        <v>殷艳花</v>
      </c>
      <c r="I155" s="58">
        <v>242601.38</v>
      </c>
      <c r="J155" s="58">
        <v>13732.15</v>
      </c>
      <c r="K155" s="58">
        <v>228869.23</v>
      </c>
      <c r="L155" s="58">
        <v>11002.12</v>
      </c>
      <c r="M155" s="58">
        <v>11167.09</v>
      </c>
      <c r="N155" s="58">
        <v>4956.88</v>
      </c>
      <c r="O155" s="58">
        <v>31988.080000000002</v>
      </c>
      <c r="P155" s="58">
        <v>0</v>
      </c>
      <c r="Q155" s="58">
        <v>-1064.1000028398701</v>
      </c>
      <c r="R155" s="58">
        <v>58050.069997160099</v>
      </c>
      <c r="S155" s="58">
        <v>13100.6973708104</v>
      </c>
      <c r="T155" s="58">
        <v>0</v>
      </c>
      <c r="U155" s="58">
        <v>1899.08</v>
      </c>
      <c r="V155" s="58">
        <v>73049.847367970593</v>
      </c>
      <c r="W155" s="58">
        <v>155819.38263202901</v>
      </c>
      <c r="X155" s="58">
        <v>46847.66</v>
      </c>
      <c r="Y155" s="58">
        <v>5780.23</v>
      </c>
      <c r="Z155" s="58">
        <v>0</v>
      </c>
      <c r="AA155" s="58">
        <v>11140.04</v>
      </c>
      <c r="AB155" s="58">
        <v>3515.9564150943402</v>
      </c>
      <c r="AC155" s="58">
        <v>0</v>
      </c>
      <c r="AD155" s="58">
        <v>67283.886415094297</v>
      </c>
      <c r="AE155" s="58">
        <v>1694.8</v>
      </c>
      <c r="AF155" s="58">
        <v>0</v>
      </c>
      <c r="AG155" s="58">
        <v>52.01</v>
      </c>
      <c r="AH155" s="58">
        <v>856.5</v>
      </c>
      <c r="AI155" s="58">
        <v>1981</v>
      </c>
      <c r="AJ155" s="58">
        <v>307.97000000000003</v>
      </c>
      <c r="AK155" s="58">
        <v>0</v>
      </c>
      <c r="AL155" s="58">
        <v>0</v>
      </c>
      <c r="AM155" s="58">
        <v>4061.18</v>
      </c>
      <c r="AN155" s="58">
        <v>1.95</v>
      </c>
      <c r="AO155" s="58">
        <v>462.82</v>
      </c>
      <c r="AP155" s="58">
        <v>0</v>
      </c>
      <c r="AQ155" s="58">
        <v>0</v>
      </c>
      <c r="AR155" s="58">
        <v>0</v>
      </c>
      <c r="AS155" s="58">
        <v>0</v>
      </c>
      <c r="AT155" s="58">
        <v>0</v>
      </c>
      <c r="AU155" s="58">
        <v>0</v>
      </c>
      <c r="AV155" s="58">
        <v>2149.1001812078598</v>
      </c>
      <c r="AW155" s="58">
        <v>11567.330181207901</v>
      </c>
      <c r="AX155" s="58">
        <v>49937.323809523798</v>
      </c>
      <c r="AY155" s="58">
        <v>357.11000000000098</v>
      </c>
      <c r="AZ155" s="58">
        <v>50294.433809523798</v>
      </c>
      <c r="BA155" s="58">
        <v>26673.732226202999</v>
      </c>
    </row>
    <row r="156" spans="1:53">
      <c r="A156" s="56">
        <v>202401</v>
      </c>
      <c r="B156" s="56" t="s">
        <v>532</v>
      </c>
      <c r="C156" s="56" t="s">
        <v>346</v>
      </c>
      <c r="D156" s="56" t="s">
        <v>345</v>
      </c>
      <c r="E156" s="62" t="str">
        <f>VLOOKUP(C156,'[2]2024年门店-截止10.31'!A:C,3,0)</f>
        <v>营业</v>
      </c>
      <c r="F156" s="63">
        <f>VLOOKUP(C156,[2]面积!A:B,2,0)</f>
        <v>72</v>
      </c>
      <c r="G156" s="57" t="str">
        <f>IF(OR(E156="营业",E156="装修中"),VLOOKUP(C156,[2]当前组织架构!C:H,6,0),"")</f>
        <v>江远洋</v>
      </c>
      <c r="H156" s="57" t="str">
        <f>IF(OR(E156="营业",E156="装修中"),VLOOKUP(C156,[2]当前组织架构!C:H,5,0),"")</f>
        <v>郭静</v>
      </c>
      <c r="I156" s="58">
        <v>230629.3</v>
      </c>
      <c r="J156" s="58">
        <v>6717.3599999999897</v>
      </c>
      <c r="K156" s="58">
        <v>223911.94</v>
      </c>
      <c r="L156" s="58">
        <v>11745.09</v>
      </c>
      <c r="M156" s="58">
        <v>11651.72</v>
      </c>
      <c r="N156" s="58">
        <v>7538.83</v>
      </c>
      <c r="O156" s="58">
        <v>36529.51</v>
      </c>
      <c r="P156" s="58">
        <v>0</v>
      </c>
      <c r="Q156" s="58">
        <v>699.464340705729</v>
      </c>
      <c r="R156" s="58">
        <v>68164.614340705695</v>
      </c>
      <c r="S156" s="58">
        <v>28075.232301202399</v>
      </c>
      <c r="T156" s="58">
        <v>0</v>
      </c>
      <c r="U156" s="58">
        <v>9618.3700000000008</v>
      </c>
      <c r="V156" s="58">
        <v>105858.216641908</v>
      </c>
      <c r="W156" s="58">
        <v>118053.723358092</v>
      </c>
      <c r="X156" s="58">
        <v>25270.2</v>
      </c>
      <c r="Y156" s="58">
        <v>4393.87</v>
      </c>
      <c r="Z156" s="58">
        <v>0</v>
      </c>
      <c r="AA156" s="58">
        <v>5039.07</v>
      </c>
      <c r="AB156" s="58">
        <v>433.41754716981001</v>
      </c>
      <c r="AC156" s="58">
        <v>0</v>
      </c>
      <c r="AD156" s="58">
        <v>35136.557547169803</v>
      </c>
      <c r="AE156" s="58">
        <v>64.02</v>
      </c>
      <c r="AF156" s="58">
        <v>1218.53</v>
      </c>
      <c r="AG156" s="58">
        <v>1084.8399999999999</v>
      </c>
      <c r="AH156" s="58">
        <v>50</v>
      </c>
      <c r="AI156" s="58">
        <v>1118</v>
      </c>
      <c r="AJ156" s="58">
        <v>328.8</v>
      </c>
      <c r="AK156" s="58">
        <v>0</v>
      </c>
      <c r="AL156" s="58">
        <v>0</v>
      </c>
      <c r="AM156" s="58">
        <v>3405.98</v>
      </c>
      <c r="AN156" s="58">
        <v>336.05</v>
      </c>
      <c r="AO156" s="58">
        <v>497.61</v>
      </c>
      <c r="AP156" s="58">
        <v>0</v>
      </c>
      <c r="AQ156" s="58">
        <v>1075</v>
      </c>
      <c r="AR156" s="58">
        <v>0</v>
      </c>
      <c r="AS156" s="58">
        <v>0</v>
      </c>
      <c r="AT156" s="58">
        <v>0</v>
      </c>
      <c r="AU156" s="58">
        <v>0</v>
      </c>
      <c r="AV156" s="58">
        <v>1761.7779820708099</v>
      </c>
      <c r="AW156" s="58">
        <v>10940.6079820708</v>
      </c>
      <c r="AX156" s="58">
        <v>30207.85</v>
      </c>
      <c r="AY156" s="58">
        <v>6486.98</v>
      </c>
      <c r="AZ156" s="58">
        <v>36694.83</v>
      </c>
      <c r="BA156" s="58">
        <v>35281.727828851399</v>
      </c>
    </row>
    <row r="157" spans="1:53">
      <c r="A157" s="56">
        <v>202401</v>
      </c>
      <c r="B157" s="56" t="s">
        <v>528</v>
      </c>
      <c r="C157" s="56" t="s">
        <v>352</v>
      </c>
      <c r="D157" s="56" t="s">
        <v>351</v>
      </c>
      <c r="E157" s="62" t="str">
        <f>VLOOKUP(C157,'[2]2024年门店-截止10.31'!A:C,3,0)</f>
        <v>营业</v>
      </c>
      <c r="F157" s="63">
        <f>VLOOKUP(C157,[2]面积!A:B,2,0)</f>
        <v>56</v>
      </c>
      <c r="G157" s="57" t="str">
        <f>IF(OR(E157="营业",E157="装修中"),VLOOKUP(C157,[2]当前组织架构!C:H,6,0),"")</f>
        <v>戴斌</v>
      </c>
      <c r="H157" s="57" t="str">
        <f>IF(OR(E157="营业",E157="装修中"),VLOOKUP(C157,[2]当前组织架构!C:H,5,0),"")</f>
        <v>董婷婷</v>
      </c>
      <c r="I157" s="58">
        <v>97964.62</v>
      </c>
      <c r="J157" s="58">
        <v>5545.17</v>
      </c>
      <c r="K157" s="58">
        <v>92419.45</v>
      </c>
      <c r="L157" s="58">
        <v>4807.83</v>
      </c>
      <c r="M157" s="58">
        <v>4441.53</v>
      </c>
      <c r="N157" s="58">
        <v>5854.25</v>
      </c>
      <c r="O157" s="58">
        <v>13316.63</v>
      </c>
      <c r="P157" s="58">
        <v>0</v>
      </c>
      <c r="Q157" s="58">
        <v>-511.58592710867401</v>
      </c>
      <c r="R157" s="58">
        <v>27908.654072891299</v>
      </c>
      <c r="S157" s="58">
        <v>5787.0449018969302</v>
      </c>
      <c r="T157" s="58">
        <v>0</v>
      </c>
      <c r="U157" s="58">
        <v>1733.94</v>
      </c>
      <c r="V157" s="58">
        <v>35429.6389747883</v>
      </c>
      <c r="W157" s="58">
        <v>56989.811025211697</v>
      </c>
      <c r="X157" s="58">
        <v>36261.160000000003</v>
      </c>
      <c r="Y157" s="58">
        <v>1273.53</v>
      </c>
      <c r="Z157" s="58">
        <v>0</v>
      </c>
      <c r="AA157" s="58">
        <v>5093.3999999999996</v>
      </c>
      <c r="AB157" s="58">
        <v>4676.9081132075498</v>
      </c>
      <c r="AC157" s="58">
        <v>0</v>
      </c>
      <c r="AD157" s="58">
        <v>47304.998113207599</v>
      </c>
      <c r="AE157" s="58">
        <v>1996.75</v>
      </c>
      <c r="AF157" s="58">
        <v>0</v>
      </c>
      <c r="AG157" s="58">
        <v>610.16999999999996</v>
      </c>
      <c r="AH157" s="58">
        <v>790</v>
      </c>
      <c r="AI157" s="58">
        <v>0</v>
      </c>
      <c r="AJ157" s="58">
        <v>0</v>
      </c>
      <c r="AK157" s="58">
        <v>0</v>
      </c>
      <c r="AL157" s="58">
        <v>0</v>
      </c>
      <c r="AM157" s="58">
        <v>4250.9399999999996</v>
      </c>
      <c r="AN157" s="58">
        <v>1217.76</v>
      </c>
      <c r="AO157" s="58">
        <v>340.58</v>
      </c>
      <c r="AP157" s="58">
        <v>0</v>
      </c>
      <c r="AQ157" s="58">
        <v>0</v>
      </c>
      <c r="AR157" s="58">
        <v>0</v>
      </c>
      <c r="AS157" s="58">
        <v>0</v>
      </c>
      <c r="AT157" s="58">
        <v>0</v>
      </c>
      <c r="AU157" s="58">
        <v>0</v>
      </c>
      <c r="AV157" s="58">
        <v>1746.1484119770901</v>
      </c>
      <c r="AW157" s="58">
        <v>10952.3484119771</v>
      </c>
      <c r="AX157" s="58">
        <v>10986.4095238095</v>
      </c>
      <c r="AY157" s="58">
        <v>6511.5377358490596</v>
      </c>
      <c r="AZ157" s="58">
        <v>17497.947259658598</v>
      </c>
      <c r="BA157" s="58">
        <v>-18765.482759631599</v>
      </c>
    </row>
    <row r="158" spans="1:53">
      <c r="A158" s="56">
        <v>202401</v>
      </c>
      <c r="B158" s="56" t="s">
        <v>528</v>
      </c>
      <c r="C158" s="56" t="s">
        <v>358</v>
      </c>
      <c r="D158" s="56" t="s">
        <v>357</v>
      </c>
      <c r="E158" s="62" t="str">
        <f>VLOOKUP(C158,'[2]2024年门店-截止10.31'!A:C,3,0)</f>
        <v>营业</v>
      </c>
      <c r="F158" s="63">
        <f>VLOOKUP(C158,[2]面积!A:B,2,0)</f>
        <v>44.59</v>
      </c>
      <c r="G158" s="57" t="str">
        <f>IF(OR(E158="营业",E158="装修中"),VLOOKUP(C158,[2]当前组织架构!C:H,6,0),"")</f>
        <v>江远洋</v>
      </c>
      <c r="H158" s="57" t="str">
        <f>IF(OR(E158="营业",E158="装修中"),VLOOKUP(C158,[2]当前组织架构!C:H,5,0),"")</f>
        <v>胡肖肖</v>
      </c>
      <c r="I158" s="58">
        <v>106124.75</v>
      </c>
      <c r="J158" s="58">
        <v>3091.0099999999902</v>
      </c>
      <c r="K158" s="58">
        <v>103033.74</v>
      </c>
      <c r="L158" s="58">
        <v>5408.2</v>
      </c>
      <c r="M158" s="58">
        <v>6378.55</v>
      </c>
      <c r="N158" s="58">
        <v>6992.19</v>
      </c>
      <c r="O158" s="58">
        <v>20200.48</v>
      </c>
      <c r="P158" s="58">
        <v>0</v>
      </c>
      <c r="Q158" s="58">
        <v>-701.65919495607295</v>
      </c>
      <c r="R158" s="58">
        <v>38277.760805043901</v>
      </c>
      <c r="S158" s="58">
        <v>8417.2616148027901</v>
      </c>
      <c r="T158" s="58">
        <v>0</v>
      </c>
      <c r="U158" s="58">
        <v>7627.72</v>
      </c>
      <c r="V158" s="58">
        <v>54322.742419846698</v>
      </c>
      <c r="W158" s="58">
        <v>48710.9975801533</v>
      </c>
      <c r="X158" s="58">
        <v>22719.39</v>
      </c>
      <c r="Y158" s="58">
        <v>1108.96</v>
      </c>
      <c r="Z158" s="58">
        <v>1952</v>
      </c>
      <c r="AA158" s="58">
        <v>4875.8</v>
      </c>
      <c r="AB158" s="58">
        <v>1017.16698113208</v>
      </c>
      <c r="AC158" s="58">
        <v>0</v>
      </c>
      <c r="AD158" s="58">
        <v>31673.316981132099</v>
      </c>
      <c r="AE158" s="58">
        <v>49.49</v>
      </c>
      <c r="AF158" s="58">
        <v>41.74</v>
      </c>
      <c r="AG158" s="58">
        <v>207.21</v>
      </c>
      <c r="AH158" s="58">
        <v>458</v>
      </c>
      <c r="AI158" s="58">
        <v>0</v>
      </c>
      <c r="AJ158" s="58">
        <v>38</v>
      </c>
      <c r="AK158" s="58">
        <v>0</v>
      </c>
      <c r="AL158" s="58">
        <v>0</v>
      </c>
      <c r="AM158" s="58">
        <v>3713.35</v>
      </c>
      <c r="AN158" s="58">
        <v>1708.51</v>
      </c>
      <c r="AO158" s="58">
        <v>241.32</v>
      </c>
      <c r="AP158" s="58">
        <v>0</v>
      </c>
      <c r="AQ158" s="58">
        <v>2050</v>
      </c>
      <c r="AR158" s="58">
        <v>0</v>
      </c>
      <c r="AS158" s="58">
        <v>0</v>
      </c>
      <c r="AT158" s="58">
        <v>0</v>
      </c>
      <c r="AU158" s="58">
        <v>0</v>
      </c>
      <c r="AV158" s="58">
        <v>2310.9497926292202</v>
      </c>
      <c r="AW158" s="58">
        <v>10818.5697926292</v>
      </c>
      <c r="AX158" s="58">
        <v>19186.25</v>
      </c>
      <c r="AY158" s="58">
        <v>3529.31</v>
      </c>
      <c r="AZ158" s="58">
        <v>22715.56</v>
      </c>
      <c r="BA158" s="58">
        <v>-16496.449193608001</v>
      </c>
    </row>
    <row r="159" spans="1:53">
      <c r="A159" s="56">
        <v>202401</v>
      </c>
      <c r="B159" s="56" t="s">
        <v>528</v>
      </c>
      <c r="C159" s="56" t="s">
        <v>362</v>
      </c>
      <c r="D159" s="56" t="s">
        <v>361</v>
      </c>
      <c r="E159" s="62" t="str">
        <f>VLOOKUP(C159,'[2]2024年门店-截止10.31'!A:C,3,0)</f>
        <v>营业</v>
      </c>
      <c r="F159" s="63">
        <f>VLOOKUP(C159,[2]面积!A:B,2,0)</f>
        <v>49</v>
      </c>
      <c r="G159" s="57" t="str">
        <f>IF(OR(E159="营业",E159="装修中"),VLOOKUP(C159,[2]当前组织架构!C:H,6,0),"")</f>
        <v>江远洋</v>
      </c>
      <c r="H159" s="57" t="str">
        <f>IF(OR(E159="营业",E159="装修中"),VLOOKUP(C159,[2]当前组织架构!C:H,5,0),"")</f>
        <v>许瑛伦</v>
      </c>
      <c r="I159" s="58">
        <v>147960.76999999999</v>
      </c>
      <c r="J159" s="58">
        <v>8375.1399999999794</v>
      </c>
      <c r="K159" s="58">
        <v>139585.63</v>
      </c>
      <c r="L159" s="58">
        <v>7049.75</v>
      </c>
      <c r="M159" s="58">
        <v>6050</v>
      </c>
      <c r="N159" s="58">
        <v>5643.54</v>
      </c>
      <c r="O159" s="58">
        <v>21478.67</v>
      </c>
      <c r="P159" s="58">
        <v>0</v>
      </c>
      <c r="Q159" s="58">
        <v>-724.02585962426701</v>
      </c>
      <c r="R159" s="58">
        <v>39497.934140375699</v>
      </c>
      <c r="S159" s="58">
        <v>8842.8513469256995</v>
      </c>
      <c r="T159" s="58">
        <v>0</v>
      </c>
      <c r="U159" s="58">
        <v>1997.76</v>
      </c>
      <c r="V159" s="58">
        <v>50338.545487301402</v>
      </c>
      <c r="W159" s="58">
        <v>89247.084512698595</v>
      </c>
      <c r="X159" s="58">
        <v>27126.65</v>
      </c>
      <c r="Y159" s="58">
        <v>3627.22</v>
      </c>
      <c r="Z159" s="58">
        <v>2000</v>
      </c>
      <c r="AA159" s="58">
        <v>-663.04</v>
      </c>
      <c r="AB159" s="58">
        <v>3625.57</v>
      </c>
      <c r="AC159" s="58">
        <v>0</v>
      </c>
      <c r="AD159" s="58">
        <v>35716.400000000001</v>
      </c>
      <c r="AE159" s="58">
        <v>0</v>
      </c>
      <c r="AF159" s="58">
        <v>77</v>
      </c>
      <c r="AG159" s="58">
        <v>1777.05</v>
      </c>
      <c r="AH159" s="58">
        <v>366.84</v>
      </c>
      <c r="AI159" s="58">
        <v>2677</v>
      </c>
      <c r="AJ159" s="58">
        <v>306.2</v>
      </c>
      <c r="AK159" s="58">
        <v>0</v>
      </c>
      <c r="AL159" s="58">
        <v>0</v>
      </c>
      <c r="AM159" s="58">
        <v>7173.52</v>
      </c>
      <c r="AN159" s="58">
        <v>179.25</v>
      </c>
      <c r="AO159" s="58">
        <v>164.75</v>
      </c>
      <c r="AP159" s="58">
        <v>0</v>
      </c>
      <c r="AQ159" s="58">
        <v>50</v>
      </c>
      <c r="AR159" s="58">
        <v>0</v>
      </c>
      <c r="AS159" s="58">
        <v>0</v>
      </c>
      <c r="AT159" s="58">
        <v>0</v>
      </c>
      <c r="AU159" s="58">
        <v>0</v>
      </c>
      <c r="AV159" s="58">
        <v>1624.73385971517</v>
      </c>
      <c r="AW159" s="58">
        <v>14396.3438597152</v>
      </c>
      <c r="AX159" s="58">
        <v>54602.857142857101</v>
      </c>
      <c r="AY159" s="58">
        <v>8254.7090566037696</v>
      </c>
      <c r="AZ159" s="58">
        <v>62857.566199460904</v>
      </c>
      <c r="BA159" s="58">
        <v>-23723.225546477501</v>
      </c>
    </row>
    <row r="160" spans="1:53">
      <c r="A160" s="56">
        <v>202401</v>
      </c>
      <c r="B160" s="56" t="s">
        <v>531</v>
      </c>
      <c r="C160" s="56" t="s">
        <v>373</v>
      </c>
      <c r="D160" s="56" t="s">
        <v>372</v>
      </c>
      <c r="E160" s="62" t="str">
        <f>VLOOKUP(C160,'[2]2024年门店-截止10.31'!A:C,3,0)</f>
        <v>营业</v>
      </c>
      <c r="F160" s="63">
        <f>VLOOKUP(C160,[2]面积!A:B,2,0)</f>
        <v>97</v>
      </c>
      <c r="G160" s="57" t="str">
        <f>IF(OR(E160="营业",E160="装修中"),VLOOKUP(C160,[2]当前组织架构!C:H,6,0),"")</f>
        <v>刘佳</v>
      </c>
      <c r="H160" s="57" t="str">
        <f>IF(OR(E160="营业",E160="装修中"),VLOOKUP(C160,[2]当前组织架构!C:H,5,0),"")</f>
        <v>刘传良</v>
      </c>
      <c r="I160" s="58">
        <v>0</v>
      </c>
      <c r="J160" s="58">
        <v>0</v>
      </c>
      <c r="K160" s="58">
        <v>0</v>
      </c>
      <c r="L160" s="58">
        <v>0</v>
      </c>
      <c r="M160" s="58">
        <v>0</v>
      </c>
      <c r="N160" s="58">
        <v>0</v>
      </c>
      <c r="O160" s="58">
        <v>0</v>
      </c>
      <c r="P160" s="58">
        <v>0</v>
      </c>
      <c r="Q160" s="58">
        <v>0</v>
      </c>
      <c r="R160" s="58">
        <v>0</v>
      </c>
      <c r="S160" s="58">
        <v>0</v>
      </c>
      <c r="T160" s="58">
        <v>0</v>
      </c>
      <c r="U160" s="58">
        <v>0</v>
      </c>
      <c r="V160" s="58">
        <v>0</v>
      </c>
      <c r="W160" s="58">
        <v>0</v>
      </c>
      <c r="X160" s="58">
        <v>0</v>
      </c>
      <c r="Y160" s="58">
        <v>0</v>
      </c>
      <c r="Z160" s="58">
        <v>0</v>
      </c>
      <c r="AA160" s="58">
        <v>0</v>
      </c>
      <c r="AB160" s="58">
        <v>0</v>
      </c>
      <c r="AC160" s="58">
        <v>0</v>
      </c>
      <c r="AD160" s="58">
        <v>0</v>
      </c>
      <c r="AE160" s="58">
        <v>0</v>
      </c>
      <c r="AF160" s="58">
        <v>0</v>
      </c>
      <c r="AG160" s="58">
        <v>0</v>
      </c>
      <c r="AH160" s="58">
        <v>138.46</v>
      </c>
      <c r="AI160" s="58">
        <v>0</v>
      </c>
      <c r="AJ160" s="58">
        <v>0</v>
      </c>
      <c r="AK160" s="58">
        <v>0</v>
      </c>
      <c r="AL160" s="58">
        <v>0</v>
      </c>
      <c r="AM160" s="58">
        <v>0</v>
      </c>
      <c r="AN160" s="58">
        <v>0</v>
      </c>
      <c r="AO160" s="58">
        <v>0</v>
      </c>
      <c r="AP160" s="58">
        <v>0</v>
      </c>
      <c r="AQ160" s="58">
        <v>0</v>
      </c>
      <c r="AR160" s="58">
        <v>0</v>
      </c>
      <c r="AS160" s="58">
        <v>0</v>
      </c>
      <c r="AT160" s="58">
        <v>0</v>
      </c>
      <c r="AU160" s="58">
        <v>0</v>
      </c>
      <c r="AV160" s="58">
        <v>0</v>
      </c>
      <c r="AW160" s="58">
        <v>138.46</v>
      </c>
      <c r="AX160" s="58">
        <v>0</v>
      </c>
      <c r="AY160" s="58">
        <v>0</v>
      </c>
      <c r="AZ160" s="58">
        <v>0</v>
      </c>
      <c r="BA160" s="58">
        <v>-138.46</v>
      </c>
    </row>
    <row r="161" spans="1:53">
      <c r="A161" s="56">
        <v>202401</v>
      </c>
      <c r="B161" s="56" t="s">
        <v>528</v>
      </c>
      <c r="C161" s="56" t="s">
        <v>364</v>
      </c>
      <c r="D161" s="56" t="s">
        <v>363</v>
      </c>
      <c r="E161" s="62" t="str">
        <f>VLOOKUP(C161,'[2]2024年门店-截止10.31'!A:C,3,0)</f>
        <v>营业</v>
      </c>
      <c r="F161" s="63">
        <f>VLOOKUP(C161,[2]面积!A:B,2,0)</f>
        <v>86</v>
      </c>
      <c r="G161" s="57" t="str">
        <f>IF(OR(E161="营业",E161="装修中"),VLOOKUP(C161,[2]当前组织架构!C:H,6,0),"")</f>
        <v>江远洋</v>
      </c>
      <c r="H161" s="57" t="str">
        <f>IF(OR(E161="营业",E161="装修中"),VLOOKUP(C161,[2]当前组织架构!C:H,5,0),"")</f>
        <v>严彪</v>
      </c>
      <c r="I161" s="58">
        <v>107499.04</v>
      </c>
      <c r="J161" s="58">
        <v>6084.8499999999904</v>
      </c>
      <c r="K161" s="58">
        <v>101414.19</v>
      </c>
      <c r="L161" s="58">
        <v>5344.01</v>
      </c>
      <c r="M161" s="58">
        <v>4203.08</v>
      </c>
      <c r="N161" s="58">
        <v>3826.83</v>
      </c>
      <c r="O161" s="58">
        <v>14457.53</v>
      </c>
      <c r="P161" s="58">
        <v>0</v>
      </c>
      <c r="Q161" s="58">
        <v>-500.98725946820599</v>
      </c>
      <c r="R161" s="58">
        <v>27330.462740531799</v>
      </c>
      <c r="S161" s="58">
        <v>6018.4641922662704</v>
      </c>
      <c r="T161" s="58">
        <v>0</v>
      </c>
      <c r="U161" s="58">
        <v>3767.76</v>
      </c>
      <c r="V161" s="58">
        <v>37116.686932798097</v>
      </c>
      <c r="W161" s="58">
        <v>64297.503067201898</v>
      </c>
      <c r="X161" s="58">
        <v>24652.87</v>
      </c>
      <c r="Y161" s="58">
        <v>2494</v>
      </c>
      <c r="Z161" s="58">
        <v>800</v>
      </c>
      <c r="AA161" s="58">
        <v>1448.5</v>
      </c>
      <c r="AB161" s="58">
        <v>1891.2207547169801</v>
      </c>
      <c r="AC161" s="58">
        <v>0</v>
      </c>
      <c r="AD161" s="58">
        <v>31286.590754716999</v>
      </c>
      <c r="AE161" s="58">
        <v>0</v>
      </c>
      <c r="AF161" s="58">
        <v>0</v>
      </c>
      <c r="AG161" s="58">
        <v>417.95</v>
      </c>
      <c r="AH161" s="58">
        <v>314.56</v>
      </c>
      <c r="AI161" s="58">
        <v>1045</v>
      </c>
      <c r="AJ161" s="58">
        <v>92.04</v>
      </c>
      <c r="AK161" s="58">
        <v>0</v>
      </c>
      <c r="AL161" s="58">
        <v>0</v>
      </c>
      <c r="AM161" s="58">
        <v>4023.03</v>
      </c>
      <c r="AN161" s="58">
        <v>179.25</v>
      </c>
      <c r="AO161" s="58">
        <v>0</v>
      </c>
      <c r="AP161" s="58">
        <v>0</v>
      </c>
      <c r="AQ161" s="58">
        <v>50</v>
      </c>
      <c r="AR161" s="58">
        <v>0</v>
      </c>
      <c r="AS161" s="58">
        <v>0</v>
      </c>
      <c r="AT161" s="58">
        <v>0</v>
      </c>
      <c r="AU161" s="58">
        <v>0</v>
      </c>
      <c r="AV161" s="58">
        <v>1624.73385971517</v>
      </c>
      <c r="AW161" s="58">
        <v>7746.5638597151701</v>
      </c>
      <c r="AX161" s="58">
        <v>24703.5333333333</v>
      </c>
      <c r="AY161" s="58">
        <v>11601.0471698113</v>
      </c>
      <c r="AZ161" s="58">
        <v>36304.5805031446</v>
      </c>
      <c r="BA161" s="58">
        <v>-11040.2320503749</v>
      </c>
    </row>
    <row r="162" spans="1:53">
      <c r="A162" s="56">
        <v>202401</v>
      </c>
      <c r="B162" s="56" t="s">
        <v>528</v>
      </c>
      <c r="C162" s="56" t="s">
        <v>356</v>
      </c>
      <c r="D162" s="56" t="s">
        <v>355</v>
      </c>
      <c r="E162" s="62" t="str">
        <f>VLOOKUP(C162,'[2]2024年门店-截止10.31'!A:C,3,0)</f>
        <v>营业</v>
      </c>
      <c r="F162" s="63">
        <f>VLOOKUP(C162,[2]面积!A:B,2,0)</f>
        <v>39</v>
      </c>
      <c r="G162" s="57" t="str">
        <f>IF(OR(E162="营业",E162="装修中"),VLOOKUP(C162,[2]当前组织架构!C:H,6,0),"")</f>
        <v>孙军</v>
      </c>
      <c r="H162" s="57" t="str">
        <f>IF(OR(E162="营业",E162="装修中"),VLOOKUP(C162,[2]当前组织架构!C:H,5,0),"")</f>
        <v>郭洋</v>
      </c>
      <c r="I162" s="58">
        <v>141148.51999999999</v>
      </c>
      <c r="J162" s="58">
        <v>7989.53999999998</v>
      </c>
      <c r="K162" s="58">
        <v>133158.98000000001</v>
      </c>
      <c r="L162" s="58">
        <v>6921.69</v>
      </c>
      <c r="M162" s="58">
        <v>7220.78</v>
      </c>
      <c r="N162" s="58">
        <v>8321.7000000000007</v>
      </c>
      <c r="O162" s="58">
        <v>20453.349999999999</v>
      </c>
      <c r="P162" s="58">
        <v>0</v>
      </c>
      <c r="Q162" s="58">
        <v>-772.547988982677</v>
      </c>
      <c r="R162" s="58">
        <v>42144.9720110173</v>
      </c>
      <c r="S162" s="58">
        <v>8824.3030791863293</v>
      </c>
      <c r="T162" s="58">
        <v>0</v>
      </c>
      <c r="U162" s="58">
        <v>2477.06</v>
      </c>
      <c r="V162" s="58">
        <v>53446.335090203604</v>
      </c>
      <c r="W162" s="58">
        <v>79712.644909796407</v>
      </c>
      <c r="X162" s="58">
        <v>24740.17</v>
      </c>
      <c r="Y162" s="58">
        <v>4450</v>
      </c>
      <c r="Z162" s="58">
        <v>0</v>
      </c>
      <c r="AA162" s="58">
        <v>2364.2600000000002</v>
      </c>
      <c r="AB162" s="58">
        <v>2500.6471698113201</v>
      </c>
      <c r="AC162" s="58">
        <v>0</v>
      </c>
      <c r="AD162" s="58">
        <v>34055.077169811302</v>
      </c>
      <c r="AE162" s="58">
        <v>10000</v>
      </c>
      <c r="AF162" s="58">
        <v>0</v>
      </c>
      <c r="AG162" s="58">
        <v>432.21</v>
      </c>
      <c r="AH162" s="58">
        <v>423.4</v>
      </c>
      <c r="AI162" s="58">
        <v>357</v>
      </c>
      <c r="AJ162" s="58">
        <v>143.37</v>
      </c>
      <c r="AK162" s="58">
        <v>0</v>
      </c>
      <c r="AL162" s="58">
        <v>0</v>
      </c>
      <c r="AM162" s="58">
        <v>1840.53</v>
      </c>
      <c r="AN162" s="58">
        <v>604.79999999999995</v>
      </c>
      <c r="AO162" s="58">
        <v>201.24</v>
      </c>
      <c r="AP162" s="58">
        <v>0</v>
      </c>
      <c r="AQ162" s="58">
        <v>0</v>
      </c>
      <c r="AR162" s="58">
        <v>0</v>
      </c>
      <c r="AS162" s="58">
        <v>0</v>
      </c>
      <c r="AT162" s="58">
        <v>0</v>
      </c>
      <c r="AU162" s="58">
        <v>0</v>
      </c>
      <c r="AV162" s="58">
        <v>2754.8147367634201</v>
      </c>
      <c r="AW162" s="58">
        <v>16757.3647367634</v>
      </c>
      <c r="AX162" s="58">
        <v>11749.5238095238</v>
      </c>
      <c r="AY162" s="58">
        <v>3901.8867924528299</v>
      </c>
      <c r="AZ162" s="58">
        <v>15651.4106019766</v>
      </c>
      <c r="BA162" s="58">
        <v>13248.7924012451</v>
      </c>
    </row>
    <row r="163" spans="1:53">
      <c r="A163" s="56">
        <v>202401</v>
      </c>
      <c r="B163" s="56" t="s">
        <v>528</v>
      </c>
      <c r="C163" s="56" t="s">
        <v>360</v>
      </c>
      <c r="D163" s="56" t="s">
        <v>359</v>
      </c>
      <c r="E163" s="62" t="str">
        <f>VLOOKUP(C163,'[2]2024年门店-截止10.31'!A:C,3,0)</f>
        <v>营业</v>
      </c>
      <c r="F163" s="63">
        <f>VLOOKUP(C163,[2]面积!A:B,2,0)</f>
        <v>64.7</v>
      </c>
      <c r="G163" s="57" t="str">
        <f>IF(OR(E163="营业",E163="装修中"),VLOOKUP(C163,[2]当前组织架构!C:H,6,0),"")</f>
        <v>江远洋</v>
      </c>
      <c r="H163" s="57" t="str">
        <f>IF(OR(E163="营业",E163="装修中"),VLOOKUP(C163,[2]当前组织架构!C:H,5,0),"")</f>
        <v>严彪</v>
      </c>
      <c r="I163" s="58">
        <v>118660.87</v>
      </c>
      <c r="J163" s="58">
        <v>6716.6499999999896</v>
      </c>
      <c r="K163" s="58">
        <v>111944.22</v>
      </c>
      <c r="L163" s="58">
        <v>6018.19</v>
      </c>
      <c r="M163" s="58">
        <v>5369.34</v>
      </c>
      <c r="N163" s="58">
        <v>4491.53</v>
      </c>
      <c r="O163" s="58">
        <v>17223.080000000002</v>
      </c>
      <c r="P163" s="58">
        <v>0</v>
      </c>
      <c r="Q163" s="58">
        <v>-595.86368662548603</v>
      </c>
      <c r="R163" s="58">
        <v>32506.276313374499</v>
      </c>
      <c r="S163" s="58">
        <v>7165.0778931892601</v>
      </c>
      <c r="T163" s="58">
        <v>0</v>
      </c>
      <c r="U163" s="58">
        <v>2165.54</v>
      </c>
      <c r="V163" s="58">
        <v>41836.894206563797</v>
      </c>
      <c r="W163" s="58">
        <v>70107.325793436205</v>
      </c>
      <c r="X163" s="58">
        <v>22299.56</v>
      </c>
      <c r="Y163" s="58">
        <v>1017.24</v>
      </c>
      <c r="Z163" s="58">
        <v>600</v>
      </c>
      <c r="AA163" s="58">
        <v>682.39</v>
      </c>
      <c r="AB163" s="58">
        <v>3368.17509433962</v>
      </c>
      <c r="AC163" s="58">
        <v>0</v>
      </c>
      <c r="AD163" s="58">
        <v>27967.365094339599</v>
      </c>
      <c r="AE163" s="58">
        <v>2580.42</v>
      </c>
      <c r="AF163" s="58">
        <v>420.08</v>
      </c>
      <c r="AG163" s="58">
        <v>429.5</v>
      </c>
      <c r="AH163" s="58">
        <v>1182.26</v>
      </c>
      <c r="AI163" s="58">
        <v>1920</v>
      </c>
      <c r="AJ163" s="58">
        <v>302.27</v>
      </c>
      <c r="AK163" s="58">
        <v>0</v>
      </c>
      <c r="AL163" s="58">
        <v>0</v>
      </c>
      <c r="AM163" s="58">
        <v>5157.68</v>
      </c>
      <c r="AN163" s="58">
        <v>179.25</v>
      </c>
      <c r="AO163" s="58">
        <v>607.29</v>
      </c>
      <c r="AP163" s="58">
        <v>0</v>
      </c>
      <c r="AQ163" s="58">
        <v>434.74</v>
      </c>
      <c r="AR163" s="58">
        <v>0</v>
      </c>
      <c r="AS163" s="58">
        <v>0</v>
      </c>
      <c r="AT163" s="58">
        <v>0</v>
      </c>
      <c r="AU163" s="58">
        <v>0</v>
      </c>
      <c r="AV163" s="58">
        <v>1624.73385971517</v>
      </c>
      <c r="AW163" s="58">
        <v>14838.223859715201</v>
      </c>
      <c r="AX163" s="58">
        <v>38164.057142857098</v>
      </c>
      <c r="AY163" s="58">
        <v>9315.9716981132096</v>
      </c>
      <c r="AZ163" s="58">
        <v>47480.028840970299</v>
      </c>
      <c r="BA163" s="58">
        <v>-20178.292001588899</v>
      </c>
    </row>
    <row r="164" spans="1:53">
      <c r="A164" s="56">
        <v>202401</v>
      </c>
      <c r="B164" s="56" t="s">
        <v>528</v>
      </c>
      <c r="C164" s="56" t="s">
        <v>397</v>
      </c>
      <c r="D164" s="56" t="s">
        <v>396</v>
      </c>
      <c r="E164" s="62" t="str">
        <f>VLOOKUP(C164,'[2]2024年门店-截止10.31'!A:C,3,0)</f>
        <v>营业</v>
      </c>
      <c r="F164" s="63">
        <f>VLOOKUP(C164,[2]面积!A:B,2,0)</f>
        <v>53.46</v>
      </c>
      <c r="G164" s="57" t="str">
        <f>IF(OR(E164="营业",E164="装修中"),VLOOKUP(C164,[2]当前组织架构!C:H,6,0),"")</f>
        <v>江远洋</v>
      </c>
      <c r="H164" s="57" t="str">
        <f>IF(OR(E164="营业",E164="装修中"),VLOOKUP(C164,[2]当前组织架构!C:H,5,0),"")</f>
        <v>许瑛伦</v>
      </c>
      <c r="I164" s="58">
        <v>0</v>
      </c>
      <c r="J164" s="58">
        <v>0</v>
      </c>
      <c r="K164" s="58">
        <v>0</v>
      </c>
      <c r="L164" s="58">
        <v>0</v>
      </c>
      <c r="M164" s="58">
        <v>0</v>
      </c>
      <c r="N164" s="58">
        <v>0</v>
      </c>
      <c r="O164" s="58">
        <v>0</v>
      </c>
      <c r="P164" s="58">
        <v>0</v>
      </c>
      <c r="Q164" s="58">
        <v>0</v>
      </c>
      <c r="R164" s="58">
        <v>0</v>
      </c>
      <c r="S164" s="58">
        <v>0</v>
      </c>
      <c r="T164" s="58">
        <v>0</v>
      </c>
      <c r="U164" s="58">
        <v>0</v>
      </c>
      <c r="V164" s="58">
        <v>0</v>
      </c>
      <c r="W164" s="58">
        <v>0</v>
      </c>
      <c r="X164" s="58">
        <v>0</v>
      </c>
      <c r="Y164" s="58">
        <v>0</v>
      </c>
      <c r="Z164" s="58">
        <v>0</v>
      </c>
      <c r="AA164" s="58">
        <v>0</v>
      </c>
      <c r="AB164" s="58">
        <v>0</v>
      </c>
      <c r="AC164" s="58">
        <v>0</v>
      </c>
      <c r="AD164" s="58">
        <v>0</v>
      </c>
      <c r="AE164" s="58">
        <v>0</v>
      </c>
      <c r="AF164" s="58">
        <v>0</v>
      </c>
      <c r="AG164" s="58">
        <v>0</v>
      </c>
      <c r="AH164" s="58">
        <v>0</v>
      </c>
      <c r="AI164" s="58">
        <v>0</v>
      </c>
      <c r="AJ164" s="58">
        <v>0</v>
      </c>
      <c r="AK164" s="58">
        <v>0</v>
      </c>
      <c r="AL164" s="58">
        <v>0</v>
      </c>
      <c r="AM164" s="58">
        <v>0</v>
      </c>
      <c r="AN164" s="58">
        <v>0</v>
      </c>
      <c r="AO164" s="58">
        <v>0</v>
      </c>
      <c r="AP164" s="58">
        <v>0</v>
      </c>
      <c r="AQ164" s="58">
        <v>0</v>
      </c>
      <c r="AR164" s="58">
        <v>0</v>
      </c>
      <c r="AS164" s="58">
        <v>0</v>
      </c>
      <c r="AT164" s="58">
        <v>0</v>
      </c>
      <c r="AU164" s="58">
        <v>0</v>
      </c>
      <c r="AV164" s="58">
        <v>0</v>
      </c>
      <c r="AW164" s="58">
        <v>0</v>
      </c>
      <c r="AX164" s="58">
        <v>0</v>
      </c>
      <c r="AY164" s="58">
        <v>0</v>
      </c>
      <c r="AZ164" s="58">
        <v>0</v>
      </c>
      <c r="BA164" s="58">
        <v>0</v>
      </c>
    </row>
    <row r="165" spans="1:53">
      <c r="A165" s="56">
        <v>202401</v>
      </c>
      <c r="B165" s="56" t="s">
        <v>531</v>
      </c>
      <c r="C165" s="56" t="s">
        <v>370</v>
      </c>
      <c r="D165" s="56" t="s">
        <v>369</v>
      </c>
      <c r="E165" s="62" t="str">
        <f>VLOOKUP(C165,'[2]2024年门店-截止10.31'!A:C,3,0)</f>
        <v>营业</v>
      </c>
      <c r="F165" s="63">
        <f>VLOOKUP(C165,[2]面积!A:B,2,0)</f>
        <v>76</v>
      </c>
      <c r="G165" s="57" t="str">
        <f>IF(OR(E165="营业",E165="装修中"),VLOOKUP(C165,[2]当前组织架构!C:H,6,0),"")</f>
        <v>刘佳</v>
      </c>
      <c r="H165" s="57" t="str">
        <f>IF(OR(E165="营业",E165="装修中"),VLOOKUP(C165,[2]当前组织架构!C:H,5,0),"")</f>
        <v>巨伦</v>
      </c>
      <c r="I165" s="58">
        <v>0</v>
      </c>
      <c r="J165" s="58">
        <v>0</v>
      </c>
      <c r="K165" s="58">
        <v>0</v>
      </c>
      <c r="L165" s="58">
        <v>0</v>
      </c>
      <c r="M165" s="58">
        <v>0</v>
      </c>
      <c r="N165" s="58">
        <v>965.15</v>
      </c>
      <c r="O165" s="58">
        <v>0</v>
      </c>
      <c r="P165" s="58">
        <v>0</v>
      </c>
      <c r="Q165" s="58">
        <v>-8.1831971543057094</v>
      </c>
      <c r="R165" s="58">
        <v>956.96680284569402</v>
      </c>
      <c r="S165" s="58">
        <v>91.265741723336802</v>
      </c>
      <c r="T165" s="58">
        <v>0</v>
      </c>
      <c r="U165" s="58">
        <v>1282.05</v>
      </c>
      <c r="V165" s="58">
        <v>2330.2825445690301</v>
      </c>
      <c r="W165" s="58">
        <v>-2330.2825445690301</v>
      </c>
      <c r="X165" s="58">
        <v>14686.5</v>
      </c>
      <c r="Y165" s="58">
        <v>1814.66</v>
      </c>
      <c r="Z165" s="58">
        <v>0</v>
      </c>
      <c r="AA165" s="58">
        <v>4879.2</v>
      </c>
      <c r="AB165" s="58">
        <v>289.28905660377399</v>
      </c>
      <c r="AC165" s="58">
        <v>0</v>
      </c>
      <c r="AD165" s="58">
        <v>21669.649056603801</v>
      </c>
      <c r="AE165" s="58">
        <v>0</v>
      </c>
      <c r="AF165" s="58">
        <v>0</v>
      </c>
      <c r="AG165" s="58">
        <v>147.26</v>
      </c>
      <c r="AH165" s="58">
        <v>0</v>
      </c>
      <c r="AI165" s="58">
        <v>0</v>
      </c>
      <c r="AJ165" s="58">
        <v>158.49</v>
      </c>
      <c r="AK165" s="58">
        <v>0</v>
      </c>
      <c r="AL165" s="58">
        <v>0</v>
      </c>
      <c r="AM165" s="58">
        <v>4644.96</v>
      </c>
      <c r="AN165" s="58">
        <v>0</v>
      </c>
      <c r="AO165" s="58">
        <v>238.05</v>
      </c>
      <c r="AP165" s="58">
        <v>0</v>
      </c>
      <c r="AQ165" s="58">
        <v>0</v>
      </c>
      <c r="AR165" s="58">
        <v>0</v>
      </c>
      <c r="AS165" s="58">
        <v>0</v>
      </c>
      <c r="AT165" s="58">
        <v>0</v>
      </c>
      <c r="AU165" s="58">
        <v>0</v>
      </c>
      <c r="AV165" s="58">
        <v>0</v>
      </c>
      <c r="AW165" s="58">
        <v>5188.76</v>
      </c>
      <c r="AX165" s="58">
        <v>0</v>
      </c>
      <c r="AY165" s="58">
        <v>0</v>
      </c>
      <c r="AZ165" s="58">
        <v>0</v>
      </c>
      <c r="BA165" s="58">
        <v>-29188.691601172799</v>
      </c>
    </row>
    <row r="166" spans="1:53">
      <c r="A166" s="56">
        <v>202401</v>
      </c>
      <c r="B166" s="56" t="s">
        <v>528</v>
      </c>
      <c r="C166" s="56" t="s">
        <v>366</v>
      </c>
      <c r="D166" s="56" t="s">
        <v>365</v>
      </c>
      <c r="E166" s="62" t="str">
        <f>VLOOKUP(C166,'[2]2024年门店-截止10.31'!A:C,3,0)</f>
        <v>营业</v>
      </c>
      <c r="F166" s="63">
        <f>VLOOKUP(C166,[2]面积!A:B,2,0)</f>
        <v>82</v>
      </c>
      <c r="G166" s="57" t="str">
        <f>IF(OR(E166="营业",E166="装修中"),VLOOKUP(C166,[2]当前组织架构!C:H,6,0),"")</f>
        <v>江远洋</v>
      </c>
      <c r="H166" s="57" t="str">
        <f>IF(OR(E166="营业",E166="装修中"),VLOOKUP(C166,[2]当前组织架构!C:H,5,0),"")</f>
        <v>严彪</v>
      </c>
      <c r="I166" s="58">
        <v>129241.74</v>
      </c>
      <c r="J166" s="58">
        <v>7315.5700000000097</v>
      </c>
      <c r="K166" s="58">
        <v>121926.17</v>
      </c>
      <c r="L166" s="58">
        <v>4767.91</v>
      </c>
      <c r="M166" s="58">
        <v>6504.53</v>
      </c>
      <c r="N166" s="58">
        <v>5290.2</v>
      </c>
      <c r="O166" s="58">
        <v>18442.16</v>
      </c>
      <c r="P166" s="58">
        <v>0</v>
      </c>
      <c r="Q166" s="58">
        <v>-630.11301316434003</v>
      </c>
      <c r="R166" s="58">
        <v>34374.686986835703</v>
      </c>
      <c r="S166" s="58">
        <v>7633.7299438161999</v>
      </c>
      <c r="T166" s="58">
        <v>0</v>
      </c>
      <c r="U166" s="58">
        <v>2519.83</v>
      </c>
      <c r="V166" s="58">
        <v>44528.246930651898</v>
      </c>
      <c r="W166" s="58">
        <v>77397.923069348093</v>
      </c>
      <c r="X166" s="58">
        <v>29898.720000000001</v>
      </c>
      <c r="Y166" s="58">
        <v>1975.86</v>
      </c>
      <c r="Z166" s="58">
        <v>200</v>
      </c>
      <c r="AA166" s="58">
        <v>1654.92</v>
      </c>
      <c r="AB166" s="58">
        <v>4421.8360377358504</v>
      </c>
      <c r="AC166" s="58">
        <v>0</v>
      </c>
      <c r="AD166" s="58">
        <v>38151.336037735797</v>
      </c>
      <c r="AE166" s="58">
        <v>0</v>
      </c>
      <c r="AF166" s="58">
        <v>0</v>
      </c>
      <c r="AG166" s="58">
        <v>789.41</v>
      </c>
      <c r="AH166" s="58">
        <v>0</v>
      </c>
      <c r="AI166" s="58">
        <v>0</v>
      </c>
      <c r="AJ166" s="58">
        <v>1502.79</v>
      </c>
      <c r="AK166" s="58">
        <v>0</v>
      </c>
      <c r="AL166" s="58">
        <v>0</v>
      </c>
      <c r="AM166" s="58">
        <v>10216.27</v>
      </c>
      <c r="AN166" s="58">
        <v>0</v>
      </c>
      <c r="AO166" s="58">
        <v>88.37</v>
      </c>
      <c r="AP166" s="58">
        <v>0</v>
      </c>
      <c r="AQ166" s="58">
        <v>0</v>
      </c>
      <c r="AR166" s="58">
        <v>0</v>
      </c>
      <c r="AS166" s="58">
        <v>0</v>
      </c>
      <c r="AT166" s="58">
        <v>0</v>
      </c>
      <c r="AU166" s="58">
        <v>0</v>
      </c>
      <c r="AV166" s="58">
        <v>1624.73385971517</v>
      </c>
      <c r="AW166" s="58">
        <v>14221.573859715199</v>
      </c>
      <c r="AX166" s="58">
        <v>24562.209523809499</v>
      </c>
      <c r="AY166" s="58">
        <v>4866.1037735849104</v>
      </c>
      <c r="AZ166" s="58">
        <v>29428.313297394401</v>
      </c>
      <c r="BA166" s="58">
        <v>-4403.3001254973096</v>
      </c>
    </row>
    <row r="167" spans="1:53">
      <c r="A167" s="56">
        <v>202401</v>
      </c>
      <c r="B167" s="56" t="s">
        <v>528</v>
      </c>
      <c r="C167" s="56" t="s">
        <v>76</v>
      </c>
      <c r="D167" s="56" t="s">
        <v>75</v>
      </c>
      <c r="E167" s="62" t="str">
        <f>VLOOKUP(C167,'[2]2024年门店-截止10.31'!A:C,3,0)</f>
        <v>营业</v>
      </c>
      <c r="F167" s="63">
        <f>VLOOKUP(C167,[2]面积!A:B,2,0)</f>
        <v>48</v>
      </c>
      <c r="G167" s="57" t="str">
        <f>IF(OR(E167="营业",E167="装修中"),VLOOKUP(C167,[2]当前组织架构!C:H,6,0),"")</f>
        <v>孙军</v>
      </c>
      <c r="H167" s="57" t="str">
        <f>IF(OR(E167="营业",E167="装修中"),VLOOKUP(C167,[2]当前组织架构!C:H,5,0),"")</f>
        <v>甘胜斌</v>
      </c>
      <c r="I167" s="58">
        <v>0</v>
      </c>
      <c r="J167" s="58">
        <v>0</v>
      </c>
      <c r="K167" s="58">
        <v>0</v>
      </c>
      <c r="L167" s="58">
        <v>2149.69</v>
      </c>
      <c r="M167" s="58">
        <v>660.01</v>
      </c>
      <c r="N167" s="58">
        <v>0</v>
      </c>
      <c r="O167" s="58">
        <v>2574.48</v>
      </c>
      <c r="P167" s="58">
        <v>0</v>
      </c>
      <c r="Q167" s="58">
        <v>-96.919333440533194</v>
      </c>
      <c r="R167" s="58">
        <v>5287.2606665594703</v>
      </c>
      <c r="S167" s="58">
        <v>1109.1585917623199</v>
      </c>
      <c r="T167" s="58">
        <v>0</v>
      </c>
      <c r="U167" s="58">
        <v>838.53</v>
      </c>
      <c r="V167" s="58">
        <v>7234.9492583217898</v>
      </c>
      <c r="W167" s="58">
        <v>-7234.9492583217898</v>
      </c>
      <c r="X167" s="58">
        <v>0</v>
      </c>
      <c r="Y167" s="58">
        <v>0</v>
      </c>
      <c r="Z167" s="58">
        <v>0</v>
      </c>
      <c r="AA167" s="58">
        <v>0</v>
      </c>
      <c r="AB167" s="58">
        <v>0</v>
      </c>
      <c r="AC167" s="58">
        <v>0</v>
      </c>
      <c r="AD167" s="58">
        <v>0</v>
      </c>
      <c r="AE167" s="58">
        <v>0</v>
      </c>
      <c r="AF167" s="58">
        <v>0</v>
      </c>
      <c r="AG167" s="58">
        <v>0</v>
      </c>
      <c r="AH167" s="58">
        <v>0</v>
      </c>
      <c r="AI167" s="58">
        <v>0</v>
      </c>
      <c r="AJ167" s="58">
        <v>0</v>
      </c>
      <c r="AK167" s="58">
        <v>0</v>
      </c>
      <c r="AL167" s="58">
        <v>0</v>
      </c>
      <c r="AM167" s="58">
        <v>0</v>
      </c>
      <c r="AN167" s="58">
        <v>13100</v>
      </c>
      <c r="AO167" s="58">
        <v>0</v>
      </c>
      <c r="AP167" s="58">
        <v>1500</v>
      </c>
      <c r="AQ167" s="58">
        <v>0</v>
      </c>
      <c r="AR167" s="58">
        <v>0</v>
      </c>
      <c r="AS167" s="58">
        <v>0</v>
      </c>
      <c r="AT167" s="58">
        <v>0</v>
      </c>
      <c r="AU167" s="58">
        <v>0</v>
      </c>
      <c r="AV167" s="58">
        <v>0</v>
      </c>
      <c r="AW167" s="58">
        <v>14600</v>
      </c>
      <c r="AX167" s="58">
        <v>0</v>
      </c>
      <c r="AY167" s="58">
        <v>7377.35849056604</v>
      </c>
      <c r="AZ167" s="58">
        <v>7377.35849056604</v>
      </c>
      <c r="BA167" s="58">
        <v>-29212.307748887801</v>
      </c>
    </row>
    <row r="168" spans="1:53">
      <c r="A168" s="56">
        <v>202401</v>
      </c>
      <c r="B168" s="56" t="s">
        <v>532</v>
      </c>
      <c r="C168" s="56" t="s">
        <v>371</v>
      </c>
      <c r="D168" s="56" t="s">
        <v>429</v>
      </c>
      <c r="E168" s="62" t="str">
        <f>VLOOKUP(C168,'[2]2024年门店-截止10.31'!A:C,3,0)</f>
        <v>营业</v>
      </c>
      <c r="F168" s="63">
        <f>VLOOKUP(C168,[2]面积!A:B,2,0)</f>
        <v>70.349999999999994</v>
      </c>
      <c r="G168" s="57" t="str">
        <f>IF(OR(E168="营业",E168="装修中"),VLOOKUP(C168,[2]当前组织架构!C:H,6,0),"")</f>
        <v>江远洋</v>
      </c>
      <c r="H168" s="57" t="str">
        <f>IF(OR(E168="营业",E168="装修中"),VLOOKUP(C168,[2]当前组织架构!C:H,5,0),"")</f>
        <v>郭静</v>
      </c>
      <c r="I168" s="58">
        <v>0</v>
      </c>
      <c r="J168" s="58">
        <v>0</v>
      </c>
      <c r="K168" s="58">
        <v>0</v>
      </c>
      <c r="L168" s="58">
        <v>0</v>
      </c>
      <c r="M168" s="58">
        <v>0</v>
      </c>
      <c r="N168" s="58">
        <v>0</v>
      </c>
      <c r="O168" s="58">
        <v>0</v>
      </c>
      <c r="P168" s="58">
        <v>0</v>
      </c>
      <c r="Q168" s="58">
        <v>0</v>
      </c>
      <c r="R168" s="58">
        <v>0</v>
      </c>
      <c r="S168" s="58">
        <v>0</v>
      </c>
      <c r="T168" s="58">
        <v>0</v>
      </c>
      <c r="U168" s="58">
        <v>0</v>
      </c>
      <c r="V168" s="58">
        <v>0</v>
      </c>
      <c r="W168" s="58">
        <v>0</v>
      </c>
      <c r="X168" s="58">
        <v>0</v>
      </c>
      <c r="Y168" s="58">
        <v>0</v>
      </c>
      <c r="Z168" s="58">
        <v>0</v>
      </c>
      <c r="AA168" s="58">
        <v>0</v>
      </c>
      <c r="AB168" s="58">
        <v>0</v>
      </c>
      <c r="AC168" s="58">
        <v>0</v>
      </c>
      <c r="AD168" s="58">
        <v>0</v>
      </c>
      <c r="AE168" s="58">
        <v>0</v>
      </c>
      <c r="AF168" s="58">
        <v>0</v>
      </c>
      <c r="AG168" s="58">
        <v>0</v>
      </c>
      <c r="AH168" s="58">
        <v>0</v>
      </c>
      <c r="AI168" s="58">
        <v>0</v>
      </c>
      <c r="AJ168" s="58">
        <v>0</v>
      </c>
      <c r="AK168" s="58">
        <v>0</v>
      </c>
      <c r="AL168" s="58">
        <v>0</v>
      </c>
      <c r="AM168" s="58">
        <v>0</v>
      </c>
      <c r="AN168" s="58">
        <v>1000</v>
      </c>
      <c r="AO168" s="58">
        <v>0</v>
      </c>
      <c r="AP168" s="58">
        <v>0</v>
      </c>
      <c r="AQ168" s="58">
        <v>0</v>
      </c>
      <c r="AR168" s="58">
        <v>0</v>
      </c>
      <c r="AS168" s="58">
        <v>0</v>
      </c>
      <c r="AT168" s="58">
        <v>0</v>
      </c>
      <c r="AU168" s="58">
        <v>0</v>
      </c>
      <c r="AV168" s="58">
        <v>0</v>
      </c>
      <c r="AW168" s="58">
        <v>1000</v>
      </c>
      <c r="AX168" s="58">
        <v>0</v>
      </c>
      <c r="AY168" s="58">
        <v>0</v>
      </c>
      <c r="AZ168" s="58">
        <v>0</v>
      </c>
      <c r="BA168" s="58">
        <v>-1000</v>
      </c>
    </row>
    <row r="169" spans="1:53">
      <c r="A169" s="56">
        <v>202401</v>
      </c>
      <c r="B169" s="56" t="s">
        <v>528</v>
      </c>
      <c r="C169" s="56" t="s">
        <v>368</v>
      </c>
      <c r="D169" s="56" t="s">
        <v>367</v>
      </c>
      <c r="E169" s="62" t="str">
        <f>VLOOKUP(C169,'[2]2024年门店-截止10.31'!A:C,3,0)</f>
        <v>营业</v>
      </c>
      <c r="F169" s="63">
        <f>VLOOKUP(C169,[2]面积!A:B,2,0)</f>
        <v>55.2</v>
      </c>
      <c r="G169" s="57" t="str">
        <f>IF(OR(E169="营业",E169="装修中"),VLOOKUP(C169,[2]当前组织架构!C:H,6,0),"")</f>
        <v>江远洋</v>
      </c>
      <c r="H169" s="57" t="str">
        <f>IF(OR(E169="营业",E169="装修中"),VLOOKUP(C169,[2]当前组织架构!C:H,5,0),"")</f>
        <v>许瑛伦</v>
      </c>
      <c r="I169" s="58">
        <v>19940.400000000001</v>
      </c>
      <c r="J169" s="58">
        <v>580.79000000000099</v>
      </c>
      <c r="K169" s="58">
        <v>19359.61</v>
      </c>
      <c r="L169" s="58">
        <v>762.05</v>
      </c>
      <c r="M169" s="58">
        <v>1589.14</v>
      </c>
      <c r="N169" s="58">
        <v>2008.65</v>
      </c>
      <c r="O169" s="58">
        <v>3581.01</v>
      </c>
      <c r="P169" s="58">
        <v>0</v>
      </c>
      <c r="Q169" s="58">
        <v>-142.94133720478499</v>
      </c>
      <c r="R169" s="58">
        <v>7797.9086627952202</v>
      </c>
      <c r="S169" s="58">
        <v>1582.2911631111299</v>
      </c>
      <c r="T169" s="58">
        <v>0</v>
      </c>
      <c r="U169" s="58">
        <v>579.73</v>
      </c>
      <c r="V169" s="58">
        <v>9959.9298259063398</v>
      </c>
      <c r="W169" s="58">
        <v>9399.6801740936608</v>
      </c>
      <c r="X169" s="58">
        <v>21693</v>
      </c>
      <c r="Y169" s="58">
        <v>1984.81</v>
      </c>
      <c r="Z169" s="58">
        <v>200</v>
      </c>
      <c r="AA169" s="58">
        <v>1439.56</v>
      </c>
      <c r="AB169" s="58">
        <v>3643.78867924528</v>
      </c>
      <c r="AC169" s="58">
        <v>0</v>
      </c>
      <c r="AD169" s="58">
        <v>28961.158679245302</v>
      </c>
      <c r="AE169" s="58">
        <v>10.84</v>
      </c>
      <c r="AF169" s="58">
        <v>0</v>
      </c>
      <c r="AG169" s="58">
        <v>817.53</v>
      </c>
      <c r="AH169" s="58">
        <v>0</v>
      </c>
      <c r="AI169" s="58">
        <v>0</v>
      </c>
      <c r="AJ169" s="58">
        <v>1211.8399999999999</v>
      </c>
      <c r="AK169" s="58">
        <v>0</v>
      </c>
      <c r="AL169" s="58">
        <v>0</v>
      </c>
      <c r="AM169" s="58">
        <v>9672.7999999999993</v>
      </c>
      <c r="AN169" s="58">
        <v>0</v>
      </c>
      <c r="AO169" s="58">
        <v>149.22999999999999</v>
      </c>
      <c r="AP169" s="58">
        <v>0</v>
      </c>
      <c r="AQ169" s="58">
        <v>0</v>
      </c>
      <c r="AR169" s="58">
        <v>0</v>
      </c>
      <c r="AS169" s="58">
        <v>0</v>
      </c>
      <c r="AT169" s="58">
        <v>0</v>
      </c>
      <c r="AU169" s="58">
        <v>0</v>
      </c>
      <c r="AV169" s="58">
        <v>1624.73385971517</v>
      </c>
      <c r="AW169" s="58">
        <v>13486.973859715201</v>
      </c>
      <c r="AX169" s="58">
        <v>3967.72</v>
      </c>
      <c r="AY169" s="58">
        <v>8547.1</v>
      </c>
      <c r="AZ169" s="58">
        <v>12514.82</v>
      </c>
      <c r="BA169" s="58">
        <v>-45563.272364866803</v>
      </c>
    </row>
    <row r="170" spans="1:53">
      <c r="A170" s="56">
        <v>202402</v>
      </c>
      <c r="B170" s="56" t="s">
        <v>528</v>
      </c>
      <c r="C170" s="56" t="s">
        <v>43</v>
      </c>
      <c r="D170" s="56" t="s">
        <v>42</v>
      </c>
      <c r="E170" s="62" t="str">
        <f>VLOOKUP(C170,'[2]2024年门店-截止10.31'!A:C,3,0)</f>
        <v>营业</v>
      </c>
      <c r="F170" s="63">
        <f>VLOOKUP(C170,[2]面积!A:B,2,0)</f>
        <v>106</v>
      </c>
      <c r="G170" s="57" t="str">
        <f>IF(OR(E170="营业",E170="装修中"),VLOOKUP(C170,[2]当前组织架构!C:H,6,0),"")</f>
        <v>戴斌</v>
      </c>
      <c r="H170" s="57" t="str">
        <f>IF(OR(E170="营业",E170="装修中"),VLOOKUP(C170,[2]当前组织架构!C:H,5,0),"")</f>
        <v>王炎根</v>
      </c>
      <c r="I170" s="58">
        <v>142521.51</v>
      </c>
      <c r="J170" s="58">
        <v>4151.1099999999997</v>
      </c>
      <c r="K170" s="58">
        <v>138370.4</v>
      </c>
      <c r="L170" s="58">
        <v>7004.58</v>
      </c>
      <c r="M170" s="58">
        <v>6749.34</v>
      </c>
      <c r="N170" s="58">
        <v>9460.65</v>
      </c>
      <c r="O170" s="58">
        <v>22624.959999999999</v>
      </c>
      <c r="P170" s="58">
        <v>0</v>
      </c>
      <c r="Q170" s="58">
        <v>-239.3468819</v>
      </c>
      <c r="R170" s="58">
        <v>45600.183120000002</v>
      </c>
      <c r="S170" s="58">
        <v>9401.8682439999993</v>
      </c>
      <c r="T170" s="58">
        <v>0</v>
      </c>
      <c r="U170" s="58">
        <v>2644.16</v>
      </c>
      <c r="V170" s="58">
        <v>57646.211360000001</v>
      </c>
      <c r="W170" s="58">
        <v>80724.188639999993</v>
      </c>
      <c r="X170" s="58">
        <v>21909.97</v>
      </c>
      <c r="Y170" s="58">
        <v>7985.2</v>
      </c>
      <c r="Z170" s="58">
        <v>1184.3599999999999</v>
      </c>
      <c r="AA170" s="58">
        <v>4850.62</v>
      </c>
      <c r="AB170" s="58">
        <v>1357.471321</v>
      </c>
      <c r="AC170" s="58">
        <v>0</v>
      </c>
      <c r="AD170" s="58">
        <v>37287.621319999998</v>
      </c>
      <c r="AE170" s="58">
        <v>4246.84</v>
      </c>
      <c r="AF170" s="58">
        <v>0</v>
      </c>
      <c r="AG170" s="58">
        <v>119.69</v>
      </c>
      <c r="AH170" s="58">
        <v>537.1</v>
      </c>
      <c r="AI170" s="58">
        <v>0</v>
      </c>
      <c r="AJ170" s="58">
        <v>0</v>
      </c>
      <c r="AK170" s="58">
        <v>39.35</v>
      </c>
      <c r="AL170" s="58">
        <v>0</v>
      </c>
      <c r="AM170" s="58">
        <v>874.1</v>
      </c>
      <c r="AN170" s="58">
        <v>611.52</v>
      </c>
      <c r="AO170" s="58">
        <v>76</v>
      </c>
      <c r="AP170" s="58">
        <v>0</v>
      </c>
      <c r="AQ170" s="58">
        <v>0</v>
      </c>
      <c r="AR170" s="58">
        <v>0</v>
      </c>
      <c r="AS170" s="58">
        <v>0</v>
      </c>
      <c r="AT170" s="58">
        <v>0</v>
      </c>
      <c r="AU170" s="58">
        <v>0</v>
      </c>
      <c r="AV170" s="58">
        <v>1988.930773</v>
      </c>
      <c r="AW170" s="58">
        <v>8493.5307730000004</v>
      </c>
      <c r="AX170" s="58">
        <v>16121</v>
      </c>
      <c r="AY170" s="58">
        <v>4081</v>
      </c>
      <c r="AZ170" s="58">
        <v>20202</v>
      </c>
      <c r="BA170" s="58">
        <v>14741.036547</v>
      </c>
    </row>
    <row r="171" spans="1:53">
      <c r="A171" s="56">
        <v>202402</v>
      </c>
      <c r="B171" s="56" t="s">
        <v>528</v>
      </c>
      <c r="C171" s="56" t="s">
        <v>45</v>
      </c>
      <c r="D171" s="56" t="s">
        <v>44</v>
      </c>
      <c r="E171" s="62" t="str">
        <f>VLOOKUP(C171,'[2]2024年门店-截止10.31'!A:C,3,0)</f>
        <v>营业</v>
      </c>
      <c r="F171" s="63">
        <f>VLOOKUP(C171,[2]面积!A:B,2,0)</f>
        <v>150</v>
      </c>
      <c r="G171" s="57" t="str">
        <f>IF(OR(E171="营业",E171="装修中"),VLOOKUP(C171,[2]当前组织架构!C:H,6,0),"")</f>
        <v>戴斌</v>
      </c>
      <c r="H171" s="57" t="str">
        <f>IF(OR(E171="营业",E171="装修中"),VLOOKUP(C171,[2]当前组织架构!C:H,5,0),"")</f>
        <v>王炎根</v>
      </c>
      <c r="I171" s="58">
        <v>185060.68</v>
      </c>
      <c r="J171" s="58">
        <v>5390.12</v>
      </c>
      <c r="K171" s="58">
        <v>179670.56</v>
      </c>
      <c r="L171" s="58">
        <v>7783.03</v>
      </c>
      <c r="M171" s="58">
        <v>7503.11</v>
      </c>
      <c r="N171" s="58">
        <v>5641.76</v>
      </c>
      <c r="O171" s="58">
        <v>25907.45</v>
      </c>
      <c r="P171" s="58">
        <v>0</v>
      </c>
      <c r="Q171" s="58">
        <v>-244.5464642</v>
      </c>
      <c r="R171" s="58">
        <v>46590.803540000001</v>
      </c>
      <c r="S171" s="58">
        <v>10306.727500000001</v>
      </c>
      <c r="T171" s="58">
        <v>0</v>
      </c>
      <c r="U171" s="58">
        <v>3416.73</v>
      </c>
      <c r="V171" s="58">
        <v>60314.261030000001</v>
      </c>
      <c r="W171" s="58">
        <v>119356.299</v>
      </c>
      <c r="X171" s="58">
        <v>20265</v>
      </c>
      <c r="Y171" s="58">
        <v>10659.25</v>
      </c>
      <c r="Z171" s="58">
        <v>2166.7600000000002</v>
      </c>
      <c r="AA171" s="58">
        <v>4219.71</v>
      </c>
      <c r="AB171" s="58">
        <v>1915.77</v>
      </c>
      <c r="AC171" s="58">
        <v>0</v>
      </c>
      <c r="AD171" s="58">
        <v>39226.49</v>
      </c>
      <c r="AE171" s="58">
        <v>3073.27</v>
      </c>
      <c r="AF171" s="58">
        <v>0</v>
      </c>
      <c r="AG171" s="58">
        <v>218.21</v>
      </c>
      <c r="AH171" s="58">
        <v>110</v>
      </c>
      <c r="AI171" s="58">
        <v>0</v>
      </c>
      <c r="AJ171" s="58">
        <v>54</v>
      </c>
      <c r="AK171" s="58">
        <v>40.03</v>
      </c>
      <c r="AL171" s="58">
        <v>0</v>
      </c>
      <c r="AM171" s="58">
        <v>941.14</v>
      </c>
      <c r="AN171" s="58">
        <v>611.52</v>
      </c>
      <c r="AO171" s="58">
        <v>190</v>
      </c>
      <c r="AP171" s="58">
        <v>0</v>
      </c>
      <c r="AQ171" s="58">
        <v>0</v>
      </c>
      <c r="AR171" s="58">
        <v>0</v>
      </c>
      <c r="AS171" s="58">
        <v>0</v>
      </c>
      <c r="AT171" s="58">
        <v>0</v>
      </c>
      <c r="AU171" s="58">
        <v>0</v>
      </c>
      <c r="AV171" s="58">
        <v>1988.930773</v>
      </c>
      <c r="AW171" s="58">
        <v>7227.1007730000001</v>
      </c>
      <c r="AX171" s="58">
        <v>24400</v>
      </c>
      <c r="AY171" s="58">
        <v>480</v>
      </c>
      <c r="AZ171" s="58">
        <v>24880</v>
      </c>
      <c r="BA171" s="58">
        <v>48022.708227000003</v>
      </c>
    </row>
    <row r="172" spans="1:53">
      <c r="A172" s="56">
        <v>202402</v>
      </c>
      <c r="B172" s="56" t="s">
        <v>528</v>
      </c>
      <c r="C172" s="56" t="s">
        <v>47</v>
      </c>
      <c r="D172" s="56" t="s">
        <v>46</v>
      </c>
      <c r="E172" s="62" t="str">
        <f>VLOOKUP(C172,'[2]2024年门店-截止10.31'!A:C,3,0)</f>
        <v>营业</v>
      </c>
      <c r="F172" s="63">
        <f>VLOOKUP(C172,[2]面积!A:B,2,0)</f>
        <v>150</v>
      </c>
      <c r="G172" s="57" t="str">
        <f>IF(OR(E172="营业",E172="装修中"),VLOOKUP(C172,[2]当前组织架构!C:H,6,0),"")</f>
        <v>戴斌</v>
      </c>
      <c r="H172" s="57" t="str">
        <f>IF(OR(E172="营业",E172="装修中"),VLOOKUP(C172,[2]当前组织架构!C:H,5,0),"")</f>
        <v>王炎根</v>
      </c>
      <c r="I172" s="58">
        <v>117884.94</v>
      </c>
      <c r="J172" s="58">
        <v>3433.54</v>
      </c>
      <c r="K172" s="58">
        <v>114451.4</v>
      </c>
      <c r="L172" s="58">
        <v>4956.8100000000004</v>
      </c>
      <c r="M172" s="58">
        <v>5103.26</v>
      </c>
      <c r="N172" s="58">
        <v>4034.74</v>
      </c>
      <c r="O172" s="58">
        <v>18088.46</v>
      </c>
      <c r="P172" s="58">
        <v>0</v>
      </c>
      <c r="Q172" s="58">
        <v>-168.04197869999999</v>
      </c>
      <c r="R172" s="58">
        <v>32015.228019999999</v>
      </c>
      <c r="S172" s="58">
        <v>7154.1298109999998</v>
      </c>
      <c r="T172" s="58">
        <v>0</v>
      </c>
      <c r="U172" s="58">
        <v>8658.56</v>
      </c>
      <c r="V172" s="58">
        <v>47827.917829999999</v>
      </c>
      <c r="W172" s="58">
        <v>66623.482170000003</v>
      </c>
      <c r="X172" s="58">
        <v>15999</v>
      </c>
      <c r="Y172" s="58">
        <v>7963.41</v>
      </c>
      <c r="Z172" s="58">
        <v>1288.24</v>
      </c>
      <c r="AA172" s="58">
        <v>1610.38</v>
      </c>
      <c r="AB172" s="58">
        <v>3029.3924529999999</v>
      </c>
      <c r="AC172" s="58">
        <v>0</v>
      </c>
      <c r="AD172" s="58">
        <v>29890.422449999998</v>
      </c>
      <c r="AE172" s="58">
        <v>2671.74</v>
      </c>
      <c r="AF172" s="58">
        <v>0</v>
      </c>
      <c r="AG172" s="58">
        <v>41.1</v>
      </c>
      <c r="AH172" s="58">
        <v>0</v>
      </c>
      <c r="AI172" s="58">
        <v>0</v>
      </c>
      <c r="AJ172" s="58">
        <v>-27.04</v>
      </c>
      <c r="AK172" s="58">
        <v>36.92</v>
      </c>
      <c r="AL172" s="58">
        <v>0</v>
      </c>
      <c r="AM172" s="58">
        <v>701.14</v>
      </c>
      <c r="AN172" s="58">
        <v>611.52</v>
      </c>
      <c r="AO172" s="58">
        <v>392.56</v>
      </c>
      <c r="AP172" s="58">
        <v>0</v>
      </c>
      <c r="AQ172" s="58">
        <v>0</v>
      </c>
      <c r="AR172" s="58">
        <v>0</v>
      </c>
      <c r="AS172" s="58">
        <v>0</v>
      </c>
      <c r="AT172" s="58">
        <v>0</v>
      </c>
      <c r="AU172" s="58">
        <v>0</v>
      </c>
      <c r="AV172" s="58">
        <v>1988.930773</v>
      </c>
      <c r="AW172" s="58">
        <v>6416.8707729999996</v>
      </c>
      <c r="AX172" s="58">
        <v>12541.4</v>
      </c>
      <c r="AY172" s="58">
        <v>975</v>
      </c>
      <c r="AZ172" s="58">
        <v>13516.4</v>
      </c>
      <c r="BA172" s="58">
        <v>16799.788947000001</v>
      </c>
    </row>
    <row r="173" spans="1:53">
      <c r="A173" s="56">
        <v>202402</v>
      </c>
      <c r="B173" s="56" t="s">
        <v>528</v>
      </c>
      <c r="C173" s="56" t="s">
        <v>49</v>
      </c>
      <c r="D173" s="56" t="s">
        <v>48</v>
      </c>
      <c r="E173" s="62" t="str">
        <f>VLOOKUP(C173,'[2]2024年门店-截止10.31'!A:C,3,0)</f>
        <v>营业</v>
      </c>
      <c r="F173" s="63">
        <f>VLOOKUP(C173,[2]面积!A:B,2,0)</f>
        <v>102</v>
      </c>
      <c r="G173" s="57" t="str">
        <f>IF(OR(E173="营业",E173="装修中"),VLOOKUP(C173,[2]当前组织架构!C:H,6,0),"")</f>
        <v>刘佳</v>
      </c>
      <c r="H173" s="57" t="str">
        <f>IF(OR(E173="营业",E173="装修中"),VLOOKUP(C173,[2]当前组织架构!C:H,5,0),"")</f>
        <v>袁春福</v>
      </c>
      <c r="I173" s="58">
        <v>192736.47</v>
      </c>
      <c r="J173" s="58">
        <v>5613.68</v>
      </c>
      <c r="K173" s="58">
        <v>187122.79</v>
      </c>
      <c r="L173" s="58">
        <v>8423.92</v>
      </c>
      <c r="M173" s="58">
        <v>7192.14</v>
      </c>
      <c r="N173" s="58">
        <v>8262.2099999999991</v>
      </c>
      <c r="O173" s="58">
        <v>25649.01</v>
      </c>
      <c r="P173" s="58">
        <v>0</v>
      </c>
      <c r="Q173" s="58">
        <v>-258.60212869999998</v>
      </c>
      <c r="R173" s="58">
        <v>49268.67787</v>
      </c>
      <c r="S173" s="58">
        <v>10460.44974</v>
      </c>
      <c r="T173" s="58">
        <v>0</v>
      </c>
      <c r="U173" s="58">
        <v>7717.34</v>
      </c>
      <c r="V173" s="58">
        <v>67446.467610000007</v>
      </c>
      <c r="W173" s="58">
        <v>119676.3224</v>
      </c>
      <c r="X173" s="58">
        <v>30254</v>
      </c>
      <c r="Y173" s="58">
        <v>8850.94</v>
      </c>
      <c r="Z173" s="58">
        <v>2277.6999999999998</v>
      </c>
      <c r="AA173" s="58">
        <v>7439.53</v>
      </c>
      <c r="AB173" s="58">
        <v>1315.3952830000001</v>
      </c>
      <c r="AC173" s="58">
        <v>0</v>
      </c>
      <c r="AD173" s="58">
        <v>50137.565280000003</v>
      </c>
      <c r="AE173" s="58">
        <v>5188.6000000000004</v>
      </c>
      <c r="AF173" s="58">
        <v>0</v>
      </c>
      <c r="AG173" s="58">
        <v>267.52999999999997</v>
      </c>
      <c r="AH173" s="58">
        <v>0</v>
      </c>
      <c r="AI173" s="58">
        <v>0</v>
      </c>
      <c r="AJ173" s="58">
        <v>0</v>
      </c>
      <c r="AK173" s="58">
        <v>43.88</v>
      </c>
      <c r="AL173" s="58">
        <v>0</v>
      </c>
      <c r="AM173" s="58">
        <v>968.84</v>
      </c>
      <c r="AN173" s="58">
        <v>611.52</v>
      </c>
      <c r="AO173" s="58">
        <v>0</v>
      </c>
      <c r="AP173" s="58">
        <v>0</v>
      </c>
      <c r="AQ173" s="58">
        <v>0</v>
      </c>
      <c r="AR173" s="58">
        <v>0</v>
      </c>
      <c r="AS173" s="58">
        <v>0</v>
      </c>
      <c r="AT173" s="58">
        <v>0</v>
      </c>
      <c r="AU173" s="58">
        <v>0</v>
      </c>
      <c r="AV173" s="58">
        <v>2599.0823310000001</v>
      </c>
      <c r="AW173" s="58">
        <v>9679.4523310000004</v>
      </c>
      <c r="AX173" s="58">
        <v>34680</v>
      </c>
      <c r="AY173" s="58">
        <v>10200</v>
      </c>
      <c r="AZ173" s="58">
        <v>44880</v>
      </c>
      <c r="BA173" s="58">
        <v>14979.304789</v>
      </c>
    </row>
    <row r="174" spans="1:53">
      <c r="A174" s="56">
        <v>202402</v>
      </c>
      <c r="B174" s="56" t="s">
        <v>528</v>
      </c>
      <c r="C174" s="56" t="s">
        <v>51</v>
      </c>
      <c r="D174" s="56" t="s">
        <v>50</v>
      </c>
      <c r="E174" s="62" t="str">
        <f>VLOOKUP(C174,'[2]2024年门店-截止10.31'!A:C,3,0)</f>
        <v>营业</v>
      </c>
      <c r="F174" s="63">
        <f>VLOOKUP(C174,[2]面积!A:B,2,0)</f>
        <v>99.9</v>
      </c>
      <c r="G174" s="57" t="str">
        <f>IF(OR(E174="营业",E174="装修中"),VLOOKUP(C174,[2]当前组织架构!C:H,6,0),"")</f>
        <v>戴斌</v>
      </c>
      <c r="H174" s="57" t="str">
        <f>IF(OR(E174="营业",E174="装修中"),VLOOKUP(C174,[2]当前组织架构!C:H,5,0),"")</f>
        <v>池甜</v>
      </c>
      <c r="I174" s="58">
        <v>156540.16</v>
      </c>
      <c r="J174" s="58">
        <v>4559.42</v>
      </c>
      <c r="K174" s="58">
        <v>151980.74</v>
      </c>
      <c r="L174" s="58">
        <v>7523.44</v>
      </c>
      <c r="M174" s="58">
        <v>6530.22</v>
      </c>
      <c r="N174" s="58">
        <v>8143.96</v>
      </c>
      <c r="O174" s="58">
        <v>21463.52</v>
      </c>
      <c r="P174" s="58">
        <v>0</v>
      </c>
      <c r="Q174" s="58">
        <v>-227.9726192</v>
      </c>
      <c r="R174" s="58">
        <v>43433.167379999999</v>
      </c>
      <c r="S174" s="58">
        <v>8933.4195930000005</v>
      </c>
      <c r="T174" s="58">
        <v>0</v>
      </c>
      <c r="U174" s="58">
        <v>6087.27</v>
      </c>
      <c r="V174" s="58">
        <v>58453.856970000001</v>
      </c>
      <c r="W174" s="58">
        <v>93526.883029999997</v>
      </c>
      <c r="X174" s="58">
        <v>21152</v>
      </c>
      <c r="Y174" s="58">
        <v>7085.6</v>
      </c>
      <c r="Z174" s="58">
        <v>1649</v>
      </c>
      <c r="AA174" s="58">
        <v>5678.78</v>
      </c>
      <c r="AB174" s="58">
        <v>404.29396229999998</v>
      </c>
      <c r="AC174" s="58">
        <v>0</v>
      </c>
      <c r="AD174" s="58">
        <v>35969.67396</v>
      </c>
      <c r="AE174" s="58">
        <v>4100.43</v>
      </c>
      <c r="AF174" s="58">
        <v>0</v>
      </c>
      <c r="AG174" s="58">
        <v>314.45</v>
      </c>
      <c r="AH174" s="58">
        <v>210</v>
      </c>
      <c r="AI174" s="58">
        <v>3996.12</v>
      </c>
      <c r="AJ174" s="58">
        <v>47.79</v>
      </c>
      <c r="AK174" s="58">
        <v>35.270000000000003</v>
      </c>
      <c r="AL174" s="58">
        <v>0</v>
      </c>
      <c r="AM174" s="58">
        <v>1030.6600000000001</v>
      </c>
      <c r="AN174" s="58">
        <v>611.52</v>
      </c>
      <c r="AO174" s="58">
        <v>198.27</v>
      </c>
      <c r="AP174" s="58">
        <v>0</v>
      </c>
      <c r="AQ174" s="58">
        <v>120</v>
      </c>
      <c r="AR174" s="58">
        <v>0</v>
      </c>
      <c r="AS174" s="58">
        <v>0</v>
      </c>
      <c r="AT174" s="58">
        <v>0</v>
      </c>
      <c r="AU174" s="58">
        <v>0</v>
      </c>
      <c r="AV174" s="58">
        <v>2670.0358040000001</v>
      </c>
      <c r="AW174" s="58">
        <v>13334.5458</v>
      </c>
      <c r="AX174" s="58">
        <v>18536</v>
      </c>
      <c r="AY174" s="58">
        <v>999</v>
      </c>
      <c r="AZ174" s="58">
        <v>19535</v>
      </c>
      <c r="BA174" s="58">
        <v>24687.663270000001</v>
      </c>
    </row>
    <row r="175" spans="1:53">
      <c r="A175" s="56">
        <v>202402</v>
      </c>
      <c r="B175" s="56" t="s">
        <v>528</v>
      </c>
      <c r="C175" s="56" t="s">
        <v>53</v>
      </c>
      <c r="D175" s="56" t="s">
        <v>52</v>
      </c>
      <c r="E175" s="62" t="str">
        <f>VLOOKUP(C175,'[2]2024年门店-截止10.31'!A:C,3,0)</f>
        <v>已闭店</v>
      </c>
      <c r="F175" s="63">
        <f>VLOOKUP(C175,[2]面积!A:B,2,0)</f>
        <v>80</v>
      </c>
      <c r="G175" s="57" t="str">
        <f>IF(OR(E175="营业",E175="装修中"),VLOOKUP(C175,[2]当前组织架构!C:H,6,0),"")</f>
        <v/>
      </c>
      <c r="H175" s="57" t="str">
        <f>IF(OR(E175="营业",E175="装修中"),VLOOKUP(C175,[2]当前组织架构!C:H,5,0),"")</f>
        <v/>
      </c>
      <c r="I175" s="58">
        <v>165223.60999999999</v>
      </c>
      <c r="J175" s="58">
        <v>4812.34</v>
      </c>
      <c r="K175" s="58">
        <v>160411.26999999999</v>
      </c>
      <c r="L175" s="58">
        <v>6977.75</v>
      </c>
      <c r="M175" s="58">
        <v>8726</v>
      </c>
      <c r="N175" s="58">
        <v>4312.91</v>
      </c>
      <c r="O175" s="58">
        <v>23498.95</v>
      </c>
      <c r="P175" s="58">
        <v>0</v>
      </c>
      <c r="Q175" s="58">
        <v>-227.21274769999999</v>
      </c>
      <c r="R175" s="58">
        <v>43288.397250000002</v>
      </c>
      <c r="S175" s="58">
        <v>9432.5499020000007</v>
      </c>
      <c r="T175" s="58">
        <v>0</v>
      </c>
      <c r="U175" s="58">
        <v>10372.11</v>
      </c>
      <c r="V175" s="58">
        <v>63093.057150000001</v>
      </c>
      <c r="W175" s="58">
        <v>97318.212849999996</v>
      </c>
      <c r="X175" s="58">
        <v>19577.5</v>
      </c>
      <c r="Y175" s="58">
        <v>8293.51</v>
      </c>
      <c r="Z175" s="58">
        <v>2881.33</v>
      </c>
      <c r="AA175" s="58">
        <v>4268.58</v>
      </c>
      <c r="AB175" s="58">
        <v>352.10830190000001</v>
      </c>
      <c r="AC175" s="58">
        <v>0</v>
      </c>
      <c r="AD175" s="58">
        <v>35373.028299999998</v>
      </c>
      <c r="AE175" s="58">
        <v>2883</v>
      </c>
      <c r="AF175" s="58">
        <v>0</v>
      </c>
      <c r="AG175" s="58">
        <v>371.08</v>
      </c>
      <c r="AH175" s="58">
        <v>80</v>
      </c>
      <c r="AI175" s="58">
        <v>340</v>
      </c>
      <c r="AJ175" s="58">
        <v>0</v>
      </c>
      <c r="AK175" s="58">
        <v>45.24</v>
      </c>
      <c r="AL175" s="58">
        <v>0</v>
      </c>
      <c r="AM175" s="58">
        <v>1069.75</v>
      </c>
      <c r="AN175" s="58">
        <v>639.82000000000005</v>
      </c>
      <c r="AO175" s="58">
        <v>0</v>
      </c>
      <c r="AP175" s="58">
        <v>0</v>
      </c>
      <c r="AQ175" s="58">
        <v>0</v>
      </c>
      <c r="AR175" s="58">
        <v>0</v>
      </c>
      <c r="AS175" s="58">
        <v>0</v>
      </c>
      <c r="AT175" s="58">
        <v>0</v>
      </c>
      <c r="AU175" s="58">
        <v>0</v>
      </c>
      <c r="AV175" s="58">
        <v>2394.5272690000002</v>
      </c>
      <c r="AW175" s="58">
        <v>7823.4172689999996</v>
      </c>
      <c r="AX175" s="58">
        <v>19972.009999999998</v>
      </c>
      <c r="AY175" s="58">
        <v>5446.67</v>
      </c>
      <c r="AZ175" s="58">
        <v>25418.68</v>
      </c>
      <c r="BA175" s="58">
        <v>28703.087281</v>
      </c>
    </row>
    <row r="176" spans="1:53">
      <c r="A176" s="56">
        <v>202402</v>
      </c>
      <c r="B176" s="56" t="s">
        <v>528</v>
      </c>
      <c r="C176" s="56" t="s">
        <v>56</v>
      </c>
      <c r="D176" s="56" t="s">
        <v>55</v>
      </c>
      <c r="E176" s="62" t="str">
        <f>VLOOKUP(C176,'[2]2024年门店-截止10.31'!A:C,3,0)</f>
        <v>营业</v>
      </c>
      <c r="F176" s="63">
        <f>VLOOKUP(C176,[2]面积!A:B,2,0)</f>
        <v>103</v>
      </c>
      <c r="G176" s="57" t="str">
        <f>IF(OR(E176="营业",E176="装修中"),VLOOKUP(C176,[2]当前组织架构!C:H,6,0),"")</f>
        <v>戴斌</v>
      </c>
      <c r="H176" s="57" t="str">
        <f>IF(OR(E176="营业",E176="装修中"),VLOOKUP(C176,[2]当前组织架构!C:H,5,0),"")</f>
        <v>侯小路</v>
      </c>
      <c r="I176" s="58">
        <v>64645.33</v>
      </c>
      <c r="J176" s="58">
        <v>1882.87</v>
      </c>
      <c r="K176" s="58">
        <v>62762.46</v>
      </c>
      <c r="L176" s="58">
        <v>3181.51</v>
      </c>
      <c r="M176" s="58">
        <v>3256.69</v>
      </c>
      <c r="N176" s="58">
        <v>2450.08</v>
      </c>
      <c r="O176" s="58">
        <v>9930.69</v>
      </c>
      <c r="P176" s="58">
        <v>0</v>
      </c>
      <c r="Q176" s="58">
        <v>-98.261517720000001</v>
      </c>
      <c r="R176" s="58">
        <v>18720.708480000001</v>
      </c>
      <c r="S176" s="58">
        <v>4021.0631079999998</v>
      </c>
      <c r="T176" s="58">
        <v>0</v>
      </c>
      <c r="U176" s="58">
        <v>1950.67</v>
      </c>
      <c r="V176" s="58">
        <v>24692.441589999999</v>
      </c>
      <c r="W176" s="58">
        <v>38070.018409999997</v>
      </c>
      <c r="X176" s="58">
        <v>11918</v>
      </c>
      <c r="Y176" s="58">
        <v>7120.19</v>
      </c>
      <c r="Z176" s="58">
        <v>860.71</v>
      </c>
      <c r="AA176" s="58">
        <v>1707.96</v>
      </c>
      <c r="AB176" s="58">
        <v>447.39547169999997</v>
      </c>
      <c r="AC176" s="58">
        <v>0</v>
      </c>
      <c r="AD176" s="58">
        <v>22054.25547</v>
      </c>
      <c r="AE176" s="58">
        <v>3859.4</v>
      </c>
      <c r="AF176" s="58">
        <v>0</v>
      </c>
      <c r="AG176" s="58">
        <v>22.6</v>
      </c>
      <c r="AH176" s="58">
        <v>212</v>
      </c>
      <c r="AI176" s="58">
        <v>760</v>
      </c>
      <c r="AJ176" s="58">
        <v>0</v>
      </c>
      <c r="AK176" s="58">
        <v>37.36</v>
      </c>
      <c r="AL176" s="58">
        <v>0</v>
      </c>
      <c r="AM176" s="58">
        <v>475.12</v>
      </c>
      <c r="AN176" s="58">
        <v>611.52</v>
      </c>
      <c r="AO176" s="58">
        <v>20.18</v>
      </c>
      <c r="AP176" s="58">
        <v>0</v>
      </c>
      <c r="AQ176" s="58">
        <v>0</v>
      </c>
      <c r="AR176" s="58">
        <v>0</v>
      </c>
      <c r="AS176" s="58">
        <v>0</v>
      </c>
      <c r="AT176" s="58">
        <v>0</v>
      </c>
      <c r="AU176" s="58">
        <v>0</v>
      </c>
      <c r="AV176" s="58">
        <v>2264.9836180000002</v>
      </c>
      <c r="AW176" s="58">
        <v>8263.1636180000005</v>
      </c>
      <c r="AX176" s="58">
        <v>3657.6</v>
      </c>
      <c r="AY176" s="58">
        <v>7788</v>
      </c>
      <c r="AZ176" s="58">
        <v>11445.6</v>
      </c>
      <c r="BA176" s="58">
        <v>-3693.0006779999999</v>
      </c>
    </row>
    <row r="177" spans="1:53">
      <c r="A177" s="56">
        <v>202402</v>
      </c>
      <c r="B177" s="56" t="s">
        <v>528</v>
      </c>
      <c r="C177" s="56" t="s">
        <v>58</v>
      </c>
      <c r="D177" s="56" t="s">
        <v>57</v>
      </c>
      <c r="E177" s="62" t="str">
        <f>VLOOKUP(C177,'[2]2024年门店-截止10.31'!A:C,3,0)</f>
        <v>营业</v>
      </c>
      <c r="F177" s="63">
        <f>VLOOKUP(C177,[2]面积!A:B,2,0)</f>
        <v>81.319999999999993</v>
      </c>
      <c r="G177" s="57" t="str">
        <f>IF(OR(E177="营业",E177="装修中"),VLOOKUP(C177,[2]当前组织架构!C:H,6,0),"")</f>
        <v>戴斌</v>
      </c>
      <c r="H177" s="57" t="str">
        <f>IF(OR(E177="营业",E177="装修中"),VLOOKUP(C177,[2]当前组织架构!C:H,5,0),"")</f>
        <v>侯小路</v>
      </c>
      <c r="I177" s="58">
        <v>167650.04999999999</v>
      </c>
      <c r="J177" s="58">
        <v>4883.01</v>
      </c>
      <c r="K177" s="58">
        <v>162767.04000000001</v>
      </c>
      <c r="L177" s="58">
        <v>7561.72</v>
      </c>
      <c r="M177" s="58">
        <v>6844.62</v>
      </c>
      <c r="N177" s="58">
        <v>8485.02</v>
      </c>
      <c r="O177" s="58">
        <v>25241.93</v>
      </c>
      <c r="P177" s="58">
        <v>0</v>
      </c>
      <c r="Q177" s="58">
        <v>-251.3235383</v>
      </c>
      <c r="R177" s="58">
        <v>47881.966460000003</v>
      </c>
      <c r="S177" s="58">
        <v>10245.06294</v>
      </c>
      <c r="T177" s="58">
        <v>0</v>
      </c>
      <c r="U177" s="58">
        <v>5259.95</v>
      </c>
      <c r="V177" s="58">
        <v>63386.979399999997</v>
      </c>
      <c r="W177" s="58">
        <v>99380.060599999997</v>
      </c>
      <c r="X177" s="58">
        <v>23430.91</v>
      </c>
      <c r="Y177" s="58">
        <v>9456.0499999999993</v>
      </c>
      <c r="Z177" s="58">
        <v>3314.29</v>
      </c>
      <c r="AA177" s="58">
        <v>6233.08</v>
      </c>
      <c r="AB177" s="58">
        <v>491.15113209999998</v>
      </c>
      <c r="AC177" s="58">
        <v>0</v>
      </c>
      <c r="AD177" s="58">
        <v>42925.48113</v>
      </c>
      <c r="AE177" s="58">
        <v>4200</v>
      </c>
      <c r="AF177" s="58">
        <v>0</v>
      </c>
      <c r="AG177" s="58">
        <v>698.8</v>
      </c>
      <c r="AH177" s="58">
        <v>249.9</v>
      </c>
      <c r="AI177" s="58">
        <v>153</v>
      </c>
      <c r="AJ177" s="58">
        <v>0</v>
      </c>
      <c r="AK177" s="58">
        <v>46.57</v>
      </c>
      <c r="AL177" s="58">
        <v>0</v>
      </c>
      <c r="AM177" s="58">
        <v>1240.68</v>
      </c>
      <c r="AN177" s="58">
        <v>774.16</v>
      </c>
      <c r="AO177" s="58">
        <v>0</v>
      </c>
      <c r="AP177" s="58">
        <v>0</v>
      </c>
      <c r="AQ177" s="58">
        <v>0</v>
      </c>
      <c r="AR177" s="58">
        <v>0</v>
      </c>
      <c r="AS177" s="58">
        <v>0</v>
      </c>
      <c r="AT177" s="58">
        <v>0</v>
      </c>
      <c r="AU177" s="58">
        <v>0</v>
      </c>
      <c r="AV177" s="58">
        <v>2394.5272690000002</v>
      </c>
      <c r="AW177" s="58">
        <v>9757.6372690000007</v>
      </c>
      <c r="AX177" s="58">
        <v>27544.26</v>
      </c>
      <c r="AY177" s="58">
        <v>10268.9</v>
      </c>
      <c r="AZ177" s="58">
        <v>37813.160000000003</v>
      </c>
      <c r="BA177" s="58">
        <v>8883.782201</v>
      </c>
    </row>
    <row r="178" spans="1:53">
      <c r="A178" s="56">
        <v>202402</v>
      </c>
      <c r="B178" s="56" t="s">
        <v>528</v>
      </c>
      <c r="C178" s="56" t="s">
        <v>60</v>
      </c>
      <c r="D178" s="56" t="s">
        <v>59</v>
      </c>
      <c r="E178" s="62" t="str">
        <f>VLOOKUP(C178,'[2]2024年门店-截止10.31'!A:C,3,0)</f>
        <v>营业</v>
      </c>
      <c r="F178" s="63">
        <f>VLOOKUP(C178,[2]面积!A:B,2,0)</f>
        <v>136</v>
      </c>
      <c r="G178" s="57" t="str">
        <f>IF(OR(E178="营业",E178="装修中"),VLOOKUP(C178,[2]当前组织架构!C:H,6,0),"")</f>
        <v>戴斌</v>
      </c>
      <c r="H178" s="57" t="str">
        <f>IF(OR(E178="营业",E178="装修中"),VLOOKUP(C178,[2]当前组织架构!C:H,5,0),"")</f>
        <v>池甜</v>
      </c>
      <c r="I178" s="58">
        <v>212507.91</v>
      </c>
      <c r="J178" s="58">
        <v>6189.55</v>
      </c>
      <c r="K178" s="58">
        <v>206318.36</v>
      </c>
      <c r="L178" s="58">
        <v>8128.17</v>
      </c>
      <c r="M178" s="58">
        <v>8119.72</v>
      </c>
      <c r="N178" s="58">
        <v>5047.33</v>
      </c>
      <c r="O178" s="58">
        <v>24816.63</v>
      </c>
      <c r="P178" s="58">
        <v>0</v>
      </c>
      <c r="Q178" s="58">
        <v>-240.7687756</v>
      </c>
      <c r="R178" s="58">
        <v>45871.08122</v>
      </c>
      <c r="S178" s="58">
        <v>9974.1504559999994</v>
      </c>
      <c r="T178" s="58">
        <v>0</v>
      </c>
      <c r="U178" s="58">
        <v>6615.82</v>
      </c>
      <c r="V178" s="58">
        <v>62461.051679999997</v>
      </c>
      <c r="W178" s="58">
        <v>143857.3083</v>
      </c>
      <c r="X178" s="58">
        <v>23027.5</v>
      </c>
      <c r="Y178" s="58">
        <v>11253.54</v>
      </c>
      <c r="Z178" s="58">
        <v>2738.66</v>
      </c>
      <c r="AA178" s="58">
        <v>5095.1400000000003</v>
      </c>
      <c r="AB178" s="58">
        <v>399.6883019</v>
      </c>
      <c r="AC178" s="58">
        <v>0</v>
      </c>
      <c r="AD178" s="58">
        <v>42514.528299999998</v>
      </c>
      <c r="AE178" s="58">
        <v>3510.5</v>
      </c>
      <c r="AF178" s="58">
        <v>0</v>
      </c>
      <c r="AG178" s="58">
        <v>626.82000000000005</v>
      </c>
      <c r="AH178" s="58">
        <v>500</v>
      </c>
      <c r="AI178" s="58">
        <v>3400</v>
      </c>
      <c r="AJ178" s="58">
        <v>0</v>
      </c>
      <c r="AK178" s="58">
        <v>56.66</v>
      </c>
      <c r="AL178" s="58">
        <v>0</v>
      </c>
      <c r="AM178" s="58">
        <v>1168.72</v>
      </c>
      <c r="AN178" s="58">
        <v>944.85</v>
      </c>
      <c r="AO178" s="58">
        <v>0</v>
      </c>
      <c r="AP178" s="58">
        <v>0</v>
      </c>
      <c r="AQ178" s="58">
        <v>0</v>
      </c>
      <c r="AR178" s="58">
        <v>0</v>
      </c>
      <c r="AS178" s="58">
        <v>0</v>
      </c>
      <c r="AT178" s="58">
        <v>0</v>
      </c>
      <c r="AU178" s="58">
        <v>0</v>
      </c>
      <c r="AV178" s="58">
        <v>2670.0358040000001</v>
      </c>
      <c r="AW178" s="58">
        <v>12877.585800000001</v>
      </c>
      <c r="AX178" s="58">
        <v>18824</v>
      </c>
      <c r="AY178" s="58">
        <v>12549</v>
      </c>
      <c r="AZ178" s="58">
        <v>31373</v>
      </c>
      <c r="BA178" s="58">
        <v>57092.194199999998</v>
      </c>
    </row>
    <row r="179" spans="1:53">
      <c r="A179" s="56">
        <v>202402</v>
      </c>
      <c r="B179" s="56" t="s">
        <v>528</v>
      </c>
      <c r="C179" s="56" t="s">
        <v>62</v>
      </c>
      <c r="D179" s="56" t="s">
        <v>61</v>
      </c>
      <c r="E179" s="62" t="str">
        <f>VLOOKUP(C179,'[2]2024年门店-截止10.31'!A:C,3,0)</f>
        <v>已闭店</v>
      </c>
      <c r="F179" s="63">
        <f>VLOOKUP(C179,[2]面积!A:B,2,0)</f>
        <v>153</v>
      </c>
      <c r="G179" s="57" t="str">
        <f>IF(OR(E179="营业",E179="装修中"),VLOOKUP(C179,[2]当前组织架构!C:H,6,0),"")</f>
        <v/>
      </c>
      <c r="H179" s="57" t="str">
        <f>IF(OR(E179="营业",E179="装修中"),VLOOKUP(C179,[2]当前组织架构!C:H,5,0),"")</f>
        <v/>
      </c>
      <c r="I179" s="58">
        <v>127916.54</v>
      </c>
      <c r="J179" s="58">
        <v>3725.72</v>
      </c>
      <c r="K179" s="58">
        <v>124190.82</v>
      </c>
      <c r="L179" s="58">
        <v>4857.24</v>
      </c>
      <c r="M179" s="58">
        <v>4832.38</v>
      </c>
      <c r="N179" s="58">
        <v>4944.67</v>
      </c>
      <c r="O179" s="58">
        <v>15808.94</v>
      </c>
      <c r="P179" s="58">
        <v>0</v>
      </c>
      <c r="Q179" s="58">
        <v>-158.95652010000001</v>
      </c>
      <c r="R179" s="58">
        <v>30284.27348</v>
      </c>
      <c r="S179" s="58">
        <v>6440.6089359999996</v>
      </c>
      <c r="T179" s="58">
        <v>0</v>
      </c>
      <c r="U179" s="58">
        <v>7869.77</v>
      </c>
      <c r="V179" s="58">
        <v>44594.652419999999</v>
      </c>
      <c r="W179" s="58">
        <v>79596.167579999994</v>
      </c>
      <c r="X179" s="58">
        <v>16356.62</v>
      </c>
      <c r="Y179" s="58">
        <v>10779.38</v>
      </c>
      <c r="Z179" s="58">
        <v>2277.16</v>
      </c>
      <c r="AA179" s="58">
        <v>4107.3900000000003</v>
      </c>
      <c r="AB179" s="58">
        <v>316.74018869999998</v>
      </c>
      <c r="AC179" s="58">
        <v>0</v>
      </c>
      <c r="AD179" s="58">
        <v>33837.29019</v>
      </c>
      <c r="AE179" s="58">
        <v>5000</v>
      </c>
      <c r="AF179" s="58">
        <v>0</v>
      </c>
      <c r="AG179" s="58">
        <v>34</v>
      </c>
      <c r="AH179" s="58">
        <v>225</v>
      </c>
      <c r="AI179" s="58">
        <v>0</v>
      </c>
      <c r="AJ179" s="58">
        <v>0</v>
      </c>
      <c r="AK179" s="58">
        <v>57.53</v>
      </c>
      <c r="AL179" s="58">
        <v>0</v>
      </c>
      <c r="AM179" s="58">
        <v>1072.8599999999999</v>
      </c>
      <c r="AN179" s="58">
        <v>639.82000000000005</v>
      </c>
      <c r="AO179" s="58">
        <v>0</v>
      </c>
      <c r="AP179" s="58">
        <v>0</v>
      </c>
      <c r="AQ179" s="58">
        <v>0</v>
      </c>
      <c r="AR179" s="58">
        <v>0</v>
      </c>
      <c r="AS179" s="58">
        <v>0</v>
      </c>
      <c r="AT179" s="58">
        <v>0</v>
      </c>
      <c r="AU179" s="58">
        <v>0</v>
      </c>
      <c r="AV179" s="58">
        <v>2394.5272690000002</v>
      </c>
      <c r="AW179" s="58">
        <v>9423.7372689999993</v>
      </c>
      <c r="AX179" s="58">
        <v>13283.6</v>
      </c>
      <c r="AY179" s="58">
        <v>1866.58</v>
      </c>
      <c r="AZ179" s="58">
        <v>15150.18</v>
      </c>
      <c r="BA179" s="58">
        <v>21184.960121</v>
      </c>
    </row>
    <row r="180" spans="1:53">
      <c r="A180" s="56">
        <v>202402</v>
      </c>
      <c r="B180" s="56" t="s">
        <v>528</v>
      </c>
      <c r="C180" s="56" t="s">
        <v>64</v>
      </c>
      <c r="D180" s="56" t="s">
        <v>63</v>
      </c>
      <c r="E180" s="62" t="str">
        <f>VLOOKUP(C180,'[2]2024年门店-截止10.31'!A:C,3,0)</f>
        <v>营业</v>
      </c>
      <c r="F180" s="63">
        <f>VLOOKUP(C180,[2]面积!A:B,2,0)</f>
        <v>70</v>
      </c>
      <c r="G180" s="57" t="str">
        <f>IF(OR(E180="营业",E180="装修中"),VLOOKUP(C180,[2]当前组织架构!C:H,6,0),"")</f>
        <v>戴斌</v>
      </c>
      <c r="H180" s="57" t="str">
        <f>IF(OR(E180="营业",E180="装修中"),VLOOKUP(C180,[2]当前组织架构!C:H,5,0),"")</f>
        <v>董婷婷</v>
      </c>
      <c r="I180" s="58">
        <v>241207.8</v>
      </c>
      <c r="J180" s="58">
        <v>13653.27</v>
      </c>
      <c r="K180" s="58">
        <v>227554.53</v>
      </c>
      <c r="L180" s="58">
        <v>10712.91</v>
      </c>
      <c r="M180" s="58">
        <v>9565.11</v>
      </c>
      <c r="N180" s="58">
        <v>10636.46</v>
      </c>
      <c r="O180" s="58">
        <v>29799.95</v>
      </c>
      <c r="P180" s="58">
        <v>0</v>
      </c>
      <c r="Q180" s="58">
        <v>-317.01480149999998</v>
      </c>
      <c r="R180" s="58">
        <v>60397.415200000003</v>
      </c>
      <c r="S180" s="58">
        <v>12410.89855</v>
      </c>
      <c r="T180" s="58">
        <v>0</v>
      </c>
      <c r="U180" s="58">
        <v>2507.2399999999998</v>
      </c>
      <c r="V180" s="58">
        <v>75315.553750000006</v>
      </c>
      <c r="W180" s="58">
        <v>152238.97630000001</v>
      </c>
      <c r="X180" s="58">
        <v>21337.09</v>
      </c>
      <c r="Y180" s="58">
        <v>17982.68</v>
      </c>
      <c r="Z180" s="58">
        <v>4898.59</v>
      </c>
      <c r="AA180" s="58">
        <v>6976.97</v>
      </c>
      <c r="AB180" s="58">
        <v>3056.430566</v>
      </c>
      <c r="AC180" s="58">
        <v>0</v>
      </c>
      <c r="AD180" s="58">
        <v>54251.760569999999</v>
      </c>
      <c r="AE180" s="58">
        <v>6429.6</v>
      </c>
      <c r="AF180" s="58">
        <v>0</v>
      </c>
      <c r="AG180" s="58">
        <v>268.11</v>
      </c>
      <c r="AH180" s="58">
        <v>629.17999999999995</v>
      </c>
      <c r="AI180" s="58">
        <v>30</v>
      </c>
      <c r="AJ180" s="58">
        <v>71.23</v>
      </c>
      <c r="AK180" s="58">
        <v>47.61</v>
      </c>
      <c r="AL180" s="58">
        <v>0</v>
      </c>
      <c r="AM180" s="58">
        <v>1082.2</v>
      </c>
      <c r="AN180" s="58">
        <v>3746.39</v>
      </c>
      <c r="AO180" s="58">
        <v>837.39</v>
      </c>
      <c r="AP180" s="58">
        <v>0</v>
      </c>
      <c r="AQ180" s="58">
        <v>0</v>
      </c>
      <c r="AR180" s="58">
        <v>0</v>
      </c>
      <c r="AS180" s="58">
        <v>0</v>
      </c>
      <c r="AT180" s="58">
        <v>0</v>
      </c>
      <c r="AU180" s="58">
        <v>0</v>
      </c>
      <c r="AV180" s="58">
        <v>2264.9836180000002</v>
      </c>
      <c r="AW180" s="58">
        <v>15406.69362</v>
      </c>
      <c r="AX180" s="58">
        <v>43666.666666666701</v>
      </c>
      <c r="AY180" s="58">
        <v>5216.9811320754698</v>
      </c>
      <c r="AZ180" s="58">
        <v>48883.647798742197</v>
      </c>
      <c r="BA180" s="58">
        <v>33696.874311257801</v>
      </c>
    </row>
    <row r="181" spans="1:53">
      <c r="A181" s="56">
        <v>202402</v>
      </c>
      <c r="B181" s="56" t="s">
        <v>528</v>
      </c>
      <c r="C181" s="56" t="s">
        <v>66</v>
      </c>
      <c r="D181" s="56" t="s">
        <v>65</v>
      </c>
      <c r="E181" s="62" t="str">
        <f>VLOOKUP(C181,'[2]2024年门店-截止10.31'!A:C,3,0)</f>
        <v>营业</v>
      </c>
      <c r="F181" s="63">
        <f>VLOOKUP(C181,[2]面积!A:B,2,0)</f>
        <v>112</v>
      </c>
      <c r="G181" s="57" t="str">
        <f>IF(OR(E181="营业",E181="装修中"),VLOOKUP(C181,[2]当前组织架构!C:H,6,0),"")</f>
        <v>孙军</v>
      </c>
      <c r="H181" s="57" t="str">
        <f>IF(OR(E181="营业",E181="装修中"),VLOOKUP(C181,[2]当前组织架构!C:H,5,0),"")</f>
        <v>殷艳花</v>
      </c>
      <c r="I181" s="58">
        <v>228476.62</v>
      </c>
      <c r="J181" s="58">
        <v>12932.64</v>
      </c>
      <c r="K181" s="58">
        <v>215543.98</v>
      </c>
      <c r="L181" s="58">
        <v>10426.66</v>
      </c>
      <c r="M181" s="58">
        <v>9193.27</v>
      </c>
      <c r="N181" s="58">
        <v>10420.969999999999</v>
      </c>
      <c r="O181" s="58">
        <v>29553.7</v>
      </c>
      <c r="P181" s="58">
        <v>0</v>
      </c>
      <c r="Q181" s="58">
        <v>-311.16771230000001</v>
      </c>
      <c r="R181" s="58">
        <v>59283.432289999997</v>
      </c>
      <c r="S181" s="58">
        <v>12258.14754</v>
      </c>
      <c r="T181" s="58">
        <v>0</v>
      </c>
      <c r="U181" s="58">
        <v>2229.36</v>
      </c>
      <c r="V181" s="58">
        <v>73770.939830000003</v>
      </c>
      <c r="W181" s="58">
        <v>141773.04019999999</v>
      </c>
      <c r="X181" s="58">
        <v>37503.79</v>
      </c>
      <c r="Y181" s="58">
        <v>11011.52</v>
      </c>
      <c r="Z181" s="58">
        <v>2693.91</v>
      </c>
      <c r="AA181" s="58">
        <v>6215.79</v>
      </c>
      <c r="AB181" s="58">
        <v>2505.824717</v>
      </c>
      <c r="AC181" s="58">
        <v>0</v>
      </c>
      <c r="AD181" s="58">
        <v>59930.834719999999</v>
      </c>
      <c r="AE181" s="58">
        <v>4000</v>
      </c>
      <c r="AF181" s="58">
        <v>0</v>
      </c>
      <c r="AG181" s="58">
        <v>414.8</v>
      </c>
      <c r="AH181" s="58">
        <v>435.6</v>
      </c>
      <c r="AI181" s="58">
        <v>0</v>
      </c>
      <c r="AJ181" s="58">
        <v>47.79</v>
      </c>
      <c r="AK181" s="58">
        <v>52.34</v>
      </c>
      <c r="AL181" s="58">
        <v>0</v>
      </c>
      <c r="AM181" s="58">
        <v>1215.3499999999999</v>
      </c>
      <c r="AN181" s="58">
        <v>228.64</v>
      </c>
      <c r="AO181" s="58">
        <v>324.77999999999997</v>
      </c>
      <c r="AP181" s="58">
        <v>0</v>
      </c>
      <c r="AQ181" s="58">
        <v>0</v>
      </c>
      <c r="AR181" s="58">
        <v>0</v>
      </c>
      <c r="AS181" s="58">
        <v>0</v>
      </c>
      <c r="AT181" s="58">
        <v>0</v>
      </c>
      <c r="AU181" s="58">
        <v>0</v>
      </c>
      <c r="AV181" s="58">
        <v>2169.7619049999998</v>
      </c>
      <c r="AW181" s="58">
        <v>8889.0619050000005</v>
      </c>
      <c r="AX181" s="58">
        <v>47795.533333333296</v>
      </c>
      <c r="AY181" s="58">
        <v>9565.5471698113197</v>
      </c>
      <c r="AZ181" s="58">
        <v>57361.0805031446</v>
      </c>
      <c r="BA181" s="58">
        <v>15592.0630718554</v>
      </c>
    </row>
    <row r="182" spans="1:53">
      <c r="A182" s="56">
        <v>202402</v>
      </c>
      <c r="B182" s="56" t="s">
        <v>528</v>
      </c>
      <c r="C182" s="56" t="s">
        <v>68</v>
      </c>
      <c r="D182" s="56" t="s">
        <v>67</v>
      </c>
      <c r="E182" s="62" t="str">
        <f>VLOOKUP(C182,'[2]2024年门店-截止10.31'!A:C,3,0)</f>
        <v>营业</v>
      </c>
      <c r="F182" s="63">
        <f>VLOOKUP(C182,[2]面积!A:B,2,0)</f>
        <v>79</v>
      </c>
      <c r="G182" s="57" t="str">
        <f>IF(OR(E182="营业",E182="装修中"),VLOOKUP(C182,[2]当前组织架构!C:H,6,0),"")</f>
        <v>孙军</v>
      </c>
      <c r="H182" s="57" t="str">
        <f>IF(OR(E182="营业",E182="装修中"),VLOOKUP(C182,[2]当前组织架构!C:H,5,0),"")</f>
        <v>郭洋</v>
      </c>
      <c r="I182" s="58">
        <v>267549.51</v>
      </c>
      <c r="J182" s="58">
        <v>15144.31</v>
      </c>
      <c r="K182" s="58">
        <v>252405.2</v>
      </c>
      <c r="L182" s="58">
        <v>10760.12</v>
      </c>
      <c r="M182" s="58">
        <v>11127.21</v>
      </c>
      <c r="N182" s="58">
        <v>8058.96</v>
      </c>
      <c r="O182" s="58">
        <v>32217.08</v>
      </c>
      <c r="P182" s="58">
        <v>0</v>
      </c>
      <c r="Q182" s="58">
        <v>-324.58030819999999</v>
      </c>
      <c r="R182" s="58">
        <v>61838.789689999998</v>
      </c>
      <c r="S182" s="58">
        <v>13135.32454</v>
      </c>
      <c r="T182" s="58">
        <v>0</v>
      </c>
      <c r="U182" s="58">
        <v>2484.12</v>
      </c>
      <c r="V182" s="58">
        <v>77458.234230000002</v>
      </c>
      <c r="W182" s="58">
        <v>174946.96580000001</v>
      </c>
      <c r="X182" s="58">
        <v>40638.07</v>
      </c>
      <c r="Y182" s="58">
        <v>15933</v>
      </c>
      <c r="Z182" s="58">
        <v>5438.75</v>
      </c>
      <c r="AA182" s="58">
        <v>9949.64</v>
      </c>
      <c r="AB182" s="58">
        <v>1789.5118869999999</v>
      </c>
      <c r="AC182" s="58">
        <v>0</v>
      </c>
      <c r="AD182" s="58">
        <v>73748.971890000001</v>
      </c>
      <c r="AE182" s="58">
        <v>10514.84</v>
      </c>
      <c r="AF182" s="58">
        <v>132</v>
      </c>
      <c r="AG182" s="58">
        <v>215.11</v>
      </c>
      <c r="AH182" s="58">
        <v>294.89999999999998</v>
      </c>
      <c r="AI182" s="58">
        <v>4539</v>
      </c>
      <c r="AJ182" s="58">
        <v>0</v>
      </c>
      <c r="AK182" s="58">
        <v>38.17</v>
      </c>
      <c r="AL182" s="58">
        <v>0</v>
      </c>
      <c r="AM182" s="58">
        <v>2038.14</v>
      </c>
      <c r="AN182" s="58">
        <v>238.74</v>
      </c>
      <c r="AO182" s="58">
        <v>1084.44</v>
      </c>
      <c r="AP182" s="58">
        <v>0</v>
      </c>
      <c r="AQ182" s="58">
        <v>0</v>
      </c>
      <c r="AR182" s="58">
        <v>0</v>
      </c>
      <c r="AS182" s="58">
        <v>0</v>
      </c>
      <c r="AT182" s="58">
        <v>0</v>
      </c>
      <c r="AU182" s="58">
        <v>0</v>
      </c>
      <c r="AV182" s="58">
        <v>2977.0372929999999</v>
      </c>
      <c r="AW182" s="58">
        <v>22072.37729</v>
      </c>
      <c r="AX182" s="58">
        <v>75238.095238095193</v>
      </c>
      <c r="AY182" s="58">
        <v>7452.8301886792497</v>
      </c>
      <c r="AZ182" s="58">
        <v>82690.925426774396</v>
      </c>
      <c r="BA182" s="58">
        <v>-3565.3088067744402</v>
      </c>
    </row>
    <row r="183" spans="1:53">
      <c r="A183" s="56">
        <v>202402</v>
      </c>
      <c r="B183" s="56" t="s">
        <v>528</v>
      </c>
      <c r="C183" s="56" t="s">
        <v>70</v>
      </c>
      <c r="D183" s="56" t="s">
        <v>69</v>
      </c>
      <c r="E183" s="62" t="str">
        <f>VLOOKUP(C183,'[2]2024年门店-截止10.31'!A:C,3,0)</f>
        <v>营业</v>
      </c>
      <c r="F183" s="63">
        <f>VLOOKUP(C183,[2]面积!A:B,2,0)</f>
        <v>93.91</v>
      </c>
      <c r="G183" s="57" t="str">
        <f>IF(OR(E183="营业",E183="装修中"),VLOOKUP(C183,[2]当前组织架构!C:H,6,0),"")</f>
        <v>戴斌</v>
      </c>
      <c r="H183" s="57" t="str">
        <f>IF(OR(E183="营业",E183="装修中"),VLOOKUP(C183,[2]当前组织架构!C:H,5,0),"")</f>
        <v>冯珏</v>
      </c>
      <c r="I183" s="58">
        <v>191354.34</v>
      </c>
      <c r="J183" s="58">
        <v>10831.38</v>
      </c>
      <c r="K183" s="58">
        <v>180522.96</v>
      </c>
      <c r="L183" s="58">
        <v>9377.49</v>
      </c>
      <c r="M183" s="58">
        <v>7353.48</v>
      </c>
      <c r="N183" s="58">
        <v>11003.2</v>
      </c>
      <c r="O183" s="58">
        <v>24884.639999999999</v>
      </c>
      <c r="P183" s="58">
        <v>0</v>
      </c>
      <c r="Q183" s="58">
        <v>-274.74426770000002</v>
      </c>
      <c r="R183" s="58">
        <v>52344.065730000002</v>
      </c>
      <c r="S183" s="58">
        <v>10519.6193</v>
      </c>
      <c r="T183" s="58">
        <v>0</v>
      </c>
      <c r="U183" s="58">
        <v>2478.46</v>
      </c>
      <c r="V183" s="58">
        <v>65342.145040000003</v>
      </c>
      <c r="W183" s="58">
        <v>115180.815</v>
      </c>
      <c r="X183" s="58">
        <v>27191.24</v>
      </c>
      <c r="Y183" s="58">
        <v>9979.2000000000007</v>
      </c>
      <c r="Z183" s="58">
        <v>2734.19</v>
      </c>
      <c r="AA183" s="58">
        <v>8223.4599999999991</v>
      </c>
      <c r="AB183" s="58">
        <v>1794.769434</v>
      </c>
      <c r="AC183" s="58">
        <v>0</v>
      </c>
      <c r="AD183" s="58">
        <v>49922.859429999997</v>
      </c>
      <c r="AE183" s="58">
        <v>0</v>
      </c>
      <c r="AF183" s="58">
        <v>356</v>
      </c>
      <c r="AG183" s="58">
        <v>336.89</v>
      </c>
      <c r="AH183" s="58">
        <v>469.8</v>
      </c>
      <c r="AI183" s="58">
        <v>50</v>
      </c>
      <c r="AJ183" s="58">
        <v>23.01</v>
      </c>
      <c r="AK183" s="58">
        <v>48.87</v>
      </c>
      <c r="AL183" s="58">
        <v>0</v>
      </c>
      <c r="AM183" s="58">
        <v>1387.85</v>
      </c>
      <c r="AN183" s="58">
        <v>230.64</v>
      </c>
      <c r="AO183" s="58">
        <v>158.4</v>
      </c>
      <c r="AP183" s="58">
        <v>0</v>
      </c>
      <c r="AQ183" s="58">
        <v>0</v>
      </c>
      <c r="AR183" s="58">
        <v>0</v>
      </c>
      <c r="AS183" s="58">
        <v>0</v>
      </c>
      <c r="AT183" s="58">
        <v>0</v>
      </c>
      <c r="AU183" s="58">
        <v>0</v>
      </c>
      <c r="AV183" s="58">
        <v>2896.255071</v>
      </c>
      <c r="AW183" s="58">
        <v>5957.7150709999996</v>
      </c>
      <c r="AX183" s="58">
        <v>68010.219047619001</v>
      </c>
      <c r="AY183" s="58">
        <v>9745.3773584905703</v>
      </c>
      <c r="AZ183" s="58">
        <v>77755.596406109602</v>
      </c>
      <c r="BA183" s="58">
        <v>-18455.355907109599</v>
      </c>
    </row>
    <row r="184" spans="1:53">
      <c r="A184" s="56">
        <v>202402</v>
      </c>
      <c r="B184" s="56" t="s">
        <v>528</v>
      </c>
      <c r="C184" s="56" t="s">
        <v>72</v>
      </c>
      <c r="D184" s="56" t="s">
        <v>71</v>
      </c>
      <c r="E184" s="62" t="str">
        <f>VLOOKUP(C184,'[2]2024年门店-截止10.31'!A:C,3,0)</f>
        <v>营业</v>
      </c>
      <c r="F184" s="63">
        <f>VLOOKUP(C184,[2]面积!A:B,2,0)</f>
        <v>132</v>
      </c>
      <c r="G184" s="57" t="str">
        <f>IF(OR(E184="营业",E184="装修中"),VLOOKUP(C184,[2]当前组织架构!C:H,6,0),"")</f>
        <v>戴斌</v>
      </c>
      <c r="H184" s="57" t="str">
        <f>IF(OR(E184="营业",E184="装修中"),VLOOKUP(C184,[2]当前组织架构!C:H,5,0),"")</f>
        <v>冯珏</v>
      </c>
      <c r="I184" s="58">
        <v>496056.31</v>
      </c>
      <c r="J184" s="58">
        <v>28078.66</v>
      </c>
      <c r="K184" s="58">
        <v>467977.65</v>
      </c>
      <c r="L184" s="58">
        <v>20508.72</v>
      </c>
      <c r="M184" s="58">
        <v>20584.439999999999</v>
      </c>
      <c r="N184" s="58">
        <v>7827.58</v>
      </c>
      <c r="O184" s="58">
        <v>54055.19</v>
      </c>
      <c r="P184" s="58">
        <v>0</v>
      </c>
      <c r="Q184" s="58">
        <v>-537.67932940000003</v>
      </c>
      <c r="R184" s="58">
        <v>102438.2507</v>
      </c>
      <c r="S184" s="58">
        <v>21931.45795</v>
      </c>
      <c r="T184" s="58">
        <v>0</v>
      </c>
      <c r="U184" s="58">
        <v>2688.56</v>
      </c>
      <c r="V184" s="58">
        <v>127058.2686</v>
      </c>
      <c r="W184" s="58">
        <v>340919.38140000001</v>
      </c>
      <c r="X184" s="58">
        <v>45394.239999999998</v>
      </c>
      <c r="Y184" s="58">
        <v>25420.71</v>
      </c>
      <c r="Z184" s="58">
        <v>6467.94</v>
      </c>
      <c r="AA184" s="58">
        <v>9303.7000000000007</v>
      </c>
      <c r="AB184" s="58">
        <v>2291.713585</v>
      </c>
      <c r="AC184" s="58">
        <v>0</v>
      </c>
      <c r="AD184" s="58">
        <v>88878.303580000007</v>
      </c>
      <c r="AE184" s="58">
        <v>6500</v>
      </c>
      <c r="AF184" s="58">
        <v>36</v>
      </c>
      <c r="AG184" s="58">
        <v>218.6</v>
      </c>
      <c r="AH184" s="58">
        <v>667.07</v>
      </c>
      <c r="AI184" s="58">
        <v>215</v>
      </c>
      <c r="AJ184" s="58">
        <v>0</v>
      </c>
      <c r="AK184" s="58">
        <v>45.72</v>
      </c>
      <c r="AL184" s="58">
        <v>0</v>
      </c>
      <c r="AM184" s="58">
        <v>2013.35</v>
      </c>
      <c r="AN184" s="58">
        <v>244.59</v>
      </c>
      <c r="AO184" s="58">
        <v>941.59</v>
      </c>
      <c r="AP184" s="58">
        <v>0</v>
      </c>
      <c r="AQ184" s="58">
        <v>287</v>
      </c>
      <c r="AR184" s="58">
        <v>0</v>
      </c>
      <c r="AS184" s="58">
        <v>0</v>
      </c>
      <c r="AT184" s="58">
        <v>0</v>
      </c>
      <c r="AU184" s="58">
        <v>0</v>
      </c>
      <c r="AV184" s="58">
        <v>2896.255071</v>
      </c>
      <c r="AW184" s="58">
        <v>14065.175069999999</v>
      </c>
      <c r="AX184" s="58">
        <v>71424.114285714299</v>
      </c>
      <c r="AY184" s="58">
        <v>11207.5471698113</v>
      </c>
      <c r="AZ184" s="58">
        <v>82631.661455525595</v>
      </c>
      <c r="BA184" s="58">
        <v>155344.24129447399</v>
      </c>
    </row>
    <row r="185" spans="1:53">
      <c r="A185" s="56">
        <v>202402</v>
      </c>
      <c r="B185" s="56" t="s">
        <v>528</v>
      </c>
      <c r="C185" s="56" t="s">
        <v>74</v>
      </c>
      <c r="D185" s="56" t="s">
        <v>73</v>
      </c>
      <c r="E185" s="62" t="str">
        <f>VLOOKUP(C185,'[2]2024年门店-截止10.31'!A:C,3,0)</f>
        <v>营业</v>
      </c>
      <c r="F185" s="63">
        <f>VLOOKUP(C185,[2]面积!A:B,2,0)</f>
        <v>70</v>
      </c>
      <c r="G185" s="57" t="str">
        <f>IF(OR(E185="营业",E185="装修中"),VLOOKUP(C185,[2]当前组织架构!C:H,6,0),"")</f>
        <v>戴斌</v>
      </c>
      <c r="H185" s="57" t="str">
        <f>IF(OR(E185="营业",E185="装修中"),VLOOKUP(C185,[2]当前组织架构!C:H,5,0),"")</f>
        <v>冯珏</v>
      </c>
      <c r="I185" s="58">
        <v>157452.21</v>
      </c>
      <c r="J185" s="58">
        <v>8912.39</v>
      </c>
      <c r="K185" s="58">
        <v>148539.82</v>
      </c>
      <c r="L185" s="58">
        <v>6737.42</v>
      </c>
      <c r="M185" s="58">
        <v>5976.45</v>
      </c>
      <c r="N185" s="58">
        <v>9885.92</v>
      </c>
      <c r="O185" s="58">
        <v>20793.23</v>
      </c>
      <c r="P185" s="58">
        <v>0</v>
      </c>
      <c r="Q185" s="58">
        <v>-226.57265530000001</v>
      </c>
      <c r="R185" s="58">
        <v>43166.447339999999</v>
      </c>
      <c r="S185" s="58">
        <v>8743.3860179999992</v>
      </c>
      <c r="T185" s="58">
        <v>0</v>
      </c>
      <c r="U185" s="58">
        <v>2496.86</v>
      </c>
      <c r="V185" s="58">
        <v>54406.693359999997</v>
      </c>
      <c r="W185" s="58">
        <v>94133.126640000002</v>
      </c>
      <c r="X185" s="58">
        <v>29703.64</v>
      </c>
      <c r="Y185" s="58">
        <v>5500.88</v>
      </c>
      <c r="Z185" s="58">
        <v>1918.73</v>
      </c>
      <c r="AA185" s="58">
        <v>6182.06</v>
      </c>
      <c r="AB185" s="58">
        <v>1453.8964149999999</v>
      </c>
      <c r="AC185" s="58">
        <v>0</v>
      </c>
      <c r="AD185" s="58">
        <v>44759.206420000002</v>
      </c>
      <c r="AE185" s="58">
        <v>4792.9799999999996</v>
      </c>
      <c r="AF185" s="58">
        <v>43.22</v>
      </c>
      <c r="AG185" s="58">
        <v>545.57000000000005</v>
      </c>
      <c r="AH185" s="58">
        <v>40.94</v>
      </c>
      <c r="AI185" s="58">
        <v>2600</v>
      </c>
      <c r="AJ185" s="58">
        <v>0</v>
      </c>
      <c r="AK185" s="58">
        <v>36.03</v>
      </c>
      <c r="AL185" s="58">
        <v>0</v>
      </c>
      <c r="AM185" s="58">
        <v>881.26</v>
      </c>
      <c r="AN185" s="58">
        <v>244.34</v>
      </c>
      <c r="AO185" s="58">
        <v>471.67</v>
      </c>
      <c r="AP185" s="58">
        <v>0</v>
      </c>
      <c r="AQ185" s="58">
        <v>139</v>
      </c>
      <c r="AR185" s="58">
        <v>0</v>
      </c>
      <c r="AS185" s="58">
        <v>0</v>
      </c>
      <c r="AT185" s="58">
        <v>0</v>
      </c>
      <c r="AU185" s="58">
        <v>0</v>
      </c>
      <c r="AV185" s="58">
        <v>2896.255071</v>
      </c>
      <c r="AW185" s="58">
        <v>12691.265069999999</v>
      </c>
      <c r="AX185" s="58">
        <v>34472.219047619001</v>
      </c>
      <c r="AY185" s="58">
        <v>7264.1509433962301</v>
      </c>
      <c r="AZ185" s="58">
        <v>41736.369991015199</v>
      </c>
      <c r="BA185" s="58">
        <v>-5053.7148410152304</v>
      </c>
    </row>
    <row r="186" spans="1:53">
      <c r="A186" s="56">
        <v>202402</v>
      </c>
      <c r="B186" s="56" t="s">
        <v>528</v>
      </c>
      <c r="C186" s="56" t="s">
        <v>78</v>
      </c>
      <c r="D186" s="56" t="s">
        <v>77</v>
      </c>
      <c r="E186" s="62" t="str">
        <f>VLOOKUP(C186,'[2]2024年门店-截止10.31'!A:C,3,0)</f>
        <v>营业</v>
      </c>
      <c r="F186" s="63">
        <f>VLOOKUP(C186,[2]面积!A:B,2,0)</f>
        <v>70.349999999999994</v>
      </c>
      <c r="G186" s="57" t="str">
        <f>IF(OR(E186="营业",E186="装修中"),VLOOKUP(C186,[2]当前组织架构!C:H,6,0),"")</f>
        <v>戴斌</v>
      </c>
      <c r="H186" s="57" t="str">
        <f>IF(OR(E186="营业",E186="装修中"),VLOOKUP(C186,[2]当前组织架构!C:H,5,0),"")</f>
        <v>董婷婷</v>
      </c>
      <c r="I186" s="58">
        <v>134968.82999999999</v>
      </c>
      <c r="J186" s="58">
        <v>7639.75</v>
      </c>
      <c r="K186" s="58">
        <v>127329.08</v>
      </c>
      <c r="L186" s="58">
        <v>6661.68</v>
      </c>
      <c r="M186" s="58">
        <v>5143.92</v>
      </c>
      <c r="N186" s="58">
        <v>9237.1299999999992</v>
      </c>
      <c r="O186" s="58">
        <v>18362.990000000002</v>
      </c>
      <c r="P186" s="58">
        <v>0</v>
      </c>
      <c r="Q186" s="58">
        <v>-205.7533358</v>
      </c>
      <c r="R186" s="58">
        <v>39199.966659999998</v>
      </c>
      <c r="S186" s="58">
        <v>7809.5420050000002</v>
      </c>
      <c r="T186" s="58">
        <v>0</v>
      </c>
      <c r="U186" s="58">
        <v>2751.1</v>
      </c>
      <c r="V186" s="58">
        <v>49760.608670000001</v>
      </c>
      <c r="W186" s="58">
        <v>77568.47133</v>
      </c>
      <c r="X186" s="58">
        <v>31093.26</v>
      </c>
      <c r="Y186" s="58">
        <v>2372.16</v>
      </c>
      <c r="Z186" s="58">
        <v>983.35</v>
      </c>
      <c r="AA186" s="58">
        <v>5336.73</v>
      </c>
      <c r="AB186" s="58">
        <v>1451.1484909999999</v>
      </c>
      <c r="AC186" s="58">
        <v>0</v>
      </c>
      <c r="AD186" s="58">
        <v>41236.64849</v>
      </c>
      <c r="AE186" s="58">
        <v>2290.52</v>
      </c>
      <c r="AF186" s="58">
        <v>37</v>
      </c>
      <c r="AG186" s="58">
        <v>256.33</v>
      </c>
      <c r="AH186" s="58">
        <v>587.78</v>
      </c>
      <c r="AI186" s="58">
        <v>0</v>
      </c>
      <c r="AJ186" s="58">
        <v>70.8</v>
      </c>
      <c r="AK186" s="58">
        <v>42.47</v>
      </c>
      <c r="AL186" s="58">
        <v>0</v>
      </c>
      <c r="AM186" s="58">
        <v>845.23</v>
      </c>
      <c r="AN186" s="58">
        <v>1615.14</v>
      </c>
      <c r="AO186" s="58">
        <v>374.21</v>
      </c>
      <c r="AP186" s="58">
        <v>0</v>
      </c>
      <c r="AQ186" s="58">
        <v>100</v>
      </c>
      <c r="AR186" s="58">
        <v>0</v>
      </c>
      <c r="AS186" s="58">
        <v>0</v>
      </c>
      <c r="AT186" s="58">
        <v>0</v>
      </c>
      <c r="AU186" s="58">
        <v>0</v>
      </c>
      <c r="AV186" s="58">
        <v>2264.9836180000002</v>
      </c>
      <c r="AW186" s="58">
        <v>8484.4636179999998</v>
      </c>
      <c r="AX186" s="58">
        <v>21398.133333333299</v>
      </c>
      <c r="AY186" s="58">
        <v>8704.6320754716999</v>
      </c>
      <c r="AZ186" s="58">
        <v>30102.765408805</v>
      </c>
      <c r="BA186" s="58">
        <v>-2255.4061868049998</v>
      </c>
    </row>
    <row r="187" spans="1:53">
      <c r="A187" s="56">
        <v>202402</v>
      </c>
      <c r="B187" s="56" t="s">
        <v>528</v>
      </c>
      <c r="C187" s="56" t="s">
        <v>80</v>
      </c>
      <c r="D187" s="56" t="s">
        <v>79</v>
      </c>
      <c r="E187" s="62" t="str">
        <f>VLOOKUP(C187,'[2]2024年门店-截止10.31'!A:C,3,0)</f>
        <v>营业</v>
      </c>
      <c r="F187" s="63">
        <f>VLOOKUP(C187,[2]面积!A:B,2,0)</f>
        <v>115.71</v>
      </c>
      <c r="G187" s="57" t="str">
        <f>IF(OR(E187="营业",E187="装修中"),VLOOKUP(C187,[2]当前组织架构!C:H,6,0),"")</f>
        <v>戴斌</v>
      </c>
      <c r="H187" s="57" t="str">
        <f>IF(OR(E187="营业",E187="装修中"),VLOOKUP(C187,[2]当前组织架构!C:H,5,0),"")</f>
        <v>冯珏</v>
      </c>
      <c r="I187" s="58">
        <v>419780.79</v>
      </c>
      <c r="J187" s="58">
        <v>23761.18</v>
      </c>
      <c r="K187" s="58">
        <v>396019.61</v>
      </c>
      <c r="L187" s="58">
        <v>16762.939999999999</v>
      </c>
      <c r="M187" s="58">
        <v>16117.68</v>
      </c>
      <c r="N187" s="58">
        <v>6739.15</v>
      </c>
      <c r="O187" s="58">
        <v>48190.03</v>
      </c>
      <c r="P187" s="58">
        <v>0</v>
      </c>
      <c r="Q187" s="58">
        <v>-458.49077920000002</v>
      </c>
      <c r="R187" s="58">
        <v>87351.309219999996</v>
      </c>
      <c r="S187" s="58">
        <v>19227.581160000002</v>
      </c>
      <c r="T187" s="58">
        <v>0</v>
      </c>
      <c r="U187" s="58">
        <v>2439.7800000000002</v>
      </c>
      <c r="V187" s="58">
        <v>109018.6704</v>
      </c>
      <c r="W187" s="58">
        <v>287000.93959999998</v>
      </c>
      <c r="X187" s="58">
        <v>42778</v>
      </c>
      <c r="Y187" s="58">
        <v>20868.04</v>
      </c>
      <c r="Z187" s="58">
        <v>4828.2</v>
      </c>
      <c r="AA187" s="58">
        <v>6849.13</v>
      </c>
      <c r="AB187" s="58">
        <v>1160.442642</v>
      </c>
      <c r="AC187" s="58">
        <v>0</v>
      </c>
      <c r="AD187" s="58">
        <v>76483.812640000004</v>
      </c>
      <c r="AE187" s="58">
        <v>3133.28</v>
      </c>
      <c r="AF187" s="58">
        <v>0</v>
      </c>
      <c r="AG187" s="58">
        <v>262.16000000000003</v>
      </c>
      <c r="AH187" s="58">
        <v>632.61</v>
      </c>
      <c r="AI187" s="58">
        <v>46</v>
      </c>
      <c r="AJ187" s="58">
        <v>0</v>
      </c>
      <c r="AK187" s="58">
        <v>45.66</v>
      </c>
      <c r="AL187" s="58">
        <v>0</v>
      </c>
      <c r="AM187" s="58">
        <v>1158.68</v>
      </c>
      <c r="AN187" s="58">
        <v>251.59</v>
      </c>
      <c r="AO187" s="58">
        <v>885.39</v>
      </c>
      <c r="AP187" s="58">
        <v>0</v>
      </c>
      <c r="AQ187" s="58">
        <v>0</v>
      </c>
      <c r="AR187" s="58">
        <v>0</v>
      </c>
      <c r="AS187" s="58">
        <v>0</v>
      </c>
      <c r="AT187" s="58">
        <v>0</v>
      </c>
      <c r="AU187" s="58">
        <v>0</v>
      </c>
      <c r="AV187" s="58">
        <v>2896.255071</v>
      </c>
      <c r="AW187" s="58">
        <v>9311.6250710000004</v>
      </c>
      <c r="AX187" s="58">
        <v>51922.276190476201</v>
      </c>
      <c r="AY187" s="58">
        <v>9606.1132075471705</v>
      </c>
      <c r="AZ187" s="58">
        <v>61528.389398023399</v>
      </c>
      <c r="BA187" s="58">
        <v>139677.11249097699</v>
      </c>
    </row>
    <row r="188" spans="1:53">
      <c r="A188" s="56">
        <v>202402</v>
      </c>
      <c r="B188" s="56" t="s">
        <v>528</v>
      </c>
      <c r="C188" s="56" t="s">
        <v>82</v>
      </c>
      <c r="D188" s="56" t="s">
        <v>81</v>
      </c>
      <c r="E188" s="62" t="str">
        <f>VLOOKUP(C188,'[2]2024年门店-截止10.31'!A:C,3,0)</f>
        <v>营业</v>
      </c>
      <c r="F188" s="63">
        <f>VLOOKUP(C188,[2]面积!A:B,2,0)</f>
        <v>66.19</v>
      </c>
      <c r="G188" s="57" t="str">
        <f>IF(OR(E188="营业",E188="装修中"),VLOOKUP(C188,[2]当前组织架构!C:H,6,0),"")</f>
        <v>孙军</v>
      </c>
      <c r="H188" s="57" t="str">
        <f>IF(OR(E188="营业",E188="装修中"),VLOOKUP(C188,[2]当前组织架构!C:H,5,0),"")</f>
        <v>甘胜斌</v>
      </c>
      <c r="I188" s="58">
        <v>155316.67000000001</v>
      </c>
      <c r="J188" s="58">
        <v>8791.51</v>
      </c>
      <c r="K188" s="58">
        <v>146525.16</v>
      </c>
      <c r="L188" s="58">
        <v>7321.23</v>
      </c>
      <c r="M188" s="58">
        <v>6021.13</v>
      </c>
      <c r="N188" s="58">
        <v>8814.51</v>
      </c>
      <c r="O188" s="58">
        <v>21721.83</v>
      </c>
      <c r="P188" s="58">
        <v>0</v>
      </c>
      <c r="Q188" s="58">
        <v>-229.10858870000001</v>
      </c>
      <c r="R188" s="58">
        <v>43649.591410000001</v>
      </c>
      <c r="S188" s="58">
        <v>9015.9293180000004</v>
      </c>
      <c r="T188" s="58">
        <v>0</v>
      </c>
      <c r="U188" s="58">
        <v>1609.76</v>
      </c>
      <c r="V188" s="58">
        <v>54275.280729999999</v>
      </c>
      <c r="W188" s="58">
        <v>92249.879270000005</v>
      </c>
      <c r="X188" s="58">
        <v>30298.74</v>
      </c>
      <c r="Y188" s="58">
        <v>7585.67</v>
      </c>
      <c r="Z188" s="58">
        <v>594.12</v>
      </c>
      <c r="AA188" s="58">
        <v>7419.33</v>
      </c>
      <c r="AB188" s="58">
        <v>921.96716979999997</v>
      </c>
      <c r="AC188" s="58">
        <v>0</v>
      </c>
      <c r="AD188" s="58">
        <v>46819.827169999997</v>
      </c>
      <c r="AE188" s="58">
        <v>315</v>
      </c>
      <c r="AF188" s="58">
        <v>0</v>
      </c>
      <c r="AG188" s="58">
        <v>283.12</v>
      </c>
      <c r="AH188" s="58">
        <v>335</v>
      </c>
      <c r="AI188" s="58">
        <v>1600</v>
      </c>
      <c r="AJ188" s="58">
        <v>253.99</v>
      </c>
      <c r="AK188" s="58">
        <v>39.159999999999997</v>
      </c>
      <c r="AL188" s="58">
        <v>0</v>
      </c>
      <c r="AM188" s="58">
        <v>1095.45</v>
      </c>
      <c r="AN188" s="58">
        <v>1817.09</v>
      </c>
      <c r="AO188" s="58">
        <v>324.77999999999997</v>
      </c>
      <c r="AP188" s="58">
        <v>0</v>
      </c>
      <c r="AQ188" s="58">
        <v>139</v>
      </c>
      <c r="AR188" s="58">
        <v>0</v>
      </c>
      <c r="AS188" s="58">
        <v>0</v>
      </c>
      <c r="AT188" s="58">
        <v>0</v>
      </c>
      <c r="AU188" s="58">
        <v>0</v>
      </c>
      <c r="AV188" s="58">
        <v>2671.7008489999998</v>
      </c>
      <c r="AW188" s="58">
        <v>8874.2908490000009</v>
      </c>
      <c r="AX188" s="58">
        <v>35175.257142857103</v>
      </c>
      <c r="AY188" s="58">
        <v>5245.2452830188704</v>
      </c>
      <c r="AZ188" s="58">
        <v>40420.502425876002</v>
      </c>
      <c r="BA188" s="58">
        <v>-3864.74117487597</v>
      </c>
    </row>
    <row r="189" spans="1:53">
      <c r="A189" s="56">
        <v>202402</v>
      </c>
      <c r="B189" s="56" t="s">
        <v>528</v>
      </c>
      <c r="C189" s="56" t="s">
        <v>84</v>
      </c>
      <c r="D189" s="56" t="s">
        <v>83</v>
      </c>
      <c r="E189" s="62" t="str">
        <f>VLOOKUP(C189,'[2]2024年门店-截止10.31'!A:C,3,0)</f>
        <v>营业</v>
      </c>
      <c r="F189" s="63">
        <f>VLOOKUP(C189,[2]面积!A:B,2,0)</f>
        <v>70</v>
      </c>
      <c r="G189" s="57" t="str">
        <f>IF(OR(E189="营业",E189="装修中"),VLOOKUP(C189,[2]当前组织架构!C:H,6,0),"")</f>
        <v>孙军</v>
      </c>
      <c r="H189" s="57" t="str">
        <f>IF(OR(E189="营业",E189="装修中"),VLOOKUP(C189,[2]当前组织架构!C:H,5,0),"")</f>
        <v>甘胜斌</v>
      </c>
      <c r="I189" s="58">
        <v>171166.28</v>
      </c>
      <c r="J189" s="58">
        <v>9688.66</v>
      </c>
      <c r="K189" s="58">
        <v>161477.62</v>
      </c>
      <c r="L189" s="58">
        <v>9616.8799999999992</v>
      </c>
      <c r="M189" s="58">
        <v>7460.13</v>
      </c>
      <c r="N189" s="58">
        <v>12909.96</v>
      </c>
      <c r="O189" s="58">
        <v>25413.39</v>
      </c>
      <c r="P189" s="58">
        <v>0</v>
      </c>
      <c r="Q189" s="58">
        <v>-289.26787469999999</v>
      </c>
      <c r="R189" s="58">
        <v>55111.092129999997</v>
      </c>
      <c r="S189" s="58">
        <v>10878.225130000001</v>
      </c>
      <c r="T189" s="58">
        <v>0</v>
      </c>
      <c r="U189" s="58">
        <v>2671.39</v>
      </c>
      <c r="V189" s="58">
        <v>68660.707259999996</v>
      </c>
      <c r="W189" s="58">
        <v>92816.91274</v>
      </c>
      <c r="X189" s="58">
        <v>27727.03</v>
      </c>
      <c r="Y189" s="58">
        <v>11163.86</v>
      </c>
      <c r="Z189" s="58">
        <v>2773.34</v>
      </c>
      <c r="AA189" s="58">
        <v>8769.44</v>
      </c>
      <c r="AB189" s="58">
        <v>870.3626415</v>
      </c>
      <c r="AC189" s="58">
        <v>0</v>
      </c>
      <c r="AD189" s="58">
        <v>51304.032639999998</v>
      </c>
      <c r="AE189" s="58">
        <v>3523.47</v>
      </c>
      <c r="AF189" s="58">
        <v>0</v>
      </c>
      <c r="AG189" s="58">
        <v>354.63</v>
      </c>
      <c r="AH189" s="58">
        <v>43.5</v>
      </c>
      <c r="AI189" s="58">
        <v>196</v>
      </c>
      <c r="AJ189" s="58">
        <v>95.61</v>
      </c>
      <c r="AK189" s="58">
        <v>33.46</v>
      </c>
      <c r="AL189" s="58">
        <v>0</v>
      </c>
      <c r="AM189" s="58">
        <v>1795.98</v>
      </c>
      <c r="AN189" s="58">
        <v>215.29</v>
      </c>
      <c r="AO189" s="58">
        <v>484.95</v>
      </c>
      <c r="AP189" s="58">
        <v>0</v>
      </c>
      <c r="AQ189" s="58">
        <v>0</v>
      </c>
      <c r="AR189" s="58">
        <v>0</v>
      </c>
      <c r="AS189" s="58">
        <v>0</v>
      </c>
      <c r="AT189" s="58">
        <v>0</v>
      </c>
      <c r="AU189" s="58">
        <v>0</v>
      </c>
      <c r="AV189" s="58">
        <v>2169.7619049999998</v>
      </c>
      <c r="AW189" s="58">
        <v>8912.6519050000006</v>
      </c>
      <c r="AX189" s="58">
        <v>14512.209523809501</v>
      </c>
      <c r="AY189" s="58">
        <v>1981.1320754717001</v>
      </c>
      <c r="AZ189" s="58">
        <v>16493.341599281201</v>
      </c>
      <c r="BA189" s="58">
        <v>16106.886595718801</v>
      </c>
    </row>
    <row r="190" spans="1:53">
      <c r="A190" s="56">
        <v>202402</v>
      </c>
      <c r="B190" s="56" t="s">
        <v>528</v>
      </c>
      <c r="C190" s="56" t="s">
        <v>86</v>
      </c>
      <c r="D190" s="56" t="s">
        <v>85</v>
      </c>
      <c r="E190" s="62" t="str">
        <f>VLOOKUP(C190,'[2]2024年门店-截止10.31'!A:C,3,0)</f>
        <v>营业</v>
      </c>
      <c r="F190" s="63">
        <f>VLOOKUP(C190,[2]面积!A:B,2,0)</f>
        <v>91</v>
      </c>
      <c r="G190" s="57" t="str">
        <f>IF(OR(E190="营业",E190="装修中"),VLOOKUP(C190,[2]当前组织架构!C:H,6,0),"")</f>
        <v>戴斌</v>
      </c>
      <c r="H190" s="57" t="str">
        <f>IF(OR(E190="营业",E190="装修中"),VLOOKUP(C190,[2]当前组织架构!C:H,5,0),"")</f>
        <v>冯珏</v>
      </c>
      <c r="I190" s="58">
        <v>173197.53</v>
      </c>
      <c r="J190" s="58">
        <v>9803.6299999999992</v>
      </c>
      <c r="K190" s="58">
        <v>163393.9</v>
      </c>
      <c r="L190" s="58">
        <v>6704.82</v>
      </c>
      <c r="M190" s="58">
        <v>7585.77</v>
      </c>
      <c r="N190" s="58">
        <v>1896.82</v>
      </c>
      <c r="O190" s="58">
        <v>18417.96</v>
      </c>
      <c r="P190" s="58">
        <v>0</v>
      </c>
      <c r="Q190" s="58">
        <v>-180.68875059999999</v>
      </c>
      <c r="R190" s="58">
        <v>34424.681250000001</v>
      </c>
      <c r="S190" s="58">
        <v>7433.5294199999998</v>
      </c>
      <c r="T190" s="58">
        <v>0</v>
      </c>
      <c r="U190" s="58">
        <v>2311.9299999999998</v>
      </c>
      <c r="V190" s="58">
        <v>44170.140670000001</v>
      </c>
      <c r="W190" s="58">
        <v>119223.75930000001</v>
      </c>
      <c r="X190" s="58">
        <v>21904.07</v>
      </c>
      <c r="Y190" s="58">
        <v>12681.06</v>
      </c>
      <c r="Z190" s="58">
        <v>2463.77</v>
      </c>
      <c r="AA190" s="58">
        <v>4842.6400000000003</v>
      </c>
      <c r="AB190" s="58">
        <v>2572.7862260000002</v>
      </c>
      <c r="AC190" s="58">
        <v>0</v>
      </c>
      <c r="AD190" s="58">
        <v>44464.326229999999</v>
      </c>
      <c r="AE190" s="58">
        <v>9263.56</v>
      </c>
      <c r="AF190" s="58">
        <v>0</v>
      </c>
      <c r="AG190" s="58">
        <v>203.44</v>
      </c>
      <c r="AH190" s="58">
        <v>741.45</v>
      </c>
      <c r="AI190" s="58">
        <v>0</v>
      </c>
      <c r="AJ190" s="58">
        <v>0</v>
      </c>
      <c r="AK190" s="58">
        <v>35.42</v>
      </c>
      <c r="AL190" s="58">
        <v>0</v>
      </c>
      <c r="AM190" s="58">
        <v>1206.28</v>
      </c>
      <c r="AN190" s="58">
        <v>241.76</v>
      </c>
      <c r="AO190" s="58">
        <v>525.13</v>
      </c>
      <c r="AP190" s="58">
        <v>0</v>
      </c>
      <c r="AQ190" s="58">
        <v>0</v>
      </c>
      <c r="AR190" s="58">
        <v>0</v>
      </c>
      <c r="AS190" s="58">
        <v>0</v>
      </c>
      <c r="AT190" s="58">
        <v>0</v>
      </c>
      <c r="AU190" s="58">
        <v>0</v>
      </c>
      <c r="AV190" s="58">
        <v>2896.255071</v>
      </c>
      <c r="AW190" s="58">
        <v>15113.29507</v>
      </c>
      <c r="AX190" s="58">
        <v>22982.8761904762</v>
      </c>
      <c r="AY190" s="58">
        <v>5677.3396226415098</v>
      </c>
      <c r="AZ190" s="58">
        <v>28660.215813117698</v>
      </c>
      <c r="BA190" s="58">
        <v>30985.922186882301</v>
      </c>
    </row>
    <row r="191" spans="1:53">
      <c r="A191" s="56">
        <v>202402</v>
      </c>
      <c r="B191" s="56" t="s">
        <v>528</v>
      </c>
      <c r="C191" s="56" t="s">
        <v>88</v>
      </c>
      <c r="D191" s="56" t="s">
        <v>87</v>
      </c>
      <c r="E191" s="62" t="str">
        <f>VLOOKUP(C191,'[2]2024年门店-截止10.31'!A:C,3,0)</f>
        <v>营业</v>
      </c>
      <c r="F191" s="63">
        <f>VLOOKUP(C191,[2]面积!A:B,2,0)</f>
        <v>203</v>
      </c>
      <c r="G191" s="57" t="str">
        <f>IF(OR(E191="营业",E191="装修中"),VLOOKUP(C191,[2]当前组织架构!C:H,6,0),"")</f>
        <v>孙军</v>
      </c>
      <c r="H191" s="57" t="str">
        <f>IF(OR(E191="营业",E191="装修中"),VLOOKUP(C191,[2]当前组织架构!C:H,5,0),"")</f>
        <v>郭洋</v>
      </c>
      <c r="I191" s="58">
        <v>188306.45</v>
      </c>
      <c r="J191" s="58">
        <v>10658.86</v>
      </c>
      <c r="K191" s="58">
        <v>177647.59</v>
      </c>
      <c r="L191" s="58">
        <v>7882.29</v>
      </c>
      <c r="M191" s="58">
        <v>6389.65</v>
      </c>
      <c r="N191" s="58">
        <v>4159.34</v>
      </c>
      <c r="O191" s="58">
        <v>21350.47</v>
      </c>
      <c r="P191" s="58">
        <v>0</v>
      </c>
      <c r="Q191" s="58">
        <v>-207.71674179999999</v>
      </c>
      <c r="R191" s="58">
        <v>39574.033259999997</v>
      </c>
      <c r="S191" s="58">
        <v>8590.0158269999993</v>
      </c>
      <c r="T191" s="58">
        <v>0</v>
      </c>
      <c r="U191" s="58">
        <v>2258.13</v>
      </c>
      <c r="V191" s="58">
        <v>50422.179089999998</v>
      </c>
      <c r="W191" s="58">
        <v>127225.4109</v>
      </c>
      <c r="X191" s="58">
        <v>29371.51</v>
      </c>
      <c r="Y191" s="58">
        <v>13287.61</v>
      </c>
      <c r="Z191" s="58">
        <v>2696.04</v>
      </c>
      <c r="AA191" s="58">
        <v>12052.59</v>
      </c>
      <c r="AB191" s="58">
        <v>1736.528679</v>
      </c>
      <c r="AC191" s="58">
        <v>0</v>
      </c>
      <c r="AD191" s="58">
        <v>59144.278680000003</v>
      </c>
      <c r="AE191" s="58">
        <v>8768.9599999999991</v>
      </c>
      <c r="AF191" s="58">
        <v>0</v>
      </c>
      <c r="AG191" s="58">
        <v>87.42</v>
      </c>
      <c r="AH191" s="58">
        <v>451.84</v>
      </c>
      <c r="AI191" s="58">
        <v>0</v>
      </c>
      <c r="AJ191" s="58">
        <v>294.92</v>
      </c>
      <c r="AK191" s="58">
        <v>108.13</v>
      </c>
      <c r="AL191" s="58">
        <v>0</v>
      </c>
      <c r="AM191" s="58">
        <v>1046.7</v>
      </c>
      <c r="AN191" s="58">
        <v>234.29</v>
      </c>
      <c r="AO191" s="58">
        <v>257.52</v>
      </c>
      <c r="AP191" s="58">
        <v>0</v>
      </c>
      <c r="AQ191" s="58">
        <v>0</v>
      </c>
      <c r="AR191" s="58">
        <v>0</v>
      </c>
      <c r="AS191" s="58">
        <v>0</v>
      </c>
      <c r="AT191" s="58">
        <v>0</v>
      </c>
      <c r="AU191" s="58">
        <v>0</v>
      </c>
      <c r="AV191" s="58">
        <v>2264.9836180000002</v>
      </c>
      <c r="AW191" s="58">
        <v>13514.76362</v>
      </c>
      <c r="AX191" s="58">
        <v>23146.9523809524</v>
      </c>
      <c r="AY191" s="58">
        <v>6366.0377358490596</v>
      </c>
      <c r="AZ191" s="58">
        <v>29512.990116801499</v>
      </c>
      <c r="BA191" s="58">
        <v>25053.378483198499</v>
      </c>
    </row>
    <row r="192" spans="1:53">
      <c r="A192" s="56">
        <v>202402</v>
      </c>
      <c r="B192" s="56" t="s">
        <v>528</v>
      </c>
      <c r="C192" s="56" t="s">
        <v>90</v>
      </c>
      <c r="D192" s="56" t="s">
        <v>89</v>
      </c>
      <c r="E192" s="62" t="str">
        <f>VLOOKUP(C192,'[2]2024年门店-截止10.31'!A:C,3,0)</f>
        <v>营业</v>
      </c>
      <c r="F192" s="63">
        <f>VLOOKUP(C192,[2]面积!A:B,2,0)</f>
        <v>56</v>
      </c>
      <c r="G192" s="57" t="str">
        <f>IF(OR(E192="营业",E192="装修中"),VLOOKUP(C192,[2]当前组织架构!C:H,6,0),"")</f>
        <v>戴斌</v>
      </c>
      <c r="H192" s="57" t="str">
        <f>IF(OR(E192="营业",E192="装修中"),VLOOKUP(C192,[2]当前组织架构!C:H,5,0),"")</f>
        <v>冯珏</v>
      </c>
      <c r="I192" s="58">
        <v>161943</v>
      </c>
      <c r="J192" s="58">
        <v>9166.58</v>
      </c>
      <c r="K192" s="58">
        <v>152776.42000000001</v>
      </c>
      <c r="L192" s="58">
        <v>6319.57</v>
      </c>
      <c r="M192" s="58">
        <v>6481.4</v>
      </c>
      <c r="N192" s="58">
        <v>4202.91</v>
      </c>
      <c r="O192" s="58">
        <v>19659.66</v>
      </c>
      <c r="P192" s="58">
        <v>0</v>
      </c>
      <c r="Q192" s="58">
        <v>-191.43529559999999</v>
      </c>
      <c r="R192" s="58">
        <v>36472.104700000004</v>
      </c>
      <c r="S192" s="58">
        <v>7912.363061</v>
      </c>
      <c r="T192" s="58">
        <v>0</v>
      </c>
      <c r="U192" s="58">
        <v>2273.6999999999998</v>
      </c>
      <c r="V192" s="58">
        <v>46658.16777</v>
      </c>
      <c r="W192" s="58">
        <v>106118.2522</v>
      </c>
      <c r="X192" s="58">
        <v>24640.16</v>
      </c>
      <c r="Y192" s="58">
        <v>12948.08</v>
      </c>
      <c r="Z192" s="58">
        <v>2638.21</v>
      </c>
      <c r="AA192" s="58">
        <v>5544.09</v>
      </c>
      <c r="AB192" s="58">
        <v>434.84679249999999</v>
      </c>
      <c r="AC192" s="58">
        <v>0</v>
      </c>
      <c r="AD192" s="58">
        <v>46205.386789999997</v>
      </c>
      <c r="AE192" s="58">
        <v>0</v>
      </c>
      <c r="AF192" s="58">
        <v>0</v>
      </c>
      <c r="AG192" s="58">
        <v>302.49</v>
      </c>
      <c r="AH192" s="58">
        <v>0</v>
      </c>
      <c r="AI192" s="58">
        <v>133</v>
      </c>
      <c r="AJ192" s="58">
        <v>0</v>
      </c>
      <c r="AK192" s="58">
        <v>48.85</v>
      </c>
      <c r="AL192" s="58">
        <v>0</v>
      </c>
      <c r="AM192" s="58">
        <v>807.49</v>
      </c>
      <c r="AN192" s="58">
        <v>225.19</v>
      </c>
      <c r="AO192" s="58">
        <v>182.83</v>
      </c>
      <c r="AP192" s="58">
        <v>200</v>
      </c>
      <c r="AQ192" s="58">
        <v>0</v>
      </c>
      <c r="AR192" s="58">
        <v>0</v>
      </c>
      <c r="AS192" s="58">
        <v>0</v>
      </c>
      <c r="AT192" s="58">
        <v>0</v>
      </c>
      <c r="AU192" s="58">
        <v>0</v>
      </c>
      <c r="AV192" s="58">
        <v>2896.255071</v>
      </c>
      <c r="AW192" s="58">
        <v>4796.105071</v>
      </c>
      <c r="AX192" s="58">
        <v>21542.857142857101</v>
      </c>
      <c r="AY192" s="58">
        <v>170</v>
      </c>
      <c r="AZ192" s="58">
        <v>21712.857142857101</v>
      </c>
      <c r="BA192" s="58">
        <v>33403.903196142899</v>
      </c>
    </row>
    <row r="193" spans="1:53">
      <c r="A193" s="56">
        <v>202402</v>
      </c>
      <c r="B193" s="56" t="s">
        <v>528</v>
      </c>
      <c r="C193" s="56" t="s">
        <v>92</v>
      </c>
      <c r="D193" s="56" t="s">
        <v>91</v>
      </c>
      <c r="E193" s="62" t="str">
        <f>VLOOKUP(C193,'[2]2024年门店-截止10.31'!A:C,3,0)</f>
        <v>营业</v>
      </c>
      <c r="F193" s="63">
        <f>VLOOKUP(C193,[2]面积!A:B,2,0)</f>
        <v>82.7</v>
      </c>
      <c r="G193" s="57" t="str">
        <f>IF(OR(E193="营业",E193="装修中"),VLOOKUP(C193,[2]当前组织架构!C:H,6,0),"")</f>
        <v>孙军</v>
      </c>
      <c r="H193" s="57" t="str">
        <f>IF(OR(E193="营业",E193="装修中"),VLOOKUP(C193,[2]当前组织架构!C:H,5,0),"")</f>
        <v>殷艳花</v>
      </c>
      <c r="I193" s="58">
        <v>218013.81</v>
      </c>
      <c r="J193" s="58">
        <v>12340.4</v>
      </c>
      <c r="K193" s="58">
        <v>205673.41</v>
      </c>
      <c r="L193" s="58">
        <v>10724.39</v>
      </c>
      <c r="M193" s="58">
        <v>8826.34</v>
      </c>
      <c r="N193" s="58">
        <v>9304.5499999999993</v>
      </c>
      <c r="O193" s="58">
        <v>28294.85</v>
      </c>
      <c r="P193" s="58">
        <v>0</v>
      </c>
      <c r="Q193" s="58">
        <v>-298.40413749999999</v>
      </c>
      <c r="R193" s="58">
        <v>56851.725859999999</v>
      </c>
      <c r="S193" s="58">
        <v>11743.639370000001</v>
      </c>
      <c r="T193" s="58">
        <v>0</v>
      </c>
      <c r="U193" s="58">
        <v>2520.92</v>
      </c>
      <c r="V193" s="58">
        <v>71116.285229999994</v>
      </c>
      <c r="W193" s="58">
        <v>134557.12479999999</v>
      </c>
      <c r="X193" s="58">
        <v>28079</v>
      </c>
      <c r="Y193" s="58">
        <v>12017.91</v>
      </c>
      <c r="Z193" s="58">
        <v>1722.07</v>
      </c>
      <c r="AA193" s="58">
        <v>7385.91</v>
      </c>
      <c r="AB193" s="58">
        <v>258.01830189999998</v>
      </c>
      <c r="AC193" s="58">
        <v>0</v>
      </c>
      <c r="AD193" s="58">
        <v>49462.908300000003</v>
      </c>
      <c r="AE193" s="58">
        <v>8665.4</v>
      </c>
      <c r="AF193" s="58">
        <v>0</v>
      </c>
      <c r="AG193" s="58">
        <v>351.19</v>
      </c>
      <c r="AH193" s="58">
        <v>344.55</v>
      </c>
      <c r="AI193" s="58">
        <v>0</v>
      </c>
      <c r="AJ193" s="58">
        <v>170.8</v>
      </c>
      <c r="AK193" s="58">
        <v>46.45</v>
      </c>
      <c r="AL193" s="58">
        <v>0</v>
      </c>
      <c r="AM193" s="58">
        <v>1114.5</v>
      </c>
      <c r="AN193" s="58">
        <v>307.19</v>
      </c>
      <c r="AO193" s="58">
        <v>166.05</v>
      </c>
      <c r="AP193" s="58">
        <v>0</v>
      </c>
      <c r="AQ193" s="58">
        <v>420</v>
      </c>
      <c r="AR193" s="58">
        <v>0</v>
      </c>
      <c r="AS193" s="58">
        <v>0</v>
      </c>
      <c r="AT193" s="58">
        <v>0</v>
      </c>
      <c r="AU193" s="58">
        <v>0</v>
      </c>
      <c r="AV193" s="58">
        <v>2264.9836180000002</v>
      </c>
      <c r="AW193" s="58">
        <v>13851.11362</v>
      </c>
      <c r="AX193" s="58">
        <v>30662.342857142899</v>
      </c>
      <c r="AY193" s="58">
        <v>20408.396226415101</v>
      </c>
      <c r="AZ193" s="58">
        <v>51070.739083558001</v>
      </c>
      <c r="BA193" s="58">
        <v>20172.363796442001</v>
      </c>
    </row>
    <row r="194" spans="1:53">
      <c r="A194" s="56">
        <v>202402</v>
      </c>
      <c r="B194" s="56" t="s">
        <v>528</v>
      </c>
      <c r="C194" s="56" t="s">
        <v>94</v>
      </c>
      <c r="D194" s="56" t="s">
        <v>93</v>
      </c>
      <c r="E194" s="62" t="str">
        <f>VLOOKUP(C194,'[2]2024年门店-截止10.31'!A:C,3,0)</f>
        <v>营业</v>
      </c>
      <c r="F194" s="63">
        <f>VLOOKUP(C194,[2]面积!A:B,2,0)</f>
        <v>100</v>
      </c>
      <c r="G194" s="57" t="str">
        <f>IF(OR(E194="营业",E194="装修中"),VLOOKUP(C194,[2]当前组织架构!C:H,6,0),"")</f>
        <v>戴斌</v>
      </c>
      <c r="H194" s="57" t="str">
        <f>IF(OR(E194="营业",E194="装修中"),VLOOKUP(C194,[2]当前组织架构!C:H,5,0),"")</f>
        <v>董婷婷</v>
      </c>
      <c r="I194" s="58">
        <v>173327.5</v>
      </c>
      <c r="J194" s="58">
        <v>9810.99</v>
      </c>
      <c r="K194" s="58">
        <v>163516.51</v>
      </c>
      <c r="L194" s="58">
        <v>8624.2199999999993</v>
      </c>
      <c r="M194" s="58">
        <v>7347.25</v>
      </c>
      <c r="N194" s="58">
        <v>12019.63</v>
      </c>
      <c r="O194" s="58">
        <v>23323.18</v>
      </c>
      <c r="P194" s="58">
        <v>0</v>
      </c>
      <c r="Q194" s="58">
        <v>-267.93278450000003</v>
      </c>
      <c r="R194" s="58">
        <v>51046.347220000003</v>
      </c>
      <c r="S194" s="58">
        <v>10021.71644</v>
      </c>
      <c r="T194" s="58">
        <v>0</v>
      </c>
      <c r="U194" s="58">
        <v>2590.73</v>
      </c>
      <c r="V194" s="58">
        <v>63658.793660000003</v>
      </c>
      <c r="W194" s="58">
        <v>99857.716339999999</v>
      </c>
      <c r="X194" s="58">
        <v>21512</v>
      </c>
      <c r="Y194" s="58">
        <v>12177.16</v>
      </c>
      <c r="Z194" s="58">
        <v>1974.25</v>
      </c>
      <c r="AA194" s="58">
        <v>9446.44</v>
      </c>
      <c r="AB194" s="58">
        <v>594.09660380000003</v>
      </c>
      <c r="AC194" s="58">
        <v>0</v>
      </c>
      <c r="AD194" s="58">
        <v>45703.946600000003</v>
      </c>
      <c r="AE194" s="58">
        <v>4567.66</v>
      </c>
      <c r="AF194" s="58">
        <v>0</v>
      </c>
      <c r="AG194" s="58">
        <v>315.10000000000002</v>
      </c>
      <c r="AH194" s="58">
        <v>613.58000000000004</v>
      </c>
      <c r="AI194" s="58">
        <v>75</v>
      </c>
      <c r="AJ194" s="58">
        <v>0</v>
      </c>
      <c r="AK194" s="58">
        <v>43.9</v>
      </c>
      <c r="AL194" s="58">
        <v>0</v>
      </c>
      <c r="AM194" s="58">
        <v>893.48</v>
      </c>
      <c r="AN194" s="58">
        <v>740.74</v>
      </c>
      <c r="AO194" s="58">
        <v>358.41</v>
      </c>
      <c r="AP194" s="58">
        <v>0</v>
      </c>
      <c r="AQ194" s="58">
        <v>0</v>
      </c>
      <c r="AR194" s="58">
        <v>0</v>
      </c>
      <c r="AS194" s="58">
        <v>0</v>
      </c>
      <c r="AT194" s="58">
        <v>0</v>
      </c>
      <c r="AU194" s="58">
        <v>0</v>
      </c>
      <c r="AV194" s="58">
        <v>2977.0372929999999</v>
      </c>
      <c r="AW194" s="58">
        <v>10584.907289999999</v>
      </c>
      <c r="AX194" s="58">
        <v>21015.666666666701</v>
      </c>
      <c r="AY194" s="58">
        <v>9245.28301886792</v>
      </c>
      <c r="AZ194" s="58">
        <v>30260.949685534601</v>
      </c>
      <c r="BA194" s="58">
        <v>13307.9127644654</v>
      </c>
    </row>
    <row r="195" spans="1:53">
      <c r="A195" s="56">
        <v>202402</v>
      </c>
      <c r="B195" s="56" t="s">
        <v>528</v>
      </c>
      <c r="C195" s="56" t="s">
        <v>96</v>
      </c>
      <c r="D195" s="56" t="s">
        <v>95</v>
      </c>
      <c r="E195" s="62" t="str">
        <f>VLOOKUP(C195,'[2]2024年门店-截止10.31'!A:C,3,0)</f>
        <v>营业</v>
      </c>
      <c r="F195" s="63">
        <f>VLOOKUP(C195,[2]面积!A:B,2,0)</f>
        <v>81.55</v>
      </c>
      <c r="G195" s="57" t="str">
        <f>IF(OR(E195="营业",E195="装修中"),VLOOKUP(C195,[2]当前组织架构!C:H,6,0),"")</f>
        <v>孙军</v>
      </c>
      <c r="H195" s="57" t="str">
        <f>IF(OR(E195="营业",E195="装修中"),VLOOKUP(C195,[2]当前组织架构!C:H,5,0),"")</f>
        <v>甘胜斌</v>
      </c>
      <c r="I195" s="58">
        <v>154638.96</v>
      </c>
      <c r="J195" s="58">
        <v>8753.15</v>
      </c>
      <c r="K195" s="58">
        <v>145885.81</v>
      </c>
      <c r="L195" s="58">
        <v>7033.57</v>
      </c>
      <c r="M195" s="58">
        <v>6024.84</v>
      </c>
      <c r="N195" s="58">
        <v>8308.74</v>
      </c>
      <c r="O195" s="58">
        <v>20448.830000000002</v>
      </c>
      <c r="P195" s="58">
        <v>0</v>
      </c>
      <c r="Q195" s="58">
        <v>-218.33828629999999</v>
      </c>
      <c r="R195" s="58">
        <v>41597.641710000004</v>
      </c>
      <c r="S195" s="58">
        <v>8528.8690480000005</v>
      </c>
      <c r="T195" s="58">
        <v>0</v>
      </c>
      <c r="U195" s="58">
        <v>2470.44</v>
      </c>
      <c r="V195" s="58">
        <v>52596.95076</v>
      </c>
      <c r="W195" s="58">
        <v>93288.859240000005</v>
      </c>
      <c r="X195" s="58">
        <v>31416.83</v>
      </c>
      <c r="Y195" s="58">
        <v>9400.26</v>
      </c>
      <c r="Z195" s="58">
        <v>2408.56</v>
      </c>
      <c r="AA195" s="58">
        <v>7663.73</v>
      </c>
      <c r="AB195" s="58">
        <v>2177.1390569999999</v>
      </c>
      <c r="AC195" s="58">
        <v>0</v>
      </c>
      <c r="AD195" s="58">
        <v>53066.519059999999</v>
      </c>
      <c r="AE195" s="58">
        <v>7706.58</v>
      </c>
      <c r="AF195" s="58">
        <v>206</v>
      </c>
      <c r="AG195" s="58">
        <v>400.97</v>
      </c>
      <c r="AH195" s="58">
        <v>287.51</v>
      </c>
      <c r="AI195" s="58">
        <v>0</v>
      </c>
      <c r="AJ195" s="58">
        <v>201.46</v>
      </c>
      <c r="AK195" s="58">
        <v>42.78</v>
      </c>
      <c r="AL195" s="58">
        <v>0</v>
      </c>
      <c r="AM195" s="58">
        <v>809.76</v>
      </c>
      <c r="AN195" s="58">
        <v>256.74</v>
      </c>
      <c r="AO195" s="58">
        <v>414.15</v>
      </c>
      <c r="AP195" s="58">
        <v>0</v>
      </c>
      <c r="AQ195" s="58">
        <v>0</v>
      </c>
      <c r="AR195" s="58">
        <v>0</v>
      </c>
      <c r="AS195" s="58">
        <v>0</v>
      </c>
      <c r="AT195" s="58">
        <v>0</v>
      </c>
      <c r="AU195" s="58">
        <v>0</v>
      </c>
      <c r="AV195" s="58">
        <v>2671.7008489999998</v>
      </c>
      <c r="AW195" s="58">
        <v>12997.65085</v>
      </c>
      <c r="AX195" s="58">
        <v>47247.619047619002</v>
      </c>
      <c r="AY195" s="58">
        <v>7388.6792452830196</v>
      </c>
      <c r="AZ195" s="58">
        <v>54636.298292902</v>
      </c>
      <c r="BA195" s="58">
        <v>-27411.608962901999</v>
      </c>
    </row>
    <row r="196" spans="1:53">
      <c r="A196" s="56">
        <v>202402</v>
      </c>
      <c r="B196" s="56" t="s">
        <v>528</v>
      </c>
      <c r="C196" s="56" t="s">
        <v>98</v>
      </c>
      <c r="D196" s="56" t="s">
        <v>97</v>
      </c>
      <c r="E196" s="62" t="str">
        <f>VLOOKUP(C196,'[2]2024年门店-截止10.31'!A:C,3,0)</f>
        <v>已闭店</v>
      </c>
      <c r="F196" s="63">
        <f>VLOOKUP(C196,[2]面积!A:B,2,0)</f>
        <v>83.49</v>
      </c>
      <c r="G196" s="57" t="str">
        <f>IF(OR(E196="营业",E196="装修中"),VLOOKUP(C196,[2]当前组织架构!C:H,6,0),"")</f>
        <v/>
      </c>
      <c r="H196" s="57" t="str">
        <f>IF(OR(E196="营业",E196="装修中"),VLOOKUP(C196,[2]当前组织架构!C:H,5,0),"")</f>
        <v/>
      </c>
      <c r="I196" s="58">
        <v>151202.34</v>
      </c>
      <c r="J196" s="58">
        <v>8558.6200000000008</v>
      </c>
      <c r="K196" s="58">
        <v>142643.72</v>
      </c>
      <c r="L196" s="58">
        <v>7680.82</v>
      </c>
      <c r="M196" s="58">
        <v>5468.81</v>
      </c>
      <c r="N196" s="58">
        <v>8877.19</v>
      </c>
      <c r="O196" s="58">
        <v>20006.2</v>
      </c>
      <c r="P196" s="58">
        <v>0</v>
      </c>
      <c r="Q196" s="58">
        <v>-219.47154069999999</v>
      </c>
      <c r="R196" s="58">
        <v>41813.548459999998</v>
      </c>
      <c r="S196" s="58">
        <v>8435.381625</v>
      </c>
      <c r="T196" s="58">
        <v>0</v>
      </c>
      <c r="U196" s="58">
        <v>2574.2199999999998</v>
      </c>
      <c r="V196" s="58">
        <v>52823.150079999999</v>
      </c>
      <c r="W196" s="58">
        <v>89820.569919999994</v>
      </c>
      <c r="X196" s="58">
        <v>21613.68</v>
      </c>
      <c r="Y196" s="58">
        <v>11129.19</v>
      </c>
      <c r="Z196" s="58">
        <v>1742.83</v>
      </c>
      <c r="AA196" s="58">
        <v>4653.3999999999996</v>
      </c>
      <c r="AB196" s="58">
        <v>421.67698109999998</v>
      </c>
      <c r="AC196" s="58">
        <v>0</v>
      </c>
      <c r="AD196" s="58">
        <v>39560.776980000002</v>
      </c>
      <c r="AE196" s="58">
        <v>4423.9399999999996</v>
      </c>
      <c r="AF196" s="58">
        <v>200</v>
      </c>
      <c r="AG196" s="58">
        <v>316.72000000000003</v>
      </c>
      <c r="AH196" s="58">
        <v>559.5</v>
      </c>
      <c r="AI196" s="58">
        <v>0</v>
      </c>
      <c r="AJ196" s="58">
        <v>0</v>
      </c>
      <c r="AK196" s="58">
        <v>32.25</v>
      </c>
      <c r="AL196" s="58">
        <v>0</v>
      </c>
      <c r="AM196" s="58">
        <v>963.5</v>
      </c>
      <c r="AN196" s="58">
        <v>1185.29</v>
      </c>
      <c r="AO196" s="58">
        <v>340.92</v>
      </c>
      <c r="AP196" s="58">
        <v>0</v>
      </c>
      <c r="AQ196" s="58">
        <v>0</v>
      </c>
      <c r="AR196" s="58">
        <v>0</v>
      </c>
      <c r="AS196" s="58">
        <v>0</v>
      </c>
      <c r="AT196" s="58">
        <v>0</v>
      </c>
      <c r="AU196" s="58">
        <v>0</v>
      </c>
      <c r="AV196" s="58">
        <v>2264.9836180000002</v>
      </c>
      <c r="AW196" s="58">
        <v>10287.10362</v>
      </c>
      <c r="AX196" s="58">
        <v>67284.323809523805</v>
      </c>
      <c r="AY196" s="58">
        <v>5989.35849056604</v>
      </c>
      <c r="AZ196" s="58">
        <v>73273.6823000898</v>
      </c>
      <c r="BA196" s="58">
        <v>-33300.992980089897</v>
      </c>
    </row>
    <row r="197" spans="1:53">
      <c r="A197" s="56">
        <v>202402</v>
      </c>
      <c r="B197" s="56" t="s">
        <v>528</v>
      </c>
      <c r="C197" s="56" t="s">
        <v>100</v>
      </c>
      <c r="D197" s="56" t="s">
        <v>99</v>
      </c>
      <c r="E197" s="62" t="str">
        <f>VLOOKUP(C197,'[2]2024年门店-截止10.31'!A:C,3,0)</f>
        <v>营业</v>
      </c>
      <c r="F197" s="63">
        <f>VLOOKUP(C197,[2]面积!A:B,2,0)</f>
        <v>114.4</v>
      </c>
      <c r="G197" s="57" t="str">
        <f>IF(OR(E197="营业",E197="装修中"),VLOOKUP(C197,[2]当前组织架构!C:H,6,0),"")</f>
        <v>戴斌</v>
      </c>
      <c r="H197" s="57" t="str">
        <f>IF(OR(E197="营业",E197="装修中"),VLOOKUP(C197,[2]当前组织架构!C:H,5,0),"")</f>
        <v>董婷婷</v>
      </c>
      <c r="I197" s="58">
        <v>149858.76999999999</v>
      </c>
      <c r="J197" s="58">
        <v>8482.57</v>
      </c>
      <c r="K197" s="58">
        <v>141376.20000000001</v>
      </c>
      <c r="L197" s="58">
        <v>7389.14</v>
      </c>
      <c r="M197" s="58">
        <v>5534.05</v>
      </c>
      <c r="N197" s="58">
        <v>8857.07</v>
      </c>
      <c r="O197" s="58">
        <v>18616.810000000001</v>
      </c>
      <c r="P197" s="58">
        <v>0</v>
      </c>
      <c r="Q197" s="58">
        <v>-210.92957849999999</v>
      </c>
      <c r="R197" s="58">
        <v>40186.140420000003</v>
      </c>
      <c r="S197" s="58">
        <v>7953.7600929999999</v>
      </c>
      <c r="T197" s="58">
        <v>0</v>
      </c>
      <c r="U197" s="58">
        <v>2528.44</v>
      </c>
      <c r="V197" s="58">
        <v>50668.340510000002</v>
      </c>
      <c r="W197" s="58">
        <v>90707.859490000003</v>
      </c>
      <c r="X197" s="58">
        <v>25182.39</v>
      </c>
      <c r="Y197" s="58">
        <v>10856.81</v>
      </c>
      <c r="Z197" s="58">
        <v>2530.42</v>
      </c>
      <c r="AA197" s="58">
        <v>9798</v>
      </c>
      <c r="AB197" s="58">
        <v>594.45660380000004</v>
      </c>
      <c r="AC197" s="58">
        <v>0</v>
      </c>
      <c r="AD197" s="58">
        <v>48962.0766</v>
      </c>
      <c r="AE197" s="58">
        <v>3229.02</v>
      </c>
      <c r="AF197" s="58">
        <v>0</v>
      </c>
      <c r="AG197" s="58">
        <v>342.61</v>
      </c>
      <c r="AH197" s="58">
        <v>457.18</v>
      </c>
      <c r="AI197" s="58">
        <v>0</v>
      </c>
      <c r="AJ197" s="58">
        <v>0</v>
      </c>
      <c r="AK197" s="58">
        <v>44.36</v>
      </c>
      <c r="AL197" s="58">
        <v>0</v>
      </c>
      <c r="AM197" s="58">
        <v>758.33</v>
      </c>
      <c r="AN197" s="58">
        <v>241.89</v>
      </c>
      <c r="AO197" s="58">
        <v>377.22</v>
      </c>
      <c r="AP197" s="58">
        <v>0</v>
      </c>
      <c r="AQ197" s="58">
        <v>0</v>
      </c>
      <c r="AR197" s="58">
        <v>0</v>
      </c>
      <c r="AS197" s="58">
        <v>0</v>
      </c>
      <c r="AT197" s="58">
        <v>0</v>
      </c>
      <c r="AU197" s="58">
        <v>0</v>
      </c>
      <c r="AV197" s="58">
        <v>2977.0372929999999</v>
      </c>
      <c r="AW197" s="58">
        <v>8427.647293</v>
      </c>
      <c r="AX197" s="58">
        <v>17029.333333333299</v>
      </c>
      <c r="AY197" s="58">
        <v>9564.2547169811296</v>
      </c>
      <c r="AZ197" s="58">
        <v>26593.5880503144</v>
      </c>
      <c r="BA197" s="58">
        <v>6724.5475466855696</v>
      </c>
    </row>
    <row r="198" spans="1:53">
      <c r="A198" s="56">
        <v>202402</v>
      </c>
      <c r="B198" s="56" t="s">
        <v>528</v>
      </c>
      <c r="C198" s="56" t="s">
        <v>102</v>
      </c>
      <c r="D198" s="56" t="s">
        <v>101</v>
      </c>
      <c r="E198" s="62" t="str">
        <f>VLOOKUP(C198,'[2]2024年门店-截止10.31'!A:C,3,0)</f>
        <v>已闭店</v>
      </c>
      <c r="F198" s="63">
        <f>VLOOKUP(C198,[2]面积!A:B,2,0)</f>
        <v>87.1</v>
      </c>
      <c r="G198" s="57" t="str">
        <f>IF(OR(E198="营业",E198="装修中"),VLOOKUP(C198,[2]当前组织架构!C:H,6,0),"")</f>
        <v/>
      </c>
      <c r="H198" s="57" t="str">
        <f>IF(OR(E198="营业",E198="装修中"),VLOOKUP(C198,[2]当前组织架构!C:H,5,0),"")</f>
        <v/>
      </c>
      <c r="I198" s="58">
        <v>142077.07</v>
      </c>
      <c r="J198" s="58">
        <v>8042.1</v>
      </c>
      <c r="K198" s="58">
        <v>134034.97</v>
      </c>
      <c r="L198" s="58">
        <v>6668.48</v>
      </c>
      <c r="M198" s="58">
        <v>5485.27</v>
      </c>
      <c r="N198" s="58">
        <v>7446.02</v>
      </c>
      <c r="O198" s="58">
        <v>19070.78</v>
      </c>
      <c r="P198" s="58">
        <v>0</v>
      </c>
      <c r="Q198" s="58">
        <v>-201.91471340000001</v>
      </c>
      <c r="R198" s="58">
        <v>38468.635289999998</v>
      </c>
      <c r="S198" s="58">
        <v>7927.5171149999996</v>
      </c>
      <c r="T198" s="58">
        <v>0</v>
      </c>
      <c r="U198" s="58">
        <v>1355.51</v>
      </c>
      <c r="V198" s="58">
        <v>47751.662400000001</v>
      </c>
      <c r="W198" s="58">
        <v>86283.3076</v>
      </c>
      <c r="X198" s="58">
        <v>32107</v>
      </c>
      <c r="Y198" s="58">
        <v>4561.43</v>
      </c>
      <c r="Z198" s="58">
        <v>888.32</v>
      </c>
      <c r="AA198" s="58">
        <v>9859.5499999999993</v>
      </c>
      <c r="AB198" s="58">
        <v>1366.8760380000001</v>
      </c>
      <c r="AC198" s="58">
        <v>0</v>
      </c>
      <c r="AD198" s="58">
        <v>48783.176039999998</v>
      </c>
      <c r="AE198" s="58">
        <v>5068.71</v>
      </c>
      <c r="AF198" s="58">
        <v>0</v>
      </c>
      <c r="AG198" s="58">
        <v>811.38</v>
      </c>
      <c r="AH198" s="58">
        <v>751.6</v>
      </c>
      <c r="AI198" s="58">
        <v>329</v>
      </c>
      <c r="AJ198" s="58">
        <v>256.93</v>
      </c>
      <c r="AK198" s="58">
        <v>45.57</v>
      </c>
      <c r="AL198" s="58">
        <v>0</v>
      </c>
      <c r="AM198" s="58">
        <v>551.01</v>
      </c>
      <c r="AN198" s="58">
        <v>221.79</v>
      </c>
      <c r="AO198" s="58">
        <v>38.229999999999997</v>
      </c>
      <c r="AP198" s="58">
        <v>0</v>
      </c>
      <c r="AQ198" s="58">
        <v>0</v>
      </c>
      <c r="AR198" s="58">
        <v>0</v>
      </c>
      <c r="AS198" s="58">
        <v>0</v>
      </c>
      <c r="AT198" s="58">
        <v>0</v>
      </c>
      <c r="AU198" s="58">
        <v>0</v>
      </c>
      <c r="AV198" s="58">
        <v>2671.7008489999998</v>
      </c>
      <c r="AW198" s="58">
        <v>10745.92085</v>
      </c>
      <c r="AX198" s="58">
        <v>16103.828571428599</v>
      </c>
      <c r="AY198" s="58">
        <v>4811.3207547169804</v>
      </c>
      <c r="AZ198" s="58">
        <v>20915.149326145602</v>
      </c>
      <c r="BA198" s="58">
        <v>5839.0613838544195</v>
      </c>
    </row>
    <row r="199" spans="1:53">
      <c r="A199" s="56">
        <v>202402</v>
      </c>
      <c r="B199" s="56" t="s">
        <v>528</v>
      </c>
      <c r="C199" s="56" t="s">
        <v>104</v>
      </c>
      <c r="D199" s="56" t="s">
        <v>103</v>
      </c>
      <c r="E199" s="62" t="str">
        <f>VLOOKUP(C199,'[2]2024年门店-截止10.31'!A:C,3,0)</f>
        <v>营业</v>
      </c>
      <c r="F199" s="63">
        <f>VLOOKUP(C199,[2]面积!A:B,2,0)</f>
        <v>62.9</v>
      </c>
      <c r="G199" s="57" t="str">
        <f>IF(OR(E199="营业",E199="装修中"),VLOOKUP(C199,[2]当前组织架构!C:H,6,0),"")</f>
        <v>孙军</v>
      </c>
      <c r="H199" s="57" t="str">
        <f>IF(OR(E199="营业",E199="装修中"),VLOOKUP(C199,[2]当前组织架构!C:H,5,0),"")</f>
        <v>甘胜斌</v>
      </c>
      <c r="I199" s="58">
        <v>172248.47</v>
      </c>
      <c r="J199" s="58">
        <v>9749.91</v>
      </c>
      <c r="K199" s="58">
        <v>162498.56</v>
      </c>
      <c r="L199" s="58">
        <v>8154.62</v>
      </c>
      <c r="M199" s="58">
        <v>6508.17</v>
      </c>
      <c r="N199" s="58">
        <v>9615.66</v>
      </c>
      <c r="O199" s="58">
        <v>23159.05</v>
      </c>
      <c r="P199" s="58">
        <v>0</v>
      </c>
      <c r="Q199" s="58">
        <v>-247.69053500000001</v>
      </c>
      <c r="R199" s="58">
        <v>47189.80947</v>
      </c>
      <c r="S199" s="58">
        <v>9665.7021580000001</v>
      </c>
      <c r="T199" s="58">
        <v>0</v>
      </c>
      <c r="U199" s="58">
        <v>1527.68</v>
      </c>
      <c r="V199" s="58">
        <v>58383.191619999998</v>
      </c>
      <c r="W199" s="58">
        <v>104115.36840000001</v>
      </c>
      <c r="X199" s="58">
        <v>26985.7</v>
      </c>
      <c r="Y199" s="58">
        <v>10419.530000000001</v>
      </c>
      <c r="Z199" s="58">
        <v>1735.76</v>
      </c>
      <c r="AA199" s="58">
        <v>6993.54</v>
      </c>
      <c r="AB199" s="58">
        <v>416.89981130000001</v>
      </c>
      <c r="AC199" s="58">
        <v>0</v>
      </c>
      <c r="AD199" s="58">
        <v>46551.429810000001</v>
      </c>
      <c r="AE199" s="58">
        <v>5742.22</v>
      </c>
      <c r="AF199" s="58">
        <v>0</v>
      </c>
      <c r="AG199" s="58">
        <v>432.27</v>
      </c>
      <c r="AH199" s="58">
        <v>572.89</v>
      </c>
      <c r="AI199" s="58">
        <v>148</v>
      </c>
      <c r="AJ199" s="58">
        <v>62.83</v>
      </c>
      <c r="AK199" s="58">
        <v>41.47</v>
      </c>
      <c r="AL199" s="58">
        <v>0</v>
      </c>
      <c r="AM199" s="58">
        <v>974.16</v>
      </c>
      <c r="AN199" s="58">
        <v>237.94</v>
      </c>
      <c r="AO199" s="58">
        <v>628.33000000000004</v>
      </c>
      <c r="AP199" s="58">
        <v>0</v>
      </c>
      <c r="AQ199" s="58">
        <v>0</v>
      </c>
      <c r="AR199" s="58">
        <v>0</v>
      </c>
      <c r="AS199" s="58">
        <v>0</v>
      </c>
      <c r="AT199" s="58">
        <v>0</v>
      </c>
      <c r="AU199" s="58">
        <v>0</v>
      </c>
      <c r="AV199" s="58">
        <v>2671.7008489999998</v>
      </c>
      <c r="AW199" s="58">
        <v>11511.81085</v>
      </c>
      <c r="AX199" s="58">
        <v>36434.076190476197</v>
      </c>
      <c r="AY199" s="58">
        <v>5340.5660377358499</v>
      </c>
      <c r="AZ199" s="58">
        <v>41774.642228211997</v>
      </c>
      <c r="BA199" s="58">
        <v>4277.4855117879597</v>
      </c>
    </row>
    <row r="200" spans="1:53">
      <c r="A200" s="56">
        <v>202402</v>
      </c>
      <c r="B200" s="56" t="s">
        <v>528</v>
      </c>
      <c r="C200" s="56" t="s">
        <v>106</v>
      </c>
      <c r="D200" s="56" t="s">
        <v>105</v>
      </c>
      <c r="E200" s="62" t="str">
        <f>VLOOKUP(C200,'[2]2024年门店-截止10.31'!A:C,3,0)</f>
        <v>营业</v>
      </c>
      <c r="F200" s="63">
        <f>VLOOKUP(C200,[2]面积!A:B,2,0)</f>
        <v>81.08</v>
      </c>
      <c r="G200" s="57" t="str">
        <f>IF(OR(E200="营业",E200="装修中"),VLOOKUP(C200,[2]当前组织架构!C:H,6,0),"")</f>
        <v>孙军</v>
      </c>
      <c r="H200" s="57" t="str">
        <f>IF(OR(E200="营业",E200="装修中"),VLOOKUP(C200,[2]当前组织架构!C:H,5,0),"")</f>
        <v>郭洋</v>
      </c>
      <c r="I200" s="58">
        <v>361845.44</v>
      </c>
      <c r="J200" s="58">
        <v>20481.82</v>
      </c>
      <c r="K200" s="58">
        <v>341363.62</v>
      </c>
      <c r="L200" s="58">
        <v>14593.18</v>
      </c>
      <c r="M200" s="58">
        <v>13959.52</v>
      </c>
      <c r="N200" s="58">
        <v>8159.94</v>
      </c>
      <c r="O200" s="58">
        <v>40527.31</v>
      </c>
      <c r="P200" s="58">
        <v>0</v>
      </c>
      <c r="Q200" s="58">
        <v>-403.30128139999999</v>
      </c>
      <c r="R200" s="58">
        <v>76836.648719999997</v>
      </c>
      <c r="S200" s="58">
        <v>16445.708210000001</v>
      </c>
      <c r="T200" s="58">
        <v>0</v>
      </c>
      <c r="U200" s="58">
        <v>3159.96</v>
      </c>
      <c r="V200" s="58">
        <v>96442.316930000001</v>
      </c>
      <c r="W200" s="58">
        <v>244921.30309999999</v>
      </c>
      <c r="X200" s="58">
        <v>55406</v>
      </c>
      <c r="Y200" s="58">
        <v>24525.07</v>
      </c>
      <c r="Z200" s="58">
        <v>2994.61</v>
      </c>
      <c r="AA200" s="58">
        <v>11656.3</v>
      </c>
      <c r="AB200" s="58">
        <v>2034.250943</v>
      </c>
      <c r="AC200" s="58">
        <v>0</v>
      </c>
      <c r="AD200" s="58">
        <v>96616.230939999994</v>
      </c>
      <c r="AE200" s="58">
        <v>407.5</v>
      </c>
      <c r="AF200" s="58">
        <v>0</v>
      </c>
      <c r="AG200" s="58">
        <v>250.29</v>
      </c>
      <c r="AH200" s="58">
        <v>1661.58</v>
      </c>
      <c r="AI200" s="58">
        <v>0</v>
      </c>
      <c r="AJ200" s="58">
        <v>9.91</v>
      </c>
      <c r="AK200" s="58">
        <v>45.22</v>
      </c>
      <c r="AL200" s="58">
        <v>0</v>
      </c>
      <c r="AM200" s="58">
        <v>1665.6</v>
      </c>
      <c r="AN200" s="58">
        <v>1769.14</v>
      </c>
      <c r="AO200" s="58">
        <v>611.23</v>
      </c>
      <c r="AP200" s="58">
        <v>0</v>
      </c>
      <c r="AQ200" s="58">
        <v>0</v>
      </c>
      <c r="AR200" s="58">
        <v>0</v>
      </c>
      <c r="AS200" s="58">
        <v>0</v>
      </c>
      <c r="AT200" s="58">
        <v>0</v>
      </c>
      <c r="AU200" s="58">
        <v>0</v>
      </c>
      <c r="AV200" s="58">
        <v>2977.0372929999999</v>
      </c>
      <c r="AW200" s="58">
        <v>9397.5072930000006</v>
      </c>
      <c r="AX200" s="58">
        <v>108338.095238095</v>
      </c>
      <c r="AY200" s="58">
        <v>22090.584905660398</v>
      </c>
      <c r="AZ200" s="58">
        <v>130428.680143755</v>
      </c>
      <c r="BA200" s="58">
        <v>8478.8847232445805</v>
      </c>
    </row>
    <row r="201" spans="1:53">
      <c r="A201" s="56">
        <v>202402</v>
      </c>
      <c r="B201" s="56" t="s">
        <v>528</v>
      </c>
      <c r="C201" s="56" t="s">
        <v>108</v>
      </c>
      <c r="D201" s="56" t="s">
        <v>107</v>
      </c>
      <c r="E201" s="62" t="str">
        <f>VLOOKUP(C201,'[2]2024年门店-截止10.31'!A:C,3,0)</f>
        <v>营业</v>
      </c>
      <c r="F201" s="63">
        <f>VLOOKUP(C201,[2]面积!A:B,2,0)</f>
        <v>70</v>
      </c>
      <c r="G201" s="57" t="str">
        <f>IF(OR(E201="营业",E201="装修中"),VLOOKUP(C201,[2]当前组织架构!C:H,6,0),"")</f>
        <v>孙军</v>
      </c>
      <c r="H201" s="57" t="str">
        <f>IF(OR(E201="营业",E201="装修中"),VLOOKUP(C201,[2]当前组织架构!C:H,5,0),"")</f>
        <v>郭洋</v>
      </c>
      <c r="I201" s="58">
        <v>160600.20000000001</v>
      </c>
      <c r="J201" s="58">
        <v>9090.58</v>
      </c>
      <c r="K201" s="58">
        <v>151509.62</v>
      </c>
      <c r="L201" s="58">
        <v>8743.6299999999992</v>
      </c>
      <c r="M201" s="58">
        <v>5831.43</v>
      </c>
      <c r="N201" s="58">
        <v>13228.72</v>
      </c>
      <c r="O201" s="58">
        <v>21899</v>
      </c>
      <c r="P201" s="58">
        <v>0</v>
      </c>
      <c r="Q201" s="58">
        <v>-259.51848569999999</v>
      </c>
      <c r="R201" s="58">
        <v>49443.261509999997</v>
      </c>
      <c r="S201" s="58">
        <v>9533.3471360000003</v>
      </c>
      <c r="T201" s="58">
        <v>0</v>
      </c>
      <c r="U201" s="58">
        <v>2583.65</v>
      </c>
      <c r="V201" s="58">
        <v>61560.258650000003</v>
      </c>
      <c r="W201" s="58">
        <v>89949.361350000006</v>
      </c>
      <c r="X201" s="58">
        <v>20333.990000000002</v>
      </c>
      <c r="Y201" s="58">
        <v>10883.71</v>
      </c>
      <c r="Z201" s="58">
        <v>3363.6</v>
      </c>
      <c r="AA201" s="58">
        <v>6495.7</v>
      </c>
      <c r="AB201" s="58">
        <v>1118.033962</v>
      </c>
      <c r="AC201" s="58">
        <v>0</v>
      </c>
      <c r="AD201" s="58">
        <v>42195.033960000001</v>
      </c>
      <c r="AE201" s="58">
        <v>5758.3</v>
      </c>
      <c r="AF201" s="58">
        <v>0</v>
      </c>
      <c r="AG201" s="58">
        <v>274.23</v>
      </c>
      <c r="AH201" s="58">
        <v>374.57</v>
      </c>
      <c r="AI201" s="58">
        <v>28</v>
      </c>
      <c r="AJ201" s="58">
        <v>77.88</v>
      </c>
      <c r="AK201" s="58">
        <v>43.02</v>
      </c>
      <c r="AL201" s="58">
        <v>0</v>
      </c>
      <c r="AM201" s="58">
        <v>1045.6400000000001</v>
      </c>
      <c r="AN201" s="58">
        <v>726.84</v>
      </c>
      <c r="AO201" s="58">
        <v>392.04</v>
      </c>
      <c r="AP201" s="58">
        <v>0</v>
      </c>
      <c r="AQ201" s="58">
        <v>0</v>
      </c>
      <c r="AR201" s="58">
        <v>0</v>
      </c>
      <c r="AS201" s="58">
        <v>0</v>
      </c>
      <c r="AT201" s="58">
        <v>0</v>
      </c>
      <c r="AU201" s="58">
        <v>0</v>
      </c>
      <c r="AV201" s="58">
        <v>2977.0372929999999</v>
      </c>
      <c r="AW201" s="58">
        <v>11697.557290000001</v>
      </c>
      <c r="AX201" s="58">
        <v>15196.0380952381</v>
      </c>
      <c r="AY201" s="58">
        <v>2008.4905660377401</v>
      </c>
      <c r="AZ201" s="58">
        <v>17204.528661275799</v>
      </c>
      <c r="BA201" s="58">
        <v>18852.241438724199</v>
      </c>
    </row>
    <row r="202" spans="1:53">
      <c r="A202" s="56">
        <v>202402</v>
      </c>
      <c r="B202" s="56" t="s">
        <v>528</v>
      </c>
      <c r="C202" s="56" t="s">
        <v>110</v>
      </c>
      <c r="D202" s="56" t="s">
        <v>109</v>
      </c>
      <c r="E202" s="62" t="str">
        <f>VLOOKUP(C202,'[2]2024年门店-截止10.31'!A:C,3,0)</f>
        <v>营业</v>
      </c>
      <c r="F202" s="63">
        <f>VLOOKUP(C202,[2]面积!A:B,2,0)</f>
        <v>74.28</v>
      </c>
      <c r="G202" s="57" t="str">
        <f>IF(OR(E202="营业",E202="装修中"),VLOOKUP(C202,[2]当前组织架构!C:H,6,0),"")</f>
        <v>戴斌</v>
      </c>
      <c r="H202" s="57" t="str">
        <f>IF(OR(E202="营业",E202="装修中"),VLOOKUP(C202,[2]当前组织架构!C:H,5,0),"")</f>
        <v>冯珏</v>
      </c>
      <c r="I202" s="58">
        <v>259028.17</v>
      </c>
      <c r="J202" s="58">
        <v>14661.97</v>
      </c>
      <c r="K202" s="58">
        <v>244366.2</v>
      </c>
      <c r="L202" s="58">
        <v>11590.84</v>
      </c>
      <c r="M202" s="58">
        <v>11120.85</v>
      </c>
      <c r="N202" s="58">
        <v>11116.73</v>
      </c>
      <c r="O202" s="58">
        <v>34473.17</v>
      </c>
      <c r="P202" s="58">
        <v>0</v>
      </c>
      <c r="Q202" s="58">
        <v>-356.63045829999999</v>
      </c>
      <c r="R202" s="58">
        <v>67944.959539999996</v>
      </c>
      <c r="S202" s="58">
        <v>14200.117249999999</v>
      </c>
      <c r="T202" s="58">
        <v>0</v>
      </c>
      <c r="U202" s="58">
        <v>2674.22</v>
      </c>
      <c r="V202" s="58">
        <v>84819.296789999993</v>
      </c>
      <c r="W202" s="58">
        <v>159546.9032</v>
      </c>
      <c r="X202" s="58">
        <v>38435.17</v>
      </c>
      <c r="Y202" s="58">
        <v>11793.65</v>
      </c>
      <c r="Z202" s="58">
        <v>3450.84</v>
      </c>
      <c r="AA202" s="58">
        <v>7126.58</v>
      </c>
      <c r="AB202" s="58">
        <v>1775.720943</v>
      </c>
      <c r="AC202" s="58">
        <v>0</v>
      </c>
      <c r="AD202" s="58">
        <v>62581.960939999997</v>
      </c>
      <c r="AE202" s="58">
        <v>5397.64</v>
      </c>
      <c r="AF202" s="58">
        <v>0</v>
      </c>
      <c r="AG202" s="58">
        <v>501.09</v>
      </c>
      <c r="AH202" s="58">
        <v>671.36</v>
      </c>
      <c r="AI202" s="58">
        <v>0</v>
      </c>
      <c r="AJ202" s="58">
        <v>30.09</v>
      </c>
      <c r="AK202" s="58">
        <v>49.08</v>
      </c>
      <c r="AL202" s="58">
        <v>0</v>
      </c>
      <c r="AM202" s="58">
        <v>1408.44</v>
      </c>
      <c r="AN202" s="58">
        <v>1547.84</v>
      </c>
      <c r="AO202" s="58">
        <v>313.27</v>
      </c>
      <c r="AP202" s="58">
        <v>0</v>
      </c>
      <c r="AQ202" s="58">
        <v>0</v>
      </c>
      <c r="AR202" s="58">
        <v>0</v>
      </c>
      <c r="AS202" s="58">
        <v>0</v>
      </c>
      <c r="AT202" s="58">
        <v>0</v>
      </c>
      <c r="AU202" s="58">
        <v>0</v>
      </c>
      <c r="AV202" s="58">
        <v>2896.255071</v>
      </c>
      <c r="AW202" s="58">
        <v>12815.065070000001</v>
      </c>
      <c r="AX202" s="58">
        <v>54292.809523809497</v>
      </c>
      <c r="AY202" s="58">
        <v>7258.6132075471696</v>
      </c>
      <c r="AZ202" s="58">
        <v>61551.422731356703</v>
      </c>
      <c r="BA202" s="58">
        <v>22598.4544586433</v>
      </c>
    </row>
    <row r="203" spans="1:53">
      <c r="A203" s="56">
        <v>202402</v>
      </c>
      <c r="B203" s="56" t="s">
        <v>528</v>
      </c>
      <c r="C203" s="56" t="s">
        <v>112</v>
      </c>
      <c r="D203" s="56" t="s">
        <v>111</v>
      </c>
      <c r="E203" s="62" t="str">
        <f>VLOOKUP(C203,'[2]2024年门店-截止10.31'!A:C,3,0)</f>
        <v>营业</v>
      </c>
      <c r="F203" s="63">
        <f>VLOOKUP(C203,[2]面积!A:B,2,0)</f>
        <v>94.36</v>
      </c>
      <c r="G203" s="57" t="str">
        <f>IF(OR(E203="营业",E203="装修中"),VLOOKUP(C203,[2]当前组织架构!C:H,6,0),"")</f>
        <v>孙军</v>
      </c>
      <c r="H203" s="57" t="str">
        <f>IF(OR(E203="营业",E203="装修中"),VLOOKUP(C203,[2]当前组织架构!C:H,5,0),"")</f>
        <v>郭洋</v>
      </c>
      <c r="I203" s="58">
        <v>143924.67000000001</v>
      </c>
      <c r="J203" s="58">
        <v>8146.68</v>
      </c>
      <c r="K203" s="58">
        <v>135777.99</v>
      </c>
      <c r="L203" s="58">
        <v>7042.74</v>
      </c>
      <c r="M203" s="58">
        <v>5983.43</v>
      </c>
      <c r="N203" s="58">
        <v>7315.76</v>
      </c>
      <c r="O203" s="58">
        <v>20270.990000000002</v>
      </c>
      <c r="P203" s="58">
        <v>0</v>
      </c>
      <c r="Q203" s="58">
        <v>-212.05661939999999</v>
      </c>
      <c r="R203" s="58">
        <v>40400.863380000003</v>
      </c>
      <c r="S203" s="58">
        <v>8386.5321249999997</v>
      </c>
      <c r="T203" s="58">
        <v>0</v>
      </c>
      <c r="U203" s="58">
        <v>2467.61</v>
      </c>
      <c r="V203" s="58">
        <v>51255.005510000003</v>
      </c>
      <c r="W203" s="58">
        <v>84522.984490000003</v>
      </c>
      <c r="X203" s="58">
        <v>25543.5</v>
      </c>
      <c r="Y203" s="58">
        <v>10364.459999999999</v>
      </c>
      <c r="Z203" s="58">
        <v>2099.4299999999998</v>
      </c>
      <c r="AA203" s="58">
        <v>6664.58</v>
      </c>
      <c r="AB203" s="58">
        <v>420.23566039999997</v>
      </c>
      <c r="AC203" s="58">
        <v>0</v>
      </c>
      <c r="AD203" s="58">
        <v>45092.20566</v>
      </c>
      <c r="AE203" s="58">
        <v>4500</v>
      </c>
      <c r="AF203" s="58">
        <v>0</v>
      </c>
      <c r="AG203" s="58">
        <v>52.01</v>
      </c>
      <c r="AH203" s="58">
        <v>623.67999999999995</v>
      </c>
      <c r="AI203" s="58">
        <v>425</v>
      </c>
      <c r="AJ203" s="58">
        <v>23.01</v>
      </c>
      <c r="AK203" s="58">
        <v>54.27</v>
      </c>
      <c r="AL203" s="58">
        <v>0</v>
      </c>
      <c r="AM203" s="58">
        <v>1528.42</v>
      </c>
      <c r="AN203" s="58">
        <v>618.19000000000005</v>
      </c>
      <c r="AO203" s="58">
        <v>414.15</v>
      </c>
      <c r="AP203" s="58">
        <v>0</v>
      </c>
      <c r="AQ203" s="58">
        <v>138</v>
      </c>
      <c r="AR203" s="58">
        <v>0</v>
      </c>
      <c r="AS203" s="58">
        <v>0</v>
      </c>
      <c r="AT203" s="58">
        <v>0</v>
      </c>
      <c r="AU203" s="58">
        <v>0</v>
      </c>
      <c r="AV203" s="58">
        <v>2264.9836180000002</v>
      </c>
      <c r="AW203" s="58">
        <v>10641.71362</v>
      </c>
      <c r="AX203" s="58">
        <v>33026</v>
      </c>
      <c r="AY203" s="58">
        <v>7433.0754716981101</v>
      </c>
      <c r="AZ203" s="58">
        <v>40459.075471698103</v>
      </c>
      <c r="BA203" s="58">
        <v>-11670.0102616981</v>
      </c>
    </row>
    <row r="204" spans="1:53">
      <c r="A204" s="56">
        <v>202402</v>
      </c>
      <c r="B204" s="56" t="s">
        <v>528</v>
      </c>
      <c r="C204" s="56" t="s">
        <v>114</v>
      </c>
      <c r="D204" s="56" t="s">
        <v>113</v>
      </c>
      <c r="E204" s="62" t="str">
        <f>VLOOKUP(C204,'[2]2024年门店-截止10.31'!A:C,3,0)</f>
        <v>营业</v>
      </c>
      <c r="F204" s="63">
        <f>VLOOKUP(C204,[2]面积!A:B,2,0)</f>
        <v>70.5</v>
      </c>
      <c r="G204" s="57" t="str">
        <f>IF(OR(E204="营业",E204="装修中"),VLOOKUP(C204,[2]当前组织架构!C:H,6,0),"")</f>
        <v>孙军</v>
      </c>
      <c r="H204" s="57" t="str">
        <f>IF(OR(E204="营业",E204="装修中"),VLOOKUP(C204,[2]当前组织架构!C:H,5,0),"")</f>
        <v>郭洋</v>
      </c>
      <c r="I204" s="58">
        <v>279684.75</v>
      </c>
      <c r="J204" s="58">
        <v>15831.21</v>
      </c>
      <c r="K204" s="58">
        <v>263853.53999999998</v>
      </c>
      <c r="L204" s="58">
        <v>12631.08</v>
      </c>
      <c r="M204" s="58">
        <v>9931.2999999999993</v>
      </c>
      <c r="N204" s="58">
        <v>11083.63</v>
      </c>
      <c r="O204" s="58">
        <v>34781.910000000003</v>
      </c>
      <c r="P204" s="58">
        <v>0</v>
      </c>
      <c r="Q204" s="58">
        <v>-357.29007869999998</v>
      </c>
      <c r="R204" s="58">
        <v>68070.629920000007</v>
      </c>
      <c r="S204" s="58">
        <v>14287.87796</v>
      </c>
      <c r="T204" s="58">
        <v>0</v>
      </c>
      <c r="U204" s="58">
        <v>2311.9299999999998</v>
      </c>
      <c r="V204" s="58">
        <v>84670.437879999998</v>
      </c>
      <c r="W204" s="58">
        <v>179183.10209999999</v>
      </c>
      <c r="X204" s="58">
        <v>40449.760000000002</v>
      </c>
      <c r="Y204" s="58">
        <v>10905.58</v>
      </c>
      <c r="Z204" s="58">
        <v>3345.31</v>
      </c>
      <c r="AA204" s="58">
        <v>7500.43</v>
      </c>
      <c r="AB204" s="58">
        <v>2410.0602260000001</v>
      </c>
      <c r="AC204" s="58">
        <v>0</v>
      </c>
      <c r="AD204" s="58">
        <v>64611.140229999997</v>
      </c>
      <c r="AE204" s="58">
        <v>6946.74</v>
      </c>
      <c r="AF204" s="58">
        <v>0</v>
      </c>
      <c r="AG204" s="58">
        <v>435.85</v>
      </c>
      <c r="AH204" s="58">
        <v>615.82000000000005</v>
      </c>
      <c r="AI204" s="58">
        <v>0</v>
      </c>
      <c r="AJ204" s="58">
        <v>0</v>
      </c>
      <c r="AK204" s="58">
        <v>41.53</v>
      </c>
      <c r="AL204" s="58">
        <v>0</v>
      </c>
      <c r="AM204" s="58">
        <v>1157.5</v>
      </c>
      <c r="AN204" s="58">
        <v>254.04</v>
      </c>
      <c r="AO204" s="58">
        <v>308.32</v>
      </c>
      <c r="AP204" s="58">
        <v>0</v>
      </c>
      <c r="AQ204" s="58">
        <v>0</v>
      </c>
      <c r="AR204" s="58">
        <v>0</v>
      </c>
      <c r="AS204" s="58">
        <v>0</v>
      </c>
      <c r="AT204" s="58">
        <v>0</v>
      </c>
      <c r="AU204" s="58">
        <v>0</v>
      </c>
      <c r="AV204" s="58">
        <v>2169.7619049999998</v>
      </c>
      <c r="AW204" s="58">
        <v>11929.56191</v>
      </c>
      <c r="AX204" s="58">
        <v>13831.4285714286</v>
      </c>
      <c r="AY204" s="58">
        <v>5027.5188679245302</v>
      </c>
      <c r="AZ204" s="58">
        <v>18858.947439353102</v>
      </c>
      <c r="BA204" s="58">
        <v>83783.452520646897</v>
      </c>
    </row>
    <row r="205" spans="1:53">
      <c r="A205" s="56">
        <v>202402</v>
      </c>
      <c r="B205" s="56" t="s">
        <v>528</v>
      </c>
      <c r="C205" s="56" t="s">
        <v>116</v>
      </c>
      <c r="D205" s="56" t="s">
        <v>115</v>
      </c>
      <c r="E205" s="62" t="str">
        <f>VLOOKUP(C205,'[2]2024年门店-截止10.31'!A:C,3,0)</f>
        <v>营业</v>
      </c>
      <c r="F205" s="63">
        <f>VLOOKUP(C205,[2]面积!A:B,2,0)</f>
        <v>110.09</v>
      </c>
      <c r="G205" s="57" t="str">
        <f>IF(OR(E205="营业",E205="装修中"),VLOOKUP(C205,[2]当前组织架构!C:H,6,0),"")</f>
        <v>孙军</v>
      </c>
      <c r="H205" s="57" t="str">
        <f>IF(OR(E205="营业",E205="装修中"),VLOOKUP(C205,[2]当前组织架构!C:H,5,0),"")</f>
        <v>甘胜斌</v>
      </c>
      <c r="I205" s="58">
        <v>119804.25</v>
      </c>
      <c r="J205" s="58">
        <v>6781.37</v>
      </c>
      <c r="K205" s="58">
        <v>113022.88</v>
      </c>
      <c r="L205" s="58">
        <v>5795.9</v>
      </c>
      <c r="M205" s="58">
        <v>4472.7</v>
      </c>
      <c r="N205" s="58">
        <v>5641.98</v>
      </c>
      <c r="O205" s="58">
        <v>16442.12</v>
      </c>
      <c r="P205" s="58">
        <v>0</v>
      </c>
      <c r="Q205" s="58">
        <v>-168.9266418</v>
      </c>
      <c r="R205" s="58">
        <v>32183.773359999999</v>
      </c>
      <c r="S205" s="58">
        <v>6754.6124229999996</v>
      </c>
      <c r="T205" s="58">
        <v>0</v>
      </c>
      <c r="U205" s="58">
        <v>1285.23</v>
      </c>
      <c r="V205" s="58">
        <v>40223.61578</v>
      </c>
      <c r="W205" s="58">
        <v>72799.264219999997</v>
      </c>
      <c r="X205" s="58">
        <v>17710.04</v>
      </c>
      <c r="Y205" s="58">
        <v>13646.38</v>
      </c>
      <c r="Z205" s="58">
        <v>2354.34</v>
      </c>
      <c r="AA205" s="58">
        <v>4310.8100000000004</v>
      </c>
      <c r="AB205" s="58">
        <v>312.58886790000003</v>
      </c>
      <c r="AC205" s="58">
        <v>0</v>
      </c>
      <c r="AD205" s="58">
        <v>38334.158869999999</v>
      </c>
      <c r="AE205" s="58">
        <v>113.81</v>
      </c>
      <c r="AF205" s="58">
        <v>0</v>
      </c>
      <c r="AG205" s="58">
        <v>659.61</v>
      </c>
      <c r="AH205" s="58">
        <v>548.83000000000004</v>
      </c>
      <c r="AI205" s="58">
        <v>68</v>
      </c>
      <c r="AJ205" s="58">
        <v>0</v>
      </c>
      <c r="AK205" s="58">
        <v>51.78</v>
      </c>
      <c r="AL205" s="58">
        <v>0</v>
      </c>
      <c r="AM205" s="58">
        <v>821.65</v>
      </c>
      <c r="AN205" s="58">
        <v>1123.04</v>
      </c>
      <c r="AO205" s="58">
        <v>380.53</v>
      </c>
      <c r="AP205" s="58">
        <v>0</v>
      </c>
      <c r="AQ205" s="58">
        <v>140</v>
      </c>
      <c r="AR205" s="58">
        <v>0</v>
      </c>
      <c r="AS205" s="58">
        <v>0</v>
      </c>
      <c r="AT205" s="58">
        <v>0</v>
      </c>
      <c r="AU205" s="58">
        <v>0</v>
      </c>
      <c r="AV205" s="58">
        <v>2671.7008489999998</v>
      </c>
      <c r="AW205" s="58">
        <v>6578.9508489999998</v>
      </c>
      <c r="AX205" s="58">
        <v>32712.4571428571</v>
      </c>
      <c r="AY205" s="58">
        <v>8204.8207547169804</v>
      </c>
      <c r="AZ205" s="58">
        <v>40917.277897574102</v>
      </c>
      <c r="BA205" s="58">
        <v>-13031.123396574099</v>
      </c>
    </row>
    <row r="206" spans="1:53">
      <c r="A206" s="56">
        <v>202402</v>
      </c>
      <c r="B206" s="56" t="s">
        <v>528</v>
      </c>
      <c r="C206" s="56" t="s">
        <v>118</v>
      </c>
      <c r="D206" s="56" t="s">
        <v>117</v>
      </c>
      <c r="E206" s="62" t="str">
        <f>VLOOKUP(C206,'[2]2024年门店-截止10.31'!A:C,3,0)</f>
        <v>已闭店</v>
      </c>
      <c r="F206" s="63">
        <f>VLOOKUP(C206,[2]面积!A:B,2,0)</f>
        <v>98</v>
      </c>
      <c r="G206" s="57" t="str">
        <f>IF(OR(E206="营业",E206="装修中"),VLOOKUP(C206,[2]当前组织架构!C:H,6,0),"")</f>
        <v/>
      </c>
      <c r="H206" s="57" t="str">
        <f>IF(OR(E206="营业",E206="装修中"),VLOOKUP(C206,[2]当前组织架构!C:H,5,0),"")</f>
        <v/>
      </c>
      <c r="I206" s="58">
        <v>224239.63</v>
      </c>
      <c r="J206" s="58">
        <v>6531.25</v>
      </c>
      <c r="K206" s="58">
        <v>217708.38</v>
      </c>
      <c r="L206" s="58">
        <v>9317.15</v>
      </c>
      <c r="M206" s="58">
        <v>8243.9599999999991</v>
      </c>
      <c r="N206" s="58">
        <v>8677.66</v>
      </c>
      <c r="O206" s="58">
        <v>28333.79</v>
      </c>
      <c r="P206" s="58">
        <v>0</v>
      </c>
      <c r="Q206" s="58">
        <v>-284.94559329999998</v>
      </c>
      <c r="R206" s="58">
        <v>54287.614410000002</v>
      </c>
      <c r="S206" s="58">
        <v>11544.10326</v>
      </c>
      <c r="T206" s="58">
        <v>0</v>
      </c>
      <c r="U206" s="58">
        <v>6435.11</v>
      </c>
      <c r="V206" s="58">
        <v>72266.827669999999</v>
      </c>
      <c r="W206" s="58">
        <v>145441.55230000001</v>
      </c>
      <c r="X206" s="58">
        <v>23237.25</v>
      </c>
      <c r="Y206" s="58">
        <v>11472.38</v>
      </c>
      <c r="Z206" s="58">
        <v>2804.5</v>
      </c>
      <c r="AA206" s="58">
        <v>4548.8</v>
      </c>
      <c r="AB206" s="58">
        <v>388.26339619999999</v>
      </c>
      <c r="AC206" s="58">
        <v>0</v>
      </c>
      <c r="AD206" s="58">
        <v>42451.193399999996</v>
      </c>
      <c r="AE206" s="58">
        <v>3462.13</v>
      </c>
      <c r="AF206" s="58">
        <v>0</v>
      </c>
      <c r="AG206" s="58">
        <v>392.4</v>
      </c>
      <c r="AH206" s="58">
        <v>199.24</v>
      </c>
      <c r="AI206" s="58">
        <v>0</v>
      </c>
      <c r="AJ206" s="58">
        <v>95.58</v>
      </c>
      <c r="AK206" s="58">
        <v>55.71</v>
      </c>
      <c r="AL206" s="58">
        <v>0</v>
      </c>
      <c r="AM206" s="58">
        <v>1123.74</v>
      </c>
      <c r="AN206" s="58">
        <v>611.52</v>
      </c>
      <c r="AO206" s="58">
        <v>134.51</v>
      </c>
      <c r="AP206" s="58">
        <v>0</v>
      </c>
      <c r="AQ206" s="58">
        <v>0</v>
      </c>
      <c r="AR206" s="58">
        <v>0</v>
      </c>
      <c r="AS206" s="58">
        <v>0</v>
      </c>
      <c r="AT206" s="58">
        <v>0</v>
      </c>
      <c r="AU206" s="58">
        <v>0</v>
      </c>
      <c r="AV206" s="58">
        <v>2670.0358040000001</v>
      </c>
      <c r="AW206" s="58">
        <v>8744.8658039999991</v>
      </c>
      <c r="AX206" s="58">
        <v>29400</v>
      </c>
      <c r="AY206" s="58">
        <v>8820</v>
      </c>
      <c r="AZ206" s="58">
        <v>38220</v>
      </c>
      <c r="BA206" s="58">
        <v>56025.493095999998</v>
      </c>
    </row>
    <row r="207" spans="1:53">
      <c r="A207" s="56">
        <v>202402</v>
      </c>
      <c r="B207" s="56" t="s">
        <v>528</v>
      </c>
      <c r="C207" s="56" t="s">
        <v>120</v>
      </c>
      <c r="D207" s="56" t="s">
        <v>119</v>
      </c>
      <c r="E207" s="62" t="str">
        <f>VLOOKUP(C207,'[2]2024年门店-截止10.31'!A:C,3,0)</f>
        <v>已闭店</v>
      </c>
      <c r="F207" s="63">
        <f>VLOOKUP(C207,[2]面积!A:B,2,0)</f>
        <v>80.62</v>
      </c>
      <c r="G207" s="57" t="str">
        <f>IF(OR(E207="营业",E207="装修中"),VLOOKUP(C207,[2]当前组织架构!C:H,6,0),"")</f>
        <v/>
      </c>
      <c r="H207" s="57" t="str">
        <f>IF(OR(E207="营业",E207="装修中"),VLOOKUP(C207,[2]当前组织架构!C:H,5,0),"")</f>
        <v/>
      </c>
      <c r="I207" s="58">
        <v>145696.34</v>
      </c>
      <c r="J207" s="58">
        <v>4243.58</v>
      </c>
      <c r="K207" s="58">
        <v>141452.76</v>
      </c>
      <c r="L207" s="58">
        <v>5879.72</v>
      </c>
      <c r="M207" s="58">
        <v>5122.7</v>
      </c>
      <c r="N207" s="58">
        <v>3571.35</v>
      </c>
      <c r="O207" s="58">
        <v>17175.04</v>
      </c>
      <c r="P207" s="58">
        <v>0</v>
      </c>
      <c r="Q207" s="58">
        <v>-165.7734858</v>
      </c>
      <c r="R207" s="58">
        <v>31583.036510000002</v>
      </c>
      <c r="S207" s="58">
        <v>6889.5564119999999</v>
      </c>
      <c r="T207" s="58">
        <v>0</v>
      </c>
      <c r="U207" s="58">
        <v>9375.75</v>
      </c>
      <c r="V207" s="58">
        <v>47848.342929999999</v>
      </c>
      <c r="W207" s="58">
        <v>93604.417069999996</v>
      </c>
      <c r="X207" s="58">
        <v>14250.5</v>
      </c>
      <c r="Y207" s="58">
        <v>6746.68</v>
      </c>
      <c r="Z207" s="58">
        <v>1828.03</v>
      </c>
      <c r="AA207" s="58">
        <v>2768.78</v>
      </c>
      <c r="AB207" s="58">
        <v>100</v>
      </c>
      <c r="AC207" s="58">
        <v>0</v>
      </c>
      <c r="AD207" s="58">
        <v>25693.99</v>
      </c>
      <c r="AE207" s="58">
        <v>1500</v>
      </c>
      <c r="AF207" s="58">
        <v>0</v>
      </c>
      <c r="AG207" s="58">
        <v>12</v>
      </c>
      <c r="AH207" s="58">
        <v>250</v>
      </c>
      <c r="AI207" s="58">
        <v>0</v>
      </c>
      <c r="AJ207" s="58">
        <v>0</v>
      </c>
      <c r="AK207" s="58">
        <v>39.9</v>
      </c>
      <c r="AL207" s="58">
        <v>0</v>
      </c>
      <c r="AM207" s="58">
        <v>602.04</v>
      </c>
      <c r="AN207" s="58">
        <v>881.68</v>
      </c>
      <c r="AO207" s="58">
        <v>0</v>
      </c>
      <c r="AP207" s="58">
        <v>0</v>
      </c>
      <c r="AQ207" s="58">
        <v>0</v>
      </c>
      <c r="AR207" s="58">
        <v>0</v>
      </c>
      <c r="AS207" s="58">
        <v>0</v>
      </c>
      <c r="AT207" s="58">
        <v>0</v>
      </c>
      <c r="AU207" s="58">
        <v>0</v>
      </c>
      <c r="AV207" s="58">
        <v>2394.5272690000002</v>
      </c>
      <c r="AW207" s="58">
        <v>5680.1472690000001</v>
      </c>
      <c r="AX207" s="58">
        <v>19348.8</v>
      </c>
      <c r="AY207" s="58">
        <v>6341.13</v>
      </c>
      <c r="AZ207" s="58">
        <v>25689.93</v>
      </c>
      <c r="BA207" s="58">
        <v>36540.349800999997</v>
      </c>
    </row>
    <row r="208" spans="1:53">
      <c r="A208" s="56">
        <v>202402</v>
      </c>
      <c r="B208" s="56" t="s">
        <v>528</v>
      </c>
      <c r="C208" s="56" t="s">
        <v>445</v>
      </c>
      <c r="D208" s="56" t="s">
        <v>121</v>
      </c>
      <c r="E208" s="62" t="str">
        <f>VLOOKUP(C208,'[2]2024年门店-截止10.31'!A:C,3,0)</f>
        <v>已闭店</v>
      </c>
      <c r="F208" s="63">
        <f>VLOOKUP(C208,[2]面积!A:B,2,0)</f>
        <v>80</v>
      </c>
      <c r="G208" s="57" t="str">
        <f>IF(OR(E208="营业",E208="装修中"),VLOOKUP(C208,[2]当前组织架构!C:H,6,0),"")</f>
        <v/>
      </c>
      <c r="H208" s="57" t="str">
        <f>IF(OR(E208="营业",E208="装修中"),VLOOKUP(C208,[2]当前组织架构!C:H,5,0),"")</f>
        <v/>
      </c>
      <c r="I208" s="58">
        <v>215050.34</v>
      </c>
      <c r="J208" s="58">
        <v>12172.66</v>
      </c>
      <c r="K208" s="58">
        <v>202877.68</v>
      </c>
      <c r="L208" s="58">
        <v>10431.84</v>
      </c>
      <c r="M208" s="58">
        <v>9685.17</v>
      </c>
      <c r="N208" s="58">
        <v>9119.09</v>
      </c>
      <c r="O208" s="58">
        <v>27026.77</v>
      </c>
      <c r="P208" s="58">
        <v>0</v>
      </c>
      <c r="Q208" s="58">
        <v>-293.77139119999998</v>
      </c>
      <c r="R208" s="58">
        <v>55969.098610000001</v>
      </c>
      <c r="S208" s="58">
        <v>11353.267159999999</v>
      </c>
      <c r="T208" s="58">
        <v>0</v>
      </c>
      <c r="U208" s="58">
        <v>2229.36</v>
      </c>
      <c r="V208" s="58">
        <v>69551.725770000005</v>
      </c>
      <c r="W208" s="58">
        <v>133325.95420000001</v>
      </c>
      <c r="X208" s="58">
        <v>31409.43</v>
      </c>
      <c r="Y208" s="58">
        <v>12372.5</v>
      </c>
      <c r="Z208" s="58">
        <v>2440.1999999999998</v>
      </c>
      <c r="AA208" s="58">
        <v>4459.7299999999996</v>
      </c>
      <c r="AB208" s="58">
        <v>2529.007736</v>
      </c>
      <c r="AC208" s="58">
        <v>0</v>
      </c>
      <c r="AD208" s="58">
        <v>53210.867740000002</v>
      </c>
      <c r="AE208" s="58">
        <v>2761.18</v>
      </c>
      <c r="AF208" s="58">
        <v>0</v>
      </c>
      <c r="AG208" s="58">
        <v>382.36</v>
      </c>
      <c r="AH208" s="58">
        <v>73.8</v>
      </c>
      <c r="AI208" s="58">
        <v>60</v>
      </c>
      <c r="AJ208" s="58">
        <v>0</v>
      </c>
      <c r="AK208" s="58">
        <v>266.27</v>
      </c>
      <c r="AL208" s="58">
        <v>0</v>
      </c>
      <c r="AM208" s="58">
        <v>1129.4000000000001</v>
      </c>
      <c r="AN208" s="58">
        <v>1135.04</v>
      </c>
      <c r="AO208" s="58">
        <v>440.42</v>
      </c>
      <c r="AP208" s="58">
        <v>0</v>
      </c>
      <c r="AQ208" s="58">
        <v>0</v>
      </c>
      <c r="AR208" s="58">
        <v>0</v>
      </c>
      <c r="AS208" s="58">
        <v>0</v>
      </c>
      <c r="AT208" s="58">
        <v>0</v>
      </c>
      <c r="AU208" s="58">
        <v>0</v>
      </c>
      <c r="AV208" s="58">
        <v>2325.7619049999998</v>
      </c>
      <c r="AW208" s="58">
        <v>8574.2319050000006</v>
      </c>
      <c r="AX208" s="58">
        <v>40544.952380952403</v>
      </c>
      <c r="AY208" s="58">
        <v>14619.820754717</v>
      </c>
      <c r="AZ208" s="58">
        <v>55164.773135669398</v>
      </c>
      <c r="BA208" s="58">
        <v>16376.0814193306</v>
      </c>
    </row>
    <row r="209" spans="1:53">
      <c r="A209" s="56">
        <v>202402</v>
      </c>
      <c r="B209" s="56" t="s">
        <v>528</v>
      </c>
      <c r="C209" s="56" t="s">
        <v>124</v>
      </c>
      <c r="D209" s="56" t="s">
        <v>123</v>
      </c>
      <c r="E209" s="62" t="str">
        <f>VLOOKUP(C209,'[2]2024年门店-截止10.31'!A:C,3,0)</f>
        <v>营业</v>
      </c>
      <c r="F209" s="63">
        <f>VLOOKUP(C209,[2]面积!A:B,2,0)</f>
        <v>74</v>
      </c>
      <c r="G209" s="57" t="str">
        <f>IF(OR(E209="营业",E209="装修中"),VLOOKUP(C209,[2]当前组织架构!C:H,6,0),"")</f>
        <v>戴斌</v>
      </c>
      <c r="H209" s="57" t="str">
        <f>IF(OR(E209="营业",E209="装修中"),VLOOKUP(C209,[2]当前组织架构!C:H,5,0),"")</f>
        <v>董婷婷</v>
      </c>
      <c r="I209" s="58">
        <v>207189.07</v>
      </c>
      <c r="J209" s="58">
        <v>11727.68</v>
      </c>
      <c r="K209" s="58">
        <v>195461.39</v>
      </c>
      <c r="L209" s="58">
        <v>9903.74</v>
      </c>
      <c r="M209" s="58">
        <v>8895.32</v>
      </c>
      <c r="N209" s="58">
        <v>12103.9</v>
      </c>
      <c r="O209" s="58">
        <v>28192.12</v>
      </c>
      <c r="P209" s="58">
        <v>0</v>
      </c>
      <c r="Q209" s="58">
        <v>-308.55951470000002</v>
      </c>
      <c r="R209" s="58">
        <v>58786.520490000003</v>
      </c>
      <c r="S209" s="58">
        <v>11875.790660000001</v>
      </c>
      <c r="T209" s="58">
        <v>0</v>
      </c>
      <c r="U209" s="58">
        <v>2623.72</v>
      </c>
      <c r="V209" s="58">
        <v>73286.031149999995</v>
      </c>
      <c r="W209" s="58">
        <v>122175.35890000001</v>
      </c>
      <c r="X209" s="58">
        <v>33516.959999999999</v>
      </c>
      <c r="Y209" s="58">
        <v>12285.07</v>
      </c>
      <c r="Z209" s="58">
        <v>2795.7</v>
      </c>
      <c r="AA209" s="58">
        <v>7488.33</v>
      </c>
      <c r="AB209" s="58">
        <v>2197.340189</v>
      </c>
      <c r="AC209" s="58">
        <v>0</v>
      </c>
      <c r="AD209" s="58">
        <v>58283.40019</v>
      </c>
      <c r="AE209" s="58">
        <v>7666.61</v>
      </c>
      <c r="AF209" s="58">
        <v>274.8</v>
      </c>
      <c r="AG209" s="58">
        <v>1060.8599999999999</v>
      </c>
      <c r="AH209" s="58">
        <v>100</v>
      </c>
      <c r="AI209" s="58">
        <v>120</v>
      </c>
      <c r="AJ209" s="58">
        <v>318.75</v>
      </c>
      <c r="AK209" s="58">
        <v>33.54</v>
      </c>
      <c r="AL209" s="58">
        <v>0</v>
      </c>
      <c r="AM209" s="58">
        <v>1533.19</v>
      </c>
      <c r="AN209" s="58">
        <v>617.89</v>
      </c>
      <c r="AO209" s="58">
        <v>429.2</v>
      </c>
      <c r="AP209" s="58">
        <v>0</v>
      </c>
      <c r="AQ209" s="58">
        <v>0</v>
      </c>
      <c r="AR209" s="58">
        <v>0</v>
      </c>
      <c r="AS209" s="58">
        <v>0</v>
      </c>
      <c r="AT209" s="58">
        <v>0</v>
      </c>
      <c r="AU209" s="58">
        <v>0</v>
      </c>
      <c r="AV209" s="58">
        <v>2977.0372929999999</v>
      </c>
      <c r="AW209" s="58">
        <v>15131.87729</v>
      </c>
      <c r="AX209" s="58">
        <v>29067.9047619048</v>
      </c>
      <c r="AY209" s="58">
        <v>19490.339622641499</v>
      </c>
      <c r="AZ209" s="58">
        <v>48558.244384546299</v>
      </c>
      <c r="BA209" s="58">
        <v>201.837035453704</v>
      </c>
    </row>
    <row r="210" spans="1:53">
      <c r="A210" s="56">
        <v>202402</v>
      </c>
      <c r="B210" s="56" t="s">
        <v>528</v>
      </c>
      <c r="C210" s="56" t="s">
        <v>126</v>
      </c>
      <c r="D210" s="56" t="s">
        <v>125</v>
      </c>
      <c r="E210" s="62" t="str">
        <f>VLOOKUP(C210,'[2]2024年门店-截止10.31'!A:C,3,0)</f>
        <v>已闭店</v>
      </c>
      <c r="F210" s="63">
        <f>VLOOKUP(C210,[2]面积!A:B,2,0)</f>
        <v>86.54</v>
      </c>
      <c r="G210" s="57" t="str">
        <f>IF(OR(E210="营业",E210="装修中"),VLOOKUP(C210,[2]当前组织架构!C:H,6,0),"")</f>
        <v/>
      </c>
      <c r="H210" s="57" t="str">
        <f>IF(OR(E210="营业",E210="装修中"),VLOOKUP(C210,[2]当前组织架构!C:H,5,0),"")</f>
        <v/>
      </c>
      <c r="I210" s="58">
        <v>222674.51</v>
      </c>
      <c r="J210" s="58">
        <v>12604.22</v>
      </c>
      <c r="K210" s="58">
        <v>210070.29</v>
      </c>
      <c r="L210" s="58">
        <v>9519.91</v>
      </c>
      <c r="M210" s="58">
        <v>7969.13</v>
      </c>
      <c r="N210" s="58">
        <v>10071.02</v>
      </c>
      <c r="O210" s="58">
        <v>27093.68</v>
      </c>
      <c r="P210" s="58">
        <v>0</v>
      </c>
      <c r="Q210" s="58">
        <v>-285.36946710000001</v>
      </c>
      <c r="R210" s="58">
        <v>54368.37053</v>
      </c>
      <c r="S210" s="58">
        <v>11239.39428</v>
      </c>
      <c r="T210" s="58">
        <v>0</v>
      </c>
      <c r="U210" s="58">
        <v>2502.52</v>
      </c>
      <c r="V210" s="58">
        <v>68110.284809999997</v>
      </c>
      <c r="W210" s="58">
        <v>141960.00520000001</v>
      </c>
      <c r="X210" s="58">
        <v>25150.48</v>
      </c>
      <c r="Y210" s="58">
        <v>17305.259999999998</v>
      </c>
      <c r="Z210" s="58">
        <v>3077.1</v>
      </c>
      <c r="AA210" s="58">
        <v>6742.6</v>
      </c>
      <c r="AB210" s="58">
        <v>1015.49717</v>
      </c>
      <c r="AC210" s="58">
        <v>0</v>
      </c>
      <c r="AD210" s="58">
        <v>53290.937169999997</v>
      </c>
      <c r="AE210" s="58">
        <v>4891.0200000000004</v>
      </c>
      <c r="AF210" s="58">
        <v>48</v>
      </c>
      <c r="AG210" s="58">
        <v>419.28</v>
      </c>
      <c r="AH210" s="58">
        <v>577.79999999999995</v>
      </c>
      <c r="AI210" s="58">
        <v>280</v>
      </c>
      <c r="AJ210" s="58">
        <v>95.58</v>
      </c>
      <c r="AK210" s="58">
        <v>38.57</v>
      </c>
      <c r="AL210" s="58">
        <v>0</v>
      </c>
      <c r="AM210" s="58">
        <v>794.72</v>
      </c>
      <c r="AN210" s="58">
        <v>1238.69</v>
      </c>
      <c r="AO210" s="58">
        <v>550.62</v>
      </c>
      <c r="AP210" s="58">
        <v>0</v>
      </c>
      <c r="AQ210" s="58">
        <v>0</v>
      </c>
      <c r="AR210" s="58">
        <v>0</v>
      </c>
      <c r="AS210" s="58">
        <v>0</v>
      </c>
      <c r="AT210" s="58">
        <v>0</v>
      </c>
      <c r="AU210" s="58">
        <v>0</v>
      </c>
      <c r="AV210" s="58">
        <v>2264.9836180000002</v>
      </c>
      <c r="AW210" s="58">
        <v>11199.26362</v>
      </c>
      <c r="AX210" s="58">
        <v>45265.257142857103</v>
      </c>
      <c r="AY210" s="58">
        <v>7443.4905660377399</v>
      </c>
      <c r="AZ210" s="58">
        <v>52708.7477088948</v>
      </c>
      <c r="BA210" s="58">
        <v>24761.056701105201</v>
      </c>
    </row>
    <row r="211" spans="1:53">
      <c r="A211" s="56">
        <v>202402</v>
      </c>
      <c r="B211" s="56" t="s">
        <v>528</v>
      </c>
      <c r="C211" s="56" t="s">
        <v>128</v>
      </c>
      <c r="D211" s="56" t="s">
        <v>127</v>
      </c>
      <c r="E211" s="62" t="str">
        <f>VLOOKUP(C211,'[2]2024年门店-截止10.31'!A:C,3,0)</f>
        <v>已闭店</v>
      </c>
      <c r="F211" s="63">
        <f>VLOOKUP(C211,[2]面积!A:B,2,0)</f>
        <v>113</v>
      </c>
      <c r="G211" s="57" t="str">
        <f>IF(OR(E211="营业",E211="装修中"),VLOOKUP(C211,[2]当前组织架构!C:H,6,0),"")</f>
        <v/>
      </c>
      <c r="H211" s="57" t="str">
        <f>IF(OR(E211="营业",E211="装修中"),VLOOKUP(C211,[2]当前组织架构!C:H,5,0),"")</f>
        <v/>
      </c>
      <c r="I211" s="58">
        <v>90574.27</v>
      </c>
      <c r="J211" s="58">
        <v>2638.09</v>
      </c>
      <c r="K211" s="58">
        <v>87936.18</v>
      </c>
      <c r="L211" s="58">
        <v>5033.34</v>
      </c>
      <c r="M211" s="58">
        <v>3760.95</v>
      </c>
      <c r="N211" s="58">
        <v>4213.49</v>
      </c>
      <c r="O211" s="58">
        <v>13396.28</v>
      </c>
      <c r="P211" s="58">
        <v>0</v>
      </c>
      <c r="Q211" s="58">
        <v>-137.86636619999999</v>
      </c>
      <c r="R211" s="58">
        <v>26266.193630000002</v>
      </c>
      <c r="S211" s="58">
        <v>5506.9658849999996</v>
      </c>
      <c r="T211" s="58">
        <v>0</v>
      </c>
      <c r="U211" s="58">
        <v>3626.09</v>
      </c>
      <c r="V211" s="58">
        <v>35399.249519999998</v>
      </c>
      <c r="W211" s="58">
        <v>52536.930480000003</v>
      </c>
      <c r="X211" s="58">
        <v>14717</v>
      </c>
      <c r="Y211" s="58">
        <v>6502.9</v>
      </c>
      <c r="Z211" s="58">
        <v>2134.8000000000002</v>
      </c>
      <c r="AA211" s="58">
        <v>3747.66</v>
      </c>
      <c r="AB211" s="58">
        <v>356.92301889999999</v>
      </c>
      <c r="AC211" s="58">
        <v>0</v>
      </c>
      <c r="AD211" s="58">
        <v>27459.283019999999</v>
      </c>
      <c r="AE211" s="58">
        <v>2500</v>
      </c>
      <c r="AF211" s="58">
        <v>0</v>
      </c>
      <c r="AG211" s="58">
        <v>104.23</v>
      </c>
      <c r="AH211" s="58">
        <v>252</v>
      </c>
      <c r="AI211" s="58">
        <v>0</v>
      </c>
      <c r="AJ211" s="58">
        <v>0</v>
      </c>
      <c r="AK211" s="58">
        <v>38.450000000000003</v>
      </c>
      <c r="AL211" s="58">
        <v>0</v>
      </c>
      <c r="AM211" s="58">
        <v>874.1</v>
      </c>
      <c r="AN211" s="58">
        <v>611.54</v>
      </c>
      <c r="AO211" s="58">
        <v>0</v>
      </c>
      <c r="AP211" s="58">
        <v>0</v>
      </c>
      <c r="AQ211" s="58">
        <v>0</v>
      </c>
      <c r="AR211" s="58">
        <v>0</v>
      </c>
      <c r="AS211" s="58">
        <v>0</v>
      </c>
      <c r="AT211" s="58">
        <v>0</v>
      </c>
      <c r="AU211" s="58">
        <v>0</v>
      </c>
      <c r="AV211" s="58">
        <v>2599.0823310000001</v>
      </c>
      <c r="AW211" s="58">
        <v>6979.4023310000002</v>
      </c>
      <c r="AX211" s="58">
        <v>24860</v>
      </c>
      <c r="AY211" s="58">
        <v>9001</v>
      </c>
      <c r="AZ211" s="58">
        <v>33861</v>
      </c>
      <c r="BA211" s="58">
        <v>-15762.754870999999</v>
      </c>
    </row>
    <row r="212" spans="1:53">
      <c r="A212" s="56">
        <v>202402</v>
      </c>
      <c r="B212" s="56" t="s">
        <v>528</v>
      </c>
      <c r="C212" s="56" t="s">
        <v>130</v>
      </c>
      <c r="D212" s="56" t="s">
        <v>129</v>
      </c>
      <c r="E212" s="62" t="str">
        <f>VLOOKUP(C212,'[2]2024年门店-截止10.31'!A:C,3,0)</f>
        <v>营业</v>
      </c>
      <c r="F212" s="63">
        <f>VLOOKUP(C212,[2]面积!A:B,2,0)</f>
        <v>131.47999999999999</v>
      </c>
      <c r="G212" s="57" t="str">
        <f>IF(OR(E212="营业",E212="装修中"),VLOOKUP(C212,[2]当前组织架构!C:H,6,0),"")</f>
        <v>孙军</v>
      </c>
      <c r="H212" s="57" t="str">
        <f>IF(OR(E212="营业",E212="装修中"),VLOOKUP(C212,[2]当前组织架构!C:H,5,0),"")</f>
        <v>郭洋</v>
      </c>
      <c r="I212" s="58">
        <v>124227.87</v>
      </c>
      <c r="J212" s="58">
        <v>7031.77</v>
      </c>
      <c r="K212" s="58">
        <v>117196.1</v>
      </c>
      <c r="L212" s="58">
        <v>6299.24</v>
      </c>
      <c r="M212" s="58">
        <v>4958.58</v>
      </c>
      <c r="N212" s="58">
        <v>6794.93</v>
      </c>
      <c r="O212" s="58">
        <v>16105.83</v>
      </c>
      <c r="P212" s="58">
        <v>0</v>
      </c>
      <c r="Q212" s="58">
        <v>-178.3558778</v>
      </c>
      <c r="R212" s="58">
        <v>33980.224119999999</v>
      </c>
      <c r="S212" s="58">
        <v>6816.840682</v>
      </c>
      <c r="T212" s="58">
        <v>0</v>
      </c>
      <c r="U212" s="58">
        <v>1264.47</v>
      </c>
      <c r="V212" s="58">
        <v>42061.534800000001</v>
      </c>
      <c r="W212" s="58">
        <v>75134.565199999997</v>
      </c>
      <c r="X212" s="58">
        <v>25074.74</v>
      </c>
      <c r="Y212" s="58">
        <v>7324.5</v>
      </c>
      <c r="Z212" s="58">
        <v>1047.68</v>
      </c>
      <c r="AA212" s="58">
        <v>5629.29</v>
      </c>
      <c r="AB212" s="58">
        <v>1196.285472</v>
      </c>
      <c r="AC212" s="58">
        <v>0</v>
      </c>
      <c r="AD212" s="58">
        <v>40272.495470000002</v>
      </c>
      <c r="AE212" s="58">
        <v>0</v>
      </c>
      <c r="AF212" s="58">
        <v>0</v>
      </c>
      <c r="AG212" s="58">
        <v>217</v>
      </c>
      <c r="AH212" s="58">
        <v>693.35</v>
      </c>
      <c r="AI212" s="58">
        <v>133</v>
      </c>
      <c r="AJ212" s="58">
        <v>15.04</v>
      </c>
      <c r="AK212" s="58">
        <v>41.35</v>
      </c>
      <c r="AL212" s="58">
        <v>0</v>
      </c>
      <c r="AM212" s="58">
        <v>687.56</v>
      </c>
      <c r="AN212" s="58">
        <v>702.04</v>
      </c>
      <c r="AO212" s="58">
        <v>119.99</v>
      </c>
      <c r="AP212" s="58">
        <v>0</v>
      </c>
      <c r="AQ212" s="58">
        <v>0</v>
      </c>
      <c r="AR212" s="58">
        <v>0</v>
      </c>
      <c r="AS212" s="58">
        <v>0</v>
      </c>
      <c r="AT212" s="58">
        <v>0</v>
      </c>
      <c r="AU212" s="58">
        <v>0</v>
      </c>
      <c r="AV212" s="58">
        <v>2264.9836180000002</v>
      </c>
      <c r="AW212" s="58">
        <v>4874.3136180000001</v>
      </c>
      <c r="AX212" s="58">
        <v>17638.0952380952</v>
      </c>
      <c r="AY212" s="58">
        <v>8551.8867924528295</v>
      </c>
      <c r="AZ212" s="58">
        <v>26189.982030547999</v>
      </c>
      <c r="BA212" s="58">
        <v>3797.7740814519598</v>
      </c>
    </row>
    <row r="213" spans="1:53">
      <c r="A213" s="56">
        <v>202402</v>
      </c>
      <c r="B213" s="56" t="s">
        <v>528</v>
      </c>
      <c r="C213" s="56" t="s">
        <v>132</v>
      </c>
      <c r="D213" s="56" t="s">
        <v>131</v>
      </c>
      <c r="E213" s="62" t="str">
        <f>VLOOKUP(C213,'[2]2024年门店-截止10.31'!A:C,3,0)</f>
        <v>营业</v>
      </c>
      <c r="F213" s="63">
        <f>VLOOKUP(C213,[2]面积!A:B,2,0)</f>
        <v>143</v>
      </c>
      <c r="G213" s="57" t="str">
        <f>IF(OR(E213="营业",E213="装修中"),VLOOKUP(C213,[2]当前组织架构!C:H,6,0),"")</f>
        <v>孙军</v>
      </c>
      <c r="H213" s="57" t="str">
        <f>IF(OR(E213="营业",E213="装修中"),VLOOKUP(C213,[2]当前组织架构!C:H,5,0),"")</f>
        <v>殷艳花</v>
      </c>
      <c r="I213" s="58">
        <v>82404.2</v>
      </c>
      <c r="J213" s="58">
        <v>4664.3900000000003</v>
      </c>
      <c r="K213" s="58">
        <v>77739.81</v>
      </c>
      <c r="L213" s="58">
        <v>3992.35</v>
      </c>
      <c r="M213" s="58">
        <v>2828.67</v>
      </c>
      <c r="N213" s="58">
        <v>5225.38</v>
      </c>
      <c r="O213" s="58">
        <v>10834.27</v>
      </c>
      <c r="P213" s="58">
        <v>0</v>
      </c>
      <c r="Q213" s="58">
        <v>-119.46930999999999</v>
      </c>
      <c r="R213" s="58">
        <v>22761.200690000001</v>
      </c>
      <c r="S213" s="58">
        <v>4577.7157610000004</v>
      </c>
      <c r="T213" s="58">
        <v>0</v>
      </c>
      <c r="U213" s="58">
        <v>1305.49</v>
      </c>
      <c r="V213" s="58">
        <v>28644.406449999999</v>
      </c>
      <c r="W213" s="58">
        <v>49095.403550000003</v>
      </c>
      <c r="X213" s="58">
        <v>13726.06</v>
      </c>
      <c r="Y213" s="58">
        <v>10593.54</v>
      </c>
      <c r="Z213" s="58">
        <v>2434.0700000000002</v>
      </c>
      <c r="AA213" s="58">
        <v>4094.91</v>
      </c>
      <c r="AB213" s="58">
        <v>305.45169809999999</v>
      </c>
      <c r="AC213" s="58">
        <v>0</v>
      </c>
      <c r="AD213" s="58">
        <v>31154.0317</v>
      </c>
      <c r="AE213" s="58">
        <v>3796.06</v>
      </c>
      <c r="AF213" s="58">
        <v>0</v>
      </c>
      <c r="AG213" s="58">
        <v>265.33999999999997</v>
      </c>
      <c r="AH213" s="58">
        <v>604.75</v>
      </c>
      <c r="AI213" s="58">
        <v>0</v>
      </c>
      <c r="AJ213" s="58">
        <v>0</v>
      </c>
      <c r="AK213" s="58">
        <v>38.619999999999997</v>
      </c>
      <c r="AL213" s="58">
        <v>0</v>
      </c>
      <c r="AM213" s="58">
        <v>895.53</v>
      </c>
      <c r="AN213" s="58">
        <v>229.29</v>
      </c>
      <c r="AO213" s="58">
        <v>290.88</v>
      </c>
      <c r="AP213" s="58">
        <v>0</v>
      </c>
      <c r="AQ213" s="58">
        <v>0</v>
      </c>
      <c r="AR213" s="58">
        <v>0</v>
      </c>
      <c r="AS213" s="58">
        <v>0</v>
      </c>
      <c r="AT213" s="58">
        <v>0</v>
      </c>
      <c r="AU213" s="58">
        <v>0</v>
      </c>
      <c r="AV213" s="58">
        <v>2977.0372929999999</v>
      </c>
      <c r="AW213" s="58">
        <v>9097.5072930000006</v>
      </c>
      <c r="AX213" s="58">
        <v>14900.4380952381</v>
      </c>
      <c r="AY213" s="58">
        <v>3736.7924528301901</v>
      </c>
      <c r="AZ213" s="58">
        <v>18637.230548068299</v>
      </c>
      <c r="BA213" s="58">
        <v>-9793.3659910682909</v>
      </c>
    </row>
    <row r="214" spans="1:53">
      <c r="A214" s="56">
        <v>202402</v>
      </c>
      <c r="B214" s="56" t="s">
        <v>528</v>
      </c>
      <c r="C214" s="56" t="s">
        <v>134</v>
      </c>
      <c r="D214" s="56" t="s">
        <v>133</v>
      </c>
      <c r="E214" s="62" t="str">
        <f>VLOOKUP(C214,'[2]2024年门店-截止10.31'!A:C,3,0)</f>
        <v>营业</v>
      </c>
      <c r="F214" s="63">
        <f>VLOOKUP(C214,[2]面积!A:B,2,0)</f>
        <v>79</v>
      </c>
      <c r="G214" s="57" t="str">
        <f>IF(OR(E214="营业",E214="装修中"),VLOOKUP(C214,[2]当前组织架构!C:H,6,0),"")</f>
        <v>刘佳</v>
      </c>
      <c r="H214" s="57" t="str">
        <f>IF(OR(E214="营业",E214="装修中"),VLOOKUP(C214,[2]当前组织架构!C:H,5,0),"")</f>
        <v>袁春福</v>
      </c>
      <c r="I214" s="58">
        <v>126065.66</v>
      </c>
      <c r="J214" s="58">
        <v>3671.82</v>
      </c>
      <c r="K214" s="58">
        <v>122393.84</v>
      </c>
      <c r="L214" s="58">
        <v>6054.3</v>
      </c>
      <c r="M214" s="58">
        <v>5328.13</v>
      </c>
      <c r="N214" s="58">
        <v>7365.63</v>
      </c>
      <c r="O214" s="58">
        <v>19125.78</v>
      </c>
      <c r="P214" s="58">
        <v>0</v>
      </c>
      <c r="Q214" s="58">
        <v>-197.75476549999999</v>
      </c>
      <c r="R214" s="58">
        <v>37676.085229999997</v>
      </c>
      <c r="S214" s="58">
        <v>7876.6269149999998</v>
      </c>
      <c r="T214" s="58">
        <v>0</v>
      </c>
      <c r="U214" s="58">
        <v>4995.0600000000004</v>
      </c>
      <c r="V214" s="58">
        <v>50547.772149999997</v>
      </c>
      <c r="W214" s="58">
        <v>71846.067850000007</v>
      </c>
      <c r="X214" s="58">
        <v>15749.5</v>
      </c>
      <c r="Y214" s="58">
        <v>8951.93</v>
      </c>
      <c r="Z214" s="58">
        <v>1795.97</v>
      </c>
      <c r="AA214" s="58">
        <v>4046.66</v>
      </c>
      <c r="AB214" s="58">
        <v>1216.199057</v>
      </c>
      <c r="AC214" s="58">
        <v>0</v>
      </c>
      <c r="AD214" s="58">
        <v>31760.25906</v>
      </c>
      <c r="AE214" s="58">
        <v>202.47</v>
      </c>
      <c r="AF214" s="58">
        <v>0</v>
      </c>
      <c r="AG214" s="58">
        <v>239.29</v>
      </c>
      <c r="AH214" s="58">
        <v>50</v>
      </c>
      <c r="AI214" s="58">
        <v>0</v>
      </c>
      <c r="AJ214" s="58">
        <v>0</v>
      </c>
      <c r="AK214" s="58">
        <v>39.61</v>
      </c>
      <c r="AL214" s="58">
        <v>0</v>
      </c>
      <c r="AM214" s="58">
        <v>591.58000000000004</v>
      </c>
      <c r="AN214" s="58">
        <v>611.52</v>
      </c>
      <c r="AO214" s="58">
        <v>0</v>
      </c>
      <c r="AP214" s="58">
        <v>0</v>
      </c>
      <c r="AQ214" s="58">
        <v>0</v>
      </c>
      <c r="AR214" s="58">
        <v>0</v>
      </c>
      <c r="AS214" s="58">
        <v>0</v>
      </c>
      <c r="AT214" s="58">
        <v>0</v>
      </c>
      <c r="AU214" s="58">
        <v>0</v>
      </c>
      <c r="AV214" s="58">
        <v>2599.0823310000001</v>
      </c>
      <c r="AW214" s="58">
        <v>4333.5523309999999</v>
      </c>
      <c r="AX214" s="58">
        <v>11846</v>
      </c>
      <c r="AY214" s="58">
        <v>5925</v>
      </c>
      <c r="AZ214" s="58">
        <v>17771</v>
      </c>
      <c r="BA214" s="58">
        <v>17981.256459</v>
      </c>
    </row>
    <row r="215" spans="1:53">
      <c r="A215" s="56">
        <v>202402</v>
      </c>
      <c r="B215" s="56" t="s">
        <v>528</v>
      </c>
      <c r="C215" s="56" t="s">
        <v>443</v>
      </c>
      <c r="D215" s="56" t="s">
        <v>135</v>
      </c>
      <c r="E215" s="62" t="str">
        <f>VLOOKUP(C215,'[2]2024年门店-截止10.31'!A:C,3,0)</f>
        <v>已闭店</v>
      </c>
      <c r="F215" s="63">
        <f>VLOOKUP(C215,[2]面积!A:B,2,0)</f>
        <v>72.3</v>
      </c>
      <c r="G215" s="57" t="str">
        <f>IF(OR(E215="营业",E215="装修中"),VLOOKUP(C215,[2]当前组织架构!C:H,6,0),"")</f>
        <v/>
      </c>
      <c r="H215" s="57" t="str">
        <f>IF(OR(E215="营业",E215="装修中"),VLOOKUP(C215,[2]当前组织架构!C:H,5,0),"")</f>
        <v/>
      </c>
      <c r="I215" s="58">
        <v>150050.59</v>
      </c>
      <c r="J215" s="58">
        <v>8493.43</v>
      </c>
      <c r="K215" s="58">
        <v>141557.16</v>
      </c>
      <c r="L215" s="58">
        <v>7235.15</v>
      </c>
      <c r="M215" s="58">
        <v>6005.1</v>
      </c>
      <c r="N215" s="58">
        <v>8435.02</v>
      </c>
      <c r="O215" s="58">
        <v>20514.61</v>
      </c>
      <c r="P215" s="58">
        <v>0</v>
      </c>
      <c r="Q215" s="58">
        <v>-220.29057069999999</v>
      </c>
      <c r="R215" s="58">
        <v>41969.58943</v>
      </c>
      <c r="S215" s="58">
        <v>8575.7440900000001</v>
      </c>
      <c r="T215" s="58">
        <v>0</v>
      </c>
      <c r="U215" s="58">
        <v>2697.33</v>
      </c>
      <c r="V215" s="58">
        <v>53242.663520000002</v>
      </c>
      <c r="W215" s="58">
        <v>88314.496480000002</v>
      </c>
      <c r="X215" s="58">
        <v>26290.46</v>
      </c>
      <c r="Y215" s="58">
        <v>8271.0499999999993</v>
      </c>
      <c r="Z215" s="58">
        <v>2703.2</v>
      </c>
      <c r="AA215" s="58">
        <v>6473.81</v>
      </c>
      <c r="AB215" s="58">
        <v>1604.3105660000001</v>
      </c>
      <c r="AC215" s="58">
        <v>0</v>
      </c>
      <c r="AD215" s="58">
        <v>45342.830569999998</v>
      </c>
      <c r="AE215" s="58">
        <v>3500</v>
      </c>
      <c r="AF215" s="58">
        <v>0</v>
      </c>
      <c r="AG215" s="58">
        <v>351.3</v>
      </c>
      <c r="AH215" s="58">
        <v>53.8</v>
      </c>
      <c r="AI215" s="58">
        <v>75</v>
      </c>
      <c r="AJ215" s="58">
        <v>0</v>
      </c>
      <c r="AK215" s="58">
        <v>41.06</v>
      </c>
      <c r="AL215" s="58">
        <v>0</v>
      </c>
      <c r="AM215" s="58">
        <v>1093.07</v>
      </c>
      <c r="AN215" s="58">
        <v>217.79</v>
      </c>
      <c r="AO215" s="58">
        <v>565.64</v>
      </c>
      <c r="AP215" s="58">
        <v>0</v>
      </c>
      <c r="AQ215" s="58">
        <v>0</v>
      </c>
      <c r="AR215" s="58">
        <v>0</v>
      </c>
      <c r="AS215" s="58">
        <v>0</v>
      </c>
      <c r="AT215" s="58">
        <v>0</v>
      </c>
      <c r="AU215" s="58">
        <v>0</v>
      </c>
      <c r="AV215" s="58">
        <v>2169.7619049999998</v>
      </c>
      <c r="AW215" s="58">
        <v>8067.4219050000002</v>
      </c>
      <c r="AX215" s="58">
        <v>29315.238095238099</v>
      </c>
      <c r="AY215" s="58">
        <v>5456.6037735849004</v>
      </c>
      <c r="AZ215" s="58">
        <v>34771.841868823001</v>
      </c>
      <c r="BA215" s="58">
        <v>132.40213617699899</v>
      </c>
    </row>
    <row r="216" spans="1:53">
      <c r="A216" s="56">
        <v>202402</v>
      </c>
      <c r="B216" s="56" t="s">
        <v>528</v>
      </c>
      <c r="C216" s="56" t="s">
        <v>138</v>
      </c>
      <c r="D216" s="56" t="s">
        <v>137</v>
      </c>
      <c r="E216" s="62" t="str">
        <f>VLOOKUP(C216,'[2]2024年门店-截止10.31'!A:C,3,0)</f>
        <v>营业</v>
      </c>
      <c r="F216" s="63">
        <f>VLOOKUP(C216,[2]面积!A:B,2,0)</f>
        <v>120</v>
      </c>
      <c r="G216" s="57" t="str">
        <f>IF(OR(E216="营业",E216="装修中"),VLOOKUP(C216,[2]当前组织架构!C:H,6,0),"")</f>
        <v>孙军</v>
      </c>
      <c r="H216" s="57" t="str">
        <f>IF(OR(E216="营业",E216="装修中"),VLOOKUP(C216,[2]当前组织架构!C:H,5,0),"")</f>
        <v>甘胜斌</v>
      </c>
      <c r="I216" s="58">
        <v>212246.53</v>
      </c>
      <c r="J216" s="58">
        <v>12013.95</v>
      </c>
      <c r="K216" s="58">
        <v>200232.58</v>
      </c>
      <c r="L216" s="58">
        <v>9166.9500000000007</v>
      </c>
      <c r="M216" s="58">
        <v>8626.3799999999992</v>
      </c>
      <c r="N216" s="58">
        <v>10622.65</v>
      </c>
      <c r="O216" s="58">
        <v>27141.49</v>
      </c>
      <c r="P216" s="58">
        <v>0</v>
      </c>
      <c r="Q216" s="58">
        <v>-290.08821010000003</v>
      </c>
      <c r="R216" s="58">
        <v>55267.381789999999</v>
      </c>
      <c r="S216" s="58">
        <v>11324.78311</v>
      </c>
      <c r="T216" s="58">
        <v>0</v>
      </c>
      <c r="U216" s="58">
        <v>2311.9299999999998</v>
      </c>
      <c r="V216" s="58">
        <v>68904.094899999996</v>
      </c>
      <c r="W216" s="58">
        <v>131328.48509999999</v>
      </c>
      <c r="X216" s="58">
        <v>25348.17</v>
      </c>
      <c r="Y216" s="58">
        <v>17259.259999999998</v>
      </c>
      <c r="Z216" s="58">
        <v>4422.4399999999996</v>
      </c>
      <c r="AA216" s="58">
        <v>6156.71</v>
      </c>
      <c r="AB216" s="58">
        <v>2741.4203769999999</v>
      </c>
      <c r="AC216" s="58">
        <v>0</v>
      </c>
      <c r="AD216" s="58">
        <v>55928.000379999998</v>
      </c>
      <c r="AE216" s="58">
        <v>7311.48</v>
      </c>
      <c r="AF216" s="58">
        <v>0</v>
      </c>
      <c r="AG216" s="58">
        <v>309.48</v>
      </c>
      <c r="AH216" s="58">
        <v>227.9</v>
      </c>
      <c r="AI216" s="58">
        <v>0</v>
      </c>
      <c r="AJ216" s="58">
        <v>8.52</v>
      </c>
      <c r="AK216" s="58">
        <v>40.85</v>
      </c>
      <c r="AL216" s="58">
        <v>0</v>
      </c>
      <c r="AM216" s="58">
        <v>1331.81</v>
      </c>
      <c r="AN216" s="58">
        <v>1055.52</v>
      </c>
      <c r="AO216" s="58">
        <v>687.34</v>
      </c>
      <c r="AP216" s="58">
        <v>0</v>
      </c>
      <c r="AQ216" s="58">
        <v>0</v>
      </c>
      <c r="AR216" s="58">
        <v>0</v>
      </c>
      <c r="AS216" s="58">
        <v>0</v>
      </c>
      <c r="AT216" s="58">
        <v>0</v>
      </c>
      <c r="AU216" s="58">
        <v>0</v>
      </c>
      <c r="AV216" s="58">
        <v>2671.7008489999998</v>
      </c>
      <c r="AW216" s="58">
        <v>13644.600850000001</v>
      </c>
      <c r="AX216" s="58">
        <v>44493.504761904798</v>
      </c>
      <c r="AY216" s="58">
        <v>5602.0566037735898</v>
      </c>
      <c r="AZ216" s="58">
        <v>50095.561365678397</v>
      </c>
      <c r="BA216" s="58">
        <v>11660.322504321601</v>
      </c>
    </row>
    <row r="217" spans="1:53">
      <c r="A217" s="56">
        <v>202402</v>
      </c>
      <c r="B217" s="56" t="s">
        <v>528</v>
      </c>
      <c r="C217" s="56" t="s">
        <v>140</v>
      </c>
      <c r="D217" s="56" t="s">
        <v>139</v>
      </c>
      <c r="E217" s="62" t="str">
        <f>VLOOKUP(C217,'[2]2024年门店-截止10.31'!A:C,3,0)</f>
        <v>已闭店</v>
      </c>
      <c r="F217" s="63">
        <f>VLOOKUP(C217,[2]面积!A:B,2,0)</f>
        <v>115.56</v>
      </c>
      <c r="G217" s="57" t="str">
        <f>IF(OR(E217="营业",E217="装修中"),VLOOKUP(C217,[2]当前组织架构!C:H,6,0),"")</f>
        <v/>
      </c>
      <c r="H217" s="57" t="str">
        <f>IF(OR(E217="营业",E217="装修中"),VLOOKUP(C217,[2]当前组织架构!C:H,5,0),"")</f>
        <v/>
      </c>
      <c r="I217" s="58">
        <v>96286.55</v>
      </c>
      <c r="J217" s="58">
        <v>2804.46</v>
      </c>
      <c r="K217" s="58">
        <v>93482.09</v>
      </c>
      <c r="L217" s="58">
        <v>3703.4</v>
      </c>
      <c r="M217" s="58">
        <v>3870.13</v>
      </c>
      <c r="N217" s="58">
        <v>2700.89</v>
      </c>
      <c r="O217" s="58">
        <v>12746.77</v>
      </c>
      <c r="P217" s="58">
        <v>0</v>
      </c>
      <c r="Q217" s="58">
        <v>-120.20302220000001</v>
      </c>
      <c r="R217" s="58">
        <v>22900.986980000001</v>
      </c>
      <c r="S217" s="58">
        <v>5069.215948</v>
      </c>
      <c r="T217" s="58">
        <v>0</v>
      </c>
      <c r="U217" s="58">
        <v>5887.38</v>
      </c>
      <c r="V217" s="58">
        <v>33857.582929999997</v>
      </c>
      <c r="W217" s="58">
        <v>59624.50707</v>
      </c>
      <c r="X217" s="58">
        <v>17904.88</v>
      </c>
      <c r="Y217" s="58">
        <v>10257.51</v>
      </c>
      <c r="Z217" s="58">
        <v>2150.3000000000002</v>
      </c>
      <c r="AA217" s="58">
        <v>4472.79</v>
      </c>
      <c r="AB217" s="58">
        <v>390.71132080000001</v>
      </c>
      <c r="AC217" s="58">
        <v>0</v>
      </c>
      <c r="AD217" s="58">
        <v>35176.191319999998</v>
      </c>
      <c r="AE217" s="58">
        <v>0</v>
      </c>
      <c r="AF217" s="58">
        <v>176.81</v>
      </c>
      <c r="AG217" s="58">
        <v>105.98</v>
      </c>
      <c r="AH217" s="58">
        <v>50</v>
      </c>
      <c r="AI217" s="58">
        <v>1166</v>
      </c>
      <c r="AJ217" s="58">
        <v>0</v>
      </c>
      <c r="AK217" s="58">
        <v>40.92</v>
      </c>
      <c r="AL217" s="58">
        <v>0</v>
      </c>
      <c r="AM217" s="58">
        <v>508.92</v>
      </c>
      <c r="AN217" s="58">
        <v>639.83000000000004</v>
      </c>
      <c r="AO217" s="58">
        <v>0</v>
      </c>
      <c r="AP217" s="58">
        <v>0</v>
      </c>
      <c r="AQ217" s="58">
        <v>65</v>
      </c>
      <c r="AR217" s="58">
        <v>0</v>
      </c>
      <c r="AS217" s="58">
        <v>0</v>
      </c>
      <c r="AT217" s="58">
        <v>0</v>
      </c>
      <c r="AU217" s="58">
        <v>0</v>
      </c>
      <c r="AV217" s="58">
        <v>2394.5272690000002</v>
      </c>
      <c r="AW217" s="58">
        <v>5147.9872690000002</v>
      </c>
      <c r="AX217" s="58">
        <v>26755.61</v>
      </c>
      <c r="AY217" s="58">
        <v>6933.6</v>
      </c>
      <c r="AZ217" s="58">
        <v>33689.21</v>
      </c>
      <c r="BA217" s="58">
        <v>-14388.881519</v>
      </c>
    </row>
    <row r="218" spans="1:53">
      <c r="A218" s="56">
        <v>202402</v>
      </c>
      <c r="B218" s="56" t="s">
        <v>528</v>
      </c>
      <c r="C218" s="56" t="s">
        <v>142</v>
      </c>
      <c r="D218" s="56" t="s">
        <v>141</v>
      </c>
      <c r="E218" s="62" t="str">
        <f>VLOOKUP(C218,'[2]2024年门店-截止10.31'!A:C,3,0)</f>
        <v>营业</v>
      </c>
      <c r="F218" s="63">
        <f>VLOOKUP(C218,[2]面积!A:B,2,0)</f>
        <v>110.43</v>
      </c>
      <c r="G218" s="57" t="str">
        <f>IF(OR(E218="营业",E218="装修中"),VLOOKUP(C218,[2]当前组织架构!C:H,6,0),"")</f>
        <v>戴斌</v>
      </c>
      <c r="H218" s="57" t="str">
        <f>IF(OR(E218="营业",E218="装修中"),VLOOKUP(C218,[2]当前组织架构!C:H,5,0),"")</f>
        <v>侯小路</v>
      </c>
      <c r="I218" s="58">
        <v>77221.179999999993</v>
      </c>
      <c r="J218" s="58">
        <v>2249.16</v>
      </c>
      <c r="K218" s="58">
        <v>74972.02</v>
      </c>
      <c r="L218" s="58">
        <v>3411.17</v>
      </c>
      <c r="M218" s="58">
        <v>2669.17</v>
      </c>
      <c r="N218" s="58">
        <v>3362.81</v>
      </c>
      <c r="O218" s="58">
        <v>10329.200000000001</v>
      </c>
      <c r="P218" s="58">
        <v>0</v>
      </c>
      <c r="Q218" s="58">
        <v>-103.2395035</v>
      </c>
      <c r="R218" s="58">
        <v>19669.110499999999</v>
      </c>
      <c r="S218" s="58">
        <v>4198.5189579999997</v>
      </c>
      <c r="T218" s="58">
        <v>0</v>
      </c>
      <c r="U218" s="58">
        <v>2417.92</v>
      </c>
      <c r="V218" s="58">
        <v>26285.549449999999</v>
      </c>
      <c r="W218" s="58">
        <v>48686.470549999998</v>
      </c>
      <c r="X218" s="58">
        <v>11460</v>
      </c>
      <c r="Y218" s="58">
        <v>6597.14</v>
      </c>
      <c r="Z218" s="58">
        <v>1395.43</v>
      </c>
      <c r="AA218" s="58">
        <v>2966.04</v>
      </c>
      <c r="AB218" s="58">
        <v>251.06924530000001</v>
      </c>
      <c r="AC218" s="58">
        <v>0</v>
      </c>
      <c r="AD218" s="58">
        <v>22669.679250000001</v>
      </c>
      <c r="AE218" s="58">
        <v>2158.0700000000002</v>
      </c>
      <c r="AF218" s="58">
        <v>0</v>
      </c>
      <c r="AG218" s="58">
        <v>232.42</v>
      </c>
      <c r="AH218" s="58">
        <v>133.33000000000001</v>
      </c>
      <c r="AI218" s="58">
        <v>0</v>
      </c>
      <c r="AJ218" s="58">
        <v>0</v>
      </c>
      <c r="AK218" s="58">
        <v>38.659999999999997</v>
      </c>
      <c r="AL218" s="58">
        <v>0</v>
      </c>
      <c r="AM218" s="58">
        <v>662.39</v>
      </c>
      <c r="AN218" s="58">
        <v>611.52</v>
      </c>
      <c r="AO218" s="58">
        <v>33.630000000000003</v>
      </c>
      <c r="AP218" s="58">
        <v>0</v>
      </c>
      <c r="AQ218" s="58">
        <v>0</v>
      </c>
      <c r="AR218" s="58">
        <v>0</v>
      </c>
      <c r="AS218" s="58">
        <v>0</v>
      </c>
      <c r="AT218" s="58">
        <v>0</v>
      </c>
      <c r="AU218" s="58">
        <v>0</v>
      </c>
      <c r="AV218" s="58">
        <v>2394.5272690000002</v>
      </c>
      <c r="AW218" s="58">
        <v>6264.5472689999997</v>
      </c>
      <c r="AX218" s="58">
        <v>5478.43</v>
      </c>
      <c r="AY218" s="58">
        <v>9298.2099999999991</v>
      </c>
      <c r="AZ218" s="58">
        <v>14776.64</v>
      </c>
      <c r="BA218" s="58">
        <v>4975.6040309999998</v>
      </c>
    </row>
    <row r="219" spans="1:53">
      <c r="A219" s="56">
        <v>202402</v>
      </c>
      <c r="B219" s="56" t="s">
        <v>528</v>
      </c>
      <c r="C219" s="56" t="s">
        <v>144</v>
      </c>
      <c r="D219" s="56" t="s">
        <v>143</v>
      </c>
      <c r="E219" s="62" t="str">
        <f>VLOOKUP(C219,'[2]2024年门店-截止10.31'!A:C,3,0)</f>
        <v>营业</v>
      </c>
      <c r="F219" s="63">
        <f>VLOOKUP(C219,[2]面积!A:B,2,0)</f>
        <v>93.6</v>
      </c>
      <c r="G219" s="57" t="str">
        <f>IF(OR(E219="营业",E219="装修中"),VLOOKUP(C219,[2]当前组织架构!C:H,6,0),"")</f>
        <v>戴斌</v>
      </c>
      <c r="H219" s="57" t="str">
        <f>IF(OR(E219="营业",E219="装修中"),VLOOKUP(C219,[2]当前组织架构!C:H,5,0),"")</f>
        <v>董婷婷</v>
      </c>
      <c r="I219" s="58">
        <v>176880.65</v>
      </c>
      <c r="J219" s="58">
        <v>10012.11</v>
      </c>
      <c r="K219" s="58">
        <v>166868.54</v>
      </c>
      <c r="L219" s="58">
        <v>8337.0300000000007</v>
      </c>
      <c r="M219" s="58">
        <v>7446.04</v>
      </c>
      <c r="N219" s="58">
        <v>8777.77</v>
      </c>
      <c r="O219" s="58">
        <v>22504.13</v>
      </c>
      <c r="P219" s="58">
        <v>0</v>
      </c>
      <c r="Q219" s="58">
        <v>-245.74540390000001</v>
      </c>
      <c r="R219" s="58">
        <v>46819.224600000001</v>
      </c>
      <c r="S219" s="58">
        <v>9471.0482730000003</v>
      </c>
      <c r="T219" s="58">
        <v>0</v>
      </c>
      <c r="U219" s="58">
        <v>2574.69</v>
      </c>
      <c r="V219" s="58">
        <v>58864.962870000003</v>
      </c>
      <c r="W219" s="58">
        <v>108003.57709999999</v>
      </c>
      <c r="X219" s="58">
        <v>35005.279999999999</v>
      </c>
      <c r="Y219" s="58">
        <v>6415.3</v>
      </c>
      <c r="Z219" s="58">
        <v>853.22</v>
      </c>
      <c r="AA219" s="58">
        <v>7737.61</v>
      </c>
      <c r="AB219" s="58">
        <v>665.34301889999995</v>
      </c>
      <c r="AC219" s="58">
        <v>0</v>
      </c>
      <c r="AD219" s="58">
        <v>50676.753019999996</v>
      </c>
      <c r="AE219" s="58">
        <v>0</v>
      </c>
      <c r="AF219" s="58">
        <v>0</v>
      </c>
      <c r="AG219" s="58">
        <v>208.16</v>
      </c>
      <c r="AH219" s="58">
        <v>710.2</v>
      </c>
      <c r="AI219" s="58">
        <v>0</v>
      </c>
      <c r="AJ219" s="58">
        <v>30.09</v>
      </c>
      <c r="AK219" s="58">
        <v>40.92</v>
      </c>
      <c r="AL219" s="58">
        <v>0</v>
      </c>
      <c r="AM219" s="58">
        <v>1150.78</v>
      </c>
      <c r="AN219" s="58">
        <v>240.04</v>
      </c>
      <c r="AO219" s="58">
        <v>461.72</v>
      </c>
      <c r="AP219" s="58">
        <v>0</v>
      </c>
      <c r="AQ219" s="58">
        <v>262</v>
      </c>
      <c r="AR219" s="58">
        <v>0</v>
      </c>
      <c r="AS219" s="58">
        <v>0</v>
      </c>
      <c r="AT219" s="58">
        <v>0</v>
      </c>
      <c r="AU219" s="58">
        <v>0</v>
      </c>
      <c r="AV219" s="58">
        <v>2977.0372929999999</v>
      </c>
      <c r="AW219" s="58">
        <v>6080.9472930000002</v>
      </c>
      <c r="AX219" s="58">
        <v>32982.857142857101</v>
      </c>
      <c r="AY219" s="58">
        <v>6181.1320754716999</v>
      </c>
      <c r="AZ219" s="58">
        <v>39163.989218328803</v>
      </c>
      <c r="BA219" s="58">
        <v>12081.8875686712</v>
      </c>
    </row>
    <row r="220" spans="1:53">
      <c r="A220" s="56">
        <v>202402</v>
      </c>
      <c r="B220" s="56" t="s">
        <v>528</v>
      </c>
      <c r="C220" s="56" t="s">
        <v>146</v>
      </c>
      <c r="D220" s="56" t="s">
        <v>145</v>
      </c>
      <c r="E220" s="62" t="str">
        <f>VLOOKUP(C220,'[2]2024年门店-截止10.31'!A:C,3,0)</f>
        <v>营业</v>
      </c>
      <c r="F220" s="63">
        <f>VLOOKUP(C220,[2]面积!A:B,2,0)</f>
        <v>92.02</v>
      </c>
      <c r="G220" s="57" t="str">
        <f>IF(OR(E220="营业",E220="装修中"),VLOOKUP(C220,[2]当前组织架构!C:H,6,0),"")</f>
        <v>孙军</v>
      </c>
      <c r="H220" s="57" t="str">
        <f>IF(OR(E220="营业",E220="装修中"),VLOOKUP(C220,[2]当前组织架构!C:H,5,0),"")</f>
        <v>郭洋</v>
      </c>
      <c r="I220" s="58">
        <v>221169.56</v>
      </c>
      <c r="J220" s="58">
        <v>12519.03</v>
      </c>
      <c r="K220" s="58">
        <v>208650.53</v>
      </c>
      <c r="L220" s="58">
        <v>10080.85</v>
      </c>
      <c r="M220" s="58">
        <v>8861.68</v>
      </c>
      <c r="N220" s="58">
        <v>7480.34</v>
      </c>
      <c r="O220" s="58">
        <v>28433.88</v>
      </c>
      <c r="P220" s="58">
        <v>0</v>
      </c>
      <c r="Q220" s="58">
        <v>-286.42946519999998</v>
      </c>
      <c r="R220" s="58">
        <v>54570.320529999997</v>
      </c>
      <c r="S220" s="58">
        <v>11592.30616</v>
      </c>
      <c r="T220" s="58">
        <v>0</v>
      </c>
      <c r="U220" s="58">
        <v>2498.75</v>
      </c>
      <c r="V220" s="58">
        <v>68661.376690000005</v>
      </c>
      <c r="W220" s="58">
        <v>139989.15330000001</v>
      </c>
      <c r="X220" s="58">
        <v>28464.92</v>
      </c>
      <c r="Y220" s="58">
        <v>13268.62</v>
      </c>
      <c r="Z220" s="58">
        <v>2950.95</v>
      </c>
      <c r="AA220" s="58">
        <v>9057.75</v>
      </c>
      <c r="AB220" s="58">
        <v>1503.1641509999999</v>
      </c>
      <c r="AC220" s="58">
        <v>0</v>
      </c>
      <c r="AD220" s="58">
        <v>55245.404150000002</v>
      </c>
      <c r="AE220" s="58">
        <v>5330.86</v>
      </c>
      <c r="AF220" s="58">
        <v>0</v>
      </c>
      <c r="AG220" s="58">
        <v>1158.32</v>
      </c>
      <c r="AH220" s="58">
        <v>639.19000000000005</v>
      </c>
      <c r="AI220" s="58">
        <v>175</v>
      </c>
      <c r="AJ220" s="58">
        <v>30.09</v>
      </c>
      <c r="AK220" s="58">
        <v>50.96</v>
      </c>
      <c r="AL220" s="58">
        <v>0</v>
      </c>
      <c r="AM220" s="58">
        <v>1883.18</v>
      </c>
      <c r="AN220" s="58">
        <v>889.91</v>
      </c>
      <c r="AO220" s="58">
        <v>1089.3800000000001</v>
      </c>
      <c r="AP220" s="58">
        <v>0</v>
      </c>
      <c r="AQ220" s="58">
        <v>0</v>
      </c>
      <c r="AR220" s="58">
        <v>0</v>
      </c>
      <c r="AS220" s="58">
        <v>0</v>
      </c>
      <c r="AT220" s="58">
        <v>0</v>
      </c>
      <c r="AU220" s="58">
        <v>0</v>
      </c>
      <c r="AV220" s="58">
        <v>2264.9836180000002</v>
      </c>
      <c r="AW220" s="58">
        <v>13511.87362</v>
      </c>
      <c r="AX220" s="58">
        <v>29172.933333333302</v>
      </c>
      <c r="AY220" s="58">
        <v>8576.9528301886803</v>
      </c>
      <c r="AZ220" s="58">
        <v>37749.886163522002</v>
      </c>
      <c r="BA220" s="58">
        <v>33481.989366478003</v>
      </c>
    </row>
    <row r="221" spans="1:53">
      <c r="A221" s="56">
        <v>202402</v>
      </c>
      <c r="B221" s="56" t="s">
        <v>528</v>
      </c>
      <c r="C221" s="56" t="s">
        <v>148</v>
      </c>
      <c r="D221" s="56" t="s">
        <v>147</v>
      </c>
      <c r="E221" s="62" t="str">
        <f>VLOOKUP(C221,'[2]2024年门店-截止10.31'!A:C,3,0)</f>
        <v>营业</v>
      </c>
      <c r="F221" s="63">
        <f>VLOOKUP(C221,[2]面积!A:B,2,0)</f>
        <v>81.88</v>
      </c>
      <c r="G221" s="57" t="str">
        <f>IF(OR(E221="营业",E221="装修中"),VLOOKUP(C221,[2]当前组织架构!C:H,6,0),"")</f>
        <v>戴斌</v>
      </c>
      <c r="H221" s="57" t="str">
        <f>IF(OR(E221="营业",E221="装修中"),VLOOKUP(C221,[2]当前组织架构!C:H,5,0),"")</f>
        <v>池甜</v>
      </c>
      <c r="I221" s="58">
        <v>139175.79999999999</v>
      </c>
      <c r="J221" s="58">
        <v>4053.66</v>
      </c>
      <c r="K221" s="58">
        <v>135122.14000000001</v>
      </c>
      <c r="L221" s="58">
        <v>6637.41</v>
      </c>
      <c r="M221" s="58">
        <v>5740.33</v>
      </c>
      <c r="N221" s="58">
        <v>6791.63</v>
      </c>
      <c r="O221" s="58">
        <v>18894.21</v>
      </c>
      <c r="P221" s="58">
        <v>0</v>
      </c>
      <c r="Q221" s="58">
        <v>-198.7454755</v>
      </c>
      <c r="R221" s="58">
        <v>37864.834519999997</v>
      </c>
      <c r="S221" s="58">
        <v>7833.9043760000004</v>
      </c>
      <c r="T221" s="58">
        <v>0</v>
      </c>
      <c r="U221" s="58">
        <v>3877.77</v>
      </c>
      <c r="V221" s="58">
        <v>49576.508900000001</v>
      </c>
      <c r="W221" s="58">
        <v>85545.631099999999</v>
      </c>
      <c r="X221" s="58">
        <v>24107.99</v>
      </c>
      <c r="Y221" s="58">
        <v>9861.02</v>
      </c>
      <c r="Z221" s="58">
        <v>2293.84</v>
      </c>
      <c r="AA221" s="58">
        <v>5181.8100000000004</v>
      </c>
      <c r="AB221" s="58">
        <v>477.20773580000002</v>
      </c>
      <c r="AC221" s="58">
        <v>0</v>
      </c>
      <c r="AD221" s="58">
        <v>41921.867740000002</v>
      </c>
      <c r="AE221" s="58">
        <v>3232.96</v>
      </c>
      <c r="AF221" s="58">
        <v>0</v>
      </c>
      <c r="AG221" s="58">
        <v>205.96</v>
      </c>
      <c r="AH221" s="58">
        <v>0</v>
      </c>
      <c r="AI221" s="58">
        <v>478</v>
      </c>
      <c r="AJ221" s="58">
        <v>0</v>
      </c>
      <c r="AK221" s="58">
        <v>36.78</v>
      </c>
      <c r="AL221" s="58">
        <v>0</v>
      </c>
      <c r="AM221" s="58">
        <v>768.36</v>
      </c>
      <c r="AN221" s="58">
        <v>611.52</v>
      </c>
      <c r="AO221" s="58">
        <v>116.68</v>
      </c>
      <c r="AP221" s="58">
        <v>0</v>
      </c>
      <c r="AQ221" s="58">
        <v>0</v>
      </c>
      <c r="AR221" s="58">
        <v>0</v>
      </c>
      <c r="AS221" s="58">
        <v>0</v>
      </c>
      <c r="AT221" s="58">
        <v>0</v>
      </c>
      <c r="AU221" s="58">
        <v>0</v>
      </c>
      <c r="AV221" s="58">
        <v>2670.0358040000001</v>
      </c>
      <c r="AW221" s="58">
        <v>8120.2958040000003</v>
      </c>
      <c r="AX221" s="58">
        <v>23587.58</v>
      </c>
      <c r="AY221" s="58">
        <v>3193.32</v>
      </c>
      <c r="AZ221" s="58">
        <v>26780.9</v>
      </c>
      <c r="BA221" s="58">
        <v>8722.5675559999909</v>
      </c>
    </row>
    <row r="222" spans="1:53">
      <c r="A222" s="56">
        <v>202402</v>
      </c>
      <c r="B222" s="56" t="s">
        <v>528</v>
      </c>
      <c r="C222" s="56" t="s">
        <v>150</v>
      </c>
      <c r="D222" s="56" t="s">
        <v>149</v>
      </c>
      <c r="E222" s="62" t="str">
        <f>VLOOKUP(C222,'[2]2024年门店-截止10.31'!A:C,3,0)</f>
        <v>营业</v>
      </c>
      <c r="F222" s="63">
        <f>VLOOKUP(C222,[2]面积!A:B,2,0)</f>
        <v>68.41</v>
      </c>
      <c r="G222" s="57" t="str">
        <f>IF(OR(E222="营业",E222="装修中"),VLOOKUP(C222,[2]当前组织架构!C:H,6,0),"")</f>
        <v>孙军</v>
      </c>
      <c r="H222" s="57" t="str">
        <f>IF(OR(E222="营业",E222="装修中"),VLOOKUP(C222,[2]当前组织架构!C:H,5,0),"")</f>
        <v>甘胜斌</v>
      </c>
      <c r="I222" s="58">
        <v>197454.47</v>
      </c>
      <c r="J222" s="58">
        <v>11176.67</v>
      </c>
      <c r="K222" s="58">
        <v>186277.8</v>
      </c>
      <c r="L222" s="58">
        <v>8667.24</v>
      </c>
      <c r="M222" s="58">
        <v>8070.48</v>
      </c>
      <c r="N222" s="58">
        <v>7248.94</v>
      </c>
      <c r="O222" s="58">
        <v>25248.21</v>
      </c>
      <c r="P222" s="58">
        <v>0</v>
      </c>
      <c r="Q222" s="58">
        <v>-257.0753368</v>
      </c>
      <c r="R222" s="58">
        <v>48977.79466</v>
      </c>
      <c r="S222" s="58">
        <v>10336.092989999999</v>
      </c>
      <c r="T222" s="58">
        <v>0</v>
      </c>
      <c r="U222" s="58">
        <v>2604.88</v>
      </c>
      <c r="V222" s="58">
        <v>61918.767650000002</v>
      </c>
      <c r="W222" s="58">
        <v>124359.03230000001</v>
      </c>
      <c r="X222" s="58">
        <v>30644.37</v>
      </c>
      <c r="Y222" s="58">
        <v>14131.13</v>
      </c>
      <c r="Z222" s="58">
        <v>3706.4</v>
      </c>
      <c r="AA222" s="58">
        <v>8211.01</v>
      </c>
      <c r="AB222" s="58">
        <v>1988.080755</v>
      </c>
      <c r="AC222" s="58">
        <v>0</v>
      </c>
      <c r="AD222" s="58">
        <v>58680.990749999997</v>
      </c>
      <c r="AE222" s="58">
        <v>4008.37</v>
      </c>
      <c r="AF222" s="58">
        <v>0</v>
      </c>
      <c r="AG222" s="58">
        <v>448.16</v>
      </c>
      <c r="AH222" s="58">
        <v>86.5</v>
      </c>
      <c r="AI222" s="58">
        <v>0</v>
      </c>
      <c r="AJ222" s="58">
        <v>155.79</v>
      </c>
      <c r="AK222" s="58">
        <v>31.31</v>
      </c>
      <c r="AL222" s="58">
        <v>0</v>
      </c>
      <c r="AM222" s="58">
        <v>2841.83</v>
      </c>
      <c r="AN222" s="58">
        <v>1166.5899999999999</v>
      </c>
      <c r="AO222" s="58">
        <v>1003.98</v>
      </c>
      <c r="AP222" s="58">
        <v>0</v>
      </c>
      <c r="AQ222" s="58">
        <v>0</v>
      </c>
      <c r="AR222" s="58">
        <v>0</v>
      </c>
      <c r="AS222" s="58">
        <v>0</v>
      </c>
      <c r="AT222" s="58">
        <v>0</v>
      </c>
      <c r="AU222" s="58">
        <v>0</v>
      </c>
      <c r="AV222" s="58">
        <v>2671.7008489999998</v>
      </c>
      <c r="AW222" s="58">
        <v>12414.23085</v>
      </c>
      <c r="AX222" s="58">
        <v>30716.628571428599</v>
      </c>
      <c r="AY222" s="58">
        <v>7248.1603773584902</v>
      </c>
      <c r="AZ222" s="58">
        <v>37964.7889487871</v>
      </c>
      <c r="BA222" s="58">
        <v>15299.0217512129</v>
      </c>
    </row>
    <row r="223" spans="1:53">
      <c r="A223" s="56">
        <v>202402</v>
      </c>
      <c r="B223" s="56" t="s">
        <v>528</v>
      </c>
      <c r="C223" s="56" t="s">
        <v>152</v>
      </c>
      <c r="D223" s="56" t="s">
        <v>151</v>
      </c>
      <c r="E223" s="62" t="str">
        <f>VLOOKUP(C223,'[2]2024年门店-截止10.31'!A:C,3,0)</f>
        <v>营业</v>
      </c>
      <c r="F223" s="63">
        <f>VLOOKUP(C223,[2]面积!A:B,2,0)</f>
        <v>86</v>
      </c>
      <c r="G223" s="57" t="str">
        <f>IF(OR(E223="营业",E223="装修中"),VLOOKUP(C223,[2]当前组织架构!C:H,6,0),"")</f>
        <v>戴斌</v>
      </c>
      <c r="H223" s="57" t="str">
        <f>IF(OR(E223="营业",E223="装修中"),VLOOKUP(C223,[2]当前组织架构!C:H,5,0),"")</f>
        <v>侯小路</v>
      </c>
      <c r="I223" s="58">
        <v>176445.92</v>
      </c>
      <c r="J223" s="58">
        <v>5139.2</v>
      </c>
      <c r="K223" s="58">
        <v>171306.72</v>
      </c>
      <c r="L223" s="58">
        <v>7788.12</v>
      </c>
      <c r="M223" s="58">
        <v>8537.7099999999991</v>
      </c>
      <c r="N223" s="58">
        <v>6517.86</v>
      </c>
      <c r="O223" s="58">
        <v>25470.98</v>
      </c>
      <c r="P223" s="58">
        <v>0</v>
      </c>
      <c r="Q223" s="58">
        <v>-252.27059729999999</v>
      </c>
      <c r="R223" s="58">
        <v>48062.399400000002</v>
      </c>
      <c r="S223" s="58">
        <v>10317.28962</v>
      </c>
      <c r="T223" s="58">
        <v>0</v>
      </c>
      <c r="U223" s="58">
        <v>5251.49</v>
      </c>
      <c r="V223" s="58">
        <v>63631.179020000003</v>
      </c>
      <c r="W223" s="58">
        <v>107675.541</v>
      </c>
      <c r="X223" s="58">
        <v>25570</v>
      </c>
      <c r="Y223" s="58">
        <v>8354.19</v>
      </c>
      <c r="Z223" s="58">
        <v>3211.75</v>
      </c>
      <c r="AA223" s="58">
        <v>7258.1</v>
      </c>
      <c r="AB223" s="58">
        <v>476.52169809999998</v>
      </c>
      <c r="AC223" s="58">
        <v>0</v>
      </c>
      <c r="AD223" s="58">
        <v>44870.561699999998</v>
      </c>
      <c r="AE223" s="58">
        <v>4019.48</v>
      </c>
      <c r="AF223" s="58">
        <v>0</v>
      </c>
      <c r="AG223" s="58">
        <v>354.5</v>
      </c>
      <c r="AH223" s="58">
        <v>250</v>
      </c>
      <c r="AI223" s="58">
        <v>777</v>
      </c>
      <c r="AJ223" s="58">
        <v>0</v>
      </c>
      <c r="AK223" s="58">
        <v>39.380000000000003</v>
      </c>
      <c r="AL223" s="58">
        <v>0</v>
      </c>
      <c r="AM223" s="58">
        <v>964.99</v>
      </c>
      <c r="AN223" s="58">
        <v>697.52</v>
      </c>
      <c r="AO223" s="58">
        <v>5.31</v>
      </c>
      <c r="AP223" s="58">
        <v>0</v>
      </c>
      <c r="AQ223" s="58">
        <v>0</v>
      </c>
      <c r="AR223" s="58">
        <v>0</v>
      </c>
      <c r="AS223" s="58">
        <v>0</v>
      </c>
      <c r="AT223" s="58">
        <v>0</v>
      </c>
      <c r="AU223" s="58">
        <v>0</v>
      </c>
      <c r="AV223" s="58">
        <v>2394.5272690000002</v>
      </c>
      <c r="AW223" s="58">
        <v>9502.7072690000005</v>
      </c>
      <c r="AX223" s="58">
        <v>37410</v>
      </c>
      <c r="AY223" s="58">
        <v>10188.68</v>
      </c>
      <c r="AZ223" s="58">
        <v>47598.68</v>
      </c>
      <c r="BA223" s="58">
        <v>5703.5920310000001</v>
      </c>
    </row>
    <row r="224" spans="1:53">
      <c r="A224" s="56">
        <v>202402</v>
      </c>
      <c r="B224" s="56" t="s">
        <v>528</v>
      </c>
      <c r="C224" s="56" t="s">
        <v>154</v>
      </c>
      <c r="D224" s="56" t="s">
        <v>153</v>
      </c>
      <c r="E224" s="62" t="str">
        <f>VLOOKUP(C224,'[2]2024年门店-截止10.31'!A:C,3,0)</f>
        <v>营业</v>
      </c>
      <c r="F224" s="63">
        <f>VLOOKUP(C224,[2]面积!A:B,2,0)</f>
        <v>76.94</v>
      </c>
      <c r="G224" s="57" t="str">
        <f>IF(OR(E224="营业",E224="装修中"),VLOOKUP(C224,[2]当前组织架构!C:H,6,0),"")</f>
        <v>孙军</v>
      </c>
      <c r="H224" s="57" t="str">
        <f>IF(OR(E224="营业",E224="装修中"),VLOOKUP(C224,[2]当前组织架构!C:H,5,0),"")</f>
        <v>甘胜斌</v>
      </c>
      <c r="I224" s="58">
        <v>203898.15</v>
      </c>
      <c r="J224" s="58">
        <v>11541.4</v>
      </c>
      <c r="K224" s="58">
        <v>192356.75</v>
      </c>
      <c r="L224" s="58">
        <v>8881.5499999999993</v>
      </c>
      <c r="M224" s="58">
        <v>7664.74</v>
      </c>
      <c r="N224" s="58">
        <v>7899.6</v>
      </c>
      <c r="O224" s="58">
        <v>26471.61</v>
      </c>
      <c r="P224" s="58">
        <v>0</v>
      </c>
      <c r="Q224" s="58">
        <v>-265.86103429999997</v>
      </c>
      <c r="R224" s="58">
        <v>50651.63897</v>
      </c>
      <c r="S224" s="58">
        <v>10779.83718</v>
      </c>
      <c r="T224" s="58">
        <v>0</v>
      </c>
      <c r="U224" s="58">
        <v>2439.7800000000002</v>
      </c>
      <c r="V224" s="58">
        <v>63871.256139999998</v>
      </c>
      <c r="W224" s="58">
        <v>128485.4939</v>
      </c>
      <c r="X224" s="58">
        <v>31231.27</v>
      </c>
      <c r="Y224" s="58">
        <v>14186.16</v>
      </c>
      <c r="Z224" s="58">
        <v>3011.4</v>
      </c>
      <c r="AA224" s="58">
        <v>8808</v>
      </c>
      <c r="AB224" s="58">
        <v>1010.437547</v>
      </c>
      <c r="AC224" s="58">
        <v>0</v>
      </c>
      <c r="AD224" s="58">
        <v>58247.267549999997</v>
      </c>
      <c r="AE224" s="58">
        <v>3820.96</v>
      </c>
      <c r="AF224" s="58">
        <v>0</v>
      </c>
      <c r="AG224" s="58">
        <v>457.1</v>
      </c>
      <c r="AH224" s="58">
        <v>88.2</v>
      </c>
      <c r="AI224" s="58">
        <v>615</v>
      </c>
      <c r="AJ224" s="58">
        <v>51.28</v>
      </c>
      <c r="AK224" s="58">
        <v>46.85</v>
      </c>
      <c r="AL224" s="58">
        <v>0</v>
      </c>
      <c r="AM224" s="58">
        <v>883.53</v>
      </c>
      <c r="AN224" s="58">
        <v>236.89</v>
      </c>
      <c r="AO224" s="58">
        <v>241.85</v>
      </c>
      <c r="AP224" s="58">
        <v>0</v>
      </c>
      <c r="AQ224" s="58">
        <v>0</v>
      </c>
      <c r="AR224" s="58">
        <v>0</v>
      </c>
      <c r="AS224" s="58">
        <v>0</v>
      </c>
      <c r="AT224" s="58">
        <v>0</v>
      </c>
      <c r="AU224" s="58">
        <v>0</v>
      </c>
      <c r="AV224" s="58">
        <v>2671.7008489999998</v>
      </c>
      <c r="AW224" s="58">
        <v>9113.3608490000006</v>
      </c>
      <c r="AX224" s="58">
        <v>57155.428571428602</v>
      </c>
      <c r="AY224" s="58">
        <v>9168.1132075471705</v>
      </c>
      <c r="AZ224" s="58">
        <v>66323.541778975807</v>
      </c>
      <c r="BA224" s="58">
        <v>-5198.6762779757701</v>
      </c>
    </row>
    <row r="225" spans="1:53">
      <c r="A225" s="56">
        <v>202402</v>
      </c>
      <c r="B225" s="56" t="s">
        <v>528</v>
      </c>
      <c r="C225" s="56" t="s">
        <v>156</v>
      </c>
      <c r="D225" s="56" t="s">
        <v>155</v>
      </c>
      <c r="E225" s="62" t="str">
        <f>VLOOKUP(C225,'[2]2024年门店-截止10.31'!A:C,3,0)</f>
        <v>营业</v>
      </c>
      <c r="F225" s="63">
        <f>VLOOKUP(C225,[2]面积!A:B,2,0)</f>
        <v>178.3</v>
      </c>
      <c r="G225" s="57" t="str">
        <f>IF(OR(E225="营业",E225="装修中"),VLOOKUP(C225,[2]当前组织架构!C:H,6,0),"")</f>
        <v>戴斌</v>
      </c>
      <c r="H225" s="57" t="str">
        <f>IF(OR(E225="营业",E225="装修中"),VLOOKUP(C225,[2]当前组织架构!C:H,5,0),"")</f>
        <v>王炎根</v>
      </c>
      <c r="I225" s="58">
        <v>567324.31000000006</v>
      </c>
      <c r="J225" s="58">
        <v>32112.7</v>
      </c>
      <c r="K225" s="58">
        <v>535211.61</v>
      </c>
      <c r="L225" s="58">
        <v>19929.39</v>
      </c>
      <c r="M225" s="58">
        <v>21778</v>
      </c>
      <c r="N225" s="58">
        <v>9384.48</v>
      </c>
      <c r="O225" s="58">
        <v>66834.94</v>
      </c>
      <c r="P225" s="58">
        <v>0</v>
      </c>
      <c r="Q225" s="58">
        <v>-615.74397160000001</v>
      </c>
      <c r="R225" s="58">
        <v>117311.06600000001</v>
      </c>
      <c r="S225" s="58">
        <v>26353.604719999999</v>
      </c>
      <c r="T225" s="58">
        <v>0</v>
      </c>
      <c r="U225" s="58">
        <v>10679.91</v>
      </c>
      <c r="V225" s="58">
        <v>154344.5808</v>
      </c>
      <c r="W225" s="58">
        <v>380867.02919999999</v>
      </c>
      <c r="X225" s="58">
        <v>41659.03</v>
      </c>
      <c r="Y225" s="58">
        <v>20861.259999999998</v>
      </c>
      <c r="Z225" s="58">
        <v>5591.54</v>
      </c>
      <c r="AA225" s="58">
        <v>8125.26</v>
      </c>
      <c r="AB225" s="58">
        <v>3258.3537740000002</v>
      </c>
      <c r="AC225" s="58">
        <v>0</v>
      </c>
      <c r="AD225" s="58">
        <v>79495.443769999998</v>
      </c>
      <c r="AE225" s="58">
        <v>5380.37</v>
      </c>
      <c r="AF225" s="58">
        <v>0</v>
      </c>
      <c r="AG225" s="58">
        <v>635.13</v>
      </c>
      <c r="AH225" s="58">
        <v>160</v>
      </c>
      <c r="AI225" s="58">
        <v>800</v>
      </c>
      <c r="AJ225" s="58">
        <v>132.75</v>
      </c>
      <c r="AK225" s="58">
        <v>43.15</v>
      </c>
      <c r="AL225" s="58">
        <v>0</v>
      </c>
      <c r="AM225" s="58">
        <v>1262.51</v>
      </c>
      <c r="AN225" s="58">
        <v>10720.01</v>
      </c>
      <c r="AO225" s="58">
        <v>134.51</v>
      </c>
      <c r="AP225" s="58">
        <v>0</v>
      </c>
      <c r="AQ225" s="58">
        <v>96</v>
      </c>
      <c r="AR225" s="58">
        <v>0</v>
      </c>
      <c r="AS225" s="58">
        <v>0</v>
      </c>
      <c r="AT225" s="58">
        <v>0</v>
      </c>
      <c r="AU225" s="58">
        <v>0</v>
      </c>
      <c r="AV225" s="58">
        <v>2226.950773</v>
      </c>
      <c r="AW225" s="58">
        <v>21591.38077</v>
      </c>
      <c r="AX225" s="58">
        <v>158729.52380952399</v>
      </c>
      <c r="AY225" s="58">
        <v>0</v>
      </c>
      <c r="AZ225" s="58">
        <v>158729.52380952399</v>
      </c>
      <c r="BA225" s="58">
        <v>121050.680850476</v>
      </c>
    </row>
    <row r="226" spans="1:53">
      <c r="A226" s="56">
        <v>202402</v>
      </c>
      <c r="B226" s="56" t="s">
        <v>531</v>
      </c>
      <c r="C226" s="56" t="s">
        <v>158</v>
      </c>
      <c r="D226" s="56" t="s">
        <v>157</v>
      </c>
      <c r="E226" s="62" t="str">
        <f>VLOOKUP(C226,'[2]2024年门店-截止10.31'!A:C,3,0)</f>
        <v>营业</v>
      </c>
      <c r="F226" s="63">
        <f>VLOOKUP(C226,[2]面积!A:B,2,0)</f>
        <v>94.06</v>
      </c>
      <c r="G226" s="57" t="str">
        <f>IF(OR(E226="营业",E226="装修中"),VLOOKUP(C226,[2]当前组织架构!C:H,6,0),"")</f>
        <v>刘佳</v>
      </c>
      <c r="H226" s="57" t="str">
        <f>IF(OR(E226="营业",E226="装修中"),VLOOKUP(C226,[2]当前组织架构!C:H,5,0),"")</f>
        <v>孟祥苹</v>
      </c>
      <c r="I226" s="58">
        <v>420620.73</v>
      </c>
      <c r="J226" s="58">
        <v>23808.720000000001</v>
      </c>
      <c r="K226" s="58">
        <v>396812.01</v>
      </c>
      <c r="L226" s="58">
        <v>17245.8</v>
      </c>
      <c r="M226" s="58">
        <v>19114.11</v>
      </c>
      <c r="N226" s="58">
        <v>8134.07</v>
      </c>
      <c r="O226" s="58">
        <v>52623.93</v>
      </c>
      <c r="P226" s="58">
        <v>0</v>
      </c>
      <c r="Q226" s="58">
        <v>1920.893206</v>
      </c>
      <c r="R226" s="58">
        <v>99038.803209999998</v>
      </c>
      <c r="S226" s="58">
        <v>22367.01914</v>
      </c>
      <c r="T226" s="58">
        <v>0</v>
      </c>
      <c r="U226" s="58">
        <v>3990.83</v>
      </c>
      <c r="V226" s="58">
        <v>125396.6523</v>
      </c>
      <c r="W226" s="58">
        <v>271415.35769999999</v>
      </c>
      <c r="X226" s="58">
        <v>44560.79</v>
      </c>
      <c r="Y226" s="58">
        <v>14716.97</v>
      </c>
      <c r="Z226" s="58">
        <v>5092.18</v>
      </c>
      <c r="AA226" s="58">
        <v>6097</v>
      </c>
      <c r="AB226" s="58">
        <v>3684.1141510000002</v>
      </c>
      <c r="AC226" s="58">
        <v>0</v>
      </c>
      <c r="AD226" s="58">
        <v>74151.054149999996</v>
      </c>
      <c r="AE226" s="58">
        <v>6465.5</v>
      </c>
      <c r="AF226" s="58">
        <v>0</v>
      </c>
      <c r="AG226" s="58">
        <v>1110.92</v>
      </c>
      <c r="AH226" s="58">
        <v>350</v>
      </c>
      <c r="AI226" s="58">
        <v>0</v>
      </c>
      <c r="AJ226" s="58">
        <v>69.06</v>
      </c>
      <c r="AK226" s="58">
        <v>44.09</v>
      </c>
      <c r="AL226" s="58">
        <v>0</v>
      </c>
      <c r="AM226" s="58">
        <v>2303.87</v>
      </c>
      <c r="AN226" s="58">
        <v>952.09</v>
      </c>
      <c r="AO226" s="58">
        <v>134.5</v>
      </c>
      <c r="AP226" s="58">
        <v>0</v>
      </c>
      <c r="AQ226" s="58">
        <v>220</v>
      </c>
      <c r="AR226" s="58">
        <v>0</v>
      </c>
      <c r="AS226" s="58">
        <v>0</v>
      </c>
      <c r="AT226" s="58">
        <v>0</v>
      </c>
      <c r="AU226" s="58">
        <v>0</v>
      </c>
      <c r="AV226" s="58">
        <v>2814.3863080000001</v>
      </c>
      <c r="AW226" s="58">
        <v>14464.416310000001</v>
      </c>
      <c r="AX226" s="58">
        <v>101316.057142857</v>
      </c>
      <c r="AY226" s="58">
        <v>11518.3962264151</v>
      </c>
      <c r="AZ226" s="58">
        <v>112834.453369272</v>
      </c>
      <c r="BA226" s="58">
        <v>69965.433870727895</v>
      </c>
    </row>
    <row r="227" spans="1:53">
      <c r="A227" s="56">
        <v>202402</v>
      </c>
      <c r="B227" s="56" t="s">
        <v>531</v>
      </c>
      <c r="C227" s="56" t="s">
        <v>160</v>
      </c>
      <c r="D227" s="56" t="s">
        <v>159</v>
      </c>
      <c r="E227" s="62" t="str">
        <f>VLOOKUP(C227,'[2]2024年门店-截止10.31'!A:C,3,0)</f>
        <v>营业</v>
      </c>
      <c r="F227" s="63">
        <f>VLOOKUP(C227,[2]面积!A:B,2,0)</f>
        <v>85</v>
      </c>
      <c r="G227" s="57" t="str">
        <f>IF(OR(E227="营业",E227="装修中"),VLOOKUP(C227,[2]当前组织架构!C:H,6,0),"")</f>
        <v>刘佳</v>
      </c>
      <c r="H227" s="57" t="str">
        <f>IF(OR(E227="营业",E227="装修中"),VLOOKUP(C227,[2]当前组织架构!C:H,5,0),"")</f>
        <v>刘传良</v>
      </c>
      <c r="I227" s="58">
        <v>200933.54</v>
      </c>
      <c r="J227" s="58">
        <v>11373.6</v>
      </c>
      <c r="K227" s="58">
        <v>189559.94</v>
      </c>
      <c r="L227" s="58">
        <v>9319.85</v>
      </c>
      <c r="M227" s="58">
        <v>9444.33</v>
      </c>
      <c r="N227" s="58">
        <v>6270.94</v>
      </c>
      <c r="O227" s="58">
        <v>28353.22</v>
      </c>
      <c r="P227" s="58">
        <v>0</v>
      </c>
      <c r="Q227" s="58">
        <v>1055.966913</v>
      </c>
      <c r="R227" s="58">
        <v>54444.306909999999</v>
      </c>
      <c r="S227" s="58">
        <v>12150.69333</v>
      </c>
      <c r="T227" s="58">
        <v>0</v>
      </c>
      <c r="U227" s="58">
        <v>1926.61</v>
      </c>
      <c r="V227" s="58">
        <v>68521.610249999998</v>
      </c>
      <c r="W227" s="58">
        <v>121038.32980000001</v>
      </c>
      <c r="X227" s="58">
        <v>37406.5</v>
      </c>
      <c r="Y227" s="58">
        <v>10482.870000000001</v>
      </c>
      <c r="Z227" s="58">
        <v>3120.82</v>
      </c>
      <c r="AA227" s="58">
        <v>10039.719999999999</v>
      </c>
      <c r="AB227" s="58">
        <v>2050.472264</v>
      </c>
      <c r="AC227" s="58">
        <v>0</v>
      </c>
      <c r="AD227" s="58">
        <v>63100.382259999998</v>
      </c>
      <c r="AE227" s="58">
        <v>5000</v>
      </c>
      <c r="AF227" s="58">
        <v>0</v>
      </c>
      <c r="AG227" s="58">
        <v>784.83</v>
      </c>
      <c r="AH227" s="58">
        <v>433.33</v>
      </c>
      <c r="AI227" s="58">
        <v>0</v>
      </c>
      <c r="AJ227" s="58">
        <v>30.09</v>
      </c>
      <c r="AK227" s="58">
        <v>46.72</v>
      </c>
      <c r="AL227" s="58">
        <v>0</v>
      </c>
      <c r="AM227" s="58">
        <v>1126.8699999999999</v>
      </c>
      <c r="AN227" s="58">
        <v>1118.76</v>
      </c>
      <c r="AO227" s="58">
        <v>0</v>
      </c>
      <c r="AP227" s="58">
        <v>0</v>
      </c>
      <c r="AQ227" s="58">
        <v>0</v>
      </c>
      <c r="AR227" s="58">
        <v>0</v>
      </c>
      <c r="AS227" s="58">
        <v>0</v>
      </c>
      <c r="AT227" s="58">
        <v>0</v>
      </c>
      <c r="AU227" s="58">
        <v>0</v>
      </c>
      <c r="AV227" s="58">
        <v>3020.3223659999999</v>
      </c>
      <c r="AW227" s="58">
        <v>11560.92237</v>
      </c>
      <c r="AX227" s="58">
        <v>26950.771428571399</v>
      </c>
      <c r="AY227" s="58">
        <v>4902.6886792452797</v>
      </c>
      <c r="AZ227" s="58">
        <v>31853.4601078167</v>
      </c>
      <c r="BA227" s="58">
        <v>14523.565062183299</v>
      </c>
    </row>
    <row r="228" spans="1:53">
      <c r="A228" s="56">
        <v>202402</v>
      </c>
      <c r="B228" s="56" t="s">
        <v>531</v>
      </c>
      <c r="C228" s="56" t="s">
        <v>162</v>
      </c>
      <c r="D228" s="56" t="s">
        <v>161</v>
      </c>
      <c r="E228" s="62" t="str">
        <f>VLOOKUP(C228,'[2]2024年门店-截止10.31'!A:C,3,0)</f>
        <v>营业</v>
      </c>
      <c r="F228" s="63">
        <f>VLOOKUP(C228,[2]面积!A:B,2,0)</f>
        <v>129.53</v>
      </c>
      <c r="G228" s="57" t="str">
        <f>IF(OR(E228="营业",E228="装修中"),VLOOKUP(C228,[2]当前组织架构!C:H,6,0),"")</f>
        <v>刘佳</v>
      </c>
      <c r="H228" s="57" t="str">
        <f>IF(OR(E228="营业",E228="装修中"),VLOOKUP(C228,[2]当前组织架构!C:H,5,0),"")</f>
        <v>刘传良</v>
      </c>
      <c r="I228" s="58">
        <v>177293.04</v>
      </c>
      <c r="J228" s="58">
        <v>10035.459999999999</v>
      </c>
      <c r="K228" s="58">
        <v>167257.57999999999</v>
      </c>
      <c r="L228" s="58">
        <v>7106.57</v>
      </c>
      <c r="M228" s="58">
        <v>8825.58</v>
      </c>
      <c r="N228" s="58">
        <v>5304.14</v>
      </c>
      <c r="O228" s="58">
        <v>26214.86</v>
      </c>
      <c r="P228" s="58">
        <v>0</v>
      </c>
      <c r="Q228" s="58">
        <v>938.53535020000004</v>
      </c>
      <c r="R228" s="58">
        <v>48389.68535</v>
      </c>
      <c r="S228" s="58">
        <v>11055.18541</v>
      </c>
      <c r="T228" s="58">
        <v>0</v>
      </c>
      <c r="U228" s="58">
        <v>2192.52</v>
      </c>
      <c r="V228" s="58">
        <v>61637.390760000002</v>
      </c>
      <c r="W228" s="58">
        <v>105620.18919999999</v>
      </c>
      <c r="X228" s="58">
        <v>30258.080000000002</v>
      </c>
      <c r="Y228" s="58">
        <v>12516.54</v>
      </c>
      <c r="Z228" s="58">
        <v>2592.5500000000002</v>
      </c>
      <c r="AA228" s="58">
        <v>9699.7800000000007</v>
      </c>
      <c r="AB228" s="58">
        <v>1880.3892450000001</v>
      </c>
      <c r="AC228" s="58">
        <v>0</v>
      </c>
      <c r="AD228" s="58">
        <v>56947.339249999997</v>
      </c>
      <c r="AE228" s="58">
        <v>5589</v>
      </c>
      <c r="AF228" s="58">
        <v>0</v>
      </c>
      <c r="AG228" s="58">
        <v>421.42</v>
      </c>
      <c r="AH228" s="58">
        <v>0</v>
      </c>
      <c r="AI228" s="58">
        <v>0</v>
      </c>
      <c r="AJ228" s="58">
        <v>0</v>
      </c>
      <c r="AK228" s="58">
        <v>48.03</v>
      </c>
      <c r="AL228" s="58">
        <v>0</v>
      </c>
      <c r="AM228" s="58">
        <v>733.02</v>
      </c>
      <c r="AN228" s="58">
        <v>2252.09</v>
      </c>
      <c r="AO228" s="58">
        <v>0</v>
      </c>
      <c r="AP228" s="58">
        <v>0</v>
      </c>
      <c r="AQ228" s="58">
        <v>0</v>
      </c>
      <c r="AR228" s="58">
        <v>0</v>
      </c>
      <c r="AS228" s="58">
        <v>0</v>
      </c>
      <c r="AT228" s="58">
        <v>0</v>
      </c>
      <c r="AU228" s="58">
        <v>0</v>
      </c>
      <c r="AV228" s="58">
        <v>3020.3223659999999</v>
      </c>
      <c r="AW228" s="58">
        <v>12063.882369999999</v>
      </c>
      <c r="AX228" s="58">
        <v>47653.676190476202</v>
      </c>
      <c r="AY228" s="58">
        <v>10386.839622641501</v>
      </c>
      <c r="AZ228" s="58">
        <v>58040.515813117701</v>
      </c>
      <c r="BA228" s="58">
        <v>-21431.548233117701</v>
      </c>
    </row>
    <row r="229" spans="1:53">
      <c r="A229" s="56">
        <v>202402</v>
      </c>
      <c r="B229" s="56" t="s">
        <v>531</v>
      </c>
      <c r="C229" s="56" t="s">
        <v>164</v>
      </c>
      <c r="D229" s="56" t="s">
        <v>163</v>
      </c>
      <c r="E229" s="62" t="str">
        <f>VLOOKUP(C229,'[2]2024年门店-截止10.31'!A:C,3,0)</f>
        <v>营业</v>
      </c>
      <c r="F229" s="63">
        <f>VLOOKUP(C229,[2]面积!A:B,2,0)</f>
        <v>110</v>
      </c>
      <c r="G229" s="57" t="str">
        <f>IF(OR(E229="营业",E229="装修中"),VLOOKUP(C229,[2]当前组织架构!C:H,6,0),"")</f>
        <v>刘佳</v>
      </c>
      <c r="H229" s="57" t="str">
        <f>IF(OR(E229="营业",E229="装修中"),VLOOKUP(C229,[2]当前组织架构!C:H,5,0),"")</f>
        <v>刘传良</v>
      </c>
      <c r="I229" s="58">
        <v>488298.8</v>
      </c>
      <c r="J229" s="58">
        <v>27639.55</v>
      </c>
      <c r="K229" s="58">
        <v>460659.25</v>
      </c>
      <c r="L229" s="58">
        <v>19221.099999999999</v>
      </c>
      <c r="M229" s="58">
        <v>20974.55</v>
      </c>
      <c r="N229" s="58">
        <v>8183.12</v>
      </c>
      <c r="O229" s="58">
        <v>58957.8</v>
      </c>
      <c r="P229" s="58">
        <v>0</v>
      </c>
      <c r="Q229" s="58">
        <v>2123.0078789999998</v>
      </c>
      <c r="R229" s="58">
        <v>109459.5779</v>
      </c>
      <c r="S229" s="58">
        <v>24921.279930000001</v>
      </c>
      <c r="T229" s="58">
        <v>0</v>
      </c>
      <c r="U229" s="58">
        <v>4149.79</v>
      </c>
      <c r="V229" s="58">
        <v>138530.64780000001</v>
      </c>
      <c r="W229" s="58">
        <v>322128.60220000002</v>
      </c>
      <c r="X229" s="58">
        <v>64168</v>
      </c>
      <c r="Y229" s="58">
        <v>15483.23</v>
      </c>
      <c r="Z229" s="58">
        <v>6523.98</v>
      </c>
      <c r="AA229" s="58">
        <v>13972.07</v>
      </c>
      <c r="AB229" s="58">
        <v>4176.6930190000003</v>
      </c>
      <c r="AC229" s="58">
        <v>0</v>
      </c>
      <c r="AD229" s="58">
        <v>104323.973</v>
      </c>
      <c r="AE229" s="58">
        <v>6026</v>
      </c>
      <c r="AF229" s="58">
        <v>0</v>
      </c>
      <c r="AG229" s="58">
        <v>-2444.56</v>
      </c>
      <c r="AH229" s="58">
        <v>265</v>
      </c>
      <c r="AI229" s="58">
        <v>0</v>
      </c>
      <c r="AJ229" s="58">
        <v>0</v>
      </c>
      <c r="AK229" s="58">
        <v>50.91</v>
      </c>
      <c r="AL229" s="58">
        <v>0</v>
      </c>
      <c r="AM229" s="58">
        <v>1740.76</v>
      </c>
      <c r="AN229" s="58">
        <v>394.54</v>
      </c>
      <c r="AO229" s="58">
        <v>0</v>
      </c>
      <c r="AP229" s="58">
        <v>0</v>
      </c>
      <c r="AQ229" s="58">
        <v>-1500</v>
      </c>
      <c r="AR229" s="58">
        <v>0</v>
      </c>
      <c r="AS229" s="58">
        <v>0</v>
      </c>
      <c r="AT229" s="58">
        <v>0</v>
      </c>
      <c r="AU229" s="58">
        <v>0</v>
      </c>
      <c r="AV229" s="58">
        <v>3020.3223659999999</v>
      </c>
      <c r="AW229" s="58">
        <v>7552.972366</v>
      </c>
      <c r="AX229" s="58">
        <v>126395.342857143</v>
      </c>
      <c r="AY229" s="58">
        <v>13938.0188679245</v>
      </c>
      <c r="AZ229" s="58">
        <v>140333.36172506699</v>
      </c>
      <c r="BA229" s="58">
        <v>69918.295108932507</v>
      </c>
    </row>
    <row r="230" spans="1:53">
      <c r="A230" s="56">
        <v>202402</v>
      </c>
      <c r="B230" s="56" t="s">
        <v>531</v>
      </c>
      <c r="C230" s="56" t="s">
        <v>166</v>
      </c>
      <c r="D230" s="56" t="s">
        <v>165</v>
      </c>
      <c r="E230" s="62" t="str">
        <f>VLOOKUP(C230,'[2]2024年门店-截止10.31'!A:C,3,0)</f>
        <v>营业</v>
      </c>
      <c r="F230" s="63">
        <f>VLOOKUP(C230,[2]面积!A:B,2,0)</f>
        <v>46.74</v>
      </c>
      <c r="G230" s="57" t="str">
        <f>IF(OR(E230="营业",E230="装修中"),VLOOKUP(C230,[2]当前组织架构!C:H,6,0),"")</f>
        <v>刘佳</v>
      </c>
      <c r="H230" s="57" t="str">
        <f>IF(OR(E230="营业",E230="装修中"),VLOOKUP(C230,[2]当前组织架构!C:H,5,0),"")</f>
        <v>孟祥苹</v>
      </c>
      <c r="I230" s="58">
        <v>187083.91</v>
      </c>
      <c r="J230" s="58">
        <v>10589.66</v>
      </c>
      <c r="K230" s="58">
        <v>176494.25</v>
      </c>
      <c r="L230" s="58">
        <v>8534.7199999999993</v>
      </c>
      <c r="M230" s="58">
        <v>8559.0499999999993</v>
      </c>
      <c r="N230" s="58">
        <v>10286.77</v>
      </c>
      <c r="O230" s="58">
        <v>27713.03</v>
      </c>
      <c r="P230" s="58">
        <v>0</v>
      </c>
      <c r="Q230" s="58">
        <v>1089.6946230000001</v>
      </c>
      <c r="R230" s="58">
        <v>56183.264620000002</v>
      </c>
      <c r="S230" s="58">
        <v>12149.203750000001</v>
      </c>
      <c r="T230" s="58">
        <v>0</v>
      </c>
      <c r="U230" s="58">
        <v>2317.52</v>
      </c>
      <c r="V230" s="58">
        <v>70649.988370000006</v>
      </c>
      <c r="W230" s="58">
        <v>105844.2616</v>
      </c>
      <c r="X230" s="58">
        <v>28409.119999999999</v>
      </c>
      <c r="Y230" s="58">
        <v>7710.43</v>
      </c>
      <c r="Z230" s="58">
        <v>4193.7299999999996</v>
      </c>
      <c r="AA230" s="58">
        <v>7747.19</v>
      </c>
      <c r="AB230" s="58">
        <v>2012.63283</v>
      </c>
      <c r="AC230" s="58">
        <v>0</v>
      </c>
      <c r="AD230" s="58">
        <v>50073.102830000003</v>
      </c>
      <c r="AE230" s="58">
        <v>3970.03</v>
      </c>
      <c r="AF230" s="58">
        <v>0</v>
      </c>
      <c r="AG230" s="58">
        <v>360.76</v>
      </c>
      <c r="AH230" s="58">
        <v>1037.74</v>
      </c>
      <c r="AI230" s="58">
        <v>0</v>
      </c>
      <c r="AJ230" s="58">
        <v>0</v>
      </c>
      <c r="AK230" s="58">
        <v>0</v>
      </c>
      <c r="AL230" s="58">
        <v>0</v>
      </c>
      <c r="AM230" s="58">
        <v>879.52</v>
      </c>
      <c r="AN230" s="58">
        <v>394.54</v>
      </c>
      <c r="AO230" s="58">
        <v>0</v>
      </c>
      <c r="AP230" s="58">
        <v>0</v>
      </c>
      <c r="AQ230" s="58">
        <v>0</v>
      </c>
      <c r="AR230" s="58">
        <v>0</v>
      </c>
      <c r="AS230" s="58">
        <v>0</v>
      </c>
      <c r="AT230" s="58">
        <v>0</v>
      </c>
      <c r="AU230" s="58">
        <v>0</v>
      </c>
      <c r="AV230" s="58">
        <v>2814.3863080000001</v>
      </c>
      <c r="AW230" s="58">
        <v>9456.9763079999993</v>
      </c>
      <c r="AX230" s="58">
        <v>29646.5142857143</v>
      </c>
      <c r="AY230" s="58">
        <v>4471.9811320754698</v>
      </c>
      <c r="AZ230" s="58">
        <v>34118.495417789803</v>
      </c>
      <c r="BA230" s="58">
        <v>12195.687044210201</v>
      </c>
    </row>
    <row r="231" spans="1:53">
      <c r="A231" s="56">
        <v>202402</v>
      </c>
      <c r="B231" s="56" t="s">
        <v>531</v>
      </c>
      <c r="C231" s="56" t="s">
        <v>168</v>
      </c>
      <c r="D231" s="56" t="s">
        <v>167</v>
      </c>
      <c r="E231" s="62" t="str">
        <f>VLOOKUP(C231,'[2]2024年门店-截止10.31'!A:C,3,0)</f>
        <v>营业</v>
      </c>
      <c r="F231" s="63">
        <f>VLOOKUP(C231,[2]面积!A:B,2,0)</f>
        <v>91</v>
      </c>
      <c r="G231" s="57" t="str">
        <f>IF(OR(E231="营业",E231="装修中"),VLOOKUP(C231,[2]当前组织架构!C:H,6,0),"")</f>
        <v>刘佳</v>
      </c>
      <c r="H231" s="57" t="str">
        <f>IF(OR(E231="营业",E231="装修中"),VLOOKUP(C231,[2]当前组织架构!C:H,5,0),"")</f>
        <v>解雯雯</v>
      </c>
      <c r="I231" s="58">
        <v>256722.38</v>
      </c>
      <c r="J231" s="58">
        <v>14531.46</v>
      </c>
      <c r="K231" s="58">
        <v>242190.92</v>
      </c>
      <c r="L231" s="58">
        <v>10479.120000000001</v>
      </c>
      <c r="M231" s="58">
        <v>10959.69</v>
      </c>
      <c r="N231" s="58">
        <v>9321.23</v>
      </c>
      <c r="O231" s="58">
        <v>35802.980000000003</v>
      </c>
      <c r="P231" s="58">
        <v>0</v>
      </c>
      <c r="Q231" s="58">
        <v>1316.548646</v>
      </c>
      <c r="R231" s="58">
        <v>67879.568650000001</v>
      </c>
      <c r="S231" s="58">
        <v>15263.3015</v>
      </c>
      <c r="T231" s="58">
        <v>0</v>
      </c>
      <c r="U231" s="58">
        <v>4451.21</v>
      </c>
      <c r="V231" s="58">
        <v>87594.080140000005</v>
      </c>
      <c r="W231" s="58">
        <v>154596.83989999999</v>
      </c>
      <c r="X231" s="58">
        <v>35672.589999999997</v>
      </c>
      <c r="Y231" s="58">
        <v>12664.43</v>
      </c>
      <c r="Z231" s="58">
        <v>4633.9799999999996</v>
      </c>
      <c r="AA231" s="58">
        <v>11422.53</v>
      </c>
      <c r="AB231" s="58">
        <v>583.50811320000003</v>
      </c>
      <c r="AC231" s="58">
        <v>0</v>
      </c>
      <c r="AD231" s="58">
        <v>64977.038110000001</v>
      </c>
      <c r="AE231" s="58">
        <v>6358.2</v>
      </c>
      <c r="AF231" s="58">
        <v>0</v>
      </c>
      <c r="AG231" s="58">
        <v>537.53</v>
      </c>
      <c r="AH231" s="58">
        <v>0</v>
      </c>
      <c r="AI231" s="58">
        <v>0</v>
      </c>
      <c r="AJ231" s="58">
        <v>23.05</v>
      </c>
      <c r="AK231" s="58">
        <v>44.23</v>
      </c>
      <c r="AL231" s="58">
        <v>0</v>
      </c>
      <c r="AM231" s="58">
        <v>1386.42</v>
      </c>
      <c r="AN231" s="58">
        <v>602.09</v>
      </c>
      <c r="AO231" s="58">
        <v>0</v>
      </c>
      <c r="AP231" s="58">
        <v>0</v>
      </c>
      <c r="AQ231" s="58">
        <v>-2500</v>
      </c>
      <c r="AR231" s="58">
        <v>0</v>
      </c>
      <c r="AS231" s="58">
        <v>0</v>
      </c>
      <c r="AT231" s="58">
        <v>0</v>
      </c>
      <c r="AU231" s="58">
        <v>0</v>
      </c>
      <c r="AV231" s="58">
        <v>3020.3223659999999</v>
      </c>
      <c r="AW231" s="58">
        <v>9471.8423660000008</v>
      </c>
      <c r="AX231" s="58">
        <v>88746.666666666701</v>
      </c>
      <c r="AY231" s="58">
        <v>10516.0377358491</v>
      </c>
      <c r="AZ231" s="58">
        <v>99262.704402515796</v>
      </c>
      <c r="BA231" s="58">
        <v>-19114.744978515799</v>
      </c>
    </row>
    <row r="232" spans="1:53">
      <c r="A232" s="56">
        <v>202402</v>
      </c>
      <c r="B232" s="56" t="s">
        <v>531</v>
      </c>
      <c r="C232" s="56" t="s">
        <v>170</v>
      </c>
      <c r="D232" s="56" t="s">
        <v>169</v>
      </c>
      <c r="E232" s="62" t="str">
        <f>VLOOKUP(C232,'[2]2024年门店-截止10.31'!A:C,3,0)</f>
        <v>营业</v>
      </c>
      <c r="F232" s="63">
        <f>VLOOKUP(C232,[2]面积!A:B,2,0)</f>
        <v>77.08</v>
      </c>
      <c r="G232" s="57" t="str">
        <f>IF(OR(E232="营业",E232="装修中"),VLOOKUP(C232,[2]当前组织架构!C:H,6,0),"")</f>
        <v>刘佳</v>
      </c>
      <c r="H232" s="57" t="str">
        <f>IF(OR(E232="营业",E232="装修中"),VLOOKUP(C232,[2]当前组织架构!C:H,5,0),"")</f>
        <v>孟祥苹</v>
      </c>
      <c r="I232" s="58">
        <v>212747.89</v>
      </c>
      <c r="J232" s="58">
        <v>12042.33</v>
      </c>
      <c r="K232" s="58">
        <v>200705.56</v>
      </c>
      <c r="L232" s="58">
        <v>8152.09</v>
      </c>
      <c r="M232" s="58">
        <v>8710.42</v>
      </c>
      <c r="N232" s="58">
        <v>5528.74</v>
      </c>
      <c r="O232" s="58">
        <v>29457.88</v>
      </c>
      <c r="P232" s="58">
        <v>0</v>
      </c>
      <c r="Q232" s="58">
        <v>1025.522909</v>
      </c>
      <c r="R232" s="58">
        <v>52874.652909999997</v>
      </c>
      <c r="S232" s="58">
        <v>12284.80603</v>
      </c>
      <c r="T232" s="58">
        <v>0</v>
      </c>
      <c r="U232" s="58">
        <v>4094.13</v>
      </c>
      <c r="V232" s="58">
        <v>69253.588940000001</v>
      </c>
      <c r="W232" s="58">
        <v>131451.9711</v>
      </c>
      <c r="X232" s="58">
        <v>36710.800000000003</v>
      </c>
      <c r="Y232" s="58">
        <v>7582.51</v>
      </c>
      <c r="Z232" s="58">
        <v>2576.2399999999998</v>
      </c>
      <c r="AA232" s="58">
        <v>5931.59</v>
      </c>
      <c r="AB232" s="58">
        <v>2858.951321</v>
      </c>
      <c r="AC232" s="58">
        <v>0</v>
      </c>
      <c r="AD232" s="58">
        <v>55660.09132</v>
      </c>
      <c r="AE232" s="58">
        <v>6998</v>
      </c>
      <c r="AF232" s="58">
        <v>0</v>
      </c>
      <c r="AG232" s="58">
        <v>598.21</v>
      </c>
      <c r="AH232" s="58">
        <v>300</v>
      </c>
      <c r="AI232" s="58">
        <v>0</v>
      </c>
      <c r="AJ232" s="58">
        <v>0</v>
      </c>
      <c r="AK232" s="58">
        <v>39.93</v>
      </c>
      <c r="AL232" s="58">
        <v>0</v>
      </c>
      <c r="AM232" s="58">
        <v>1341.68</v>
      </c>
      <c r="AN232" s="58">
        <v>792.42</v>
      </c>
      <c r="AO232" s="58">
        <v>100.88</v>
      </c>
      <c r="AP232" s="58">
        <v>0</v>
      </c>
      <c r="AQ232" s="58">
        <v>640</v>
      </c>
      <c r="AR232" s="58">
        <v>0</v>
      </c>
      <c r="AS232" s="58">
        <v>0</v>
      </c>
      <c r="AT232" s="58">
        <v>0</v>
      </c>
      <c r="AU232" s="58">
        <v>0</v>
      </c>
      <c r="AV232" s="58">
        <v>2814.3863080000001</v>
      </c>
      <c r="AW232" s="58">
        <v>13625.506310000001</v>
      </c>
      <c r="AX232" s="58">
        <v>35126.4571428571</v>
      </c>
      <c r="AY232" s="58">
        <v>10543.9622641509</v>
      </c>
      <c r="AZ232" s="58">
        <v>45670.419407007998</v>
      </c>
      <c r="BA232" s="58">
        <v>16495.954062992001</v>
      </c>
    </row>
    <row r="233" spans="1:53">
      <c r="A233" s="56">
        <v>202402</v>
      </c>
      <c r="B233" s="56" t="s">
        <v>531</v>
      </c>
      <c r="C233" s="56" t="s">
        <v>172</v>
      </c>
      <c r="D233" s="56" t="s">
        <v>171</v>
      </c>
      <c r="E233" s="62" t="str">
        <f>VLOOKUP(C233,'[2]2024年门店-截止10.31'!A:C,3,0)</f>
        <v>营业</v>
      </c>
      <c r="F233" s="63">
        <f>VLOOKUP(C233,[2]面积!A:B,2,0)</f>
        <v>88</v>
      </c>
      <c r="G233" s="57" t="str">
        <f>IF(OR(E233="营业",E233="装修中"),VLOOKUP(C233,[2]当前组织架构!C:H,6,0),"")</f>
        <v>刘佳</v>
      </c>
      <c r="H233" s="57" t="str">
        <f>IF(OR(E233="营业",E233="装修中"),VLOOKUP(C233,[2]当前组织架构!C:H,5,0),"")</f>
        <v>孟祥苹</v>
      </c>
      <c r="I233" s="58">
        <v>238168.14</v>
      </c>
      <c r="J233" s="58">
        <v>13481.22</v>
      </c>
      <c r="K233" s="58">
        <v>224686.92</v>
      </c>
      <c r="L233" s="58">
        <v>9794.65</v>
      </c>
      <c r="M233" s="58">
        <v>12202.08</v>
      </c>
      <c r="N233" s="58">
        <v>5974.22</v>
      </c>
      <c r="O233" s="58">
        <v>32519.24</v>
      </c>
      <c r="P233" s="58">
        <v>0</v>
      </c>
      <c r="Q233" s="58">
        <v>1196.4342630000001</v>
      </c>
      <c r="R233" s="58">
        <v>61686.624259999997</v>
      </c>
      <c r="S233" s="58">
        <v>13866.409820000001</v>
      </c>
      <c r="T233" s="58">
        <v>0</v>
      </c>
      <c r="U233" s="58">
        <v>4900.01</v>
      </c>
      <c r="V233" s="58">
        <v>80453.044089999996</v>
      </c>
      <c r="W233" s="58">
        <v>144233.87590000001</v>
      </c>
      <c r="X233" s="58">
        <v>32794.730000000003</v>
      </c>
      <c r="Y233" s="58">
        <v>8756.83</v>
      </c>
      <c r="Z233" s="58">
        <v>3016.91</v>
      </c>
      <c r="AA233" s="58">
        <v>5565.86</v>
      </c>
      <c r="AB233" s="58">
        <v>4389.7628299999997</v>
      </c>
      <c r="AC233" s="58">
        <v>0</v>
      </c>
      <c r="AD233" s="58">
        <v>54524.092830000001</v>
      </c>
      <c r="AE233" s="58">
        <v>3503.5</v>
      </c>
      <c r="AF233" s="58">
        <v>0</v>
      </c>
      <c r="AG233" s="58">
        <v>812.55</v>
      </c>
      <c r="AH233" s="58">
        <v>400</v>
      </c>
      <c r="AI233" s="58">
        <v>0</v>
      </c>
      <c r="AJ233" s="58">
        <v>56.69</v>
      </c>
      <c r="AK233" s="58">
        <v>37.130000000000003</v>
      </c>
      <c r="AL233" s="58">
        <v>0</v>
      </c>
      <c r="AM233" s="58">
        <v>1309.8399999999999</v>
      </c>
      <c r="AN233" s="58">
        <v>705.86</v>
      </c>
      <c r="AO233" s="58">
        <v>379.97</v>
      </c>
      <c r="AP233" s="58">
        <v>0</v>
      </c>
      <c r="AQ233" s="58">
        <v>0</v>
      </c>
      <c r="AR233" s="58">
        <v>0</v>
      </c>
      <c r="AS233" s="58">
        <v>0</v>
      </c>
      <c r="AT233" s="58">
        <v>0</v>
      </c>
      <c r="AU233" s="58">
        <v>0</v>
      </c>
      <c r="AV233" s="58">
        <v>2814.3863080000001</v>
      </c>
      <c r="AW233" s="58">
        <v>10019.926310000001</v>
      </c>
      <c r="AX233" s="58">
        <v>32880.657142857097</v>
      </c>
      <c r="AY233" s="58">
        <v>7471.6981132075498</v>
      </c>
      <c r="AZ233" s="58">
        <v>40352.355256064599</v>
      </c>
      <c r="BA233" s="58">
        <v>39337.501503935397</v>
      </c>
    </row>
    <row r="234" spans="1:53">
      <c r="A234" s="56">
        <v>202402</v>
      </c>
      <c r="B234" s="56" t="s">
        <v>531</v>
      </c>
      <c r="C234" s="56" t="s">
        <v>444</v>
      </c>
      <c r="D234" s="56" t="s">
        <v>173</v>
      </c>
      <c r="E234" s="62" t="str">
        <f>VLOOKUP(C234,'[2]2024年门店-截止10.31'!A:C,3,0)</f>
        <v>已闭店</v>
      </c>
      <c r="F234" s="63">
        <f>VLOOKUP(C234,[2]面积!A:B,2,0)</f>
        <v>119.8</v>
      </c>
      <c r="G234" s="57" t="str">
        <f>IF(OR(E234="营业",E234="装修中"),VLOOKUP(C234,[2]当前组织架构!C:H,6,0),"")</f>
        <v/>
      </c>
      <c r="H234" s="57" t="str">
        <f>IF(OR(E234="营业",E234="装修中"),VLOOKUP(C234,[2]当前组织架构!C:H,5,0),"")</f>
        <v/>
      </c>
      <c r="I234" s="58">
        <v>259080.75</v>
      </c>
      <c r="J234" s="58">
        <v>14664.95</v>
      </c>
      <c r="K234" s="58">
        <v>244415.8</v>
      </c>
      <c r="L234" s="58">
        <v>10127.42</v>
      </c>
      <c r="M234" s="58">
        <v>12082.39</v>
      </c>
      <c r="N234" s="58">
        <v>10131.219999999999</v>
      </c>
      <c r="O234" s="58">
        <v>37329.82</v>
      </c>
      <c r="P234" s="58">
        <v>0</v>
      </c>
      <c r="Q234" s="58">
        <v>1378.018354</v>
      </c>
      <c r="R234" s="58">
        <v>71048.868350000004</v>
      </c>
      <c r="S234" s="58">
        <v>15939.451300000001</v>
      </c>
      <c r="T234" s="58">
        <v>0</v>
      </c>
      <c r="U234" s="58">
        <v>2302.9</v>
      </c>
      <c r="V234" s="58">
        <v>89291.219649999999</v>
      </c>
      <c r="W234" s="58">
        <v>155124.5803</v>
      </c>
      <c r="X234" s="58">
        <v>35805.69</v>
      </c>
      <c r="Y234" s="58">
        <v>8993.4</v>
      </c>
      <c r="Z234" s="58">
        <v>3156.26</v>
      </c>
      <c r="AA234" s="58">
        <v>8803.6200000000008</v>
      </c>
      <c r="AB234" s="58">
        <v>2781.553962</v>
      </c>
      <c r="AC234" s="58">
        <v>0</v>
      </c>
      <c r="AD234" s="58">
        <v>59540.523959999999</v>
      </c>
      <c r="AE234" s="58">
        <v>8330.0400000000009</v>
      </c>
      <c r="AF234" s="58">
        <v>0</v>
      </c>
      <c r="AG234" s="58">
        <v>513.80999999999995</v>
      </c>
      <c r="AH234" s="58">
        <v>0</v>
      </c>
      <c r="AI234" s="58">
        <v>0</v>
      </c>
      <c r="AJ234" s="58">
        <v>0</v>
      </c>
      <c r="AK234" s="58">
        <v>46.82</v>
      </c>
      <c r="AL234" s="58">
        <v>0</v>
      </c>
      <c r="AM234" s="58">
        <v>1042.1600000000001</v>
      </c>
      <c r="AN234" s="58">
        <v>1047.21</v>
      </c>
      <c r="AO234" s="58">
        <v>134.5</v>
      </c>
      <c r="AP234" s="58">
        <v>0</v>
      </c>
      <c r="AQ234" s="58">
        <v>0</v>
      </c>
      <c r="AR234" s="58">
        <v>0</v>
      </c>
      <c r="AS234" s="58">
        <v>0</v>
      </c>
      <c r="AT234" s="58">
        <v>0</v>
      </c>
      <c r="AU234" s="58">
        <v>0</v>
      </c>
      <c r="AV234" s="58">
        <v>3020.3223659999999</v>
      </c>
      <c r="AW234" s="58">
        <v>14134.862370000001</v>
      </c>
      <c r="AX234" s="58">
        <v>80437.142857142899</v>
      </c>
      <c r="AY234" s="58">
        <v>12742.075471698099</v>
      </c>
      <c r="AZ234" s="58">
        <v>93179.218328841001</v>
      </c>
      <c r="BA234" s="58">
        <v>-11730.024358840999</v>
      </c>
    </row>
    <row r="235" spans="1:53">
      <c r="A235" s="56">
        <v>202402</v>
      </c>
      <c r="B235" s="56" t="s">
        <v>531</v>
      </c>
      <c r="C235" s="56" t="s">
        <v>176</v>
      </c>
      <c r="D235" s="56" t="s">
        <v>175</v>
      </c>
      <c r="E235" s="62" t="str">
        <f>VLOOKUP(C235,'[2]2024年门店-截止10.31'!A:C,3,0)</f>
        <v>营业</v>
      </c>
      <c r="F235" s="63">
        <f>VLOOKUP(C235,[2]面积!A:B,2,0)</f>
        <v>53</v>
      </c>
      <c r="G235" s="57" t="str">
        <f>IF(OR(E235="营业",E235="装修中"),VLOOKUP(C235,[2]当前组织架构!C:H,6,0),"")</f>
        <v>刘佳</v>
      </c>
      <c r="H235" s="57" t="str">
        <f>IF(OR(E235="营业",E235="装修中"),VLOOKUP(C235,[2]当前组织架构!C:H,5,0),"")</f>
        <v>孟祥苹</v>
      </c>
      <c r="I235" s="58">
        <v>235598.37</v>
      </c>
      <c r="J235" s="58">
        <v>13335.76</v>
      </c>
      <c r="K235" s="58">
        <v>222262.61</v>
      </c>
      <c r="L235" s="58">
        <v>9456.99</v>
      </c>
      <c r="M235" s="58">
        <v>11706.39</v>
      </c>
      <c r="N235" s="58">
        <v>7877.81</v>
      </c>
      <c r="O235" s="58">
        <v>32880.379999999997</v>
      </c>
      <c r="P235" s="58">
        <v>0</v>
      </c>
      <c r="Q235" s="58">
        <v>1224.7454990000001</v>
      </c>
      <c r="R235" s="58">
        <v>63146.315499999997</v>
      </c>
      <c r="S235" s="58">
        <v>14091.61175</v>
      </c>
      <c r="T235" s="58">
        <v>0</v>
      </c>
      <c r="U235" s="58">
        <v>3990.83</v>
      </c>
      <c r="V235" s="58">
        <v>81228.757249999995</v>
      </c>
      <c r="W235" s="58">
        <v>141033.85269999999</v>
      </c>
      <c r="X235" s="58">
        <v>38359.230000000003</v>
      </c>
      <c r="Y235" s="58">
        <v>6202.17</v>
      </c>
      <c r="Z235" s="58">
        <v>2548.5700000000002</v>
      </c>
      <c r="AA235" s="58">
        <v>5670.19</v>
      </c>
      <c r="AB235" s="58">
        <v>3460.661321</v>
      </c>
      <c r="AC235" s="58">
        <v>0</v>
      </c>
      <c r="AD235" s="58">
        <v>56240.821320000003</v>
      </c>
      <c r="AE235" s="58">
        <v>4826</v>
      </c>
      <c r="AF235" s="58">
        <v>0</v>
      </c>
      <c r="AG235" s="58">
        <v>770.82</v>
      </c>
      <c r="AH235" s="58">
        <v>416.67</v>
      </c>
      <c r="AI235" s="58">
        <v>0</v>
      </c>
      <c r="AJ235" s="58">
        <v>0</v>
      </c>
      <c r="AK235" s="58">
        <v>40.020000000000003</v>
      </c>
      <c r="AL235" s="58">
        <v>0</v>
      </c>
      <c r="AM235" s="58">
        <v>995.61</v>
      </c>
      <c r="AN235" s="58">
        <v>1618.54</v>
      </c>
      <c r="AO235" s="58">
        <v>95.58</v>
      </c>
      <c r="AP235" s="58">
        <v>0</v>
      </c>
      <c r="AQ235" s="58">
        <v>0</v>
      </c>
      <c r="AR235" s="58">
        <v>0</v>
      </c>
      <c r="AS235" s="58">
        <v>0</v>
      </c>
      <c r="AT235" s="58">
        <v>0</v>
      </c>
      <c r="AU235" s="58">
        <v>0</v>
      </c>
      <c r="AV235" s="58">
        <v>2814.3863080000001</v>
      </c>
      <c r="AW235" s="58">
        <v>11577.62631</v>
      </c>
      <c r="AX235" s="58">
        <v>45428.571428571398</v>
      </c>
      <c r="AY235" s="58">
        <v>46528.301886792397</v>
      </c>
      <c r="AZ235" s="58">
        <v>91956.873315363802</v>
      </c>
      <c r="BA235" s="58">
        <v>-18741.468245363802</v>
      </c>
    </row>
    <row r="236" spans="1:53">
      <c r="A236" s="56">
        <v>202402</v>
      </c>
      <c r="B236" s="56" t="s">
        <v>531</v>
      </c>
      <c r="C236" s="56" t="s">
        <v>178</v>
      </c>
      <c r="D236" s="56" t="s">
        <v>177</v>
      </c>
      <c r="E236" s="62" t="str">
        <f>VLOOKUP(C236,'[2]2024年门店-截止10.31'!A:C,3,0)</f>
        <v>营业</v>
      </c>
      <c r="F236" s="63">
        <f>VLOOKUP(C236,[2]面积!A:B,2,0)</f>
        <v>108</v>
      </c>
      <c r="G236" s="57" t="str">
        <f>IF(OR(E236="营业",E236="装修中"),VLOOKUP(C236,[2]当前组织架构!C:H,6,0),"")</f>
        <v>刘佳</v>
      </c>
      <c r="H236" s="57" t="str">
        <f>IF(OR(E236="营业",E236="装修中"),VLOOKUP(C236,[2]当前组织架构!C:H,5,0),"")</f>
        <v>王佳</v>
      </c>
      <c r="I236" s="58">
        <v>209363.72</v>
      </c>
      <c r="J236" s="58">
        <v>6097.97</v>
      </c>
      <c r="K236" s="58">
        <v>203265.75</v>
      </c>
      <c r="L236" s="58">
        <v>9133.48</v>
      </c>
      <c r="M236" s="58">
        <v>9532.4500000000007</v>
      </c>
      <c r="N236" s="58">
        <v>7024.21</v>
      </c>
      <c r="O236" s="58">
        <v>28471.34</v>
      </c>
      <c r="P236" s="58">
        <v>0</v>
      </c>
      <c r="Q236" s="58">
        <v>1071.258834</v>
      </c>
      <c r="R236" s="58">
        <v>55232.738830000002</v>
      </c>
      <c r="S236" s="58">
        <v>12252.940769999999</v>
      </c>
      <c r="T236" s="58">
        <v>0</v>
      </c>
      <c r="U236" s="58">
        <v>10743.37</v>
      </c>
      <c r="V236" s="58">
        <v>78229.049599999998</v>
      </c>
      <c r="W236" s="58">
        <v>125036.7004</v>
      </c>
      <c r="X236" s="58">
        <v>14535.74</v>
      </c>
      <c r="Y236" s="58">
        <v>13975.54</v>
      </c>
      <c r="Z236" s="58">
        <v>3256.53</v>
      </c>
      <c r="AA236" s="58">
        <v>5187.5200000000004</v>
      </c>
      <c r="AB236" s="58">
        <v>612.50735850000001</v>
      </c>
      <c r="AC236" s="58">
        <v>0</v>
      </c>
      <c r="AD236" s="58">
        <v>37567.837359999998</v>
      </c>
      <c r="AE236" s="58">
        <v>2368.34</v>
      </c>
      <c r="AF236" s="58">
        <v>0</v>
      </c>
      <c r="AG236" s="58">
        <v>418.6</v>
      </c>
      <c r="AH236" s="58">
        <v>0</v>
      </c>
      <c r="AI236" s="58">
        <v>0</v>
      </c>
      <c r="AJ236" s="58">
        <v>0</v>
      </c>
      <c r="AK236" s="58">
        <v>93.41</v>
      </c>
      <c r="AL236" s="58">
        <v>0</v>
      </c>
      <c r="AM236" s="58">
        <v>1473.69</v>
      </c>
      <c r="AN236" s="58">
        <v>720</v>
      </c>
      <c r="AO236" s="58">
        <v>59.5</v>
      </c>
      <c r="AP236" s="58">
        <v>0</v>
      </c>
      <c r="AQ236" s="58">
        <v>0</v>
      </c>
      <c r="AR236" s="58">
        <v>0</v>
      </c>
      <c r="AS236" s="58">
        <v>0</v>
      </c>
      <c r="AT236" s="58">
        <v>0</v>
      </c>
      <c r="AU236" s="58">
        <v>0</v>
      </c>
      <c r="AV236" s="58">
        <v>2753.3814860000002</v>
      </c>
      <c r="AW236" s="58">
        <v>7886.9214860000002</v>
      </c>
      <c r="AX236" s="58">
        <v>45161.35</v>
      </c>
      <c r="AY236" s="58">
        <v>7944</v>
      </c>
      <c r="AZ236" s="58">
        <v>53105.35</v>
      </c>
      <c r="BA236" s="58">
        <v>26476.591553999999</v>
      </c>
    </row>
    <row r="237" spans="1:53">
      <c r="A237" s="56">
        <v>202402</v>
      </c>
      <c r="B237" s="56" t="s">
        <v>531</v>
      </c>
      <c r="C237" s="56" t="s">
        <v>180</v>
      </c>
      <c r="D237" s="56" t="s">
        <v>179</v>
      </c>
      <c r="E237" s="62" t="str">
        <f>VLOOKUP(C237,'[2]2024年门店-截止10.31'!A:C,3,0)</f>
        <v>营业</v>
      </c>
      <c r="F237" s="63">
        <f>VLOOKUP(C237,[2]面积!A:B,2,0)</f>
        <v>96</v>
      </c>
      <c r="G237" s="57" t="str">
        <f>IF(OR(E237="营业",E237="装修中"),VLOOKUP(C237,[2]当前组织架构!C:H,6,0),"")</f>
        <v>刘佳</v>
      </c>
      <c r="H237" s="57" t="str">
        <f>IF(OR(E237="营业",E237="装修中"),VLOOKUP(C237,[2]当前组织架构!C:H,5,0),"")</f>
        <v>王佳</v>
      </c>
      <c r="I237" s="58">
        <v>242444.69</v>
      </c>
      <c r="J237" s="58">
        <v>7061.5</v>
      </c>
      <c r="K237" s="58">
        <v>235383.19</v>
      </c>
      <c r="L237" s="58">
        <v>9010.41</v>
      </c>
      <c r="M237" s="58">
        <v>11075.13</v>
      </c>
      <c r="N237" s="58">
        <v>3753.04</v>
      </c>
      <c r="O237" s="58">
        <v>30067.9</v>
      </c>
      <c r="P237" s="58">
        <v>0</v>
      </c>
      <c r="Q237" s="58">
        <v>1066.2151940000001</v>
      </c>
      <c r="R237" s="58">
        <v>54972.695189999999</v>
      </c>
      <c r="S237" s="58">
        <v>12631.41419</v>
      </c>
      <c r="T237" s="58">
        <v>0</v>
      </c>
      <c r="U237" s="58">
        <v>12402.93</v>
      </c>
      <c r="V237" s="58">
        <v>80007.039390000005</v>
      </c>
      <c r="W237" s="58">
        <v>155376.15059999999</v>
      </c>
      <c r="X237" s="58">
        <v>21781.95</v>
      </c>
      <c r="Y237" s="58">
        <v>14437.78</v>
      </c>
      <c r="Z237" s="58">
        <v>3072.31</v>
      </c>
      <c r="AA237" s="58">
        <v>6834.72</v>
      </c>
      <c r="AB237" s="58">
        <v>483.62150939999998</v>
      </c>
      <c r="AC237" s="58">
        <v>0</v>
      </c>
      <c r="AD237" s="58">
        <v>46610.381509999999</v>
      </c>
      <c r="AE237" s="58">
        <v>4056.28</v>
      </c>
      <c r="AF237" s="58">
        <v>0</v>
      </c>
      <c r="AG237" s="58">
        <v>516.4</v>
      </c>
      <c r="AH237" s="58">
        <v>310</v>
      </c>
      <c r="AI237" s="58">
        <v>0</v>
      </c>
      <c r="AJ237" s="58">
        <v>0</v>
      </c>
      <c r="AK237" s="58">
        <v>49.83</v>
      </c>
      <c r="AL237" s="58">
        <v>0</v>
      </c>
      <c r="AM237" s="58">
        <v>772.11</v>
      </c>
      <c r="AN237" s="58">
        <v>720.01</v>
      </c>
      <c r="AO237" s="58">
        <v>31.27</v>
      </c>
      <c r="AP237" s="58">
        <v>0</v>
      </c>
      <c r="AQ237" s="58">
        <v>57</v>
      </c>
      <c r="AR237" s="58">
        <v>0</v>
      </c>
      <c r="AS237" s="58">
        <v>0</v>
      </c>
      <c r="AT237" s="58">
        <v>0</v>
      </c>
      <c r="AU237" s="58">
        <v>0</v>
      </c>
      <c r="AV237" s="58">
        <v>3033.3814860000002</v>
      </c>
      <c r="AW237" s="58">
        <v>9546.2814859999999</v>
      </c>
      <c r="AX237" s="58">
        <v>37960</v>
      </c>
      <c r="AY237" s="58">
        <v>8940</v>
      </c>
      <c r="AZ237" s="58">
        <v>46900</v>
      </c>
      <c r="BA237" s="58">
        <v>52319.487604000002</v>
      </c>
    </row>
    <row r="238" spans="1:53">
      <c r="A238" s="56">
        <v>202402</v>
      </c>
      <c r="B238" s="56" t="s">
        <v>531</v>
      </c>
      <c r="C238" s="56" t="s">
        <v>182</v>
      </c>
      <c r="D238" s="56" t="s">
        <v>181</v>
      </c>
      <c r="E238" s="62" t="str">
        <f>VLOOKUP(C238,'[2]2024年门店-截止10.31'!A:C,3,0)</f>
        <v>营业</v>
      </c>
      <c r="F238" s="63">
        <f>VLOOKUP(C238,[2]面积!A:B,2,0)</f>
        <v>104</v>
      </c>
      <c r="G238" s="57" t="str">
        <f>IF(OR(E238="营业",E238="装修中"),VLOOKUP(C238,[2]当前组织架构!C:H,6,0),"")</f>
        <v>刘佳</v>
      </c>
      <c r="H238" s="57" t="str">
        <f>IF(OR(E238="营业",E238="装修中"),VLOOKUP(C238,[2]当前组织架构!C:H,5,0),"")</f>
        <v>巨伦</v>
      </c>
      <c r="I238" s="58">
        <v>136134.89000000001</v>
      </c>
      <c r="J238" s="58">
        <v>3965.09</v>
      </c>
      <c r="K238" s="58">
        <v>132169.79999999999</v>
      </c>
      <c r="L238" s="58">
        <v>5761.94</v>
      </c>
      <c r="M238" s="58">
        <v>6043.32</v>
      </c>
      <c r="N238" s="58">
        <v>7109.37</v>
      </c>
      <c r="O238" s="58">
        <v>20285.63</v>
      </c>
      <c r="P238" s="58">
        <v>0</v>
      </c>
      <c r="Q238" s="58">
        <v>775.34116129999995</v>
      </c>
      <c r="R238" s="58">
        <v>39975.601159999998</v>
      </c>
      <c r="S238" s="58">
        <v>8787.3735410000008</v>
      </c>
      <c r="T238" s="58">
        <v>0</v>
      </c>
      <c r="U238" s="58">
        <v>2557.12</v>
      </c>
      <c r="V238" s="58">
        <v>51320.094700000001</v>
      </c>
      <c r="W238" s="58">
        <v>80849.705300000001</v>
      </c>
      <c r="X238" s="58">
        <v>19300.77</v>
      </c>
      <c r="Y238" s="58">
        <v>6424.87</v>
      </c>
      <c r="Z238" s="58">
        <v>1878.9</v>
      </c>
      <c r="AA238" s="58">
        <v>3629.54</v>
      </c>
      <c r="AB238" s="58">
        <v>249.74226419999999</v>
      </c>
      <c r="AC238" s="58">
        <v>0</v>
      </c>
      <c r="AD238" s="58">
        <v>31483.822260000001</v>
      </c>
      <c r="AE238" s="58">
        <v>4500</v>
      </c>
      <c r="AF238" s="58">
        <v>0</v>
      </c>
      <c r="AG238" s="58">
        <v>179.63</v>
      </c>
      <c r="AH238" s="58">
        <v>149.5</v>
      </c>
      <c r="AI238" s="58">
        <v>0</v>
      </c>
      <c r="AJ238" s="58">
        <v>46.02</v>
      </c>
      <c r="AK238" s="58">
        <v>40.159999999999997</v>
      </c>
      <c r="AL238" s="58">
        <v>0</v>
      </c>
      <c r="AM238" s="58">
        <v>1189.1099999999999</v>
      </c>
      <c r="AN238" s="58">
        <v>661.52</v>
      </c>
      <c r="AO238" s="58">
        <v>0</v>
      </c>
      <c r="AP238" s="58">
        <v>0</v>
      </c>
      <c r="AQ238" s="58">
        <v>0</v>
      </c>
      <c r="AR238" s="58">
        <v>0</v>
      </c>
      <c r="AS238" s="58">
        <v>0</v>
      </c>
      <c r="AT238" s="58">
        <v>0</v>
      </c>
      <c r="AU238" s="58">
        <v>0</v>
      </c>
      <c r="AV238" s="58">
        <v>3618.099545</v>
      </c>
      <c r="AW238" s="58">
        <v>10384.03955</v>
      </c>
      <c r="AX238" s="58">
        <v>22143.33</v>
      </c>
      <c r="AY238" s="58">
        <v>4160</v>
      </c>
      <c r="AZ238" s="58">
        <v>26303.33</v>
      </c>
      <c r="BA238" s="58">
        <v>12678.513489999999</v>
      </c>
    </row>
    <row r="239" spans="1:53">
      <c r="A239" s="56">
        <v>202402</v>
      </c>
      <c r="B239" s="56" t="s">
        <v>531</v>
      </c>
      <c r="C239" s="56" t="s">
        <v>184</v>
      </c>
      <c r="D239" s="56" t="s">
        <v>183</v>
      </c>
      <c r="E239" s="62" t="str">
        <f>VLOOKUP(C239,'[2]2024年门店-截止10.31'!A:C,3,0)</f>
        <v>营业</v>
      </c>
      <c r="F239" s="63">
        <f>VLOOKUP(C239,[2]面积!A:B,2,0)</f>
        <v>80</v>
      </c>
      <c r="G239" s="57" t="str">
        <f>IF(OR(E239="营业",E239="装修中"),VLOOKUP(C239,[2]当前组织架构!C:H,6,0),"")</f>
        <v>刘佳</v>
      </c>
      <c r="H239" s="57" t="str">
        <f>IF(OR(E239="营业",E239="装修中"),VLOOKUP(C239,[2]当前组织架构!C:H,5,0),"")</f>
        <v>孟祥苹</v>
      </c>
      <c r="I239" s="58">
        <v>141349.72</v>
      </c>
      <c r="J239" s="58">
        <v>8000.93</v>
      </c>
      <c r="K239" s="58">
        <v>133348.79</v>
      </c>
      <c r="L239" s="58">
        <v>5599.2</v>
      </c>
      <c r="M239" s="58">
        <v>6989.24</v>
      </c>
      <c r="N239" s="58">
        <v>5207.97</v>
      </c>
      <c r="O239" s="58">
        <v>19746.2</v>
      </c>
      <c r="P239" s="58">
        <v>0</v>
      </c>
      <c r="Q239" s="58">
        <v>742.55453499999999</v>
      </c>
      <c r="R239" s="58">
        <v>38285.164539999998</v>
      </c>
      <c r="S239" s="58">
        <v>8496.0258489999997</v>
      </c>
      <c r="T239" s="58">
        <v>0</v>
      </c>
      <c r="U239" s="58">
        <v>2153.5</v>
      </c>
      <c r="V239" s="58">
        <v>48934.69038</v>
      </c>
      <c r="W239" s="58">
        <v>84414.099619999994</v>
      </c>
      <c r="X239" s="58">
        <v>20964.61</v>
      </c>
      <c r="Y239" s="58">
        <v>7797.57</v>
      </c>
      <c r="Z239" s="58">
        <v>1949.63</v>
      </c>
      <c r="AA239" s="58">
        <v>4677.53</v>
      </c>
      <c r="AB239" s="58">
        <v>1896.587925</v>
      </c>
      <c r="AC239" s="58">
        <v>0</v>
      </c>
      <c r="AD239" s="58">
        <v>37285.927920000002</v>
      </c>
      <c r="AE239" s="58">
        <v>2740.08</v>
      </c>
      <c r="AF239" s="58">
        <v>0</v>
      </c>
      <c r="AG239" s="58">
        <v>0</v>
      </c>
      <c r="AH239" s="58">
        <v>150</v>
      </c>
      <c r="AI239" s="58">
        <v>0</v>
      </c>
      <c r="AJ239" s="58">
        <v>12.39</v>
      </c>
      <c r="AK239" s="58">
        <v>39.69</v>
      </c>
      <c r="AL239" s="58">
        <v>0</v>
      </c>
      <c r="AM239" s="58">
        <v>1110.52</v>
      </c>
      <c r="AN239" s="58">
        <v>2462.5100000000002</v>
      </c>
      <c r="AO239" s="58">
        <v>0</v>
      </c>
      <c r="AP239" s="58">
        <v>0</v>
      </c>
      <c r="AQ239" s="58">
        <v>0</v>
      </c>
      <c r="AR239" s="58">
        <v>0</v>
      </c>
      <c r="AS239" s="58">
        <v>0</v>
      </c>
      <c r="AT239" s="58">
        <v>0</v>
      </c>
      <c r="AU239" s="58">
        <v>0</v>
      </c>
      <c r="AV239" s="58">
        <v>2814.3863080000001</v>
      </c>
      <c r="AW239" s="58">
        <v>9329.5763079999997</v>
      </c>
      <c r="AX239" s="58">
        <v>42729.9047619048</v>
      </c>
      <c r="AY239" s="58">
        <v>8301.8867924528295</v>
      </c>
      <c r="AZ239" s="58">
        <v>51031.791554357602</v>
      </c>
      <c r="BA239" s="58">
        <v>-13233.196162357601</v>
      </c>
    </row>
    <row r="240" spans="1:53">
      <c r="A240" s="56">
        <v>202402</v>
      </c>
      <c r="B240" s="56" t="s">
        <v>531</v>
      </c>
      <c r="C240" s="56" t="s">
        <v>186</v>
      </c>
      <c r="D240" s="56" t="s">
        <v>185</v>
      </c>
      <c r="E240" s="62" t="str">
        <f>VLOOKUP(C240,'[2]2024年门店-截止10.31'!A:C,3,0)</f>
        <v>已闭店</v>
      </c>
      <c r="F240" s="63">
        <f>VLOOKUP(C240,[2]面积!A:B,2,0)</f>
        <v>78</v>
      </c>
      <c r="G240" s="57" t="str">
        <f>IF(OR(E240="营业",E240="装修中"),VLOOKUP(C240,[2]当前组织架构!C:H,6,0),"")</f>
        <v/>
      </c>
      <c r="H240" s="57" t="str">
        <f>IF(OR(E240="营业",E240="装修中"),VLOOKUP(C240,[2]当前组织架构!C:H,5,0),"")</f>
        <v/>
      </c>
      <c r="I240" s="58">
        <v>157373.63</v>
      </c>
      <c r="J240" s="58">
        <v>8907.94</v>
      </c>
      <c r="K240" s="58">
        <v>148465.69</v>
      </c>
      <c r="L240" s="58">
        <v>6581.5</v>
      </c>
      <c r="M240" s="58">
        <v>7454.47</v>
      </c>
      <c r="N240" s="58">
        <v>7601.37</v>
      </c>
      <c r="O240" s="58">
        <v>23988.14</v>
      </c>
      <c r="P240" s="58">
        <v>0</v>
      </c>
      <c r="Q240" s="58">
        <v>902.42545970000003</v>
      </c>
      <c r="R240" s="58">
        <v>46527.905460000002</v>
      </c>
      <c r="S240" s="58">
        <v>10322.841839999999</v>
      </c>
      <c r="T240" s="58">
        <v>0</v>
      </c>
      <c r="U240" s="58">
        <v>2226.96</v>
      </c>
      <c r="V240" s="58">
        <v>59077.707300000002</v>
      </c>
      <c r="W240" s="58">
        <v>89387.982699999993</v>
      </c>
      <c r="X240" s="58">
        <v>26048.5</v>
      </c>
      <c r="Y240" s="58">
        <v>5514.99</v>
      </c>
      <c r="Z240" s="58">
        <v>1193.2</v>
      </c>
      <c r="AA240" s="58">
        <v>4829.8599999999997</v>
      </c>
      <c r="AB240" s="58">
        <v>2551.523396</v>
      </c>
      <c r="AC240" s="58">
        <v>0</v>
      </c>
      <c r="AD240" s="58">
        <v>40138.073400000001</v>
      </c>
      <c r="AE240" s="58">
        <v>4282.5</v>
      </c>
      <c r="AF240" s="58">
        <v>0</v>
      </c>
      <c r="AG240" s="58">
        <v>383.1</v>
      </c>
      <c r="AH240" s="58">
        <v>248</v>
      </c>
      <c r="AI240" s="58">
        <v>0</v>
      </c>
      <c r="AJ240" s="58">
        <v>0</v>
      </c>
      <c r="AK240" s="58">
        <v>41.78</v>
      </c>
      <c r="AL240" s="58">
        <v>0</v>
      </c>
      <c r="AM240" s="58">
        <v>628.46</v>
      </c>
      <c r="AN240" s="58">
        <v>1018.76</v>
      </c>
      <c r="AO240" s="58">
        <v>100.88</v>
      </c>
      <c r="AP240" s="58">
        <v>0</v>
      </c>
      <c r="AQ240" s="58">
        <v>0</v>
      </c>
      <c r="AR240" s="58">
        <v>0</v>
      </c>
      <c r="AS240" s="58">
        <v>0</v>
      </c>
      <c r="AT240" s="58">
        <v>0</v>
      </c>
      <c r="AU240" s="58">
        <v>0</v>
      </c>
      <c r="AV240" s="58">
        <v>2814.3863080000001</v>
      </c>
      <c r="AW240" s="58">
        <v>9517.8663080000006</v>
      </c>
      <c r="AX240" s="58">
        <v>26845.4</v>
      </c>
      <c r="AY240" s="58">
        <v>1214.1509433962301</v>
      </c>
      <c r="AZ240" s="58">
        <v>28059.5509433962</v>
      </c>
      <c r="BA240" s="58">
        <v>11672.492048603801</v>
      </c>
    </row>
    <row r="241" spans="1:53">
      <c r="A241" s="56">
        <v>202402</v>
      </c>
      <c r="B241" s="56" t="s">
        <v>531</v>
      </c>
      <c r="C241" s="56" t="s">
        <v>188</v>
      </c>
      <c r="D241" s="56" t="s">
        <v>187</v>
      </c>
      <c r="E241" s="62" t="str">
        <f>VLOOKUP(C241,'[2]2024年门店-截止10.31'!A:C,3,0)</f>
        <v>营业</v>
      </c>
      <c r="F241" s="63">
        <f>VLOOKUP(C241,[2]面积!A:B,2,0)</f>
        <v>77</v>
      </c>
      <c r="G241" s="57" t="str">
        <f>IF(OR(E241="营业",E241="装修中"),VLOOKUP(C241,[2]当前组织架构!C:H,6,0),"")</f>
        <v>刘佳</v>
      </c>
      <c r="H241" s="57" t="str">
        <f>IF(OR(E241="营业",E241="装修中"),VLOOKUP(C241,[2]当前组织架构!C:H,5,0),"")</f>
        <v>刘传良</v>
      </c>
      <c r="I241" s="58">
        <v>149275.76</v>
      </c>
      <c r="J241" s="58">
        <v>8449.57</v>
      </c>
      <c r="K241" s="58">
        <v>140826.19</v>
      </c>
      <c r="L241" s="58">
        <v>6753.38</v>
      </c>
      <c r="M241" s="58">
        <v>8878.75</v>
      </c>
      <c r="N241" s="58">
        <v>4276.0200000000004</v>
      </c>
      <c r="O241" s="58">
        <v>22805.3</v>
      </c>
      <c r="P241" s="58">
        <v>0</v>
      </c>
      <c r="Q241" s="58">
        <v>844.82847630000003</v>
      </c>
      <c r="R241" s="58">
        <v>43558.278480000001</v>
      </c>
      <c r="S241" s="58">
        <v>9751.7450150000004</v>
      </c>
      <c r="T241" s="58">
        <v>0</v>
      </c>
      <c r="U241" s="58">
        <v>2162.8000000000002</v>
      </c>
      <c r="V241" s="58">
        <v>55472.823490000002</v>
      </c>
      <c r="W241" s="58">
        <v>85353.366510000007</v>
      </c>
      <c r="X241" s="58">
        <v>27075.77</v>
      </c>
      <c r="Y241" s="58">
        <v>6548.11</v>
      </c>
      <c r="Z241" s="58">
        <v>2252.34</v>
      </c>
      <c r="AA241" s="58">
        <v>5021.38</v>
      </c>
      <c r="AB241" s="58">
        <v>2903.31</v>
      </c>
      <c r="AC241" s="58">
        <v>0</v>
      </c>
      <c r="AD241" s="58">
        <v>43800.91</v>
      </c>
      <c r="AE241" s="58">
        <v>4234</v>
      </c>
      <c r="AF241" s="58">
        <v>0</v>
      </c>
      <c r="AG241" s="58">
        <v>174.13</v>
      </c>
      <c r="AH241" s="58">
        <v>0</v>
      </c>
      <c r="AI241" s="58">
        <v>0</v>
      </c>
      <c r="AJ241" s="58">
        <v>23.01</v>
      </c>
      <c r="AK241" s="58">
        <v>48.1</v>
      </c>
      <c r="AL241" s="58">
        <v>0</v>
      </c>
      <c r="AM241" s="58">
        <v>1226.3499999999999</v>
      </c>
      <c r="AN241" s="58">
        <v>3132.14</v>
      </c>
      <c r="AO241" s="58">
        <v>0</v>
      </c>
      <c r="AP241" s="58">
        <v>0</v>
      </c>
      <c r="AQ241" s="58">
        <v>0</v>
      </c>
      <c r="AR241" s="58">
        <v>0</v>
      </c>
      <c r="AS241" s="58">
        <v>0</v>
      </c>
      <c r="AT241" s="58">
        <v>0</v>
      </c>
      <c r="AU241" s="58">
        <v>0</v>
      </c>
      <c r="AV241" s="58">
        <v>3020.3223659999999</v>
      </c>
      <c r="AW241" s="58">
        <v>11858.052369999999</v>
      </c>
      <c r="AX241" s="58">
        <v>36135</v>
      </c>
      <c r="AY241" s="58">
        <v>6186.6320754716999</v>
      </c>
      <c r="AZ241" s="58">
        <v>42321.632075471702</v>
      </c>
      <c r="BA241" s="58">
        <v>-12627.227935471699</v>
      </c>
    </row>
    <row r="242" spans="1:53">
      <c r="A242" s="56">
        <v>202402</v>
      </c>
      <c r="B242" s="56" t="s">
        <v>531</v>
      </c>
      <c r="C242" s="56" t="s">
        <v>190</v>
      </c>
      <c r="D242" s="56" t="s">
        <v>189</v>
      </c>
      <c r="E242" s="62" t="str">
        <f>VLOOKUP(C242,'[2]2024年门店-截止10.31'!A:C,3,0)</f>
        <v>营业</v>
      </c>
      <c r="F242" s="63">
        <f>VLOOKUP(C242,[2]面积!A:B,2,0)</f>
        <v>73.31</v>
      </c>
      <c r="G242" s="57" t="str">
        <f>IF(OR(E242="营业",E242="装修中"),VLOOKUP(C242,[2]当前组织架构!C:H,6,0),"")</f>
        <v>刘佳</v>
      </c>
      <c r="H242" s="57" t="str">
        <f>IF(OR(E242="营业",E242="装修中"),VLOOKUP(C242,[2]当前组织架构!C:H,5,0),"")</f>
        <v>孟祥苹</v>
      </c>
      <c r="I242" s="58">
        <v>138391.92000000001</v>
      </c>
      <c r="J242" s="58">
        <v>7833.5</v>
      </c>
      <c r="K242" s="58">
        <v>130558.42</v>
      </c>
      <c r="L242" s="58">
        <v>5372.96</v>
      </c>
      <c r="M242" s="58">
        <v>6033.86</v>
      </c>
      <c r="N242" s="58">
        <v>3827.14</v>
      </c>
      <c r="O242" s="58">
        <v>20160.13</v>
      </c>
      <c r="P242" s="58">
        <v>0</v>
      </c>
      <c r="Q242" s="58">
        <v>700.05900080000004</v>
      </c>
      <c r="R242" s="58">
        <v>36094.148999999998</v>
      </c>
      <c r="S242" s="58">
        <v>8398.9353780000001</v>
      </c>
      <c r="T242" s="58">
        <v>0</v>
      </c>
      <c r="U242" s="58">
        <v>2222.71</v>
      </c>
      <c r="V242" s="58">
        <v>46715.794379999999</v>
      </c>
      <c r="W242" s="58">
        <v>83842.625620000006</v>
      </c>
      <c r="X242" s="58">
        <v>31917.200000000001</v>
      </c>
      <c r="Y242" s="58">
        <v>6493.2</v>
      </c>
      <c r="Z242" s="58">
        <v>2765.87</v>
      </c>
      <c r="AA242" s="58">
        <v>5205.8599999999997</v>
      </c>
      <c r="AB242" s="58">
        <v>2164.4037739999999</v>
      </c>
      <c r="AC242" s="58">
        <v>0</v>
      </c>
      <c r="AD242" s="58">
        <v>48546.533770000002</v>
      </c>
      <c r="AE242" s="58">
        <v>4185.1400000000003</v>
      </c>
      <c r="AF242" s="58">
        <v>160.6</v>
      </c>
      <c r="AG242" s="58">
        <v>347.41</v>
      </c>
      <c r="AH242" s="58">
        <v>650</v>
      </c>
      <c r="AI242" s="58">
        <v>0</v>
      </c>
      <c r="AJ242" s="58">
        <v>0</v>
      </c>
      <c r="AK242" s="58">
        <v>46.75</v>
      </c>
      <c r="AL242" s="58">
        <v>0</v>
      </c>
      <c r="AM242" s="58">
        <v>1511.08</v>
      </c>
      <c r="AN242" s="58">
        <v>705.85</v>
      </c>
      <c r="AO242" s="58">
        <v>69.84</v>
      </c>
      <c r="AP242" s="58">
        <v>0</v>
      </c>
      <c r="AQ242" s="58">
        <v>0</v>
      </c>
      <c r="AR242" s="58">
        <v>0</v>
      </c>
      <c r="AS242" s="58">
        <v>0</v>
      </c>
      <c r="AT242" s="58">
        <v>0</v>
      </c>
      <c r="AU242" s="58">
        <v>0</v>
      </c>
      <c r="AV242" s="58">
        <v>2814.3863080000001</v>
      </c>
      <c r="AW242" s="58">
        <v>10491.05631</v>
      </c>
      <c r="AX242" s="58">
        <v>23051.552380952398</v>
      </c>
      <c r="AY242" s="58">
        <v>7696.8867924528304</v>
      </c>
      <c r="AZ242" s="58">
        <v>30748.439173405201</v>
      </c>
      <c r="BA242" s="58">
        <v>-5943.4036334052298</v>
      </c>
    </row>
    <row r="243" spans="1:53">
      <c r="A243" s="56">
        <v>202402</v>
      </c>
      <c r="B243" s="56" t="s">
        <v>531</v>
      </c>
      <c r="C243" s="56" t="s">
        <v>192</v>
      </c>
      <c r="D243" s="56" t="s">
        <v>191</v>
      </c>
      <c r="E243" s="62" t="str">
        <f>VLOOKUP(C243,'[2]2024年门店-截止10.31'!A:C,3,0)</f>
        <v>营业</v>
      </c>
      <c r="F243" s="63">
        <f>VLOOKUP(C243,[2]面积!A:B,2,0)</f>
        <v>101.55</v>
      </c>
      <c r="G243" s="57" t="str">
        <f>IF(OR(E243="营业",E243="装修中"),VLOOKUP(C243,[2]当前组织架构!C:H,6,0),"")</f>
        <v>刘佳</v>
      </c>
      <c r="H243" s="57" t="str">
        <f>IF(OR(E243="营业",E243="装修中"),VLOOKUP(C243,[2]当前组织架构!C:H,5,0),"")</f>
        <v>解雯雯</v>
      </c>
      <c r="I243" s="58">
        <v>111795.06</v>
      </c>
      <c r="J243" s="58">
        <v>6328.02</v>
      </c>
      <c r="K243" s="58">
        <v>105467.04</v>
      </c>
      <c r="L243" s="58">
        <v>5458.53</v>
      </c>
      <c r="M243" s="58">
        <v>5729.86</v>
      </c>
      <c r="N243" s="58">
        <v>4150.2299999999996</v>
      </c>
      <c r="O243" s="58">
        <v>17967.509999999998</v>
      </c>
      <c r="P243" s="58">
        <v>0</v>
      </c>
      <c r="Q243" s="58">
        <v>658.7612815</v>
      </c>
      <c r="R243" s="58">
        <v>33964.891280000003</v>
      </c>
      <c r="S243" s="58">
        <v>7650.5976549999996</v>
      </c>
      <c r="T243" s="58">
        <v>0</v>
      </c>
      <c r="U243" s="58">
        <v>2151.48</v>
      </c>
      <c r="V243" s="58">
        <v>43766.968939999999</v>
      </c>
      <c r="W243" s="58">
        <v>61700.071060000002</v>
      </c>
      <c r="X243" s="58">
        <v>22364.5</v>
      </c>
      <c r="Y243" s="58">
        <v>4699.57</v>
      </c>
      <c r="Z243" s="58">
        <v>1406.19</v>
      </c>
      <c r="AA243" s="58">
        <v>2697.93</v>
      </c>
      <c r="AB243" s="58">
        <v>1579.772453</v>
      </c>
      <c r="AC243" s="58">
        <v>0</v>
      </c>
      <c r="AD243" s="58">
        <v>32747.962449999999</v>
      </c>
      <c r="AE243" s="58">
        <v>4301.8</v>
      </c>
      <c r="AF243" s="58">
        <v>0</v>
      </c>
      <c r="AG243" s="58">
        <v>179.19</v>
      </c>
      <c r="AH243" s="58">
        <v>0</v>
      </c>
      <c r="AI243" s="58">
        <v>0</v>
      </c>
      <c r="AJ243" s="58">
        <v>0</v>
      </c>
      <c r="AK243" s="58">
        <v>42.96</v>
      </c>
      <c r="AL243" s="58">
        <v>0</v>
      </c>
      <c r="AM243" s="58">
        <v>589.44000000000005</v>
      </c>
      <c r="AN243" s="58">
        <v>394.54</v>
      </c>
      <c r="AO243" s="58">
        <v>0</v>
      </c>
      <c r="AP243" s="58">
        <v>0</v>
      </c>
      <c r="AQ243" s="58">
        <v>0</v>
      </c>
      <c r="AR243" s="58">
        <v>0</v>
      </c>
      <c r="AS243" s="58">
        <v>0</v>
      </c>
      <c r="AT243" s="58">
        <v>0</v>
      </c>
      <c r="AU243" s="58">
        <v>0</v>
      </c>
      <c r="AV243" s="58">
        <v>3020.3223659999999</v>
      </c>
      <c r="AW243" s="58">
        <v>8528.2523660000006</v>
      </c>
      <c r="AX243" s="58">
        <v>7219.3047619047602</v>
      </c>
      <c r="AY243" s="58">
        <v>4346.6037735849004</v>
      </c>
      <c r="AZ243" s="58">
        <v>11565.9085354897</v>
      </c>
      <c r="BA243" s="58">
        <v>8857.9477085103408</v>
      </c>
    </row>
    <row r="244" spans="1:53">
      <c r="A244" s="56">
        <v>202402</v>
      </c>
      <c r="B244" s="56" t="s">
        <v>531</v>
      </c>
      <c r="C244" s="56" t="s">
        <v>194</v>
      </c>
      <c r="D244" s="56" t="s">
        <v>193</v>
      </c>
      <c r="E244" s="62" t="str">
        <f>VLOOKUP(C244,'[2]2024年门店-截止10.31'!A:C,3,0)</f>
        <v>营业</v>
      </c>
      <c r="F244" s="63">
        <f>VLOOKUP(C244,[2]面积!A:B,2,0)</f>
        <v>75</v>
      </c>
      <c r="G244" s="57" t="str">
        <f>IF(OR(E244="营业",E244="装修中"),VLOOKUP(C244,[2]当前组织架构!C:H,6,0),"")</f>
        <v>刘佳</v>
      </c>
      <c r="H244" s="57" t="str">
        <f>IF(OR(E244="营业",E244="装修中"),VLOOKUP(C244,[2]当前组织架构!C:H,5,0),"")</f>
        <v>刘传良</v>
      </c>
      <c r="I244" s="58">
        <v>146754.85999999999</v>
      </c>
      <c r="J244" s="58">
        <v>8306.8799999999992</v>
      </c>
      <c r="K244" s="58">
        <v>138447.98000000001</v>
      </c>
      <c r="L244" s="58">
        <v>5875.26</v>
      </c>
      <c r="M244" s="58">
        <v>7899.56</v>
      </c>
      <c r="N244" s="58">
        <v>7479.17</v>
      </c>
      <c r="O244" s="58">
        <v>22283.119999999999</v>
      </c>
      <c r="P244" s="58">
        <v>0</v>
      </c>
      <c r="Q244" s="58">
        <v>861.11963109999999</v>
      </c>
      <c r="R244" s="58">
        <v>44398.229630000002</v>
      </c>
      <c r="S244" s="58">
        <v>9697.3546970000007</v>
      </c>
      <c r="T244" s="58">
        <v>0</v>
      </c>
      <c r="U244" s="58">
        <v>2079.31</v>
      </c>
      <c r="V244" s="58">
        <v>56174.894330000003</v>
      </c>
      <c r="W244" s="58">
        <v>82273.08567</v>
      </c>
      <c r="X244" s="58">
        <v>24212.77</v>
      </c>
      <c r="Y244" s="58">
        <v>5609.39</v>
      </c>
      <c r="Z244" s="58">
        <v>1410.11</v>
      </c>
      <c r="AA244" s="58">
        <v>4023.86</v>
      </c>
      <c r="AB244" s="58">
        <v>3402.6107550000002</v>
      </c>
      <c r="AC244" s="58">
        <v>0</v>
      </c>
      <c r="AD244" s="58">
        <v>38658.740749999997</v>
      </c>
      <c r="AE244" s="58">
        <v>5270</v>
      </c>
      <c r="AF244" s="58">
        <v>0</v>
      </c>
      <c r="AG244" s="58">
        <v>620.29</v>
      </c>
      <c r="AH244" s="58">
        <v>0</v>
      </c>
      <c r="AI244" s="58">
        <v>0</v>
      </c>
      <c r="AJ244" s="58">
        <v>17.350000000000001</v>
      </c>
      <c r="AK244" s="58">
        <v>49.15</v>
      </c>
      <c r="AL244" s="58">
        <v>0</v>
      </c>
      <c r="AM244" s="58">
        <v>1492.98</v>
      </c>
      <c r="AN244" s="58">
        <v>1505.86</v>
      </c>
      <c r="AO244" s="58">
        <v>0</v>
      </c>
      <c r="AP244" s="58">
        <v>0</v>
      </c>
      <c r="AQ244" s="58">
        <v>0</v>
      </c>
      <c r="AR244" s="58">
        <v>0</v>
      </c>
      <c r="AS244" s="58">
        <v>0</v>
      </c>
      <c r="AT244" s="58">
        <v>0</v>
      </c>
      <c r="AU244" s="58">
        <v>0</v>
      </c>
      <c r="AV244" s="58">
        <v>3020.3223659999999</v>
      </c>
      <c r="AW244" s="58">
        <v>11975.952370000001</v>
      </c>
      <c r="AX244" s="58">
        <v>41279.761904761901</v>
      </c>
      <c r="AY244" s="58">
        <v>6745.28301886792</v>
      </c>
      <c r="AZ244" s="58">
        <v>48025.044923629801</v>
      </c>
      <c r="BA244" s="58">
        <v>-16386.6523736298</v>
      </c>
    </row>
    <row r="245" spans="1:53">
      <c r="A245" s="56">
        <v>202402</v>
      </c>
      <c r="B245" s="56" t="s">
        <v>531</v>
      </c>
      <c r="C245" s="56" t="s">
        <v>196</v>
      </c>
      <c r="D245" s="56" t="s">
        <v>195</v>
      </c>
      <c r="E245" s="62" t="str">
        <f>VLOOKUP(C245,'[2]2024年门店-截止10.31'!A:C,3,0)</f>
        <v>营业</v>
      </c>
      <c r="F245" s="63">
        <f>VLOOKUP(C245,[2]面积!A:B,2,0)</f>
        <v>79</v>
      </c>
      <c r="G245" s="57" t="str">
        <f>IF(OR(E245="营业",E245="装修中"),VLOOKUP(C245,[2]当前组织架构!C:H,6,0),"")</f>
        <v>刘佳</v>
      </c>
      <c r="H245" s="57" t="str">
        <f>IF(OR(E245="营业",E245="装修中"),VLOOKUP(C245,[2]当前组织架构!C:H,5,0),"")</f>
        <v>刘传良</v>
      </c>
      <c r="I245" s="58">
        <v>110198.73</v>
      </c>
      <c r="J245" s="58">
        <v>3209.67</v>
      </c>
      <c r="K245" s="58">
        <v>106989.06</v>
      </c>
      <c r="L245" s="58">
        <v>5538.34</v>
      </c>
      <c r="M245" s="58">
        <v>6715.75</v>
      </c>
      <c r="N245" s="58">
        <v>6793.35</v>
      </c>
      <c r="O245" s="58">
        <v>21101.46</v>
      </c>
      <c r="P245" s="58">
        <v>0</v>
      </c>
      <c r="Q245" s="58">
        <v>794.10429299999998</v>
      </c>
      <c r="R245" s="58">
        <v>40943.004289999997</v>
      </c>
      <c r="S245" s="58">
        <v>9081.9158690000004</v>
      </c>
      <c r="T245" s="58">
        <v>0</v>
      </c>
      <c r="U245" s="58">
        <v>2187.33</v>
      </c>
      <c r="V245" s="58">
        <v>52212.250160000003</v>
      </c>
      <c r="W245" s="58">
        <v>54776.809840000002</v>
      </c>
      <c r="X245" s="58">
        <v>26257.78</v>
      </c>
      <c r="Y245" s="58">
        <v>5738.03</v>
      </c>
      <c r="Z245" s="58">
        <v>2971.4</v>
      </c>
      <c r="AA245" s="58">
        <v>7840.69</v>
      </c>
      <c r="AB245" s="58">
        <v>679.98641510000004</v>
      </c>
      <c r="AC245" s="58">
        <v>0</v>
      </c>
      <c r="AD245" s="58">
        <v>43487.886420000003</v>
      </c>
      <c r="AE245" s="58">
        <v>4541.5</v>
      </c>
      <c r="AF245" s="58">
        <v>0</v>
      </c>
      <c r="AG245" s="58">
        <v>638.09</v>
      </c>
      <c r="AH245" s="58">
        <v>0</v>
      </c>
      <c r="AI245" s="58">
        <v>0</v>
      </c>
      <c r="AJ245" s="58">
        <v>0</v>
      </c>
      <c r="AK245" s="58">
        <v>47.12</v>
      </c>
      <c r="AL245" s="58">
        <v>0</v>
      </c>
      <c r="AM245" s="58">
        <v>711.42</v>
      </c>
      <c r="AN245" s="58">
        <v>529.54</v>
      </c>
      <c r="AO245" s="58">
        <v>20.6</v>
      </c>
      <c r="AP245" s="58">
        <v>0</v>
      </c>
      <c r="AQ245" s="58">
        <v>0</v>
      </c>
      <c r="AR245" s="58">
        <v>0</v>
      </c>
      <c r="AS245" s="58">
        <v>0</v>
      </c>
      <c r="AT245" s="58">
        <v>0</v>
      </c>
      <c r="AU245" s="58">
        <v>0</v>
      </c>
      <c r="AV245" s="58">
        <v>3020.3223659999999</v>
      </c>
      <c r="AW245" s="58">
        <v>9508.5923660000008</v>
      </c>
      <c r="AX245" s="58">
        <v>44635</v>
      </c>
      <c r="AY245" s="58">
        <v>4943.88</v>
      </c>
      <c r="AZ245" s="58">
        <v>49578.879999999997</v>
      </c>
      <c r="BA245" s="58">
        <v>-47798.548946000003</v>
      </c>
    </row>
    <row r="246" spans="1:53">
      <c r="A246" s="56">
        <v>202402</v>
      </c>
      <c r="B246" s="56" t="s">
        <v>531</v>
      </c>
      <c r="C246" s="56" t="s">
        <v>198</v>
      </c>
      <c r="D246" s="56" t="s">
        <v>197</v>
      </c>
      <c r="E246" s="62" t="str">
        <f>VLOOKUP(C246,'[2]2024年门店-截止10.31'!A:C,3,0)</f>
        <v>营业</v>
      </c>
      <c r="F246" s="63">
        <f>VLOOKUP(C246,[2]面积!A:B,2,0)</f>
        <v>145</v>
      </c>
      <c r="G246" s="57" t="str">
        <f>IF(OR(E246="营业",E246="装修中"),VLOOKUP(C246,[2]当前组织架构!C:H,6,0),"")</f>
        <v>刘佳</v>
      </c>
      <c r="H246" s="57" t="str">
        <f>IF(OR(E246="营业",E246="装修中"),VLOOKUP(C246,[2]当前组织架构!C:H,5,0),"")</f>
        <v>王佳</v>
      </c>
      <c r="I246" s="58">
        <v>224986.34</v>
      </c>
      <c r="J246" s="58">
        <v>6553</v>
      </c>
      <c r="K246" s="58">
        <v>218433.34</v>
      </c>
      <c r="L246" s="58">
        <v>9734.6</v>
      </c>
      <c r="M246" s="58">
        <v>12316.64</v>
      </c>
      <c r="N246" s="58">
        <v>5305.6</v>
      </c>
      <c r="O246" s="58">
        <v>34878.54</v>
      </c>
      <c r="P246" s="58">
        <v>0</v>
      </c>
      <c r="Q246" s="58">
        <v>1230.9523409999999</v>
      </c>
      <c r="R246" s="58">
        <v>63466.332340000001</v>
      </c>
      <c r="S246" s="58">
        <v>14624.622729999999</v>
      </c>
      <c r="T246" s="58">
        <v>0</v>
      </c>
      <c r="U246" s="58">
        <v>15804.79</v>
      </c>
      <c r="V246" s="58">
        <v>93895.745070000004</v>
      </c>
      <c r="W246" s="58">
        <v>124537.5949</v>
      </c>
      <c r="X246" s="58">
        <v>29448.5</v>
      </c>
      <c r="Y246" s="58">
        <v>10040.51</v>
      </c>
      <c r="Z246" s="58">
        <v>2440.3000000000002</v>
      </c>
      <c r="AA246" s="58">
        <v>8090.05</v>
      </c>
      <c r="AB246" s="58">
        <v>506.84377360000002</v>
      </c>
      <c r="AC246" s="58">
        <v>0</v>
      </c>
      <c r="AD246" s="58">
        <v>50526.20377</v>
      </c>
      <c r="AE246" s="58">
        <v>278</v>
      </c>
      <c r="AF246" s="58">
        <v>0</v>
      </c>
      <c r="AG246" s="58">
        <v>614.27</v>
      </c>
      <c r="AH246" s="58">
        <v>318</v>
      </c>
      <c r="AI246" s="58">
        <v>35</v>
      </c>
      <c r="AJ246" s="58">
        <v>152.4</v>
      </c>
      <c r="AK246" s="58">
        <v>54.22</v>
      </c>
      <c r="AL246" s="58">
        <v>0</v>
      </c>
      <c r="AM246" s="58">
        <v>1267.24</v>
      </c>
      <c r="AN246" s="58">
        <v>594.54</v>
      </c>
      <c r="AO246" s="58">
        <v>52.62</v>
      </c>
      <c r="AP246" s="58">
        <v>0</v>
      </c>
      <c r="AQ246" s="58">
        <v>0</v>
      </c>
      <c r="AR246" s="58">
        <v>0</v>
      </c>
      <c r="AS246" s="58">
        <v>0</v>
      </c>
      <c r="AT246" s="58">
        <v>0</v>
      </c>
      <c r="AU246" s="58">
        <v>0</v>
      </c>
      <c r="AV246" s="58">
        <v>2753.3814860000002</v>
      </c>
      <c r="AW246" s="58">
        <v>6119.6714860000002</v>
      </c>
      <c r="AX246" s="58">
        <v>46436.25</v>
      </c>
      <c r="AY246" s="58">
        <v>9353.59</v>
      </c>
      <c r="AZ246" s="58">
        <v>55789.84</v>
      </c>
      <c r="BA246" s="58">
        <v>12101.879644000001</v>
      </c>
    </row>
    <row r="247" spans="1:53">
      <c r="A247" s="56">
        <v>202402</v>
      </c>
      <c r="B247" s="56" t="s">
        <v>531</v>
      </c>
      <c r="C247" s="56" t="s">
        <v>200</v>
      </c>
      <c r="D247" s="56" t="s">
        <v>199</v>
      </c>
      <c r="E247" s="62" t="str">
        <f>VLOOKUP(C247,'[2]2024年门店-截止10.31'!A:C,3,0)</f>
        <v>营业</v>
      </c>
      <c r="F247" s="63">
        <f>VLOOKUP(C247,[2]面积!A:B,2,0)</f>
        <v>80</v>
      </c>
      <c r="G247" s="57" t="str">
        <f>IF(OR(E247="营业",E247="装修中"),VLOOKUP(C247,[2]当前组织架构!C:H,6,0),"")</f>
        <v>刘佳</v>
      </c>
      <c r="H247" s="57" t="str">
        <f>IF(OR(E247="营业",E247="装修中"),VLOOKUP(C247,[2]当前组织架构!C:H,5,0),"")</f>
        <v>王佳</v>
      </c>
      <c r="I247" s="58">
        <v>199591.78</v>
      </c>
      <c r="J247" s="58">
        <v>5813.35</v>
      </c>
      <c r="K247" s="58">
        <v>193778.43</v>
      </c>
      <c r="L247" s="58">
        <v>8915.74</v>
      </c>
      <c r="M247" s="58">
        <v>9759.7999999999993</v>
      </c>
      <c r="N247" s="58">
        <v>5578.75</v>
      </c>
      <c r="O247" s="58">
        <v>29780.26</v>
      </c>
      <c r="P247" s="58">
        <v>0</v>
      </c>
      <c r="Q247" s="58">
        <v>1068.748288</v>
      </c>
      <c r="R247" s="58">
        <v>55103.298289999999</v>
      </c>
      <c r="S247" s="58">
        <v>12570.926659999999</v>
      </c>
      <c r="T247" s="58">
        <v>0</v>
      </c>
      <c r="U247" s="58">
        <v>10075.59</v>
      </c>
      <c r="V247" s="58">
        <v>77749.81495</v>
      </c>
      <c r="W247" s="58">
        <v>116028.6151</v>
      </c>
      <c r="X247" s="58">
        <v>28335.56</v>
      </c>
      <c r="Y247" s="58">
        <v>9343.7000000000007</v>
      </c>
      <c r="Z247" s="58">
        <v>2173.17</v>
      </c>
      <c r="AA247" s="58">
        <v>8115.74</v>
      </c>
      <c r="AB247" s="58">
        <v>465.62452830000001</v>
      </c>
      <c r="AC247" s="58">
        <v>0</v>
      </c>
      <c r="AD247" s="58">
        <v>48433.794529999999</v>
      </c>
      <c r="AE247" s="58">
        <v>3203.4</v>
      </c>
      <c r="AF247" s="58">
        <v>0</v>
      </c>
      <c r="AG247" s="58">
        <v>406.43</v>
      </c>
      <c r="AH247" s="58">
        <v>76.63</v>
      </c>
      <c r="AI247" s="58">
        <v>0</v>
      </c>
      <c r="AJ247" s="58">
        <v>0</v>
      </c>
      <c r="AK247" s="58">
        <v>41.2</v>
      </c>
      <c r="AL247" s="58">
        <v>0</v>
      </c>
      <c r="AM247" s="58">
        <v>780.36</v>
      </c>
      <c r="AN247" s="58">
        <v>611.52</v>
      </c>
      <c r="AO247" s="58">
        <v>0</v>
      </c>
      <c r="AP247" s="58">
        <v>0</v>
      </c>
      <c r="AQ247" s="58">
        <v>0</v>
      </c>
      <c r="AR247" s="58">
        <v>0</v>
      </c>
      <c r="AS247" s="58">
        <v>0</v>
      </c>
      <c r="AT247" s="58">
        <v>0</v>
      </c>
      <c r="AU247" s="58">
        <v>0</v>
      </c>
      <c r="AV247" s="58">
        <v>2753.3814860000002</v>
      </c>
      <c r="AW247" s="58">
        <v>7872.9214860000002</v>
      </c>
      <c r="AX247" s="58">
        <v>46469.599999999999</v>
      </c>
      <c r="AY247" s="58">
        <v>6000</v>
      </c>
      <c r="AZ247" s="58">
        <v>52469.599999999999</v>
      </c>
      <c r="BA247" s="58">
        <v>7252.2990840000002</v>
      </c>
    </row>
    <row r="248" spans="1:53">
      <c r="A248" s="56">
        <v>202402</v>
      </c>
      <c r="B248" s="56" t="s">
        <v>531</v>
      </c>
      <c r="C248" s="56" t="s">
        <v>202</v>
      </c>
      <c r="D248" s="56" t="s">
        <v>201</v>
      </c>
      <c r="E248" s="62" t="str">
        <f>VLOOKUP(C248,'[2]2024年门店-截止10.31'!A:C,3,0)</f>
        <v>已闭店</v>
      </c>
      <c r="F248" s="63">
        <f>VLOOKUP(C248,[2]面积!A:B,2,0)</f>
        <v>83.31</v>
      </c>
      <c r="G248" s="57" t="str">
        <f>IF(OR(E248="营业",E248="装修中"),VLOOKUP(C248,[2]当前组织架构!C:H,6,0),"")</f>
        <v/>
      </c>
      <c r="H248" s="57" t="str">
        <f>IF(OR(E248="营业",E248="装修中"),VLOOKUP(C248,[2]当前组织架构!C:H,5,0),"")</f>
        <v/>
      </c>
      <c r="I248" s="58">
        <v>163036.99</v>
      </c>
      <c r="J248" s="58">
        <v>4748.6499999999996</v>
      </c>
      <c r="K248" s="58">
        <v>158288.34</v>
      </c>
      <c r="L248" s="58">
        <v>7045.94</v>
      </c>
      <c r="M248" s="58">
        <v>8677.9699999999993</v>
      </c>
      <c r="N248" s="58">
        <v>2595.3000000000002</v>
      </c>
      <c r="O248" s="58">
        <v>24141.38</v>
      </c>
      <c r="P248" s="58">
        <v>0</v>
      </c>
      <c r="Q248" s="58">
        <v>839.82716340000002</v>
      </c>
      <c r="R248" s="58">
        <v>43300.417159999997</v>
      </c>
      <c r="S248" s="58">
        <v>10064.770710000001</v>
      </c>
      <c r="T248" s="58">
        <v>0</v>
      </c>
      <c r="U248" s="58">
        <v>8256.1</v>
      </c>
      <c r="V248" s="58">
        <v>61621.287880000003</v>
      </c>
      <c r="W248" s="58">
        <v>96667.052119999993</v>
      </c>
      <c r="X248" s="58">
        <v>14839.26</v>
      </c>
      <c r="Y248" s="58">
        <v>9521.0300000000007</v>
      </c>
      <c r="Z248" s="58">
        <v>2064.3000000000002</v>
      </c>
      <c r="AA248" s="58">
        <v>5070.8999999999996</v>
      </c>
      <c r="AB248" s="58">
        <v>305.47113209999998</v>
      </c>
      <c r="AC248" s="58">
        <v>0</v>
      </c>
      <c r="AD248" s="58">
        <v>31800.96113</v>
      </c>
      <c r="AE248" s="58">
        <v>3958.65</v>
      </c>
      <c r="AF248" s="58">
        <v>54</v>
      </c>
      <c r="AG248" s="58">
        <v>429.39</v>
      </c>
      <c r="AH248" s="58">
        <v>127.83</v>
      </c>
      <c r="AI248" s="58">
        <v>0</v>
      </c>
      <c r="AJ248" s="58">
        <v>88.02</v>
      </c>
      <c r="AK248" s="58">
        <v>41.86</v>
      </c>
      <c r="AL248" s="58">
        <v>0</v>
      </c>
      <c r="AM248" s="58">
        <v>1104.1300000000001</v>
      </c>
      <c r="AN248" s="58">
        <v>611.52</v>
      </c>
      <c r="AO248" s="58">
        <v>0</v>
      </c>
      <c r="AP248" s="58">
        <v>0</v>
      </c>
      <c r="AQ248" s="58">
        <v>0</v>
      </c>
      <c r="AR248" s="58">
        <v>0</v>
      </c>
      <c r="AS248" s="58">
        <v>0</v>
      </c>
      <c r="AT248" s="58">
        <v>0</v>
      </c>
      <c r="AU248" s="58">
        <v>0</v>
      </c>
      <c r="AV248" s="58">
        <v>2753.3814860000002</v>
      </c>
      <c r="AW248" s="58">
        <v>9168.7814859999999</v>
      </c>
      <c r="AX248" s="58">
        <v>38996.89</v>
      </c>
      <c r="AY248" s="58">
        <v>6248.7</v>
      </c>
      <c r="AZ248" s="58">
        <v>45245.59</v>
      </c>
      <c r="BA248" s="58">
        <v>10451.719504000001</v>
      </c>
    </row>
    <row r="249" spans="1:53">
      <c r="A249" s="56">
        <v>202402</v>
      </c>
      <c r="B249" s="56" t="s">
        <v>531</v>
      </c>
      <c r="C249" s="56" t="s">
        <v>204</v>
      </c>
      <c r="D249" s="56" t="s">
        <v>203</v>
      </c>
      <c r="E249" s="62" t="str">
        <f>VLOOKUP(C249,'[2]2024年门店-截止10.31'!A:C,3,0)</f>
        <v>营业</v>
      </c>
      <c r="F249" s="63">
        <f>VLOOKUP(C249,[2]面积!A:B,2,0)</f>
        <v>106</v>
      </c>
      <c r="G249" s="57" t="str">
        <f>IF(OR(E249="营业",E249="装修中"),VLOOKUP(C249,[2]当前组织架构!C:H,6,0),"")</f>
        <v>刘佳</v>
      </c>
      <c r="H249" s="57" t="str">
        <f>IF(OR(E249="营业",E249="装修中"),VLOOKUP(C249,[2]当前组织架构!C:H,5,0),"")</f>
        <v>王佳</v>
      </c>
      <c r="I249" s="58">
        <v>272360.11</v>
      </c>
      <c r="J249" s="58">
        <v>7932.82</v>
      </c>
      <c r="K249" s="58">
        <v>264427.28999999998</v>
      </c>
      <c r="L249" s="58">
        <v>12059.72</v>
      </c>
      <c r="M249" s="58">
        <v>13060.48</v>
      </c>
      <c r="N249" s="58">
        <v>8915.34</v>
      </c>
      <c r="O249" s="58">
        <v>39677.379999999997</v>
      </c>
      <c r="P249" s="58">
        <v>0</v>
      </c>
      <c r="Q249" s="58">
        <v>1457.9663760000001</v>
      </c>
      <c r="R249" s="58">
        <v>75170.886379999996</v>
      </c>
      <c r="S249" s="58">
        <v>16910.02592</v>
      </c>
      <c r="T249" s="58">
        <v>0</v>
      </c>
      <c r="U249" s="58">
        <v>14089.28</v>
      </c>
      <c r="V249" s="58">
        <v>106170.1923</v>
      </c>
      <c r="W249" s="58">
        <v>158257.09770000001</v>
      </c>
      <c r="X249" s="58">
        <v>27747.54</v>
      </c>
      <c r="Y249" s="58">
        <v>11978.81</v>
      </c>
      <c r="Z249" s="58">
        <v>2127.98</v>
      </c>
      <c r="AA249" s="58">
        <v>7221.21</v>
      </c>
      <c r="AB249" s="58">
        <v>417.6803774</v>
      </c>
      <c r="AC249" s="58">
        <v>0</v>
      </c>
      <c r="AD249" s="58">
        <v>49493.220379999999</v>
      </c>
      <c r="AE249" s="58">
        <v>607.6</v>
      </c>
      <c r="AF249" s="58">
        <v>0</v>
      </c>
      <c r="AG249" s="58">
        <v>500.03</v>
      </c>
      <c r="AH249" s="58">
        <v>0</v>
      </c>
      <c r="AI249" s="58">
        <v>0</v>
      </c>
      <c r="AJ249" s="58">
        <v>78.02</v>
      </c>
      <c r="AK249" s="58">
        <v>37.950000000000003</v>
      </c>
      <c r="AL249" s="58">
        <v>0</v>
      </c>
      <c r="AM249" s="58">
        <v>2002.12</v>
      </c>
      <c r="AN249" s="58">
        <v>611.52</v>
      </c>
      <c r="AO249" s="58">
        <v>38</v>
      </c>
      <c r="AP249" s="58">
        <v>0</v>
      </c>
      <c r="AQ249" s="58">
        <v>0</v>
      </c>
      <c r="AR249" s="58">
        <v>0</v>
      </c>
      <c r="AS249" s="58">
        <v>0</v>
      </c>
      <c r="AT249" s="58">
        <v>0</v>
      </c>
      <c r="AU249" s="58">
        <v>0</v>
      </c>
      <c r="AV249" s="58">
        <v>2753.3814860000002</v>
      </c>
      <c r="AW249" s="58">
        <v>6628.621486</v>
      </c>
      <c r="AX249" s="58">
        <v>28956</v>
      </c>
      <c r="AY249" s="58">
        <v>4611</v>
      </c>
      <c r="AZ249" s="58">
        <v>33567</v>
      </c>
      <c r="BA249" s="58">
        <v>68568.255833999996</v>
      </c>
    </row>
    <row r="250" spans="1:53">
      <c r="A250" s="56">
        <v>202402</v>
      </c>
      <c r="B250" s="56" t="s">
        <v>531</v>
      </c>
      <c r="C250" s="56" t="s">
        <v>206</v>
      </c>
      <c r="D250" s="56" t="s">
        <v>205</v>
      </c>
      <c r="E250" s="62" t="str">
        <f>VLOOKUP(C250,'[2]2024年门店-截止10.31'!A:C,3,0)</f>
        <v>营业</v>
      </c>
      <c r="F250" s="63">
        <f>VLOOKUP(C250,[2]面积!A:B,2,0)</f>
        <v>69.650000000000006</v>
      </c>
      <c r="G250" s="57" t="str">
        <f>IF(OR(E250="营业",E250="装修中"),VLOOKUP(C250,[2]当前组织架构!C:H,6,0),"")</f>
        <v>刘佳</v>
      </c>
      <c r="H250" s="57" t="str">
        <f>IF(OR(E250="营业",E250="装修中"),VLOOKUP(C250,[2]当前组织架构!C:H,5,0),"")</f>
        <v>王佳</v>
      </c>
      <c r="I250" s="58">
        <v>96217.83</v>
      </c>
      <c r="J250" s="58">
        <v>2802.46</v>
      </c>
      <c r="K250" s="58">
        <v>93415.37</v>
      </c>
      <c r="L250" s="58">
        <v>4843.78</v>
      </c>
      <c r="M250" s="58">
        <v>4881.5600000000004</v>
      </c>
      <c r="N250" s="58">
        <v>3980.41</v>
      </c>
      <c r="O250" s="58">
        <v>16325.11</v>
      </c>
      <c r="P250" s="58">
        <v>0</v>
      </c>
      <c r="Q250" s="58">
        <v>593.97978149999994</v>
      </c>
      <c r="R250" s="58">
        <v>30624.839779999998</v>
      </c>
      <c r="S250" s="58">
        <v>6929.6268319999999</v>
      </c>
      <c r="T250" s="58">
        <v>0</v>
      </c>
      <c r="U250" s="58">
        <v>6791.35</v>
      </c>
      <c r="V250" s="58">
        <v>44345.816610000002</v>
      </c>
      <c r="W250" s="58">
        <v>49069.553390000001</v>
      </c>
      <c r="X250" s="58">
        <v>16809</v>
      </c>
      <c r="Y250" s="58">
        <v>6281.5</v>
      </c>
      <c r="Z250" s="58">
        <v>1341.27</v>
      </c>
      <c r="AA250" s="58">
        <v>4728.99</v>
      </c>
      <c r="AB250" s="58">
        <v>350.89094340000003</v>
      </c>
      <c r="AC250" s="58">
        <v>0</v>
      </c>
      <c r="AD250" s="58">
        <v>29511.65094</v>
      </c>
      <c r="AE250" s="58">
        <v>3369.31</v>
      </c>
      <c r="AF250" s="58">
        <v>0</v>
      </c>
      <c r="AG250" s="58">
        <v>8.69</v>
      </c>
      <c r="AH250" s="58">
        <v>0</v>
      </c>
      <c r="AI250" s="58">
        <v>0</v>
      </c>
      <c r="AJ250" s="58">
        <v>0</v>
      </c>
      <c r="AK250" s="58">
        <v>43.19</v>
      </c>
      <c r="AL250" s="58">
        <v>0</v>
      </c>
      <c r="AM250" s="58">
        <v>734.8</v>
      </c>
      <c r="AN250" s="58">
        <v>436.21</v>
      </c>
      <c r="AO250" s="58">
        <v>113.99</v>
      </c>
      <c r="AP250" s="58">
        <v>0</v>
      </c>
      <c r="AQ250" s="58">
        <v>0</v>
      </c>
      <c r="AR250" s="58">
        <v>0</v>
      </c>
      <c r="AS250" s="58">
        <v>0</v>
      </c>
      <c r="AT250" s="58">
        <v>0</v>
      </c>
      <c r="AU250" s="58">
        <v>0</v>
      </c>
      <c r="AV250" s="58">
        <v>2753.3814860000002</v>
      </c>
      <c r="AW250" s="58">
        <v>7459.5714859999998</v>
      </c>
      <c r="AX250" s="58">
        <v>16716</v>
      </c>
      <c r="AY250" s="58">
        <v>5223.75</v>
      </c>
      <c r="AZ250" s="58">
        <v>21939.75</v>
      </c>
      <c r="BA250" s="58">
        <v>-9841.4190359999993</v>
      </c>
    </row>
    <row r="251" spans="1:53">
      <c r="A251" s="56">
        <v>202402</v>
      </c>
      <c r="B251" s="56" t="s">
        <v>531</v>
      </c>
      <c r="C251" s="56" t="s">
        <v>208</v>
      </c>
      <c r="D251" s="56" t="s">
        <v>207</v>
      </c>
      <c r="E251" s="62" t="str">
        <f>VLOOKUP(C251,'[2]2024年门店-截止10.31'!A:C,3,0)</f>
        <v>营业</v>
      </c>
      <c r="F251" s="63">
        <f>VLOOKUP(C251,[2]面积!A:B,2,0)</f>
        <v>91</v>
      </c>
      <c r="G251" s="57" t="str">
        <f>IF(OR(E251="营业",E251="装修中"),VLOOKUP(C251,[2]当前组织架构!C:H,6,0),"")</f>
        <v>刘佳</v>
      </c>
      <c r="H251" s="57" t="str">
        <f>IF(OR(E251="营业",E251="装修中"),VLOOKUP(C251,[2]当前组织架构!C:H,5,0),"")</f>
        <v>袁春福</v>
      </c>
      <c r="I251" s="58">
        <v>137887.57</v>
      </c>
      <c r="J251" s="58">
        <v>4016.14</v>
      </c>
      <c r="K251" s="58">
        <v>133871.43</v>
      </c>
      <c r="L251" s="58">
        <v>6525.7</v>
      </c>
      <c r="M251" s="58">
        <v>7898.54</v>
      </c>
      <c r="N251" s="58">
        <v>3938.54</v>
      </c>
      <c r="O251" s="58">
        <v>24214.79</v>
      </c>
      <c r="P251" s="58">
        <v>0</v>
      </c>
      <c r="Q251" s="58">
        <v>842.14090850000002</v>
      </c>
      <c r="R251" s="58">
        <v>43419.710910000002</v>
      </c>
      <c r="S251" s="58">
        <v>10094.238380000001</v>
      </c>
      <c r="T251" s="58">
        <v>0</v>
      </c>
      <c r="U251" s="58">
        <v>8746.93</v>
      </c>
      <c r="V251" s="58">
        <v>62260.879289999997</v>
      </c>
      <c r="W251" s="58">
        <v>71610.550709999996</v>
      </c>
      <c r="X251" s="58">
        <v>18991</v>
      </c>
      <c r="Y251" s="58">
        <v>8640.4</v>
      </c>
      <c r="Z251" s="58">
        <v>2630.2</v>
      </c>
      <c r="AA251" s="58">
        <v>5742.52</v>
      </c>
      <c r="AB251" s="58">
        <v>457.73849059999998</v>
      </c>
      <c r="AC251" s="58">
        <v>0</v>
      </c>
      <c r="AD251" s="58">
        <v>36461.858489999999</v>
      </c>
      <c r="AE251" s="58">
        <v>214.1</v>
      </c>
      <c r="AF251" s="58">
        <v>0</v>
      </c>
      <c r="AG251" s="58">
        <v>327.18</v>
      </c>
      <c r="AH251" s="58">
        <v>200</v>
      </c>
      <c r="AI251" s="58">
        <v>0</v>
      </c>
      <c r="AJ251" s="58">
        <v>72.010000000000005</v>
      </c>
      <c r="AK251" s="58">
        <v>41.26</v>
      </c>
      <c r="AL251" s="58">
        <v>0</v>
      </c>
      <c r="AM251" s="58">
        <v>1249.1400000000001</v>
      </c>
      <c r="AN251" s="58">
        <v>639.82000000000005</v>
      </c>
      <c r="AO251" s="58">
        <v>0</v>
      </c>
      <c r="AP251" s="58">
        <v>0</v>
      </c>
      <c r="AQ251" s="58">
        <v>0</v>
      </c>
      <c r="AR251" s="58">
        <v>0</v>
      </c>
      <c r="AS251" s="58">
        <v>0</v>
      </c>
      <c r="AT251" s="58">
        <v>0</v>
      </c>
      <c r="AU251" s="58">
        <v>0</v>
      </c>
      <c r="AV251" s="58">
        <v>2615.5216230000001</v>
      </c>
      <c r="AW251" s="58">
        <v>5359.0316229999999</v>
      </c>
      <c r="AX251" s="58">
        <v>8972.56</v>
      </c>
      <c r="AY251" s="58">
        <v>800</v>
      </c>
      <c r="AZ251" s="58">
        <v>9772.56</v>
      </c>
      <c r="BA251" s="58">
        <v>20017.100597000001</v>
      </c>
    </row>
    <row r="252" spans="1:53">
      <c r="A252" s="56">
        <v>202402</v>
      </c>
      <c r="B252" s="56" t="s">
        <v>531</v>
      </c>
      <c r="C252" s="56" t="s">
        <v>210</v>
      </c>
      <c r="D252" s="56" t="s">
        <v>209</v>
      </c>
      <c r="E252" s="62" t="str">
        <f>VLOOKUP(C252,'[2]2024年门店-截止10.31'!A:C,3,0)</f>
        <v>营业</v>
      </c>
      <c r="F252" s="63">
        <f>VLOOKUP(C252,[2]面积!A:B,2,0)</f>
        <v>90.05</v>
      </c>
      <c r="G252" s="57" t="str">
        <f>IF(OR(E252="营业",E252="装修中"),VLOOKUP(C252,[2]当前组织架构!C:H,6,0),"")</f>
        <v>刘佳</v>
      </c>
      <c r="H252" s="57" t="str">
        <f>IF(OR(E252="营业",E252="装修中"),VLOOKUP(C252,[2]当前组织架构!C:H,5,0),"")</f>
        <v>袁春福</v>
      </c>
      <c r="I252" s="58">
        <v>190498.71</v>
      </c>
      <c r="J252" s="58">
        <v>5548.51</v>
      </c>
      <c r="K252" s="58">
        <v>184950.2</v>
      </c>
      <c r="L252" s="58">
        <v>8713.81</v>
      </c>
      <c r="M252" s="58">
        <v>13160.46</v>
      </c>
      <c r="N252" s="58">
        <v>7316.74</v>
      </c>
      <c r="O252" s="58">
        <v>31525.13</v>
      </c>
      <c r="P252" s="58">
        <v>0</v>
      </c>
      <c r="Q252" s="58">
        <v>1200.903323</v>
      </c>
      <c r="R252" s="58">
        <v>61917.043319999997</v>
      </c>
      <c r="S252" s="58">
        <v>13637.04758</v>
      </c>
      <c r="T252" s="58">
        <v>0</v>
      </c>
      <c r="U252" s="58">
        <v>22884.6</v>
      </c>
      <c r="V252" s="58">
        <v>98438.690900000001</v>
      </c>
      <c r="W252" s="58">
        <v>86511.509099999996</v>
      </c>
      <c r="X252" s="58">
        <v>23355.5</v>
      </c>
      <c r="Y252" s="58">
        <v>11370.3</v>
      </c>
      <c r="Z252" s="58">
        <v>2517.66</v>
      </c>
      <c r="AA252" s="58">
        <v>5669.96</v>
      </c>
      <c r="AB252" s="58">
        <v>483.04226419999998</v>
      </c>
      <c r="AC252" s="58">
        <v>0</v>
      </c>
      <c r="AD252" s="58">
        <v>43396.46226</v>
      </c>
      <c r="AE252" s="58">
        <v>4566</v>
      </c>
      <c r="AF252" s="58">
        <v>24.91</v>
      </c>
      <c r="AG252" s="58">
        <v>449.74</v>
      </c>
      <c r="AH252" s="58">
        <v>150</v>
      </c>
      <c r="AI252" s="58">
        <v>3000</v>
      </c>
      <c r="AJ252" s="58">
        <v>108.01</v>
      </c>
      <c r="AK252" s="58">
        <v>43.38</v>
      </c>
      <c r="AL252" s="58">
        <v>0</v>
      </c>
      <c r="AM252" s="58">
        <v>1024.6300000000001</v>
      </c>
      <c r="AN252" s="58">
        <v>611.52</v>
      </c>
      <c r="AO252" s="58">
        <v>0</v>
      </c>
      <c r="AP252" s="58">
        <v>0</v>
      </c>
      <c r="AQ252" s="58">
        <v>0</v>
      </c>
      <c r="AR252" s="58">
        <v>0</v>
      </c>
      <c r="AS252" s="58">
        <v>0</v>
      </c>
      <c r="AT252" s="58">
        <v>0</v>
      </c>
      <c r="AU252" s="58">
        <v>0</v>
      </c>
      <c r="AV252" s="58">
        <v>2615.5216230000001</v>
      </c>
      <c r="AW252" s="58">
        <v>12593.71162</v>
      </c>
      <c r="AX252" s="58">
        <v>16209</v>
      </c>
      <c r="AY252" s="58">
        <v>8104.5</v>
      </c>
      <c r="AZ252" s="58">
        <v>24313.5</v>
      </c>
      <c r="BA252" s="58">
        <v>6207.8352199999899</v>
      </c>
    </row>
    <row r="253" spans="1:53">
      <c r="A253" s="56">
        <v>202402</v>
      </c>
      <c r="B253" s="56" t="s">
        <v>531</v>
      </c>
      <c r="C253" s="56" t="s">
        <v>212</v>
      </c>
      <c r="D253" s="56" t="s">
        <v>211</v>
      </c>
      <c r="E253" s="62" t="str">
        <f>VLOOKUP(C253,'[2]2024年门店-截止10.31'!A:C,3,0)</f>
        <v>已闭店</v>
      </c>
      <c r="F253" s="63">
        <f>VLOOKUP(C253,[2]面积!A:B,2,0)</f>
        <v>151</v>
      </c>
      <c r="G253" s="57" t="str">
        <f>IF(OR(E253="营业",E253="装修中"),VLOOKUP(C253,[2]当前组织架构!C:H,6,0),"")</f>
        <v/>
      </c>
      <c r="H253" s="57" t="str">
        <f>IF(OR(E253="营业",E253="装修中"),VLOOKUP(C253,[2]当前组织架构!C:H,5,0),"")</f>
        <v/>
      </c>
      <c r="I253" s="58">
        <v>437259.82</v>
      </c>
      <c r="J253" s="58">
        <v>24750.560000000001</v>
      </c>
      <c r="K253" s="58">
        <v>412509.26</v>
      </c>
      <c r="L253" s="58">
        <v>16333.78</v>
      </c>
      <c r="M253" s="58">
        <v>21521.45</v>
      </c>
      <c r="N253" s="58">
        <v>10952.75</v>
      </c>
      <c r="O253" s="58">
        <v>61818.41</v>
      </c>
      <c r="P253" s="58">
        <v>0</v>
      </c>
      <c r="Q253" s="58">
        <v>2188.0771629999999</v>
      </c>
      <c r="R253" s="58">
        <v>112814.4672</v>
      </c>
      <c r="S253" s="58">
        <v>25950.638169999998</v>
      </c>
      <c r="T253" s="58">
        <v>0</v>
      </c>
      <c r="U253" s="58">
        <v>2625.04</v>
      </c>
      <c r="V253" s="58">
        <v>141390.1453</v>
      </c>
      <c r="W253" s="58">
        <v>271119.11469999998</v>
      </c>
      <c r="X253" s="58">
        <v>35699.089999999997</v>
      </c>
      <c r="Y253" s="58">
        <v>13928.97</v>
      </c>
      <c r="Z253" s="58">
        <v>3134.11</v>
      </c>
      <c r="AA253" s="58">
        <v>8849.59</v>
      </c>
      <c r="AB253" s="58">
        <v>552.59528299999999</v>
      </c>
      <c r="AC253" s="58">
        <v>0</v>
      </c>
      <c r="AD253" s="58">
        <v>62164.355280000003</v>
      </c>
      <c r="AE253" s="58">
        <v>4274.6000000000004</v>
      </c>
      <c r="AF253" s="58">
        <v>1185.2</v>
      </c>
      <c r="AG253" s="58">
        <v>1700.35</v>
      </c>
      <c r="AH253" s="58">
        <v>1100.5</v>
      </c>
      <c r="AI253" s="58">
        <v>0</v>
      </c>
      <c r="AJ253" s="58">
        <v>35.4</v>
      </c>
      <c r="AK253" s="58">
        <v>81.55</v>
      </c>
      <c r="AL253" s="58">
        <v>0</v>
      </c>
      <c r="AM253" s="58">
        <v>2416.27</v>
      </c>
      <c r="AN253" s="58">
        <v>611.52</v>
      </c>
      <c r="AO253" s="58">
        <v>31.57</v>
      </c>
      <c r="AP253" s="58">
        <v>0</v>
      </c>
      <c r="AQ253" s="58">
        <v>60</v>
      </c>
      <c r="AR253" s="58">
        <v>0</v>
      </c>
      <c r="AS253" s="58">
        <v>0</v>
      </c>
      <c r="AT253" s="58">
        <v>0</v>
      </c>
      <c r="AU253" s="58">
        <v>0</v>
      </c>
      <c r="AV253" s="58">
        <v>3618.099545</v>
      </c>
      <c r="AW253" s="58">
        <v>15115.05955</v>
      </c>
      <c r="AX253" s="58">
        <v>55508.933333333298</v>
      </c>
      <c r="AY253" s="58">
        <v>10019.226415094299</v>
      </c>
      <c r="AZ253" s="58">
        <v>65528.159748427599</v>
      </c>
      <c r="BA253" s="58">
        <v>128311.540121572</v>
      </c>
    </row>
    <row r="254" spans="1:53">
      <c r="A254" s="56">
        <v>202402</v>
      </c>
      <c r="B254" s="56" t="s">
        <v>531</v>
      </c>
      <c r="C254" s="56" t="s">
        <v>214</v>
      </c>
      <c r="D254" s="56" t="s">
        <v>213</v>
      </c>
      <c r="E254" s="62" t="str">
        <f>VLOOKUP(C254,'[2]2024年门店-截止10.31'!A:C,3,0)</f>
        <v>营业</v>
      </c>
      <c r="F254" s="63">
        <f>VLOOKUP(C254,[2]面积!A:B,2,0)</f>
        <v>109</v>
      </c>
      <c r="G254" s="57" t="str">
        <f>IF(OR(E254="营业",E254="装修中"),VLOOKUP(C254,[2]当前组织架构!C:H,6,0),"")</f>
        <v>刘佳</v>
      </c>
      <c r="H254" s="57" t="str">
        <f>IF(OR(E254="营业",E254="装修中"),VLOOKUP(C254,[2]当前组织架构!C:H,5,0),"")</f>
        <v>巨伦</v>
      </c>
      <c r="I254" s="58">
        <v>180005.92</v>
      </c>
      <c r="J254" s="58">
        <v>10189.01</v>
      </c>
      <c r="K254" s="58">
        <v>169816.91</v>
      </c>
      <c r="L254" s="58">
        <v>7835.67</v>
      </c>
      <c r="M254" s="58">
        <v>7981.39</v>
      </c>
      <c r="N254" s="58">
        <v>6428.74</v>
      </c>
      <c r="O254" s="58">
        <v>25933.58</v>
      </c>
      <c r="P254" s="58">
        <v>0</v>
      </c>
      <c r="Q254" s="58">
        <v>952.93899690000001</v>
      </c>
      <c r="R254" s="58">
        <v>49132.319000000003</v>
      </c>
      <c r="S254" s="58">
        <v>11052.56265</v>
      </c>
      <c r="T254" s="58">
        <v>0</v>
      </c>
      <c r="U254" s="58">
        <v>2550.5100000000002</v>
      </c>
      <c r="V254" s="58">
        <v>62735.391649999998</v>
      </c>
      <c r="W254" s="58">
        <v>107081.5184</v>
      </c>
      <c r="X254" s="58">
        <v>13463</v>
      </c>
      <c r="Y254" s="58">
        <v>8046.19</v>
      </c>
      <c r="Z254" s="58">
        <v>2002.91</v>
      </c>
      <c r="AA254" s="58">
        <v>3697.54</v>
      </c>
      <c r="AB254" s="58">
        <v>258.64301890000002</v>
      </c>
      <c r="AC254" s="58">
        <v>0</v>
      </c>
      <c r="AD254" s="58">
        <v>27468.283019999999</v>
      </c>
      <c r="AE254" s="58">
        <v>4868.72</v>
      </c>
      <c r="AF254" s="58">
        <v>1390</v>
      </c>
      <c r="AG254" s="58">
        <v>647.63</v>
      </c>
      <c r="AH254" s="58">
        <v>397</v>
      </c>
      <c r="AI254" s="58">
        <v>0</v>
      </c>
      <c r="AJ254" s="58">
        <v>0</v>
      </c>
      <c r="AK254" s="58">
        <v>53.99</v>
      </c>
      <c r="AL254" s="58">
        <v>0</v>
      </c>
      <c r="AM254" s="58">
        <v>1147.21</v>
      </c>
      <c r="AN254" s="58">
        <v>894.54</v>
      </c>
      <c r="AO254" s="58">
        <v>0</v>
      </c>
      <c r="AP254" s="58">
        <v>0</v>
      </c>
      <c r="AQ254" s="58">
        <v>0</v>
      </c>
      <c r="AR254" s="58">
        <v>0</v>
      </c>
      <c r="AS254" s="58">
        <v>0</v>
      </c>
      <c r="AT254" s="58">
        <v>0</v>
      </c>
      <c r="AU254" s="58">
        <v>0</v>
      </c>
      <c r="AV254" s="58">
        <v>3618.099545</v>
      </c>
      <c r="AW254" s="58">
        <v>13017.189549999999</v>
      </c>
      <c r="AX254" s="58">
        <v>22068.847619047599</v>
      </c>
      <c r="AY254" s="58">
        <v>8226.4150943396198</v>
      </c>
      <c r="AZ254" s="58">
        <v>30295.262713387201</v>
      </c>
      <c r="BA254" s="58">
        <v>36300.783116612802</v>
      </c>
    </row>
    <row r="255" spans="1:53">
      <c r="A255" s="56">
        <v>202402</v>
      </c>
      <c r="B255" s="56" t="s">
        <v>531</v>
      </c>
      <c r="C255" s="56" t="s">
        <v>216</v>
      </c>
      <c r="D255" s="56" t="s">
        <v>215</v>
      </c>
      <c r="E255" s="62" t="str">
        <f>VLOOKUP(C255,'[2]2024年门店-截止10.31'!A:C,3,0)</f>
        <v>营业</v>
      </c>
      <c r="F255" s="63">
        <f>VLOOKUP(C255,[2]面积!A:B,2,0)</f>
        <v>110</v>
      </c>
      <c r="G255" s="57" t="str">
        <f>IF(OR(E255="营业",E255="装修中"),VLOOKUP(C255,[2]当前组织架构!C:H,6,0),"")</f>
        <v>刘佳</v>
      </c>
      <c r="H255" s="57" t="str">
        <f>IF(OR(E255="营业",E255="装修中"),VLOOKUP(C255,[2]当前组织架构!C:H,5,0),"")</f>
        <v>巨伦</v>
      </c>
      <c r="I255" s="58">
        <v>108983.19</v>
      </c>
      <c r="J255" s="58">
        <v>6168.86</v>
      </c>
      <c r="K255" s="58">
        <v>102814.33</v>
      </c>
      <c r="L255" s="58">
        <v>4544.99</v>
      </c>
      <c r="M255" s="58">
        <v>5386.17</v>
      </c>
      <c r="N255" s="58">
        <v>4044.02</v>
      </c>
      <c r="O255" s="58">
        <v>16479.189999999999</v>
      </c>
      <c r="P255" s="58">
        <v>0</v>
      </c>
      <c r="Q255" s="58">
        <v>602.35637729999996</v>
      </c>
      <c r="R255" s="58">
        <v>31056.72638</v>
      </c>
      <c r="S255" s="58">
        <v>7008.1612130000003</v>
      </c>
      <c r="T255" s="58">
        <v>0</v>
      </c>
      <c r="U255" s="58">
        <v>2573.16</v>
      </c>
      <c r="V255" s="58">
        <v>40638.047590000002</v>
      </c>
      <c r="W255" s="58">
        <v>62176.28241</v>
      </c>
      <c r="X255" s="58">
        <v>17675.09</v>
      </c>
      <c r="Y255" s="58">
        <v>6685.45</v>
      </c>
      <c r="Z255" s="58">
        <v>1275</v>
      </c>
      <c r="AA255" s="58">
        <v>3535.62</v>
      </c>
      <c r="AB255" s="58">
        <v>248.5666038</v>
      </c>
      <c r="AC255" s="58">
        <v>0</v>
      </c>
      <c r="AD255" s="58">
        <v>29419.726600000002</v>
      </c>
      <c r="AE255" s="58">
        <v>4331.66</v>
      </c>
      <c r="AF255" s="58">
        <v>670</v>
      </c>
      <c r="AG255" s="58">
        <v>231.65</v>
      </c>
      <c r="AH255" s="58">
        <v>282</v>
      </c>
      <c r="AI255" s="58">
        <v>0</v>
      </c>
      <c r="AJ255" s="58">
        <v>0</v>
      </c>
      <c r="AK255" s="58">
        <v>41.59</v>
      </c>
      <c r="AL255" s="58">
        <v>0</v>
      </c>
      <c r="AM255" s="58">
        <v>673.52</v>
      </c>
      <c r="AN255" s="58">
        <v>394.54</v>
      </c>
      <c r="AO255" s="58">
        <v>0</v>
      </c>
      <c r="AP255" s="58">
        <v>0</v>
      </c>
      <c r="AQ255" s="58">
        <v>500</v>
      </c>
      <c r="AR255" s="58">
        <v>0</v>
      </c>
      <c r="AS255" s="58">
        <v>0</v>
      </c>
      <c r="AT255" s="58">
        <v>0</v>
      </c>
      <c r="AU255" s="58">
        <v>0</v>
      </c>
      <c r="AV255" s="58">
        <v>3618.099545</v>
      </c>
      <c r="AW255" s="58">
        <v>10743.05955</v>
      </c>
      <c r="AX255" s="58">
        <v>17525.714285714301</v>
      </c>
      <c r="AY255" s="58">
        <v>3694.1509433962301</v>
      </c>
      <c r="AZ255" s="58">
        <v>21219.865229110499</v>
      </c>
      <c r="BA255" s="58">
        <v>793.63103088946798</v>
      </c>
    </row>
    <row r="256" spans="1:53">
      <c r="A256" s="56">
        <v>202402</v>
      </c>
      <c r="B256" s="56" t="s">
        <v>531</v>
      </c>
      <c r="C256" s="56" t="s">
        <v>218</v>
      </c>
      <c r="D256" s="56" t="s">
        <v>217</v>
      </c>
      <c r="E256" s="62" t="str">
        <f>VLOOKUP(C256,'[2]2024年门店-截止10.31'!A:C,3,0)</f>
        <v>营业</v>
      </c>
      <c r="F256" s="63">
        <f>VLOOKUP(C256,[2]面积!A:B,2,0)</f>
        <v>80</v>
      </c>
      <c r="G256" s="57" t="str">
        <f>IF(OR(E256="营业",E256="装修中"),VLOOKUP(C256,[2]当前组织架构!C:H,6,0),"")</f>
        <v>刘佳</v>
      </c>
      <c r="H256" s="57" t="str">
        <f>IF(OR(E256="营业",E256="装修中"),VLOOKUP(C256,[2]当前组织架构!C:H,5,0),"")</f>
        <v>袁春福</v>
      </c>
      <c r="I256" s="58">
        <v>112242.97</v>
      </c>
      <c r="J256" s="58">
        <v>3269.21</v>
      </c>
      <c r="K256" s="58">
        <v>108973.75999999999</v>
      </c>
      <c r="L256" s="58">
        <v>5147.4799999999996</v>
      </c>
      <c r="M256" s="58">
        <v>7003.61</v>
      </c>
      <c r="N256" s="58">
        <v>4424.9799999999996</v>
      </c>
      <c r="O256" s="58">
        <v>18588.830000000002</v>
      </c>
      <c r="P256" s="58">
        <v>0</v>
      </c>
      <c r="Q256" s="58">
        <v>695.52585629999999</v>
      </c>
      <c r="R256" s="58">
        <v>35860.425860000003</v>
      </c>
      <c r="S256" s="58">
        <v>7981.4378989999996</v>
      </c>
      <c r="T256" s="58">
        <v>0</v>
      </c>
      <c r="U256" s="58">
        <v>13287.55</v>
      </c>
      <c r="V256" s="58">
        <v>57129.413760000003</v>
      </c>
      <c r="W256" s="58">
        <v>51844.346239999999</v>
      </c>
      <c r="X256" s="58">
        <v>13451</v>
      </c>
      <c r="Y256" s="58">
        <v>6986.33</v>
      </c>
      <c r="Z256" s="58">
        <v>1884.75</v>
      </c>
      <c r="AA256" s="58">
        <v>2898.48</v>
      </c>
      <c r="AB256" s="58">
        <v>1005.630377</v>
      </c>
      <c r="AC256" s="58">
        <v>0</v>
      </c>
      <c r="AD256" s="58">
        <v>26226.19038</v>
      </c>
      <c r="AE256" s="58">
        <v>2719.26</v>
      </c>
      <c r="AF256" s="58">
        <v>0</v>
      </c>
      <c r="AG256" s="58">
        <v>343.41</v>
      </c>
      <c r="AH256" s="58">
        <v>0</v>
      </c>
      <c r="AI256" s="58">
        <v>0</v>
      </c>
      <c r="AJ256" s="58">
        <v>0</v>
      </c>
      <c r="AK256" s="58">
        <v>39.99</v>
      </c>
      <c r="AL256" s="58">
        <v>0</v>
      </c>
      <c r="AM256" s="58">
        <v>915.72</v>
      </c>
      <c r="AN256" s="58">
        <v>639.82000000000005</v>
      </c>
      <c r="AO256" s="58">
        <v>80.930000000000007</v>
      </c>
      <c r="AP256" s="58">
        <v>500</v>
      </c>
      <c r="AQ256" s="58">
        <v>0</v>
      </c>
      <c r="AR256" s="58">
        <v>0</v>
      </c>
      <c r="AS256" s="58">
        <v>0</v>
      </c>
      <c r="AT256" s="58">
        <v>0</v>
      </c>
      <c r="AU256" s="58">
        <v>0</v>
      </c>
      <c r="AV256" s="58">
        <v>2615.5216230000001</v>
      </c>
      <c r="AW256" s="58">
        <v>7854.6516229999997</v>
      </c>
      <c r="AX256" s="58">
        <v>0</v>
      </c>
      <c r="AY256" s="58">
        <v>1569.4</v>
      </c>
      <c r="AZ256" s="58">
        <v>1569.4</v>
      </c>
      <c r="BA256" s="58">
        <v>16194.104237</v>
      </c>
    </row>
    <row r="257" spans="1:53">
      <c r="A257" s="56">
        <v>202402</v>
      </c>
      <c r="B257" s="56" t="s">
        <v>531</v>
      </c>
      <c r="C257" s="56" t="s">
        <v>220</v>
      </c>
      <c r="D257" s="56" t="s">
        <v>219</v>
      </c>
      <c r="E257" s="62" t="str">
        <f>VLOOKUP(C257,'[2]2024年门店-截止10.31'!A:C,3,0)</f>
        <v>营业</v>
      </c>
      <c r="F257" s="63">
        <f>VLOOKUP(C257,[2]面积!A:B,2,0)</f>
        <v>99</v>
      </c>
      <c r="G257" s="57" t="str">
        <f>IF(OR(E257="营业",E257="装修中"),VLOOKUP(C257,[2]当前组织架构!C:H,6,0),"")</f>
        <v>刘佳</v>
      </c>
      <c r="H257" s="57" t="str">
        <f>IF(OR(E257="营业",E257="装修中"),VLOOKUP(C257,[2]当前组织架构!C:H,5,0),"")</f>
        <v>袁春福</v>
      </c>
      <c r="I257" s="58">
        <v>139151.69</v>
      </c>
      <c r="J257" s="58">
        <v>4052.96</v>
      </c>
      <c r="K257" s="58">
        <v>135098.73000000001</v>
      </c>
      <c r="L257" s="58">
        <v>5820.52</v>
      </c>
      <c r="M257" s="58">
        <v>8912.39</v>
      </c>
      <c r="N257" s="58">
        <v>7232.26</v>
      </c>
      <c r="O257" s="58">
        <v>24126.45</v>
      </c>
      <c r="P257" s="58">
        <v>0</v>
      </c>
      <c r="Q257" s="58">
        <v>911.64523350000002</v>
      </c>
      <c r="R257" s="58">
        <v>47003.265229999997</v>
      </c>
      <c r="S257" s="58">
        <v>10401.398080000001</v>
      </c>
      <c r="T257" s="58">
        <v>0</v>
      </c>
      <c r="U257" s="58">
        <v>8519.94</v>
      </c>
      <c r="V257" s="58">
        <v>65924.603310000006</v>
      </c>
      <c r="W257" s="58">
        <v>69174.126690000005</v>
      </c>
      <c r="X257" s="58">
        <v>19200</v>
      </c>
      <c r="Y257" s="58">
        <v>10098.68</v>
      </c>
      <c r="Z257" s="58">
        <v>2978.01</v>
      </c>
      <c r="AA257" s="58">
        <v>6338.28</v>
      </c>
      <c r="AB257" s="58">
        <v>572.60547169999995</v>
      </c>
      <c r="AC257" s="58">
        <v>0</v>
      </c>
      <c r="AD257" s="58">
        <v>39187.575470000003</v>
      </c>
      <c r="AE257" s="58">
        <v>3617.16</v>
      </c>
      <c r="AF257" s="58">
        <v>0</v>
      </c>
      <c r="AG257" s="58">
        <v>557.07000000000005</v>
      </c>
      <c r="AH257" s="58">
        <v>420</v>
      </c>
      <c r="AI257" s="58">
        <v>0</v>
      </c>
      <c r="AJ257" s="58">
        <v>0</v>
      </c>
      <c r="AK257" s="58">
        <v>39.56</v>
      </c>
      <c r="AL257" s="58">
        <v>0</v>
      </c>
      <c r="AM257" s="58">
        <v>710.61</v>
      </c>
      <c r="AN257" s="58">
        <v>611.52</v>
      </c>
      <c r="AO257" s="58">
        <v>0</v>
      </c>
      <c r="AP257" s="58">
        <v>0</v>
      </c>
      <c r="AQ257" s="58">
        <v>0</v>
      </c>
      <c r="AR257" s="58">
        <v>0</v>
      </c>
      <c r="AS257" s="58">
        <v>0</v>
      </c>
      <c r="AT257" s="58">
        <v>0</v>
      </c>
      <c r="AU257" s="58">
        <v>0</v>
      </c>
      <c r="AV257" s="58">
        <v>2615.5216230000001</v>
      </c>
      <c r="AW257" s="58">
        <v>8571.4416230000006</v>
      </c>
      <c r="AX257" s="58">
        <v>18067.5</v>
      </c>
      <c r="AY257" s="58">
        <v>2970</v>
      </c>
      <c r="AZ257" s="58">
        <v>21037.5</v>
      </c>
      <c r="BA257" s="58">
        <v>377.609597000002</v>
      </c>
    </row>
    <row r="258" spans="1:53">
      <c r="A258" s="56">
        <v>202402</v>
      </c>
      <c r="B258" s="56" t="s">
        <v>531</v>
      </c>
      <c r="C258" s="56" t="s">
        <v>222</v>
      </c>
      <c r="D258" s="56" t="s">
        <v>221</v>
      </c>
      <c r="E258" s="62" t="str">
        <f>VLOOKUP(C258,'[2]2024年门店-截止10.31'!A:C,3,0)</f>
        <v>营业</v>
      </c>
      <c r="F258" s="63">
        <f>VLOOKUP(C258,[2]面积!A:B,2,0)</f>
        <v>102</v>
      </c>
      <c r="G258" s="57" t="str">
        <f>IF(OR(E258="营业",E258="装修中"),VLOOKUP(C258,[2]当前组织架构!C:H,6,0),"")</f>
        <v>刘佳</v>
      </c>
      <c r="H258" s="57" t="str">
        <f>IF(OR(E258="营业",E258="装修中"),VLOOKUP(C258,[2]当前组织架构!C:H,5,0),"")</f>
        <v>王佳</v>
      </c>
      <c r="I258" s="58">
        <v>169090.81</v>
      </c>
      <c r="J258" s="58">
        <v>4924.9799999999996</v>
      </c>
      <c r="K258" s="58">
        <v>164165.82999999999</v>
      </c>
      <c r="L258" s="58">
        <v>7367.33</v>
      </c>
      <c r="M258" s="58">
        <v>8816.9</v>
      </c>
      <c r="N258" s="58">
        <v>4900.09</v>
      </c>
      <c r="O258" s="58">
        <v>26401.14</v>
      </c>
      <c r="P258" s="58">
        <v>0</v>
      </c>
      <c r="Q258" s="58">
        <v>939.21396700000003</v>
      </c>
      <c r="R258" s="58">
        <v>48424.673970000003</v>
      </c>
      <c r="S258" s="58">
        <v>11105.349630000001</v>
      </c>
      <c r="T258" s="58">
        <v>0</v>
      </c>
      <c r="U258" s="58">
        <v>8384.0400000000009</v>
      </c>
      <c r="V258" s="58">
        <v>67914.063599999994</v>
      </c>
      <c r="W258" s="58">
        <v>96251.766399999993</v>
      </c>
      <c r="X258" s="58">
        <v>15347</v>
      </c>
      <c r="Y258" s="58">
        <v>7716.57</v>
      </c>
      <c r="Z258" s="58">
        <v>2228.0700000000002</v>
      </c>
      <c r="AA258" s="58">
        <v>3890.81</v>
      </c>
      <c r="AB258" s="58">
        <v>333.24811319999998</v>
      </c>
      <c r="AC258" s="58">
        <v>0</v>
      </c>
      <c r="AD258" s="58">
        <v>29515.698110000001</v>
      </c>
      <c r="AE258" s="58">
        <v>3280.27</v>
      </c>
      <c r="AF258" s="58">
        <v>0</v>
      </c>
      <c r="AG258" s="58">
        <v>60.15</v>
      </c>
      <c r="AH258" s="58">
        <v>120.33</v>
      </c>
      <c r="AI258" s="58">
        <v>0</v>
      </c>
      <c r="AJ258" s="58">
        <v>0</v>
      </c>
      <c r="AK258" s="58">
        <v>45.64</v>
      </c>
      <c r="AL258" s="58">
        <v>0</v>
      </c>
      <c r="AM258" s="58">
        <v>1002.33</v>
      </c>
      <c r="AN258" s="58">
        <v>639.82000000000005</v>
      </c>
      <c r="AO258" s="58">
        <v>0</v>
      </c>
      <c r="AP258" s="58">
        <v>0</v>
      </c>
      <c r="AQ258" s="58">
        <v>0</v>
      </c>
      <c r="AR258" s="58">
        <v>0</v>
      </c>
      <c r="AS258" s="58">
        <v>0</v>
      </c>
      <c r="AT258" s="58">
        <v>0</v>
      </c>
      <c r="AU258" s="58">
        <v>0</v>
      </c>
      <c r="AV258" s="58">
        <v>2753.3814860000002</v>
      </c>
      <c r="AW258" s="58">
        <v>7901.9214860000002</v>
      </c>
      <c r="AX258" s="58">
        <v>17340</v>
      </c>
      <c r="AY258" s="58">
        <v>5100</v>
      </c>
      <c r="AZ258" s="58">
        <v>22440</v>
      </c>
      <c r="BA258" s="58">
        <v>36394.146804000004</v>
      </c>
    </row>
    <row r="259" spans="1:53">
      <c r="A259" s="56">
        <v>202402</v>
      </c>
      <c r="B259" s="56" t="s">
        <v>531</v>
      </c>
      <c r="C259" s="56" t="s">
        <v>224</v>
      </c>
      <c r="D259" s="56" t="s">
        <v>223</v>
      </c>
      <c r="E259" s="62" t="str">
        <f>VLOOKUP(C259,'[2]2024年门店-截止10.31'!A:C,3,0)</f>
        <v>已闭店</v>
      </c>
      <c r="F259" s="63">
        <f>VLOOKUP(C259,[2]面积!A:B,2,0)</f>
        <v>112</v>
      </c>
      <c r="G259" s="57" t="str">
        <f>IF(OR(E259="营业",E259="装修中"),VLOOKUP(C259,[2]当前组织架构!C:H,6,0),"")</f>
        <v/>
      </c>
      <c r="H259" s="57" t="str">
        <f>IF(OR(E259="营业",E259="装修中"),VLOOKUP(C259,[2]当前组织架构!C:H,5,0),"")</f>
        <v/>
      </c>
      <c r="I259" s="58">
        <v>276058.92</v>
      </c>
      <c r="J259" s="58">
        <v>8040.55</v>
      </c>
      <c r="K259" s="58">
        <v>268018.37</v>
      </c>
      <c r="L259" s="58">
        <v>10642.96</v>
      </c>
      <c r="M259" s="58">
        <v>11949.89</v>
      </c>
      <c r="N259" s="58">
        <v>6048.77</v>
      </c>
      <c r="O259" s="58">
        <v>35754.019999999997</v>
      </c>
      <c r="P259" s="58">
        <v>0</v>
      </c>
      <c r="Q259" s="58">
        <v>1273.6800800000001</v>
      </c>
      <c r="R259" s="58">
        <v>65669.320080000005</v>
      </c>
      <c r="S259" s="58">
        <v>15047.78161</v>
      </c>
      <c r="T259" s="58">
        <v>0</v>
      </c>
      <c r="U259" s="58">
        <v>18651.189999999999</v>
      </c>
      <c r="V259" s="58">
        <v>99368.291689999998</v>
      </c>
      <c r="W259" s="58">
        <v>168650.07829999999</v>
      </c>
      <c r="X259" s="58">
        <v>27345.200000000001</v>
      </c>
      <c r="Y259" s="58">
        <v>12684.72</v>
      </c>
      <c r="Z259" s="58">
        <v>2317.09</v>
      </c>
      <c r="AA259" s="58">
        <v>7765.55</v>
      </c>
      <c r="AB259" s="58">
        <v>2630.7896230000001</v>
      </c>
      <c r="AC259" s="58">
        <v>0</v>
      </c>
      <c r="AD259" s="58">
        <v>52743.349620000001</v>
      </c>
      <c r="AE259" s="58">
        <v>3614.13</v>
      </c>
      <c r="AF259" s="58">
        <v>0</v>
      </c>
      <c r="AG259" s="58">
        <v>967.21</v>
      </c>
      <c r="AH259" s="58">
        <v>0</v>
      </c>
      <c r="AI259" s="58">
        <v>0</v>
      </c>
      <c r="AJ259" s="58">
        <v>0</v>
      </c>
      <c r="AK259" s="58">
        <v>40.380000000000003</v>
      </c>
      <c r="AL259" s="58">
        <v>0</v>
      </c>
      <c r="AM259" s="58">
        <v>948.59</v>
      </c>
      <c r="AN259" s="58">
        <v>611.52</v>
      </c>
      <c r="AO259" s="58">
        <v>0</v>
      </c>
      <c r="AP259" s="58">
        <v>0</v>
      </c>
      <c r="AQ259" s="58">
        <v>0</v>
      </c>
      <c r="AR259" s="58">
        <v>0</v>
      </c>
      <c r="AS259" s="58">
        <v>0</v>
      </c>
      <c r="AT259" s="58">
        <v>0</v>
      </c>
      <c r="AU259" s="58">
        <v>0</v>
      </c>
      <c r="AV259" s="58">
        <v>2615.5216230000001</v>
      </c>
      <c r="AW259" s="58">
        <v>8797.3516230000005</v>
      </c>
      <c r="AX259" s="58">
        <v>32778.089999999997</v>
      </c>
      <c r="AY259" s="58">
        <v>9180</v>
      </c>
      <c r="AZ259" s="58">
        <v>41958.09</v>
      </c>
      <c r="BA259" s="58">
        <v>65151.287057000001</v>
      </c>
    </row>
    <row r="260" spans="1:53">
      <c r="A260" s="56">
        <v>202402</v>
      </c>
      <c r="B260" s="56" t="s">
        <v>531</v>
      </c>
      <c r="C260" s="56" t="s">
        <v>226</v>
      </c>
      <c r="D260" s="56" t="s">
        <v>225</v>
      </c>
      <c r="E260" s="62" t="str">
        <f>VLOOKUP(C260,'[2]2024年门店-截止10.31'!A:C,3,0)</f>
        <v>已闭店</v>
      </c>
      <c r="F260" s="63">
        <f>VLOOKUP(C260,[2]面积!A:B,2,0)</f>
        <v>76</v>
      </c>
      <c r="G260" s="57" t="str">
        <f>IF(OR(E260="营业",E260="装修中"),VLOOKUP(C260,[2]当前组织架构!C:H,6,0),"")</f>
        <v/>
      </c>
      <c r="H260" s="57" t="str">
        <f>IF(OR(E260="营业",E260="装修中"),VLOOKUP(C260,[2]当前组织架构!C:H,5,0),"")</f>
        <v/>
      </c>
      <c r="I260" s="58">
        <v>144128.62</v>
      </c>
      <c r="J260" s="58">
        <v>4197.92</v>
      </c>
      <c r="K260" s="58">
        <v>139930.70000000001</v>
      </c>
      <c r="L260" s="58">
        <v>5577.8</v>
      </c>
      <c r="M260" s="58">
        <v>6707.52</v>
      </c>
      <c r="N260" s="58">
        <v>3467.77</v>
      </c>
      <c r="O260" s="58">
        <v>20951.099999999999</v>
      </c>
      <c r="P260" s="58">
        <v>0</v>
      </c>
      <c r="Q260" s="58">
        <v>725.97144260000005</v>
      </c>
      <c r="R260" s="58">
        <v>37430.161440000003</v>
      </c>
      <c r="S260" s="58">
        <v>8721.0972729999994</v>
      </c>
      <c r="T260" s="58">
        <v>0</v>
      </c>
      <c r="U260" s="58">
        <v>9651.17</v>
      </c>
      <c r="V260" s="58">
        <v>55802.428720000004</v>
      </c>
      <c r="W260" s="58">
        <v>84128.271280000001</v>
      </c>
      <c r="X260" s="58">
        <v>22855</v>
      </c>
      <c r="Y260" s="58">
        <v>9054.81</v>
      </c>
      <c r="Z260" s="58">
        <v>1820.82</v>
      </c>
      <c r="AA260" s="58">
        <v>5603.52</v>
      </c>
      <c r="AB260" s="58">
        <v>1596.1564149999999</v>
      </c>
      <c r="AC260" s="58">
        <v>0</v>
      </c>
      <c r="AD260" s="58">
        <v>40930.306420000001</v>
      </c>
      <c r="AE260" s="58">
        <v>4123.5</v>
      </c>
      <c r="AF260" s="58">
        <v>0</v>
      </c>
      <c r="AG260" s="58">
        <v>420.83</v>
      </c>
      <c r="AH260" s="58">
        <v>369.5</v>
      </c>
      <c r="AI260" s="58">
        <v>0</v>
      </c>
      <c r="AJ260" s="58">
        <v>0</v>
      </c>
      <c r="AK260" s="58">
        <v>38.159999999999997</v>
      </c>
      <c r="AL260" s="58">
        <v>0</v>
      </c>
      <c r="AM260" s="58">
        <v>677.31</v>
      </c>
      <c r="AN260" s="58">
        <v>611.52</v>
      </c>
      <c r="AO260" s="58">
        <v>0</v>
      </c>
      <c r="AP260" s="58">
        <v>0</v>
      </c>
      <c r="AQ260" s="58">
        <v>0</v>
      </c>
      <c r="AR260" s="58">
        <v>0</v>
      </c>
      <c r="AS260" s="58">
        <v>0</v>
      </c>
      <c r="AT260" s="58">
        <v>0</v>
      </c>
      <c r="AU260" s="58">
        <v>0</v>
      </c>
      <c r="AV260" s="58">
        <v>2615.5216230000001</v>
      </c>
      <c r="AW260" s="58">
        <v>8856.3416230000003</v>
      </c>
      <c r="AX260" s="58">
        <v>24320</v>
      </c>
      <c r="AY260" s="58">
        <v>5700</v>
      </c>
      <c r="AZ260" s="58">
        <v>30020</v>
      </c>
      <c r="BA260" s="58">
        <v>4321.6232369999998</v>
      </c>
    </row>
    <row r="261" spans="1:53">
      <c r="A261" s="56">
        <v>202402</v>
      </c>
      <c r="B261" s="56" t="s">
        <v>531</v>
      </c>
      <c r="C261" s="56" t="s">
        <v>228</v>
      </c>
      <c r="D261" s="56" t="s">
        <v>227</v>
      </c>
      <c r="E261" s="62" t="str">
        <f>VLOOKUP(C261,'[2]2024年门店-截止10.31'!A:C,3,0)</f>
        <v>营业</v>
      </c>
      <c r="F261" s="63">
        <f>VLOOKUP(C261,[2]面积!A:B,2,0)</f>
        <v>74.84</v>
      </c>
      <c r="G261" s="57" t="str">
        <f>IF(OR(E261="营业",E261="装修中"),VLOOKUP(C261,[2]当前组织架构!C:H,6,0),"")</f>
        <v>刘佳</v>
      </c>
      <c r="H261" s="57" t="str">
        <f>IF(OR(E261="营业",E261="装修中"),VLOOKUP(C261,[2]当前组织架构!C:H,5,0),"")</f>
        <v>王佳</v>
      </c>
      <c r="I261" s="58">
        <v>103104.41</v>
      </c>
      <c r="J261" s="58">
        <v>3003.04</v>
      </c>
      <c r="K261" s="58">
        <v>100101.37</v>
      </c>
      <c r="L261" s="58">
        <v>5210.18</v>
      </c>
      <c r="M261" s="58">
        <v>5030.84</v>
      </c>
      <c r="N261" s="58">
        <v>6177.68</v>
      </c>
      <c r="O261" s="58">
        <v>17050.41</v>
      </c>
      <c r="P261" s="58">
        <v>0</v>
      </c>
      <c r="Q261" s="58">
        <v>661.98485970000002</v>
      </c>
      <c r="R261" s="58">
        <v>34131.094859999997</v>
      </c>
      <c r="S261" s="58">
        <v>7434.7410019999998</v>
      </c>
      <c r="T261" s="58">
        <v>0</v>
      </c>
      <c r="U261" s="58">
        <v>7280.2</v>
      </c>
      <c r="V261" s="58">
        <v>48846.035860000004</v>
      </c>
      <c r="W261" s="58">
        <v>51255.334139999999</v>
      </c>
      <c r="X261" s="58">
        <v>14586.75</v>
      </c>
      <c r="Y261" s="58">
        <v>7626.82</v>
      </c>
      <c r="Z261" s="58">
        <v>1209.1099999999999</v>
      </c>
      <c r="AA261" s="58">
        <v>3387.66</v>
      </c>
      <c r="AB261" s="58">
        <v>264.05622640000001</v>
      </c>
      <c r="AC261" s="58">
        <v>0</v>
      </c>
      <c r="AD261" s="58">
        <v>27074.396229999998</v>
      </c>
      <c r="AE261" s="58">
        <v>3471.6</v>
      </c>
      <c r="AF261" s="58">
        <v>0</v>
      </c>
      <c r="AG261" s="58">
        <v>110.12</v>
      </c>
      <c r="AH261" s="58">
        <v>0</v>
      </c>
      <c r="AI261" s="58">
        <v>0</v>
      </c>
      <c r="AJ261" s="58">
        <v>8.49</v>
      </c>
      <c r="AK261" s="58">
        <v>52.38</v>
      </c>
      <c r="AL261" s="58">
        <v>0</v>
      </c>
      <c r="AM261" s="58">
        <v>762.95</v>
      </c>
      <c r="AN261" s="58">
        <v>944.55</v>
      </c>
      <c r="AO261" s="58">
        <v>114.25</v>
      </c>
      <c r="AP261" s="58">
        <v>0</v>
      </c>
      <c r="AQ261" s="58">
        <v>0</v>
      </c>
      <c r="AR261" s="58">
        <v>0</v>
      </c>
      <c r="AS261" s="58">
        <v>0</v>
      </c>
      <c r="AT261" s="58">
        <v>0</v>
      </c>
      <c r="AU261" s="58">
        <v>0</v>
      </c>
      <c r="AV261" s="58">
        <v>2753.3814860000002</v>
      </c>
      <c r="AW261" s="58">
        <v>8217.7214860000004</v>
      </c>
      <c r="AX261" s="58">
        <v>2245.1999999999998</v>
      </c>
      <c r="AY261" s="58">
        <v>5231.2</v>
      </c>
      <c r="AZ261" s="58">
        <v>7476.4</v>
      </c>
      <c r="BA261" s="58">
        <v>8486.8164240000006</v>
      </c>
    </row>
    <row r="262" spans="1:53">
      <c r="A262" s="56">
        <v>202402</v>
      </c>
      <c r="B262" s="56" t="s">
        <v>531</v>
      </c>
      <c r="C262" s="56" t="s">
        <v>230</v>
      </c>
      <c r="D262" s="56" t="s">
        <v>229</v>
      </c>
      <c r="E262" s="62" t="str">
        <f>VLOOKUP(C262,'[2]2024年门店-截止10.31'!A:C,3,0)</f>
        <v>营业</v>
      </c>
      <c r="F262" s="63">
        <f>VLOOKUP(C262,[2]面积!A:B,2,0)</f>
        <v>97.59</v>
      </c>
      <c r="G262" s="57" t="str">
        <f>IF(OR(E262="营业",E262="装修中"),VLOOKUP(C262,[2]当前组织架构!C:H,6,0),"")</f>
        <v>刘佳</v>
      </c>
      <c r="H262" s="57" t="str">
        <f>IF(OR(E262="营业",E262="装修中"),VLOOKUP(C262,[2]当前组织架构!C:H,5,0),"")</f>
        <v>袁春福</v>
      </c>
      <c r="I262" s="58">
        <v>80771.199999999997</v>
      </c>
      <c r="J262" s="58">
        <v>2352.56</v>
      </c>
      <c r="K262" s="58">
        <v>78418.64</v>
      </c>
      <c r="L262" s="58">
        <v>4350.16</v>
      </c>
      <c r="M262" s="58">
        <v>5413.02</v>
      </c>
      <c r="N262" s="58">
        <v>4138.58</v>
      </c>
      <c r="O262" s="58">
        <v>15217.85</v>
      </c>
      <c r="P262" s="58">
        <v>0</v>
      </c>
      <c r="Q262" s="58">
        <v>575.95618590000004</v>
      </c>
      <c r="R262" s="58">
        <v>29695.566190000001</v>
      </c>
      <c r="S262" s="58">
        <v>6565.1410059999998</v>
      </c>
      <c r="T262" s="58">
        <v>0</v>
      </c>
      <c r="U262" s="58">
        <v>9298.99</v>
      </c>
      <c r="V262" s="58">
        <v>45559.697189999999</v>
      </c>
      <c r="W262" s="58">
        <v>32858.94281</v>
      </c>
      <c r="X262" s="58">
        <v>16634.5</v>
      </c>
      <c r="Y262" s="58">
        <v>8876.6299999999992</v>
      </c>
      <c r="Z262" s="58">
        <v>1949.96</v>
      </c>
      <c r="AA262" s="58">
        <v>4660.47</v>
      </c>
      <c r="AB262" s="58">
        <v>403.9966038</v>
      </c>
      <c r="AC262" s="58">
        <v>0</v>
      </c>
      <c r="AD262" s="58">
        <v>32525.5566</v>
      </c>
      <c r="AE262" s="58">
        <v>2200</v>
      </c>
      <c r="AF262" s="58">
        <v>0</v>
      </c>
      <c r="AG262" s="58">
        <v>0</v>
      </c>
      <c r="AH262" s="58">
        <v>0</v>
      </c>
      <c r="AI262" s="58">
        <v>0</v>
      </c>
      <c r="AJ262" s="58">
        <v>0</v>
      </c>
      <c r="AK262" s="58">
        <v>39.159999999999997</v>
      </c>
      <c r="AL262" s="58">
        <v>0</v>
      </c>
      <c r="AM262" s="58">
        <v>490.58</v>
      </c>
      <c r="AN262" s="58">
        <v>639.82000000000005</v>
      </c>
      <c r="AO262" s="58">
        <v>7.6</v>
      </c>
      <c r="AP262" s="58">
        <v>0</v>
      </c>
      <c r="AQ262" s="58">
        <v>0</v>
      </c>
      <c r="AR262" s="58">
        <v>0</v>
      </c>
      <c r="AS262" s="58">
        <v>0</v>
      </c>
      <c r="AT262" s="58">
        <v>0</v>
      </c>
      <c r="AU262" s="58">
        <v>0</v>
      </c>
      <c r="AV262" s="58">
        <v>2615.5216230000001</v>
      </c>
      <c r="AW262" s="58">
        <v>5992.6816230000004</v>
      </c>
      <c r="AX262" s="58">
        <v>0</v>
      </c>
      <c r="AY262" s="58">
        <v>6245.76</v>
      </c>
      <c r="AZ262" s="58">
        <v>6245.76</v>
      </c>
      <c r="BA262" s="58">
        <v>-11905.055413</v>
      </c>
    </row>
    <row r="263" spans="1:53">
      <c r="A263" s="56">
        <v>202402</v>
      </c>
      <c r="B263" s="56" t="s">
        <v>532</v>
      </c>
      <c r="C263" s="56" t="s">
        <v>232</v>
      </c>
      <c r="D263" s="56" t="s">
        <v>231</v>
      </c>
      <c r="E263" s="62" t="str">
        <f>VLOOKUP(C263,'[2]2024年门店-截止10.31'!A:C,3,0)</f>
        <v>已闭店</v>
      </c>
      <c r="F263" s="63">
        <f>VLOOKUP(C263,[2]面积!A:B,2,0)</f>
        <v>110</v>
      </c>
      <c r="G263" s="57" t="str">
        <f>IF(OR(E263="营业",E263="装修中"),VLOOKUP(C263,[2]当前组织架构!C:H,6,0),"")</f>
        <v/>
      </c>
      <c r="H263" s="57" t="str">
        <f>IF(OR(E263="营业",E263="装修中"),VLOOKUP(C263,[2]当前组织架构!C:H,5,0),"")</f>
        <v/>
      </c>
      <c r="I263" s="58">
        <v>184243.24</v>
      </c>
      <c r="J263" s="58">
        <v>5366.31</v>
      </c>
      <c r="K263" s="58">
        <v>178876.93</v>
      </c>
      <c r="L263" s="58">
        <v>8323.4</v>
      </c>
      <c r="M263" s="58">
        <v>8613.27</v>
      </c>
      <c r="N263" s="58">
        <v>5476.25</v>
      </c>
      <c r="O263" s="58">
        <v>27988.59</v>
      </c>
      <c r="P263" s="58">
        <v>0</v>
      </c>
      <c r="Q263" s="58">
        <v>-2771.9240559999998</v>
      </c>
      <c r="R263" s="58">
        <v>47629.585939999997</v>
      </c>
      <c r="S263" s="58">
        <v>22089.81925</v>
      </c>
      <c r="T263" s="58">
        <v>0</v>
      </c>
      <c r="U263" s="58">
        <v>975.92</v>
      </c>
      <c r="V263" s="58">
        <v>70695.325190000003</v>
      </c>
      <c r="W263" s="58">
        <v>108181.6048</v>
      </c>
      <c r="X263" s="58">
        <v>24331.13</v>
      </c>
      <c r="Y263" s="58">
        <v>4401.72</v>
      </c>
      <c r="Z263" s="58">
        <v>3735.4</v>
      </c>
      <c r="AA263" s="58">
        <v>5971.62</v>
      </c>
      <c r="AB263" s="58">
        <v>572.51679249999995</v>
      </c>
      <c r="AC263" s="58">
        <v>0</v>
      </c>
      <c r="AD263" s="58">
        <v>39012.386789999997</v>
      </c>
      <c r="AE263" s="58">
        <v>3113.7</v>
      </c>
      <c r="AF263" s="58">
        <v>0</v>
      </c>
      <c r="AG263" s="58">
        <v>172.51</v>
      </c>
      <c r="AH263" s="58">
        <v>157.19999999999999</v>
      </c>
      <c r="AI263" s="58">
        <v>0</v>
      </c>
      <c r="AJ263" s="58">
        <v>0</v>
      </c>
      <c r="AK263" s="58">
        <v>36.26</v>
      </c>
      <c r="AL263" s="58">
        <v>0</v>
      </c>
      <c r="AM263" s="58">
        <v>935.89</v>
      </c>
      <c r="AN263" s="58">
        <v>611.52</v>
      </c>
      <c r="AO263" s="58">
        <v>70.489999999999995</v>
      </c>
      <c r="AP263" s="58">
        <v>0</v>
      </c>
      <c r="AQ263" s="58">
        <v>0</v>
      </c>
      <c r="AR263" s="58">
        <v>0</v>
      </c>
      <c r="AS263" s="58">
        <v>0</v>
      </c>
      <c r="AT263" s="58">
        <v>0</v>
      </c>
      <c r="AU263" s="58">
        <v>0</v>
      </c>
      <c r="AV263" s="58">
        <v>1885.2698310000001</v>
      </c>
      <c r="AW263" s="58">
        <v>6982.8398310000002</v>
      </c>
      <c r="AX263" s="58">
        <v>36300</v>
      </c>
      <c r="AY263" s="58">
        <v>9900</v>
      </c>
      <c r="AZ263" s="58">
        <v>46200</v>
      </c>
      <c r="BA263" s="58">
        <v>15986.378178999999</v>
      </c>
    </row>
    <row r="264" spans="1:53">
      <c r="A264" s="56">
        <v>202402</v>
      </c>
      <c r="B264" s="56" t="s">
        <v>532</v>
      </c>
      <c r="C264" s="56" t="s">
        <v>234</v>
      </c>
      <c r="D264" s="56" t="s">
        <v>233</v>
      </c>
      <c r="E264" s="62" t="str">
        <f>VLOOKUP(C264,'[2]2024年门店-截止10.31'!A:C,3,0)</f>
        <v>营业</v>
      </c>
      <c r="F264" s="63">
        <f>VLOOKUP(C264,[2]面积!A:B,2,0)</f>
        <v>39</v>
      </c>
      <c r="G264" s="57" t="str">
        <f>IF(OR(E264="营业",E264="装修中"),VLOOKUP(C264,[2]当前组织架构!C:H,6,0),"")</f>
        <v>江远洋</v>
      </c>
      <c r="H264" s="57" t="str">
        <f>IF(OR(E264="营业",E264="装修中"),VLOOKUP(C264,[2]当前组织架构!C:H,5,0),"")</f>
        <v>郭静</v>
      </c>
      <c r="I264" s="58">
        <v>145665.49</v>
      </c>
      <c r="J264" s="58">
        <v>4242.68</v>
      </c>
      <c r="K264" s="58">
        <v>141422.81</v>
      </c>
      <c r="L264" s="58">
        <v>6794.41</v>
      </c>
      <c r="M264" s="58">
        <v>6571.69</v>
      </c>
      <c r="N264" s="58">
        <v>8836.43</v>
      </c>
      <c r="O264" s="58">
        <v>23309.38</v>
      </c>
      <c r="P264" s="58">
        <v>0</v>
      </c>
      <c r="Q264" s="58">
        <v>-2503.0114800000001</v>
      </c>
      <c r="R264" s="58">
        <v>43008.898520000002</v>
      </c>
      <c r="S264" s="58">
        <v>19049.450130000001</v>
      </c>
      <c r="T264" s="58">
        <v>0</v>
      </c>
      <c r="U264" s="58">
        <v>934.41</v>
      </c>
      <c r="V264" s="58">
        <v>62992.758650000003</v>
      </c>
      <c r="W264" s="58">
        <v>78430.051349999994</v>
      </c>
      <c r="X264" s="58">
        <v>21559.52</v>
      </c>
      <c r="Y264" s="58">
        <v>4719.58</v>
      </c>
      <c r="Z264" s="58">
        <v>2662.66</v>
      </c>
      <c r="AA264" s="58">
        <v>5525.14</v>
      </c>
      <c r="AB264" s="58">
        <v>459.5269811</v>
      </c>
      <c r="AC264" s="58">
        <v>0</v>
      </c>
      <c r="AD264" s="58">
        <v>34926.426979999997</v>
      </c>
      <c r="AE264" s="58">
        <v>3827.25</v>
      </c>
      <c r="AF264" s="58">
        <v>0</v>
      </c>
      <c r="AG264" s="58">
        <v>72.81</v>
      </c>
      <c r="AH264" s="58">
        <v>199</v>
      </c>
      <c r="AI264" s="58">
        <v>0</v>
      </c>
      <c r="AJ264" s="58">
        <v>34</v>
      </c>
      <c r="AK264" s="58">
        <v>32.99</v>
      </c>
      <c r="AL264" s="58">
        <v>0</v>
      </c>
      <c r="AM264" s="58">
        <v>981.69</v>
      </c>
      <c r="AN264" s="58">
        <v>671.52</v>
      </c>
      <c r="AO264" s="58">
        <v>140.97</v>
      </c>
      <c r="AP264" s="58">
        <v>0</v>
      </c>
      <c r="AQ264" s="58">
        <v>0</v>
      </c>
      <c r="AR264" s="58">
        <v>0</v>
      </c>
      <c r="AS264" s="58">
        <v>0</v>
      </c>
      <c r="AT264" s="58">
        <v>0</v>
      </c>
      <c r="AU264" s="58">
        <v>0</v>
      </c>
      <c r="AV264" s="58">
        <v>1885.2698310000001</v>
      </c>
      <c r="AW264" s="58">
        <v>7845.4998310000001</v>
      </c>
      <c r="AX264" s="58">
        <v>16852.2</v>
      </c>
      <c r="AY264" s="58">
        <v>2730</v>
      </c>
      <c r="AZ264" s="58">
        <v>19582.2</v>
      </c>
      <c r="BA264" s="58">
        <v>16075.924539</v>
      </c>
    </row>
    <row r="265" spans="1:53">
      <c r="A265" s="56">
        <v>202402</v>
      </c>
      <c r="B265" s="56" t="s">
        <v>532</v>
      </c>
      <c r="C265" s="56" t="s">
        <v>236</v>
      </c>
      <c r="D265" s="56" t="s">
        <v>235</v>
      </c>
      <c r="E265" s="62" t="str">
        <f>VLOOKUP(C265,'[2]2024年门店-截止10.31'!A:C,3,0)</f>
        <v>营业</v>
      </c>
      <c r="F265" s="63">
        <f>VLOOKUP(C265,[2]面积!A:B,2,0)</f>
        <v>65</v>
      </c>
      <c r="G265" s="57" t="str">
        <f>IF(OR(E265="营业",E265="装修中"),VLOOKUP(C265,[2]当前组织架构!C:H,6,0),"")</f>
        <v>江远洋</v>
      </c>
      <c r="H265" s="57" t="str">
        <f>IF(OR(E265="营业",E265="装修中"),VLOOKUP(C265,[2]当前组织架构!C:H,5,0),"")</f>
        <v>郭静</v>
      </c>
      <c r="I265" s="58">
        <v>181571.36</v>
      </c>
      <c r="J265" s="58">
        <v>5288.49</v>
      </c>
      <c r="K265" s="58">
        <v>176282.87</v>
      </c>
      <c r="L265" s="58">
        <v>8092.88</v>
      </c>
      <c r="M265" s="58">
        <v>7786.29</v>
      </c>
      <c r="N265" s="58">
        <v>7252.48</v>
      </c>
      <c r="O265" s="58">
        <v>25513.81</v>
      </c>
      <c r="P265" s="58">
        <v>0</v>
      </c>
      <c r="Q265" s="58">
        <v>-2675.346845</v>
      </c>
      <c r="R265" s="58">
        <v>45970.113149999997</v>
      </c>
      <c r="S265" s="58">
        <v>20634.974770000001</v>
      </c>
      <c r="T265" s="58">
        <v>0</v>
      </c>
      <c r="U265" s="58">
        <v>932.52</v>
      </c>
      <c r="V265" s="58">
        <v>67537.607929999998</v>
      </c>
      <c r="W265" s="58">
        <v>108745.26210000001</v>
      </c>
      <c r="X265" s="58">
        <v>34359.089999999997</v>
      </c>
      <c r="Y265" s="58">
        <v>5372.67</v>
      </c>
      <c r="Z265" s="58">
        <v>2459.6</v>
      </c>
      <c r="AA265" s="58">
        <v>7703.27</v>
      </c>
      <c r="AB265" s="58">
        <v>524.8609434</v>
      </c>
      <c r="AC265" s="58">
        <v>0</v>
      </c>
      <c r="AD265" s="58">
        <v>50419.490940000003</v>
      </c>
      <c r="AE265" s="58">
        <v>4145.53</v>
      </c>
      <c r="AF265" s="58">
        <v>0</v>
      </c>
      <c r="AG265" s="58">
        <v>72.569999999999993</v>
      </c>
      <c r="AH265" s="58">
        <v>150</v>
      </c>
      <c r="AI265" s="58">
        <v>0</v>
      </c>
      <c r="AJ265" s="58">
        <v>34</v>
      </c>
      <c r="AK265" s="58">
        <v>28.83</v>
      </c>
      <c r="AL265" s="58">
        <v>0</v>
      </c>
      <c r="AM265" s="58">
        <v>738.3</v>
      </c>
      <c r="AN265" s="58">
        <v>720.02</v>
      </c>
      <c r="AO265" s="58">
        <v>70.489999999999995</v>
      </c>
      <c r="AP265" s="58">
        <v>0</v>
      </c>
      <c r="AQ265" s="58">
        <v>0</v>
      </c>
      <c r="AR265" s="58">
        <v>0</v>
      </c>
      <c r="AS265" s="58">
        <v>0</v>
      </c>
      <c r="AT265" s="58">
        <v>0</v>
      </c>
      <c r="AU265" s="58">
        <v>0</v>
      </c>
      <c r="AV265" s="58">
        <v>1885.2698310000001</v>
      </c>
      <c r="AW265" s="58">
        <v>7845.0098310000003</v>
      </c>
      <c r="AX265" s="58">
        <v>17872</v>
      </c>
      <c r="AY265" s="58">
        <v>5116.9399999999996</v>
      </c>
      <c r="AZ265" s="58">
        <v>22988.94</v>
      </c>
      <c r="BA265" s="58">
        <v>27491.821328999999</v>
      </c>
    </row>
    <row r="266" spans="1:53">
      <c r="A266" s="56">
        <v>202402</v>
      </c>
      <c r="B266" s="56" t="s">
        <v>532</v>
      </c>
      <c r="C266" s="56" t="s">
        <v>238</v>
      </c>
      <c r="D266" s="56" t="s">
        <v>237</v>
      </c>
      <c r="E266" s="62" t="str">
        <f>VLOOKUP(C266,'[2]2024年门店-截止10.31'!A:C,3,0)</f>
        <v>营业</v>
      </c>
      <c r="F266" s="63">
        <f>VLOOKUP(C266,[2]面积!A:B,2,0)</f>
        <v>65</v>
      </c>
      <c r="G266" s="57" t="str">
        <f>IF(OR(E266="营业",E266="装修中"),VLOOKUP(C266,[2]当前组织架构!C:H,6,0),"")</f>
        <v>江远洋</v>
      </c>
      <c r="H266" s="57" t="str">
        <f>IF(OR(E266="营业",E266="装修中"),VLOOKUP(C266,[2]当前组织架构!C:H,5,0),"")</f>
        <v>郭静</v>
      </c>
      <c r="I266" s="58">
        <v>179731.94</v>
      </c>
      <c r="J266" s="58">
        <v>5234.91</v>
      </c>
      <c r="K266" s="58">
        <v>174497.03</v>
      </c>
      <c r="L266" s="58">
        <v>8188.81</v>
      </c>
      <c r="M266" s="58">
        <v>8453.83</v>
      </c>
      <c r="N266" s="58">
        <v>4541.2299999999996</v>
      </c>
      <c r="O266" s="58">
        <v>26066.18</v>
      </c>
      <c r="P266" s="58">
        <v>0</v>
      </c>
      <c r="Q266" s="58">
        <v>-2598.603697</v>
      </c>
      <c r="R266" s="58">
        <v>44651.446300000003</v>
      </c>
      <c r="S266" s="58">
        <v>20629.85007</v>
      </c>
      <c r="T266" s="58">
        <v>0</v>
      </c>
      <c r="U266" s="58">
        <v>5364.54</v>
      </c>
      <c r="V266" s="58">
        <v>70645.836370000005</v>
      </c>
      <c r="W266" s="58">
        <v>103851.1936</v>
      </c>
      <c r="X266" s="58">
        <v>19285.3</v>
      </c>
      <c r="Y266" s="58">
        <v>6790.34</v>
      </c>
      <c r="Z266" s="58">
        <v>2844.75</v>
      </c>
      <c r="AA266" s="58">
        <v>4697.92</v>
      </c>
      <c r="AB266" s="58">
        <v>462.32962259999999</v>
      </c>
      <c r="AC266" s="58">
        <v>0</v>
      </c>
      <c r="AD266" s="58">
        <v>34080.639620000002</v>
      </c>
      <c r="AE266" s="58">
        <v>3975.76</v>
      </c>
      <c r="AF266" s="58">
        <v>0</v>
      </c>
      <c r="AG266" s="58">
        <v>591.16</v>
      </c>
      <c r="AH266" s="58">
        <v>214</v>
      </c>
      <c r="AI266" s="58">
        <v>0</v>
      </c>
      <c r="AJ266" s="58">
        <v>0</v>
      </c>
      <c r="AK266" s="58">
        <v>46.5</v>
      </c>
      <c r="AL266" s="58">
        <v>0</v>
      </c>
      <c r="AM266" s="58">
        <v>1225.27</v>
      </c>
      <c r="AN266" s="58">
        <v>611.52</v>
      </c>
      <c r="AO266" s="58">
        <v>70.489999999999995</v>
      </c>
      <c r="AP266" s="58">
        <v>0</v>
      </c>
      <c r="AQ266" s="58">
        <v>0</v>
      </c>
      <c r="AR266" s="58">
        <v>0</v>
      </c>
      <c r="AS266" s="58">
        <v>0</v>
      </c>
      <c r="AT266" s="58">
        <v>0</v>
      </c>
      <c r="AU266" s="58">
        <v>0</v>
      </c>
      <c r="AV266" s="58">
        <v>1885.2698310000001</v>
      </c>
      <c r="AW266" s="58">
        <v>8619.9698310000003</v>
      </c>
      <c r="AX266" s="58">
        <v>19430.990000000002</v>
      </c>
      <c r="AY266" s="58">
        <v>3250</v>
      </c>
      <c r="AZ266" s="58">
        <v>22680.99</v>
      </c>
      <c r="BA266" s="58">
        <v>38469.594148999997</v>
      </c>
    </row>
    <row r="267" spans="1:53">
      <c r="A267" s="56">
        <v>202402</v>
      </c>
      <c r="B267" s="56" t="s">
        <v>532</v>
      </c>
      <c r="C267" s="56" t="s">
        <v>240</v>
      </c>
      <c r="D267" s="56" t="s">
        <v>239</v>
      </c>
      <c r="E267" s="62" t="str">
        <f>VLOOKUP(C267,'[2]2024年门店-截止10.31'!A:C,3,0)</f>
        <v>已闭店</v>
      </c>
      <c r="F267" s="63">
        <f>VLOOKUP(C267,[2]面积!A:B,2,0)</f>
        <v>56</v>
      </c>
      <c r="G267" s="57" t="str">
        <f>IF(OR(E267="营业",E267="装修中"),VLOOKUP(C267,[2]当前组织架构!C:H,6,0),"")</f>
        <v/>
      </c>
      <c r="H267" s="57" t="str">
        <f>IF(OR(E267="营业",E267="装修中"),VLOOKUP(C267,[2]当前组织架构!C:H,5,0),"")</f>
        <v/>
      </c>
      <c r="I267" s="58">
        <v>143465.04999999999</v>
      </c>
      <c r="J267" s="58">
        <v>4178.59</v>
      </c>
      <c r="K267" s="58">
        <v>139286.46</v>
      </c>
      <c r="L267" s="58">
        <v>7454.2</v>
      </c>
      <c r="M267" s="58">
        <v>6096.13</v>
      </c>
      <c r="N267" s="58">
        <v>7049.88</v>
      </c>
      <c r="O267" s="58">
        <v>23297.040000000001</v>
      </c>
      <c r="P267" s="58">
        <v>0</v>
      </c>
      <c r="Q267" s="58">
        <v>-2414.210274</v>
      </c>
      <c r="R267" s="58">
        <v>41483.039729999997</v>
      </c>
      <c r="S267" s="58">
        <v>18745.836869999999</v>
      </c>
      <c r="T267" s="58">
        <v>0</v>
      </c>
      <c r="U267" s="58">
        <v>4211.1400000000003</v>
      </c>
      <c r="V267" s="58">
        <v>64440.016600000003</v>
      </c>
      <c r="W267" s="58">
        <v>74846.443400000004</v>
      </c>
      <c r="X267" s="58">
        <v>21047.93</v>
      </c>
      <c r="Y267" s="58">
        <v>3140.31</v>
      </c>
      <c r="Z267" s="58">
        <v>2116.6</v>
      </c>
      <c r="AA267" s="58">
        <v>5283.6</v>
      </c>
      <c r="AB267" s="58">
        <v>435.10396229999998</v>
      </c>
      <c r="AC267" s="58">
        <v>0</v>
      </c>
      <c r="AD267" s="58">
        <v>32023.543959999999</v>
      </c>
      <c r="AE267" s="58">
        <v>3585.39</v>
      </c>
      <c r="AF267" s="58">
        <v>55.9</v>
      </c>
      <c r="AG267" s="58">
        <v>203.85</v>
      </c>
      <c r="AH267" s="58">
        <v>242.1</v>
      </c>
      <c r="AI267" s="58">
        <v>0</v>
      </c>
      <c r="AJ267" s="58">
        <v>0</v>
      </c>
      <c r="AK267" s="58">
        <v>166.45</v>
      </c>
      <c r="AL267" s="58">
        <v>0</v>
      </c>
      <c r="AM267" s="58">
        <v>1134.67</v>
      </c>
      <c r="AN267" s="58">
        <v>661.52</v>
      </c>
      <c r="AO267" s="58">
        <v>70.489999999999995</v>
      </c>
      <c r="AP267" s="58">
        <v>0</v>
      </c>
      <c r="AQ267" s="58">
        <v>0</v>
      </c>
      <c r="AR267" s="58">
        <v>0</v>
      </c>
      <c r="AS267" s="58">
        <v>0</v>
      </c>
      <c r="AT267" s="58">
        <v>0</v>
      </c>
      <c r="AU267" s="58">
        <v>0</v>
      </c>
      <c r="AV267" s="58">
        <v>1885.2698310000001</v>
      </c>
      <c r="AW267" s="58">
        <v>8005.6398310000004</v>
      </c>
      <c r="AX267" s="58">
        <v>16540.63</v>
      </c>
      <c r="AY267" s="58">
        <v>4724.1099999999997</v>
      </c>
      <c r="AZ267" s="58">
        <v>21264.74</v>
      </c>
      <c r="BA267" s="58">
        <v>13552.519609000001</v>
      </c>
    </row>
    <row r="268" spans="1:53">
      <c r="A268" s="56">
        <v>202402</v>
      </c>
      <c r="B268" s="56" t="s">
        <v>532</v>
      </c>
      <c r="C268" s="56" t="s">
        <v>242</v>
      </c>
      <c r="D268" s="56" t="s">
        <v>241</v>
      </c>
      <c r="E268" s="62" t="str">
        <f>VLOOKUP(C268,'[2]2024年门店-截止10.31'!A:C,3,0)</f>
        <v>营业</v>
      </c>
      <c r="F268" s="63">
        <f>VLOOKUP(C268,[2]面积!A:B,2,0)</f>
        <v>60.46</v>
      </c>
      <c r="G268" s="57" t="str">
        <f>IF(OR(E268="营业",E268="装修中"),VLOOKUP(C268,[2]当前组织架构!C:H,6,0),"")</f>
        <v>江远洋</v>
      </c>
      <c r="H268" s="57" t="str">
        <f>IF(OR(E268="营业",E268="装修中"),VLOOKUP(C268,[2]当前组织架构!C:H,5,0),"")</f>
        <v>郭静</v>
      </c>
      <c r="I268" s="58">
        <v>112410.17</v>
      </c>
      <c r="J268" s="58">
        <v>3274.08</v>
      </c>
      <c r="K268" s="58">
        <v>109136.09</v>
      </c>
      <c r="L268" s="58">
        <v>5235.34</v>
      </c>
      <c r="M268" s="58">
        <v>4323.82</v>
      </c>
      <c r="N268" s="58">
        <v>3331.78</v>
      </c>
      <c r="O268" s="58">
        <v>16545.939999999999</v>
      </c>
      <c r="P268" s="58">
        <v>0</v>
      </c>
      <c r="Q268" s="58">
        <v>-1618.9355399999999</v>
      </c>
      <c r="R268" s="58">
        <v>27817.944459999999</v>
      </c>
      <c r="S268" s="58">
        <v>12992.556769999999</v>
      </c>
      <c r="T268" s="58">
        <v>0</v>
      </c>
      <c r="U268" s="58">
        <v>917.43</v>
      </c>
      <c r="V268" s="58">
        <v>41727.931230000002</v>
      </c>
      <c r="W268" s="58">
        <v>67408.158769999995</v>
      </c>
      <c r="X268" s="58">
        <v>17565.689999999999</v>
      </c>
      <c r="Y268" s="58">
        <v>5997.05</v>
      </c>
      <c r="Z268" s="58">
        <v>1315.27</v>
      </c>
      <c r="AA268" s="58">
        <v>4042.18</v>
      </c>
      <c r="AB268" s="58">
        <v>361.15264150000002</v>
      </c>
      <c r="AC268" s="58">
        <v>0</v>
      </c>
      <c r="AD268" s="58">
        <v>29281.342639999999</v>
      </c>
      <c r="AE268" s="58">
        <v>4228.32</v>
      </c>
      <c r="AF268" s="58">
        <v>46.98</v>
      </c>
      <c r="AG268" s="58">
        <v>159.81</v>
      </c>
      <c r="AH268" s="58">
        <v>50</v>
      </c>
      <c r="AI268" s="58">
        <v>0</v>
      </c>
      <c r="AJ268" s="58">
        <v>34.47</v>
      </c>
      <c r="AK268" s="58">
        <v>46.96</v>
      </c>
      <c r="AL268" s="58">
        <v>0</v>
      </c>
      <c r="AM268" s="58">
        <v>1156.49</v>
      </c>
      <c r="AN268" s="58">
        <v>745.52</v>
      </c>
      <c r="AO268" s="58">
        <v>70.489999999999995</v>
      </c>
      <c r="AP268" s="58">
        <v>0</v>
      </c>
      <c r="AQ268" s="58">
        <v>0</v>
      </c>
      <c r="AR268" s="58">
        <v>0</v>
      </c>
      <c r="AS268" s="58">
        <v>0</v>
      </c>
      <c r="AT268" s="58">
        <v>0</v>
      </c>
      <c r="AU268" s="58">
        <v>0</v>
      </c>
      <c r="AV268" s="58">
        <v>1885.2698310000001</v>
      </c>
      <c r="AW268" s="58">
        <v>8424.3098310000005</v>
      </c>
      <c r="AX268" s="58">
        <v>14945.71</v>
      </c>
      <c r="AY268" s="58">
        <v>828</v>
      </c>
      <c r="AZ268" s="58">
        <v>15773.71</v>
      </c>
      <c r="BA268" s="58">
        <v>13928.796299</v>
      </c>
    </row>
    <row r="269" spans="1:53">
      <c r="A269" s="56">
        <v>202402</v>
      </c>
      <c r="B269" s="56" t="s">
        <v>532</v>
      </c>
      <c r="C269" s="56" t="s">
        <v>244</v>
      </c>
      <c r="D269" s="56" t="s">
        <v>243</v>
      </c>
      <c r="E269" s="62" t="str">
        <f>VLOOKUP(C269,'[2]2024年门店-截止10.31'!A:C,3,0)</f>
        <v>营业</v>
      </c>
      <c r="F269" s="63">
        <f>VLOOKUP(C269,[2]面积!A:B,2,0)</f>
        <v>69.319999999999993</v>
      </c>
      <c r="G269" s="57" t="str">
        <f>IF(OR(E269="营业",E269="装修中"),VLOOKUP(C269,[2]当前组织架构!C:H,6,0),"")</f>
        <v>江远洋</v>
      </c>
      <c r="H269" s="57" t="str">
        <f>IF(OR(E269="营业",E269="装修中"),VLOOKUP(C269,[2]当前组织架构!C:H,5,0),"")</f>
        <v>郭静</v>
      </c>
      <c r="I269" s="58">
        <v>115612.44</v>
      </c>
      <c r="J269" s="58">
        <v>3367.35</v>
      </c>
      <c r="K269" s="58">
        <v>112245.09</v>
      </c>
      <c r="L269" s="58">
        <v>5713.26</v>
      </c>
      <c r="M269" s="58">
        <v>4754.2299999999996</v>
      </c>
      <c r="N269" s="58">
        <v>5043.53</v>
      </c>
      <c r="O269" s="58">
        <v>17005.849999999999</v>
      </c>
      <c r="P269" s="58">
        <v>0</v>
      </c>
      <c r="Q269" s="58">
        <v>-1788.325274</v>
      </c>
      <c r="R269" s="58">
        <v>30728.544730000001</v>
      </c>
      <c r="S269" s="58">
        <v>13771.09081</v>
      </c>
      <c r="T269" s="58">
        <v>0</v>
      </c>
      <c r="U269" s="58">
        <v>975.92</v>
      </c>
      <c r="V269" s="58">
        <v>45475.555540000001</v>
      </c>
      <c r="W269" s="58">
        <v>66769.534459999995</v>
      </c>
      <c r="X269" s="58">
        <v>19830.3</v>
      </c>
      <c r="Y269" s="58">
        <v>3831.15</v>
      </c>
      <c r="Z269" s="58">
        <v>1044.08</v>
      </c>
      <c r="AA269" s="58">
        <v>2342.2399999999998</v>
      </c>
      <c r="AB269" s="58">
        <v>367.46622639999998</v>
      </c>
      <c r="AC269" s="58">
        <v>0</v>
      </c>
      <c r="AD269" s="58">
        <v>27415.236229999999</v>
      </c>
      <c r="AE269" s="58">
        <v>2948.61</v>
      </c>
      <c r="AF269" s="58">
        <v>0</v>
      </c>
      <c r="AG269" s="58">
        <v>76.92</v>
      </c>
      <c r="AH269" s="58">
        <v>180.35</v>
      </c>
      <c r="AI269" s="58">
        <v>0</v>
      </c>
      <c r="AJ269" s="58">
        <v>0</v>
      </c>
      <c r="AK269" s="58">
        <v>44.48</v>
      </c>
      <c r="AL269" s="58">
        <v>0</v>
      </c>
      <c r="AM269" s="58">
        <v>539.70000000000005</v>
      </c>
      <c r="AN269" s="58">
        <v>611.52</v>
      </c>
      <c r="AO269" s="58">
        <v>70.489999999999995</v>
      </c>
      <c r="AP269" s="58">
        <v>0</v>
      </c>
      <c r="AQ269" s="58">
        <v>0</v>
      </c>
      <c r="AR269" s="58">
        <v>0</v>
      </c>
      <c r="AS269" s="58">
        <v>0</v>
      </c>
      <c r="AT269" s="58">
        <v>0</v>
      </c>
      <c r="AU269" s="58">
        <v>0</v>
      </c>
      <c r="AV269" s="58">
        <v>1885.2698310000001</v>
      </c>
      <c r="AW269" s="58">
        <v>6357.3398310000002</v>
      </c>
      <c r="AX269" s="58">
        <v>16248.47</v>
      </c>
      <c r="AY269" s="58">
        <v>6238.8</v>
      </c>
      <c r="AZ269" s="58">
        <v>22487.27</v>
      </c>
      <c r="BA269" s="58">
        <v>10509.688399000001</v>
      </c>
    </row>
    <row r="270" spans="1:53">
      <c r="A270" s="56">
        <v>202402</v>
      </c>
      <c r="B270" s="56" t="s">
        <v>532</v>
      </c>
      <c r="C270" s="56" t="s">
        <v>246</v>
      </c>
      <c r="D270" s="56" t="s">
        <v>245</v>
      </c>
      <c r="E270" s="62" t="str">
        <f>VLOOKUP(C270,'[2]2024年门店-截止10.31'!A:C,3,0)</f>
        <v>营业</v>
      </c>
      <c r="F270" s="63">
        <f>VLOOKUP(C270,[2]面积!A:B,2,0)</f>
        <v>30</v>
      </c>
      <c r="G270" s="57" t="str">
        <f>IF(OR(E270="营业",E270="装修中"),VLOOKUP(C270,[2]当前组织架构!C:H,6,0),"")</f>
        <v>江远洋</v>
      </c>
      <c r="H270" s="57" t="str">
        <f>IF(OR(E270="营业",E270="装修中"),VLOOKUP(C270,[2]当前组织架构!C:H,5,0),"")</f>
        <v>郭静</v>
      </c>
      <c r="I270" s="58">
        <v>193891.49</v>
      </c>
      <c r="J270" s="58">
        <v>5647.32</v>
      </c>
      <c r="K270" s="58">
        <v>188244.17</v>
      </c>
      <c r="L270" s="58">
        <v>9619.6299999999992</v>
      </c>
      <c r="M270" s="58">
        <v>8020.19</v>
      </c>
      <c r="N270" s="58">
        <v>5643.77</v>
      </c>
      <c r="O270" s="58">
        <v>28556.89</v>
      </c>
      <c r="P270" s="58">
        <v>0</v>
      </c>
      <c r="Q270" s="58">
        <v>-2851.0628670000001</v>
      </c>
      <c r="R270" s="58">
        <v>48989.417130000002</v>
      </c>
      <c r="S270" s="58">
        <v>22615.03944</v>
      </c>
      <c r="T270" s="58">
        <v>0</v>
      </c>
      <c r="U270" s="58">
        <v>936.3</v>
      </c>
      <c r="V270" s="58">
        <v>72540.756569999998</v>
      </c>
      <c r="W270" s="58">
        <v>115703.4134</v>
      </c>
      <c r="X270" s="58">
        <v>25646.09</v>
      </c>
      <c r="Y270" s="58">
        <v>8935.94</v>
      </c>
      <c r="Z270" s="58">
        <v>2727.44</v>
      </c>
      <c r="AA270" s="58">
        <v>5893.32</v>
      </c>
      <c r="AB270" s="58">
        <v>582.13415090000001</v>
      </c>
      <c r="AC270" s="58">
        <v>0</v>
      </c>
      <c r="AD270" s="58">
        <v>43784.924149999999</v>
      </c>
      <c r="AE270" s="58">
        <v>4200</v>
      </c>
      <c r="AF270" s="58">
        <v>252.15</v>
      </c>
      <c r="AG270" s="58">
        <v>194.06</v>
      </c>
      <c r="AH270" s="58">
        <v>271</v>
      </c>
      <c r="AI270" s="58">
        <v>0</v>
      </c>
      <c r="AJ270" s="58">
        <v>0</v>
      </c>
      <c r="AK270" s="58">
        <v>33.67</v>
      </c>
      <c r="AL270" s="58">
        <v>0</v>
      </c>
      <c r="AM270" s="58">
        <v>1750.24</v>
      </c>
      <c r="AN270" s="58">
        <v>611.52</v>
      </c>
      <c r="AO270" s="58">
        <v>297.8</v>
      </c>
      <c r="AP270" s="58">
        <v>0</v>
      </c>
      <c r="AQ270" s="58">
        <v>0</v>
      </c>
      <c r="AR270" s="58">
        <v>0</v>
      </c>
      <c r="AS270" s="58">
        <v>0</v>
      </c>
      <c r="AT270" s="58">
        <v>0</v>
      </c>
      <c r="AU270" s="58">
        <v>0</v>
      </c>
      <c r="AV270" s="58">
        <v>1885.2698310000001</v>
      </c>
      <c r="AW270" s="58">
        <v>9495.7098310000001</v>
      </c>
      <c r="AX270" s="58">
        <v>23892.22</v>
      </c>
      <c r="AY270" s="58">
        <v>1050</v>
      </c>
      <c r="AZ270" s="58">
        <v>24942.22</v>
      </c>
      <c r="BA270" s="58">
        <v>37480.559418999997</v>
      </c>
    </row>
    <row r="271" spans="1:53">
      <c r="A271" s="56">
        <v>202402</v>
      </c>
      <c r="B271" s="56" t="s">
        <v>528</v>
      </c>
      <c r="C271" s="56" t="s">
        <v>248</v>
      </c>
      <c r="D271" s="56" t="s">
        <v>247</v>
      </c>
      <c r="E271" s="62" t="str">
        <f>VLOOKUP(C271,'[2]2024年门店-截止10.31'!A:C,3,0)</f>
        <v>已闭店</v>
      </c>
      <c r="F271" s="63">
        <f>VLOOKUP(C271,[2]面积!A:B,2,0)</f>
        <v>81.34</v>
      </c>
      <c r="G271" s="57" t="str">
        <f>IF(OR(E271="营业",E271="装修中"),VLOOKUP(C271,[2]当前组织架构!C:H,6,0),"")</f>
        <v/>
      </c>
      <c r="H271" s="57" t="str">
        <f>IF(OR(E271="营业",E271="装修中"),VLOOKUP(C271,[2]当前组织架构!C:H,5,0),"")</f>
        <v/>
      </c>
      <c r="I271" s="58">
        <v>77632.55</v>
      </c>
      <c r="J271" s="58">
        <v>4394.3</v>
      </c>
      <c r="K271" s="58">
        <v>73238.25</v>
      </c>
      <c r="L271" s="58">
        <v>3206.23</v>
      </c>
      <c r="M271" s="58">
        <v>3443.96</v>
      </c>
      <c r="N271" s="58">
        <v>1998.43</v>
      </c>
      <c r="O271" s="58">
        <v>10735.42</v>
      </c>
      <c r="P271" s="58">
        <v>0</v>
      </c>
      <c r="Q271" s="58">
        <v>-101.21197859999999</v>
      </c>
      <c r="R271" s="58">
        <v>19282.828020000001</v>
      </c>
      <c r="S271" s="58">
        <v>4268.9585349999998</v>
      </c>
      <c r="T271" s="58">
        <v>0</v>
      </c>
      <c r="U271" s="58">
        <v>5571.55</v>
      </c>
      <c r="V271" s="58">
        <v>29123.33656</v>
      </c>
      <c r="W271" s="58">
        <v>44114.913439999997</v>
      </c>
      <c r="X271" s="58">
        <v>14460</v>
      </c>
      <c r="Y271" s="58">
        <v>6153.41</v>
      </c>
      <c r="Z271" s="58">
        <v>1075.92</v>
      </c>
      <c r="AA271" s="58">
        <v>2963.36</v>
      </c>
      <c r="AB271" s="58">
        <v>1192.9469810000001</v>
      </c>
      <c r="AC271" s="58">
        <v>0</v>
      </c>
      <c r="AD271" s="58">
        <v>25845.636979999999</v>
      </c>
      <c r="AE271" s="58">
        <v>3966.13</v>
      </c>
      <c r="AF271" s="58">
        <v>0</v>
      </c>
      <c r="AG271" s="58">
        <v>186.15</v>
      </c>
      <c r="AH271" s="58">
        <v>0</v>
      </c>
      <c r="AI271" s="58">
        <v>0</v>
      </c>
      <c r="AJ271" s="58">
        <v>30.09</v>
      </c>
      <c r="AK271" s="58">
        <v>41.98</v>
      </c>
      <c r="AL271" s="58">
        <v>0</v>
      </c>
      <c r="AM271" s="58">
        <v>683.27</v>
      </c>
      <c r="AN271" s="58">
        <v>719.83</v>
      </c>
      <c r="AO271" s="58">
        <v>66.42</v>
      </c>
      <c r="AP271" s="58">
        <v>0</v>
      </c>
      <c r="AQ271" s="58">
        <v>0</v>
      </c>
      <c r="AR271" s="58">
        <v>0</v>
      </c>
      <c r="AS271" s="58">
        <v>0</v>
      </c>
      <c r="AT271" s="58">
        <v>0</v>
      </c>
      <c r="AU271" s="58">
        <v>0</v>
      </c>
      <c r="AV271" s="58">
        <v>1988.930773</v>
      </c>
      <c r="AW271" s="58">
        <v>7682.8007729999999</v>
      </c>
      <c r="AX271" s="58">
        <v>17042.857142857101</v>
      </c>
      <c r="AY271" s="58">
        <v>3203.46226415094</v>
      </c>
      <c r="AZ271" s="58">
        <v>20246.319407007999</v>
      </c>
      <c r="BA271" s="58">
        <v>-9659.8437200080407</v>
      </c>
    </row>
    <row r="272" spans="1:53">
      <c r="A272" s="56">
        <v>202402</v>
      </c>
      <c r="B272" s="56" t="s">
        <v>528</v>
      </c>
      <c r="C272" s="56" t="s">
        <v>250</v>
      </c>
      <c r="D272" s="56" t="s">
        <v>249</v>
      </c>
      <c r="E272" s="62" t="str">
        <f>VLOOKUP(C272,'[2]2024年门店-截止10.31'!A:C,3,0)</f>
        <v>营业</v>
      </c>
      <c r="F272" s="63">
        <f>VLOOKUP(C272,[2]面积!A:B,2,0)</f>
        <v>101.71</v>
      </c>
      <c r="G272" s="57" t="str">
        <f>IF(OR(E272="营业",E272="装修中"),VLOOKUP(C272,[2]当前组织架构!C:H,6,0),"")</f>
        <v>戴斌</v>
      </c>
      <c r="H272" s="57" t="str">
        <f>IF(OR(E272="营业",E272="装修中"),VLOOKUP(C272,[2]当前组织架构!C:H,5,0),"")</f>
        <v>王炎根</v>
      </c>
      <c r="I272" s="58">
        <v>142099.54</v>
      </c>
      <c r="J272" s="58">
        <v>8043.37</v>
      </c>
      <c r="K272" s="58">
        <v>134056.17000000001</v>
      </c>
      <c r="L272" s="58">
        <v>5109.3100000000004</v>
      </c>
      <c r="M272" s="58">
        <v>6684.65</v>
      </c>
      <c r="N272" s="58">
        <v>3627.36</v>
      </c>
      <c r="O272" s="58">
        <v>19505.43</v>
      </c>
      <c r="P272" s="58">
        <v>0</v>
      </c>
      <c r="Q272" s="58">
        <v>-182.36680670000001</v>
      </c>
      <c r="R272" s="58">
        <v>34744.38319</v>
      </c>
      <c r="S272" s="58">
        <v>7732.611441</v>
      </c>
      <c r="T272" s="58">
        <v>0</v>
      </c>
      <c r="U272" s="58">
        <v>3857.94</v>
      </c>
      <c r="V272" s="58">
        <v>46334.934630000003</v>
      </c>
      <c r="W272" s="58">
        <v>87721.235369999995</v>
      </c>
      <c r="X272" s="58">
        <v>18200</v>
      </c>
      <c r="Y272" s="58">
        <v>12565.93</v>
      </c>
      <c r="Z272" s="58">
        <v>2683.41</v>
      </c>
      <c r="AA272" s="58">
        <v>6361.4</v>
      </c>
      <c r="AB272" s="58">
        <v>522.86377359999994</v>
      </c>
      <c r="AC272" s="58">
        <v>0</v>
      </c>
      <c r="AD272" s="58">
        <v>40333.603770000002</v>
      </c>
      <c r="AE272" s="58">
        <v>4300</v>
      </c>
      <c r="AF272" s="58">
        <v>0</v>
      </c>
      <c r="AG272" s="58">
        <v>144.41999999999999</v>
      </c>
      <c r="AH272" s="58">
        <v>0</v>
      </c>
      <c r="AI272" s="58">
        <v>0</v>
      </c>
      <c r="AJ272" s="58">
        <v>0</v>
      </c>
      <c r="AK272" s="58">
        <v>43.69</v>
      </c>
      <c r="AL272" s="58">
        <v>0</v>
      </c>
      <c r="AM272" s="58">
        <v>595.70000000000005</v>
      </c>
      <c r="AN272" s="58">
        <v>611.52</v>
      </c>
      <c r="AO272" s="58">
        <v>46.04</v>
      </c>
      <c r="AP272" s="58">
        <v>0</v>
      </c>
      <c r="AQ272" s="58">
        <v>0</v>
      </c>
      <c r="AR272" s="58">
        <v>0</v>
      </c>
      <c r="AS272" s="58">
        <v>0</v>
      </c>
      <c r="AT272" s="58">
        <v>0</v>
      </c>
      <c r="AU272" s="58">
        <v>0</v>
      </c>
      <c r="AV272" s="58">
        <v>1988.930773</v>
      </c>
      <c r="AW272" s="58">
        <v>7730.3007729999999</v>
      </c>
      <c r="AX272" s="58">
        <v>17301.352380952401</v>
      </c>
      <c r="AY272" s="58">
        <v>4605.7358490566003</v>
      </c>
      <c r="AZ272" s="58">
        <v>21907.088230009002</v>
      </c>
      <c r="BA272" s="58">
        <v>17750.242596991</v>
      </c>
    </row>
    <row r="273" spans="1:53">
      <c r="A273" s="56">
        <v>202402</v>
      </c>
      <c r="B273" s="56" t="s">
        <v>528</v>
      </c>
      <c r="C273" s="56" t="s">
        <v>252</v>
      </c>
      <c r="D273" s="56" t="s">
        <v>251</v>
      </c>
      <c r="E273" s="62" t="str">
        <f>VLOOKUP(C273,'[2]2024年门店-截止10.31'!A:C,3,0)</f>
        <v>已闭店</v>
      </c>
      <c r="F273" s="63">
        <f>VLOOKUP(C273,[2]面积!A:B,2,0)</f>
        <v>74.5</v>
      </c>
      <c r="G273" s="57" t="str">
        <f>IF(OR(E273="营业",E273="装修中"),VLOOKUP(C273,[2]当前组织架构!C:H,6,0),"")</f>
        <v/>
      </c>
      <c r="H273" s="57" t="str">
        <f>IF(OR(E273="营业",E273="装修中"),VLOOKUP(C273,[2]当前组织架构!C:H,5,0),"")</f>
        <v/>
      </c>
      <c r="I273" s="58">
        <v>143949.54</v>
      </c>
      <c r="J273" s="58">
        <v>8148.09</v>
      </c>
      <c r="K273" s="58">
        <v>135801.45000000001</v>
      </c>
      <c r="L273" s="58">
        <v>6606.97</v>
      </c>
      <c r="M273" s="58">
        <v>6312.9</v>
      </c>
      <c r="N273" s="58">
        <v>6572.68</v>
      </c>
      <c r="O273" s="58">
        <v>20361.990000000002</v>
      </c>
      <c r="P273" s="58">
        <v>0</v>
      </c>
      <c r="Q273" s="58">
        <v>-208.0968081</v>
      </c>
      <c r="R273" s="58">
        <v>39646.443189999998</v>
      </c>
      <c r="S273" s="58">
        <v>8347.7914799999999</v>
      </c>
      <c r="T273" s="58">
        <v>0</v>
      </c>
      <c r="U273" s="58">
        <v>2716.22</v>
      </c>
      <c r="V273" s="58">
        <v>50710.454669999999</v>
      </c>
      <c r="W273" s="58">
        <v>85090.995330000005</v>
      </c>
      <c r="X273" s="58">
        <v>24708.5</v>
      </c>
      <c r="Y273" s="58">
        <v>5876.46</v>
      </c>
      <c r="Z273" s="58">
        <v>2531.86</v>
      </c>
      <c r="AA273" s="58">
        <v>3506.22</v>
      </c>
      <c r="AB273" s="58">
        <v>2693.59</v>
      </c>
      <c r="AC273" s="58">
        <v>0</v>
      </c>
      <c r="AD273" s="58">
        <v>39316.629999999997</v>
      </c>
      <c r="AE273" s="58">
        <v>278.3</v>
      </c>
      <c r="AF273" s="58">
        <v>0</v>
      </c>
      <c r="AG273" s="58">
        <v>462.97</v>
      </c>
      <c r="AH273" s="58">
        <v>250.55</v>
      </c>
      <c r="AI273" s="58">
        <v>206</v>
      </c>
      <c r="AJ273" s="58">
        <v>23.01</v>
      </c>
      <c r="AK273" s="58">
        <v>44.03</v>
      </c>
      <c r="AL273" s="58">
        <v>0</v>
      </c>
      <c r="AM273" s="58">
        <v>839.21</v>
      </c>
      <c r="AN273" s="58">
        <v>1385.32</v>
      </c>
      <c r="AO273" s="58">
        <v>100.88</v>
      </c>
      <c r="AP273" s="58">
        <v>0</v>
      </c>
      <c r="AQ273" s="58">
        <v>0</v>
      </c>
      <c r="AR273" s="58">
        <v>0</v>
      </c>
      <c r="AS273" s="58">
        <v>0</v>
      </c>
      <c r="AT273" s="58">
        <v>0</v>
      </c>
      <c r="AU273" s="58">
        <v>0</v>
      </c>
      <c r="AV273" s="58">
        <v>1988.930773</v>
      </c>
      <c r="AW273" s="58">
        <v>5579.2007729999996</v>
      </c>
      <c r="AX273" s="58">
        <v>22633.809523809501</v>
      </c>
      <c r="AY273" s="58">
        <v>7520.28301886792</v>
      </c>
      <c r="AZ273" s="58">
        <v>30154.092542677401</v>
      </c>
      <c r="BA273" s="58">
        <v>10041.072014322601</v>
      </c>
    </row>
    <row r="274" spans="1:53">
      <c r="A274" s="56">
        <v>202402</v>
      </c>
      <c r="B274" s="56" t="s">
        <v>528</v>
      </c>
      <c r="C274" s="56" t="s">
        <v>254</v>
      </c>
      <c r="D274" s="56" t="s">
        <v>253</v>
      </c>
      <c r="E274" s="62" t="str">
        <f>VLOOKUP(C274,'[2]2024年门店-截止10.31'!A:C,3,0)</f>
        <v>营业</v>
      </c>
      <c r="F274" s="63">
        <f>VLOOKUP(C274,[2]面积!A:B,2,0)</f>
        <v>76</v>
      </c>
      <c r="G274" s="57" t="str">
        <f>IF(OR(E274="营业",E274="装修中"),VLOOKUP(C274,[2]当前组织架构!C:H,6,0),"")</f>
        <v>戴斌</v>
      </c>
      <c r="H274" s="57" t="str">
        <f>IF(OR(E274="营业",E274="装修中"),VLOOKUP(C274,[2]当前组织架构!C:H,5,0),"")</f>
        <v>王炎根</v>
      </c>
      <c r="I274" s="58">
        <v>167162.42000000001</v>
      </c>
      <c r="J274" s="58">
        <v>9462.02</v>
      </c>
      <c r="K274" s="58">
        <v>157700.4</v>
      </c>
      <c r="L274" s="58">
        <v>6380.28</v>
      </c>
      <c r="M274" s="58">
        <v>6672.23</v>
      </c>
      <c r="N274" s="58">
        <v>5381.03</v>
      </c>
      <c r="O274" s="58">
        <v>21909.77</v>
      </c>
      <c r="P274" s="58">
        <v>0</v>
      </c>
      <c r="Q274" s="58">
        <v>-210.6488756</v>
      </c>
      <c r="R274" s="58">
        <v>40132.661119999997</v>
      </c>
      <c r="S274" s="58">
        <v>8776.0166489999992</v>
      </c>
      <c r="T274" s="58">
        <v>0</v>
      </c>
      <c r="U274" s="58">
        <v>12293.64</v>
      </c>
      <c r="V274" s="58">
        <v>61202.317770000001</v>
      </c>
      <c r="W274" s="58">
        <v>96498.08223</v>
      </c>
      <c r="X274" s="58">
        <v>24967</v>
      </c>
      <c r="Y274" s="58">
        <v>7938.64</v>
      </c>
      <c r="Z274" s="58">
        <v>2126.6999999999998</v>
      </c>
      <c r="AA274" s="58">
        <v>4809.3999999999996</v>
      </c>
      <c r="AB274" s="58">
        <v>1050.769057</v>
      </c>
      <c r="AC274" s="58">
        <v>0</v>
      </c>
      <c r="AD274" s="58">
        <v>40892.509059999997</v>
      </c>
      <c r="AE274" s="58">
        <v>250.8</v>
      </c>
      <c r="AF274" s="58">
        <v>0</v>
      </c>
      <c r="AG274" s="58">
        <v>550.1</v>
      </c>
      <c r="AH274" s="58">
        <v>266.18</v>
      </c>
      <c r="AI274" s="58">
        <v>0</v>
      </c>
      <c r="AJ274" s="58">
        <v>140.6</v>
      </c>
      <c r="AK274" s="58">
        <v>45.37</v>
      </c>
      <c r="AL274" s="58">
        <v>0</v>
      </c>
      <c r="AM274" s="58">
        <v>1059.31</v>
      </c>
      <c r="AN274" s="58">
        <v>639.82000000000005</v>
      </c>
      <c r="AO274" s="58">
        <v>150.31</v>
      </c>
      <c r="AP274" s="58">
        <v>0</v>
      </c>
      <c r="AQ274" s="58">
        <v>0</v>
      </c>
      <c r="AR274" s="58">
        <v>0</v>
      </c>
      <c r="AS274" s="58">
        <v>0</v>
      </c>
      <c r="AT274" s="58">
        <v>0</v>
      </c>
      <c r="AU274" s="58">
        <v>0</v>
      </c>
      <c r="AV274" s="58">
        <v>1988.930773</v>
      </c>
      <c r="AW274" s="58">
        <v>5091.4207729999998</v>
      </c>
      <c r="AX274" s="58">
        <v>23131.504761904798</v>
      </c>
      <c r="AY274" s="58">
        <v>4361.6320754716999</v>
      </c>
      <c r="AZ274" s="58">
        <v>27493.1368373765</v>
      </c>
      <c r="BA274" s="58">
        <v>23021.015559623502</v>
      </c>
    </row>
    <row r="275" spans="1:53">
      <c r="A275" s="56">
        <v>202402</v>
      </c>
      <c r="B275" s="56" t="s">
        <v>528</v>
      </c>
      <c r="C275" s="56" t="s">
        <v>256</v>
      </c>
      <c r="D275" s="56" t="s">
        <v>255</v>
      </c>
      <c r="E275" s="62" t="str">
        <f>VLOOKUP(C275,'[2]2024年门店-截止10.31'!A:C,3,0)</f>
        <v>营业</v>
      </c>
      <c r="F275" s="63">
        <f>VLOOKUP(C275,[2]面积!A:B,2,0)</f>
        <v>73</v>
      </c>
      <c r="G275" s="57" t="str">
        <f>IF(OR(E275="营业",E275="装修中"),VLOOKUP(C275,[2]当前组织架构!C:H,6,0),"")</f>
        <v>戴斌</v>
      </c>
      <c r="H275" s="57" t="str">
        <f>IF(OR(E275="营业",E275="装修中"),VLOOKUP(C275,[2]当前组织架构!C:H,5,0),"")</f>
        <v>王炎根</v>
      </c>
      <c r="I275" s="58">
        <v>129921.06</v>
      </c>
      <c r="J275" s="58">
        <v>7354.02</v>
      </c>
      <c r="K275" s="58">
        <v>122567.03999999999</v>
      </c>
      <c r="L275" s="58">
        <v>5439.86</v>
      </c>
      <c r="M275" s="58">
        <v>5600.8</v>
      </c>
      <c r="N275" s="58">
        <v>4034.39</v>
      </c>
      <c r="O275" s="58">
        <v>17640.47</v>
      </c>
      <c r="P275" s="58">
        <v>0</v>
      </c>
      <c r="Q275" s="58">
        <v>-170.82107300000001</v>
      </c>
      <c r="R275" s="58">
        <v>32544.698929999999</v>
      </c>
      <c r="S275" s="58">
        <v>7084.893454</v>
      </c>
      <c r="T275" s="58">
        <v>0</v>
      </c>
      <c r="U275" s="58">
        <v>9386.7800000000007</v>
      </c>
      <c r="V275" s="58">
        <v>49016.372380000001</v>
      </c>
      <c r="W275" s="58">
        <v>73550.667619999993</v>
      </c>
      <c r="X275" s="58">
        <v>18266</v>
      </c>
      <c r="Y275" s="58">
        <v>11104.7</v>
      </c>
      <c r="Z275" s="58">
        <v>3374.85</v>
      </c>
      <c r="AA275" s="58">
        <v>5643.6</v>
      </c>
      <c r="AB275" s="58">
        <v>494.55754719999999</v>
      </c>
      <c r="AC275" s="58">
        <v>0</v>
      </c>
      <c r="AD275" s="58">
        <v>38883.707549999999</v>
      </c>
      <c r="AE275" s="58">
        <v>5508</v>
      </c>
      <c r="AF275" s="58">
        <v>0</v>
      </c>
      <c r="AG275" s="58">
        <v>128.16</v>
      </c>
      <c r="AH275" s="58">
        <v>170.37</v>
      </c>
      <c r="AI275" s="58">
        <v>0</v>
      </c>
      <c r="AJ275" s="58">
        <v>0</v>
      </c>
      <c r="AK275" s="58">
        <v>37.85</v>
      </c>
      <c r="AL275" s="58">
        <v>0</v>
      </c>
      <c r="AM275" s="58">
        <v>824.32</v>
      </c>
      <c r="AN275" s="58">
        <v>639.82000000000005</v>
      </c>
      <c r="AO275" s="58">
        <v>79.67</v>
      </c>
      <c r="AP275" s="58">
        <v>0</v>
      </c>
      <c r="AQ275" s="58">
        <v>0</v>
      </c>
      <c r="AR275" s="58">
        <v>0</v>
      </c>
      <c r="AS275" s="58">
        <v>0</v>
      </c>
      <c r="AT275" s="58">
        <v>0</v>
      </c>
      <c r="AU275" s="58">
        <v>0</v>
      </c>
      <c r="AV275" s="58">
        <v>1988.930773</v>
      </c>
      <c r="AW275" s="58">
        <v>9377.1207730000006</v>
      </c>
      <c r="AX275" s="58">
        <v>14256.342857142899</v>
      </c>
      <c r="AY275" s="58">
        <v>3142.0754716981101</v>
      </c>
      <c r="AZ275" s="58">
        <v>17398.418328840999</v>
      </c>
      <c r="BA275" s="58">
        <v>7891.42096815898</v>
      </c>
    </row>
    <row r="276" spans="1:53">
      <c r="A276" s="56">
        <v>202402</v>
      </c>
      <c r="B276" s="56" t="s">
        <v>528</v>
      </c>
      <c r="C276" s="56" t="s">
        <v>258</v>
      </c>
      <c r="D276" s="56" t="s">
        <v>257</v>
      </c>
      <c r="E276" s="62" t="str">
        <f>VLOOKUP(C276,'[2]2024年门店-截止10.31'!A:C,3,0)</f>
        <v>营业</v>
      </c>
      <c r="F276" s="63">
        <f>VLOOKUP(C276,[2]面积!A:B,2,0)</f>
        <v>60.05</v>
      </c>
      <c r="G276" s="57" t="str">
        <f>IF(OR(E276="营业",E276="装修中"),VLOOKUP(C276,[2]当前组织架构!C:H,6,0),"")</f>
        <v>江远洋</v>
      </c>
      <c r="H276" s="57" t="str">
        <f>IF(OR(E276="营业",E276="装修中"),VLOOKUP(C276,[2]当前组织架构!C:H,5,0),"")</f>
        <v>严彪</v>
      </c>
      <c r="I276" s="58">
        <v>148697.71</v>
      </c>
      <c r="J276" s="58">
        <v>8416.85</v>
      </c>
      <c r="K276" s="58">
        <v>140280.85999999999</v>
      </c>
      <c r="L276" s="58">
        <v>7130.55</v>
      </c>
      <c r="M276" s="58">
        <v>5850.39</v>
      </c>
      <c r="N276" s="58">
        <v>6339.25</v>
      </c>
      <c r="O276" s="58">
        <v>19720.21</v>
      </c>
      <c r="P276" s="58">
        <v>0</v>
      </c>
      <c r="Q276" s="58">
        <v>-203.8458511</v>
      </c>
      <c r="R276" s="58">
        <v>38836.554150000004</v>
      </c>
      <c r="S276" s="58">
        <v>8120.5752320000001</v>
      </c>
      <c r="T276" s="58">
        <v>0</v>
      </c>
      <c r="U276" s="58">
        <v>2239.36</v>
      </c>
      <c r="V276" s="58">
        <v>49196.489379999999</v>
      </c>
      <c r="W276" s="58">
        <v>91084.370620000002</v>
      </c>
      <c r="X276" s="58">
        <v>23675.439999999999</v>
      </c>
      <c r="Y276" s="58">
        <v>5811.01</v>
      </c>
      <c r="Z276" s="58">
        <v>3232.73</v>
      </c>
      <c r="AA276" s="58">
        <v>1083.17</v>
      </c>
      <c r="AB276" s="58">
        <v>3464.2103769999999</v>
      </c>
      <c r="AC276" s="58">
        <v>0</v>
      </c>
      <c r="AD276" s="58">
        <v>37266.560380000003</v>
      </c>
      <c r="AE276" s="58">
        <v>5234.8999999999996</v>
      </c>
      <c r="AF276" s="58">
        <v>0</v>
      </c>
      <c r="AG276" s="58">
        <v>227.51</v>
      </c>
      <c r="AH276" s="58">
        <v>309.77999999999997</v>
      </c>
      <c r="AI276" s="58">
        <v>0</v>
      </c>
      <c r="AJ276" s="58">
        <v>0</v>
      </c>
      <c r="AK276" s="58">
        <v>50.94</v>
      </c>
      <c r="AL276" s="58">
        <v>0</v>
      </c>
      <c r="AM276" s="58">
        <v>550.46</v>
      </c>
      <c r="AN276" s="58">
        <v>1479.98</v>
      </c>
      <c r="AO276" s="58">
        <v>146.63</v>
      </c>
      <c r="AP276" s="58">
        <v>0</v>
      </c>
      <c r="AQ276" s="58">
        <v>2275</v>
      </c>
      <c r="AR276" s="58">
        <v>0</v>
      </c>
      <c r="AS276" s="58">
        <v>0</v>
      </c>
      <c r="AT276" s="58">
        <v>0</v>
      </c>
      <c r="AU276" s="58">
        <v>0</v>
      </c>
      <c r="AV276" s="58">
        <v>1783.2778149999999</v>
      </c>
      <c r="AW276" s="58">
        <v>12058.47781</v>
      </c>
      <c r="AX276" s="58">
        <v>34863.809523809497</v>
      </c>
      <c r="AY276" s="58">
        <v>5136.7924528301901</v>
      </c>
      <c r="AZ276" s="58">
        <v>40000.6019766397</v>
      </c>
      <c r="BA276" s="58">
        <v>1758.7304533603101</v>
      </c>
    </row>
    <row r="277" spans="1:53">
      <c r="A277" s="56">
        <v>202402</v>
      </c>
      <c r="B277" s="56" t="s">
        <v>528</v>
      </c>
      <c r="C277" s="56" t="s">
        <v>260</v>
      </c>
      <c r="D277" s="56" t="s">
        <v>259</v>
      </c>
      <c r="E277" s="62" t="str">
        <f>VLOOKUP(C277,'[2]2024年门店-截止10.31'!A:C,3,0)</f>
        <v>营业</v>
      </c>
      <c r="F277" s="63">
        <f>VLOOKUP(C277,[2]面积!A:B,2,0)</f>
        <v>81.28</v>
      </c>
      <c r="G277" s="57" t="str">
        <f>IF(OR(E277="营业",E277="装修中"),VLOOKUP(C277,[2]当前组织架构!C:H,6,0),"")</f>
        <v>江远洋</v>
      </c>
      <c r="H277" s="57" t="str">
        <f>IF(OR(E277="营业",E277="装修中"),VLOOKUP(C277,[2]当前组织架构!C:H,5,0),"")</f>
        <v>严彪</v>
      </c>
      <c r="I277" s="58">
        <v>90818.73</v>
      </c>
      <c r="J277" s="58">
        <v>5140.68</v>
      </c>
      <c r="K277" s="58">
        <v>85678.05</v>
      </c>
      <c r="L277" s="58">
        <v>4499.0600000000004</v>
      </c>
      <c r="M277" s="58">
        <v>3281.78</v>
      </c>
      <c r="N277" s="58">
        <v>5344.39</v>
      </c>
      <c r="O277" s="58">
        <v>12331.27</v>
      </c>
      <c r="P277" s="58">
        <v>0</v>
      </c>
      <c r="Q277" s="58">
        <v>-132.918769</v>
      </c>
      <c r="R277" s="58">
        <v>25323.58123</v>
      </c>
      <c r="S277" s="58">
        <v>5162.6731</v>
      </c>
      <c r="T277" s="58">
        <v>0</v>
      </c>
      <c r="U277" s="58">
        <v>2206.8200000000002</v>
      </c>
      <c r="V277" s="58">
        <v>32693.074329999999</v>
      </c>
      <c r="W277" s="58">
        <v>52984.97567</v>
      </c>
      <c r="X277" s="58">
        <v>15342.54</v>
      </c>
      <c r="Y277" s="58">
        <v>5919.69</v>
      </c>
      <c r="Z277" s="58">
        <v>1403.24</v>
      </c>
      <c r="AA277" s="58">
        <v>-145.80000000000001</v>
      </c>
      <c r="AB277" s="58">
        <v>3145.95</v>
      </c>
      <c r="AC277" s="58">
        <v>0</v>
      </c>
      <c r="AD277" s="58">
        <v>25665.62</v>
      </c>
      <c r="AE277" s="58">
        <v>5691.5</v>
      </c>
      <c r="AF277" s="58">
        <v>0</v>
      </c>
      <c r="AG277" s="58">
        <v>39.17</v>
      </c>
      <c r="AH277" s="58">
        <v>305</v>
      </c>
      <c r="AI277" s="58">
        <v>0</v>
      </c>
      <c r="AJ277" s="58">
        <v>0</v>
      </c>
      <c r="AK277" s="58">
        <v>41.73</v>
      </c>
      <c r="AL277" s="58">
        <v>0</v>
      </c>
      <c r="AM277" s="58">
        <v>496.74</v>
      </c>
      <c r="AN277" s="58">
        <v>1025.5899999999999</v>
      </c>
      <c r="AO277" s="58">
        <v>0</v>
      </c>
      <c r="AP277" s="58">
        <v>0</v>
      </c>
      <c r="AQ277" s="58">
        <v>2465.7600000000002</v>
      </c>
      <c r="AR277" s="58">
        <v>0</v>
      </c>
      <c r="AS277" s="58">
        <v>0</v>
      </c>
      <c r="AT277" s="58">
        <v>0</v>
      </c>
      <c r="AU277" s="58">
        <v>0</v>
      </c>
      <c r="AV277" s="58">
        <v>1783.2778149999999</v>
      </c>
      <c r="AW277" s="58">
        <v>11848.767809999999</v>
      </c>
      <c r="AX277" s="58">
        <v>24383.809523809501</v>
      </c>
      <c r="AY277" s="58">
        <v>3833.96226415094</v>
      </c>
      <c r="AZ277" s="58">
        <v>28217.771787960399</v>
      </c>
      <c r="BA277" s="58">
        <v>-12747.183927960399</v>
      </c>
    </row>
    <row r="278" spans="1:53">
      <c r="A278" s="56">
        <v>202402</v>
      </c>
      <c r="B278" s="56" t="s">
        <v>528</v>
      </c>
      <c r="C278" s="56" t="s">
        <v>262</v>
      </c>
      <c r="D278" s="56" t="s">
        <v>261</v>
      </c>
      <c r="E278" s="62" t="str">
        <f>VLOOKUP(C278,'[2]2024年门店-截止10.31'!A:C,3,0)</f>
        <v>营业</v>
      </c>
      <c r="F278" s="63">
        <f>VLOOKUP(C278,[2]面积!A:B,2,0)</f>
        <v>58</v>
      </c>
      <c r="G278" s="57" t="str">
        <f>IF(OR(E278="营业",E278="装修中"),VLOOKUP(C278,[2]当前组织架构!C:H,6,0),"")</f>
        <v>江远洋</v>
      </c>
      <c r="H278" s="57" t="str">
        <f>IF(OR(E278="营业",E278="装修中"),VLOOKUP(C278,[2]当前组织架构!C:H,5,0),"")</f>
        <v>严彪</v>
      </c>
      <c r="I278" s="58">
        <v>133467.6</v>
      </c>
      <c r="J278" s="58">
        <v>7554.77</v>
      </c>
      <c r="K278" s="58">
        <v>125912.83</v>
      </c>
      <c r="L278" s="58">
        <v>6470.41</v>
      </c>
      <c r="M278" s="58">
        <v>4816.55</v>
      </c>
      <c r="N278" s="58">
        <v>4727.59</v>
      </c>
      <c r="O278" s="58">
        <v>16754.169999999998</v>
      </c>
      <c r="P278" s="58">
        <v>0</v>
      </c>
      <c r="Q278" s="58">
        <v>-171.0988519</v>
      </c>
      <c r="R278" s="58">
        <v>32597.621149999999</v>
      </c>
      <c r="S278" s="58">
        <v>6866.7282510000005</v>
      </c>
      <c r="T278" s="58">
        <v>0</v>
      </c>
      <c r="U278" s="58">
        <v>2245.02</v>
      </c>
      <c r="V278" s="58">
        <v>41709.369400000003</v>
      </c>
      <c r="W278" s="58">
        <v>84203.460600000006</v>
      </c>
      <c r="X278" s="58">
        <v>24666.09</v>
      </c>
      <c r="Y278" s="58">
        <v>6019.13</v>
      </c>
      <c r="Z278" s="58">
        <v>4490.13</v>
      </c>
      <c r="AA278" s="58">
        <v>3144.74</v>
      </c>
      <c r="AB278" s="58">
        <v>1614.725283</v>
      </c>
      <c r="AC278" s="58">
        <v>0</v>
      </c>
      <c r="AD278" s="58">
        <v>39934.815280000003</v>
      </c>
      <c r="AE278" s="58">
        <v>4044.45</v>
      </c>
      <c r="AF278" s="58">
        <v>0</v>
      </c>
      <c r="AG278" s="58">
        <v>22.89</v>
      </c>
      <c r="AH278" s="58">
        <v>10.87</v>
      </c>
      <c r="AI278" s="58">
        <v>0</v>
      </c>
      <c r="AJ278" s="58">
        <v>23.01</v>
      </c>
      <c r="AK278" s="58">
        <v>89.62</v>
      </c>
      <c r="AL278" s="58">
        <v>0</v>
      </c>
      <c r="AM278" s="58">
        <v>592.01</v>
      </c>
      <c r="AN278" s="58">
        <v>879.98</v>
      </c>
      <c r="AO278" s="58">
        <v>89.6</v>
      </c>
      <c r="AP278" s="58">
        <v>0</v>
      </c>
      <c r="AQ278" s="58">
        <v>2400</v>
      </c>
      <c r="AR278" s="58">
        <v>0</v>
      </c>
      <c r="AS278" s="58">
        <v>0</v>
      </c>
      <c r="AT278" s="58">
        <v>0</v>
      </c>
      <c r="AU278" s="58">
        <v>0</v>
      </c>
      <c r="AV278" s="58">
        <v>1783.2778149999999</v>
      </c>
      <c r="AW278" s="58">
        <v>9935.7078149999998</v>
      </c>
      <c r="AX278" s="58">
        <v>30339.9047619048</v>
      </c>
      <c r="AY278" s="58">
        <v>4755.8490566037699</v>
      </c>
      <c r="AZ278" s="58">
        <v>35095.753818508601</v>
      </c>
      <c r="BA278" s="58">
        <v>-762.81631350857106</v>
      </c>
    </row>
    <row r="279" spans="1:53">
      <c r="A279" s="56">
        <v>202402</v>
      </c>
      <c r="B279" s="56" t="s">
        <v>528</v>
      </c>
      <c r="C279" s="56" t="s">
        <v>264</v>
      </c>
      <c r="D279" s="56" t="s">
        <v>263</v>
      </c>
      <c r="E279" s="62" t="str">
        <f>VLOOKUP(C279,'[2]2024年门店-截止10.31'!A:C,3,0)</f>
        <v>营业</v>
      </c>
      <c r="F279" s="63">
        <f>VLOOKUP(C279,[2]面积!A:B,2,0)</f>
        <v>78</v>
      </c>
      <c r="G279" s="57" t="str">
        <f>IF(OR(E279="营业",E279="装修中"),VLOOKUP(C279,[2]当前组织架构!C:H,6,0),"")</f>
        <v>江远洋</v>
      </c>
      <c r="H279" s="57" t="str">
        <f>IF(OR(E279="营业",E279="装修中"),VLOOKUP(C279,[2]当前组织架构!C:H,5,0),"")</f>
        <v>许瑛伦</v>
      </c>
      <c r="I279" s="58">
        <v>245573.95</v>
      </c>
      <c r="J279" s="58">
        <v>13900.41</v>
      </c>
      <c r="K279" s="58">
        <v>231673.54</v>
      </c>
      <c r="L279" s="58">
        <v>10580.61</v>
      </c>
      <c r="M279" s="58">
        <v>8334.2999999999993</v>
      </c>
      <c r="N279" s="58">
        <v>5895.41</v>
      </c>
      <c r="O279" s="58">
        <v>28538.69</v>
      </c>
      <c r="P279" s="58">
        <v>0</v>
      </c>
      <c r="Q279" s="58">
        <v>-278.55693969999999</v>
      </c>
      <c r="R279" s="58">
        <v>53070.45306</v>
      </c>
      <c r="S279" s="58">
        <v>11496.180560000001</v>
      </c>
      <c r="T279" s="58">
        <v>0</v>
      </c>
      <c r="U279" s="58">
        <v>2289.84</v>
      </c>
      <c r="V279" s="58">
        <v>66856.473620000004</v>
      </c>
      <c r="W279" s="58">
        <v>164817.06640000001</v>
      </c>
      <c r="X279" s="58">
        <v>27564.01</v>
      </c>
      <c r="Y279" s="58">
        <v>11263.48</v>
      </c>
      <c r="Z279" s="58">
        <v>2668.69</v>
      </c>
      <c r="AA279" s="58">
        <v>982.55</v>
      </c>
      <c r="AB279" s="58">
        <v>4753.6207549999999</v>
      </c>
      <c r="AC279" s="58">
        <v>0</v>
      </c>
      <c r="AD279" s="58">
        <v>47232.350749999998</v>
      </c>
      <c r="AE279" s="58">
        <v>4294.84</v>
      </c>
      <c r="AF279" s="58">
        <v>0</v>
      </c>
      <c r="AG279" s="58">
        <v>115.88</v>
      </c>
      <c r="AH279" s="58">
        <v>398</v>
      </c>
      <c r="AI279" s="58">
        <v>0</v>
      </c>
      <c r="AJ279" s="58">
        <v>269.02999999999997</v>
      </c>
      <c r="AK279" s="58">
        <v>44.81</v>
      </c>
      <c r="AL279" s="58">
        <v>0</v>
      </c>
      <c r="AM279" s="58">
        <v>1476.08</v>
      </c>
      <c r="AN279" s="58">
        <v>1025.6099999999999</v>
      </c>
      <c r="AO279" s="58">
        <v>7.08</v>
      </c>
      <c r="AP279" s="58">
        <v>0</v>
      </c>
      <c r="AQ279" s="58">
        <v>4880</v>
      </c>
      <c r="AR279" s="58">
        <v>0</v>
      </c>
      <c r="AS279" s="58">
        <v>0</v>
      </c>
      <c r="AT279" s="58">
        <v>0</v>
      </c>
      <c r="AU279" s="58">
        <v>0</v>
      </c>
      <c r="AV279" s="58">
        <v>1783.2778149999999</v>
      </c>
      <c r="AW279" s="58">
        <v>14294.60781</v>
      </c>
      <c r="AX279" s="58">
        <v>30654.380952381001</v>
      </c>
      <c r="AY279" s="58">
        <v>6622.64150943396</v>
      </c>
      <c r="AZ279" s="58">
        <v>37277.022461815002</v>
      </c>
      <c r="BA279" s="58">
        <v>66013.085378185104</v>
      </c>
    </row>
    <row r="280" spans="1:53">
      <c r="A280" s="56">
        <v>202402</v>
      </c>
      <c r="B280" s="56" t="s">
        <v>528</v>
      </c>
      <c r="C280" s="56" t="s">
        <v>266</v>
      </c>
      <c r="D280" s="56" t="s">
        <v>265</v>
      </c>
      <c r="E280" s="62" t="str">
        <f>VLOOKUP(C280,'[2]2024年门店-截止10.31'!A:C,3,0)</f>
        <v>营业</v>
      </c>
      <c r="F280" s="63">
        <f>VLOOKUP(C280,[2]面积!A:B,2,0)</f>
        <v>178</v>
      </c>
      <c r="G280" s="57" t="str">
        <f>IF(OR(E280="营业",E280="装修中"),VLOOKUP(C280,[2]当前组织架构!C:H,6,0),"")</f>
        <v>江远洋</v>
      </c>
      <c r="H280" s="57" t="str">
        <f>IF(OR(E280="营业",E280="装修中"),VLOOKUP(C280,[2]当前组织架构!C:H,5,0),"")</f>
        <v>严彪</v>
      </c>
      <c r="I280" s="58">
        <v>79183.08</v>
      </c>
      <c r="J280" s="58">
        <v>4482.0600000000004</v>
      </c>
      <c r="K280" s="58">
        <v>74701.02</v>
      </c>
      <c r="L280" s="58">
        <v>3836.15</v>
      </c>
      <c r="M280" s="58">
        <v>2505.6</v>
      </c>
      <c r="N280" s="58">
        <v>1795.37</v>
      </c>
      <c r="O280" s="58">
        <v>9825.31</v>
      </c>
      <c r="P280" s="58">
        <v>0</v>
      </c>
      <c r="Q280" s="58">
        <v>-93.789173030000001</v>
      </c>
      <c r="R280" s="58">
        <v>17868.64083</v>
      </c>
      <c r="S280" s="58">
        <v>3925.054701</v>
      </c>
      <c r="T280" s="58">
        <v>0</v>
      </c>
      <c r="U280" s="58">
        <v>2202.1</v>
      </c>
      <c r="V280" s="58">
        <v>23995.795529999999</v>
      </c>
      <c r="W280" s="58">
        <v>50705.224470000001</v>
      </c>
      <c r="X280" s="58">
        <v>19737.62</v>
      </c>
      <c r="Y280" s="58">
        <v>3977.41</v>
      </c>
      <c r="Z280" s="58">
        <v>2078.16</v>
      </c>
      <c r="AA280" s="58">
        <v>654.22</v>
      </c>
      <c r="AB280" s="58">
        <v>3264.3</v>
      </c>
      <c r="AC280" s="58">
        <v>0</v>
      </c>
      <c r="AD280" s="58">
        <v>29711.71</v>
      </c>
      <c r="AE280" s="58">
        <v>4284.71</v>
      </c>
      <c r="AF280" s="58">
        <v>48</v>
      </c>
      <c r="AG280" s="58">
        <v>96.31</v>
      </c>
      <c r="AH280" s="58">
        <v>393</v>
      </c>
      <c r="AI280" s="58">
        <v>0</v>
      </c>
      <c r="AJ280" s="58">
        <v>46.01</v>
      </c>
      <c r="AK280" s="58">
        <v>44.81</v>
      </c>
      <c r="AL280" s="58">
        <v>0</v>
      </c>
      <c r="AM280" s="58">
        <v>758.22</v>
      </c>
      <c r="AN280" s="58">
        <v>879.98</v>
      </c>
      <c r="AO280" s="58">
        <v>0</v>
      </c>
      <c r="AP280" s="58">
        <v>0</v>
      </c>
      <c r="AQ280" s="58">
        <v>3368.68</v>
      </c>
      <c r="AR280" s="58">
        <v>0</v>
      </c>
      <c r="AS280" s="58">
        <v>0</v>
      </c>
      <c r="AT280" s="58">
        <v>0</v>
      </c>
      <c r="AU280" s="58">
        <v>0</v>
      </c>
      <c r="AV280" s="58">
        <v>1783.2778149999999</v>
      </c>
      <c r="AW280" s="58">
        <v>11702.997810000001</v>
      </c>
      <c r="AX280" s="58">
        <v>8202.7142857142899</v>
      </c>
      <c r="AY280" s="58">
        <v>5349.5188679245302</v>
      </c>
      <c r="AZ280" s="58">
        <v>13552.233153638799</v>
      </c>
      <c r="BA280" s="58">
        <v>-4261.7164936388199</v>
      </c>
    </row>
    <row r="281" spans="1:53">
      <c r="A281" s="56">
        <v>202402</v>
      </c>
      <c r="B281" s="56" t="s">
        <v>528</v>
      </c>
      <c r="C281" s="56" t="s">
        <v>268</v>
      </c>
      <c r="D281" s="56" t="s">
        <v>267</v>
      </c>
      <c r="E281" s="62" t="str">
        <f>VLOOKUP(C281,'[2]2024年门店-截止10.31'!A:C,3,0)</f>
        <v>营业</v>
      </c>
      <c r="F281" s="63">
        <f>VLOOKUP(C281,[2]面积!A:B,2,0)</f>
        <v>129</v>
      </c>
      <c r="G281" s="57" t="str">
        <f>IF(OR(E281="营业",E281="装修中"),VLOOKUP(C281,[2]当前组织架构!C:H,6,0),"")</f>
        <v>江远洋</v>
      </c>
      <c r="H281" s="57" t="str">
        <f>IF(OR(E281="营业",E281="装修中"),VLOOKUP(C281,[2]当前组织架构!C:H,5,0),"")</f>
        <v>严彪</v>
      </c>
      <c r="I281" s="58">
        <v>437437.95</v>
      </c>
      <c r="J281" s="58">
        <v>24760.639999999999</v>
      </c>
      <c r="K281" s="58">
        <v>412677.31</v>
      </c>
      <c r="L281" s="58">
        <v>19981</v>
      </c>
      <c r="M281" s="58">
        <v>14713.87</v>
      </c>
      <c r="N281" s="58">
        <v>8227.32</v>
      </c>
      <c r="O281" s="58">
        <v>51758.5</v>
      </c>
      <c r="P281" s="58">
        <v>0</v>
      </c>
      <c r="Q281" s="58">
        <v>-494.36649820000002</v>
      </c>
      <c r="R281" s="58">
        <v>94186.323499999999</v>
      </c>
      <c r="S281" s="58">
        <v>20681.313119999999</v>
      </c>
      <c r="T281" s="58">
        <v>0</v>
      </c>
      <c r="U281" s="58">
        <v>2272.85</v>
      </c>
      <c r="V281" s="58">
        <v>117140.4866</v>
      </c>
      <c r="W281" s="58">
        <v>295536.82339999999</v>
      </c>
      <c r="X281" s="58">
        <v>39462.019999999997</v>
      </c>
      <c r="Y281" s="58">
        <v>13753.56</v>
      </c>
      <c r="Z281" s="58">
        <v>3211.45</v>
      </c>
      <c r="AA281" s="58">
        <v>2425.16</v>
      </c>
      <c r="AB281" s="58">
        <v>4637.5533960000002</v>
      </c>
      <c r="AC281" s="58">
        <v>0</v>
      </c>
      <c r="AD281" s="58">
        <v>63489.743399999999</v>
      </c>
      <c r="AE281" s="58">
        <v>10245.19</v>
      </c>
      <c r="AF281" s="58">
        <v>300</v>
      </c>
      <c r="AG281" s="58">
        <v>230</v>
      </c>
      <c r="AH281" s="58">
        <v>190</v>
      </c>
      <c r="AI281" s="58">
        <v>0</v>
      </c>
      <c r="AJ281" s="58">
        <v>299.12</v>
      </c>
      <c r="AK281" s="58">
        <v>89.62</v>
      </c>
      <c r="AL281" s="58">
        <v>0</v>
      </c>
      <c r="AM281" s="58">
        <v>2032.78</v>
      </c>
      <c r="AN281" s="58">
        <v>929.98</v>
      </c>
      <c r="AO281" s="58">
        <v>3.54</v>
      </c>
      <c r="AP281" s="58">
        <v>0</v>
      </c>
      <c r="AQ281" s="58">
        <v>6932</v>
      </c>
      <c r="AR281" s="58">
        <v>0</v>
      </c>
      <c r="AS281" s="58">
        <v>0</v>
      </c>
      <c r="AT281" s="58">
        <v>0</v>
      </c>
      <c r="AU281" s="58">
        <v>0</v>
      </c>
      <c r="AV281" s="58">
        <v>1783.2778149999999</v>
      </c>
      <c r="AW281" s="58">
        <v>23035.507809999999</v>
      </c>
      <c r="AX281" s="58">
        <v>99315</v>
      </c>
      <c r="AY281" s="58">
        <v>5273.5849056603802</v>
      </c>
      <c r="AZ281" s="58">
        <v>104588.58490566</v>
      </c>
      <c r="BA281" s="58">
        <v>104422.98728433999</v>
      </c>
    </row>
    <row r="282" spans="1:53">
      <c r="A282" s="56">
        <v>202402</v>
      </c>
      <c r="B282" s="56" t="s">
        <v>528</v>
      </c>
      <c r="C282" s="56" t="s">
        <v>270</v>
      </c>
      <c r="D282" s="56" t="s">
        <v>269</v>
      </c>
      <c r="E282" s="62" t="str">
        <f>VLOOKUP(C282,'[2]2024年门店-截止10.31'!A:C,3,0)</f>
        <v>已闭店</v>
      </c>
      <c r="F282" s="63">
        <f>VLOOKUP(C282,[2]面积!A:B,2,0)</f>
        <v>177.86</v>
      </c>
      <c r="G282" s="57" t="str">
        <f>IF(OR(E282="营业",E282="装修中"),VLOOKUP(C282,[2]当前组织架构!C:H,6,0),"")</f>
        <v/>
      </c>
      <c r="H282" s="57" t="str">
        <f>IF(OR(E282="营业",E282="装修中"),VLOOKUP(C282,[2]当前组织架构!C:H,5,0),"")</f>
        <v/>
      </c>
      <c r="I282" s="58">
        <v>288222.57</v>
      </c>
      <c r="J282" s="58">
        <v>8394.83</v>
      </c>
      <c r="K282" s="58">
        <v>279827.74</v>
      </c>
      <c r="L282" s="58">
        <v>12046.55</v>
      </c>
      <c r="M282" s="58">
        <v>10334.69</v>
      </c>
      <c r="N282" s="58">
        <v>3284.85</v>
      </c>
      <c r="O282" s="58">
        <v>35080.46</v>
      </c>
      <c r="P282" s="58">
        <v>0</v>
      </c>
      <c r="Q282" s="58">
        <v>-317.18251309999999</v>
      </c>
      <c r="R282" s="58">
        <v>60429.367489999997</v>
      </c>
      <c r="S282" s="58">
        <v>13739.057849999999</v>
      </c>
      <c r="T282" s="58">
        <v>0</v>
      </c>
      <c r="U282" s="58">
        <v>5100.4799999999996</v>
      </c>
      <c r="V282" s="58">
        <v>79268.905329999994</v>
      </c>
      <c r="W282" s="58">
        <v>200558.83470000001</v>
      </c>
      <c r="X282" s="58">
        <v>31276.46</v>
      </c>
      <c r="Y282" s="58">
        <v>9609.33</v>
      </c>
      <c r="Z282" s="58">
        <v>5923.11</v>
      </c>
      <c r="AA282" s="58">
        <v>5919.18</v>
      </c>
      <c r="AB282" s="58">
        <v>2704.5103770000001</v>
      </c>
      <c r="AC282" s="58">
        <v>0</v>
      </c>
      <c r="AD282" s="58">
        <v>55432.590380000001</v>
      </c>
      <c r="AE282" s="58">
        <v>1378.5</v>
      </c>
      <c r="AF282" s="58">
        <v>0</v>
      </c>
      <c r="AG282" s="58">
        <v>102</v>
      </c>
      <c r="AH282" s="58">
        <v>0</v>
      </c>
      <c r="AI282" s="58">
        <v>0</v>
      </c>
      <c r="AJ282" s="58">
        <v>0</v>
      </c>
      <c r="AK282" s="58">
        <v>908.35</v>
      </c>
      <c r="AL282" s="58">
        <v>0</v>
      </c>
      <c r="AM282" s="58">
        <v>985.75</v>
      </c>
      <c r="AN282" s="58">
        <v>727.74</v>
      </c>
      <c r="AO282" s="58">
        <v>0</v>
      </c>
      <c r="AP282" s="58">
        <v>0</v>
      </c>
      <c r="AQ282" s="58">
        <v>80</v>
      </c>
      <c r="AR282" s="58">
        <v>0</v>
      </c>
      <c r="AS282" s="58">
        <v>0</v>
      </c>
      <c r="AT282" s="58">
        <v>0</v>
      </c>
      <c r="AU282" s="58">
        <v>0</v>
      </c>
      <c r="AV282" s="58">
        <v>1783.2778149999999</v>
      </c>
      <c r="AW282" s="58">
        <v>5965.6178149999996</v>
      </c>
      <c r="AX282" s="58">
        <v>46764.9</v>
      </c>
      <c r="AY282" s="58">
        <v>11917.58</v>
      </c>
      <c r="AZ282" s="58">
        <v>58682.48</v>
      </c>
      <c r="BA282" s="58">
        <v>80478.146504999997</v>
      </c>
    </row>
    <row r="283" spans="1:53">
      <c r="A283" s="56">
        <v>202402</v>
      </c>
      <c r="B283" s="56" t="s">
        <v>528</v>
      </c>
      <c r="C283" s="56" t="s">
        <v>272</v>
      </c>
      <c r="D283" s="56" t="s">
        <v>271</v>
      </c>
      <c r="E283" s="62" t="str">
        <f>VLOOKUP(C283,'[2]2024年门店-截止10.31'!A:C,3,0)</f>
        <v>营业</v>
      </c>
      <c r="F283" s="63">
        <f>VLOOKUP(C283,[2]面积!A:B,2,0)</f>
        <v>107.5</v>
      </c>
      <c r="G283" s="57" t="str">
        <f>IF(OR(E283="营业",E283="装修中"),VLOOKUP(C283,[2]当前组织架构!C:H,6,0),"")</f>
        <v>江远洋</v>
      </c>
      <c r="H283" s="57" t="str">
        <f>IF(OR(E283="营业",E283="装修中"),VLOOKUP(C283,[2]当前组织架构!C:H,5,0),"")</f>
        <v>许瑛伦</v>
      </c>
      <c r="I283" s="58">
        <v>203145</v>
      </c>
      <c r="J283" s="58">
        <v>5916.84</v>
      </c>
      <c r="K283" s="58">
        <v>197228.16</v>
      </c>
      <c r="L283" s="58">
        <v>8635.9599999999991</v>
      </c>
      <c r="M283" s="58">
        <v>7234.5</v>
      </c>
      <c r="N283" s="58">
        <v>3494.62</v>
      </c>
      <c r="O283" s="58">
        <v>27120.43</v>
      </c>
      <c r="P283" s="58">
        <v>0</v>
      </c>
      <c r="Q283" s="58">
        <v>-242.71980690000001</v>
      </c>
      <c r="R283" s="58">
        <v>46242.79019</v>
      </c>
      <c r="S283" s="58">
        <v>10582.80963</v>
      </c>
      <c r="T283" s="58">
        <v>0</v>
      </c>
      <c r="U283" s="58">
        <v>3608.75</v>
      </c>
      <c r="V283" s="58">
        <v>60434.349820000003</v>
      </c>
      <c r="W283" s="58">
        <v>136793.81020000001</v>
      </c>
      <c r="X283" s="58">
        <v>21862.23</v>
      </c>
      <c r="Y283" s="58">
        <v>6085.96</v>
      </c>
      <c r="Z283" s="58">
        <v>3562.25</v>
      </c>
      <c r="AA283" s="58">
        <v>2981.92</v>
      </c>
      <c r="AB283" s="58">
        <v>1955.9518869999999</v>
      </c>
      <c r="AC283" s="58">
        <v>0</v>
      </c>
      <c r="AD283" s="58">
        <v>36448.311889999997</v>
      </c>
      <c r="AE283" s="58">
        <v>4636.8900000000003</v>
      </c>
      <c r="AF283" s="58">
        <v>0</v>
      </c>
      <c r="AG283" s="58">
        <v>54.42</v>
      </c>
      <c r="AH283" s="58">
        <v>0</v>
      </c>
      <c r="AI283" s="58">
        <v>0</v>
      </c>
      <c r="AJ283" s="58">
        <v>0</v>
      </c>
      <c r="AK283" s="58">
        <v>89.62</v>
      </c>
      <c r="AL283" s="58">
        <v>0</v>
      </c>
      <c r="AM283" s="58">
        <v>824.21</v>
      </c>
      <c r="AN283" s="58">
        <v>394.54</v>
      </c>
      <c r="AO283" s="58">
        <v>0</v>
      </c>
      <c r="AP283" s="58">
        <v>0</v>
      </c>
      <c r="AQ283" s="58">
        <v>1500</v>
      </c>
      <c r="AR283" s="58">
        <v>0</v>
      </c>
      <c r="AS283" s="58">
        <v>0</v>
      </c>
      <c r="AT283" s="58">
        <v>0</v>
      </c>
      <c r="AU283" s="58">
        <v>0</v>
      </c>
      <c r="AV283" s="58">
        <v>1783.2778149999999</v>
      </c>
      <c r="AW283" s="58">
        <v>9282.9578149999998</v>
      </c>
      <c r="AX283" s="58">
        <v>26876</v>
      </c>
      <c r="AY283" s="58">
        <v>3359.5</v>
      </c>
      <c r="AZ283" s="58">
        <v>30235.5</v>
      </c>
      <c r="BA283" s="58">
        <v>60827.040495000001</v>
      </c>
    </row>
    <row r="284" spans="1:53">
      <c r="A284" s="56">
        <v>202402</v>
      </c>
      <c r="B284" s="56" t="s">
        <v>528</v>
      </c>
      <c r="C284" s="56" t="s">
        <v>274</v>
      </c>
      <c r="D284" s="56" t="s">
        <v>273</v>
      </c>
      <c r="E284" s="62" t="str">
        <f>VLOOKUP(C284,'[2]2024年门店-截止10.31'!A:C,3,0)</f>
        <v>营业</v>
      </c>
      <c r="F284" s="63">
        <f>VLOOKUP(C284,[2]面积!A:B,2,0)</f>
        <v>140.72</v>
      </c>
      <c r="G284" s="57" t="str">
        <f>IF(OR(E284="营业",E284="装修中"),VLOOKUP(C284,[2]当前组织架构!C:H,6,0),"")</f>
        <v>江远洋</v>
      </c>
      <c r="H284" s="57" t="str">
        <f>IF(OR(E284="营业",E284="装修中"),VLOOKUP(C284,[2]当前组织架构!C:H,5,0),"")</f>
        <v>许瑛伦</v>
      </c>
      <c r="I284" s="58">
        <v>370196.27</v>
      </c>
      <c r="J284" s="58">
        <v>10782.42</v>
      </c>
      <c r="K284" s="58">
        <v>359413.85</v>
      </c>
      <c r="L284" s="58">
        <v>16785.52</v>
      </c>
      <c r="M284" s="58">
        <v>12338.64</v>
      </c>
      <c r="N284" s="58">
        <v>12425.08</v>
      </c>
      <c r="O284" s="58">
        <v>50014.98</v>
      </c>
      <c r="P284" s="58">
        <v>0</v>
      </c>
      <c r="Q284" s="58">
        <v>-478.09413719999998</v>
      </c>
      <c r="R284" s="58">
        <v>91086.12586</v>
      </c>
      <c r="S284" s="58">
        <v>19990.570019999999</v>
      </c>
      <c r="T284" s="58">
        <v>0</v>
      </c>
      <c r="U284" s="58">
        <v>6652.54</v>
      </c>
      <c r="V284" s="58">
        <v>117729.2359</v>
      </c>
      <c r="W284" s="58">
        <v>241684.61410000001</v>
      </c>
      <c r="X284" s="58">
        <v>34534.32</v>
      </c>
      <c r="Y284" s="58">
        <v>14812.26</v>
      </c>
      <c r="Z284" s="58">
        <v>5251.78</v>
      </c>
      <c r="AA284" s="58">
        <v>4055.44</v>
      </c>
      <c r="AB284" s="58">
        <v>3847.117358</v>
      </c>
      <c r="AC284" s="58">
        <v>0</v>
      </c>
      <c r="AD284" s="58">
        <v>62500.917359999999</v>
      </c>
      <c r="AE284" s="58">
        <v>6096.07</v>
      </c>
      <c r="AF284" s="58">
        <v>0</v>
      </c>
      <c r="AG284" s="58">
        <v>424.11</v>
      </c>
      <c r="AH284" s="58">
        <v>574.52</v>
      </c>
      <c r="AI284" s="58">
        <v>0</v>
      </c>
      <c r="AJ284" s="58">
        <v>0</v>
      </c>
      <c r="AK284" s="58">
        <v>44.81</v>
      </c>
      <c r="AL284" s="58">
        <v>0</v>
      </c>
      <c r="AM284" s="58">
        <v>1561.57</v>
      </c>
      <c r="AN284" s="58">
        <v>896.27</v>
      </c>
      <c r="AO284" s="58">
        <v>190</v>
      </c>
      <c r="AP284" s="58">
        <v>0</v>
      </c>
      <c r="AQ284" s="58">
        <v>3900</v>
      </c>
      <c r="AR284" s="58">
        <v>0</v>
      </c>
      <c r="AS284" s="58">
        <v>0</v>
      </c>
      <c r="AT284" s="58">
        <v>0</v>
      </c>
      <c r="AU284" s="58">
        <v>0</v>
      </c>
      <c r="AV284" s="58">
        <v>1783.2778149999999</v>
      </c>
      <c r="AW284" s="58">
        <v>15470.62781</v>
      </c>
      <c r="AX284" s="58">
        <v>67059</v>
      </c>
      <c r="AY284" s="58">
        <v>8559.2000000000007</v>
      </c>
      <c r="AZ284" s="58">
        <v>75618.2</v>
      </c>
      <c r="BA284" s="58">
        <v>88094.868929999997</v>
      </c>
    </row>
    <row r="285" spans="1:53">
      <c r="A285" s="56">
        <v>202402</v>
      </c>
      <c r="B285" s="56" t="s">
        <v>528</v>
      </c>
      <c r="C285" s="56" t="s">
        <v>276</v>
      </c>
      <c r="D285" s="56" t="s">
        <v>275</v>
      </c>
      <c r="E285" s="62" t="str">
        <f>VLOOKUP(C285,'[2]2024年门店-截止10.31'!A:C,3,0)</f>
        <v>已闭店</v>
      </c>
      <c r="F285" s="63">
        <f>VLOOKUP(C285,[2]面积!A:B,2,0)</f>
        <v>121.5</v>
      </c>
      <c r="G285" s="57" t="str">
        <f>IF(OR(E285="营业",E285="装修中"),VLOOKUP(C285,[2]当前组织架构!C:H,6,0),"")</f>
        <v/>
      </c>
      <c r="H285" s="57" t="str">
        <f>IF(OR(E285="营业",E285="装修中"),VLOOKUP(C285,[2]当前组织架构!C:H,5,0),"")</f>
        <v/>
      </c>
      <c r="I285" s="58">
        <v>405429.28</v>
      </c>
      <c r="J285" s="58">
        <v>11808.62</v>
      </c>
      <c r="K285" s="58">
        <v>393620.66</v>
      </c>
      <c r="L285" s="58">
        <v>17794.080000000002</v>
      </c>
      <c r="M285" s="58">
        <v>13131.52</v>
      </c>
      <c r="N285" s="58">
        <v>7574.58</v>
      </c>
      <c r="O285" s="58">
        <v>50388.41</v>
      </c>
      <c r="P285" s="58">
        <v>0</v>
      </c>
      <c r="Q285" s="58">
        <v>-464.12358169999999</v>
      </c>
      <c r="R285" s="58">
        <v>88424.466419999997</v>
      </c>
      <c r="S285" s="58">
        <v>19867.03701</v>
      </c>
      <c r="T285" s="58">
        <v>0</v>
      </c>
      <c r="U285" s="58">
        <v>7315.18</v>
      </c>
      <c r="V285" s="58">
        <v>115606.68339999999</v>
      </c>
      <c r="W285" s="58">
        <v>278013.97659999999</v>
      </c>
      <c r="X285" s="58">
        <v>39481.730000000003</v>
      </c>
      <c r="Y285" s="58">
        <v>13885.54</v>
      </c>
      <c r="Z285" s="58">
        <v>6788.54</v>
      </c>
      <c r="AA285" s="58">
        <v>7118.8</v>
      </c>
      <c r="AB285" s="58">
        <v>3749.8730190000001</v>
      </c>
      <c r="AC285" s="58">
        <v>0</v>
      </c>
      <c r="AD285" s="58">
        <v>71024.48302</v>
      </c>
      <c r="AE285" s="58">
        <v>3948</v>
      </c>
      <c r="AF285" s="58">
        <v>0</v>
      </c>
      <c r="AG285" s="58">
        <v>399.34</v>
      </c>
      <c r="AH285" s="58">
        <v>512</v>
      </c>
      <c r="AI285" s="58">
        <v>0</v>
      </c>
      <c r="AJ285" s="58">
        <v>0</v>
      </c>
      <c r="AK285" s="58">
        <v>44.81</v>
      </c>
      <c r="AL285" s="58">
        <v>0</v>
      </c>
      <c r="AM285" s="58">
        <v>1513.98</v>
      </c>
      <c r="AN285" s="58">
        <v>853.03</v>
      </c>
      <c r="AO285" s="58">
        <v>58</v>
      </c>
      <c r="AP285" s="58">
        <v>0</v>
      </c>
      <c r="AQ285" s="58">
        <v>2200</v>
      </c>
      <c r="AR285" s="58">
        <v>0</v>
      </c>
      <c r="AS285" s="58">
        <v>0</v>
      </c>
      <c r="AT285" s="58">
        <v>0</v>
      </c>
      <c r="AU285" s="58">
        <v>0</v>
      </c>
      <c r="AV285" s="58">
        <v>1783.2778149999999</v>
      </c>
      <c r="AW285" s="58">
        <v>11312.437809999999</v>
      </c>
      <c r="AX285" s="58">
        <v>42091</v>
      </c>
      <c r="AY285" s="58">
        <v>7290</v>
      </c>
      <c r="AZ285" s="58">
        <v>49381</v>
      </c>
      <c r="BA285" s="58">
        <v>146296.05577000001</v>
      </c>
    </row>
    <row r="286" spans="1:53">
      <c r="A286" s="56">
        <v>202402</v>
      </c>
      <c r="B286" s="56" t="s">
        <v>528</v>
      </c>
      <c r="C286" s="56" t="s">
        <v>278</v>
      </c>
      <c r="D286" s="56" t="s">
        <v>277</v>
      </c>
      <c r="E286" s="62" t="str">
        <f>VLOOKUP(C286,'[2]2024年门店-截止10.31'!A:C,3,0)</f>
        <v>营业</v>
      </c>
      <c r="F286" s="63">
        <f>VLOOKUP(C286,[2]面积!A:B,2,0)</f>
        <v>130</v>
      </c>
      <c r="G286" s="57" t="str">
        <f>IF(OR(E286="营业",E286="装修中"),VLOOKUP(C286,[2]当前组织架构!C:H,6,0),"")</f>
        <v>江远洋</v>
      </c>
      <c r="H286" s="57" t="str">
        <f>IF(OR(E286="营业",E286="装修中"),VLOOKUP(C286,[2]当前组织架构!C:H,5,0),"")</f>
        <v>许瑛伦</v>
      </c>
      <c r="I286" s="58">
        <v>293732.23</v>
      </c>
      <c r="J286" s="58">
        <v>8555.31</v>
      </c>
      <c r="K286" s="58">
        <v>285176.92</v>
      </c>
      <c r="L286" s="58">
        <v>13386.8</v>
      </c>
      <c r="M286" s="58">
        <v>12005.78</v>
      </c>
      <c r="N286" s="58">
        <v>8398.36</v>
      </c>
      <c r="O286" s="58">
        <v>39486.82</v>
      </c>
      <c r="P286" s="58">
        <v>0</v>
      </c>
      <c r="Q286" s="58">
        <v>-382.61307140000002</v>
      </c>
      <c r="R286" s="58">
        <v>72895.146930000003</v>
      </c>
      <c r="S286" s="58">
        <v>15862.76814</v>
      </c>
      <c r="T286" s="58">
        <v>0</v>
      </c>
      <c r="U286" s="58">
        <v>5174</v>
      </c>
      <c r="V286" s="58">
        <v>93931.915059999999</v>
      </c>
      <c r="W286" s="58">
        <v>191245.0049</v>
      </c>
      <c r="X286" s="58">
        <v>36499.18</v>
      </c>
      <c r="Y286" s="58">
        <v>8979.11</v>
      </c>
      <c r="Z286" s="58">
        <v>5876.27</v>
      </c>
      <c r="AA286" s="58">
        <v>5004.47</v>
      </c>
      <c r="AB286" s="58">
        <v>4229.4935850000002</v>
      </c>
      <c r="AC286" s="58">
        <v>0</v>
      </c>
      <c r="AD286" s="58">
        <v>60588.523580000001</v>
      </c>
      <c r="AE286" s="58">
        <v>4150.83</v>
      </c>
      <c r="AF286" s="58">
        <v>107.35</v>
      </c>
      <c r="AG286" s="58">
        <v>564.54999999999995</v>
      </c>
      <c r="AH286" s="58">
        <v>60.51</v>
      </c>
      <c r="AI286" s="58">
        <v>0</v>
      </c>
      <c r="AJ286" s="58">
        <v>0</v>
      </c>
      <c r="AK286" s="58">
        <v>44.81</v>
      </c>
      <c r="AL286" s="58">
        <v>0</v>
      </c>
      <c r="AM286" s="58">
        <v>912.61</v>
      </c>
      <c r="AN286" s="58">
        <v>941.03</v>
      </c>
      <c r="AO286" s="58">
        <v>123.42</v>
      </c>
      <c r="AP286" s="58">
        <v>0</v>
      </c>
      <c r="AQ286" s="58">
        <v>0</v>
      </c>
      <c r="AR286" s="58">
        <v>0</v>
      </c>
      <c r="AS286" s="58">
        <v>0</v>
      </c>
      <c r="AT286" s="58">
        <v>0</v>
      </c>
      <c r="AU286" s="58">
        <v>0</v>
      </c>
      <c r="AV286" s="58">
        <v>1783.2778149999999</v>
      </c>
      <c r="AW286" s="58">
        <v>8688.387815</v>
      </c>
      <c r="AX286" s="58">
        <v>31531.5</v>
      </c>
      <c r="AY286" s="58">
        <v>7067.8</v>
      </c>
      <c r="AZ286" s="58">
        <v>38599.300000000003</v>
      </c>
      <c r="BA286" s="58">
        <v>83368.793504999994</v>
      </c>
    </row>
    <row r="287" spans="1:53">
      <c r="A287" s="56">
        <v>202402</v>
      </c>
      <c r="B287" s="56" t="s">
        <v>528</v>
      </c>
      <c r="C287" s="56" t="s">
        <v>280</v>
      </c>
      <c r="D287" s="56" t="s">
        <v>279</v>
      </c>
      <c r="E287" s="62" t="str">
        <f>VLOOKUP(C287,'[2]2024年门店-截止10.31'!A:C,3,0)</f>
        <v>营业</v>
      </c>
      <c r="F287" s="63">
        <f>VLOOKUP(C287,[2]面积!A:B,2,0)</f>
        <v>81.93</v>
      </c>
      <c r="G287" s="57" t="str">
        <f>IF(OR(E287="营业",E287="装修中"),VLOOKUP(C287,[2]当前组织架构!C:H,6,0),"")</f>
        <v>江远洋</v>
      </c>
      <c r="H287" s="57" t="str">
        <f>IF(OR(E287="营业",E287="装修中"),VLOOKUP(C287,[2]当前组织架构!C:H,5,0),"")</f>
        <v>胡肖肖</v>
      </c>
      <c r="I287" s="58">
        <v>161109.45000000001</v>
      </c>
      <c r="J287" s="58">
        <v>4692.51</v>
      </c>
      <c r="K287" s="58">
        <v>156416.94</v>
      </c>
      <c r="L287" s="58">
        <v>5717.43</v>
      </c>
      <c r="M287" s="58">
        <v>6465.52</v>
      </c>
      <c r="N287" s="58">
        <v>4559.2700000000004</v>
      </c>
      <c r="O287" s="58">
        <v>21083.66</v>
      </c>
      <c r="P287" s="58">
        <v>0</v>
      </c>
      <c r="Q287" s="58">
        <v>-197.50434680000001</v>
      </c>
      <c r="R287" s="58">
        <v>37628.375650000002</v>
      </c>
      <c r="S287" s="58">
        <v>8364.2132270000002</v>
      </c>
      <c r="T287" s="58">
        <v>0</v>
      </c>
      <c r="U287" s="58">
        <v>13319.39</v>
      </c>
      <c r="V287" s="58">
        <v>59311.978880000002</v>
      </c>
      <c r="W287" s="58">
        <v>97104.961120000007</v>
      </c>
      <c r="X287" s="58">
        <v>21984</v>
      </c>
      <c r="Y287" s="58">
        <v>6765.41</v>
      </c>
      <c r="Z287" s="58">
        <v>4074.25</v>
      </c>
      <c r="AA287" s="58">
        <v>3443.07</v>
      </c>
      <c r="AB287" s="58">
        <v>1363.265472</v>
      </c>
      <c r="AC287" s="58">
        <v>0</v>
      </c>
      <c r="AD287" s="58">
        <v>37629.995470000002</v>
      </c>
      <c r="AE287" s="58">
        <v>4000</v>
      </c>
      <c r="AF287" s="58">
        <v>0</v>
      </c>
      <c r="AG287" s="58">
        <v>259.58</v>
      </c>
      <c r="AH287" s="58">
        <v>0</v>
      </c>
      <c r="AI287" s="58">
        <v>0</v>
      </c>
      <c r="AJ287" s="58">
        <v>57</v>
      </c>
      <c r="AK287" s="58">
        <v>48.4</v>
      </c>
      <c r="AL287" s="58">
        <v>0</v>
      </c>
      <c r="AM287" s="58">
        <v>1171.3499999999999</v>
      </c>
      <c r="AN287" s="58">
        <v>977.87</v>
      </c>
      <c r="AO287" s="58">
        <v>17.850000000000001</v>
      </c>
      <c r="AP287" s="58">
        <v>0</v>
      </c>
      <c r="AQ287" s="58">
        <v>2900</v>
      </c>
      <c r="AR287" s="58">
        <v>0</v>
      </c>
      <c r="AS287" s="58">
        <v>0</v>
      </c>
      <c r="AT287" s="58">
        <v>0</v>
      </c>
      <c r="AU287" s="58">
        <v>0</v>
      </c>
      <c r="AV287" s="58">
        <v>2442.2571499999999</v>
      </c>
      <c r="AW287" s="58">
        <v>11874.307150000001</v>
      </c>
      <c r="AX287" s="58">
        <v>27323.66</v>
      </c>
      <c r="AY287" s="58">
        <v>6135.1</v>
      </c>
      <c r="AZ287" s="58">
        <v>33458.76</v>
      </c>
      <c r="BA287" s="58">
        <v>14141.898499999999</v>
      </c>
    </row>
    <row r="288" spans="1:53">
      <c r="A288" s="56">
        <v>202402</v>
      </c>
      <c r="B288" s="56" t="s">
        <v>532</v>
      </c>
      <c r="C288" s="56" t="s">
        <v>282</v>
      </c>
      <c r="D288" s="56" t="s">
        <v>281</v>
      </c>
      <c r="E288" s="62" t="str">
        <f>VLOOKUP(C288,'[2]2024年门店-截止10.31'!A:C,3,0)</f>
        <v>已闭店</v>
      </c>
      <c r="F288" s="63">
        <f>VLOOKUP(C288,[2]面积!A:B,2,0)</f>
        <v>79.8</v>
      </c>
      <c r="G288" s="57" t="str">
        <f>IF(OR(E288="营业",E288="装修中"),VLOOKUP(C288,[2]当前组织架构!C:H,6,0),"")</f>
        <v/>
      </c>
      <c r="H288" s="57" t="str">
        <f>IF(OR(E288="营业",E288="装修中"),VLOOKUP(C288,[2]当前组织架构!C:H,5,0),"")</f>
        <v/>
      </c>
      <c r="I288" s="58">
        <v>364436.68</v>
      </c>
      <c r="J288" s="58">
        <v>20628.490000000002</v>
      </c>
      <c r="K288" s="58">
        <v>343808.19</v>
      </c>
      <c r="L288" s="58">
        <v>15076.7</v>
      </c>
      <c r="M288" s="58">
        <v>15963.76</v>
      </c>
      <c r="N288" s="58">
        <v>7547.88</v>
      </c>
      <c r="O288" s="58">
        <v>49051.08</v>
      </c>
      <c r="P288" s="58">
        <v>0</v>
      </c>
      <c r="Q288" s="58">
        <v>-4819.8916369999997</v>
      </c>
      <c r="R288" s="58">
        <v>82819.528359999997</v>
      </c>
      <c r="S288" s="58">
        <v>38585.707719999999</v>
      </c>
      <c r="T288" s="58">
        <v>0</v>
      </c>
      <c r="U288" s="58">
        <v>32644.25</v>
      </c>
      <c r="V288" s="58">
        <v>154049.48610000001</v>
      </c>
      <c r="W288" s="58">
        <v>189758.70389999999</v>
      </c>
      <c r="X288" s="58">
        <v>29825</v>
      </c>
      <c r="Y288" s="58">
        <v>9085.35</v>
      </c>
      <c r="Z288" s="58">
        <v>3666.5</v>
      </c>
      <c r="AA288" s="58">
        <v>5683.24</v>
      </c>
      <c r="AB288" s="58">
        <v>2098.1673580000001</v>
      </c>
      <c r="AC288" s="58">
        <v>0</v>
      </c>
      <c r="AD288" s="58">
        <v>50358.257360000003</v>
      </c>
      <c r="AE288" s="58">
        <v>2741.79</v>
      </c>
      <c r="AF288" s="58">
        <v>0</v>
      </c>
      <c r="AG288" s="58">
        <v>379.95</v>
      </c>
      <c r="AH288" s="58">
        <v>280</v>
      </c>
      <c r="AI288" s="58">
        <v>600</v>
      </c>
      <c r="AJ288" s="58">
        <v>0</v>
      </c>
      <c r="AK288" s="58">
        <v>44.81</v>
      </c>
      <c r="AL288" s="58">
        <v>0</v>
      </c>
      <c r="AM288" s="58">
        <v>1404.17</v>
      </c>
      <c r="AN288" s="58">
        <v>394.54</v>
      </c>
      <c r="AO288" s="58">
        <v>0</v>
      </c>
      <c r="AP288" s="58">
        <v>0</v>
      </c>
      <c r="AQ288" s="58">
        <v>0</v>
      </c>
      <c r="AR288" s="58">
        <v>0</v>
      </c>
      <c r="AS288" s="58">
        <v>0</v>
      </c>
      <c r="AT288" s="58">
        <v>0</v>
      </c>
      <c r="AU288" s="58">
        <v>0</v>
      </c>
      <c r="AV288" s="58">
        <v>2442.2571499999999</v>
      </c>
      <c r="AW288" s="58">
        <v>8287.5171499999997</v>
      </c>
      <c r="AX288" s="58">
        <v>50264.31</v>
      </c>
      <c r="AY288" s="58">
        <v>6684</v>
      </c>
      <c r="AZ288" s="58">
        <v>56948.31</v>
      </c>
      <c r="BA288" s="58">
        <v>74164.619390000007</v>
      </c>
    </row>
    <row r="289" spans="1:53">
      <c r="A289" s="56">
        <v>202402</v>
      </c>
      <c r="B289" s="56" t="s">
        <v>528</v>
      </c>
      <c r="C289" s="56" t="s">
        <v>284</v>
      </c>
      <c r="D289" s="56" t="s">
        <v>283</v>
      </c>
      <c r="E289" s="62" t="str">
        <f>VLOOKUP(C289,'[2]2024年门店-截止10.31'!A:C,3,0)</f>
        <v>营业</v>
      </c>
      <c r="F289" s="63">
        <f>VLOOKUP(C289,[2]面积!A:B,2,0)</f>
        <v>91</v>
      </c>
      <c r="G289" s="57" t="str">
        <f>IF(OR(E289="营业",E289="装修中"),VLOOKUP(C289,[2]当前组织架构!C:H,6,0),"")</f>
        <v>江远洋</v>
      </c>
      <c r="H289" s="57" t="str">
        <f>IF(OR(E289="营业",E289="装修中"),VLOOKUP(C289,[2]当前组织架构!C:H,5,0),"")</f>
        <v>胡肖肖</v>
      </c>
      <c r="I289" s="58">
        <v>484292.74</v>
      </c>
      <c r="J289" s="58">
        <v>27412.799999999999</v>
      </c>
      <c r="K289" s="58">
        <v>456879.94</v>
      </c>
      <c r="L289" s="58">
        <v>20244.13</v>
      </c>
      <c r="M289" s="58">
        <v>22587.99</v>
      </c>
      <c r="N289" s="58">
        <v>8329.2999999999993</v>
      </c>
      <c r="O289" s="58">
        <v>55022.239999999998</v>
      </c>
      <c r="P289" s="58">
        <v>0</v>
      </c>
      <c r="Q289" s="58">
        <v>-554.42819599999996</v>
      </c>
      <c r="R289" s="58">
        <v>105629.23179999999</v>
      </c>
      <c r="S289" s="58">
        <v>22434.696810000001</v>
      </c>
      <c r="T289" s="58">
        <v>0</v>
      </c>
      <c r="U289" s="58">
        <v>38415.1</v>
      </c>
      <c r="V289" s="58">
        <v>166479.02859999999</v>
      </c>
      <c r="W289" s="58">
        <v>290400.91139999998</v>
      </c>
      <c r="X289" s="58">
        <v>40894.129999999997</v>
      </c>
      <c r="Y289" s="58">
        <v>12420.41</v>
      </c>
      <c r="Z289" s="58">
        <v>5454.22</v>
      </c>
      <c r="AA289" s="58">
        <v>4897.7</v>
      </c>
      <c r="AB289" s="58">
        <v>3341.0107549999998</v>
      </c>
      <c r="AC289" s="58">
        <v>0</v>
      </c>
      <c r="AD289" s="58">
        <v>67007.470749999993</v>
      </c>
      <c r="AE289" s="58">
        <v>1509.33</v>
      </c>
      <c r="AF289" s="58">
        <v>125.48</v>
      </c>
      <c r="AG289" s="58">
        <v>784.28</v>
      </c>
      <c r="AH289" s="58">
        <v>195</v>
      </c>
      <c r="AI289" s="58">
        <v>0</v>
      </c>
      <c r="AJ289" s="58">
        <v>82.74</v>
      </c>
      <c r="AK289" s="58">
        <v>454.77</v>
      </c>
      <c r="AL289" s="58">
        <v>0</v>
      </c>
      <c r="AM289" s="58">
        <v>2061.89</v>
      </c>
      <c r="AN289" s="58">
        <v>811.2</v>
      </c>
      <c r="AO289" s="58">
        <v>24.65</v>
      </c>
      <c r="AP289" s="58">
        <v>0</v>
      </c>
      <c r="AQ289" s="58">
        <v>85</v>
      </c>
      <c r="AR289" s="58">
        <v>0</v>
      </c>
      <c r="AS289" s="58">
        <v>0</v>
      </c>
      <c r="AT289" s="58">
        <v>0</v>
      </c>
      <c r="AU289" s="58">
        <v>0</v>
      </c>
      <c r="AV289" s="58">
        <v>2442.2571499999999</v>
      </c>
      <c r="AW289" s="58">
        <v>8576.5971499999996</v>
      </c>
      <c r="AX289" s="58">
        <v>81001.619047618995</v>
      </c>
      <c r="AY289" s="58">
        <v>9156.9150943396198</v>
      </c>
      <c r="AZ289" s="58">
        <v>90158.534141958604</v>
      </c>
      <c r="BA289" s="58">
        <v>124658.30935804101</v>
      </c>
    </row>
    <row r="290" spans="1:53">
      <c r="A290" s="56">
        <v>202402</v>
      </c>
      <c r="B290" s="56" t="s">
        <v>528</v>
      </c>
      <c r="C290" s="56" t="s">
        <v>286</v>
      </c>
      <c r="D290" s="56" t="s">
        <v>285</v>
      </c>
      <c r="E290" s="62" t="str">
        <f>VLOOKUP(C290,'[2]2024年门店-截止10.31'!A:C,3,0)</f>
        <v>营业</v>
      </c>
      <c r="F290" s="63">
        <f>VLOOKUP(C290,[2]面积!A:B,2,0)</f>
        <v>79.099999999999994</v>
      </c>
      <c r="G290" s="57" t="str">
        <f>IF(OR(E290="营业",E290="装修中"),VLOOKUP(C290,[2]当前组织架构!C:H,6,0),"")</f>
        <v>江远洋</v>
      </c>
      <c r="H290" s="57" t="str">
        <f>IF(OR(E290="营业",E290="装修中"),VLOOKUP(C290,[2]当前组织架构!C:H,5,0),"")</f>
        <v>胡肖肖</v>
      </c>
      <c r="I290" s="58">
        <v>80125.119999999995</v>
      </c>
      <c r="J290" s="58">
        <v>2333.7399999999998</v>
      </c>
      <c r="K290" s="58">
        <v>77791.38</v>
      </c>
      <c r="L290" s="58">
        <v>4110.6499999999996</v>
      </c>
      <c r="M290" s="58">
        <v>4648.6499999999996</v>
      </c>
      <c r="N290" s="58">
        <v>4162.1099999999997</v>
      </c>
      <c r="O290" s="58">
        <v>12936.33</v>
      </c>
      <c r="P290" s="58">
        <v>0</v>
      </c>
      <c r="Q290" s="58">
        <v>-135.0138067</v>
      </c>
      <c r="R290" s="58">
        <v>25722.726190000001</v>
      </c>
      <c r="S290" s="58">
        <v>5347.1421650000002</v>
      </c>
      <c r="T290" s="58">
        <v>0</v>
      </c>
      <c r="U290" s="58">
        <v>6436.05</v>
      </c>
      <c r="V290" s="58">
        <v>37505.918360000003</v>
      </c>
      <c r="W290" s="58">
        <v>40285.461640000001</v>
      </c>
      <c r="X290" s="58">
        <v>12096.19</v>
      </c>
      <c r="Y290" s="58">
        <v>4345.68</v>
      </c>
      <c r="Z290" s="58">
        <v>1836.5</v>
      </c>
      <c r="AA290" s="58">
        <v>2205.14</v>
      </c>
      <c r="AB290" s="58">
        <v>1266.1484909999999</v>
      </c>
      <c r="AC290" s="58">
        <v>0</v>
      </c>
      <c r="AD290" s="58">
        <v>21749.658490000002</v>
      </c>
      <c r="AE290" s="58">
        <v>2200</v>
      </c>
      <c r="AF290" s="58">
        <v>0</v>
      </c>
      <c r="AG290" s="58">
        <v>205.13</v>
      </c>
      <c r="AH290" s="58">
        <v>199.07</v>
      </c>
      <c r="AI290" s="58">
        <v>0</v>
      </c>
      <c r="AJ290" s="58">
        <v>0</v>
      </c>
      <c r="AK290" s="58">
        <v>89.62</v>
      </c>
      <c r="AL290" s="58">
        <v>0</v>
      </c>
      <c r="AM290" s="58">
        <v>2993.6</v>
      </c>
      <c r="AN290" s="58">
        <v>1074.67</v>
      </c>
      <c r="AO290" s="58">
        <v>110.49</v>
      </c>
      <c r="AP290" s="58">
        <v>0</v>
      </c>
      <c r="AQ290" s="58">
        <v>0</v>
      </c>
      <c r="AR290" s="58">
        <v>0</v>
      </c>
      <c r="AS290" s="58">
        <v>0</v>
      </c>
      <c r="AT290" s="58">
        <v>0</v>
      </c>
      <c r="AU290" s="58">
        <v>0</v>
      </c>
      <c r="AV290" s="58">
        <v>2442.2571499999999</v>
      </c>
      <c r="AW290" s="58">
        <v>9314.8371499999994</v>
      </c>
      <c r="AX290" s="58">
        <v>15223</v>
      </c>
      <c r="AY290" s="58">
        <v>6486</v>
      </c>
      <c r="AZ290" s="58">
        <v>21709</v>
      </c>
      <c r="BA290" s="58">
        <v>-12488.034</v>
      </c>
    </row>
    <row r="291" spans="1:53">
      <c r="A291" s="56">
        <v>202402</v>
      </c>
      <c r="B291" s="56" t="s">
        <v>528</v>
      </c>
      <c r="C291" s="56" t="s">
        <v>288</v>
      </c>
      <c r="D291" s="56" t="s">
        <v>287</v>
      </c>
      <c r="E291" s="62" t="str">
        <f>VLOOKUP(C291,'[2]2024年门店-截止10.31'!A:C,3,0)</f>
        <v>营业</v>
      </c>
      <c r="F291" s="63">
        <f>VLOOKUP(C291,[2]面积!A:B,2,0)</f>
        <v>105.01</v>
      </c>
      <c r="G291" s="57" t="str">
        <f>IF(OR(E291="营业",E291="装修中"),VLOOKUP(C291,[2]当前组织架构!C:H,6,0),"")</f>
        <v>江远洋</v>
      </c>
      <c r="H291" s="57" t="str">
        <f>IF(OR(E291="营业",E291="装修中"),VLOOKUP(C291,[2]当前组织架构!C:H,5,0),"")</f>
        <v>许瑛伦</v>
      </c>
      <c r="I291" s="58">
        <v>363994.1</v>
      </c>
      <c r="J291" s="58">
        <v>20603.439999999999</v>
      </c>
      <c r="K291" s="58">
        <v>343390.66</v>
      </c>
      <c r="L291" s="58">
        <v>14422.62</v>
      </c>
      <c r="M291" s="58">
        <v>11348.72</v>
      </c>
      <c r="N291" s="58">
        <v>9046.24</v>
      </c>
      <c r="O291" s="58">
        <v>42557.73</v>
      </c>
      <c r="P291" s="58">
        <v>0</v>
      </c>
      <c r="Q291" s="58">
        <v>-404.00805109999999</v>
      </c>
      <c r="R291" s="58">
        <v>76971.301949999994</v>
      </c>
      <c r="S291" s="58">
        <v>16966.390500000001</v>
      </c>
      <c r="T291" s="58">
        <v>0</v>
      </c>
      <c r="U291" s="58">
        <v>2253.9899999999998</v>
      </c>
      <c r="V291" s="58">
        <v>96191.682449999993</v>
      </c>
      <c r="W291" s="58">
        <v>247198.97760000001</v>
      </c>
      <c r="X291" s="58">
        <v>36243.160000000003</v>
      </c>
      <c r="Y291" s="58">
        <v>13669.4</v>
      </c>
      <c r="Z291" s="58">
        <v>3184.84</v>
      </c>
      <c r="AA291" s="58">
        <v>1472.33</v>
      </c>
      <c r="AB291" s="58">
        <v>6249.0535849999997</v>
      </c>
      <c r="AC291" s="58">
        <v>0</v>
      </c>
      <c r="AD291" s="58">
        <v>60818.783580000003</v>
      </c>
      <c r="AE291" s="58">
        <v>6978.8</v>
      </c>
      <c r="AF291" s="58">
        <v>0</v>
      </c>
      <c r="AG291" s="58">
        <v>189.47</v>
      </c>
      <c r="AH291" s="58">
        <v>484.78</v>
      </c>
      <c r="AI291" s="58">
        <v>0</v>
      </c>
      <c r="AJ291" s="58">
        <v>168.14</v>
      </c>
      <c r="AK291" s="58">
        <v>55.52</v>
      </c>
      <c r="AL291" s="58">
        <v>0</v>
      </c>
      <c r="AM291" s="58">
        <v>1709.23</v>
      </c>
      <c r="AN291" s="58">
        <v>218.96</v>
      </c>
      <c r="AO291" s="58">
        <v>87.43</v>
      </c>
      <c r="AP291" s="58">
        <v>0</v>
      </c>
      <c r="AQ291" s="58">
        <v>5976.71</v>
      </c>
      <c r="AR291" s="58">
        <v>0</v>
      </c>
      <c r="AS291" s="58">
        <v>0</v>
      </c>
      <c r="AT291" s="58">
        <v>0</v>
      </c>
      <c r="AU291" s="58">
        <v>0</v>
      </c>
      <c r="AV291" s="58">
        <v>1783.2778149999999</v>
      </c>
      <c r="AW291" s="58">
        <v>17652.31781</v>
      </c>
      <c r="AX291" s="58">
        <v>62146.780952380897</v>
      </c>
      <c r="AY291" s="58">
        <v>6112.5849056603802</v>
      </c>
      <c r="AZ291" s="58">
        <v>68259.365858041303</v>
      </c>
      <c r="BA291" s="58">
        <v>100468.510351959</v>
      </c>
    </row>
    <row r="292" spans="1:53">
      <c r="A292" s="56">
        <v>202402</v>
      </c>
      <c r="B292" s="56" t="s">
        <v>528</v>
      </c>
      <c r="C292" s="56" t="s">
        <v>290</v>
      </c>
      <c r="D292" s="56" t="s">
        <v>289</v>
      </c>
      <c r="E292" s="62" t="str">
        <f>VLOOKUP(C292,'[2]2024年门店-截止10.31'!A:C,3,0)</f>
        <v>已闭店</v>
      </c>
      <c r="F292" s="63">
        <f>VLOOKUP(C292,[2]面积!A:B,2,0)</f>
        <v>51</v>
      </c>
      <c r="G292" s="57" t="str">
        <f>IF(OR(E292="营业",E292="装修中"),VLOOKUP(C292,[2]当前组织架构!C:H,6,0),"")</f>
        <v/>
      </c>
      <c r="H292" s="57" t="str">
        <f>IF(OR(E292="营业",E292="装修中"),VLOOKUP(C292,[2]当前组织架构!C:H,5,0),"")</f>
        <v/>
      </c>
      <c r="I292" s="58">
        <v>155240.44</v>
      </c>
      <c r="J292" s="58">
        <v>4521.57</v>
      </c>
      <c r="K292" s="58">
        <v>150718.87</v>
      </c>
      <c r="L292" s="58">
        <v>7731.17</v>
      </c>
      <c r="M292" s="58">
        <v>6872.78</v>
      </c>
      <c r="N292" s="58">
        <v>6480.39</v>
      </c>
      <c r="O292" s="58">
        <v>22719.16</v>
      </c>
      <c r="P292" s="58">
        <v>0</v>
      </c>
      <c r="Q292" s="58">
        <v>-228.7159388</v>
      </c>
      <c r="R292" s="58">
        <v>43574.784059999998</v>
      </c>
      <c r="S292" s="58">
        <v>9260.1795509999993</v>
      </c>
      <c r="T292" s="58">
        <v>0</v>
      </c>
      <c r="U292" s="58">
        <v>4003.09</v>
      </c>
      <c r="V292" s="58">
        <v>56838.053610000003</v>
      </c>
      <c r="W292" s="58">
        <v>93880.816390000007</v>
      </c>
      <c r="X292" s="58">
        <v>22814.95</v>
      </c>
      <c r="Y292" s="58">
        <v>7820.09</v>
      </c>
      <c r="Z292" s="58">
        <v>1376.16</v>
      </c>
      <c r="AA292" s="58">
        <v>696.47</v>
      </c>
      <c r="AB292" s="58">
        <v>5029.2394340000001</v>
      </c>
      <c r="AC292" s="58">
        <v>0</v>
      </c>
      <c r="AD292" s="58">
        <v>37736.90943</v>
      </c>
      <c r="AE292" s="58">
        <v>1985.14</v>
      </c>
      <c r="AF292" s="58">
        <v>0</v>
      </c>
      <c r="AG292" s="58">
        <v>173.57</v>
      </c>
      <c r="AH292" s="58">
        <v>0</v>
      </c>
      <c r="AI292" s="58">
        <v>0</v>
      </c>
      <c r="AJ292" s="58">
        <v>108.75</v>
      </c>
      <c r="AK292" s="58">
        <v>47.5</v>
      </c>
      <c r="AL292" s="58">
        <v>0</v>
      </c>
      <c r="AM292" s="58">
        <v>990.47</v>
      </c>
      <c r="AN292" s="58">
        <v>394.54</v>
      </c>
      <c r="AO292" s="58">
        <v>0</v>
      </c>
      <c r="AP292" s="58">
        <v>0</v>
      </c>
      <c r="AQ292" s="58">
        <v>1500</v>
      </c>
      <c r="AR292" s="58">
        <v>0</v>
      </c>
      <c r="AS292" s="58">
        <v>0</v>
      </c>
      <c r="AT292" s="58">
        <v>0</v>
      </c>
      <c r="AU292" s="58">
        <v>0</v>
      </c>
      <c r="AV292" s="58">
        <v>2442.2571499999999</v>
      </c>
      <c r="AW292" s="58">
        <v>7642.2271499999997</v>
      </c>
      <c r="AX292" s="58">
        <v>20130</v>
      </c>
      <c r="AY292" s="58">
        <v>5380.5</v>
      </c>
      <c r="AZ292" s="58">
        <v>25510.5</v>
      </c>
      <c r="BA292" s="58">
        <v>22991.179810000001</v>
      </c>
    </row>
    <row r="293" spans="1:53">
      <c r="A293" s="56">
        <v>202402</v>
      </c>
      <c r="B293" s="56" t="s">
        <v>528</v>
      </c>
      <c r="C293" s="56" t="s">
        <v>296</v>
      </c>
      <c r="D293" s="56" t="s">
        <v>295</v>
      </c>
      <c r="E293" s="62" t="str">
        <f>VLOOKUP(C293,'[2]2024年门店-截止10.31'!A:C,3,0)</f>
        <v>营业</v>
      </c>
      <c r="F293" s="63">
        <f>VLOOKUP(C293,[2]面积!A:B,2,0)</f>
        <v>66.37</v>
      </c>
      <c r="G293" s="57" t="str">
        <f>IF(OR(E293="营业",E293="装修中"),VLOOKUP(C293,[2]当前组织架构!C:H,6,0),"")</f>
        <v>戴斌</v>
      </c>
      <c r="H293" s="57" t="str">
        <f>IF(OR(E293="营业",E293="装修中"),VLOOKUP(C293,[2]当前组织架构!C:H,5,0),"")</f>
        <v>董婷婷</v>
      </c>
      <c r="I293" s="58">
        <v>152038.14000000001</v>
      </c>
      <c r="J293" s="58">
        <v>8605.93</v>
      </c>
      <c r="K293" s="58">
        <v>143432.21</v>
      </c>
      <c r="L293" s="58">
        <v>7102.73</v>
      </c>
      <c r="M293" s="58">
        <v>6256.72</v>
      </c>
      <c r="N293" s="58">
        <v>8198.99</v>
      </c>
      <c r="O293" s="58">
        <v>18806.68</v>
      </c>
      <c r="P293" s="58">
        <v>0</v>
      </c>
      <c r="Q293" s="58">
        <v>-210.7627545</v>
      </c>
      <c r="R293" s="58">
        <v>40154.357250000001</v>
      </c>
      <c r="S293" s="58">
        <v>7998.8281109999998</v>
      </c>
      <c r="T293" s="58">
        <v>0</v>
      </c>
      <c r="U293" s="58">
        <v>2531.29</v>
      </c>
      <c r="V293" s="58">
        <v>50684.475359999997</v>
      </c>
      <c r="W293" s="58">
        <v>92747.734639999995</v>
      </c>
      <c r="X293" s="58">
        <v>18062.66</v>
      </c>
      <c r="Y293" s="58">
        <v>11616.35</v>
      </c>
      <c r="Z293" s="58">
        <v>3091.66</v>
      </c>
      <c r="AA293" s="58">
        <v>5313.72</v>
      </c>
      <c r="AB293" s="58">
        <v>1476.321698</v>
      </c>
      <c r="AC293" s="58">
        <v>0</v>
      </c>
      <c r="AD293" s="58">
        <v>39560.7117</v>
      </c>
      <c r="AE293" s="58">
        <v>6000</v>
      </c>
      <c r="AF293" s="58">
        <v>0</v>
      </c>
      <c r="AG293" s="58">
        <v>316.63</v>
      </c>
      <c r="AH293" s="58">
        <v>561.83000000000004</v>
      </c>
      <c r="AI293" s="58">
        <v>992</v>
      </c>
      <c r="AJ293" s="58">
        <v>72.45</v>
      </c>
      <c r="AK293" s="58">
        <v>40.46</v>
      </c>
      <c r="AL293" s="58">
        <v>0</v>
      </c>
      <c r="AM293" s="58">
        <v>901.66</v>
      </c>
      <c r="AN293" s="58">
        <v>2387.19</v>
      </c>
      <c r="AO293" s="58">
        <v>134.51</v>
      </c>
      <c r="AP293" s="58">
        <v>0</v>
      </c>
      <c r="AQ293" s="58">
        <v>0</v>
      </c>
      <c r="AR293" s="58">
        <v>0</v>
      </c>
      <c r="AS293" s="58">
        <v>0</v>
      </c>
      <c r="AT293" s="58">
        <v>0</v>
      </c>
      <c r="AU293" s="58">
        <v>0</v>
      </c>
      <c r="AV293" s="58">
        <v>2169.7619049999998</v>
      </c>
      <c r="AW293" s="58">
        <v>13576.491910000001</v>
      </c>
      <c r="AX293" s="58">
        <v>40325.085714285698</v>
      </c>
      <c r="AY293" s="58">
        <v>5259.5094339622601</v>
      </c>
      <c r="AZ293" s="58">
        <v>45584.595148248001</v>
      </c>
      <c r="BA293" s="58">
        <v>-5974.0641182479603</v>
      </c>
    </row>
    <row r="294" spans="1:53">
      <c r="A294" s="56">
        <v>202402</v>
      </c>
      <c r="B294" s="56" t="s">
        <v>528</v>
      </c>
      <c r="C294" s="56" t="s">
        <v>294</v>
      </c>
      <c r="D294" s="56" t="s">
        <v>293</v>
      </c>
      <c r="E294" s="62" t="str">
        <f>VLOOKUP(C294,'[2]2024年门店-截止10.31'!A:C,3,0)</f>
        <v>营业</v>
      </c>
      <c r="F294" s="63">
        <f>VLOOKUP(C294,[2]面积!A:B,2,0)</f>
        <v>40</v>
      </c>
      <c r="G294" s="57" t="str">
        <f>IF(OR(E294="营业",E294="装修中"),VLOOKUP(C294,[2]当前组织架构!C:H,6,0),"")</f>
        <v>戴斌</v>
      </c>
      <c r="H294" s="57" t="str">
        <f>IF(OR(E294="营业",E294="装修中"),VLOOKUP(C294,[2]当前组织架构!C:H,5,0),"")</f>
        <v>董婷婷</v>
      </c>
      <c r="I294" s="58">
        <v>153289.89000000001</v>
      </c>
      <c r="J294" s="58">
        <v>8676.7900000000009</v>
      </c>
      <c r="K294" s="58">
        <v>144613.1</v>
      </c>
      <c r="L294" s="58">
        <v>7357.3</v>
      </c>
      <c r="M294" s="58">
        <v>5952.16</v>
      </c>
      <c r="N294" s="58">
        <v>8390.32</v>
      </c>
      <c r="O294" s="58">
        <v>19487.939999999999</v>
      </c>
      <c r="P294" s="58">
        <v>0</v>
      </c>
      <c r="Q294" s="58">
        <v>-215.05788459999999</v>
      </c>
      <c r="R294" s="58">
        <v>40972.662120000001</v>
      </c>
      <c r="S294" s="58">
        <v>8236.6419000000005</v>
      </c>
      <c r="T294" s="58">
        <v>0</v>
      </c>
      <c r="U294" s="58">
        <v>2631.76</v>
      </c>
      <c r="V294" s="58">
        <v>51841.064019999998</v>
      </c>
      <c r="W294" s="58">
        <v>92772.035980000001</v>
      </c>
      <c r="X294" s="58">
        <v>29719</v>
      </c>
      <c r="Y294" s="58">
        <v>10439.02</v>
      </c>
      <c r="Z294" s="58">
        <v>2505.63</v>
      </c>
      <c r="AA294" s="58">
        <v>7952.74</v>
      </c>
      <c r="AB294" s="58">
        <v>1815.9516980000001</v>
      </c>
      <c r="AC294" s="58">
        <v>0</v>
      </c>
      <c r="AD294" s="58">
        <v>52432.341699999997</v>
      </c>
      <c r="AE294" s="58">
        <v>0</v>
      </c>
      <c r="AF294" s="58">
        <v>200</v>
      </c>
      <c r="AG294" s="58">
        <v>481.12</v>
      </c>
      <c r="AH294" s="58">
        <v>692.33</v>
      </c>
      <c r="AI294" s="58">
        <v>1806</v>
      </c>
      <c r="AJ294" s="58">
        <v>47.79</v>
      </c>
      <c r="AK294" s="58">
        <v>33.53</v>
      </c>
      <c r="AL294" s="58">
        <v>0</v>
      </c>
      <c r="AM294" s="58">
        <v>1096</v>
      </c>
      <c r="AN294" s="58">
        <v>1043.0899999999999</v>
      </c>
      <c r="AO294" s="58">
        <v>183.94</v>
      </c>
      <c r="AP294" s="58">
        <v>0</v>
      </c>
      <c r="AQ294" s="58">
        <v>0</v>
      </c>
      <c r="AR294" s="58">
        <v>0</v>
      </c>
      <c r="AS294" s="58">
        <v>0</v>
      </c>
      <c r="AT294" s="58">
        <v>0</v>
      </c>
      <c r="AU294" s="58">
        <v>0</v>
      </c>
      <c r="AV294" s="58">
        <v>2264.9836180000002</v>
      </c>
      <c r="AW294" s="58">
        <v>7848.7836180000004</v>
      </c>
      <c r="AX294" s="58">
        <v>25492.476190476202</v>
      </c>
      <c r="AY294" s="58">
        <v>3962.2641509434002</v>
      </c>
      <c r="AZ294" s="58">
        <v>29454.740341419601</v>
      </c>
      <c r="BA294" s="58">
        <v>3036.1703205804001</v>
      </c>
    </row>
    <row r="295" spans="1:53">
      <c r="A295" s="56">
        <v>202402</v>
      </c>
      <c r="B295" s="56" t="s">
        <v>531</v>
      </c>
      <c r="C295" s="56" t="s">
        <v>302</v>
      </c>
      <c r="D295" s="56" t="s">
        <v>301</v>
      </c>
      <c r="E295" s="62" t="str">
        <f>VLOOKUP(C295,'[2]2024年门店-截止10.31'!A:C,3,0)</f>
        <v>营业</v>
      </c>
      <c r="F295" s="63">
        <f>VLOOKUP(C295,[2]面积!A:B,2,0)</f>
        <v>75</v>
      </c>
      <c r="G295" s="57" t="str">
        <f>IF(OR(E295="营业",E295="装修中"),VLOOKUP(C295,[2]当前组织架构!C:H,6,0),"")</f>
        <v>刘佳</v>
      </c>
      <c r="H295" s="57" t="str">
        <f>IF(OR(E295="营业",E295="装修中"),VLOOKUP(C295,[2]当前组织架构!C:H,5,0),"")</f>
        <v>孟祥苹</v>
      </c>
      <c r="I295" s="58">
        <v>138391.19</v>
      </c>
      <c r="J295" s="58">
        <v>7833.46</v>
      </c>
      <c r="K295" s="58">
        <v>130557.73</v>
      </c>
      <c r="L295" s="58">
        <v>5210.93</v>
      </c>
      <c r="M295" s="58">
        <v>6005.25</v>
      </c>
      <c r="N295" s="58">
        <v>5529.02</v>
      </c>
      <c r="O295" s="58">
        <v>20297.560000000001</v>
      </c>
      <c r="P295" s="58">
        <v>0</v>
      </c>
      <c r="Q295" s="58">
        <v>732.66801180000004</v>
      </c>
      <c r="R295" s="58">
        <v>37775.428010000003</v>
      </c>
      <c r="S295" s="58">
        <v>8588.1258539999999</v>
      </c>
      <c r="T295" s="58">
        <v>0</v>
      </c>
      <c r="U295" s="58">
        <v>2064.2199999999998</v>
      </c>
      <c r="V295" s="58">
        <v>48427.773869999997</v>
      </c>
      <c r="W295" s="58">
        <v>82129.956130000006</v>
      </c>
      <c r="X295" s="58">
        <v>22011.18</v>
      </c>
      <c r="Y295" s="58">
        <v>8564.86</v>
      </c>
      <c r="Z295" s="58">
        <v>1962.17</v>
      </c>
      <c r="AA295" s="58">
        <v>8056.87</v>
      </c>
      <c r="AB295" s="58">
        <v>557.60226420000004</v>
      </c>
      <c r="AC295" s="58">
        <v>0</v>
      </c>
      <c r="AD295" s="58">
        <v>41152.682260000001</v>
      </c>
      <c r="AE295" s="58">
        <v>3419.14</v>
      </c>
      <c r="AF295" s="58">
        <v>0</v>
      </c>
      <c r="AG295" s="58">
        <v>309.76</v>
      </c>
      <c r="AH295" s="58">
        <v>0</v>
      </c>
      <c r="AI295" s="58">
        <v>0</v>
      </c>
      <c r="AJ295" s="58">
        <v>201.8</v>
      </c>
      <c r="AK295" s="58">
        <v>75.44</v>
      </c>
      <c r="AL295" s="58">
        <v>0</v>
      </c>
      <c r="AM295" s="58">
        <v>1863.45</v>
      </c>
      <c r="AN295" s="58">
        <v>1130.0899999999999</v>
      </c>
      <c r="AO295" s="58">
        <v>100.88</v>
      </c>
      <c r="AP295" s="58">
        <v>0</v>
      </c>
      <c r="AQ295" s="58">
        <v>0</v>
      </c>
      <c r="AR295" s="58">
        <v>0</v>
      </c>
      <c r="AS295" s="58">
        <v>0</v>
      </c>
      <c r="AT295" s="58">
        <v>0</v>
      </c>
      <c r="AU295" s="58">
        <v>0</v>
      </c>
      <c r="AV295" s="58">
        <v>2814.3863080000001</v>
      </c>
      <c r="AW295" s="58">
        <v>9914.9463080000005</v>
      </c>
      <c r="AX295" s="58">
        <v>35035.714285714297</v>
      </c>
      <c r="AY295" s="58">
        <v>13140</v>
      </c>
      <c r="AZ295" s="58">
        <v>48175.714285714297</v>
      </c>
      <c r="BA295" s="58">
        <v>-17113.386723714299</v>
      </c>
    </row>
    <row r="296" spans="1:53">
      <c r="A296" s="56">
        <v>202402</v>
      </c>
      <c r="B296" s="56" t="s">
        <v>531</v>
      </c>
      <c r="C296" s="56" t="s">
        <v>292</v>
      </c>
      <c r="D296" s="56" t="s">
        <v>291</v>
      </c>
      <c r="E296" s="62" t="str">
        <f>VLOOKUP(C296,'[2]2024年门店-截止10.31'!A:C,3,0)</f>
        <v>营业</v>
      </c>
      <c r="F296" s="63">
        <f>VLOOKUP(C296,[2]面积!A:B,2,0)</f>
        <v>132</v>
      </c>
      <c r="G296" s="57" t="str">
        <f>IF(OR(E296="营业",E296="装修中"),VLOOKUP(C296,[2]当前组织架构!C:H,6,0),"")</f>
        <v>刘佳</v>
      </c>
      <c r="H296" s="57" t="str">
        <f>IF(OR(E296="营业",E296="装修中"),VLOOKUP(C296,[2]当前组织架构!C:H,5,0),"")</f>
        <v>巨伦</v>
      </c>
      <c r="I296" s="58">
        <v>277175.33</v>
      </c>
      <c r="J296" s="58">
        <v>8073.07</v>
      </c>
      <c r="K296" s="58">
        <v>269102.26</v>
      </c>
      <c r="L296" s="58">
        <v>10756.46</v>
      </c>
      <c r="M296" s="58">
        <v>12598.06</v>
      </c>
      <c r="N296" s="58">
        <v>9952.3700000000008</v>
      </c>
      <c r="O296" s="58">
        <v>39879.980000000003</v>
      </c>
      <c r="P296" s="58">
        <v>0</v>
      </c>
      <c r="Q296" s="58">
        <v>1447.561643</v>
      </c>
      <c r="R296" s="58">
        <v>74634.431639999995</v>
      </c>
      <c r="S296" s="58">
        <v>16911.772410000001</v>
      </c>
      <c r="T296" s="58">
        <v>0</v>
      </c>
      <c r="U296" s="58">
        <v>2604.29</v>
      </c>
      <c r="V296" s="58">
        <v>94150.494059999997</v>
      </c>
      <c r="W296" s="58">
        <v>174951.7659</v>
      </c>
      <c r="X296" s="58">
        <v>25185.61</v>
      </c>
      <c r="Y296" s="58">
        <v>18742.740000000002</v>
      </c>
      <c r="Z296" s="58">
        <v>3710.58</v>
      </c>
      <c r="AA296" s="58">
        <v>8872.91</v>
      </c>
      <c r="AB296" s="58">
        <v>666.35358489999999</v>
      </c>
      <c r="AC296" s="58">
        <v>0</v>
      </c>
      <c r="AD296" s="58">
        <v>57178.193579999999</v>
      </c>
      <c r="AE296" s="58">
        <v>0</v>
      </c>
      <c r="AF296" s="58">
        <v>28</v>
      </c>
      <c r="AG296" s="58">
        <v>380.92</v>
      </c>
      <c r="AH296" s="58">
        <v>500</v>
      </c>
      <c r="AI296" s="58">
        <v>800</v>
      </c>
      <c r="AJ296" s="58">
        <v>14.88</v>
      </c>
      <c r="AK296" s="58">
        <v>48.49</v>
      </c>
      <c r="AL296" s="58">
        <v>0</v>
      </c>
      <c r="AM296" s="58">
        <v>1567.68</v>
      </c>
      <c r="AN296" s="58">
        <v>611.52</v>
      </c>
      <c r="AO296" s="58">
        <v>15.64</v>
      </c>
      <c r="AP296" s="58">
        <v>0</v>
      </c>
      <c r="AQ296" s="58">
        <v>0</v>
      </c>
      <c r="AR296" s="58">
        <v>0</v>
      </c>
      <c r="AS296" s="58">
        <v>0</v>
      </c>
      <c r="AT296" s="58">
        <v>0</v>
      </c>
      <c r="AU296" s="58">
        <v>0</v>
      </c>
      <c r="AV296" s="58">
        <v>3618.099545</v>
      </c>
      <c r="AW296" s="58">
        <v>7585.2295450000001</v>
      </c>
      <c r="AX296" s="58">
        <v>33655.08</v>
      </c>
      <c r="AY296" s="58">
        <v>10240.89</v>
      </c>
      <c r="AZ296" s="58">
        <v>43895.97</v>
      </c>
      <c r="BA296" s="58">
        <v>66292.372774999996</v>
      </c>
    </row>
    <row r="297" spans="1:53">
      <c r="A297" s="56">
        <v>202402</v>
      </c>
      <c r="B297" s="56" t="s">
        <v>528</v>
      </c>
      <c r="C297" s="56" t="s">
        <v>298</v>
      </c>
      <c r="D297" s="56" t="s">
        <v>297</v>
      </c>
      <c r="E297" s="62" t="str">
        <f>VLOOKUP(C297,'[2]2024年门店-截止10.31'!A:C,3,0)</f>
        <v>营业</v>
      </c>
      <c r="F297" s="63">
        <f>VLOOKUP(C297,[2]面积!A:B,2,0)</f>
        <v>73.8</v>
      </c>
      <c r="G297" s="57" t="str">
        <f>IF(OR(E297="营业",E297="装修中"),VLOOKUP(C297,[2]当前组织架构!C:H,6,0),"")</f>
        <v>孙军</v>
      </c>
      <c r="H297" s="57" t="str">
        <f>IF(OR(E297="营业",E297="装修中"),VLOOKUP(C297,[2]当前组织架构!C:H,5,0),"")</f>
        <v>甘胜斌</v>
      </c>
      <c r="I297" s="58">
        <v>163015.23000000001</v>
      </c>
      <c r="J297" s="58">
        <v>9227.2800000000007</v>
      </c>
      <c r="K297" s="58">
        <v>153787.95000000001</v>
      </c>
      <c r="L297" s="58">
        <v>7245.33</v>
      </c>
      <c r="M297" s="58">
        <v>6187.77</v>
      </c>
      <c r="N297" s="58">
        <v>8775.35</v>
      </c>
      <c r="O297" s="58">
        <v>19534.080000000002</v>
      </c>
      <c r="P297" s="58">
        <v>0</v>
      </c>
      <c r="Q297" s="58">
        <v>-217.95477389999999</v>
      </c>
      <c r="R297" s="58">
        <v>41524.575230000002</v>
      </c>
      <c r="S297" s="58">
        <v>8293.2775340000007</v>
      </c>
      <c r="T297" s="58">
        <v>0</v>
      </c>
      <c r="U297" s="58">
        <v>2513.8200000000002</v>
      </c>
      <c r="V297" s="58">
        <v>52331.672760000001</v>
      </c>
      <c r="W297" s="58">
        <v>101456.2772</v>
      </c>
      <c r="X297" s="58">
        <v>30569.64</v>
      </c>
      <c r="Y297" s="58">
        <v>8017.34</v>
      </c>
      <c r="Z297" s="58">
        <v>1079.06</v>
      </c>
      <c r="AA297" s="58">
        <v>5296.47</v>
      </c>
      <c r="AB297" s="58">
        <v>3806.4975469999999</v>
      </c>
      <c r="AC297" s="58">
        <v>0</v>
      </c>
      <c r="AD297" s="58">
        <v>48769.007550000002</v>
      </c>
      <c r="AE297" s="58">
        <v>515.14</v>
      </c>
      <c r="AF297" s="58">
        <v>175.12</v>
      </c>
      <c r="AG297" s="58">
        <v>100.41</v>
      </c>
      <c r="AH297" s="58">
        <v>589</v>
      </c>
      <c r="AI297" s="58">
        <v>0</v>
      </c>
      <c r="AJ297" s="58">
        <v>70.8</v>
      </c>
      <c r="AK297" s="58">
        <v>44.2</v>
      </c>
      <c r="AL297" s="58">
        <v>0</v>
      </c>
      <c r="AM297" s="58">
        <v>1067.2</v>
      </c>
      <c r="AN297" s="58">
        <v>524.59</v>
      </c>
      <c r="AO297" s="58">
        <v>33.630000000000003</v>
      </c>
      <c r="AP297" s="58">
        <v>0</v>
      </c>
      <c r="AQ297" s="58">
        <v>0</v>
      </c>
      <c r="AR297" s="58">
        <v>0</v>
      </c>
      <c r="AS297" s="58">
        <v>0</v>
      </c>
      <c r="AT297" s="58">
        <v>0</v>
      </c>
      <c r="AU297" s="58">
        <v>0</v>
      </c>
      <c r="AV297" s="58">
        <v>2169.7619049999998</v>
      </c>
      <c r="AW297" s="58">
        <v>5289.8519050000004</v>
      </c>
      <c r="AX297" s="58">
        <v>38160.952380952403</v>
      </c>
      <c r="AY297" s="58">
        <v>7782.0754716981101</v>
      </c>
      <c r="AZ297" s="58">
        <v>45943.027852650499</v>
      </c>
      <c r="BA297" s="58">
        <v>1454.3898923494801</v>
      </c>
    </row>
    <row r="298" spans="1:53">
      <c r="A298" s="56">
        <v>202402</v>
      </c>
      <c r="B298" s="56" t="s">
        <v>528</v>
      </c>
      <c r="C298" s="56" t="s">
        <v>300</v>
      </c>
      <c r="D298" s="56" t="s">
        <v>299</v>
      </c>
      <c r="E298" s="62" t="str">
        <f>VLOOKUP(C298,'[2]2024年门店-截止10.31'!A:C,3,0)</f>
        <v>营业</v>
      </c>
      <c r="F298" s="63">
        <f>VLOOKUP(C298,[2]面积!A:B,2,0)</f>
        <v>67</v>
      </c>
      <c r="G298" s="57" t="str">
        <f>IF(OR(E298="营业",E298="装修中"),VLOOKUP(C298,[2]当前组织架构!C:H,6,0),"")</f>
        <v>江远洋</v>
      </c>
      <c r="H298" s="57" t="str">
        <f>IF(OR(E298="营业",E298="装修中"),VLOOKUP(C298,[2]当前组织架构!C:H,5,0),"")</f>
        <v>许瑛伦</v>
      </c>
      <c r="I298" s="58">
        <v>167131.79999999999</v>
      </c>
      <c r="J298" s="58">
        <v>4867.92</v>
      </c>
      <c r="K298" s="58">
        <v>162263.88</v>
      </c>
      <c r="L298" s="58">
        <v>7992.86</v>
      </c>
      <c r="M298" s="58">
        <v>6116.37</v>
      </c>
      <c r="N298" s="58">
        <v>10673.26</v>
      </c>
      <c r="O298" s="58">
        <v>24002.9</v>
      </c>
      <c r="P298" s="58">
        <v>0</v>
      </c>
      <c r="Q298" s="58">
        <v>-254.72841840000001</v>
      </c>
      <c r="R298" s="58">
        <v>48530.66158</v>
      </c>
      <c r="S298" s="58">
        <v>9986.9865179999997</v>
      </c>
      <c r="T298" s="58">
        <v>0</v>
      </c>
      <c r="U298" s="58">
        <v>2884.88</v>
      </c>
      <c r="V298" s="58">
        <v>61402.528100000003</v>
      </c>
      <c r="W298" s="58">
        <v>100861.35189999999</v>
      </c>
      <c r="X298" s="58">
        <v>22629.26</v>
      </c>
      <c r="Y298" s="58">
        <v>5234.4799999999996</v>
      </c>
      <c r="Z298" s="58">
        <v>3457.8</v>
      </c>
      <c r="AA298" s="58">
        <v>2139.21</v>
      </c>
      <c r="AB298" s="58">
        <v>2900.5867920000001</v>
      </c>
      <c r="AC298" s="58">
        <v>0</v>
      </c>
      <c r="AD298" s="58">
        <v>36361.336790000001</v>
      </c>
      <c r="AE298" s="58">
        <v>4559.8999999999996</v>
      </c>
      <c r="AF298" s="58">
        <v>0</v>
      </c>
      <c r="AG298" s="58">
        <v>252.38</v>
      </c>
      <c r="AH298" s="58">
        <v>631.62</v>
      </c>
      <c r="AI298" s="58">
        <v>0</v>
      </c>
      <c r="AJ298" s="58">
        <v>216.06</v>
      </c>
      <c r="AK298" s="58">
        <v>206.55</v>
      </c>
      <c r="AL298" s="58">
        <v>0</v>
      </c>
      <c r="AM298" s="58">
        <v>1787.31</v>
      </c>
      <c r="AN298" s="58">
        <v>853.03</v>
      </c>
      <c r="AO298" s="58">
        <v>197.6</v>
      </c>
      <c r="AP298" s="58">
        <v>0</v>
      </c>
      <c r="AQ298" s="58">
        <v>0</v>
      </c>
      <c r="AR298" s="58">
        <v>0</v>
      </c>
      <c r="AS298" s="58">
        <v>0</v>
      </c>
      <c r="AT298" s="58">
        <v>0</v>
      </c>
      <c r="AU298" s="58">
        <v>0</v>
      </c>
      <c r="AV298" s="58">
        <v>1783.2778149999999</v>
      </c>
      <c r="AW298" s="58">
        <v>10487.72781</v>
      </c>
      <c r="AX298" s="58">
        <v>42042</v>
      </c>
      <c r="AY298" s="58">
        <v>7404.6</v>
      </c>
      <c r="AZ298" s="58">
        <v>49446.6</v>
      </c>
      <c r="BA298" s="58">
        <v>4565.6872999999996</v>
      </c>
    </row>
    <row r="299" spans="1:53">
      <c r="A299" s="56">
        <v>202402</v>
      </c>
      <c r="B299" s="56" t="s">
        <v>531</v>
      </c>
      <c r="C299" s="56" t="s">
        <v>304</v>
      </c>
      <c r="D299" s="56" t="s">
        <v>303</v>
      </c>
      <c r="E299" s="62" t="str">
        <f>VLOOKUP(C299,'[2]2024年门店-截止10.31'!A:C,3,0)</f>
        <v>营业</v>
      </c>
      <c r="F299" s="63">
        <f>VLOOKUP(C299,[2]面积!A:B,2,0)</f>
        <v>75</v>
      </c>
      <c r="G299" s="57" t="str">
        <f>IF(OR(E299="营业",E299="装修中"),VLOOKUP(C299,[2]当前组织架构!C:H,6,0),"")</f>
        <v>刘佳</v>
      </c>
      <c r="H299" s="57" t="str">
        <f>IF(OR(E299="营业",E299="装修中"),VLOOKUP(C299,[2]当前组织架构!C:H,5,0),"")</f>
        <v>刘传良</v>
      </c>
      <c r="I299" s="58">
        <v>158210.67000000001</v>
      </c>
      <c r="J299" s="58">
        <v>8955.32</v>
      </c>
      <c r="K299" s="58">
        <v>149255.35</v>
      </c>
      <c r="L299" s="58">
        <v>6497.11</v>
      </c>
      <c r="M299" s="58">
        <v>7551.55</v>
      </c>
      <c r="N299" s="58">
        <v>8723.6299999999992</v>
      </c>
      <c r="O299" s="58">
        <v>23811.05</v>
      </c>
      <c r="P299" s="58">
        <v>0</v>
      </c>
      <c r="Q299" s="58">
        <v>921.37095350000004</v>
      </c>
      <c r="R299" s="58">
        <v>47504.710950000001</v>
      </c>
      <c r="S299" s="58">
        <v>10368.00453</v>
      </c>
      <c r="T299" s="58">
        <v>0</v>
      </c>
      <c r="U299" s="58">
        <v>2252.9</v>
      </c>
      <c r="V299" s="58">
        <v>60125.61548</v>
      </c>
      <c r="W299" s="58">
        <v>89129.734519999998</v>
      </c>
      <c r="X299" s="58">
        <v>25567.07</v>
      </c>
      <c r="Y299" s="58">
        <v>7418.1</v>
      </c>
      <c r="Z299" s="58">
        <v>2208.66</v>
      </c>
      <c r="AA299" s="58">
        <v>4277.7299999999996</v>
      </c>
      <c r="AB299" s="58">
        <v>1946.867925</v>
      </c>
      <c r="AC299" s="58">
        <v>0</v>
      </c>
      <c r="AD299" s="58">
        <v>41418.427920000002</v>
      </c>
      <c r="AE299" s="58">
        <v>5313.5</v>
      </c>
      <c r="AF299" s="58">
        <v>0</v>
      </c>
      <c r="AG299" s="58">
        <v>61.17</v>
      </c>
      <c r="AH299" s="58">
        <v>0</v>
      </c>
      <c r="AI299" s="58">
        <v>0</v>
      </c>
      <c r="AJ299" s="58">
        <v>23.01</v>
      </c>
      <c r="AK299" s="58">
        <v>44.12</v>
      </c>
      <c r="AL299" s="58">
        <v>0</v>
      </c>
      <c r="AM299" s="58">
        <v>533.25</v>
      </c>
      <c r="AN299" s="58">
        <v>1502.09</v>
      </c>
      <c r="AO299" s="58">
        <v>0</v>
      </c>
      <c r="AP299" s="58">
        <v>0</v>
      </c>
      <c r="AQ299" s="58">
        <v>0</v>
      </c>
      <c r="AR299" s="58">
        <v>0</v>
      </c>
      <c r="AS299" s="58">
        <v>0</v>
      </c>
      <c r="AT299" s="58">
        <v>0</v>
      </c>
      <c r="AU299" s="58">
        <v>0</v>
      </c>
      <c r="AV299" s="58">
        <v>3020.3223659999999</v>
      </c>
      <c r="AW299" s="58">
        <v>10497.462369999999</v>
      </c>
      <c r="AX299" s="58">
        <v>21646.428571428602</v>
      </c>
      <c r="AY299" s="58">
        <v>10786.0849056604</v>
      </c>
      <c r="AZ299" s="58">
        <v>32432.513477089</v>
      </c>
      <c r="BA299" s="58">
        <v>4781.3307529109998</v>
      </c>
    </row>
    <row r="300" spans="1:53">
      <c r="A300" s="56">
        <v>202402</v>
      </c>
      <c r="B300" s="56" t="s">
        <v>528</v>
      </c>
      <c r="C300" s="56" t="s">
        <v>306</v>
      </c>
      <c r="D300" s="56" t="s">
        <v>305</v>
      </c>
      <c r="E300" s="62" t="str">
        <f>VLOOKUP(C300,'[2]2024年门店-截止10.31'!A:C,3,0)</f>
        <v>营业</v>
      </c>
      <c r="F300" s="63">
        <f>VLOOKUP(C300,[2]面积!A:B,2,0)</f>
        <v>92</v>
      </c>
      <c r="G300" s="57" t="str">
        <f>IF(OR(E300="营业",E300="装修中"),VLOOKUP(C300,[2]当前组织架构!C:H,6,0),"")</f>
        <v>刘佳</v>
      </c>
      <c r="H300" s="57" t="str">
        <f>IF(OR(E300="营业",E300="装修中"),VLOOKUP(C300,[2]当前组织架构!C:H,5,0),"")</f>
        <v>袁春福</v>
      </c>
      <c r="I300" s="58">
        <v>251927.05</v>
      </c>
      <c r="J300" s="58">
        <v>7337.68</v>
      </c>
      <c r="K300" s="58">
        <v>244589.37</v>
      </c>
      <c r="L300" s="58">
        <v>10380.49</v>
      </c>
      <c r="M300" s="58">
        <v>10441.4</v>
      </c>
      <c r="N300" s="58">
        <v>7783.54</v>
      </c>
      <c r="O300" s="58">
        <v>29838.43</v>
      </c>
      <c r="P300" s="58">
        <v>0</v>
      </c>
      <c r="Q300" s="58">
        <v>-305.15922949999998</v>
      </c>
      <c r="R300" s="58">
        <v>58138.700770000003</v>
      </c>
      <c r="S300" s="58">
        <v>12236.17685</v>
      </c>
      <c r="T300" s="58">
        <v>0</v>
      </c>
      <c r="U300" s="58">
        <v>10394.06</v>
      </c>
      <c r="V300" s="58">
        <v>80768.937619999997</v>
      </c>
      <c r="W300" s="58">
        <v>163820.43239999999</v>
      </c>
      <c r="X300" s="58">
        <v>27923</v>
      </c>
      <c r="Y300" s="58">
        <v>12564.5</v>
      </c>
      <c r="Z300" s="58">
        <v>2814.69</v>
      </c>
      <c r="AA300" s="58">
        <v>5555.88</v>
      </c>
      <c r="AB300" s="58">
        <v>1909.911887</v>
      </c>
      <c r="AC300" s="58">
        <v>0</v>
      </c>
      <c r="AD300" s="58">
        <v>50767.981890000003</v>
      </c>
      <c r="AE300" s="58">
        <v>166</v>
      </c>
      <c r="AF300" s="58">
        <v>0</v>
      </c>
      <c r="AG300" s="58">
        <v>1174.57</v>
      </c>
      <c r="AH300" s="58">
        <v>300</v>
      </c>
      <c r="AI300" s="58">
        <v>0</v>
      </c>
      <c r="AJ300" s="58">
        <v>115.41</v>
      </c>
      <c r="AK300" s="58">
        <v>79.56</v>
      </c>
      <c r="AL300" s="58">
        <v>0</v>
      </c>
      <c r="AM300" s="58">
        <v>1142.73</v>
      </c>
      <c r="AN300" s="58">
        <v>611.52</v>
      </c>
      <c r="AO300" s="58">
        <v>0</v>
      </c>
      <c r="AP300" s="58">
        <v>0</v>
      </c>
      <c r="AQ300" s="58">
        <v>340</v>
      </c>
      <c r="AR300" s="58">
        <v>0</v>
      </c>
      <c r="AS300" s="58">
        <v>0</v>
      </c>
      <c r="AT300" s="58">
        <v>0</v>
      </c>
      <c r="AU300" s="58">
        <v>0</v>
      </c>
      <c r="AV300" s="58">
        <v>2599.0823310000001</v>
      </c>
      <c r="AW300" s="58">
        <v>6528.8723309999996</v>
      </c>
      <c r="AX300" s="58">
        <v>48736.67</v>
      </c>
      <c r="AY300" s="58">
        <v>10380</v>
      </c>
      <c r="AZ300" s="58">
        <v>59116.67</v>
      </c>
      <c r="BA300" s="58">
        <v>47406.908178999998</v>
      </c>
    </row>
    <row r="301" spans="1:53">
      <c r="A301" s="56">
        <v>202402</v>
      </c>
      <c r="B301" s="56" t="s">
        <v>528</v>
      </c>
      <c r="C301" s="56" t="s">
        <v>308</v>
      </c>
      <c r="D301" s="56" t="s">
        <v>307</v>
      </c>
      <c r="E301" s="62" t="str">
        <f>VLOOKUP(C301,'[2]2024年门店-截止10.31'!A:C,3,0)</f>
        <v>已闭店</v>
      </c>
      <c r="F301" s="63">
        <f>VLOOKUP(C301,[2]面积!A:B,2,0)</f>
        <v>25</v>
      </c>
      <c r="G301" s="57" t="str">
        <f>IF(OR(E301="营业",E301="装修中"),VLOOKUP(C301,[2]当前组织架构!C:H,6,0),"")</f>
        <v/>
      </c>
      <c r="H301" s="57" t="str">
        <f>IF(OR(E301="营业",E301="装修中"),VLOOKUP(C301,[2]当前组织架构!C:H,5,0),"")</f>
        <v/>
      </c>
      <c r="I301" s="58">
        <v>38176.32</v>
      </c>
      <c r="J301" s="58">
        <v>2160.92</v>
      </c>
      <c r="K301" s="58">
        <v>36015.4</v>
      </c>
      <c r="L301" s="58">
        <v>2495.61</v>
      </c>
      <c r="M301" s="58">
        <v>1294.4000000000001</v>
      </c>
      <c r="N301" s="58">
        <v>2889.27</v>
      </c>
      <c r="O301" s="58">
        <v>5066.97</v>
      </c>
      <c r="P301" s="58">
        <v>0</v>
      </c>
      <c r="Q301" s="58">
        <v>-61.331961980000003</v>
      </c>
      <c r="R301" s="58">
        <v>11684.91804</v>
      </c>
      <c r="S301" s="58">
        <v>2225.7987549999998</v>
      </c>
      <c r="T301" s="58">
        <v>0</v>
      </c>
      <c r="U301" s="58">
        <v>1403.67</v>
      </c>
      <c r="V301" s="58">
        <v>15314.38679</v>
      </c>
      <c r="W301" s="58">
        <v>20701.013210000001</v>
      </c>
      <c r="X301" s="58">
        <v>12538.09</v>
      </c>
      <c r="Y301" s="58">
        <v>82.07</v>
      </c>
      <c r="Z301" s="58">
        <v>372.7</v>
      </c>
      <c r="AA301" s="58">
        <v>2739.74</v>
      </c>
      <c r="AB301" s="58">
        <v>955.34811319999994</v>
      </c>
      <c r="AC301" s="58">
        <v>0</v>
      </c>
      <c r="AD301" s="58">
        <v>16687.948110000001</v>
      </c>
      <c r="AE301" s="58">
        <v>118.37</v>
      </c>
      <c r="AF301" s="58">
        <v>0</v>
      </c>
      <c r="AG301" s="58">
        <v>57.69</v>
      </c>
      <c r="AH301" s="58">
        <v>561.83000000000004</v>
      </c>
      <c r="AI301" s="58">
        <v>0</v>
      </c>
      <c r="AJ301" s="58">
        <v>146.55000000000001</v>
      </c>
      <c r="AK301" s="58">
        <v>29.67</v>
      </c>
      <c r="AL301" s="58">
        <v>0</v>
      </c>
      <c r="AM301" s="58">
        <v>498.4</v>
      </c>
      <c r="AN301" s="58">
        <v>216.94</v>
      </c>
      <c r="AO301" s="58">
        <v>67.260000000000005</v>
      </c>
      <c r="AP301" s="58">
        <v>0</v>
      </c>
      <c r="AQ301" s="58">
        <v>0</v>
      </c>
      <c r="AR301" s="58">
        <v>0</v>
      </c>
      <c r="AS301" s="58">
        <v>0</v>
      </c>
      <c r="AT301" s="58">
        <v>0</v>
      </c>
      <c r="AU301" s="58">
        <v>0</v>
      </c>
      <c r="AV301" s="58">
        <v>2169.7619049999998</v>
      </c>
      <c r="AW301" s="58">
        <v>3866.4719049999999</v>
      </c>
      <c r="AX301" s="58">
        <v>5476.1904761904798</v>
      </c>
      <c r="AY301" s="58">
        <v>1768.8679245282999</v>
      </c>
      <c r="AZ301" s="58">
        <v>7245.0584007187799</v>
      </c>
      <c r="BA301" s="58">
        <v>-7098.4652057187805</v>
      </c>
    </row>
    <row r="302" spans="1:53">
      <c r="A302" s="56">
        <v>202402</v>
      </c>
      <c r="B302" s="56" t="s">
        <v>528</v>
      </c>
      <c r="C302" s="56" t="s">
        <v>310</v>
      </c>
      <c r="D302" s="56" t="s">
        <v>309</v>
      </c>
      <c r="E302" s="62" t="str">
        <f>VLOOKUP(C302,'[2]2024年门店-截止10.31'!A:C,3,0)</f>
        <v>营业</v>
      </c>
      <c r="F302" s="63">
        <f>VLOOKUP(C302,[2]面积!A:B,2,0)</f>
        <v>41.6</v>
      </c>
      <c r="G302" s="57" t="str">
        <f>IF(OR(E302="营业",E302="装修中"),VLOOKUP(C302,[2]当前组织架构!C:H,6,0),"")</f>
        <v>孙军</v>
      </c>
      <c r="H302" s="57" t="str">
        <f>IF(OR(E302="营业",E302="装修中"),VLOOKUP(C302,[2]当前组织架构!C:H,5,0),"")</f>
        <v>殷艳花</v>
      </c>
      <c r="I302" s="58">
        <v>190598.52</v>
      </c>
      <c r="J302" s="58">
        <v>10788.6</v>
      </c>
      <c r="K302" s="58">
        <v>179809.92000000001</v>
      </c>
      <c r="L302" s="58">
        <v>8793.56</v>
      </c>
      <c r="M302" s="58">
        <v>7132.48</v>
      </c>
      <c r="N302" s="58">
        <v>11993.24</v>
      </c>
      <c r="O302" s="58">
        <v>23717.55</v>
      </c>
      <c r="P302" s="58">
        <v>0</v>
      </c>
      <c r="Q302" s="58">
        <v>-269.6169496</v>
      </c>
      <c r="R302" s="58">
        <v>51367.213049999998</v>
      </c>
      <c r="S302" s="58">
        <v>10146.90661</v>
      </c>
      <c r="T302" s="58">
        <v>0</v>
      </c>
      <c r="U302" s="58">
        <v>2534.12</v>
      </c>
      <c r="V302" s="58">
        <v>64048.239659999999</v>
      </c>
      <c r="W302" s="58">
        <v>115761.68030000001</v>
      </c>
      <c r="X302" s="58">
        <v>31120.78</v>
      </c>
      <c r="Y302" s="58">
        <v>8724.18</v>
      </c>
      <c r="Z302" s="58">
        <v>2844</v>
      </c>
      <c r="AA302" s="58">
        <v>8231.94</v>
      </c>
      <c r="AB302" s="58">
        <v>1528.281698</v>
      </c>
      <c r="AC302" s="58">
        <v>0</v>
      </c>
      <c r="AD302" s="58">
        <v>52449.181700000001</v>
      </c>
      <c r="AE302" s="58">
        <v>4503.76</v>
      </c>
      <c r="AF302" s="58">
        <v>0</v>
      </c>
      <c r="AG302" s="58">
        <v>357.85</v>
      </c>
      <c r="AH302" s="58">
        <v>624</v>
      </c>
      <c r="AI302" s="58">
        <v>0</v>
      </c>
      <c r="AJ302" s="58">
        <v>0</v>
      </c>
      <c r="AK302" s="58">
        <v>55.36</v>
      </c>
      <c r="AL302" s="58">
        <v>0</v>
      </c>
      <c r="AM302" s="58">
        <v>1097.74</v>
      </c>
      <c r="AN302" s="58">
        <v>1237.6400000000001</v>
      </c>
      <c r="AO302" s="58">
        <v>201.77</v>
      </c>
      <c r="AP302" s="58">
        <v>0</v>
      </c>
      <c r="AQ302" s="58">
        <v>0</v>
      </c>
      <c r="AR302" s="58">
        <v>0</v>
      </c>
      <c r="AS302" s="58">
        <v>0</v>
      </c>
      <c r="AT302" s="58">
        <v>0</v>
      </c>
      <c r="AU302" s="58">
        <v>0</v>
      </c>
      <c r="AV302" s="58">
        <v>2169.7619049999998</v>
      </c>
      <c r="AW302" s="58">
        <v>10247.88191</v>
      </c>
      <c r="AX302" s="58">
        <v>52497.619047619002</v>
      </c>
      <c r="AY302" s="58">
        <v>4708.4905660377399</v>
      </c>
      <c r="AZ302" s="58">
        <v>57206.109613656699</v>
      </c>
      <c r="BA302" s="58">
        <v>-4141.4929236567305</v>
      </c>
    </row>
    <row r="303" spans="1:53">
      <c r="A303" s="56">
        <v>202402</v>
      </c>
      <c r="B303" s="56" t="s">
        <v>528</v>
      </c>
      <c r="C303" s="56" t="s">
        <v>312</v>
      </c>
      <c r="D303" s="56" t="s">
        <v>311</v>
      </c>
      <c r="E303" s="62" t="str">
        <f>VLOOKUP(C303,'[2]2024年门店-截止10.31'!A:C,3,0)</f>
        <v>营业</v>
      </c>
      <c r="F303" s="63">
        <f>VLOOKUP(C303,[2]面积!A:B,2,0)</f>
        <v>51</v>
      </c>
      <c r="G303" s="57" t="str">
        <f>IF(OR(E303="营业",E303="装修中"),VLOOKUP(C303,[2]当前组织架构!C:H,6,0),"")</f>
        <v>戴斌</v>
      </c>
      <c r="H303" s="57" t="str">
        <f>IF(OR(E303="营业",E303="装修中"),VLOOKUP(C303,[2]当前组织架构!C:H,5,0),"")</f>
        <v>冯珏</v>
      </c>
      <c r="I303" s="58">
        <v>211102.13</v>
      </c>
      <c r="J303" s="58">
        <v>11949.18</v>
      </c>
      <c r="K303" s="58">
        <v>199152.95</v>
      </c>
      <c r="L303" s="58">
        <v>9988.08</v>
      </c>
      <c r="M303" s="58">
        <v>8008.27</v>
      </c>
      <c r="N303" s="58">
        <v>13254.44</v>
      </c>
      <c r="O303" s="58">
        <v>25327.89</v>
      </c>
      <c r="P303" s="58">
        <v>0</v>
      </c>
      <c r="Q303" s="58">
        <v>-295.42036400000001</v>
      </c>
      <c r="R303" s="58">
        <v>56283.259639999997</v>
      </c>
      <c r="S303" s="58">
        <v>10952.44757</v>
      </c>
      <c r="T303" s="58">
        <v>0</v>
      </c>
      <c r="U303" s="58">
        <v>2495.3000000000002</v>
      </c>
      <c r="V303" s="58">
        <v>69731.007209999996</v>
      </c>
      <c r="W303" s="58">
        <v>129421.9428</v>
      </c>
      <c r="X303" s="58">
        <v>24296.13</v>
      </c>
      <c r="Y303" s="58">
        <v>11300.62</v>
      </c>
      <c r="Z303" s="58">
        <v>3132.11</v>
      </c>
      <c r="AA303" s="58">
        <v>6319.17</v>
      </c>
      <c r="AB303" s="58">
        <v>455.64433960000002</v>
      </c>
      <c r="AC303" s="58">
        <v>0</v>
      </c>
      <c r="AD303" s="58">
        <v>45503.674339999998</v>
      </c>
      <c r="AE303" s="58">
        <v>6247.25</v>
      </c>
      <c r="AF303" s="58">
        <v>0</v>
      </c>
      <c r="AG303" s="58">
        <v>434.5</v>
      </c>
      <c r="AH303" s="58">
        <v>671.38</v>
      </c>
      <c r="AI303" s="58">
        <v>0</v>
      </c>
      <c r="AJ303" s="58">
        <v>95.58</v>
      </c>
      <c r="AK303" s="58">
        <v>47.12</v>
      </c>
      <c r="AL303" s="58">
        <v>0</v>
      </c>
      <c r="AM303" s="58">
        <v>1090.3</v>
      </c>
      <c r="AN303" s="58">
        <v>999.09</v>
      </c>
      <c r="AO303" s="58">
        <v>205.31</v>
      </c>
      <c r="AP303" s="58">
        <v>500</v>
      </c>
      <c r="AQ303" s="58">
        <v>0</v>
      </c>
      <c r="AR303" s="58">
        <v>0</v>
      </c>
      <c r="AS303" s="58">
        <v>0</v>
      </c>
      <c r="AT303" s="58">
        <v>0</v>
      </c>
      <c r="AU303" s="58">
        <v>0</v>
      </c>
      <c r="AV303" s="58">
        <v>2896.255071</v>
      </c>
      <c r="AW303" s="58">
        <v>13186.78507</v>
      </c>
      <c r="AX303" s="58">
        <v>29547.619047618999</v>
      </c>
      <c r="AY303" s="58">
        <v>4596.4622641509404</v>
      </c>
      <c r="AZ303" s="58">
        <v>34144.0813117699</v>
      </c>
      <c r="BA303" s="58">
        <v>36587.402078230101</v>
      </c>
    </row>
    <row r="304" spans="1:53">
      <c r="A304" s="56">
        <v>202402</v>
      </c>
      <c r="B304" s="56" t="s">
        <v>528</v>
      </c>
      <c r="C304" s="56" t="s">
        <v>314</v>
      </c>
      <c r="D304" s="56" t="s">
        <v>313</v>
      </c>
      <c r="E304" s="62" t="str">
        <f>VLOOKUP(C304,'[2]2024年门店-截止10.31'!A:C,3,0)</f>
        <v>营业</v>
      </c>
      <c r="F304" s="63">
        <f>VLOOKUP(C304,[2]面积!A:B,2,0)</f>
        <v>94</v>
      </c>
      <c r="G304" s="57" t="str">
        <f>IF(OR(E304="营业",E304="装修中"),VLOOKUP(C304,[2]当前组织架构!C:H,6,0),"")</f>
        <v>戴斌</v>
      </c>
      <c r="H304" s="57" t="str">
        <f>IF(OR(E304="营业",E304="装修中"),VLOOKUP(C304,[2]当前组织架构!C:H,5,0),"")</f>
        <v>董婷婷</v>
      </c>
      <c r="I304" s="58">
        <v>195787.81</v>
      </c>
      <c r="J304" s="58">
        <v>11082.33</v>
      </c>
      <c r="K304" s="58">
        <v>184705.48</v>
      </c>
      <c r="L304" s="58">
        <v>9493.85</v>
      </c>
      <c r="M304" s="58">
        <v>7740.7</v>
      </c>
      <c r="N304" s="58">
        <v>10319.549999999999</v>
      </c>
      <c r="O304" s="58">
        <v>24349.63</v>
      </c>
      <c r="P304" s="58">
        <v>0</v>
      </c>
      <c r="Q304" s="58">
        <v>-271.01054329999999</v>
      </c>
      <c r="R304" s="58">
        <v>51632.71946</v>
      </c>
      <c r="S304" s="58">
        <v>10327.24937</v>
      </c>
      <c r="T304" s="58">
        <v>0</v>
      </c>
      <c r="U304" s="58">
        <v>2394.5</v>
      </c>
      <c r="V304" s="58">
        <v>64354.468820000002</v>
      </c>
      <c r="W304" s="58">
        <v>120351.01119999999</v>
      </c>
      <c r="X304" s="58">
        <v>25130.87</v>
      </c>
      <c r="Y304" s="58">
        <v>10587.42</v>
      </c>
      <c r="Z304" s="58">
        <v>3671.5</v>
      </c>
      <c r="AA304" s="58">
        <v>4845.72</v>
      </c>
      <c r="AB304" s="58">
        <v>2303.2675469999999</v>
      </c>
      <c r="AC304" s="58">
        <v>0</v>
      </c>
      <c r="AD304" s="58">
        <v>46538.777549999999</v>
      </c>
      <c r="AE304" s="58">
        <v>5835.5</v>
      </c>
      <c r="AF304" s="58">
        <v>200</v>
      </c>
      <c r="AG304" s="58">
        <v>82.66</v>
      </c>
      <c r="AH304" s="58">
        <v>649.88</v>
      </c>
      <c r="AI304" s="58">
        <v>0</v>
      </c>
      <c r="AJ304" s="58">
        <v>0</v>
      </c>
      <c r="AK304" s="58">
        <v>35.270000000000003</v>
      </c>
      <c r="AL304" s="58">
        <v>0</v>
      </c>
      <c r="AM304" s="58">
        <v>955.66</v>
      </c>
      <c r="AN304" s="58">
        <v>551.97</v>
      </c>
      <c r="AO304" s="58">
        <v>281.64</v>
      </c>
      <c r="AP304" s="58">
        <v>0</v>
      </c>
      <c r="AQ304" s="58">
        <v>123</v>
      </c>
      <c r="AR304" s="58">
        <v>0</v>
      </c>
      <c r="AS304" s="58">
        <v>0</v>
      </c>
      <c r="AT304" s="58">
        <v>0</v>
      </c>
      <c r="AU304" s="58">
        <v>0</v>
      </c>
      <c r="AV304" s="58">
        <v>2264.9836180000002</v>
      </c>
      <c r="AW304" s="58">
        <v>10980.563620000001</v>
      </c>
      <c r="AX304" s="58">
        <v>22177.5904761905</v>
      </c>
      <c r="AY304" s="58">
        <v>9754.7169811320691</v>
      </c>
      <c r="AZ304" s="58">
        <v>31932.3074573226</v>
      </c>
      <c r="BA304" s="58">
        <v>30899.362572677401</v>
      </c>
    </row>
    <row r="305" spans="1:53">
      <c r="A305" s="56">
        <v>202402</v>
      </c>
      <c r="B305" s="56" t="s">
        <v>531</v>
      </c>
      <c r="C305" s="56" t="s">
        <v>318</v>
      </c>
      <c r="D305" s="56" t="s">
        <v>317</v>
      </c>
      <c r="E305" s="62" t="str">
        <f>VLOOKUP(C305,'[2]2024年门店-截止10.31'!A:C,3,0)</f>
        <v>营业</v>
      </c>
      <c r="F305" s="63">
        <f>VLOOKUP(C305,[2]面积!A:B,2,0)</f>
        <v>105.1</v>
      </c>
      <c r="G305" s="57" t="str">
        <f>IF(OR(E305="营业",E305="装修中"),VLOOKUP(C305,[2]当前组织架构!C:H,6,0),"")</f>
        <v>刘佳</v>
      </c>
      <c r="H305" s="57" t="str">
        <f>IF(OR(E305="营业",E305="装修中"),VLOOKUP(C305,[2]当前组织架构!C:H,5,0),"")</f>
        <v>王佳</v>
      </c>
      <c r="I305" s="58">
        <v>116749.94</v>
      </c>
      <c r="J305" s="58">
        <v>3400.48</v>
      </c>
      <c r="K305" s="58">
        <v>113349.46</v>
      </c>
      <c r="L305" s="58">
        <v>5506.79</v>
      </c>
      <c r="M305" s="58">
        <v>6559.15</v>
      </c>
      <c r="N305" s="58">
        <v>5932.55</v>
      </c>
      <c r="O305" s="58">
        <v>19673.63</v>
      </c>
      <c r="P305" s="58">
        <v>0</v>
      </c>
      <c r="Q305" s="58">
        <v>745.11611070000004</v>
      </c>
      <c r="R305" s="58">
        <v>38417.236109999998</v>
      </c>
      <c r="S305" s="58">
        <v>8489.8770409999997</v>
      </c>
      <c r="T305" s="58">
        <v>0</v>
      </c>
      <c r="U305" s="58">
        <v>5782.15</v>
      </c>
      <c r="V305" s="58">
        <v>52689.263149999999</v>
      </c>
      <c r="W305" s="58">
        <v>60660.19685</v>
      </c>
      <c r="X305" s="58">
        <v>18775.48</v>
      </c>
      <c r="Y305" s="58">
        <v>5713.69</v>
      </c>
      <c r="Z305" s="58">
        <v>1986.52</v>
      </c>
      <c r="AA305" s="58">
        <v>6398.83</v>
      </c>
      <c r="AB305" s="58">
        <v>339.62528300000002</v>
      </c>
      <c r="AC305" s="58">
        <v>0</v>
      </c>
      <c r="AD305" s="58">
        <v>33214.145279999997</v>
      </c>
      <c r="AE305" s="58">
        <v>1991.43</v>
      </c>
      <c r="AF305" s="58">
        <v>0</v>
      </c>
      <c r="AG305" s="58">
        <v>260.62</v>
      </c>
      <c r="AH305" s="58">
        <v>183.33</v>
      </c>
      <c r="AI305" s="58">
        <v>0</v>
      </c>
      <c r="AJ305" s="58">
        <v>0</v>
      </c>
      <c r="AK305" s="58">
        <v>47.16</v>
      </c>
      <c r="AL305" s="58">
        <v>0</v>
      </c>
      <c r="AM305" s="58">
        <v>577.6</v>
      </c>
      <c r="AN305" s="58">
        <v>611.52</v>
      </c>
      <c r="AO305" s="58">
        <v>0</v>
      </c>
      <c r="AP305" s="58">
        <v>0</v>
      </c>
      <c r="AQ305" s="58">
        <v>0</v>
      </c>
      <c r="AR305" s="58">
        <v>0</v>
      </c>
      <c r="AS305" s="58">
        <v>0</v>
      </c>
      <c r="AT305" s="58">
        <v>0</v>
      </c>
      <c r="AU305" s="58">
        <v>0</v>
      </c>
      <c r="AV305" s="58">
        <v>2753.3814860000002</v>
      </c>
      <c r="AW305" s="58">
        <v>6425.0414860000001</v>
      </c>
      <c r="AX305" s="58">
        <v>11918.34</v>
      </c>
      <c r="AY305" s="58">
        <v>6832</v>
      </c>
      <c r="AZ305" s="58">
        <v>18750.34</v>
      </c>
      <c r="BA305" s="58">
        <v>2270.6700839999999</v>
      </c>
    </row>
    <row r="306" spans="1:53">
      <c r="A306" s="56">
        <v>202402</v>
      </c>
      <c r="B306" s="56" t="s">
        <v>532</v>
      </c>
      <c r="C306" s="56" t="s">
        <v>316</v>
      </c>
      <c r="D306" s="56" t="s">
        <v>315</v>
      </c>
      <c r="E306" s="62" t="str">
        <f>VLOOKUP(C306,'[2]2024年门店-截止10.31'!A:C,3,0)</f>
        <v>营业</v>
      </c>
      <c r="F306" s="63">
        <f>VLOOKUP(C306,[2]面积!A:B,2,0)</f>
        <v>66.17</v>
      </c>
      <c r="G306" s="57" t="str">
        <f>IF(OR(E306="营业",E306="装修中"),VLOOKUP(C306,[2]当前组织架构!C:H,6,0),"")</f>
        <v>江远洋</v>
      </c>
      <c r="H306" s="57" t="str">
        <f>IF(OR(E306="营业",E306="装修中"),VLOOKUP(C306,[2]当前组织架构!C:H,5,0),"")</f>
        <v>胡肖肖</v>
      </c>
      <c r="I306" s="58">
        <v>221669.86</v>
      </c>
      <c r="J306" s="58">
        <v>6456.4</v>
      </c>
      <c r="K306" s="58">
        <v>215213.46</v>
      </c>
      <c r="L306" s="58">
        <v>10014.75</v>
      </c>
      <c r="M306" s="58">
        <v>11555.14</v>
      </c>
      <c r="N306" s="58">
        <v>9860.41</v>
      </c>
      <c r="O306" s="58">
        <v>33989.61</v>
      </c>
      <c r="P306" s="58">
        <v>0</v>
      </c>
      <c r="Q306" s="58">
        <v>-3597.88868</v>
      </c>
      <c r="R306" s="58">
        <v>61822.02132</v>
      </c>
      <c r="S306" s="58">
        <v>27603.35339</v>
      </c>
      <c r="T306" s="58">
        <v>0</v>
      </c>
      <c r="U306" s="58">
        <v>18114.64</v>
      </c>
      <c r="V306" s="58">
        <v>107540.0147</v>
      </c>
      <c r="W306" s="58">
        <v>107673.44530000001</v>
      </c>
      <c r="X306" s="58">
        <v>25302.5</v>
      </c>
      <c r="Y306" s="58">
        <v>6293.78</v>
      </c>
      <c r="Z306" s="58">
        <v>3891.07</v>
      </c>
      <c r="AA306" s="58">
        <v>5556.24</v>
      </c>
      <c r="AB306" s="58">
        <v>1102.3167920000001</v>
      </c>
      <c r="AC306" s="58">
        <v>0</v>
      </c>
      <c r="AD306" s="58">
        <v>42145.906790000001</v>
      </c>
      <c r="AE306" s="58">
        <v>168.2</v>
      </c>
      <c r="AF306" s="58">
        <v>0</v>
      </c>
      <c r="AG306" s="58">
        <v>178.29</v>
      </c>
      <c r="AH306" s="58">
        <v>0</v>
      </c>
      <c r="AI306" s="58">
        <v>150</v>
      </c>
      <c r="AJ306" s="58">
        <v>0</v>
      </c>
      <c r="AK306" s="58">
        <v>0</v>
      </c>
      <c r="AL306" s="58">
        <v>0</v>
      </c>
      <c r="AM306" s="58">
        <v>1190.6600000000001</v>
      </c>
      <c r="AN306" s="58">
        <v>394.54</v>
      </c>
      <c r="AO306" s="58">
        <v>17.64</v>
      </c>
      <c r="AP306" s="58">
        <v>0</v>
      </c>
      <c r="AQ306" s="58">
        <v>0</v>
      </c>
      <c r="AR306" s="58">
        <v>0</v>
      </c>
      <c r="AS306" s="58">
        <v>0</v>
      </c>
      <c r="AT306" s="58">
        <v>0</v>
      </c>
      <c r="AU306" s="58">
        <v>0</v>
      </c>
      <c r="AV306" s="58">
        <v>2442.2571499999999</v>
      </c>
      <c r="AW306" s="58">
        <v>4541.5871500000003</v>
      </c>
      <c r="AX306" s="58">
        <v>24358.14</v>
      </c>
      <c r="AY306" s="58">
        <v>5783.41</v>
      </c>
      <c r="AZ306" s="58">
        <v>30141.55</v>
      </c>
      <c r="BA306" s="58">
        <v>30844.40136</v>
      </c>
    </row>
    <row r="307" spans="1:53">
      <c r="A307" s="56">
        <v>202402</v>
      </c>
      <c r="B307" s="56" t="s">
        <v>532</v>
      </c>
      <c r="C307" s="56" t="s">
        <v>326</v>
      </c>
      <c r="D307" s="56" t="s">
        <v>325</v>
      </c>
      <c r="E307" s="62" t="str">
        <f>VLOOKUP(C307,'[2]2024年门店-截止10.31'!A:C,3,0)</f>
        <v>营业</v>
      </c>
      <c r="F307" s="63">
        <f>VLOOKUP(C307,[2]面积!A:B,2,0)</f>
        <v>53</v>
      </c>
      <c r="G307" s="57" t="str">
        <f>IF(OR(E307="营业",E307="装修中"),VLOOKUP(C307,[2]当前组织架构!C:H,6,0),"")</f>
        <v>江远洋</v>
      </c>
      <c r="H307" s="57" t="str">
        <f>IF(OR(E307="营业",E307="装修中"),VLOOKUP(C307,[2]当前组织架构!C:H,5,0),"")</f>
        <v>郭静</v>
      </c>
      <c r="I307" s="58">
        <v>138998.07999999999</v>
      </c>
      <c r="J307" s="58">
        <v>4048.49</v>
      </c>
      <c r="K307" s="58">
        <v>134949.59</v>
      </c>
      <c r="L307" s="58">
        <v>5825.08</v>
      </c>
      <c r="M307" s="58">
        <v>6028.04</v>
      </c>
      <c r="N307" s="58">
        <v>5348</v>
      </c>
      <c r="O307" s="58">
        <v>20713.68</v>
      </c>
      <c r="P307" s="58">
        <v>0</v>
      </c>
      <c r="Q307" s="58">
        <v>-2085.1943959999999</v>
      </c>
      <c r="R307" s="58">
        <v>35829.605600000003</v>
      </c>
      <c r="S307" s="58">
        <v>16461.425719999999</v>
      </c>
      <c r="T307" s="58">
        <v>0</v>
      </c>
      <c r="U307" s="58">
        <v>4071.92</v>
      </c>
      <c r="V307" s="58">
        <v>56362.951330000004</v>
      </c>
      <c r="W307" s="58">
        <v>78586.63867</v>
      </c>
      <c r="X307" s="58">
        <v>23541.93</v>
      </c>
      <c r="Y307" s="58">
        <v>4217.62</v>
      </c>
      <c r="Z307" s="58">
        <v>1732.83</v>
      </c>
      <c r="AA307" s="58">
        <v>5337.78</v>
      </c>
      <c r="AB307" s="58">
        <v>457.77150940000001</v>
      </c>
      <c r="AC307" s="58">
        <v>0</v>
      </c>
      <c r="AD307" s="58">
        <v>35287.931510000002</v>
      </c>
      <c r="AE307" s="58">
        <v>2661.74</v>
      </c>
      <c r="AF307" s="58">
        <v>91.5</v>
      </c>
      <c r="AG307" s="58">
        <v>408.77</v>
      </c>
      <c r="AH307" s="58">
        <v>250.2</v>
      </c>
      <c r="AI307" s="58">
        <v>0</v>
      </c>
      <c r="AJ307" s="58">
        <v>0</v>
      </c>
      <c r="AK307" s="58">
        <v>36.020000000000003</v>
      </c>
      <c r="AL307" s="58">
        <v>0</v>
      </c>
      <c r="AM307" s="58">
        <v>1106.0999999999999</v>
      </c>
      <c r="AN307" s="58">
        <v>611.52</v>
      </c>
      <c r="AO307" s="58">
        <v>70.489999999999995</v>
      </c>
      <c r="AP307" s="58">
        <v>0</v>
      </c>
      <c r="AQ307" s="58">
        <v>0</v>
      </c>
      <c r="AR307" s="58">
        <v>0</v>
      </c>
      <c r="AS307" s="58">
        <v>0</v>
      </c>
      <c r="AT307" s="58">
        <v>0</v>
      </c>
      <c r="AU307" s="58">
        <v>0</v>
      </c>
      <c r="AV307" s="58">
        <v>1885.2698310000001</v>
      </c>
      <c r="AW307" s="58">
        <v>7121.6098309999998</v>
      </c>
      <c r="AX307" s="58">
        <v>29150</v>
      </c>
      <c r="AY307" s="58">
        <v>5105</v>
      </c>
      <c r="AZ307" s="58">
        <v>34255</v>
      </c>
      <c r="BA307" s="58">
        <v>1922.0973289999999</v>
      </c>
    </row>
    <row r="308" spans="1:53">
      <c r="A308" s="56">
        <v>202402</v>
      </c>
      <c r="B308" s="56" t="s">
        <v>528</v>
      </c>
      <c r="C308" s="56" t="s">
        <v>320</v>
      </c>
      <c r="D308" s="56" t="s">
        <v>319</v>
      </c>
      <c r="E308" s="62" t="str">
        <f>VLOOKUP(C308,'[2]2024年门店-截止10.31'!A:C,3,0)</f>
        <v>营业</v>
      </c>
      <c r="F308" s="63">
        <f>VLOOKUP(C308,[2]面积!A:B,2,0)</f>
        <v>55.22</v>
      </c>
      <c r="G308" s="57" t="str">
        <f>IF(OR(E308="营业",E308="装修中"),VLOOKUP(C308,[2]当前组织架构!C:H,6,0),"")</f>
        <v>江远洋</v>
      </c>
      <c r="H308" s="57" t="str">
        <f>IF(OR(E308="营业",E308="装修中"),VLOOKUP(C308,[2]当前组织架构!C:H,5,0),"")</f>
        <v>严彪</v>
      </c>
      <c r="I308" s="58">
        <v>164667.24</v>
      </c>
      <c r="J308" s="58">
        <v>9320.7900000000009</v>
      </c>
      <c r="K308" s="58">
        <v>155346.45000000001</v>
      </c>
      <c r="L308" s="58">
        <v>7621.57</v>
      </c>
      <c r="M308" s="58">
        <v>5866.59</v>
      </c>
      <c r="N308" s="58">
        <v>6430.33</v>
      </c>
      <c r="O308" s="58">
        <v>21217.88</v>
      </c>
      <c r="P308" s="58">
        <v>0</v>
      </c>
      <c r="Q308" s="58">
        <v>-214.7897653</v>
      </c>
      <c r="R308" s="58">
        <v>40921.58023</v>
      </c>
      <c r="S308" s="58">
        <v>8666.7338159999999</v>
      </c>
      <c r="T308" s="58">
        <v>0</v>
      </c>
      <c r="U308" s="58">
        <v>2296.91</v>
      </c>
      <c r="V308" s="58">
        <v>51885.224049999997</v>
      </c>
      <c r="W308" s="58">
        <v>103461.2259</v>
      </c>
      <c r="X308" s="58">
        <v>26700</v>
      </c>
      <c r="Y308" s="58">
        <v>6170.31</v>
      </c>
      <c r="Z308" s="58">
        <v>4563.75</v>
      </c>
      <c r="AA308" s="58">
        <v>3325.61</v>
      </c>
      <c r="AB308" s="58">
        <v>662.28283020000003</v>
      </c>
      <c r="AC308" s="58">
        <v>0</v>
      </c>
      <c r="AD308" s="58">
        <v>41421.952830000002</v>
      </c>
      <c r="AE308" s="58">
        <v>5494.74</v>
      </c>
      <c r="AF308" s="58">
        <v>0</v>
      </c>
      <c r="AG308" s="58">
        <v>338.24</v>
      </c>
      <c r="AH308" s="58">
        <v>399</v>
      </c>
      <c r="AI308" s="58">
        <v>0</v>
      </c>
      <c r="AJ308" s="58">
        <v>0</v>
      </c>
      <c r="AK308" s="58">
        <v>44.81</v>
      </c>
      <c r="AL308" s="58">
        <v>0</v>
      </c>
      <c r="AM308" s="58">
        <v>1516.06</v>
      </c>
      <c r="AN308" s="58">
        <v>733.04</v>
      </c>
      <c r="AO308" s="58">
        <v>164</v>
      </c>
      <c r="AP308" s="58">
        <v>0</v>
      </c>
      <c r="AQ308" s="58">
        <v>0</v>
      </c>
      <c r="AR308" s="58">
        <v>0</v>
      </c>
      <c r="AS308" s="58">
        <v>0</v>
      </c>
      <c r="AT308" s="58">
        <v>0</v>
      </c>
      <c r="AU308" s="58">
        <v>0</v>
      </c>
      <c r="AV308" s="58">
        <v>1783.2778149999999</v>
      </c>
      <c r="AW308" s="58">
        <v>10473.167810000001</v>
      </c>
      <c r="AX308" s="58">
        <v>26295.238095238099</v>
      </c>
      <c r="AY308" s="58">
        <v>9247.8301886792506</v>
      </c>
      <c r="AZ308" s="58">
        <v>35543.068283917397</v>
      </c>
      <c r="BA308" s="58">
        <v>16023.0369760827</v>
      </c>
    </row>
    <row r="309" spans="1:53">
      <c r="A309" s="56">
        <v>202402</v>
      </c>
      <c r="B309" s="56" t="s">
        <v>531</v>
      </c>
      <c r="C309" s="56" t="s">
        <v>324</v>
      </c>
      <c r="D309" s="56" t="s">
        <v>323</v>
      </c>
      <c r="E309" s="62" t="str">
        <f>VLOOKUP(C309,'[2]2024年门店-截止10.31'!A:C,3,0)</f>
        <v>营业</v>
      </c>
      <c r="F309" s="63">
        <f>VLOOKUP(C309,[2]面积!A:B,2,0)</f>
        <v>63.62</v>
      </c>
      <c r="G309" s="57" t="str">
        <f>IF(OR(E309="营业",E309="装修中"),VLOOKUP(C309,[2]当前组织架构!C:H,6,0),"")</f>
        <v>刘佳</v>
      </c>
      <c r="H309" s="57" t="str">
        <f>IF(OR(E309="营业",E309="装修中"),VLOOKUP(C309,[2]当前组织架构!C:H,5,0),"")</f>
        <v>巨伦</v>
      </c>
      <c r="I309" s="58">
        <v>149865.04</v>
      </c>
      <c r="J309" s="58">
        <v>8482.93</v>
      </c>
      <c r="K309" s="58">
        <v>141382.10999999999</v>
      </c>
      <c r="L309" s="58">
        <v>5833.35</v>
      </c>
      <c r="M309" s="58">
        <v>7340.5</v>
      </c>
      <c r="N309" s="58">
        <v>6469.56</v>
      </c>
      <c r="O309" s="58">
        <v>21332.1</v>
      </c>
      <c r="P309" s="58">
        <v>0</v>
      </c>
      <c r="Q309" s="58">
        <v>810.4537957</v>
      </c>
      <c r="R309" s="58">
        <v>41785.963799999998</v>
      </c>
      <c r="S309" s="58">
        <v>9217.5340629999992</v>
      </c>
      <c r="T309" s="58">
        <v>0</v>
      </c>
      <c r="U309" s="58">
        <v>2543.91</v>
      </c>
      <c r="V309" s="58">
        <v>53547.407859999999</v>
      </c>
      <c r="W309" s="58">
        <v>87834.702139999994</v>
      </c>
      <c r="X309" s="58">
        <v>18798.5</v>
      </c>
      <c r="Y309" s="58">
        <v>8931.5400000000009</v>
      </c>
      <c r="Z309" s="58">
        <v>2793.95</v>
      </c>
      <c r="AA309" s="58">
        <v>6650.58</v>
      </c>
      <c r="AB309" s="58">
        <v>1574.456792</v>
      </c>
      <c r="AC309" s="58">
        <v>0</v>
      </c>
      <c r="AD309" s="58">
        <v>38749.026790000004</v>
      </c>
      <c r="AE309" s="58">
        <v>5080</v>
      </c>
      <c r="AF309" s="58">
        <v>324.58999999999997</v>
      </c>
      <c r="AG309" s="58">
        <v>704.24</v>
      </c>
      <c r="AH309" s="58">
        <v>418.7</v>
      </c>
      <c r="AI309" s="58">
        <v>0</v>
      </c>
      <c r="AJ309" s="58">
        <v>0</v>
      </c>
      <c r="AK309" s="58">
        <v>31.38</v>
      </c>
      <c r="AL309" s="58">
        <v>0</v>
      </c>
      <c r="AM309" s="58">
        <v>2095.8000000000002</v>
      </c>
      <c r="AN309" s="58">
        <v>611.52</v>
      </c>
      <c r="AO309" s="58">
        <v>33.630000000000003</v>
      </c>
      <c r="AP309" s="58">
        <v>0</v>
      </c>
      <c r="AQ309" s="58">
        <v>0</v>
      </c>
      <c r="AR309" s="58">
        <v>0</v>
      </c>
      <c r="AS309" s="58">
        <v>0</v>
      </c>
      <c r="AT309" s="58">
        <v>0</v>
      </c>
      <c r="AU309" s="58">
        <v>0</v>
      </c>
      <c r="AV309" s="58">
        <v>3618.099545</v>
      </c>
      <c r="AW309" s="58">
        <v>12917.95955</v>
      </c>
      <c r="AX309" s="58">
        <v>15305.4571428571</v>
      </c>
      <c r="AY309" s="58">
        <v>3742.64150943396</v>
      </c>
      <c r="AZ309" s="58">
        <v>19048.098652291101</v>
      </c>
      <c r="BA309" s="58">
        <v>17119.617147708901</v>
      </c>
    </row>
    <row r="310" spans="1:53">
      <c r="A310" s="56">
        <v>202402</v>
      </c>
      <c r="B310" s="56" t="s">
        <v>528</v>
      </c>
      <c r="C310" s="56" t="s">
        <v>322</v>
      </c>
      <c r="D310" s="56" t="s">
        <v>321</v>
      </c>
      <c r="E310" s="62" t="str">
        <f>VLOOKUP(C310,'[2]2024年门店-截止10.31'!A:C,3,0)</f>
        <v>营业</v>
      </c>
      <c r="F310" s="63">
        <f>VLOOKUP(C310,[2]面积!A:B,2,0)</f>
        <v>88.53</v>
      </c>
      <c r="G310" s="57" t="str">
        <f>IF(OR(E310="营业",E310="装修中"),VLOOKUP(C310,[2]当前组织架构!C:H,6,0),"")</f>
        <v>戴斌</v>
      </c>
      <c r="H310" s="57" t="str">
        <f>IF(OR(E310="营业",E310="装修中"),VLOOKUP(C310,[2]当前组织架构!C:H,5,0),"")</f>
        <v>池甜</v>
      </c>
      <c r="I310" s="58">
        <v>225029.35</v>
      </c>
      <c r="J310" s="58">
        <v>6554.25</v>
      </c>
      <c r="K310" s="58">
        <v>218475.1</v>
      </c>
      <c r="L310" s="58">
        <v>8737.2099999999991</v>
      </c>
      <c r="M310" s="58">
        <v>11462.19</v>
      </c>
      <c r="N310" s="58">
        <v>6422.59</v>
      </c>
      <c r="O310" s="58">
        <v>29725.24</v>
      </c>
      <c r="P310" s="58">
        <v>0</v>
      </c>
      <c r="Q310" s="58">
        <v>-294.2118691</v>
      </c>
      <c r="R310" s="58">
        <v>56053.018129999997</v>
      </c>
      <c r="S310" s="58">
        <v>12037.50664</v>
      </c>
      <c r="T310" s="58">
        <v>0</v>
      </c>
      <c r="U310" s="58">
        <v>6597.02</v>
      </c>
      <c r="V310" s="58">
        <v>74687.544769999993</v>
      </c>
      <c r="W310" s="58">
        <v>143787.5552</v>
      </c>
      <c r="X310" s="58">
        <v>30099.5</v>
      </c>
      <c r="Y310" s="58">
        <v>13770.15</v>
      </c>
      <c r="Z310" s="58">
        <v>3548.1</v>
      </c>
      <c r="AA310" s="58">
        <v>5726.73</v>
      </c>
      <c r="AB310" s="58">
        <v>765.23867919999998</v>
      </c>
      <c r="AC310" s="58">
        <v>0</v>
      </c>
      <c r="AD310" s="58">
        <v>53909.718679999998</v>
      </c>
      <c r="AE310" s="58">
        <v>4525.76</v>
      </c>
      <c r="AF310" s="58">
        <v>0</v>
      </c>
      <c r="AG310" s="58">
        <v>122.27</v>
      </c>
      <c r="AH310" s="58">
        <v>0</v>
      </c>
      <c r="AI310" s="58">
        <v>0</v>
      </c>
      <c r="AJ310" s="58">
        <v>0</v>
      </c>
      <c r="AK310" s="58">
        <v>36.880000000000003</v>
      </c>
      <c r="AL310" s="58">
        <v>0</v>
      </c>
      <c r="AM310" s="58">
        <v>1237.8499999999999</v>
      </c>
      <c r="AN310" s="58">
        <v>611.52</v>
      </c>
      <c r="AO310" s="58">
        <v>460.4</v>
      </c>
      <c r="AP310" s="58">
        <v>0</v>
      </c>
      <c r="AQ310" s="58">
        <v>85</v>
      </c>
      <c r="AR310" s="58">
        <v>0</v>
      </c>
      <c r="AS310" s="58">
        <v>0</v>
      </c>
      <c r="AT310" s="58">
        <v>0</v>
      </c>
      <c r="AU310" s="58">
        <v>0</v>
      </c>
      <c r="AV310" s="58">
        <v>2670.0358040000001</v>
      </c>
      <c r="AW310" s="58">
        <v>9749.7158039999995</v>
      </c>
      <c r="AX310" s="58">
        <v>26801.88</v>
      </c>
      <c r="AY310" s="58">
        <v>9295.65</v>
      </c>
      <c r="AZ310" s="58">
        <v>36097.53</v>
      </c>
      <c r="BA310" s="58">
        <v>44030.590715999999</v>
      </c>
    </row>
    <row r="311" spans="1:53">
      <c r="A311" s="56">
        <v>202402</v>
      </c>
      <c r="B311" s="56" t="s">
        <v>528</v>
      </c>
      <c r="C311" s="56" t="s">
        <v>330</v>
      </c>
      <c r="D311" s="56" t="s">
        <v>329</v>
      </c>
      <c r="E311" s="62" t="str">
        <f>VLOOKUP(C311,'[2]2024年门店-截止10.31'!A:C,3,0)</f>
        <v>营业</v>
      </c>
      <c r="F311" s="63">
        <f>VLOOKUP(C311,[2]面积!A:B,2,0)</f>
        <v>49.92</v>
      </c>
      <c r="G311" s="57" t="str">
        <f>IF(OR(E311="营业",E311="装修中"),VLOOKUP(C311,[2]当前组织架构!C:H,6,0),"")</f>
        <v>江远洋</v>
      </c>
      <c r="H311" s="57" t="str">
        <f>IF(OR(E311="营业",E311="装修中"),VLOOKUP(C311,[2]当前组织架构!C:H,5,0),"")</f>
        <v>许瑛伦</v>
      </c>
      <c r="I311" s="58">
        <v>13532.8</v>
      </c>
      <c r="J311" s="58">
        <v>766.01</v>
      </c>
      <c r="K311" s="58">
        <v>12766.79</v>
      </c>
      <c r="L311" s="58">
        <v>615.66</v>
      </c>
      <c r="M311" s="58">
        <v>590.24</v>
      </c>
      <c r="N311" s="58">
        <v>787.39</v>
      </c>
      <c r="O311" s="58">
        <v>1817.46</v>
      </c>
      <c r="P311" s="58">
        <v>0</v>
      </c>
      <c r="Q311" s="58">
        <v>-19.897479969999999</v>
      </c>
      <c r="R311" s="58">
        <v>3790.8525199999999</v>
      </c>
      <c r="S311" s="58">
        <v>765.68292959999997</v>
      </c>
      <c r="T311" s="58">
        <v>0</v>
      </c>
      <c r="U311" s="58">
        <v>2185.59</v>
      </c>
      <c r="V311" s="58">
        <v>6742.1254499999995</v>
      </c>
      <c r="W311" s="58">
        <v>6024.6645500000004</v>
      </c>
      <c r="X311" s="58">
        <v>3765.48</v>
      </c>
      <c r="Y311" s="58">
        <v>3326.37</v>
      </c>
      <c r="Z311" s="58">
        <v>2108.3200000000002</v>
      </c>
      <c r="AA311" s="58">
        <v>79.33</v>
      </c>
      <c r="AB311" s="58">
        <v>638.7184906</v>
      </c>
      <c r="AC311" s="58">
        <v>0</v>
      </c>
      <c r="AD311" s="58">
        <v>9918.2184909999996</v>
      </c>
      <c r="AE311" s="58">
        <v>1447.1</v>
      </c>
      <c r="AF311" s="58">
        <v>0</v>
      </c>
      <c r="AG311" s="58">
        <v>0</v>
      </c>
      <c r="AH311" s="58">
        <v>420.45</v>
      </c>
      <c r="AI311" s="58">
        <v>0</v>
      </c>
      <c r="AJ311" s="58">
        <v>0</v>
      </c>
      <c r="AK311" s="58">
        <v>44.81</v>
      </c>
      <c r="AL311" s="58">
        <v>0</v>
      </c>
      <c r="AM311" s="58">
        <v>320.52</v>
      </c>
      <c r="AN311" s="58">
        <v>879.98</v>
      </c>
      <c r="AO311" s="58">
        <v>0</v>
      </c>
      <c r="AP311" s="58">
        <v>0</v>
      </c>
      <c r="AQ311" s="58">
        <v>2604.5</v>
      </c>
      <c r="AR311" s="58">
        <v>0</v>
      </c>
      <c r="AS311" s="58">
        <v>0</v>
      </c>
      <c r="AT311" s="58">
        <v>0</v>
      </c>
      <c r="AU311" s="58">
        <v>0</v>
      </c>
      <c r="AV311" s="58">
        <v>1783.2778149999999</v>
      </c>
      <c r="AW311" s="58">
        <v>7500.637815</v>
      </c>
      <c r="AX311" s="58">
        <v>5229.7142857142899</v>
      </c>
      <c r="AY311" s="58">
        <v>2119.2452830188699</v>
      </c>
      <c r="AZ311" s="58">
        <v>7348.9595687331603</v>
      </c>
      <c r="BA311" s="58">
        <v>-18743.1513247332</v>
      </c>
    </row>
    <row r="312" spans="1:53">
      <c r="A312" s="56">
        <v>202402</v>
      </c>
      <c r="B312" s="56" t="s">
        <v>528</v>
      </c>
      <c r="C312" s="56" t="s">
        <v>328</v>
      </c>
      <c r="D312" s="56" t="s">
        <v>327</v>
      </c>
      <c r="E312" s="62" t="str">
        <f>VLOOKUP(C312,'[2]2024年门店-截止10.31'!A:C,3,0)</f>
        <v>营业</v>
      </c>
      <c r="F312" s="63">
        <f>VLOOKUP(C312,[2]面积!A:B,2,0)</f>
        <v>45</v>
      </c>
      <c r="G312" s="57" t="str">
        <f>IF(OR(E312="营业",E312="装修中"),VLOOKUP(C312,[2]当前组织架构!C:H,6,0),"")</f>
        <v>孙军</v>
      </c>
      <c r="H312" s="57" t="str">
        <f>IF(OR(E312="营业",E312="装修中"),VLOOKUP(C312,[2]当前组织架构!C:H,5,0),"")</f>
        <v>殷艳花</v>
      </c>
      <c r="I312" s="58">
        <v>177843.59</v>
      </c>
      <c r="J312" s="58">
        <v>10066.620000000001</v>
      </c>
      <c r="K312" s="58">
        <v>167776.97</v>
      </c>
      <c r="L312" s="58">
        <v>8564.9500000000007</v>
      </c>
      <c r="M312" s="58">
        <v>7524.2</v>
      </c>
      <c r="N312" s="58">
        <v>11759.45</v>
      </c>
      <c r="O312" s="58">
        <v>23988.19</v>
      </c>
      <c r="P312" s="58">
        <v>0</v>
      </c>
      <c r="Q312" s="58">
        <v>-270.66102230000001</v>
      </c>
      <c r="R312" s="58">
        <v>51566.128980000001</v>
      </c>
      <c r="S312" s="58">
        <v>10231.08229</v>
      </c>
      <c r="T312" s="58">
        <v>0</v>
      </c>
      <c r="U312" s="58">
        <v>2394.5</v>
      </c>
      <c r="V312" s="58">
        <v>64191.71127</v>
      </c>
      <c r="W312" s="58">
        <v>103585.25870000001</v>
      </c>
      <c r="X312" s="58">
        <v>31784.97</v>
      </c>
      <c r="Y312" s="58">
        <v>9813.49</v>
      </c>
      <c r="Z312" s="58">
        <v>1536.7</v>
      </c>
      <c r="AA312" s="58">
        <v>11542</v>
      </c>
      <c r="AB312" s="58">
        <v>1285.57717</v>
      </c>
      <c r="AC312" s="58">
        <v>0</v>
      </c>
      <c r="AD312" s="58">
        <v>55962.73717</v>
      </c>
      <c r="AE312" s="58">
        <v>4086.79</v>
      </c>
      <c r="AF312" s="58">
        <v>0</v>
      </c>
      <c r="AG312" s="58">
        <v>600.54999999999995</v>
      </c>
      <c r="AH312" s="58">
        <v>622.67999999999995</v>
      </c>
      <c r="AI312" s="58">
        <v>0</v>
      </c>
      <c r="AJ312" s="58">
        <v>0</v>
      </c>
      <c r="AK312" s="58">
        <v>33.700000000000003</v>
      </c>
      <c r="AL312" s="58">
        <v>0</v>
      </c>
      <c r="AM312" s="58">
        <v>1500.4</v>
      </c>
      <c r="AN312" s="58">
        <v>683.56</v>
      </c>
      <c r="AO312" s="58">
        <v>382.3</v>
      </c>
      <c r="AP312" s="58">
        <v>0</v>
      </c>
      <c r="AQ312" s="58">
        <v>0</v>
      </c>
      <c r="AR312" s="58">
        <v>0</v>
      </c>
      <c r="AS312" s="58">
        <v>0</v>
      </c>
      <c r="AT312" s="58">
        <v>0</v>
      </c>
      <c r="AU312" s="58">
        <v>0</v>
      </c>
      <c r="AV312" s="58">
        <v>2169.7619049999998</v>
      </c>
      <c r="AW312" s="58">
        <v>10079.741910000001</v>
      </c>
      <c r="AX312" s="58">
        <v>18250</v>
      </c>
      <c r="AY312" s="58">
        <v>2582.5471698113201</v>
      </c>
      <c r="AZ312" s="58">
        <v>20832.5471698113</v>
      </c>
      <c r="BA312" s="58">
        <v>16710.232450188701</v>
      </c>
    </row>
    <row r="313" spans="1:53">
      <c r="A313" s="56">
        <v>202402</v>
      </c>
      <c r="B313" s="56" t="s">
        <v>531</v>
      </c>
      <c r="C313" s="56" t="s">
        <v>332</v>
      </c>
      <c r="D313" s="56" t="s">
        <v>331</v>
      </c>
      <c r="E313" s="62" t="str">
        <f>VLOOKUP(C313,'[2]2024年门店-截止10.31'!A:C,3,0)</f>
        <v>营业</v>
      </c>
      <c r="F313" s="63">
        <f>VLOOKUP(C313,[2]面积!A:B,2,0)</f>
        <v>109.8</v>
      </c>
      <c r="G313" s="57" t="str">
        <f>IF(OR(E313="营业",E313="装修中"),VLOOKUP(C313,[2]当前组织架构!C:H,6,0),"")</f>
        <v>刘佳</v>
      </c>
      <c r="H313" s="57" t="str">
        <f>IF(OR(E313="营业",E313="装修中"),VLOOKUP(C313,[2]当前组织架构!C:H,5,0),"")</f>
        <v>解雯雯</v>
      </c>
      <c r="I313" s="58">
        <v>169964.76</v>
      </c>
      <c r="J313" s="58">
        <v>9620.65</v>
      </c>
      <c r="K313" s="58">
        <v>160344.10999999999</v>
      </c>
      <c r="L313" s="58">
        <v>5824.08</v>
      </c>
      <c r="M313" s="58">
        <v>8719.2199999999993</v>
      </c>
      <c r="N313" s="58">
        <v>4788.28</v>
      </c>
      <c r="O313" s="58">
        <v>24068.14</v>
      </c>
      <c r="P313" s="58">
        <v>0</v>
      </c>
      <c r="Q313" s="58">
        <v>858.402197</v>
      </c>
      <c r="R313" s="58">
        <v>44258.122199999998</v>
      </c>
      <c r="S313" s="58">
        <v>10134.350700000001</v>
      </c>
      <c r="T313" s="58">
        <v>0</v>
      </c>
      <c r="U313" s="58">
        <v>2064.2199999999998</v>
      </c>
      <c r="V313" s="58">
        <v>56456.692900000002</v>
      </c>
      <c r="W313" s="58">
        <v>103887.41710000001</v>
      </c>
      <c r="X313" s="58">
        <v>31612.58</v>
      </c>
      <c r="Y313" s="58">
        <v>8284.01</v>
      </c>
      <c r="Z313" s="58">
        <v>3216.57</v>
      </c>
      <c r="AA313" s="58">
        <v>5508.86</v>
      </c>
      <c r="AB313" s="58">
        <v>2475.3092449999999</v>
      </c>
      <c r="AC313" s="58">
        <v>0</v>
      </c>
      <c r="AD313" s="58">
        <v>51097.329250000003</v>
      </c>
      <c r="AE313" s="58">
        <v>8579.5</v>
      </c>
      <c r="AF313" s="58">
        <v>0</v>
      </c>
      <c r="AG313" s="58">
        <v>393.57</v>
      </c>
      <c r="AH313" s="58">
        <v>0</v>
      </c>
      <c r="AI313" s="58">
        <v>0</v>
      </c>
      <c r="AJ313" s="58">
        <v>0</v>
      </c>
      <c r="AK313" s="58">
        <v>43.92</v>
      </c>
      <c r="AL313" s="58">
        <v>0</v>
      </c>
      <c r="AM313" s="58">
        <v>525.85</v>
      </c>
      <c r="AN313" s="58">
        <v>602.09</v>
      </c>
      <c r="AO313" s="58">
        <v>0</v>
      </c>
      <c r="AP313" s="58">
        <v>0</v>
      </c>
      <c r="AQ313" s="58">
        <v>0</v>
      </c>
      <c r="AR313" s="58">
        <v>0</v>
      </c>
      <c r="AS313" s="58">
        <v>0</v>
      </c>
      <c r="AT313" s="58">
        <v>0</v>
      </c>
      <c r="AU313" s="58">
        <v>0</v>
      </c>
      <c r="AV313" s="58">
        <v>3020.3223659999999</v>
      </c>
      <c r="AW313" s="58">
        <v>13165.25237</v>
      </c>
      <c r="AX313" s="58">
        <v>13128.019047619</v>
      </c>
      <c r="AY313" s="58">
        <v>14410.377358490599</v>
      </c>
      <c r="AZ313" s="58">
        <v>27538.396406109601</v>
      </c>
      <c r="BA313" s="58">
        <v>12086.4390738904</v>
      </c>
    </row>
    <row r="314" spans="1:53">
      <c r="A314" s="56">
        <v>202402</v>
      </c>
      <c r="B314" s="56" t="s">
        <v>528</v>
      </c>
      <c r="C314" s="56" t="s">
        <v>334</v>
      </c>
      <c r="D314" s="56" t="s">
        <v>333</v>
      </c>
      <c r="E314" s="62" t="str">
        <f>VLOOKUP(C314,'[2]2024年门店-截止10.31'!A:C,3,0)</f>
        <v>营业</v>
      </c>
      <c r="F314" s="63">
        <f>VLOOKUP(C314,[2]面积!A:B,2,0)</f>
        <v>39</v>
      </c>
      <c r="G314" s="57" t="str">
        <f>IF(OR(E314="营业",E314="装修中"),VLOOKUP(C314,[2]当前组织架构!C:H,6,0),"")</f>
        <v>戴斌</v>
      </c>
      <c r="H314" s="57" t="str">
        <f>IF(OR(E314="营业",E314="装修中"),VLOOKUP(C314,[2]当前组织架构!C:H,5,0),"")</f>
        <v>冯珏</v>
      </c>
      <c r="I314" s="58">
        <v>195412.86</v>
      </c>
      <c r="J314" s="58">
        <v>11061.11</v>
      </c>
      <c r="K314" s="58">
        <v>184351.75</v>
      </c>
      <c r="L314" s="58">
        <v>9943.34</v>
      </c>
      <c r="M314" s="58">
        <v>8165.28</v>
      </c>
      <c r="N314" s="58">
        <v>13222.37</v>
      </c>
      <c r="O314" s="58">
        <v>26217.040000000001</v>
      </c>
      <c r="P314" s="58">
        <v>0</v>
      </c>
      <c r="Q314" s="58">
        <v>-300.4817357</v>
      </c>
      <c r="R314" s="58">
        <v>57247.548260000003</v>
      </c>
      <c r="S314" s="58">
        <v>11254.36419</v>
      </c>
      <c r="T314" s="58">
        <v>0</v>
      </c>
      <c r="U314" s="58">
        <v>2394.5</v>
      </c>
      <c r="V314" s="58">
        <v>70896.412450000003</v>
      </c>
      <c r="W314" s="58">
        <v>113455.33749999999</v>
      </c>
      <c r="X314" s="58">
        <v>27987.94</v>
      </c>
      <c r="Y314" s="58">
        <v>10511.29</v>
      </c>
      <c r="Z314" s="58">
        <v>2074.66</v>
      </c>
      <c r="AA314" s="58">
        <v>6855.86</v>
      </c>
      <c r="AB314" s="58">
        <v>1419.9320749999999</v>
      </c>
      <c r="AC314" s="58">
        <v>0</v>
      </c>
      <c r="AD314" s="58">
        <v>48849.682079999999</v>
      </c>
      <c r="AE314" s="58">
        <v>3424.35</v>
      </c>
      <c r="AF314" s="58">
        <v>55</v>
      </c>
      <c r="AG314" s="58">
        <v>710.74</v>
      </c>
      <c r="AH314" s="58">
        <v>692.33</v>
      </c>
      <c r="AI314" s="58">
        <v>0</v>
      </c>
      <c r="AJ314" s="58">
        <v>23.01</v>
      </c>
      <c r="AK314" s="58">
        <v>0</v>
      </c>
      <c r="AL314" s="58">
        <v>0</v>
      </c>
      <c r="AM314" s="58">
        <v>919.21</v>
      </c>
      <c r="AN314" s="58">
        <v>218.69</v>
      </c>
      <c r="AO314" s="58">
        <v>201.77</v>
      </c>
      <c r="AP314" s="58">
        <v>0</v>
      </c>
      <c r="AQ314" s="58">
        <v>269</v>
      </c>
      <c r="AR314" s="58">
        <v>0</v>
      </c>
      <c r="AS314" s="58">
        <v>0</v>
      </c>
      <c r="AT314" s="58">
        <v>0</v>
      </c>
      <c r="AU314" s="58">
        <v>0</v>
      </c>
      <c r="AV314" s="58">
        <v>2896.255071</v>
      </c>
      <c r="AW314" s="58">
        <v>9410.355071</v>
      </c>
      <c r="AX314" s="58">
        <v>39004.809523809497</v>
      </c>
      <c r="AY314" s="58">
        <v>94.339622641509393</v>
      </c>
      <c r="AZ314" s="58">
        <v>39099.149146451004</v>
      </c>
      <c r="BA314" s="58">
        <v>16096.151202548999</v>
      </c>
    </row>
    <row r="315" spans="1:53">
      <c r="A315" s="56">
        <v>202402</v>
      </c>
      <c r="B315" s="56" t="s">
        <v>528</v>
      </c>
      <c r="C315" s="56" t="s">
        <v>336</v>
      </c>
      <c r="D315" s="56" t="s">
        <v>335</v>
      </c>
      <c r="E315" s="62" t="str">
        <f>VLOOKUP(C315,'[2]2024年门店-截止10.31'!A:C,3,0)</f>
        <v>营业</v>
      </c>
      <c r="F315" s="63">
        <f>VLOOKUP(C315,[2]面积!A:B,2,0)</f>
        <v>59.54</v>
      </c>
      <c r="G315" s="57" t="str">
        <f>IF(OR(E315="营业",E315="装修中"),VLOOKUP(C315,[2]当前组织架构!C:H,6,0),"")</f>
        <v>江远洋</v>
      </c>
      <c r="H315" s="57" t="str">
        <f>IF(OR(E315="营业",E315="装修中"),VLOOKUP(C315,[2]当前组织架构!C:H,5,0),"")</f>
        <v>胡肖肖</v>
      </c>
      <c r="I315" s="58">
        <v>200483.71</v>
      </c>
      <c r="J315" s="58">
        <v>5839.33</v>
      </c>
      <c r="K315" s="58">
        <v>194644.38</v>
      </c>
      <c r="L315" s="58">
        <v>9754.43</v>
      </c>
      <c r="M315" s="58">
        <v>6544.19</v>
      </c>
      <c r="N315" s="58">
        <v>7707.27</v>
      </c>
      <c r="O315" s="58">
        <v>27642.95</v>
      </c>
      <c r="P315" s="58">
        <v>0</v>
      </c>
      <c r="Q315" s="58">
        <v>-269.6796587</v>
      </c>
      <c r="R315" s="58">
        <v>51379.160340000002</v>
      </c>
      <c r="S315" s="58">
        <v>11133.263569999999</v>
      </c>
      <c r="T315" s="58">
        <v>0</v>
      </c>
      <c r="U315" s="58">
        <v>15927.37</v>
      </c>
      <c r="V315" s="58">
        <v>78439.793909999993</v>
      </c>
      <c r="W315" s="58">
        <v>116204.5861</v>
      </c>
      <c r="X315" s="58">
        <v>28959.26</v>
      </c>
      <c r="Y315" s="58">
        <v>7495.45</v>
      </c>
      <c r="Z315" s="58">
        <v>5681.98</v>
      </c>
      <c r="AA315" s="58">
        <v>5110.88</v>
      </c>
      <c r="AB315" s="58">
        <v>2049.4675470000002</v>
      </c>
      <c r="AC315" s="58">
        <v>0</v>
      </c>
      <c r="AD315" s="58">
        <v>49297.037550000001</v>
      </c>
      <c r="AE315" s="58">
        <v>2207.98</v>
      </c>
      <c r="AF315" s="58">
        <v>0</v>
      </c>
      <c r="AG315" s="58">
        <v>191.7</v>
      </c>
      <c r="AH315" s="58">
        <v>0</v>
      </c>
      <c r="AI315" s="58">
        <v>0</v>
      </c>
      <c r="AJ315" s="58">
        <v>0</v>
      </c>
      <c r="AK315" s="58">
        <v>44.81</v>
      </c>
      <c r="AL315" s="58">
        <v>0</v>
      </c>
      <c r="AM315" s="58">
        <v>1367.77</v>
      </c>
      <c r="AN315" s="58">
        <v>744.39</v>
      </c>
      <c r="AO315" s="58">
        <v>0</v>
      </c>
      <c r="AP315" s="58">
        <v>0</v>
      </c>
      <c r="AQ315" s="58">
        <v>2400</v>
      </c>
      <c r="AR315" s="58">
        <v>0</v>
      </c>
      <c r="AS315" s="58">
        <v>0</v>
      </c>
      <c r="AT315" s="58">
        <v>0</v>
      </c>
      <c r="AU315" s="58">
        <v>0</v>
      </c>
      <c r="AV315" s="58">
        <v>2442.2571499999999</v>
      </c>
      <c r="AW315" s="58">
        <v>9398.9071499999991</v>
      </c>
      <c r="AX315" s="58">
        <v>25602.2</v>
      </c>
      <c r="AY315" s="58">
        <v>6748.02</v>
      </c>
      <c r="AZ315" s="58">
        <v>32350.22</v>
      </c>
      <c r="BA315" s="58">
        <v>25158.421399999999</v>
      </c>
    </row>
    <row r="316" spans="1:53">
      <c r="A316" s="56">
        <v>202402</v>
      </c>
      <c r="B316" s="56" t="s">
        <v>528</v>
      </c>
      <c r="C316" s="56" t="s">
        <v>340</v>
      </c>
      <c r="D316" s="56" t="s">
        <v>339</v>
      </c>
      <c r="E316" s="62" t="str">
        <f>VLOOKUP(C316,'[2]2024年门店-截止10.31'!A:C,3,0)</f>
        <v>营业</v>
      </c>
      <c r="F316" s="63">
        <f>VLOOKUP(C316,[2]面积!A:B,2,0)</f>
        <v>75</v>
      </c>
      <c r="G316" s="57" t="str">
        <f>IF(OR(E316="营业",E316="装修中"),VLOOKUP(C316,[2]当前组织架构!C:H,6,0),"")</f>
        <v>江远洋</v>
      </c>
      <c r="H316" s="57" t="str">
        <f>IF(OR(E316="营业",E316="装修中"),VLOOKUP(C316,[2]当前组织架构!C:H,5,0),"")</f>
        <v>胡肖肖</v>
      </c>
      <c r="I316" s="58">
        <v>136767.35</v>
      </c>
      <c r="J316" s="58">
        <v>3983.52</v>
      </c>
      <c r="K316" s="58">
        <v>132783.82999999999</v>
      </c>
      <c r="L316" s="58">
        <v>7649.55</v>
      </c>
      <c r="M316" s="58">
        <v>8349.27</v>
      </c>
      <c r="N316" s="58">
        <v>4499.78</v>
      </c>
      <c r="O316" s="58">
        <v>20932.419999999998</v>
      </c>
      <c r="P316" s="58">
        <v>0</v>
      </c>
      <c r="Q316" s="58">
        <v>-216.32825310000001</v>
      </c>
      <c r="R316" s="58">
        <v>41214.691749999998</v>
      </c>
      <c r="S316" s="58">
        <v>8619.0026259999995</v>
      </c>
      <c r="T316" s="58">
        <v>0</v>
      </c>
      <c r="U316" s="58">
        <v>10513.76</v>
      </c>
      <c r="V316" s="58">
        <v>60347.454369999999</v>
      </c>
      <c r="W316" s="58">
        <v>72436.375629999995</v>
      </c>
      <c r="X316" s="58">
        <v>18220.55</v>
      </c>
      <c r="Y316" s="58">
        <v>5741.93</v>
      </c>
      <c r="Z316" s="58">
        <v>3499.57</v>
      </c>
      <c r="AA316" s="58">
        <v>1675.53</v>
      </c>
      <c r="AB316" s="58">
        <v>2917.5152830000002</v>
      </c>
      <c r="AC316" s="58">
        <v>0</v>
      </c>
      <c r="AD316" s="58">
        <v>32055.095280000001</v>
      </c>
      <c r="AE316" s="58">
        <v>0</v>
      </c>
      <c r="AF316" s="58">
        <v>0</v>
      </c>
      <c r="AG316" s="58">
        <v>168.8</v>
      </c>
      <c r="AH316" s="58">
        <v>410</v>
      </c>
      <c r="AI316" s="58">
        <v>0</v>
      </c>
      <c r="AJ316" s="58">
        <v>0</v>
      </c>
      <c r="AK316" s="58">
        <v>44.81</v>
      </c>
      <c r="AL316" s="58">
        <v>0</v>
      </c>
      <c r="AM316" s="58">
        <v>1438.19</v>
      </c>
      <c r="AN316" s="58">
        <v>591.66999999999996</v>
      </c>
      <c r="AO316" s="58">
        <v>10</v>
      </c>
      <c r="AP316" s="58">
        <v>0</v>
      </c>
      <c r="AQ316" s="58">
        <v>2685</v>
      </c>
      <c r="AR316" s="58">
        <v>0</v>
      </c>
      <c r="AS316" s="58">
        <v>0</v>
      </c>
      <c r="AT316" s="58">
        <v>0</v>
      </c>
      <c r="AU316" s="58">
        <v>0</v>
      </c>
      <c r="AV316" s="58">
        <v>2442.2571499999999</v>
      </c>
      <c r="AW316" s="58">
        <v>7790.7271499999997</v>
      </c>
      <c r="AX316" s="58">
        <v>30000</v>
      </c>
      <c r="AY316" s="58">
        <v>6150</v>
      </c>
      <c r="AZ316" s="58">
        <v>36150</v>
      </c>
      <c r="BA316" s="58">
        <v>-3559.4468000000102</v>
      </c>
    </row>
    <row r="317" spans="1:53">
      <c r="A317" s="56">
        <v>202402</v>
      </c>
      <c r="B317" s="56" t="s">
        <v>531</v>
      </c>
      <c r="C317" s="56" t="s">
        <v>342</v>
      </c>
      <c r="D317" s="56" t="s">
        <v>341</v>
      </c>
      <c r="E317" s="62" t="str">
        <f>VLOOKUP(C317,'[2]2024年门店-截止10.31'!A:C,3,0)</f>
        <v>营业</v>
      </c>
      <c r="F317" s="63">
        <f>VLOOKUP(C317,[2]面积!A:B,2,0)</f>
        <v>66.400000000000006</v>
      </c>
      <c r="G317" s="57" t="str">
        <f>IF(OR(E317="营业",E317="装修中"),VLOOKUP(C317,[2]当前组织架构!C:H,6,0),"")</f>
        <v>刘佳</v>
      </c>
      <c r="H317" s="57" t="str">
        <f>IF(OR(E317="营业",E317="装修中"),VLOOKUP(C317,[2]当前组织架构!C:H,5,0),"")</f>
        <v>解雯雯</v>
      </c>
      <c r="I317" s="58">
        <v>199467.08</v>
      </c>
      <c r="J317" s="58">
        <v>11290.59</v>
      </c>
      <c r="K317" s="58">
        <v>188176.49</v>
      </c>
      <c r="L317" s="58">
        <v>8421.67</v>
      </c>
      <c r="M317" s="58">
        <v>8659</v>
      </c>
      <c r="N317" s="58">
        <v>5571.36</v>
      </c>
      <c r="O317" s="58">
        <v>26490.7</v>
      </c>
      <c r="P317" s="58">
        <v>0</v>
      </c>
      <c r="Q317" s="58">
        <v>971.99307729999998</v>
      </c>
      <c r="R317" s="58">
        <v>50114.723080000003</v>
      </c>
      <c r="S317" s="58">
        <v>11283.281720000001</v>
      </c>
      <c r="T317" s="58">
        <v>0</v>
      </c>
      <c r="U317" s="58">
        <v>1926.61</v>
      </c>
      <c r="V317" s="58">
        <v>63324.61479</v>
      </c>
      <c r="W317" s="58">
        <v>124851.87519999999</v>
      </c>
      <c r="X317" s="58">
        <v>27644.52</v>
      </c>
      <c r="Y317" s="58">
        <v>8996.98</v>
      </c>
      <c r="Z317" s="58">
        <v>3032.68</v>
      </c>
      <c r="AA317" s="58">
        <v>6902.79</v>
      </c>
      <c r="AB317" s="58">
        <v>2280.9039619999999</v>
      </c>
      <c r="AC317" s="58">
        <v>0</v>
      </c>
      <c r="AD317" s="58">
        <v>48857.873959999997</v>
      </c>
      <c r="AE317" s="58">
        <v>3400</v>
      </c>
      <c r="AF317" s="58">
        <v>0</v>
      </c>
      <c r="AG317" s="58">
        <v>57.08</v>
      </c>
      <c r="AH317" s="58">
        <v>0</v>
      </c>
      <c r="AI317" s="58">
        <v>0</v>
      </c>
      <c r="AJ317" s="58">
        <v>46.02</v>
      </c>
      <c r="AK317" s="58">
        <v>0</v>
      </c>
      <c r="AL317" s="58">
        <v>0</v>
      </c>
      <c r="AM317" s="58">
        <v>874.65</v>
      </c>
      <c r="AN317" s="58">
        <v>578.51</v>
      </c>
      <c r="AO317" s="58">
        <v>83.89</v>
      </c>
      <c r="AP317" s="58">
        <v>500</v>
      </c>
      <c r="AQ317" s="58">
        <v>0</v>
      </c>
      <c r="AR317" s="58">
        <v>0</v>
      </c>
      <c r="AS317" s="58">
        <v>0</v>
      </c>
      <c r="AT317" s="58">
        <v>0</v>
      </c>
      <c r="AU317" s="58">
        <v>0</v>
      </c>
      <c r="AV317" s="58">
        <v>3020.3223659999999</v>
      </c>
      <c r="AW317" s="58">
        <v>8560.472366</v>
      </c>
      <c r="AX317" s="58">
        <v>48693.333333333299</v>
      </c>
      <c r="AY317" s="58">
        <v>5261.8867924528304</v>
      </c>
      <c r="AZ317" s="58">
        <v>53955.220125786102</v>
      </c>
      <c r="BA317" s="58">
        <v>13478.3087482139</v>
      </c>
    </row>
    <row r="318" spans="1:53">
      <c r="A318" s="56">
        <v>202402</v>
      </c>
      <c r="B318" s="56" t="s">
        <v>528</v>
      </c>
      <c r="C318" s="56" t="s">
        <v>338</v>
      </c>
      <c r="D318" s="56" t="s">
        <v>337</v>
      </c>
      <c r="E318" s="62" t="str">
        <f>VLOOKUP(C318,'[2]2024年门店-截止10.31'!A:C,3,0)</f>
        <v>营业</v>
      </c>
      <c r="F318" s="63">
        <f>VLOOKUP(C318,[2]面积!A:B,2,0)</f>
        <v>114.6</v>
      </c>
      <c r="G318" s="57" t="str">
        <f>IF(OR(E318="营业",E318="装修中"),VLOOKUP(C318,[2]当前组织架构!C:H,6,0),"")</f>
        <v>江远洋</v>
      </c>
      <c r="H318" s="57" t="str">
        <f>IF(OR(E318="营业",E318="装修中"),VLOOKUP(C318,[2]当前组织架构!C:H,5,0),"")</f>
        <v>许瑛伦</v>
      </c>
      <c r="I318" s="58">
        <v>351977.58</v>
      </c>
      <c r="J318" s="58">
        <v>19923.259999999998</v>
      </c>
      <c r="K318" s="58">
        <v>332054.32</v>
      </c>
      <c r="L318" s="58">
        <v>14615.78</v>
      </c>
      <c r="M318" s="58">
        <v>12904.55</v>
      </c>
      <c r="N318" s="58">
        <v>16168.53</v>
      </c>
      <c r="O318" s="58">
        <v>44878.87</v>
      </c>
      <c r="P318" s="58">
        <v>0</v>
      </c>
      <c r="Q318" s="58">
        <v>-462.44824080000001</v>
      </c>
      <c r="R318" s="58">
        <v>88105.281759999998</v>
      </c>
      <c r="S318" s="58">
        <v>18457.937910000001</v>
      </c>
      <c r="T318" s="58">
        <v>0</v>
      </c>
      <c r="U318" s="58">
        <v>2309.65</v>
      </c>
      <c r="V318" s="58">
        <v>108872.8697</v>
      </c>
      <c r="W318" s="58">
        <v>223181.4503</v>
      </c>
      <c r="X318" s="58">
        <v>42773.66</v>
      </c>
      <c r="Y318" s="58">
        <v>9826.57</v>
      </c>
      <c r="Z318" s="58">
        <v>6763.51</v>
      </c>
      <c r="AA318" s="58">
        <v>2634.22</v>
      </c>
      <c r="AB318" s="58">
        <v>7120.0430189999997</v>
      </c>
      <c r="AC318" s="58">
        <v>0</v>
      </c>
      <c r="AD318" s="58">
        <v>69118.003020000004</v>
      </c>
      <c r="AE318" s="58">
        <v>7219.9</v>
      </c>
      <c r="AF318" s="58">
        <v>21</v>
      </c>
      <c r="AG318" s="58">
        <v>683.65</v>
      </c>
      <c r="AH318" s="58">
        <v>399</v>
      </c>
      <c r="AI318" s="58">
        <v>0</v>
      </c>
      <c r="AJ318" s="58">
        <v>235.41</v>
      </c>
      <c r="AK318" s="58">
        <v>44.81</v>
      </c>
      <c r="AL318" s="58">
        <v>0</v>
      </c>
      <c r="AM318" s="58">
        <v>1725.66</v>
      </c>
      <c r="AN318" s="58">
        <v>771.49</v>
      </c>
      <c r="AO318" s="58">
        <v>29.03</v>
      </c>
      <c r="AP318" s="58">
        <v>0</v>
      </c>
      <c r="AQ318" s="58">
        <v>8198.65</v>
      </c>
      <c r="AR318" s="58">
        <v>0</v>
      </c>
      <c r="AS318" s="58">
        <v>0</v>
      </c>
      <c r="AT318" s="58">
        <v>0</v>
      </c>
      <c r="AU318" s="58">
        <v>0</v>
      </c>
      <c r="AV318" s="58">
        <v>1783.2778149999999</v>
      </c>
      <c r="AW318" s="58">
        <v>21111.877810000002</v>
      </c>
      <c r="AX318" s="58">
        <v>72331.152380952393</v>
      </c>
      <c r="AY318" s="58">
        <v>13739.6037735849</v>
      </c>
      <c r="AZ318" s="58">
        <v>86070.756154537303</v>
      </c>
      <c r="BA318" s="58">
        <v>46880.813315462699</v>
      </c>
    </row>
    <row r="319" spans="1:53">
      <c r="A319" s="56">
        <v>202402</v>
      </c>
      <c r="B319" s="56" t="s">
        <v>532</v>
      </c>
      <c r="C319" s="56" t="s">
        <v>344</v>
      </c>
      <c r="D319" s="56" t="s">
        <v>343</v>
      </c>
      <c r="E319" s="62" t="str">
        <f>VLOOKUP(C319,'[2]2024年门店-截止10.31'!A:C,3,0)</f>
        <v>营业</v>
      </c>
      <c r="F319" s="63">
        <f>VLOOKUP(C319,[2]面积!A:B,2,0)</f>
        <v>72</v>
      </c>
      <c r="G319" s="57" t="str">
        <f>IF(OR(E319="营业",E319="装修中"),VLOOKUP(C319,[2]当前组织架构!C:H,6,0),"")</f>
        <v>江远洋</v>
      </c>
      <c r="H319" s="57" t="str">
        <f>IF(OR(E319="营业",E319="装修中"),VLOOKUP(C319,[2]当前组织架构!C:H,5,0),"")</f>
        <v>郭静</v>
      </c>
      <c r="I319" s="58">
        <v>183754.48</v>
      </c>
      <c r="J319" s="58">
        <v>5352.07</v>
      </c>
      <c r="K319" s="58">
        <v>178402.41</v>
      </c>
      <c r="L319" s="58">
        <v>8399.27</v>
      </c>
      <c r="M319" s="58">
        <v>8478.2800000000007</v>
      </c>
      <c r="N319" s="58">
        <v>5543.03</v>
      </c>
      <c r="O319" s="58">
        <v>28539.439999999999</v>
      </c>
      <c r="P319" s="58">
        <v>0</v>
      </c>
      <c r="Q319" s="58">
        <v>-2802.6403439999999</v>
      </c>
      <c r="R319" s="58">
        <v>48157.379659999999</v>
      </c>
      <c r="S319" s="58">
        <v>22444.58309</v>
      </c>
      <c r="T319" s="58">
        <v>0</v>
      </c>
      <c r="U319" s="58">
        <v>5262.08</v>
      </c>
      <c r="V319" s="58">
        <v>75864.042740000004</v>
      </c>
      <c r="W319" s="58">
        <v>102538.3673</v>
      </c>
      <c r="X319" s="58">
        <v>23950.7</v>
      </c>
      <c r="Y319" s="58">
        <v>5232.41</v>
      </c>
      <c r="Z319" s="58">
        <v>3605.19</v>
      </c>
      <c r="AA319" s="58">
        <v>6083.9</v>
      </c>
      <c r="AB319" s="58">
        <v>549.75716980000004</v>
      </c>
      <c r="AC319" s="58">
        <v>0</v>
      </c>
      <c r="AD319" s="58">
        <v>39421.957170000001</v>
      </c>
      <c r="AE319" s="58">
        <v>3863.19</v>
      </c>
      <c r="AF319" s="58">
        <v>0</v>
      </c>
      <c r="AG319" s="58">
        <v>151.96</v>
      </c>
      <c r="AH319" s="58">
        <v>427.19</v>
      </c>
      <c r="AI319" s="58">
        <v>0</v>
      </c>
      <c r="AJ319" s="58">
        <v>88</v>
      </c>
      <c r="AK319" s="58">
        <v>0</v>
      </c>
      <c r="AL319" s="58">
        <v>0</v>
      </c>
      <c r="AM319" s="58">
        <v>1076.03</v>
      </c>
      <c r="AN319" s="58">
        <v>503.03</v>
      </c>
      <c r="AO319" s="58">
        <v>227.47</v>
      </c>
      <c r="AP319" s="58">
        <v>0</v>
      </c>
      <c r="AQ319" s="58">
        <v>0</v>
      </c>
      <c r="AR319" s="58">
        <v>0</v>
      </c>
      <c r="AS319" s="58">
        <v>0</v>
      </c>
      <c r="AT319" s="58">
        <v>0</v>
      </c>
      <c r="AU319" s="58">
        <v>0</v>
      </c>
      <c r="AV319" s="58">
        <v>1885.2698310000001</v>
      </c>
      <c r="AW319" s="58">
        <v>8222.1398310000004</v>
      </c>
      <c r="AX319" s="58">
        <v>23681.34</v>
      </c>
      <c r="AY319" s="58">
        <v>7264</v>
      </c>
      <c r="AZ319" s="58">
        <v>30945.34</v>
      </c>
      <c r="BA319" s="58">
        <v>23948.930299</v>
      </c>
    </row>
    <row r="320" spans="1:53">
      <c r="A320" s="56">
        <v>202402</v>
      </c>
      <c r="B320" s="56" t="s">
        <v>528</v>
      </c>
      <c r="C320" s="56" t="s">
        <v>350</v>
      </c>
      <c r="D320" s="56" t="s">
        <v>349</v>
      </c>
      <c r="E320" s="62" t="str">
        <f>VLOOKUP(C320,'[2]2024年门店-截止10.31'!A:C,3,0)</f>
        <v>营业</v>
      </c>
      <c r="F320" s="63">
        <f>VLOOKUP(C320,[2]面积!A:B,2,0)</f>
        <v>112</v>
      </c>
      <c r="G320" s="57" t="str">
        <f>IF(OR(E320="营业",E320="装修中"),VLOOKUP(C320,[2]当前组织架构!C:H,6,0),"")</f>
        <v>戴斌</v>
      </c>
      <c r="H320" s="57" t="str">
        <f>IF(OR(E320="营业",E320="装修中"),VLOOKUP(C320,[2]当前组织架构!C:H,5,0),"")</f>
        <v>池甜</v>
      </c>
      <c r="I320" s="58">
        <v>142687.4</v>
      </c>
      <c r="J320" s="58">
        <v>4155.9399999999996</v>
      </c>
      <c r="K320" s="58">
        <v>138531.46</v>
      </c>
      <c r="L320" s="58">
        <v>6153.25</v>
      </c>
      <c r="M320" s="58">
        <v>5555.76</v>
      </c>
      <c r="N320" s="58">
        <v>5196.25</v>
      </c>
      <c r="O320" s="58">
        <v>17717.62</v>
      </c>
      <c r="P320" s="58">
        <v>0</v>
      </c>
      <c r="Q320" s="58">
        <v>-180.78017750000001</v>
      </c>
      <c r="R320" s="58">
        <v>34442.099820000003</v>
      </c>
      <c r="S320" s="58">
        <v>7259.1470129999998</v>
      </c>
      <c r="T320" s="58">
        <v>0</v>
      </c>
      <c r="U320" s="58">
        <v>4049.51</v>
      </c>
      <c r="V320" s="58">
        <v>45750.756840000002</v>
      </c>
      <c r="W320" s="58">
        <v>92780.703160000005</v>
      </c>
      <c r="X320" s="58">
        <v>22449.8</v>
      </c>
      <c r="Y320" s="58">
        <v>9401.3799999999992</v>
      </c>
      <c r="Z320" s="58">
        <v>1529.22</v>
      </c>
      <c r="AA320" s="58">
        <v>4146.95</v>
      </c>
      <c r="AB320" s="58">
        <v>367.8766038</v>
      </c>
      <c r="AC320" s="58">
        <v>0</v>
      </c>
      <c r="AD320" s="58">
        <v>37895.226600000002</v>
      </c>
      <c r="AE320" s="58">
        <v>2829.11</v>
      </c>
      <c r="AF320" s="58">
        <v>0</v>
      </c>
      <c r="AG320" s="58">
        <v>121.31</v>
      </c>
      <c r="AH320" s="58">
        <v>250</v>
      </c>
      <c r="AI320" s="58">
        <v>1905</v>
      </c>
      <c r="AJ320" s="58">
        <v>84.07</v>
      </c>
      <c r="AK320" s="58">
        <v>0</v>
      </c>
      <c r="AL320" s="58">
        <v>0</v>
      </c>
      <c r="AM320" s="58">
        <v>1149.6099999999999</v>
      </c>
      <c r="AN320" s="58">
        <v>503.03</v>
      </c>
      <c r="AO320" s="58">
        <v>67.260000000000005</v>
      </c>
      <c r="AP320" s="58">
        <v>0</v>
      </c>
      <c r="AQ320" s="58">
        <v>0</v>
      </c>
      <c r="AR320" s="58">
        <v>0</v>
      </c>
      <c r="AS320" s="58">
        <v>0</v>
      </c>
      <c r="AT320" s="58">
        <v>0</v>
      </c>
      <c r="AU320" s="58">
        <v>0</v>
      </c>
      <c r="AV320" s="58">
        <v>2670.0358040000001</v>
      </c>
      <c r="AW320" s="58">
        <v>9579.4258040000004</v>
      </c>
      <c r="AX320" s="58">
        <v>26880</v>
      </c>
      <c r="AY320" s="58">
        <v>9520</v>
      </c>
      <c r="AZ320" s="58">
        <v>36400</v>
      </c>
      <c r="BA320" s="58">
        <v>8906.0507560000005</v>
      </c>
    </row>
    <row r="321" spans="1:53">
      <c r="A321" s="56">
        <v>202402</v>
      </c>
      <c r="B321" s="56" t="s">
        <v>528</v>
      </c>
      <c r="C321" s="56" t="s">
        <v>348</v>
      </c>
      <c r="D321" s="56" t="s">
        <v>347</v>
      </c>
      <c r="E321" s="62" t="str">
        <f>VLOOKUP(C321,'[2]2024年门店-截止10.31'!A:C,3,0)</f>
        <v>营业</v>
      </c>
      <c r="F321" s="63">
        <f>VLOOKUP(C321,[2]面积!A:B,2,0)</f>
        <v>93</v>
      </c>
      <c r="G321" s="57" t="str">
        <f>IF(OR(E321="营业",E321="装修中"),VLOOKUP(C321,[2]当前组织架构!C:H,6,0),"")</f>
        <v>戴斌</v>
      </c>
      <c r="H321" s="57" t="str">
        <f>IF(OR(E321="营业",E321="装修中"),VLOOKUP(C321,[2]当前组织架构!C:H,5,0),"")</f>
        <v>王炎根</v>
      </c>
      <c r="I321" s="58">
        <v>156424.70000000001</v>
      </c>
      <c r="J321" s="58">
        <v>8854.23</v>
      </c>
      <c r="K321" s="58">
        <v>147570.47</v>
      </c>
      <c r="L321" s="58">
        <v>6194.16</v>
      </c>
      <c r="M321" s="58">
        <v>7092.74</v>
      </c>
      <c r="N321" s="58">
        <v>5055.1899999999996</v>
      </c>
      <c r="O321" s="58">
        <v>21393.65</v>
      </c>
      <c r="P321" s="58">
        <v>0</v>
      </c>
      <c r="Q321" s="58">
        <v>-207.47650479999999</v>
      </c>
      <c r="R321" s="58">
        <v>39528.263500000001</v>
      </c>
      <c r="S321" s="58">
        <v>8597.1189429999995</v>
      </c>
      <c r="T321" s="58">
        <v>0</v>
      </c>
      <c r="U321" s="58">
        <v>2891.35</v>
      </c>
      <c r="V321" s="58">
        <v>51016.73244</v>
      </c>
      <c r="W321" s="58">
        <v>96553.737559999994</v>
      </c>
      <c r="X321" s="58">
        <v>23644</v>
      </c>
      <c r="Y321" s="58">
        <v>8367.9</v>
      </c>
      <c r="Z321" s="58">
        <v>2409.7600000000002</v>
      </c>
      <c r="AA321" s="58">
        <v>3647.8</v>
      </c>
      <c r="AB321" s="58">
        <v>2275.178868</v>
      </c>
      <c r="AC321" s="58">
        <v>0</v>
      </c>
      <c r="AD321" s="58">
        <v>40344.638870000002</v>
      </c>
      <c r="AE321" s="58">
        <v>3254.36</v>
      </c>
      <c r="AF321" s="58">
        <v>0</v>
      </c>
      <c r="AG321" s="58">
        <v>433.27</v>
      </c>
      <c r="AH321" s="58">
        <v>376.41</v>
      </c>
      <c r="AI321" s="58">
        <v>0</v>
      </c>
      <c r="AJ321" s="58">
        <v>140.79</v>
      </c>
      <c r="AK321" s="58">
        <v>0</v>
      </c>
      <c r="AL321" s="58">
        <v>0</v>
      </c>
      <c r="AM321" s="58">
        <v>1877.84</v>
      </c>
      <c r="AN321" s="58">
        <v>503.03</v>
      </c>
      <c r="AO321" s="58">
        <v>67.260000000000005</v>
      </c>
      <c r="AP321" s="58">
        <v>0</v>
      </c>
      <c r="AQ321" s="58">
        <v>96</v>
      </c>
      <c r="AR321" s="58">
        <v>0</v>
      </c>
      <c r="AS321" s="58">
        <v>0</v>
      </c>
      <c r="AT321" s="58">
        <v>0</v>
      </c>
      <c r="AU321" s="58">
        <v>0</v>
      </c>
      <c r="AV321" s="58">
        <v>1988.930773</v>
      </c>
      <c r="AW321" s="58">
        <v>8737.8907729999992</v>
      </c>
      <c r="AX321" s="58">
        <v>24800</v>
      </c>
      <c r="AY321" s="58">
        <v>8773.5849056603802</v>
      </c>
      <c r="AZ321" s="58">
        <v>33573.584905660398</v>
      </c>
      <c r="BA321" s="58">
        <v>13897.6230113396</v>
      </c>
    </row>
    <row r="322" spans="1:53">
      <c r="A322" s="56">
        <v>202402</v>
      </c>
      <c r="B322" s="56" t="s">
        <v>528</v>
      </c>
      <c r="C322" s="56" t="s">
        <v>354</v>
      </c>
      <c r="D322" s="56" t="s">
        <v>353</v>
      </c>
      <c r="E322" s="62" t="str">
        <f>VLOOKUP(C322,'[2]2024年门店-截止10.31'!A:C,3,0)</f>
        <v>营业</v>
      </c>
      <c r="F322" s="63">
        <f>VLOOKUP(C322,[2]面积!A:B,2,0)</f>
        <v>86.45</v>
      </c>
      <c r="G322" s="57" t="str">
        <f>IF(OR(E322="营业",E322="装修中"),VLOOKUP(C322,[2]当前组织架构!C:H,6,0),"")</f>
        <v>孙军</v>
      </c>
      <c r="H322" s="57" t="str">
        <f>IF(OR(E322="营业",E322="装修中"),VLOOKUP(C322,[2]当前组织架构!C:H,5,0),"")</f>
        <v>殷艳花</v>
      </c>
      <c r="I322" s="58">
        <v>236015.84</v>
      </c>
      <c r="J322" s="58">
        <v>13359.39</v>
      </c>
      <c r="K322" s="58">
        <v>222656.45</v>
      </c>
      <c r="L322" s="58">
        <v>10229.879999999999</v>
      </c>
      <c r="M322" s="58">
        <v>10460.700000000001</v>
      </c>
      <c r="N322" s="58">
        <v>5914.37</v>
      </c>
      <c r="O322" s="58">
        <v>28897.84</v>
      </c>
      <c r="P322" s="58">
        <v>0</v>
      </c>
      <c r="Q322" s="58">
        <v>-289.80270350000001</v>
      </c>
      <c r="R322" s="58">
        <v>55212.987300000001</v>
      </c>
      <c r="S322" s="58">
        <v>11761.23424</v>
      </c>
      <c r="T322" s="58">
        <v>0</v>
      </c>
      <c r="U322" s="58">
        <v>1981.65</v>
      </c>
      <c r="V322" s="58">
        <v>68955.871539999993</v>
      </c>
      <c r="W322" s="58">
        <v>153700.5785</v>
      </c>
      <c r="X322" s="58">
        <v>36048.92</v>
      </c>
      <c r="Y322" s="58">
        <v>16787.04</v>
      </c>
      <c r="Z322" s="58">
        <v>2345.34</v>
      </c>
      <c r="AA322" s="58">
        <v>9826.07</v>
      </c>
      <c r="AB322" s="58">
        <v>3656.2207549999998</v>
      </c>
      <c r="AC322" s="58">
        <v>0</v>
      </c>
      <c r="AD322" s="58">
        <v>68663.590750000003</v>
      </c>
      <c r="AE322" s="58">
        <v>4564.1499999999996</v>
      </c>
      <c r="AF322" s="58">
        <v>0</v>
      </c>
      <c r="AG322" s="58">
        <v>1053.71</v>
      </c>
      <c r="AH322" s="58">
        <v>868</v>
      </c>
      <c r="AI322" s="58">
        <v>168</v>
      </c>
      <c r="AJ322" s="58">
        <v>0</v>
      </c>
      <c r="AK322" s="58">
        <v>0</v>
      </c>
      <c r="AL322" s="58">
        <v>0</v>
      </c>
      <c r="AM322" s="58">
        <v>1794.48</v>
      </c>
      <c r="AN322" s="58">
        <v>35.799999999999997</v>
      </c>
      <c r="AO322" s="58">
        <v>619.04</v>
      </c>
      <c r="AP322" s="58">
        <v>0</v>
      </c>
      <c r="AQ322" s="58">
        <v>0</v>
      </c>
      <c r="AR322" s="58">
        <v>0</v>
      </c>
      <c r="AS322" s="58">
        <v>0</v>
      </c>
      <c r="AT322" s="58">
        <v>0</v>
      </c>
      <c r="AU322" s="58">
        <v>0</v>
      </c>
      <c r="AV322" s="58">
        <v>2847.7008489999998</v>
      </c>
      <c r="AW322" s="58">
        <v>11950.88085</v>
      </c>
      <c r="AX322" s="58">
        <v>30788.8952380952</v>
      </c>
      <c r="AY322" s="58">
        <v>8155.6603773584902</v>
      </c>
      <c r="AZ322" s="58">
        <v>38944.555615453697</v>
      </c>
      <c r="BA322" s="58">
        <v>34141.551284546302</v>
      </c>
    </row>
    <row r="323" spans="1:53">
      <c r="A323" s="56">
        <v>202402</v>
      </c>
      <c r="B323" s="56" t="s">
        <v>532</v>
      </c>
      <c r="C323" s="56" t="s">
        <v>346</v>
      </c>
      <c r="D323" s="56" t="s">
        <v>345</v>
      </c>
      <c r="E323" s="62" t="str">
        <f>VLOOKUP(C323,'[2]2024年门店-截止10.31'!A:C,3,0)</f>
        <v>营业</v>
      </c>
      <c r="F323" s="63">
        <f>VLOOKUP(C323,[2]面积!A:B,2,0)</f>
        <v>72</v>
      </c>
      <c r="G323" s="57" t="str">
        <f>IF(OR(E323="营业",E323="装修中"),VLOOKUP(C323,[2]当前组织架构!C:H,6,0),"")</f>
        <v>江远洋</v>
      </c>
      <c r="H323" s="57" t="str">
        <f>IF(OR(E323="营业",E323="装修中"),VLOOKUP(C323,[2]当前组织架构!C:H,5,0),"")</f>
        <v>郭静</v>
      </c>
      <c r="I323" s="58">
        <v>250384.76</v>
      </c>
      <c r="J323" s="58">
        <v>7292.76</v>
      </c>
      <c r="K323" s="58">
        <v>243092</v>
      </c>
      <c r="L323" s="58">
        <v>11847.56</v>
      </c>
      <c r="M323" s="58">
        <v>11031.89</v>
      </c>
      <c r="N323" s="58">
        <v>8530.6200000000008</v>
      </c>
      <c r="O323" s="58">
        <v>37581.67</v>
      </c>
      <c r="P323" s="58">
        <v>0</v>
      </c>
      <c r="Q323" s="58">
        <v>-3794.328062</v>
      </c>
      <c r="R323" s="58">
        <v>65197.411939999998</v>
      </c>
      <c r="S323" s="58">
        <v>29903.79592</v>
      </c>
      <c r="T323" s="58">
        <v>0</v>
      </c>
      <c r="U323" s="58">
        <v>7273.22</v>
      </c>
      <c r="V323" s="58">
        <v>102374.4279</v>
      </c>
      <c r="W323" s="58">
        <v>140717.57209999999</v>
      </c>
      <c r="X323" s="58">
        <v>27645.77</v>
      </c>
      <c r="Y323" s="58">
        <v>8618.84</v>
      </c>
      <c r="Z323" s="58">
        <v>3109.81</v>
      </c>
      <c r="AA323" s="58">
        <v>6674.36</v>
      </c>
      <c r="AB323" s="58">
        <v>568.90679250000005</v>
      </c>
      <c r="AC323" s="58">
        <v>0</v>
      </c>
      <c r="AD323" s="58">
        <v>46617.68679</v>
      </c>
      <c r="AE323" s="58">
        <v>0</v>
      </c>
      <c r="AF323" s="58">
        <v>23.5</v>
      </c>
      <c r="AG323" s="58">
        <v>424.49</v>
      </c>
      <c r="AH323" s="58">
        <v>430.5</v>
      </c>
      <c r="AI323" s="58">
        <v>0</v>
      </c>
      <c r="AJ323" s="58">
        <v>47.99</v>
      </c>
      <c r="AK323" s="58">
        <v>0</v>
      </c>
      <c r="AL323" s="58">
        <v>0</v>
      </c>
      <c r="AM323" s="58">
        <v>1567.63</v>
      </c>
      <c r="AN323" s="58">
        <v>533.03</v>
      </c>
      <c r="AO323" s="58">
        <v>70.489999999999995</v>
      </c>
      <c r="AP323" s="58">
        <v>0</v>
      </c>
      <c r="AQ323" s="58">
        <v>0</v>
      </c>
      <c r="AR323" s="58">
        <v>0</v>
      </c>
      <c r="AS323" s="58">
        <v>0</v>
      </c>
      <c r="AT323" s="58">
        <v>0</v>
      </c>
      <c r="AU323" s="58">
        <v>0</v>
      </c>
      <c r="AV323" s="58">
        <v>1885.2698310000001</v>
      </c>
      <c r="AW323" s="58">
        <v>4982.8998309999997</v>
      </c>
      <c r="AX323" s="58">
        <v>30207.85</v>
      </c>
      <c r="AY323" s="58">
        <v>6787.15</v>
      </c>
      <c r="AZ323" s="58">
        <v>36995</v>
      </c>
      <c r="BA323" s="58">
        <v>52121.985479000003</v>
      </c>
    </row>
    <row r="324" spans="1:53">
      <c r="A324" s="56">
        <v>202402</v>
      </c>
      <c r="B324" s="56" t="s">
        <v>528</v>
      </c>
      <c r="C324" s="56" t="s">
        <v>352</v>
      </c>
      <c r="D324" s="56" t="s">
        <v>351</v>
      </c>
      <c r="E324" s="62" t="str">
        <f>VLOOKUP(C324,'[2]2024年门店-截止10.31'!A:C,3,0)</f>
        <v>营业</v>
      </c>
      <c r="F324" s="63">
        <f>VLOOKUP(C324,[2]面积!A:B,2,0)</f>
        <v>56</v>
      </c>
      <c r="G324" s="57" t="str">
        <f>IF(OR(E324="营业",E324="装修中"),VLOOKUP(C324,[2]当前组织架构!C:H,6,0),"")</f>
        <v>戴斌</v>
      </c>
      <c r="H324" s="57" t="str">
        <f>IF(OR(E324="营业",E324="装修中"),VLOOKUP(C324,[2]当前组织架构!C:H,5,0),"")</f>
        <v>董婷婷</v>
      </c>
      <c r="I324" s="58">
        <v>66930.89</v>
      </c>
      <c r="J324" s="58">
        <v>3788.54</v>
      </c>
      <c r="K324" s="58">
        <v>63142.35</v>
      </c>
      <c r="L324" s="58">
        <v>3239.82</v>
      </c>
      <c r="M324" s="58">
        <v>2774.46</v>
      </c>
      <c r="N324" s="58">
        <v>3603.3</v>
      </c>
      <c r="O324" s="58">
        <v>8912.11</v>
      </c>
      <c r="P324" s="58">
        <v>0</v>
      </c>
      <c r="Q324" s="58">
        <v>-96.751068849999996</v>
      </c>
      <c r="R324" s="58">
        <v>18432.93893</v>
      </c>
      <c r="S324" s="58">
        <v>3741.881018</v>
      </c>
      <c r="T324" s="58">
        <v>0</v>
      </c>
      <c r="U324" s="58">
        <v>1073.3900000000001</v>
      </c>
      <c r="V324" s="58">
        <v>23248.20995</v>
      </c>
      <c r="W324" s="58">
        <v>39894.140050000002</v>
      </c>
      <c r="X324" s="58">
        <v>22140.89</v>
      </c>
      <c r="Y324" s="58">
        <v>2559.5700000000002</v>
      </c>
      <c r="Z324" s="58">
        <v>500</v>
      </c>
      <c r="AA324" s="58">
        <v>1862.44</v>
      </c>
      <c r="AB324" s="58">
        <v>2543.9699999999998</v>
      </c>
      <c r="AC324" s="58">
        <v>0</v>
      </c>
      <c r="AD324" s="58">
        <v>29606.87</v>
      </c>
      <c r="AE324" s="58">
        <v>5334.32</v>
      </c>
      <c r="AF324" s="58">
        <v>0</v>
      </c>
      <c r="AG324" s="58">
        <v>48.85</v>
      </c>
      <c r="AH324" s="58">
        <v>790</v>
      </c>
      <c r="AI324" s="58">
        <v>1451</v>
      </c>
      <c r="AJ324" s="58">
        <v>51.97</v>
      </c>
      <c r="AK324" s="58">
        <v>0</v>
      </c>
      <c r="AL324" s="58">
        <v>0</v>
      </c>
      <c r="AM324" s="58">
        <v>945</v>
      </c>
      <c r="AN324" s="58">
        <v>1218.1199999999999</v>
      </c>
      <c r="AO324" s="58">
        <v>223.9</v>
      </c>
      <c r="AP324" s="58">
        <v>0</v>
      </c>
      <c r="AQ324" s="58">
        <v>0</v>
      </c>
      <c r="AR324" s="58">
        <v>0</v>
      </c>
      <c r="AS324" s="58">
        <v>0</v>
      </c>
      <c r="AT324" s="58">
        <v>0</v>
      </c>
      <c r="AU324" s="58">
        <v>0</v>
      </c>
      <c r="AV324" s="58">
        <v>2264.9836180000002</v>
      </c>
      <c r="AW324" s="58">
        <v>12328.143620000001</v>
      </c>
      <c r="AX324" s="58">
        <v>15106.314285714299</v>
      </c>
      <c r="AY324" s="58">
        <v>6425.3679245283001</v>
      </c>
      <c r="AZ324" s="58">
        <v>21531.682210242601</v>
      </c>
      <c r="BA324" s="58">
        <v>-23572.555780242601</v>
      </c>
    </row>
    <row r="325" spans="1:53">
      <c r="A325" s="56">
        <v>202402</v>
      </c>
      <c r="B325" s="56" t="s">
        <v>528</v>
      </c>
      <c r="C325" s="56" t="s">
        <v>358</v>
      </c>
      <c r="D325" s="56" t="s">
        <v>357</v>
      </c>
      <c r="E325" s="62" t="str">
        <f>VLOOKUP(C325,'[2]2024年门店-截止10.31'!A:C,3,0)</f>
        <v>营业</v>
      </c>
      <c r="F325" s="63">
        <f>VLOOKUP(C325,[2]面积!A:B,2,0)</f>
        <v>44.59</v>
      </c>
      <c r="G325" s="57" t="str">
        <f>IF(OR(E325="营业",E325="装修中"),VLOOKUP(C325,[2]当前组织架构!C:H,6,0),"")</f>
        <v>江远洋</v>
      </c>
      <c r="H325" s="57" t="str">
        <f>IF(OR(E325="营业",E325="装修中"),VLOOKUP(C325,[2]当前组织架构!C:H,5,0),"")</f>
        <v>胡肖肖</v>
      </c>
      <c r="I325" s="58">
        <v>87638.66</v>
      </c>
      <c r="J325" s="58">
        <v>2552.58</v>
      </c>
      <c r="K325" s="58">
        <v>85086.080000000002</v>
      </c>
      <c r="L325" s="58">
        <v>4941.3</v>
      </c>
      <c r="M325" s="58">
        <v>4406.71</v>
      </c>
      <c r="N325" s="58">
        <v>4145.1099999999997</v>
      </c>
      <c r="O325" s="58">
        <v>15043.23</v>
      </c>
      <c r="P325" s="58">
        <v>0</v>
      </c>
      <c r="Q325" s="58">
        <v>-148.9999219</v>
      </c>
      <c r="R325" s="58">
        <v>28387.35008</v>
      </c>
      <c r="S325" s="58">
        <v>6093.5471509999998</v>
      </c>
      <c r="T325" s="58">
        <v>0</v>
      </c>
      <c r="U325" s="58">
        <v>6478.39</v>
      </c>
      <c r="V325" s="58">
        <v>40959.287230000002</v>
      </c>
      <c r="W325" s="58">
        <v>44126.79277</v>
      </c>
      <c r="X325" s="58">
        <v>17488</v>
      </c>
      <c r="Y325" s="58">
        <v>3391.22</v>
      </c>
      <c r="Z325" s="58">
        <v>3352</v>
      </c>
      <c r="AA325" s="58">
        <v>3713.76</v>
      </c>
      <c r="AB325" s="58">
        <v>937.31018870000003</v>
      </c>
      <c r="AC325" s="58">
        <v>0</v>
      </c>
      <c r="AD325" s="58">
        <v>28882.29019</v>
      </c>
      <c r="AE325" s="58">
        <v>675.63</v>
      </c>
      <c r="AF325" s="58">
        <v>300</v>
      </c>
      <c r="AG325" s="58">
        <v>240.35</v>
      </c>
      <c r="AH325" s="58">
        <v>209</v>
      </c>
      <c r="AI325" s="58">
        <v>45</v>
      </c>
      <c r="AJ325" s="58">
        <v>130</v>
      </c>
      <c r="AK325" s="58">
        <v>134.43</v>
      </c>
      <c r="AL325" s="58">
        <v>0</v>
      </c>
      <c r="AM325" s="58">
        <v>1269.81</v>
      </c>
      <c r="AN325" s="58">
        <v>4445.47</v>
      </c>
      <c r="AO325" s="58">
        <v>146.71</v>
      </c>
      <c r="AP325" s="58">
        <v>0</v>
      </c>
      <c r="AQ325" s="58">
        <v>3045</v>
      </c>
      <c r="AR325" s="58">
        <v>0</v>
      </c>
      <c r="AS325" s="58">
        <v>0</v>
      </c>
      <c r="AT325" s="58">
        <v>0</v>
      </c>
      <c r="AU325" s="58">
        <v>0</v>
      </c>
      <c r="AV325" s="58">
        <v>2442.2571499999999</v>
      </c>
      <c r="AW325" s="58">
        <v>13083.657149999999</v>
      </c>
      <c r="AX325" s="58">
        <v>18986.419999999998</v>
      </c>
      <c r="AY325" s="58">
        <v>3908.57</v>
      </c>
      <c r="AZ325" s="58">
        <v>22894.99</v>
      </c>
      <c r="BA325" s="58">
        <v>-20734.14457</v>
      </c>
    </row>
    <row r="326" spans="1:53">
      <c r="A326" s="56">
        <v>202402</v>
      </c>
      <c r="B326" s="56" t="s">
        <v>528</v>
      </c>
      <c r="C326" s="56" t="s">
        <v>362</v>
      </c>
      <c r="D326" s="56" t="s">
        <v>361</v>
      </c>
      <c r="E326" s="62" t="str">
        <f>VLOOKUP(C326,'[2]2024年门店-截止10.31'!A:C,3,0)</f>
        <v>营业</v>
      </c>
      <c r="F326" s="63">
        <f>VLOOKUP(C326,[2]面积!A:B,2,0)</f>
        <v>49</v>
      </c>
      <c r="G326" s="57" t="str">
        <f>IF(OR(E326="营业",E326="装修中"),VLOOKUP(C326,[2]当前组织架构!C:H,6,0),"")</f>
        <v>江远洋</v>
      </c>
      <c r="H326" s="57" t="str">
        <f>IF(OR(E326="营业",E326="装修中"),VLOOKUP(C326,[2]当前组织架构!C:H,5,0),"")</f>
        <v>许瑛伦</v>
      </c>
      <c r="I326" s="58">
        <v>138802.12</v>
      </c>
      <c r="J326" s="58">
        <v>7856.72</v>
      </c>
      <c r="K326" s="58">
        <v>130945.4</v>
      </c>
      <c r="L326" s="58">
        <v>6679.96</v>
      </c>
      <c r="M326" s="58">
        <v>5778.05</v>
      </c>
      <c r="N326" s="58">
        <v>5704.12</v>
      </c>
      <c r="O326" s="58">
        <v>19403.759999999998</v>
      </c>
      <c r="P326" s="58">
        <v>0</v>
      </c>
      <c r="Q326" s="58">
        <v>-196.14683299999999</v>
      </c>
      <c r="R326" s="58">
        <v>37369.743170000002</v>
      </c>
      <c r="S326" s="58">
        <v>7921.4003979999998</v>
      </c>
      <c r="T326" s="58">
        <v>0</v>
      </c>
      <c r="U326" s="58">
        <v>2185.59</v>
      </c>
      <c r="V326" s="58">
        <v>47476.733569999997</v>
      </c>
      <c r="W326" s="58">
        <v>83468.666429999997</v>
      </c>
      <c r="X326" s="58">
        <v>20667.53</v>
      </c>
      <c r="Y326" s="58">
        <v>12800.14</v>
      </c>
      <c r="Z326" s="58">
        <v>2500</v>
      </c>
      <c r="AA326" s="58">
        <v>-416.82</v>
      </c>
      <c r="AB326" s="58">
        <v>3433.84</v>
      </c>
      <c r="AC326" s="58">
        <v>0</v>
      </c>
      <c r="AD326" s="58">
        <v>38984.69</v>
      </c>
      <c r="AE326" s="58">
        <v>2579.7600000000002</v>
      </c>
      <c r="AF326" s="58">
        <v>0</v>
      </c>
      <c r="AG326" s="58">
        <v>110.74</v>
      </c>
      <c r="AH326" s="58">
        <v>409.3</v>
      </c>
      <c r="AI326" s="58">
        <v>0</v>
      </c>
      <c r="AJ326" s="58">
        <v>0</v>
      </c>
      <c r="AK326" s="58">
        <v>134.43</v>
      </c>
      <c r="AL326" s="58">
        <v>0</v>
      </c>
      <c r="AM326" s="58">
        <v>1809.47</v>
      </c>
      <c r="AN326" s="58">
        <v>373.42</v>
      </c>
      <c r="AO326" s="58">
        <v>0</v>
      </c>
      <c r="AP326" s="58">
        <v>0</v>
      </c>
      <c r="AQ326" s="58">
        <v>0</v>
      </c>
      <c r="AR326" s="58">
        <v>0</v>
      </c>
      <c r="AS326" s="58">
        <v>0</v>
      </c>
      <c r="AT326" s="58">
        <v>0</v>
      </c>
      <c r="AU326" s="58">
        <v>0</v>
      </c>
      <c r="AV326" s="58">
        <v>1783.2778149999999</v>
      </c>
      <c r="AW326" s="58">
        <v>7200.3978150000003</v>
      </c>
      <c r="AX326" s="58">
        <v>39752.380952380998</v>
      </c>
      <c r="AY326" s="58">
        <v>8955.9716981132096</v>
      </c>
      <c r="AZ326" s="58">
        <v>48708.352650494198</v>
      </c>
      <c r="BA326" s="58">
        <v>-11424.7740354942</v>
      </c>
    </row>
    <row r="327" spans="1:53">
      <c r="A327" s="56">
        <v>202402</v>
      </c>
      <c r="B327" s="56" t="s">
        <v>531</v>
      </c>
      <c r="C327" s="56" t="s">
        <v>373</v>
      </c>
      <c r="D327" s="56" t="s">
        <v>372</v>
      </c>
      <c r="E327" s="62" t="str">
        <f>VLOOKUP(C327,'[2]2024年门店-截止10.31'!A:C,3,0)</f>
        <v>营业</v>
      </c>
      <c r="F327" s="63">
        <f>VLOOKUP(C327,[2]面积!A:B,2,0)</f>
        <v>97</v>
      </c>
      <c r="G327" s="57" t="str">
        <f>IF(OR(E327="营业",E327="装修中"),VLOOKUP(C327,[2]当前组织架构!C:H,6,0),"")</f>
        <v>刘佳</v>
      </c>
      <c r="H327" s="57" t="str">
        <f>IF(OR(E327="营业",E327="装修中"),VLOOKUP(C327,[2]当前组织架构!C:H,5,0),"")</f>
        <v>刘传良</v>
      </c>
      <c r="I327" s="58">
        <v>0</v>
      </c>
      <c r="J327" s="58">
        <v>0</v>
      </c>
      <c r="K327" s="58">
        <v>0</v>
      </c>
      <c r="L327" s="58">
        <v>0</v>
      </c>
      <c r="M327" s="58">
        <v>0</v>
      </c>
      <c r="N327" s="58">
        <v>0</v>
      </c>
      <c r="O327" s="58">
        <v>0</v>
      </c>
      <c r="P327" s="58">
        <v>0</v>
      </c>
      <c r="Q327" s="58">
        <v>0</v>
      </c>
      <c r="R327" s="58">
        <v>0</v>
      </c>
      <c r="S327" s="58">
        <v>0</v>
      </c>
      <c r="T327" s="58">
        <v>0</v>
      </c>
      <c r="U327" s="58">
        <v>0</v>
      </c>
      <c r="V327" s="58">
        <v>0</v>
      </c>
      <c r="W327" s="58">
        <v>0</v>
      </c>
      <c r="X327" s="58">
        <v>0</v>
      </c>
      <c r="Y327" s="58">
        <v>0</v>
      </c>
      <c r="Z327" s="58">
        <v>0</v>
      </c>
      <c r="AA327" s="58">
        <v>0</v>
      </c>
      <c r="AB327" s="58">
        <v>0</v>
      </c>
      <c r="AC327" s="58">
        <v>0</v>
      </c>
      <c r="AD327" s="58">
        <v>0</v>
      </c>
      <c r="AE327" s="58">
        <v>0</v>
      </c>
      <c r="AF327" s="58">
        <v>0</v>
      </c>
      <c r="AG327" s="58">
        <v>0</v>
      </c>
      <c r="AH327" s="58">
        <v>431.67</v>
      </c>
      <c r="AI327" s="58">
        <v>0</v>
      </c>
      <c r="AJ327" s="58">
        <v>0</v>
      </c>
      <c r="AK327" s="58">
        <v>0</v>
      </c>
      <c r="AL327" s="58">
        <v>0</v>
      </c>
      <c r="AM327" s="58">
        <v>0</v>
      </c>
      <c r="AN327" s="58">
        <v>0</v>
      </c>
      <c r="AO327" s="58">
        <v>0</v>
      </c>
      <c r="AP327" s="58">
        <v>0</v>
      </c>
      <c r="AQ327" s="58">
        <v>0</v>
      </c>
      <c r="AR327" s="58">
        <v>0</v>
      </c>
      <c r="AS327" s="58">
        <v>0</v>
      </c>
      <c r="AT327" s="58">
        <v>0</v>
      </c>
      <c r="AU327" s="58">
        <v>0</v>
      </c>
      <c r="AV327" s="58">
        <v>0</v>
      </c>
      <c r="AW327" s="58">
        <v>431.67</v>
      </c>
      <c r="AX327" s="58">
        <v>0</v>
      </c>
      <c r="AY327" s="58">
        <v>0</v>
      </c>
      <c r="AZ327" s="58">
        <v>0</v>
      </c>
      <c r="BA327" s="58">
        <v>-431.67</v>
      </c>
    </row>
    <row r="328" spans="1:53">
      <c r="A328" s="56">
        <v>202402</v>
      </c>
      <c r="B328" s="56" t="s">
        <v>528</v>
      </c>
      <c r="C328" s="56" t="s">
        <v>364</v>
      </c>
      <c r="D328" s="56" t="s">
        <v>363</v>
      </c>
      <c r="E328" s="62" t="str">
        <f>VLOOKUP(C328,'[2]2024年门店-截止10.31'!A:C,3,0)</f>
        <v>营业</v>
      </c>
      <c r="F328" s="63">
        <f>VLOOKUP(C328,[2]面积!A:B,2,0)</f>
        <v>86</v>
      </c>
      <c r="G328" s="57" t="str">
        <f>IF(OR(E328="营业",E328="装修中"),VLOOKUP(C328,[2]当前组织架构!C:H,6,0),"")</f>
        <v>江远洋</v>
      </c>
      <c r="H328" s="57" t="str">
        <f>IF(OR(E328="营业",E328="装修中"),VLOOKUP(C328,[2]当前组织架构!C:H,5,0),"")</f>
        <v>严彪</v>
      </c>
      <c r="I328" s="58">
        <v>111087.87</v>
      </c>
      <c r="J328" s="58">
        <v>6287.99</v>
      </c>
      <c r="K328" s="58">
        <v>104799.88</v>
      </c>
      <c r="L328" s="58">
        <v>4854.07</v>
      </c>
      <c r="M328" s="58">
        <v>3824.95</v>
      </c>
      <c r="N328" s="58">
        <v>3846.52</v>
      </c>
      <c r="O328" s="58">
        <v>14413.78</v>
      </c>
      <c r="P328" s="58">
        <v>0</v>
      </c>
      <c r="Q328" s="58">
        <v>-140.66117700000001</v>
      </c>
      <c r="R328" s="58">
        <v>26798.658820000001</v>
      </c>
      <c r="S328" s="58">
        <v>5805.851627</v>
      </c>
      <c r="T328" s="58">
        <v>0</v>
      </c>
      <c r="U328" s="58">
        <v>2193.61</v>
      </c>
      <c r="V328" s="58">
        <v>34798.120450000002</v>
      </c>
      <c r="W328" s="58">
        <v>70001.759550000002</v>
      </c>
      <c r="X328" s="58">
        <v>23306</v>
      </c>
      <c r="Y328" s="58">
        <v>4455.0200000000004</v>
      </c>
      <c r="Z328" s="58">
        <v>2600</v>
      </c>
      <c r="AA328" s="58">
        <v>1462.58</v>
      </c>
      <c r="AB328" s="58">
        <v>2022.0032080000001</v>
      </c>
      <c r="AC328" s="58">
        <v>0</v>
      </c>
      <c r="AD328" s="58">
        <v>33845.603210000001</v>
      </c>
      <c r="AE328" s="58">
        <v>2980.55</v>
      </c>
      <c r="AF328" s="58">
        <v>0</v>
      </c>
      <c r="AG328" s="58">
        <v>79.099999999999994</v>
      </c>
      <c r="AH328" s="58">
        <v>399</v>
      </c>
      <c r="AI328" s="58">
        <v>0</v>
      </c>
      <c r="AJ328" s="58">
        <v>28.98</v>
      </c>
      <c r="AK328" s="58">
        <v>89.62</v>
      </c>
      <c r="AL328" s="58">
        <v>0</v>
      </c>
      <c r="AM328" s="58">
        <v>709.89</v>
      </c>
      <c r="AN328" s="58">
        <v>373.42</v>
      </c>
      <c r="AO328" s="58">
        <v>1.77</v>
      </c>
      <c r="AP328" s="58">
        <v>0</v>
      </c>
      <c r="AQ328" s="58">
        <v>0</v>
      </c>
      <c r="AR328" s="58">
        <v>0</v>
      </c>
      <c r="AS328" s="58">
        <v>0</v>
      </c>
      <c r="AT328" s="58">
        <v>0</v>
      </c>
      <c r="AU328" s="58">
        <v>0</v>
      </c>
      <c r="AV328" s="58">
        <v>1783.2778149999999</v>
      </c>
      <c r="AW328" s="58">
        <v>6445.6078150000003</v>
      </c>
      <c r="AX328" s="58">
        <v>24703.5333333333</v>
      </c>
      <c r="AY328" s="58">
        <v>12140.9622641509</v>
      </c>
      <c r="AZ328" s="58">
        <v>36844.495597484201</v>
      </c>
      <c r="BA328" s="58">
        <v>-7133.9470724842004</v>
      </c>
    </row>
    <row r="329" spans="1:53">
      <c r="A329" s="56">
        <v>202402</v>
      </c>
      <c r="B329" s="56" t="s">
        <v>528</v>
      </c>
      <c r="C329" s="56" t="s">
        <v>356</v>
      </c>
      <c r="D329" s="56" t="s">
        <v>355</v>
      </c>
      <c r="E329" s="62" t="str">
        <f>VLOOKUP(C329,'[2]2024年门店-截止10.31'!A:C,3,0)</f>
        <v>营业</v>
      </c>
      <c r="F329" s="63">
        <f>VLOOKUP(C329,[2]面积!A:B,2,0)</f>
        <v>39</v>
      </c>
      <c r="G329" s="57" t="str">
        <f>IF(OR(E329="营业",E329="装修中"),VLOOKUP(C329,[2]当前组织架构!C:H,6,0),"")</f>
        <v>孙军</v>
      </c>
      <c r="H329" s="57" t="str">
        <f>IF(OR(E329="营业",E329="装修中"),VLOOKUP(C329,[2]当前组织架构!C:H,5,0),"")</f>
        <v>郭洋</v>
      </c>
      <c r="I329" s="58">
        <v>170567.69</v>
      </c>
      <c r="J329" s="58">
        <v>9654.77</v>
      </c>
      <c r="K329" s="58">
        <v>160912.92000000001</v>
      </c>
      <c r="L329" s="58">
        <v>8391.2900000000009</v>
      </c>
      <c r="M329" s="58">
        <v>6921.27</v>
      </c>
      <c r="N329" s="58">
        <v>10372.370000000001</v>
      </c>
      <c r="O329" s="58">
        <v>23003.759999999998</v>
      </c>
      <c r="P329" s="58">
        <v>0</v>
      </c>
      <c r="Q329" s="58">
        <v>-254.2235082</v>
      </c>
      <c r="R329" s="58">
        <v>48434.466489999999</v>
      </c>
      <c r="S329" s="58">
        <v>9728.3228180000006</v>
      </c>
      <c r="T329" s="58">
        <v>0</v>
      </c>
      <c r="U329" s="58">
        <v>2488.8000000000002</v>
      </c>
      <c r="V329" s="58">
        <v>60651.589310000003</v>
      </c>
      <c r="W329" s="58">
        <v>100261.33070000001</v>
      </c>
      <c r="X329" s="58">
        <v>26803.39</v>
      </c>
      <c r="Y329" s="58">
        <v>11824.14</v>
      </c>
      <c r="Z329" s="58">
        <v>2051.25</v>
      </c>
      <c r="AA329" s="58">
        <v>3249.72</v>
      </c>
      <c r="AB329" s="58">
        <v>3294.006226</v>
      </c>
      <c r="AC329" s="58">
        <v>0</v>
      </c>
      <c r="AD329" s="58">
        <v>47222.506229999999</v>
      </c>
      <c r="AE329" s="58">
        <v>244.2</v>
      </c>
      <c r="AF329" s="58">
        <v>398.9</v>
      </c>
      <c r="AG329" s="58">
        <v>563.98</v>
      </c>
      <c r="AH329" s="58">
        <v>461.5</v>
      </c>
      <c r="AI329" s="58">
        <v>0</v>
      </c>
      <c r="AJ329" s="58">
        <v>47.82</v>
      </c>
      <c r="AK329" s="58">
        <v>0</v>
      </c>
      <c r="AL329" s="58">
        <v>0</v>
      </c>
      <c r="AM329" s="58">
        <v>1616.54</v>
      </c>
      <c r="AN329" s="58">
        <v>600</v>
      </c>
      <c r="AO329" s="58">
        <v>277.87</v>
      </c>
      <c r="AP329" s="58">
        <v>0</v>
      </c>
      <c r="AQ329" s="58">
        <v>0</v>
      </c>
      <c r="AR329" s="58">
        <v>0</v>
      </c>
      <c r="AS329" s="58">
        <v>0</v>
      </c>
      <c r="AT329" s="58">
        <v>0</v>
      </c>
      <c r="AU329" s="58">
        <v>0</v>
      </c>
      <c r="AV329" s="58">
        <v>2977.0372929999999</v>
      </c>
      <c r="AW329" s="58">
        <v>7187.8472929999998</v>
      </c>
      <c r="AX329" s="58">
        <v>20067.619047618999</v>
      </c>
      <c r="AY329" s="58">
        <v>6318.8679245283001</v>
      </c>
      <c r="AZ329" s="58">
        <v>26386.486972147301</v>
      </c>
      <c r="BA329" s="58">
        <v>19464.4902048527</v>
      </c>
    </row>
    <row r="330" spans="1:53">
      <c r="A330" s="56">
        <v>202402</v>
      </c>
      <c r="B330" s="56" t="s">
        <v>528</v>
      </c>
      <c r="C330" s="56" t="s">
        <v>360</v>
      </c>
      <c r="D330" s="56" t="s">
        <v>359</v>
      </c>
      <c r="E330" s="62" t="str">
        <f>VLOOKUP(C330,'[2]2024年门店-截止10.31'!A:C,3,0)</f>
        <v>营业</v>
      </c>
      <c r="F330" s="63">
        <f>VLOOKUP(C330,[2]面积!A:B,2,0)</f>
        <v>64.7</v>
      </c>
      <c r="G330" s="57" t="str">
        <f>IF(OR(E330="营业",E330="装修中"),VLOOKUP(C330,[2]当前组织架构!C:H,6,0),"")</f>
        <v>江远洋</v>
      </c>
      <c r="H330" s="57" t="str">
        <f>IF(OR(E330="营业",E330="装修中"),VLOOKUP(C330,[2]当前组织架构!C:H,5,0),"")</f>
        <v>严彪</v>
      </c>
      <c r="I330" s="58">
        <v>120400.05</v>
      </c>
      <c r="J330" s="58">
        <v>6815.1</v>
      </c>
      <c r="K330" s="58">
        <v>113584.95</v>
      </c>
      <c r="L330" s="58">
        <v>5524.12</v>
      </c>
      <c r="M330" s="58">
        <v>4307.38</v>
      </c>
      <c r="N330" s="58">
        <v>4223.83</v>
      </c>
      <c r="O330" s="58">
        <v>16444</v>
      </c>
      <c r="P330" s="58">
        <v>0</v>
      </c>
      <c r="Q330" s="58">
        <v>-159.24944110000001</v>
      </c>
      <c r="R330" s="58">
        <v>30340.080559999999</v>
      </c>
      <c r="S330" s="58">
        <v>6604.5817820000002</v>
      </c>
      <c r="T330" s="58">
        <v>0</v>
      </c>
      <c r="U330" s="58">
        <v>2239.84</v>
      </c>
      <c r="V330" s="58">
        <v>39184.502339999999</v>
      </c>
      <c r="W330" s="58">
        <v>74400.447660000005</v>
      </c>
      <c r="X330" s="58">
        <v>22102.92</v>
      </c>
      <c r="Y330" s="58">
        <v>6401</v>
      </c>
      <c r="Z330" s="58">
        <v>1700</v>
      </c>
      <c r="AA330" s="58">
        <v>575.11</v>
      </c>
      <c r="AB330" s="58">
        <v>4750.1132079999998</v>
      </c>
      <c r="AC330" s="58">
        <v>0</v>
      </c>
      <c r="AD330" s="58">
        <v>35529.143210000002</v>
      </c>
      <c r="AE330" s="58">
        <v>4429.01</v>
      </c>
      <c r="AF330" s="58">
        <v>0</v>
      </c>
      <c r="AG330" s="58">
        <v>216.72</v>
      </c>
      <c r="AH330" s="58">
        <v>399.3</v>
      </c>
      <c r="AI330" s="58">
        <v>0</v>
      </c>
      <c r="AJ330" s="58">
        <v>47.79</v>
      </c>
      <c r="AK330" s="58">
        <v>134.43</v>
      </c>
      <c r="AL330" s="58">
        <v>0</v>
      </c>
      <c r="AM330" s="58">
        <v>1213.69</v>
      </c>
      <c r="AN330" s="58">
        <v>625.86</v>
      </c>
      <c r="AO330" s="58">
        <v>269.58</v>
      </c>
      <c r="AP330" s="58">
        <v>0</v>
      </c>
      <c r="AQ330" s="58">
        <v>0</v>
      </c>
      <c r="AR330" s="58">
        <v>0</v>
      </c>
      <c r="AS330" s="58">
        <v>0</v>
      </c>
      <c r="AT330" s="58">
        <v>0</v>
      </c>
      <c r="AU330" s="58">
        <v>0</v>
      </c>
      <c r="AV330" s="58">
        <v>1783.2778149999999</v>
      </c>
      <c r="AW330" s="58">
        <v>9119.6578150000005</v>
      </c>
      <c r="AX330" s="58">
        <v>24647.619047618999</v>
      </c>
      <c r="AY330" s="58">
        <v>8896.6886792452806</v>
      </c>
      <c r="AZ330" s="58">
        <v>33544.307726864303</v>
      </c>
      <c r="BA330" s="58">
        <v>-3792.66109186428</v>
      </c>
    </row>
    <row r="331" spans="1:53">
      <c r="A331" s="56">
        <v>202402</v>
      </c>
      <c r="B331" s="56" t="s">
        <v>528</v>
      </c>
      <c r="C331" s="56" t="s">
        <v>397</v>
      </c>
      <c r="D331" s="56" t="s">
        <v>396</v>
      </c>
      <c r="E331" s="62" t="str">
        <f>VLOOKUP(C331,'[2]2024年门店-截止10.31'!A:C,3,0)</f>
        <v>营业</v>
      </c>
      <c r="F331" s="63">
        <f>VLOOKUP(C331,[2]面积!A:B,2,0)</f>
        <v>53.46</v>
      </c>
      <c r="G331" s="57" t="str">
        <f>IF(OR(E331="营业",E331="装修中"),VLOOKUP(C331,[2]当前组织架构!C:H,6,0),"")</f>
        <v>江远洋</v>
      </c>
      <c r="H331" s="57" t="str">
        <f>IF(OR(E331="营业",E331="装修中"),VLOOKUP(C331,[2]当前组织架构!C:H,5,0),"")</f>
        <v>许瑛伦</v>
      </c>
      <c r="I331" s="58">
        <v>0</v>
      </c>
      <c r="J331" s="58">
        <v>0</v>
      </c>
      <c r="K331" s="58">
        <v>0</v>
      </c>
      <c r="L331" s="58">
        <v>0</v>
      </c>
      <c r="M331" s="58">
        <v>0</v>
      </c>
      <c r="N331" s="58">
        <v>0</v>
      </c>
      <c r="O331" s="58">
        <v>0</v>
      </c>
      <c r="P331" s="58">
        <v>0</v>
      </c>
      <c r="Q331" s="58">
        <v>0</v>
      </c>
      <c r="R331" s="58">
        <v>0</v>
      </c>
      <c r="S331" s="58">
        <v>0</v>
      </c>
      <c r="T331" s="58">
        <v>0</v>
      </c>
      <c r="U331" s="58">
        <v>0</v>
      </c>
      <c r="V331" s="58">
        <v>0</v>
      </c>
      <c r="W331" s="58">
        <v>0</v>
      </c>
      <c r="X331" s="58">
        <v>0</v>
      </c>
      <c r="Y331" s="58">
        <v>0</v>
      </c>
      <c r="Z331" s="58">
        <v>0</v>
      </c>
      <c r="AA331" s="58">
        <v>0</v>
      </c>
      <c r="AB331" s="58">
        <v>0</v>
      </c>
      <c r="AC331" s="58">
        <v>0</v>
      </c>
      <c r="AD331" s="58">
        <v>0</v>
      </c>
      <c r="AE331" s="58">
        <v>0</v>
      </c>
      <c r="AF331" s="58">
        <v>0</v>
      </c>
      <c r="AG331" s="58">
        <v>0</v>
      </c>
      <c r="AH331" s="58">
        <v>0</v>
      </c>
      <c r="AI331" s="58">
        <v>0</v>
      </c>
      <c r="AJ331" s="58">
        <v>0</v>
      </c>
      <c r="AK331" s="58">
        <v>0</v>
      </c>
      <c r="AL331" s="58">
        <v>0</v>
      </c>
      <c r="AM331" s="58">
        <v>0</v>
      </c>
      <c r="AN331" s="58">
        <v>0</v>
      </c>
      <c r="AO331" s="58">
        <v>0</v>
      </c>
      <c r="AP331" s="58">
        <v>0</v>
      </c>
      <c r="AQ331" s="58">
        <v>0</v>
      </c>
      <c r="AR331" s="58">
        <v>0</v>
      </c>
      <c r="AS331" s="58">
        <v>0</v>
      </c>
      <c r="AT331" s="58">
        <v>0</v>
      </c>
      <c r="AU331" s="58">
        <v>0</v>
      </c>
      <c r="AV331" s="58">
        <v>0</v>
      </c>
      <c r="AW331" s="58">
        <v>0</v>
      </c>
      <c r="AX331" s="58">
        <v>0</v>
      </c>
      <c r="AY331" s="58">
        <v>0</v>
      </c>
      <c r="AZ331" s="58">
        <v>0</v>
      </c>
      <c r="BA331" s="58">
        <v>0</v>
      </c>
    </row>
    <row r="332" spans="1:53">
      <c r="A332" s="56">
        <v>202402</v>
      </c>
      <c r="B332" s="56" t="s">
        <v>531</v>
      </c>
      <c r="C332" s="56" t="s">
        <v>370</v>
      </c>
      <c r="D332" s="56" t="s">
        <v>369</v>
      </c>
      <c r="E332" s="62" t="str">
        <f>VLOOKUP(C332,'[2]2024年门店-截止10.31'!A:C,3,0)</f>
        <v>营业</v>
      </c>
      <c r="F332" s="63">
        <f>VLOOKUP(C332,[2]面积!A:B,2,0)</f>
        <v>76</v>
      </c>
      <c r="G332" s="57" t="str">
        <f>IF(OR(E332="营业",E332="装修中"),VLOOKUP(C332,[2]当前组织架构!C:H,6,0),"")</f>
        <v>刘佳</v>
      </c>
      <c r="H332" s="57" t="str">
        <f>IF(OR(E332="营业",E332="装修中"),VLOOKUP(C332,[2]当前组织架构!C:H,5,0),"")</f>
        <v>巨伦</v>
      </c>
      <c r="I332" s="58">
        <v>248313.82</v>
      </c>
      <c r="J332" s="58">
        <v>14055.5</v>
      </c>
      <c r="K332" s="58">
        <v>234258.32</v>
      </c>
      <c r="L332" s="58">
        <v>8636.35</v>
      </c>
      <c r="M332" s="58">
        <v>12243.35</v>
      </c>
      <c r="N332" s="58">
        <v>7721.87</v>
      </c>
      <c r="O332" s="58">
        <v>34833.58</v>
      </c>
      <c r="P332" s="58">
        <v>0</v>
      </c>
      <c r="Q332" s="58">
        <v>1254.6825679999999</v>
      </c>
      <c r="R332" s="58">
        <v>64689.832569999999</v>
      </c>
      <c r="S332" s="58">
        <v>14725.763720000001</v>
      </c>
      <c r="T332" s="58">
        <v>0</v>
      </c>
      <c r="U332" s="58">
        <v>2543.91</v>
      </c>
      <c r="V332" s="58">
        <v>81959.506290000005</v>
      </c>
      <c r="W332" s="58">
        <v>152298.8137</v>
      </c>
      <c r="X332" s="58">
        <v>23674</v>
      </c>
      <c r="Y332" s="58">
        <v>16680.43</v>
      </c>
      <c r="Z332" s="58">
        <v>2415.2199999999998</v>
      </c>
      <c r="AA332" s="58">
        <v>5258.33</v>
      </c>
      <c r="AB332" s="58">
        <v>364.33094340000002</v>
      </c>
      <c r="AC332" s="58">
        <v>0</v>
      </c>
      <c r="AD332" s="58">
        <v>48392.310940000003</v>
      </c>
      <c r="AE332" s="58">
        <v>872.67</v>
      </c>
      <c r="AF332" s="58">
        <v>0</v>
      </c>
      <c r="AG332" s="58">
        <v>823.46</v>
      </c>
      <c r="AH332" s="58">
        <v>0</v>
      </c>
      <c r="AI332" s="58">
        <v>0</v>
      </c>
      <c r="AJ332" s="58">
        <v>297.48</v>
      </c>
      <c r="AK332" s="58">
        <v>0</v>
      </c>
      <c r="AL332" s="58">
        <v>0</v>
      </c>
      <c r="AM332" s="58">
        <v>1619.07</v>
      </c>
      <c r="AN332" s="58">
        <v>0</v>
      </c>
      <c r="AO332" s="58">
        <v>17.38</v>
      </c>
      <c r="AP332" s="58">
        <v>0</v>
      </c>
      <c r="AQ332" s="58">
        <v>0</v>
      </c>
      <c r="AR332" s="58">
        <v>0</v>
      </c>
      <c r="AS332" s="58">
        <v>0</v>
      </c>
      <c r="AT332" s="58">
        <v>0</v>
      </c>
      <c r="AU332" s="58">
        <v>0</v>
      </c>
      <c r="AV332" s="58">
        <v>3618.099545</v>
      </c>
      <c r="AW332" s="58">
        <v>7248.1595450000004</v>
      </c>
      <c r="AX332" s="58">
        <v>15978.1047619048</v>
      </c>
      <c r="AY332" s="58">
        <v>5700</v>
      </c>
      <c r="AZ332" s="58">
        <v>21678.1047619048</v>
      </c>
      <c r="BA332" s="58">
        <v>74980.238453095197</v>
      </c>
    </row>
    <row r="333" spans="1:53">
      <c r="A333" s="56">
        <v>202402</v>
      </c>
      <c r="B333" s="56" t="s">
        <v>528</v>
      </c>
      <c r="C333" s="56" t="s">
        <v>366</v>
      </c>
      <c r="D333" s="56" t="s">
        <v>365</v>
      </c>
      <c r="E333" s="62" t="str">
        <f>VLOOKUP(C333,'[2]2024年门店-截止10.31'!A:C,3,0)</f>
        <v>营业</v>
      </c>
      <c r="F333" s="63">
        <f>VLOOKUP(C333,[2]面积!A:B,2,0)</f>
        <v>82</v>
      </c>
      <c r="G333" s="57" t="str">
        <f>IF(OR(E333="营业",E333="装修中"),VLOOKUP(C333,[2]当前组织架构!C:H,6,0),"")</f>
        <v>江远洋</v>
      </c>
      <c r="H333" s="57" t="str">
        <f>IF(OR(E333="营业",E333="装修中"),VLOOKUP(C333,[2]当前组织架构!C:H,5,0),"")</f>
        <v>严彪</v>
      </c>
      <c r="I333" s="58">
        <v>265075.86</v>
      </c>
      <c r="J333" s="58">
        <v>15004.29</v>
      </c>
      <c r="K333" s="58">
        <v>250071.57</v>
      </c>
      <c r="L333" s="58">
        <v>11425.75</v>
      </c>
      <c r="M333" s="58">
        <v>7041.41</v>
      </c>
      <c r="N333" s="58">
        <v>5816.87</v>
      </c>
      <c r="O333" s="58">
        <v>31204.93</v>
      </c>
      <c r="P333" s="58">
        <v>0</v>
      </c>
      <c r="Q333" s="58">
        <v>-289.73049140000001</v>
      </c>
      <c r="R333" s="58">
        <v>55199.229509999997</v>
      </c>
      <c r="S333" s="58">
        <v>12339.25324</v>
      </c>
      <c r="T333" s="58">
        <v>0</v>
      </c>
      <c r="U333" s="58">
        <v>2185.59</v>
      </c>
      <c r="V333" s="58">
        <v>69724.072750000007</v>
      </c>
      <c r="W333" s="58">
        <v>180347.49729999999</v>
      </c>
      <c r="X333" s="58">
        <v>29659.93</v>
      </c>
      <c r="Y333" s="58">
        <v>10725.65</v>
      </c>
      <c r="Z333" s="58">
        <v>4034.61</v>
      </c>
      <c r="AA333" s="58">
        <v>2285.2800000000002</v>
      </c>
      <c r="AB333" s="58">
        <v>5528.6060379999999</v>
      </c>
      <c r="AC333" s="58">
        <v>0</v>
      </c>
      <c r="AD333" s="58">
        <v>52234.07604</v>
      </c>
      <c r="AE333" s="58">
        <v>961.4</v>
      </c>
      <c r="AF333" s="58">
        <v>0</v>
      </c>
      <c r="AG333" s="58">
        <v>392.11</v>
      </c>
      <c r="AH333" s="58">
        <v>456.42</v>
      </c>
      <c r="AI333" s="58">
        <v>0</v>
      </c>
      <c r="AJ333" s="58">
        <v>0</v>
      </c>
      <c r="AK333" s="58">
        <v>44.81</v>
      </c>
      <c r="AL333" s="58">
        <v>0</v>
      </c>
      <c r="AM333" s="58">
        <v>2445.33</v>
      </c>
      <c r="AN333" s="58">
        <v>179.25</v>
      </c>
      <c r="AO333" s="58">
        <v>0</v>
      </c>
      <c r="AP333" s="58">
        <v>0</v>
      </c>
      <c r="AQ333" s="58">
        <v>105.8</v>
      </c>
      <c r="AR333" s="58">
        <v>0</v>
      </c>
      <c r="AS333" s="58">
        <v>0</v>
      </c>
      <c r="AT333" s="58">
        <v>0</v>
      </c>
      <c r="AU333" s="58">
        <v>0</v>
      </c>
      <c r="AV333" s="58">
        <v>1783.2778149999999</v>
      </c>
      <c r="AW333" s="58">
        <v>6368.3978150000003</v>
      </c>
      <c r="AX333" s="58">
        <v>55981.561904761897</v>
      </c>
      <c r="AY333" s="58">
        <v>11171.339622641501</v>
      </c>
      <c r="AZ333" s="58">
        <v>67152.901527403403</v>
      </c>
      <c r="BA333" s="58">
        <v>54592.121917596603</v>
      </c>
    </row>
    <row r="334" spans="1:53">
      <c r="A334" s="56">
        <v>202402</v>
      </c>
      <c r="B334" s="56" t="s">
        <v>528</v>
      </c>
      <c r="C334" s="56" t="s">
        <v>76</v>
      </c>
      <c r="D334" s="56" t="s">
        <v>75</v>
      </c>
      <c r="E334" s="62" t="str">
        <f>VLOOKUP(C334,'[2]2024年门店-截止10.31'!A:C,3,0)</f>
        <v>营业</v>
      </c>
      <c r="F334" s="63">
        <f>VLOOKUP(C334,[2]面积!A:B,2,0)</f>
        <v>48</v>
      </c>
      <c r="G334" s="57" t="str">
        <f>IF(OR(E334="营业",E334="装修中"),VLOOKUP(C334,[2]当前组织架构!C:H,6,0),"")</f>
        <v>孙军</v>
      </c>
      <c r="H334" s="57" t="str">
        <f>IF(OR(E334="营业",E334="装修中"),VLOOKUP(C334,[2]当前组织架构!C:H,5,0),"")</f>
        <v>甘胜斌</v>
      </c>
      <c r="I334" s="58">
        <v>150816.87</v>
      </c>
      <c r="J334" s="58">
        <v>8536.7999999999993</v>
      </c>
      <c r="K334" s="58">
        <v>142280.07</v>
      </c>
      <c r="L334" s="58">
        <v>4565.97</v>
      </c>
      <c r="M334" s="58">
        <v>4571.38</v>
      </c>
      <c r="N334" s="58">
        <v>5750.12</v>
      </c>
      <c r="O334" s="58">
        <v>16888.66</v>
      </c>
      <c r="P334" s="58">
        <v>0</v>
      </c>
      <c r="Q334" s="58">
        <v>-165.91613469999999</v>
      </c>
      <c r="R334" s="58">
        <v>31610.21387</v>
      </c>
      <c r="S334" s="58">
        <v>6819.8857930000004</v>
      </c>
      <c r="T334" s="58">
        <v>0</v>
      </c>
      <c r="U334" s="58">
        <v>2394.5</v>
      </c>
      <c r="V334" s="58">
        <v>40824.59966</v>
      </c>
      <c r="W334" s="58">
        <v>101455.4703</v>
      </c>
      <c r="X334" s="58">
        <v>29058.9</v>
      </c>
      <c r="Y334" s="58">
        <v>8798.18</v>
      </c>
      <c r="Z334" s="58">
        <v>1379.92</v>
      </c>
      <c r="AA334" s="58">
        <v>9085.84</v>
      </c>
      <c r="AB334" s="58">
        <v>1033.6562260000001</v>
      </c>
      <c r="AC334" s="58">
        <v>0</v>
      </c>
      <c r="AD334" s="58">
        <v>49356.496229999997</v>
      </c>
      <c r="AE334" s="58">
        <v>4791.53</v>
      </c>
      <c r="AF334" s="58">
        <v>0</v>
      </c>
      <c r="AG334" s="58">
        <v>449.92</v>
      </c>
      <c r="AH334" s="58">
        <v>445.2</v>
      </c>
      <c r="AI334" s="58">
        <v>0</v>
      </c>
      <c r="AJ334" s="58">
        <v>20</v>
      </c>
      <c r="AK334" s="58">
        <v>0</v>
      </c>
      <c r="AL334" s="58">
        <v>0</v>
      </c>
      <c r="AM334" s="58">
        <v>2369.98</v>
      </c>
      <c r="AN334" s="58">
        <v>166.75</v>
      </c>
      <c r="AO334" s="58">
        <v>291.14999999999998</v>
      </c>
      <c r="AP334" s="58">
        <v>0</v>
      </c>
      <c r="AQ334" s="58">
        <v>0</v>
      </c>
      <c r="AR334" s="58">
        <v>0</v>
      </c>
      <c r="AS334" s="58">
        <v>0</v>
      </c>
      <c r="AT334" s="58">
        <v>0</v>
      </c>
      <c r="AU334" s="58">
        <v>0</v>
      </c>
      <c r="AV334" s="58">
        <v>2671.7008489999998</v>
      </c>
      <c r="AW334" s="58">
        <v>11206.23085</v>
      </c>
      <c r="AX334" s="58">
        <v>30156.19</v>
      </c>
      <c r="AY334" s="58">
        <v>8679.2452830188704</v>
      </c>
      <c r="AZ334" s="58">
        <v>38835.435283018902</v>
      </c>
      <c r="BA334" s="58">
        <v>2057.3079369811298</v>
      </c>
    </row>
    <row r="335" spans="1:53">
      <c r="A335" s="56">
        <v>202402</v>
      </c>
      <c r="B335" s="56" t="s">
        <v>532</v>
      </c>
      <c r="C335" s="56" t="s">
        <v>371</v>
      </c>
      <c r="D335" s="56" t="s">
        <v>429</v>
      </c>
      <c r="E335" s="62" t="str">
        <f>VLOOKUP(C335,'[2]2024年门店-截止10.31'!A:C,3,0)</f>
        <v>营业</v>
      </c>
      <c r="F335" s="63">
        <f>VLOOKUP(C335,[2]面积!A:B,2,0)</f>
        <v>70.349999999999994</v>
      </c>
      <c r="G335" s="57" t="str">
        <f>IF(OR(E335="营业",E335="装修中"),VLOOKUP(C335,[2]当前组织架构!C:H,6,0),"")</f>
        <v>江远洋</v>
      </c>
      <c r="H335" s="57" t="str">
        <f>IF(OR(E335="营业",E335="装修中"),VLOOKUP(C335,[2]当前组织架构!C:H,5,0),"")</f>
        <v>郭静</v>
      </c>
      <c r="I335" s="58">
        <v>0</v>
      </c>
      <c r="J335" s="58">
        <v>0</v>
      </c>
      <c r="K335" s="58">
        <v>0</v>
      </c>
      <c r="L335" s="58">
        <v>0</v>
      </c>
      <c r="M335" s="58">
        <v>0</v>
      </c>
      <c r="N335" s="58">
        <v>0</v>
      </c>
      <c r="O335" s="58">
        <v>0</v>
      </c>
      <c r="P335" s="58">
        <v>0</v>
      </c>
      <c r="Q335" s="58">
        <v>0</v>
      </c>
      <c r="R335" s="58">
        <v>0</v>
      </c>
      <c r="S335" s="58">
        <v>0</v>
      </c>
      <c r="T335" s="58">
        <v>0</v>
      </c>
      <c r="U335" s="58">
        <v>0</v>
      </c>
      <c r="V335" s="58">
        <v>0</v>
      </c>
      <c r="W335" s="58">
        <v>0</v>
      </c>
      <c r="X335" s="58">
        <v>0</v>
      </c>
      <c r="Y335" s="58">
        <v>0</v>
      </c>
      <c r="Z335" s="58">
        <v>0</v>
      </c>
      <c r="AA335" s="58">
        <v>0</v>
      </c>
      <c r="AB335" s="58">
        <v>0</v>
      </c>
      <c r="AC335" s="58">
        <v>0</v>
      </c>
      <c r="AD335" s="58">
        <v>0</v>
      </c>
      <c r="AE335" s="58">
        <v>0</v>
      </c>
      <c r="AF335" s="58">
        <v>0</v>
      </c>
      <c r="AG335" s="58">
        <v>0</v>
      </c>
      <c r="AH335" s="58">
        <v>0</v>
      </c>
      <c r="AI335" s="58">
        <v>0</v>
      </c>
      <c r="AJ335" s="58">
        <v>0</v>
      </c>
      <c r="AK335" s="58">
        <v>0</v>
      </c>
      <c r="AL335" s="58">
        <v>0</v>
      </c>
      <c r="AM335" s="58">
        <v>0</v>
      </c>
      <c r="AN335" s="58">
        <v>0</v>
      </c>
      <c r="AO335" s="58">
        <v>0</v>
      </c>
      <c r="AP335" s="58">
        <v>0</v>
      </c>
      <c r="AQ335" s="58">
        <v>0</v>
      </c>
      <c r="AR335" s="58">
        <v>0</v>
      </c>
      <c r="AS335" s="58">
        <v>0</v>
      </c>
      <c r="AT335" s="58">
        <v>0</v>
      </c>
      <c r="AU335" s="58">
        <v>0</v>
      </c>
      <c r="AV335" s="58">
        <v>0</v>
      </c>
      <c r="AW335" s="58">
        <v>0</v>
      </c>
      <c r="AX335" s="58">
        <v>0</v>
      </c>
      <c r="AY335" s="58">
        <v>0</v>
      </c>
      <c r="AZ335" s="58">
        <v>0</v>
      </c>
      <c r="BA335" s="58">
        <v>0</v>
      </c>
    </row>
    <row r="336" spans="1:53">
      <c r="A336" s="56">
        <v>202402</v>
      </c>
      <c r="B336" s="56" t="s">
        <v>528</v>
      </c>
      <c r="C336" s="56" t="s">
        <v>368</v>
      </c>
      <c r="D336" s="56" t="s">
        <v>367</v>
      </c>
      <c r="E336" s="62" t="str">
        <f>VLOOKUP(C336,'[2]2024年门店-截止10.31'!A:C,3,0)</f>
        <v>营业</v>
      </c>
      <c r="F336" s="63">
        <f>VLOOKUP(C336,[2]面积!A:B,2,0)</f>
        <v>55.2</v>
      </c>
      <c r="G336" s="57" t="str">
        <f>IF(OR(E336="营业",E336="装修中"),VLOOKUP(C336,[2]当前组织架构!C:H,6,0),"")</f>
        <v>江远洋</v>
      </c>
      <c r="H336" s="57" t="str">
        <f>IF(OR(E336="营业",E336="装修中"),VLOOKUP(C336,[2]当前组织架构!C:H,5,0),"")</f>
        <v>许瑛伦</v>
      </c>
      <c r="I336" s="58">
        <v>187117.29</v>
      </c>
      <c r="J336" s="58">
        <v>5450.02</v>
      </c>
      <c r="K336" s="58">
        <v>181667.27</v>
      </c>
      <c r="L336" s="58">
        <v>8148.87</v>
      </c>
      <c r="M336" s="58">
        <v>6688.51</v>
      </c>
      <c r="N336" s="58">
        <v>5889.85</v>
      </c>
      <c r="O336" s="58">
        <v>26036.43</v>
      </c>
      <c r="P336" s="58">
        <v>0</v>
      </c>
      <c r="Q336" s="58">
        <v>-244.17214150000001</v>
      </c>
      <c r="R336" s="58">
        <v>46519.487860000001</v>
      </c>
      <c r="S336" s="58">
        <v>10333.2834</v>
      </c>
      <c r="T336" s="58">
        <v>0</v>
      </c>
      <c r="U336" s="58">
        <v>3373.5</v>
      </c>
      <c r="V336" s="58">
        <v>60226.271260000001</v>
      </c>
      <c r="W336" s="58">
        <v>121440.9987</v>
      </c>
      <c r="X336" s="58">
        <v>28973.89</v>
      </c>
      <c r="Y336" s="58">
        <v>6487.8</v>
      </c>
      <c r="Z336" s="58">
        <v>2029.48</v>
      </c>
      <c r="AA336" s="58">
        <v>1552.63</v>
      </c>
      <c r="AB336" s="58">
        <v>4369.6735849999995</v>
      </c>
      <c r="AC336" s="58">
        <v>0</v>
      </c>
      <c r="AD336" s="58">
        <v>43413.473579999998</v>
      </c>
      <c r="AE336" s="58">
        <v>286.92</v>
      </c>
      <c r="AF336" s="58">
        <v>0</v>
      </c>
      <c r="AG336" s="58">
        <v>54.42</v>
      </c>
      <c r="AH336" s="58">
        <v>0</v>
      </c>
      <c r="AI336" s="58">
        <v>0</v>
      </c>
      <c r="AJ336" s="58">
        <v>0</v>
      </c>
      <c r="AK336" s="58">
        <v>93.55</v>
      </c>
      <c r="AL336" s="58">
        <v>0</v>
      </c>
      <c r="AM336" s="58">
        <v>951.36</v>
      </c>
      <c r="AN336" s="58">
        <v>179.25</v>
      </c>
      <c r="AO336" s="58">
        <v>289.2</v>
      </c>
      <c r="AP336" s="58">
        <v>0</v>
      </c>
      <c r="AQ336" s="58">
        <v>0</v>
      </c>
      <c r="AR336" s="58">
        <v>0</v>
      </c>
      <c r="AS336" s="58">
        <v>0</v>
      </c>
      <c r="AT336" s="58">
        <v>0</v>
      </c>
      <c r="AU336" s="58">
        <v>0</v>
      </c>
      <c r="AV336" s="58">
        <v>1783.2778149999999</v>
      </c>
      <c r="AW336" s="58">
        <v>3637.9778150000002</v>
      </c>
      <c r="AX336" s="58">
        <v>33790.68</v>
      </c>
      <c r="AY336" s="58">
        <v>7217.25</v>
      </c>
      <c r="AZ336" s="58">
        <v>41007.93</v>
      </c>
      <c r="BA336" s="58">
        <v>33381.617305</v>
      </c>
    </row>
    <row r="337" spans="1:53">
      <c r="A337" s="56">
        <v>202402</v>
      </c>
      <c r="B337" s="66" t="s">
        <v>528</v>
      </c>
      <c r="C337" s="66" t="s">
        <v>529</v>
      </c>
      <c r="D337" s="66" t="s">
        <v>530</v>
      </c>
      <c r="E337" s="62" t="str">
        <f>VLOOKUP(C337,'[2]2024年门店-截止10.31'!A:C,3,0)</f>
        <v>已闭店</v>
      </c>
      <c r="F337" s="63">
        <f>VLOOKUP(C337,[2]面积!A:B,2,0)</f>
        <v>74</v>
      </c>
      <c r="G337" s="57" t="str">
        <f>IF(OR(E337="营业",E337="装修中"),VLOOKUP(C337,[2]当前组织架构!C:H,6,0),"")</f>
        <v/>
      </c>
      <c r="H337" s="57" t="str">
        <f>IF(OR(E337="营业",E337="装修中"),VLOOKUP(C337,[2]当前组织架构!C:H,5,0),"")</f>
        <v/>
      </c>
      <c r="I337" s="58">
        <v>0</v>
      </c>
      <c r="J337" s="58">
        <v>0</v>
      </c>
      <c r="K337" s="58">
        <v>0</v>
      </c>
      <c r="L337" s="58">
        <v>0</v>
      </c>
      <c r="M337" s="58">
        <v>0</v>
      </c>
      <c r="N337" s="58">
        <v>0</v>
      </c>
      <c r="O337" s="58">
        <v>0</v>
      </c>
      <c r="P337" s="58">
        <v>0</v>
      </c>
      <c r="Q337" s="58">
        <v>0</v>
      </c>
      <c r="R337" s="58">
        <v>0</v>
      </c>
      <c r="S337" s="58">
        <v>0</v>
      </c>
      <c r="T337" s="58">
        <v>0</v>
      </c>
      <c r="U337" s="58">
        <v>160.38</v>
      </c>
      <c r="V337" s="58">
        <v>160.38</v>
      </c>
      <c r="W337" s="58">
        <v>-160.38</v>
      </c>
      <c r="X337" s="58">
        <v>0</v>
      </c>
      <c r="Y337" s="58">
        <v>0</v>
      </c>
      <c r="Z337" s="58">
        <v>0</v>
      </c>
      <c r="AA337" s="58">
        <v>0</v>
      </c>
      <c r="AB337" s="58">
        <v>0</v>
      </c>
      <c r="AC337" s="58">
        <v>0</v>
      </c>
      <c r="AD337" s="58">
        <v>0</v>
      </c>
      <c r="AE337" s="58">
        <v>0</v>
      </c>
      <c r="AF337" s="58">
        <v>0</v>
      </c>
      <c r="AG337" s="58">
        <v>216</v>
      </c>
      <c r="AH337" s="58">
        <v>794.97</v>
      </c>
      <c r="AI337" s="58">
        <v>0</v>
      </c>
      <c r="AJ337" s="58">
        <v>0</v>
      </c>
      <c r="AK337" s="58">
        <v>0</v>
      </c>
      <c r="AL337" s="58">
        <v>0</v>
      </c>
      <c r="AM337" s="58">
        <v>252.35</v>
      </c>
      <c r="AN337" s="58">
        <v>0</v>
      </c>
      <c r="AO337" s="58">
        <v>0</v>
      </c>
      <c r="AP337" s="58">
        <v>0</v>
      </c>
      <c r="AQ337" s="58">
        <v>128</v>
      </c>
      <c r="AR337" s="58">
        <v>0</v>
      </c>
      <c r="AS337" s="58">
        <v>0</v>
      </c>
      <c r="AT337" s="58">
        <v>0</v>
      </c>
      <c r="AU337" s="58">
        <v>0</v>
      </c>
      <c r="AV337" s="58">
        <v>0</v>
      </c>
      <c r="AW337" s="58">
        <v>1391.32</v>
      </c>
      <c r="AX337" s="58">
        <v>0</v>
      </c>
      <c r="AY337" s="58">
        <v>0</v>
      </c>
      <c r="AZ337" s="58">
        <v>0</v>
      </c>
      <c r="BA337" s="58">
        <v>-1551.7</v>
      </c>
    </row>
    <row r="338" spans="1:53">
      <c r="A338" s="56">
        <v>202403</v>
      </c>
      <c r="B338" s="56" t="s">
        <v>528</v>
      </c>
      <c r="C338" s="56" t="s">
        <v>43</v>
      </c>
      <c r="D338" s="56" t="s">
        <v>42</v>
      </c>
      <c r="E338" s="62" t="str">
        <f>VLOOKUP(C338,'[2]2024年门店-截止10.31'!A:C,3,0)</f>
        <v>营业</v>
      </c>
      <c r="F338" s="63">
        <f>VLOOKUP(C338,[2]面积!A:B,2,0)</f>
        <v>106</v>
      </c>
      <c r="G338" s="57" t="str">
        <f>IF(OR(E338="营业",E338="装修中"),VLOOKUP(C338,[2]当前组织架构!C:H,6,0),"")</f>
        <v>戴斌</v>
      </c>
      <c r="H338" s="57" t="str">
        <f>IF(OR(E338="营业",E338="装修中"),VLOOKUP(C338,[2]当前组织架构!C:H,5,0),"")</f>
        <v>王炎根</v>
      </c>
      <c r="I338" s="58">
        <v>147405.65</v>
      </c>
      <c r="J338" s="58">
        <v>4293.37</v>
      </c>
      <c r="K338" s="58">
        <v>143112.28</v>
      </c>
      <c r="L338" s="58">
        <v>7243.57</v>
      </c>
      <c r="M338" s="58">
        <v>8057.79</v>
      </c>
      <c r="N338" s="58">
        <v>8254.59</v>
      </c>
      <c r="O338" s="58">
        <v>24470.86</v>
      </c>
      <c r="P338" s="58">
        <v>0</v>
      </c>
      <c r="Q338" s="58">
        <v>-1036.60210064436</v>
      </c>
      <c r="R338" s="58">
        <v>46990.207899355599</v>
      </c>
      <c r="S338" s="58">
        <v>9793.7942554917299</v>
      </c>
      <c r="T338" s="58">
        <v>249.36</v>
      </c>
      <c r="U338" s="58">
        <v>2351.7800000000002</v>
      </c>
      <c r="V338" s="58">
        <v>59385.142154847403</v>
      </c>
      <c r="W338" s="58">
        <v>83727.137845152596</v>
      </c>
      <c r="X338" s="58">
        <v>24036.639999999999</v>
      </c>
      <c r="Y338" s="58">
        <v>3616.71</v>
      </c>
      <c r="Z338" s="58">
        <v>3145.27</v>
      </c>
      <c r="AA338" s="58">
        <v>5200.88</v>
      </c>
      <c r="AB338" s="58">
        <v>1682.40037735849</v>
      </c>
      <c r="AC338" s="58">
        <v>0</v>
      </c>
      <c r="AD338" s="58">
        <v>37681.900377358499</v>
      </c>
      <c r="AE338" s="58">
        <v>3722.64</v>
      </c>
      <c r="AF338" s="58">
        <v>0</v>
      </c>
      <c r="AG338" s="58">
        <v>319.29000000000002</v>
      </c>
      <c r="AH338" s="58">
        <v>0</v>
      </c>
      <c r="AI338" s="58">
        <v>93</v>
      </c>
      <c r="AJ338" s="58">
        <v>221.6</v>
      </c>
      <c r="AK338" s="58">
        <v>39.35</v>
      </c>
      <c r="AL338" s="58">
        <v>0</v>
      </c>
      <c r="AM338" s="58">
        <v>1138.76</v>
      </c>
      <c r="AN338" s="58">
        <v>503.03</v>
      </c>
      <c r="AO338" s="58">
        <v>1063.53</v>
      </c>
      <c r="AP338" s="58">
        <v>0</v>
      </c>
      <c r="AQ338" s="58">
        <v>0</v>
      </c>
      <c r="AR338" s="58">
        <v>0</v>
      </c>
      <c r="AS338" s="58">
        <v>0</v>
      </c>
      <c r="AT338" s="58">
        <v>0</v>
      </c>
      <c r="AU338" s="58">
        <v>0</v>
      </c>
      <c r="AV338" s="58">
        <v>1916.08491412536</v>
      </c>
      <c r="AW338" s="58">
        <v>9017.2849141253591</v>
      </c>
      <c r="AX338" s="58">
        <v>16121</v>
      </c>
      <c r="AY338" s="58">
        <v>4081</v>
      </c>
      <c r="AZ338" s="58">
        <v>20202</v>
      </c>
      <c r="BA338" s="58">
        <v>16825.9525536687</v>
      </c>
    </row>
    <row r="339" spans="1:53">
      <c r="A339" s="56">
        <v>202403</v>
      </c>
      <c r="B339" s="56" t="s">
        <v>528</v>
      </c>
      <c r="C339" s="56" t="s">
        <v>45</v>
      </c>
      <c r="D339" s="56" t="s">
        <v>44</v>
      </c>
      <c r="E339" s="62" t="str">
        <f>VLOOKUP(C339,'[2]2024年门店-截止10.31'!A:C,3,0)</f>
        <v>营业</v>
      </c>
      <c r="F339" s="63">
        <f>VLOOKUP(C339,[2]面积!A:B,2,0)</f>
        <v>150</v>
      </c>
      <c r="G339" s="57" t="str">
        <f>IF(OR(E339="营业",E339="装修中"),VLOOKUP(C339,[2]当前组织架构!C:H,6,0),"")</f>
        <v>戴斌</v>
      </c>
      <c r="H339" s="57" t="str">
        <f>IF(OR(E339="营业",E339="装修中"),VLOOKUP(C339,[2]当前组织架构!C:H,5,0),"")</f>
        <v>王炎根</v>
      </c>
      <c r="I339" s="58">
        <v>163068.60999999999</v>
      </c>
      <c r="J339" s="58">
        <v>4749.5699999999797</v>
      </c>
      <c r="K339" s="58">
        <v>158319.04000000001</v>
      </c>
      <c r="L339" s="58">
        <v>7288.99</v>
      </c>
      <c r="M339" s="58">
        <v>7783.56</v>
      </c>
      <c r="N339" s="58">
        <v>5979.23</v>
      </c>
      <c r="O339" s="58">
        <v>24234.85</v>
      </c>
      <c r="P339" s="58">
        <v>0</v>
      </c>
      <c r="Q339" s="58">
        <v>-977.45854428190603</v>
      </c>
      <c r="R339" s="58">
        <v>44309.171455718097</v>
      </c>
      <c r="S339" s="58">
        <v>9555.0774251832208</v>
      </c>
      <c r="T339" s="58">
        <v>291.47000000000003</v>
      </c>
      <c r="U339" s="58">
        <v>4265.7299999999996</v>
      </c>
      <c r="V339" s="58">
        <v>58421.448880901298</v>
      </c>
      <c r="W339" s="58">
        <v>99897.591119098695</v>
      </c>
      <c r="X339" s="58">
        <v>20315.150000000001</v>
      </c>
      <c r="Y339" s="58">
        <v>3925.19</v>
      </c>
      <c r="Z339" s="58">
        <v>2478.1999999999998</v>
      </c>
      <c r="AA339" s="58">
        <v>4439.38</v>
      </c>
      <c r="AB339" s="58">
        <v>1254.79</v>
      </c>
      <c r="AC339" s="58">
        <v>0</v>
      </c>
      <c r="AD339" s="58">
        <v>32412.71</v>
      </c>
      <c r="AE339" s="58">
        <v>3358.2</v>
      </c>
      <c r="AF339" s="58">
        <v>0</v>
      </c>
      <c r="AG339" s="58">
        <v>222.26</v>
      </c>
      <c r="AH339" s="58">
        <v>110</v>
      </c>
      <c r="AI339" s="58">
        <v>105</v>
      </c>
      <c r="AJ339" s="58">
        <v>224.01</v>
      </c>
      <c r="AK339" s="58">
        <v>40.03</v>
      </c>
      <c r="AL339" s="58">
        <v>0</v>
      </c>
      <c r="AM339" s="58">
        <v>1263.8399999999999</v>
      </c>
      <c r="AN339" s="58">
        <v>503.03</v>
      </c>
      <c r="AO339" s="58">
        <v>1337.84</v>
      </c>
      <c r="AP339" s="58">
        <v>0</v>
      </c>
      <c r="AQ339" s="58">
        <v>536</v>
      </c>
      <c r="AR339" s="58">
        <v>0</v>
      </c>
      <c r="AS339" s="58">
        <v>0</v>
      </c>
      <c r="AT339" s="58">
        <v>0</v>
      </c>
      <c r="AU339" s="58">
        <v>0</v>
      </c>
      <c r="AV339" s="58">
        <v>1916.08491412536</v>
      </c>
      <c r="AW339" s="58">
        <v>9616.2949141253594</v>
      </c>
      <c r="AX339" s="58">
        <v>24400</v>
      </c>
      <c r="AY339" s="58">
        <v>480</v>
      </c>
      <c r="AZ339" s="58">
        <v>24880</v>
      </c>
      <c r="BA339" s="58">
        <v>32988.586204973297</v>
      </c>
    </row>
    <row r="340" spans="1:53">
      <c r="A340" s="56">
        <v>202403</v>
      </c>
      <c r="B340" s="56" t="s">
        <v>528</v>
      </c>
      <c r="C340" s="56" t="s">
        <v>47</v>
      </c>
      <c r="D340" s="56" t="s">
        <v>46</v>
      </c>
      <c r="E340" s="62" t="str">
        <f>VLOOKUP(C340,'[2]2024年门店-截止10.31'!A:C,3,0)</f>
        <v>营业</v>
      </c>
      <c r="F340" s="63">
        <f>VLOOKUP(C340,[2]面积!A:B,2,0)</f>
        <v>150</v>
      </c>
      <c r="G340" s="57" t="str">
        <f>IF(OR(E340="营业",E340="装修中"),VLOOKUP(C340,[2]当前组织架构!C:H,6,0),"")</f>
        <v>戴斌</v>
      </c>
      <c r="H340" s="57" t="str">
        <f>IF(OR(E340="营业",E340="装修中"),VLOOKUP(C340,[2]当前组织架构!C:H,5,0),"")</f>
        <v>王炎根</v>
      </c>
      <c r="I340" s="58">
        <v>58492.95</v>
      </c>
      <c r="J340" s="58">
        <v>1703.68</v>
      </c>
      <c r="K340" s="58">
        <v>56789.27</v>
      </c>
      <c r="L340" s="58">
        <v>2823.77</v>
      </c>
      <c r="M340" s="58">
        <v>3271.06</v>
      </c>
      <c r="N340" s="58">
        <v>2925.77</v>
      </c>
      <c r="O340" s="58">
        <v>11905.23</v>
      </c>
      <c r="P340" s="58">
        <v>0</v>
      </c>
      <c r="Q340" s="58">
        <v>-451.65938224351498</v>
      </c>
      <c r="R340" s="58">
        <v>20474.170617756499</v>
      </c>
      <c r="S340" s="58">
        <v>4610.1856765662396</v>
      </c>
      <c r="T340" s="58">
        <v>0</v>
      </c>
      <c r="U340" s="58">
        <v>5312.93</v>
      </c>
      <c r="V340" s="58">
        <v>30397.286294322701</v>
      </c>
      <c r="W340" s="58">
        <v>26391.983705677299</v>
      </c>
      <c r="X340" s="58">
        <v>13908</v>
      </c>
      <c r="Y340" s="58">
        <v>2445.96</v>
      </c>
      <c r="Z340" s="58">
        <v>1291.94</v>
      </c>
      <c r="AA340" s="58">
        <v>3131.46</v>
      </c>
      <c r="AB340" s="58">
        <v>1441.60150943396</v>
      </c>
      <c r="AC340" s="58">
        <v>0</v>
      </c>
      <c r="AD340" s="58">
        <v>22218.961509434001</v>
      </c>
      <c r="AE340" s="58">
        <v>2682.6</v>
      </c>
      <c r="AF340" s="58">
        <v>0</v>
      </c>
      <c r="AG340" s="58">
        <v>7.79</v>
      </c>
      <c r="AH340" s="58">
        <v>0</v>
      </c>
      <c r="AI340" s="58">
        <v>0</v>
      </c>
      <c r="AJ340" s="58">
        <v>52.01</v>
      </c>
      <c r="AK340" s="58">
        <v>36.92</v>
      </c>
      <c r="AL340" s="58">
        <v>0</v>
      </c>
      <c r="AM340" s="58">
        <v>827.02</v>
      </c>
      <c r="AN340" s="58">
        <v>503.03</v>
      </c>
      <c r="AO340" s="58">
        <v>881.24</v>
      </c>
      <c r="AP340" s="58">
        <v>0</v>
      </c>
      <c r="AQ340" s="58">
        <v>0</v>
      </c>
      <c r="AR340" s="58">
        <v>0</v>
      </c>
      <c r="AS340" s="58">
        <v>0</v>
      </c>
      <c r="AT340" s="58">
        <v>0</v>
      </c>
      <c r="AU340" s="58">
        <v>0</v>
      </c>
      <c r="AV340" s="58">
        <v>1916.08491412536</v>
      </c>
      <c r="AW340" s="58">
        <v>6906.6949141253599</v>
      </c>
      <c r="AX340" s="58">
        <v>6074.85</v>
      </c>
      <c r="AY340" s="58">
        <v>975</v>
      </c>
      <c r="AZ340" s="58">
        <v>7049.85</v>
      </c>
      <c r="BA340" s="58">
        <v>-9783.5227178820605</v>
      </c>
    </row>
    <row r="341" spans="1:53">
      <c r="A341" s="56">
        <v>202403</v>
      </c>
      <c r="B341" s="56" t="s">
        <v>528</v>
      </c>
      <c r="C341" s="56" t="s">
        <v>49</v>
      </c>
      <c r="D341" s="56" t="s">
        <v>48</v>
      </c>
      <c r="E341" s="62" t="str">
        <f>VLOOKUP(C341,'[2]2024年门店-截止10.31'!A:C,3,0)</f>
        <v>营业</v>
      </c>
      <c r="F341" s="63">
        <f>VLOOKUP(C341,[2]面积!A:B,2,0)</f>
        <v>102</v>
      </c>
      <c r="G341" s="57" t="str">
        <f>IF(OR(E341="营业",E341="装修中"),VLOOKUP(C341,[2]当前组织架构!C:H,6,0),"")</f>
        <v>刘佳</v>
      </c>
      <c r="H341" s="57" t="str">
        <f>IF(OR(E341="营业",E341="装修中"),VLOOKUP(C341,[2]当前组织架构!C:H,5,0),"")</f>
        <v>袁春福</v>
      </c>
      <c r="I341" s="58">
        <v>186374.31</v>
      </c>
      <c r="J341" s="58">
        <v>5428.38</v>
      </c>
      <c r="K341" s="58">
        <v>180945.93</v>
      </c>
      <c r="L341" s="58">
        <v>7892.32</v>
      </c>
      <c r="M341" s="58">
        <v>9178.2099999999991</v>
      </c>
      <c r="N341" s="58">
        <v>7015.02</v>
      </c>
      <c r="O341" s="58">
        <v>26295.3</v>
      </c>
      <c r="P341" s="58">
        <v>0</v>
      </c>
      <c r="Q341" s="58">
        <v>-1087.4112801214201</v>
      </c>
      <c r="R341" s="58">
        <v>49293.438719878599</v>
      </c>
      <c r="S341" s="58">
        <v>10446.2625139601</v>
      </c>
      <c r="T341" s="58">
        <v>661.55</v>
      </c>
      <c r="U341" s="58">
        <v>7806.47</v>
      </c>
      <c r="V341" s="58">
        <v>68207.721233838703</v>
      </c>
      <c r="W341" s="58">
        <v>112738.208766161</v>
      </c>
      <c r="X341" s="58">
        <v>27058.5</v>
      </c>
      <c r="Y341" s="58">
        <v>1632</v>
      </c>
      <c r="Z341" s="58">
        <v>3200.6</v>
      </c>
      <c r="AA341" s="58">
        <v>7439.53</v>
      </c>
      <c r="AB341" s="58">
        <v>1397.0341509433999</v>
      </c>
      <c r="AC341" s="58">
        <v>0</v>
      </c>
      <c r="AD341" s="58">
        <v>40727.664150943398</v>
      </c>
      <c r="AE341" s="58">
        <v>5303.6</v>
      </c>
      <c r="AF341" s="58">
        <v>42.14</v>
      </c>
      <c r="AG341" s="58">
        <v>440.81</v>
      </c>
      <c r="AH341" s="58">
        <v>504</v>
      </c>
      <c r="AI341" s="58">
        <v>580</v>
      </c>
      <c r="AJ341" s="58">
        <v>0</v>
      </c>
      <c r="AK341" s="58">
        <v>43.88</v>
      </c>
      <c r="AL341" s="58">
        <v>0</v>
      </c>
      <c r="AM341" s="58">
        <v>1032.52</v>
      </c>
      <c r="AN341" s="58">
        <v>571.03</v>
      </c>
      <c r="AO341" s="58">
        <v>1035.72</v>
      </c>
      <c r="AP341" s="58">
        <v>0</v>
      </c>
      <c r="AQ341" s="58">
        <v>0</v>
      </c>
      <c r="AR341" s="58">
        <v>0</v>
      </c>
      <c r="AS341" s="58">
        <v>0</v>
      </c>
      <c r="AT341" s="58">
        <v>0</v>
      </c>
      <c r="AU341" s="58">
        <v>0</v>
      </c>
      <c r="AV341" s="58">
        <v>2519.3946725008</v>
      </c>
      <c r="AW341" s="58">
        <v>12073.0946725008</v>
      </c>
      <c r="AX341" s="58">
        <v>34680</v>
      </c>
      <c r="AY341" s="58">
        <v>10200</v>
      </c>
      <c r="AZ341" s="58">
        <v>44880</v>
      </c>
      <c r="BA341" s="58">
        <v>15057.449942716799</v>
      </c>
    </row>
    <row r="342" spans="1:53">
      <c r="A342" s="56">
        <v>202403</v>
      </c>
      <c r="B342" s="56" t="s">
        <v>528</v>
      </c>
      <c r="C342" s="56" t="s">
        <v>51</v>
      </c>
      <c r="D342" s="56" t="s">
        <v>50</v>
      </c>
      <c r="E342" s="62" t="str">
        <f>VLOOKUP(C342,'[2]2024年门店-截止10.31'!A:C,3,0)</f>
        <v>营业</v>
      </c>
      <c r="F342" s="63">
        <f>VLOOKUP(C342,[2]面积!A:B,2,0)</f>
        <v>99.9</v>
      </c>
      <c r="G342" s="57" t="str">
        <f>IF(OR(E342="营业",E342="装修中"),VLOOKUP(C342,[2]当前组织架构!C:H,6,0),"")</f>
        <v>戴斌</v>
      </c>
      <c r="H342" s="57" t="str">
        <f>IF(OR(E342="营业",E342="装修中"),VLOOKUP(C342,[2]当前组织架构!C:H,5,0),"")</f>
        <v>池甜</v>
      </c>
      <c r="I342" s="58">
        <v>177701.49</v>
      </c>
      <c r="J342" s="58">
        <v>5175.7699999999904</v>
      </c>
      <c r="K342" s="58">
        <v>172525.72</v>
      </c>
      <c r="L342" s="58">
        <v>9050.01</v>
      </c>
      <c r="M342" s="58">
        <v>9000.4</v>
      </c>
      <c r="N342" s="58">
        <v>9402.5</v>
      </c>
      <c r="O342" s="58">
        <v>25421.77</v>
      </c>
      <c r="P342" s="58">
        <v>0</v>
      </c>
      <c r="Q342" s="58">
        <v>-1141.23766202457</v>
      </c>
      <c r="R342" s="58">
        <v>51733.442337975401</v>
      </c>
      <c r="S342" s="58">
        <v>10363.2720197955</v>
      </c>
      <c r="T342" s="58">
        <v>294.52</v>
      </c>
      <c r="U342" s="58">
        <v>7056.23</v>
      </c>
      <c r="V342" s="58">
        <v>69447.464357770907</v>
      </c>
      <c r="W342" s="58">
        <v>103078.25564222901</v>
      </c>
      <c r="X342" s="58">
        <v>25525.96</v>
      </c>
      <c r="Y342" s="58">
        <v>2854.5</v>
      </c>
      <c r="Z342" s="58">
        <v>4581.9399999999996</v>
      </c>
      <c r="AA342" s="58">
        <v>2912.92</v>
      </c>
      <c r="AB342" s="58">
        <v>657.49735849057004</v>
      </c>
      <c r="AC342" s="58">
        <v>0</v>
      </c>
      <c r="AD342" s="58">
        <v>36532.817358490604</v>
      </c>
      <c r="AE342" s="58">
        <v>5103.16</v>
      </c>
      <c r="AF342" s="58">
        <v>0</v>
      </c>
      <c r="AG342" s="58">
        <v>371.27</v>
      </c>
      <c r="AH342" s="58">
        <v>0</v>
      </c>
      <c r="AI342" s="58">
        <v>0</v>
      </c>
      <c r="AJ342" s="58">
        <v>70.39</v>
      </c>
      <c r="AK342" s="58">
        <v>35.270000000000003</v>
      </c>
      <c r="AL342" s="58">
        <v>0</v>
      </c>
      <c r="AM342" s="58">
        <v>981.05</v>
      </c>
      <c r="AN342" s="58">
        <v>503.03</v>
      </c>
      <c r="AO342" s="58">
        <v>615.09</v>
      </c>
      <c r="AP342" s="58">
        <v>0</v>
      </c>
      <c r="AQ342" s="58">
        <v>50</v>
      </c>
      <c r="AR342" s="58">
        <v>0</v>
      </c>
      <c r="AS342" s="58">
        <v>0</v>
      </c>
      <c r="AT342" s="58">
        <v>0</v>
      </c>
      <c r="AU342" s="58">
        <v>0</v>
      </c>
      <c r="AV342" s="58">
        <v>2614.8801971442299</v>
      </c>
      <c r="AW342" s="58">
        <v>10344.140197144199</v>
      </c>
      <c r="AX342" s="58">
        <v>18536</v>
      </c>
      <c r="AY342" s="58">
        <v>999</v>
      </c>
      <c r="AZ342" s="58">
        <v>19535</v>
      </c>
      <c r="BA342" s="58">
        <v>36666.298086594201</v>
      </c>
    </row>
    <row r="343" spans="1:53">
      <c r="A343" s="56">
        <v>202403</v>
      </c>
      <c r="B343" s="56" t="s">
        <v>528</v>
      </c>
      <c r="C343" s="56" t="s">
        <v>53</v>
      </c>
      <c r="D343" s="56" t="s">
        <v>52</v>
      </c>
      <c r="E343" s="62" t="str">
        <f>VLOOKUP(C343,'[2]2024年门店-截止10.31'!A:C,3,0)</f>
        <v>已闭店</v>
      </c>
      <c r="F343" s="63">
        <f>VLOOKUP(C343,[2]面积!A:B,2,0)</f>
        <v>80</v>
      </c>
      <c r="G343" s="57" t="str">
        <f>IF(OR(E343="营业",E343="装修中"),VLOOKUP(C343,[2]当前组织架构!C:H,6,0),"")</f>
        <v/>
      </c>
      <c r="H343" s="57" t="str">
        <f>IF(OR(E343="营业",E343="装修中"),VLOOKUP(C343,[2]当前组织架构!C:H,5,0),"")</f>
        <v/>
      </c>
      <c r="I343" s="58">
        <v>114371.87</v>
      </c>
      <c r="J343" s="58">
        <v>3331.22</v>
      </c>
      <c r="K343" s="58">
        <v>111040.65</v>
      </c>
      <c r="L343" s="58">
        <v>5065.55</v>
      </c>
      <c r="M343" s="58">
        <v>6342.39</v>
      </c>
      <c r="N343" s="58">
        <v>5174.18</v>
      </c>
      <c r="O343" s="58">
        <v>18024.39</v>
      </c>
      <c r="P343" s="58">
        <v>0</v>
      </c>
      <c r="Q343" s="58">
        <v>-746.94073918234199</v>
      </c>
      <c r="R343" s="58">
        <v>33859.569260817698</v>
      </c>
      <c r="S343" s="58">
        <v>7165.0891658589198</v>
      </c>
      <c r="T343" s="58">
        <v>248.57</v>
      </c>
      <c r="U343" s="58">
        <v>7639.35</v>
      </c>
      <c r="V343" s="58">
        <v>48912.578426676599</v>
      </c>
      <c r="W343" s="58">
        <v>62128.071573323403</v>
      </c>
      <c r="X343" s="58">
        <v>19127.5</v>
      </c>
      <c r="Y343" s="58">
        <v>1051.1600000000001</v>
      </c>
      <c r="Z343" s="58">
        <v>3942.5</v>
      </c>
      <c r="AA343" s="58">
        <v>4268.58</v>
      </c>
      <c r="AB343" s="58">
        <v>328.26943396226</v>
      </c>
      <c r="AC343" s="58">
        <v>0</v>
      </c>
      <c r="AD343" s="58">
        <v>28718.009433962299</v>
      </c>
      <c r="AE343" s="58">
        <v>2834</v>
      </c>
      <c r="AF343" s="58">
        <v>0</v>
      </c>
      <c r="AG343" s="58">
        <v>495.8</v>
      </c>
      <c r="AH343" s="58">
        <v>80</v>
      </c>
      <c r="AI343" s="58">
        <v>0</v>
      </c>
      <c r="AJ343" s="58">
        <v>0</v>
      </c>
      <c r="AK343" s="58">
        <v>45.24</v>
      </c>
      <c r="AL343" s="58">
        <v>0</v>
      </c>
      <c r="AM343" s="58">
        <v>1275.3900000000001</v>
      </c>
      <c r="AN343" s="58">
        <v>531.33000000000004</v>
      </c>
      <c r="AO343" s="58">
        <v>880.18</v>
      </c>
      <c r="AP343" s="58">
        <v>0</v>
      </c>
      <c r="AQ343" s="58">
        <v>50</v>
      </c>
      <c r="AR343" s="58">
        <v>0</v>
      </c>
      <c r="AS343" s="58">
        <v>0</v>
      </c>
      <c r="AT343" s="58">
        <v>0</v>
      </c>
      <c r="AU343" s="58">
        <v>0</v>
      </c>
      <c r="AV343" s="58">
        <v>2252.47857989355</v>
      </c>
      <c r="AW343" s="58">
        <v>8444.4185798935505</v>
      </c>
      <c r="AX343" s="58">
        <v>18467.990000000002</v>
      </c>
      <c r="AY343" s="58">
        <v>5446.67</v>
      </c>
      <c r="AZ343" s="58">
        <v>23914.66</v>
      </c>
      <c r="BA343" s="58">
        <v>1050.9835594675501</v>
      </c>
    </row>
    <row r="344" spans="1:53">
      <c r="A344" s="56">
        <v>202403</v>
      </c>
      <c r="B344" s="56" t="s">
        <v>528</v>
      </c>
      <c r="C344" s="56" t="s">
        <v>56</v>
      </c>
      <c r="D344" s="56" t="s">
        <v>55</v>
      </c>
      <c r="E344" s="62" t="str">
        <f>VLOOKUP(C344,'[2]2024年门店-截止10.31'!A:C,3,0)</f>
        <v>营业</v>
      </c>
      <c r="F344" s="63">
        <f>VLOOKUP(C344,[2]面积!A:B,2,0)</f>
        <v>103</v>
      </c>
      <c r="G344" s="57" t="str">
        <f>IF(OR(E344="营业",E344="装修中"),VLOOKUP(C344,[2]当前组织架构!C:H,6,0),"")</f>
        <v>戴斌</v>
      </c>
      <c r="H344" s="57" t="str">
        <f>IF(OR(E344="营业",E344="装修中"),VLOOKUP(C344,[2]当前组织架构!C:H,5,0),"")</f>
        <v>侯小路</v>
      </c>
      <c r="I344" s="58">
        <v>64151.08</v>
      </c>
      <c r="J344" s="58">
        <v>1868.48</v>
      </c>
      <c r="K344" s="58">
        <v>62282.6</v>
      </c>
      <c r="L344" s="58">
        <v>3549.19</v>
      </c>
      <c r="M344" s="58">
        <v>2491.34</v>
      </c>
      <c r="N344" s="58">
        <v>3696.97</v>
      </c>
      <c r="O344" s="58">
        <v>10100.56</v>
      </c>
      <c r="P344" s="58">
        <v>0</v>
      </c>
      <c r="Q344" s="58">
        <v>-428.18114858573301</v>
      </c>
      <c r="R344" s="58">
        <v>19409.878851414302</v>
      </c>
      <c r="S344" s="58">
        <v>4043.39718170468</v>
      </c>
      <c r="T344" s="58">
        <v>0</v>
      </c>
      <c r="U344" s="58">
        <v>2656.02</v>
      </c>
      <c r="V344" s="58">
        <v>26109.296033118899</v>
      </c>
      <c r="W344" s="58">
        <v>36173.303966881103</v>
      </c>
      <c r="X344" s="58">
        <v>15495.96</v>
      </c>
      <c r="Y344" s="58">
        <v>3297</v>
      </c>
      <c r="Z344" s="58">
        <v>573.77</v>
      </c>
      <c r="AA344" s="58">
        <v>1706.9</v>
      </c>
      <c r="AB344" s="58">
        <v>424.06075471698102</v>
      </c>
      <c r="AC344" s="58">
        <v>0</v>
      </c>
      <c r="AD344" s="58">
        <v>21497.690754717001</v>
      </c>
      <c r="AE344" s="58">
        <v>3551.12</v>
      </c>
      <c r="AF344" s="58">
        <v>0</v>
      </c>
      <c r="AG344" s="58">
        <v>185.34</v>
      </c>
      <c r="AH344" s="58">
        <v>212</v>
      </c>
      <c r="AI344" s="58">
        <v>0</v>
      </c>
      <c r="AJ344" s="58">
        <v>70.8</v>
      </c>
      <c r="AK344" s="58">
        <v>37.36</v>
      </c>
      <c r="AL344" s="58">
        <v>0</v>
      </c>
      <c r="AM344" s="58">
        <v>946.2</v>
      </c>
      <c r="AN344" s="58">
        <v>503.03</v>
      </c>
      <c r="AO344" s="58">
        <v>393.2</v>
      </c>
      <c r="AP344" s="58">
        <v>0</v>
      </c>
      <c r="AQ344" s="58">
        <v>478</v>
      </c>
      <c r="AR344" s="58">
        <v>0</v>
      </c>
      <c r="AS344" s="58">
        <v>0</v>
      </c>
      <c r="AT344" s="58">
        <v>0</v>
      </c>
      <c r="AU344" s="58">
        <v>0</v>
      </c>
      <c r="AV344" s="58">
        <v>2185.4691376377</v>
      </c>
      <c r="AW344" s="58">
        <v>8562.5191376377006</v>
      </c>
      <c r="AX344" s="58">
        <v>3875.19</v>
      </c>
      <c r="AY344" s="58">
        <v>3894</v>
      </c>
      <c r="AZ344" s="58">
        <v>7769.19</v>
      </c>
      <c r="BA344" s="58">
        <v>-1656.0959254735999</v>
      </c>
    </row>
    <row r="345" spans="1:53">
      <c r="A345" s="56">
        <v>202403</v>
      </c>
      <c r="B345" s="56" t="s">
        <v>528</v>
      </c>
      <c r="C345" s="56" t="s">
        <v>58</v>
      </c>
      <c r="D345" s="56" t="s">
        <v>57</v>
      </c>
      <c r="E345" s="62" t="str">
        <f>VLOOKUP(C345,'[2]2024年门店-截止10.31'!A:C,3,0)</f>
        <v>营业</v>
      </c>
      <c r="F345" s="63">
        <f>VLOOKUP(C345,[2]面积!A:B,2,0)</f>
        <v>81.319999999999993</v>
      </c>
      <c r="G345" s="57" t="str">
        <f>IF(OR(E345="营业",E345="装修中"),VLOOKUP(C345,[2]当前组织架构!C:H,6,0),"")</f>
        <v>戴斌</v>
      </c>
      <c r="H345" s="57" t="str">
        <f>IF(OR(E345="营业",E345="装修中"),VLOOKUP(C345,[2]当前组织架构!C:H,5,0),"")</f>
        <v>侯小路</v>
      </c>
      <c r="I345" s="58">
        <v>193897.52</v>
      </c>
      <c r="J345" s="58">
        <v>5647.5</v>
      </c>
      <c r="K345" s="58">
        <v>188250.02</v>
      </c>
      <c r="L345" s="58">
        <v>8776.6200000000008</v>
      </c>
      <c r="M345" s="58">
        <v>9271.5499999999993</v>
      </c>
      <c r="N345" s="58">
        <v>10515.45</v>
      </c>
      <c r="O345" s="58">
        <v>29749.57</v>
      </c>
      <c r="P345" s="58">
        <v>0</v>
      </c>
      <c r="Q345" s="58">
        <v>-1258.62149181412</v>
      </c>
      <c r="R345" s="58">
        <v>57054.568508185897</v>
      </c>
      <c r="S345" s="58">
        <v>11901.785829926899</v>
      </c>
      <c r="T345" s="58">
        <v>318.70999999999998</v>
      </c>
      <c r="U345" s="58">
        <v>7187.38</v>
      </c>
      <c r="V345" s="58">
        <v>76462.444338112793</v>
      </c>
      <c r="W345" s="58">
        <v>111787.57566188699</v>
      </c>
      <c r="X345" s="58">
        <v>25150</v>
      </c>
      <c r="Y345" s="58">
        <v>2324.6</v>
      </c>
      <c r="Z345" s="58">
        <v>5349.37</v>
      </c>
      <c r="AA345" s="58">
        <v>4657.0600000000004</v>
      </c>
      <c r="AB345" s="58">
        <v>370.17754716981</v>
      </c>
      <c r="AC345" s="58">
        <v>0</v>
      </c>
      <c r="AD345" s="58">
        <v>37851.207547169797</v>
      </c>
      <c r="AE345" s="58">
        <v>3000</v>
      </c>
      <c r="AF345" s="58">
        <v>0</v>
      </c>
      <c r="AG345" s="58">
        <v>252.34</v>
      </c>
      <c r="AH345" s="58">
        <v>0</v>
      </c>
      <c r="AI345" s="58">
        <v>0</v>
      </c>
      <c r="AJ345" s="58">
        <v>47.82</v>
      </c>
      <c r="AK345" s="58">
        <v>46.57</v>
      </c>
      <c r="AL345" s="58">
        <v>0</v>
      </c>
      <c r="AM345" s="58">
        <v>1368.15</v>
      </c>
      <c r="AN345" s="58">
        <v>665.67</v>
      </c>
      <c r="AO345" s="58">
        <v>647.34</v>
      </c>
      <c r="AP345" s="58">
        <v>0</v>
      </c>
      <c r="AQ345" s="58">
        <v>50</v>
      </c>
      <c r="AR345" s="58">
        <v>0</v>
      </c>
      <c r="AS345" s="58">
        <v>0</v>
      </c>
      <c r="AT345" s="58">
        <v>0</v>
      </c>
      <c r="AU345" s="58">
        <v>0</v>
      </c>
      <c r="AV345" s="58">
        <v>2252.47857989355</v>
      </c>
      <c r="AW345" s="58">
        <v>8330.3685798935494</v>
      </c>
      <c r="AX345" s="58">
        <v>32194.59</v>
      </c>
      <c r="AY345" s="58">
        <v>8656.06</v>
      </c>
      <c r="AZ345" s="58">
        <v>40850.65</v>
      </c>
      <c r="BA345" s="58">
        <v>24755.349534823599</v>
      </c>
    </row>
    <row r="346" spans="1:53">
      <c r="A346" s="56">
        <v>202403</v>
      </c>
      <c r="B346" s="56" t="s">
        <v>528</v>
      </c>
      <c r="C346" s="56" t="s">
        <v>60</v>
      </c>
      <c r="D346" s="56" t="s">
        <v>59</v>
      </c>
      <c r="E346" s="62" t="str">
        <f>VLOOKUP(C346,'[2]2024年门店-截止10.31'!A:C,3,0)</f>
        <v>营业</v>
      </c>
      <c r="F346" s="63">
        <f>VLOOKUP(C346,[2]面积!A:B,2,0)</f>
        <v>136</v>
      </c>
      <c r="G346" s="57" t="str">
        <f>IF(OR(E346="营业",E346="装修中"),VLOOKUP(C346,[2]当前组织架构!C:H,6,0),"")</f>
        <v>戴斌</v>
      </c>
      <c r="H346" s="57" t="str">
        <f>IF(OR(E346="营业",E346="装修中"),VLOOKUP(C346,[2]当前组织架构!C:H,5,0),"")</f>
        <v>池甜</v>
      </c>
      <c r="I346" s="58">
        <v>178718.85</v>
      </c>
      <c r="J346" s="58">
        <v>5205.3999999999896</v>
      </c>
      <c r="K346" s="58">
        <v>173513.45</v>
      </c>
      <c r="L346" s="58">
        <v>7123.83</v>
      </c>
      <c r="M346" s="58">
        <v>7169.3</v>
      </c>
      <c r="N346" s="58">
        <v>3727.76</v>
      </c>
      <c r="O346" s="58">
        <v>20730.39</v>
      </c>
      <c r="P346" s="58">
        <v>0</v>
      </c>
      <c r="Q346" s="58">
        <v>-836.40071557235694</v>
      </c>
      <c r="R346" s="58">
        <v>37914.879284427603</v>
      </c>
      <c r="S346" s="58">
        <v>8174.21520369678</v>
      </c>
      <c r="T346" s="58">
        <v>313.44</v>
      </c>
      <c r="U346" s="58">
        <v>7014.17</v>
      </c>
      <c r="V346" s="58">
        <v>53416.7044881244</v>
      </c>
      <c r="W346" s="58">
        <v>120096.745511876</v>
      </c>
      <c r="X346" s="58">
        <v>22494.5</v>
      </c>
      <c r="Y346" s="58">
        <v>4231.5</v>
      </c>
      <c r="Z346" s="58">
        <v>2346.36</v>
      </c>
      <c r="AA346" s="58">
        <v>5503.03</v>
      </c>
      <c r="AB346" s="58">
        <v>374.17603773585</v>
      </c>
      <c r="AC346" s="58">
        <v>0</v>
      </c>
      <c r="AD346" s="58">
        <v>34949.566037735902</v>
      </c>
      <c r="AE346" s="58">
        <v>3290</v>
      </c>
      <c r="AF346" s="58">
        <v>0</v>
      </c>
      <c r="AG346" s="58">
        <v>161.02000000000001</v>
      </c>
      <c r="AH346" s="58">
        <v>0</v>
      </c>
      <c r="AI346" s="58">
        <v>0</v>
      </c>
      <c r="AJ346" s="58">
        <v>54.2</v>
      </c>
      <c r="AK346" s="58">
        <v>56.66</v>
      </c>
      <c r="AL346" s="58">
        <v>0</v>
      </c>
      <c r="AM346" s="58">
        <v>873.83</v>
      </c>
      <c r="AN346" s="58">
        <v>836.36</v>
      </c>
      <c r="AO346" s="58">
        <v>641.72</v>
      </c>
      <c r="AP346" s="58">
        <v>500</v>
      </c>
      <c r="AQ346" s="58">
        <v>50</v>
      </c>
      <c r="AR346" s="58">
        <v>0</v>
      </c>
      <c r="AS346" s="58">
        <v>0</v>
      </c>
      <c r="AT346" s="58">
        <v>0</v>
      </c>
      <c r="AU346" s="58">
        <v>0</v>
      </c>
      <c r="AV346" s="58">
        <v>2614.8801971442299</v>
      </c>
      <c r="AW346" s="58">
        <v>9078.6701971442308</v>
      </c>
      <c r="AX346" s="58">
        <v>18824</v>
      </c>
      <c r="AY346" s="58">
        <v>12549</v>
      </c>
      <c r="AZ346" s="58">
        <v>31373</v>
      </c>
      <c r="BA346" s="58">
        <v>44695.509276995901</v>
      </c>
    </row>
    <row r="347" spans="1:53">
      <c r="A347" s="56">
        <v>202403</v>
      </c>
      <c r="B347" s="56" t="s">
        <v>528</v>
      </c>
      <c r="C347" s="56" t="s">
        <v>62</v>
      </c>
      <c r="D347" s="56" t="s">
        <v>61</v>
      </c>
      <c r="E347" s="62" t="str">
        <f>VLOOKUP(C347,'[2]2024年门店-截止10.31'!A:C,3,0)</f>
        <v>已闭店</v>
      </c>
      <c r="F347" s="63">
        <f>VLOOKUP(C347,[2]面积!A:B,2,0)</f>
        <v>153</v>
      </c>
      <c r="G347" s="57" t="str">
        <f>IF(OR(E347="营业",E347="装修中"),VLOOKUP(C347,[2]当前组织架构!C:H,6,0),"")</f>
        <v/>
      </c>
      <c r="H347" s="57" t="str">
        <f>IF(OR(E347="营业",E347="装修中"),VLOOKUP(C347,[2]当前组织架构!C:H,5,0),"")</f>
        <v/>
      </c>
      <c r="I347" s="58">
        <v>106085.84</v>
      </c>
      <c r="J347" s="58">
        <v>3089.8799999999901</v>
      </c>
      <c r="K347" s="58">
        <v>102995.96</v>
      </c>
      <c r="L347" s="58">
        <v>4656.01</v>
      </c>
      <c r="M347" s="58">
        <v>4898.54</v>
      </c>
      <c r="N347" s="58">
        <v>2926.02</v>
      </c>
      <c r="O347" s="58">
        <v>13714.2</v>
      </c>
      <c r="P347" s="58">
        <v>0</v>
      </c>
      <c r="Q347" s="58">
        <v>-565.38324339875498</v>
      </c>
      <c r="R347" s="58">
        <v>25629.386756601201</v>
      </c>
      <c r="S347" s="58">
        <v>5443.06206313434</v>
      </c>
      <c r="T347" s="58">
        <v>191.44</v>
      </c>
      <c r="U347" s="58">
        <v>6909.83</v>
      </c>
      <c r="V347" s="58">
        <v>38173.718819735601</v>
      </c>
      <c r="W347" s="58">
        <v>64822.241180264398</v>
      </c>
      <c r="X347" s="58">
        <v>15028</v>
      </c>
      <c r="Y347" s="58">
        <v>3597.81</v>
      </c>
      <c r="Z347" s="58">
        <v>3373.47</v>
      </c>
      <c r="AA347" s="58">
        <v>4107.3900000000003</v>
      </c>
      <c r="AB347" s="58">
        <v>294.56792452830001</v>
      </c>
      <c r="AC347" s="58">
        <v>0</v>
      </c>
      <c r="AD347" s="58">
        <v>26401.237924528301</v>
      </c>
      <c r="AE347" s="58">
        <v>3774</v>
      </c>
      <c r="AF347" s="58">
        <v>0</v>
      </c>
      <c r="AG347" s="58">
        <v>47.85</v>
      </c>
      <c r="AH347" s="58">
        <v>225</v>
      </c>
      <c r="AI347" s="58">
        <v>0</v>
      </c>
      <c r="AJ347" s="58">
        <v>0</v>
      </c>
      <c r="AK347" s="58">
        <v>57.53</v>
      </c>
      <c r="AL347" s="58">
        <v>0</v>
      </c>
      <c r="AM347" s="58">
        <v>625.66</v>
      </c>
      <c r="AN347" s="58">
        <v>531.33000000000004</v>
      </c>
      <c r="AO347" s="58">
        <v>391.09</v>
      </c>
      <c r="AP347" s="58">
        <v>0</v>
      </c>
      <c r="AQ347" s="58">
        <v>50</v>
      </c>
      <c r="AR347" s="58">
        <v>0</v>
      </c>
      <c r="AS347" s="58">
        <v>0</v>
      </c>
      <c r="AT347" s="58">
        <v>0</v>
      </c>
      <c r="AU347" s="58">
        <v>0</v>
      </c>
      <c r="AV347" s="58">
        <v>2252.47857989355</v>
      </c>
      <c r="AW347" s="58">
        <v>7954.93857989355</v>
      </c>
      <c r="AX347" s="58">
        <v>10760.37</v>
      </c>
      <c r="AY347" s="58">
        <v>1866.58</v>
      </c>
      <c r="AZ347" s="58">
        <v>12626.95</v>
      </c>
      <c r="BA347" s="58">
        <v>17839.114675842498</v>
      </c>
    </row>
    <row r="348" spans="1:53">
      <c r="A348" s="56">
        <v>202403</v>
      </c>
      <c r="B348" s="56" t="s">
        <v>528</v>
      </c>
      <c r="C348" s="56" t="s">
        <v>64</v>
      </c>
      <c r="D348" s="56" t="s">
        <v>63</v>
      </c>
      <c r="E348" s="62" t="str">
        <f>VLOOKUP(C348,'[2]2024年门店-截止10.31'!A:C,3,0)</f>
        <v>营业</v>
      </c>
      <c r="F348" s="63">
        <f>VLOOKUP(C348,[2]面积!A:B,2,0)</f>
        <v>70</v>
      </c>
      <c r="G348" s="57" t="str">
        <f>IF(OR(E348="营业",E348="装修中"),VLOOKUP(C348,[2]当前组织架构!C:H,6,0),"")</f>
        <v>戴斌</v>
      </c>
      <c r="H348" s="57" t="str">
        <f>IF(OR(E348="营业",E348="装修中"),VLOOKUP(C348,[2]当前组织架构!C:H,5,0),"")</f>
        <v>董婷婷</v>
      </c>
      <c r="I348" s="58">
        <v>230865.28</v>
      </c>
      <c r="J348" s="58">
        <v>13067.85</v>
      </c>
      <c r="K348" s="58">
        <v>217797.43</v>
      </c>
      <c r="L348" s="58">
        <v>10870.13</v>
      </c>
      <c r="M348" s="58">
        <v>10004.85</v>
      </c>
      <c r="N348" s="58">
        <v>10857.72</v>
      </c>
      <c r="O348" s="58">
        <v>29001.43</v>
      </c>
      <c r="P348" s="58">
        <v>0</v>
      </c>
      <c r="Q348" s="58">
        <v>-1310.8746289584401</v>
      </c>
      <c r="R348" s="58">
        <v>59423.255371041603</v>
      </c>
      <c r="S348" s="58">
        <v>11848.769888208401</v>
      </c>
      <c r="T348" s="58">
        <v>0</v>
      </c>
      <c r="U348" s="58">
        <v>2672.84</v>
      </c>
      <c r="V348" s="58">
        <v>73944.86525925</v>
      </c>
      <c r="W348" s="58">
        <v>143852.56474075001</v>
      </c>
      <c r="X348" s="58">
        <v>26479.48</v>
      </c>
      <c r="Y348" s="58">
        <v>4810.21</v>
      </c>
      <c r="Z348" s="58">
        <v>8450.3700000000008</v>
      </c>
      <c r="AA348" s="58">
        <v>7691.12</v>
      </c>
      <c r="AB348" s="58">
        <v>2831.1962264150902</v>
      </c>
      <c r="AC348" s="58">
        <v>0</v>
      </c>
      <c r="AD348" s="58">
        <v>50262.376226415101</v>
      </c>
      <c r="AE348" s="58">
        <v>3522.68</v>
      </c>
      <c r="AF348" s="58">
        <v>0</v>
      </c>
      <c r="AG348" s="58">
        <v>470.21</v>
      </c>
      <c r="AH348" s="58">
        <v>627.17999999999995</v>
      </c>
      <c r="AI348" s="58">
        <v>1500</v>
      </c>
      <c r="AJ348" s="58">
        <v>31.89</v>
      </c>
      <c r="AK348" s="58">
        <v>47.61</v>
      </c>
      <c r="AL348" s="58">
        <v>0</v>
      </c>
      <c r="AM348" s="58">
        <v>1230.29</v>
      </c>
      <c r="AN348" s="58">
        <v>1880.85</v>
      </c>
      <c r="AO348" s="58">
        <v>1115.51</v>
      </c>
      <c r="AP348" s="58">
        <v>0</v>
      </c>
      <c r="AQ348" s="58">
        <v>450</v>
      </c>
      <c r="AR348" s="58">
        <v>0</v>
      </c>
      <c r="AS348" s="58">
        <v>0</v>
      </c>
      <c r="AT348" s="58">
        <v>0</v>
      </c>
      <c r="AU348" s="58">
        <v>0</v>
      </c>
      <c r="AV348" s="58">
        <v>2185.4691376377</v>
      </c>
      <c r="AW348" s="58">
        <v>13061.689137637701</v>
      </c>
      <c r="AX348" s="58">
        <v>43666.666666666701</v>
      </c>
      <c r="AY348" s="58">
        <v>5216.9811320754698</v>
      </c>
      <c r="AZ348" s="58">
        <v>48883.647798742197</v>
      </c>
      <c r="BA348" s="58">
        <v>31644.851577955</v>
      </c>
    </row>
    <row r="349" spans="1:53">
      <c r="A349" s="56">
        <v>202403</v>
      </c>
      <c r="B349" s="56" t="s">
        <v>528</v>
      </c>
      <c r="C349" s="56" t="s">
        <v>66</v>
      </c>
      <c r="D349" s="56" t="s">
        <v>65</v>
      </c>
      <c r="E349" s="62" t="str">
        <f>VLOOKUP(C349,'[2]2024年门店-截止10.31'!A:C,3,0)</f>
        <v>营业</v>
      </c>
      <c r="F349" s="63">
        <f>VLOOKUP(C349,[2]面积!A:B,2,0)</f>
        <v>112</v>
      </c>
      <c r="G349" s="57" t="str">
        <f>IF(OR(E349="营业",E349="装修中"),VLOOKUP(C349,[2]当前组织架构!C:H,6,0),"")</f>
        <v>孙军</v>
      </c>
      <c r="H349" s="57" t="str">
        <f>IF(OR(E349="营业",E349="装修中"),VLOOKUP(C349,[2]当前组织架构!C:H,5,0),"")</f>
        <v>殷艳花</v>
      </c>
      <c r="I349" s="58">
        <v>230399.75</v>
      </c>
      <c r="J349" s="58">
        <v>13041.5</v>
      </c>
      <c r="K349" s="58">
        <v>217358.25</v>
      </c>
      <c r="L349" s="58">
        <v>11077.67</v>
      </c>
      <c r="M349" s="58">
        <v>9789.41</v>
      </c>
      <c r="N349" s="58">
        <v>10510.77</v>
      </c>
      <c r="O349" s="58">
        <v>30038.51</v>
      </c>
      <c r="P349" s="58">
        <v>0</v>
      </c>
      <c r="Q349" s="58">
        <v>-1325.5997595911499</v>
      </c>
      <c r="R349" s="58">
        <v>60090.760240408803</v>
      </c>
      <c r="S349" s="58">
        <v>12178.102517536699</v>
      </c>
      <c r="T349" s="58">
        <v>0</v>
      </c>
      <c r="U349" s="58">
        <v>2477.06</v>
      </c>
      <c r="V349" s="58">
        <v>74745.922757945504</v>
      </c>
      <c r="W349" s="58">
        <v>142612.32724205501</v>
      </c>
      <c r="X349" s="58">
        <v>41867.449999999997</v>
      </c>
      <c r="Y349" s="58">
        <v>2696.21</v>
      </c>
      <c r="Z349" s="58">
        <v>4188.05</v>
      </c>
      <c r="AA349" s="58">
        <v>7921.58</v>
      </c>
      <c r="AB349" s="58">
        <v>2670.0835849056598</v>
      </c>
      <c r="AC349" s="58">
        <v>0</v>
      </c>
      <c r="AD349" s="58">
        <v>59343.373584905697</v>
      </c>
      <c r="AE349" s="58">
        <v>6000</v>
      </c>
      <c r="AF349" s="58">
        <v>0</v>
      </c>
      <c r="AG349" s="58">
        <v>362.86</v>
      </c>
      <c r="AH349" s="58">
        <v>427.8</v>
      </c>
      <c r="AI349" s="58">
        <v>0</v>
      </c>
      <c r="AJ349" s="58">
        <v>35.049999999999997</v>
      </c>
      <c r="AK349" s="58">
        <v>52.34</v>
      </c>
      <c r="AL349" s="58">
        <v>0</v>
      </c>
      <c r="AM349" s="58">
        <v>1443.57</v>
      </c>
      <c r="AN349" s="58">
        <v>2122.6999999999998</v>
      </c>
      <c r="AO349" s="58">
        <v>965.11</v>
      </c>
      <c r="AP349" s="58">
        <v>0</v>
      </c>
      <c r="AQ349" s="58">
        <v>0</v>
      </c>
      <c r="AR349" s="58">
        <v>0</v>
      </c>
      <c r="AS349" s="58">
        <v>0</v>
      </c>
      <c r="AT349" s="58">
        <v>0</v>
      </c>
      <c r="AU349" s="58">
        <v>0</v>
      </c>
      <c r="AV349" s="58">
        <v>2220.7141594083801</v>
      </c>
      <c r="AW349" s="58">
        <v>13630.144159408401</v>
      </c>
      <c r="AX349" s="58">
        <v>47795.533333333296</v>
      </c>
      <c r="AY349" s="58">
        <v>12212.7169811321</v>
      </c>
      <c r="AZ349" s="58">
        <v>60008.250314465397</v>
      </c>
      <c r="BA349" s="58">
        <v>9630.5591832755108</v>
      </c>
    </row>
    <row r="350" spans="1:53">
      <c r="A350" s="56">
        <v>202403</v>
      </c>
      <c r="B350" s="56" t="s">
        <v>528</v>
      </c>
      <c r="C350" s="56" t="s">
        <v>68</v>
      </c>
      <c r="D350" s="56" t="s">
        <v>67</v>
      </c>
      <c r="E350" s="62" t="str">
        <f>VLOOKUP(C350,'[2]2024年门店-截止10.31'!A:C,3,0)</f>
        <v>营业</v>
      </c>
      <c r="F350" s="63">
        <f>VLOOKUP(C350,[2]面积!A:B,2,0)</f>
        <v>79</v>
      </c>
      <c r="G350" s="57" t="str">
        <f>IF(OR(E350="营业",E350="装修中"),VLOOKUP(C350,[2]当前组织架构!C:H,6,0),"")</f>
        <v>孙军</v>
      </c>
      <c r="H350" s="57" t="str">
        <f>IF(OR(E350="营业",E350="装修中"),VLOOKUP(C350,[2]当前组织架构!C:H,5,0),"")</f>
        <v>郭洋</v>
      </c>
      <c r="I350" s="58">
        <v>273244.09000000003</v>
      </c>
      <c r="J350" s="58">
        <v>15466.65</v>
      </c>
      <c r="K350" s="58">
        <v>257777.44</v>
      </c>
      <c r="L350" s="58">
        <v>11899.2</v>
      </c>
      <c r="M350" s="58">
        <v>12049.93</v>
      </c>
      <c r="N350" s="58">
        <v>7981.42</v>
      </c>
      <c r="O350" s="58">
        <v>32308.28</v>
      </c>
      <c r="P350" s="58">
        <v>0</v>
      </c>
      <c r="Q350" s="58">
        <v>-1386.51944863579</v>
      </c>
      <c r="R350" s="58">
        <v>62852.3105513642</v>
      </c>
      <c r="S350" s="58">
        <v>12983.106085687499</v>
      </c>
      <c r="T350" s="58">
        <v>0</v>
      </c>
      <c r="U350" s="58">
        <v>2686.52</v>
      </c>
      <c r="V350" s="58">
        <v>78521.936637051695</v>
      </c>
      <c r="W350" s="58">
        <v>179255.50336294799</v>
      </c>
      <c r="X350" s="58">
        <v>41784</v>
      </c>
      <c r="Y350" s="58">
        <v>7913.88</v>
      </c>
      <c r="Z350" s="58">
        <v>3338.17</v>
      </c>
      <c r="AA350" s="58">
        <v>9513.3700000000008</v>
      </c>
      <c r="AB350" s="58">
        <v>1892.87037735849</v>
      </c>
      <c r="AC350" s="58">
        <v>0</v>
      </c>
      <c r="AD350" s="58">
        <v>64442.290377358499</v>
      </c>
      <c r="AE350" s="58">
        <v>8152.1</v>
      </c>
      <c r="AF350" s="58">
        <v>86</v>
      </c>
      <c r="AG350" s="58">
        <v>404.25</v>
      </c>
      <c r="AH350" s="58">
        <v>295</v>
      </c>
      <c r="AI350" s="58">
        <v>0</v>
      </c>
      <c r="AJ350" s="58">
        <v>298.29000000000002</v>
      </c>
      <c r="AK350" s="58">
        <v>38.17</v>
      </c>
      <c r="AL350" s="58">
        <v>0</v>
      </c>
      <c r="AM350" s="58">
        <v>1326.3</v>
      </c>
      <c r="AN350" s="58">
        <v>145.9</v>
      </c>
      <c r="AO350" s="58">
        <v>1293.72</v>
      </c>
      <c r="AP350" s="58">
        <v>0</v>
      </c>
      <c r="AQ350" s="58">
        <v>440</v>
      </c>
      <c r="AR350" s="58">
        <v>0</v>
      </c>
      <c r="AS350" s="58">
        <v>0</v>
      </c>
      <c r="AT350" s="58">
        <v>0</v>
      </c>
      <c r="AU350" s="58">
        <v>0</v>
      </c>
      <c r="AV350" s="58">
        <v>3190.5341803727401</v>
      </c>
      <c r="AW350" s="58">
        <v>15670.2641803727</v>
      </c>
      <c r="AX350" s="58">
        <v>75238.095238095193</v>
      </c>
      <c r="AY350" s="58">
        <v>7452.8301886792497</v>
      </c>
      <c r="AZ350" s="58">
        <v>82690.925426774396</v>
      </c>
      <c r="BA350" s="58">
        <v>16452.0233784423</v>
      </c>
    </row>
    <row r="351" spans="1:53">
      <c r="A351" s="56">
        <v>202403</v>
      </c>
      <c r="B351" s="56" t="s">
        <v>528</v>
      </c>
      <c r="C351" s="56" t="s">
        <v>70</v>
      </c>
      <c r="D351" s="56" t="s">
        <v>69</v>
      </c>
      <c r="E351" s="62" t="str">
        <f>VLOOKUP(C351,'[2]2024年门店-截止10.31'!A:C,3,0)</f>
        <v>营业</v>
      </c>
      <c r="F351" s="63">
        <f>VLOOKUP(C351,[2]面积!A:B,2,0)</f>
        <v>93.91</v>
      </c>
      <c r="G351" s="57" t="str">
        <f>IF(OR(E351="营业",E351="装修中"),VLOOKUP(C351,[2]当前组织架构!C:H,6,0),"")</f>
        <v>戴斌</v>
      </c>
      <c r="H351" s="57" t="str">
        <f>IF(OR(E351="营业",E351="装修中"),VLOOKUP(C351,[2]当前组织架构!C:H,5,0),"")</f>
        <v>冯珏</v>
      </c>
      <c r="I351" s="58">
        <v>249309.17</v>
      </c>
      <c r="J351" s="58">
        <v>14111.84</v>
      </c>
      <c r="K351" s="58">
        <v>235197.33</v>
      </c>
      <c r="L351" s="58">
        <v>11864.12</v>
      </c>
      <c r="M351" s="58">
        <v>10192.280000000001</v>
      </c>
      <c r="N351" s="58">
        <v>13172.92</v>
      </c>
      <c r="O351" s="58">
        <v>32776.769999999997</v>
      </c>
      <c r="P351" s="58">
        <v>0</v>
      </c>
      <c r="Q351" s="58">
        <v>-1467.83131652111</v>
      </c>
      <c r="R351" s="58">
        <v>66538.258683478896</v>
      </c>
      <c r="S351" s="58">
        <v>13351.030972105</v>
      </c>
      <c r="T351" s="58">
        <v>0</v>
      </c>
      <c r="U351" s="58">
        <v>2675.2</v>
      </c>
      <c r="V351" s="58">
        <v>82564.489655583893</v>
      </c>
      <c r="W351" s="58">
        <v>152632.84034441601</v>
      </c>
      <c r="X351" s="58">
        <v>26780.12</v>
      </c>
      <c r="Y351" s="58">
        <v>7542.77</v>
      </c>
      <c r="Z351" s="58">
        <v>3358.1</v>
      </c>
      <c r="AA351" s="58">
        <v>8148.44</v>
      </c>
      <c r="AB351" s="58">
        <v>1766.5792452830201</v>
      </c>
      <c r="AC351" s="58">
        <v>0</v>
      </c>
      <c r="AD351" s="58">
        <v>47596.009245282999</v>
      </c>
      <c r="AE351" s="58">
        <v>9412.2000000000007</v>
      </c>
      <c r="AF351" s="58">
        <v>208.83</v>
      </c>
      <c r="AG351" s="58">
        <v>718.21</v>
      </c>
      <c r="AH351" s="58">
        <v>470.8</v>
      </c>
      <c r="AI351" s="58">
        <v>0</v>
      </c>
      <c r="AJ351" s="58">
        <v>0</v>
      </c>
      <c r="AK351" s="58">
        <v>48.87</v>
      </c>
      <c r="AL351" s="58">
        <v>0</v>
      </c>
      <c r="AM351" s="58">
        <v>958.13</v>
      </c>
      <c r="AN351" s="58">
        <v>125.25</v>
      </c>
      <c r="AO351" s="58">
        <v>1172.95</v>
      </c>
      <c r="AP351" s="58">
        <v>1200</v>
      </c>
      <c r="AQ351" s="58">
        <v>300</v>
      </c>
      <c r="AR351" s="58">
        <v>0</v>
      </c>
      <c r="AS351" s="58">
        <v>0</v>
      </c>
      <c r="AT351" s="58">
        <v>0</v>
      </c>
      <c r="AU351" s="58">
        <v>0</v>
      </c>
      <c r="AV351" s="58">
        <v>2829.2619581505201</v>
      </c>
      <c r="AW351" s="58">
        <v>17444.5019581505</v>
      </c>
      <c r="AX351" s="58">
        <v>68010.219047619001</v>
      </c>
      <c r="AY351" s="58">
        <v>9745.3773584905703</v>
      </c>
      <c r="AZ351" s="58">
        <v>77755.596406109602</v>
      </c>
      <c r="BA351" s="58">
        <v>9836.7327348729305</v>
      </c>
    </row>
    <row r="352" spans="1:53">
      <c r="A352" s="56">
        <v>202403</v>
      </c>
      <c r="B352" s="56" t="s">
        <v>528</v>
      </c>
      <c r="C352" s="56" t="s">
        <v>72</v>
      </c>
      <c r="D352" s="56" t="s">
        <v>71</v>
      </c>
      <c r="E352" s="62" t="str">
        <f>VLOOKUP(C352,'[2]2024年门店-截止10.31'!A:C,3,0)</f>
        <v>营业</v>
      </c>
      <c r="F352" s="63">
        <f>VLOOKUP(C352,[2]面积!A:B,2,0)</f>
        <v>132</v>
      </c>
      <c r="G352" s="57" t="str">
        <f>IF(OR(E352="营业",E352="装修中"),VLOOKUP(C352,[2]当前组织架构!C:H,6,0),"")</f>
        <v>戴斌</v>
      </c>
      <c r="H352" s="57" t="str">
        <f>IF(OR(E352="营业",E352="装修中"),VLOOKUP(C352,[2]当前组织架构!C:H,5,0),"")</f>
        <v>冯珏</v>
      </c>
      <c r="I352" s="58">
        <v>221526.91</v>
      </c>
      <c r="J352" s="58">
        <v>12539.26</v>
      </c>
      <c r="K352" s="58">
        <v>208987.65</v>
      </c>
      <c r="L352" s="58">
        <v>10040.58</v>
      </c>
      <c r="M352" s="58">
        <v>9569.07</v>
      </c>
      <c r="N352" s="58">
        <v>3039.36</v>
      </c>
      <c r="O352" s="58">
        <v>24428.36</v>
      </c>
      <c r="P352" s="58">
        <v>0</v>
      </c>
      <c r="Q352" s="58">
        <v>-1016.10955703307</v>
      </c>
      <c r="R352" s="58">
        <v>46061.260442966901</v>
      </c>
      <c r="S352" s="58">
        <v>9721.9167815348701</v>
      </c>
      <c r="T352" s="58">
        <v>0</v>
      </c>
      <c r="U352" s="58">
        <v>1897.62</v>
      </c>
      <c r="V352" s="58">
        <v>57680.797224501803</v>
      </c>
      <c r="W352" s="58">
        <v>151306.852775498</v>
      </c>
      <c r="X352" s="58">
        <v>31727.5</v>
      </c>
      <c r="Y352" s="58">
        <v>7202.92</v>
      </c>
      <c r="Z352" s="58">
        <v>12694.57</v>
      </c>
      <c r="AA352" s="58">
        <v>8152.24</v>
      </c>
      <c r="AB352" s="58">
        <v>570.35415094339999</v>
      </c>
      <c r="AC352" s="58">
        <v>0</v>
      </c>
      <c r="AD352" s="58">
        <v>60347.584150943403</v>
      </c>
      <c r="AE352" s="58">
        <v>4500</v>
      </c>
      <c r="AF352" s="58">
        <v>54</v>
      </c>
      <c r="AG352" s="58">
        <v>852.22</v>
      </c>
      <c r="AH352" s="58">
        <v>669.17</v>
      </c>
      <c r="AI352" s="58">
        <v>220</v>
      </c>
      <c r="AJ352" s="58">
        <v>0</v>
      </c>
      <c r="AK352" s="58">
        <v>45.72</v>
      </c>
      <c r="AL352" s="58">
        <v>0</v>
      </c>
      <c r="AM352" s="58">
        <v>1277.8599999999999</v>
      </c>
      <c r="AN352" s="58">
        <v>124.35</v>
      </c>
      <c r="AO352" s="58">
        <v>337.63</v>
      </c>
      <c r="AP352" s="58">
        <v>400</v>
      </c>
      <c r="AQ352" s="58">
        <v>438</v>
      </c>
      <c r="AR352" s="58">
        <v>0</v>
      </c>
      <c r="AS352" s="58">
        <v>0</v>
      </c>
      <c r="AT352" s="58">
        <v>0</v>
      </c>
      <c r="AU352" s="58">
        <v>0</v>
      </c>
      <c r="AV352" s="58">
        <v>2829.2619581505201</v>
      </c>
      <c r="AW352" s="58">
        <v>11748.211958150499</v>
      </c>
      <c r="AX352" s="58">
        <v>56508.571428571398</v>
      </c>
      <c r="AY352" s="58">
        <v>12701.8867924528</v>
      </c>
      <c r="AZ352" s="58">
        <v>69210.458221024193</v>
      </c>
      <c r="BA352" s="58">
        <v>10000.598445379899</v>
      </c>
    </row>
    <row r="353" spans="1:53">
      <c r="A353" s="56">
        <v>202403</v>
      </c>
      <c r="B353" s="56" t="s">
        <v>528</v>
      </c>
      <c r="C353" s="56" t="s">
        <v>74</v>
      </c>
      <c r="D353" s="56" t="s">
        <v>73</v>
      </c>
      <c r="E353" s="62" t="str">
        <f>VLOOKUP(C353,'[2]2024年门店-截止10.31'!A:C,3,0)</f>
        <v>营业</v>
      </c>
      <c r="F353" s="63">
        <f>VLOOKUP(C353,[2]面积!A:B,2,0)</f>
        <v>70</v>
      </c>
      <c r="G353" s="57" t="str">
        <f>IF(OR(E353="营业",E353="装修中"),VLOOKUP(C353,[2]当前组织架构!C:H,6,0),"")</f>
        <v>戴斌</v>
      </c>
      <c r="H353" s="57" t="str">
        <f>IF(OR(E353="营业",E353="装修中"),VLOOKUP(C353,[2]当前组织架构!C:H,5,0),"")</f>
        <v>冯珏</v>
      </c>
      <c r="I353" s="58">
        <v>180354.79</v>
      </c>
      <c r="J353" s="58">
        <v>10208.76</v>
      </c>
      <c r="K353" s="58">
        <v>170146.03</v>
      </c>
      <c r="L353" s="58">
        <v>7891.35</v>
      </c>
      <c r="M353" s="58">
        <v>7256.6</v>
      </c>
      <c r="N353" s="58">
        <v>9702.43</v>
      </c>
      <c r="O353" s="58">
        <v>24075.78</v>
      </c>
      <c r="P353" s="58">
        <v>0</v>
      </c>
      <c r="Q353" s="58">
        <v>-1056.0135106300399</v>
      </c>
      <c r="R353" s="58">
        <v>47870.146489370003</v>
      </c>
      <c r="S353" s="58">
        <v>9741.7787770053201</v>
      </c>
      <c r="T353" s="58">
        <v>0</v>
      </c>
      <c r="U353" s="58">
        <v>2594.98</v>
      </c>
      <c r="V353" s="58">
        <v>60206.905266375303</v>
      </c>
      <c r="W353" s="58">
        <v>109939.12473362499</v>
      </c>
      <c r="X353" s="58">
        <v>25951.17</v>
      </c>
      <c r="Y353" s="58">
        <v>4040.5</v>
      </c>
      <c r="Z353" s="58">
        <v>2471.8200000000002</v>
      </c>
      <c r="AA353" s="58">
        <v>3263.03</v>
      </c>
      <c r="AB353" s="58">
        <v>2009.82471698113</v>
      </c>
      <c r="AC353" s="58">
        <v>0</v>
      </c>
      <c r="AD353" s="58">
        <v>37736.344716981097</v>
      </c>
      <c r="AE353" s="58">
        <v>3986.23</v>
      </c>
      <c r="AF353" s="58">
        <v>0</v>
      </c>
      <c r="AG353" s="58">
        <v>289.83</v>
      </c>
      <c r="AH353" s="58">
        <v>44.25</v>
      </c>
      <c r="AI353" s="58">
        <v>0</v>
      </c>
      <c r="AJ353" s="58">
        <v>151.37</v>
      </c>
      <c r="AK353" s="58">
        <v>36.03</v>
      </c>
      <c r="AL353" s="58">
        <v>0</v>
      </c>
      <c r="AM353" s="58">
        <v>1071.19</v>
      </c>
      <c r="AN353" s="58">
        <v>142.30000000000001</v>
      </c>
      <c r="AO353" s="58">
        <v>1128.56</v>
      </c>
      <c r="AP353" s="58">
        <v>0</v>
      </c>
      <c r="AQ353" s="58">
        <v>300</v>
      </c>
      <c r="AR353" s="58">
        <v>0</v>
      </c>
      <c r="AS353" s="58">
        <v>0</v>
      </c>
      <c r="AT353" s="58">
        <v>0</v>
      </c>
      <c r="AU353" s="58">
        <v>0</v>
      </c>
      <c r="AV353" s="58">
        <v>2829.2619581505201</v>
      </c>
      <c r="AW353" s="58">
        <v>9979.0219581505207</v>
      </c>
      <c r="AX353" s="58">
        <v>34472.219047619001</v>
      </c>
      <c r="AY353" s="58">
        <v>7264.1509433962301</v>
      </c>
      <c r="AZ353" s="58">
        <v>41736.369991015199</v>
      </c>
      <c r="BA353" s="58">
        <v>20487.388067478099</v>
      </c>
    </row>
    <row r="354" spans="1:53">
      <c r="A354" s="56">
        <v>202403</v>
      </c>
      <c r="B354" s="56" t="s">
        <v>528</v>
      </c>
      <c r="C354" s="56" t="s">
        <v>78</v>
      </c>
      <c r="D354" s="56" t="s">
        <v>77</v>
      </c>
      <c r="E354" s="62" t="str">
        <f>VLOOKUP(C354,'[2]2024年门店-截止10.31'!A:C,3,0)</f>
        <v>营业</v>
      </c>
      <c r="F354" s="63">
        <f>VLOOKUP(C354,[2]面积!A:B,2,0)</f>
        <v>70.349999999999994</v>
      </c>
      <c r="G354" s="57" t="str">
        <f>IF(OR(E354="营业",E354="装修中"),VLOOKUP(C354,[2]当前组织架构!C:H,6,0),"")</f>
        <v>戴斌</v>
      </c>
      <c r="H354" s="57" t="str">
        <f>IF(OR(E354="营业",E354="装修中"),VLOOKUP(C354,[2]当前组织架构!C:H,5,0),"")</f>
        <v>董婷婷</v>
      </c>
      <c r="I354" s="58">
        <v>186344.45</v>
      </c>
      <c r="J354" s="58">
        <v>10547.8</v>
      </c>
      <c r="K354" s="58">
        <v>175796.65</v>
      </c>
      <c r="L354" s="58">
        <v>9266.7999999999993</v>
      </c>
      <c r="M354" s="58">
        <v>7976.54</v>
      </c>
      <c r="N354" s="58">
        <v>10904.1</v>
      </c>
      <c r="O354" s="58">
        <v>24996.67</v>
      </c>
      <c r="P354" s="58">
        <v>0</v>
      </c>
      <c r="Q354" s="58">
        <v>-1147.0529910871601</v>
      </c>
      <c r="R354" s="58">
        <v>51997.057008912801</v>
      </c>
      <c r="S354" s="58">
        <v>10263.0655099782</v>
      </c>
      <c r="T354" s="58">
        <v>0</v>
      </c>
      <c r="U354" s="58">
        <v>2750.67</v>
      </c>
      <c r="V354" s="58">
        <v>65010.792518891103</v>
      </c>
      <c r="W354" s="58">
        <v>110785.85748110899</v>
      </c>
      <c r="X354" s="58">
        <v>36232.61</v>
      </c>
      <c r="Y354" s="58">
        <v>2137.0700000000002</v>
      </c>
      <c r="Z354" s="58">
        <v>1258.0999999999999</v>
      </c>
      <c r="AA354" s="58">
        <v>7769.08</v>
      </c>
      <c r="AB354" s="58">
        <v>782.43490566037997</v>
      </c>
      <c r="AC354" s="58">
        <v>0</v>
      </c>
      <c r="AD354" s="58">
        <v>48179.294905660397</v>
      </c>
      <c r="AE354" s="58">
        <v>6375.02</v>
      </c>
      <c r="AF354" s="58">
        <v>310</v>
      </c>
      <c r="AG354" s="58">
        <v>392.16</v>
      </c>
      <c r="AH354" s="58">
        <v>689.35</v>
      </c>
      <c r="AI354" s="58">
        <v>0</v>
      </c>
      <c r="AJ354" s="58">
        <v>85.84</v>
      </c>
      <c r="AK354" s="58">
        <v>42.47</v>
      </c>
      <c r="AL354" s="58">
        <v>0</v>
      </c>
      <c r="AM354" s="58">
        <v>911.58</v>
      </c>
      <c r="AN354" s="58">
        <v>1504.85</v>
      </c>
      <c r="AO354" s="58">
        <v>678.5</v>
      </c>
      <c r="AP354" s="58">
        <v>0</v>
      </c>
      <c r="AQ354" s="58">
        <v>430</v>
      </c>
      <c r="AR354" s="58">
        <v>0</v>
      </c>
      <c r="AS354" s="58">
        <v>0</v>
      </c>
      <c r="AT354" s="58">
        <v>0</v>
      </c>
      <c r="AU354" s="58">
        <v>0</v>
      </c>
      <c r="AV354" s="58">
        <v>2185.4691376377</v>
      </c>
      <c r="AW354" s="58">
        <v>13605.2391376377</v>
      </c>
      <c r="AX354" s="58">
        <v>23850.2</v>
      </c>
      <c r="AY354" s="58">
        <v>8394.1037735849095</v>
      </c>
      <c r="AZ354" s="58">
        <v>32244.303773584899</v>
      </c>
      <c r="BA354" s="58">
        <v>16757.019664226002</v>
      </c>
    </row>
    <row r="355" spans="1:53">
      <c r="A355" s="56">
        <v>202403</v>
      </c>
      <c r="B355" s="56" t="s">
        <v>528</v>
      </c>
      <c r="C355" s="56" t="s">
        <v>80</v>
      </c>
      <c r="D355" s="56" t="s">
        <v>79</v>
      </c>
      <c r="E355" s="62" t="str">
        <f>VLOOKUP(C355,'[2]2024年门店-截止10.31'!A:C,3,0)</f>
        <v>营业</v>
      </c>
      <c r="F355" s="63">
        <f>VLOOKUP(C355,[2]面积!A:B,2,0)</f>
        <v>115.71</v>
      </c>
      <c r="G355" s="57" t="str">
        <f>IF(OR(E355="营业",E355="装修中"),VLOOKUP(C355,[2]当前组织架构!C:H,6,0),"")</f>
        <v>戴斌</v>
      </c>
      <c r="H355" s="57" t="str">
        <f>IF(OR(E355="营业",E355="装修中"),VLOOKUP(C355,[2]当前组织架构!C:H,5,0),"")</f>
        <v>冯珏</v>
      </c>
      <c r="I355" s="58">
        <v>317131.26</v>
      </c>
      <c r="J355" s="58">
        <v>17950.830000000002</v>
      </c>
      <c r="K355" s="58">
        <v>299180.43</v>
      </c>
      <c r="L355" s="58">
        <v>13358.19</v>
      </c>
      <c r="M355" s="58">
        <v>12971.79</v>
      </c>
      <c r="N355" s="58">
        <v>5849.88</v>
      </c>
      <c r="O355" s="58">
        <v>36909.14</v>
      </c>
      <c r="P355" s="58">
        <v>0</v>
      </c>
      <c r="Q355" s="58">
        <v>-1491.2046528057499</v>
      </c>
      <c r="R355" s="58">
        <v>67597.795347194202</v>
      </c>
      <c r="S355" s="58">
        <v>14559.6768332705</v>
      </c>
      <c r="T355" s="58">
        <v>0</v>
      </c>
      <c r="U355" s="58">
        <v>2615.7600000000002</v>
      </c>
      <c r="V355" s="58">
        <v>84773.232180464795</v>
      </c>
      <c r="W355" s="58">
        <v>214407.19781953501</v>
      </c>
      <c r="X355" s="58">
        <v>38847.24</v>
      </c>
      <c r="Y355" s="58">
        <v>5803.4</v>
      </c>
      <c r="Z355" s="58">
        <v>13479.6</v>
      </c>
      <c r="AA355" s="58">
        <v>7009.32</v>
      </c>
      <c r="AB355" s="58">
        <v>2705.9307547169801</v>
      </c>
      <c r="AC355" s="58">
        <v>0</v>
      </c>
      <c r="AD355" s="58">
        <v>67845.490754717001</v>
      </c>
      <c r="AE355" s="58">
        <v>3412.5</v>
      </c>
      <c r="AF355" s="58">
        <v>158.75</v>
      </c>
      <c r="AG355" s="58">
        <v>584.87</v>
      </c>
      <c r="AH355" s="58">
        <v>731.25</v>
      </c>
      <c r="AI355" s="58">
        <v>68</v>
      </c>
      <c r="AJ355" s="58">
        <v>186.26</v>
      </c>
      <c r="AK355" s="58">
        <v>45.66</v>
      </c>
      <c r="AL355" s="58">
        <v>0</v>
      </c>
      <c r="AM355" s="58">
        <v>1958.75</v>
      </c>
      <c r="AN355" s="58">
        <v>140.35</v>
      </c>
      <c r="AO355" s="58">
        <v>1343.48</v>
      </c>
      <c r="AP355" s="58">
        <v>0</v>
      </c>
      <c r="AQ355" s="58">
        <v>300</v>
      </c>
      <c r="AR355" s="58">
        <v>0</v>
      </c>
      <c r="AS355" s="58">
        <v>0</v>
      </c>
      <c r="AT355" s="58">
        <v>0</v>
      </c>
      <c r="AU355" s="58">
        <v>0</v>
      </c>
      <c r="AV355" s="58">
        <v>2829.2619581505201</v>
      </c>
      <c r="AW355" s="58">
        <v>11759.131958150499</v>
      </c>
      <c r="AX355" s="58">
        <v>43575.114285714299</v>
      </c>
      <c r="AY355" s="58">
        <v>10697.7169811321</v>
      </c>
      <c r="AZ355" s="58">
        <v>54272.831266846399</v>
      </c>
      <c r="BA355" s="58">
        <v>80529.743839821094</v>
      </c>
    </row>
    <row r="356" spans="1:53">
      <c r="A356" s="56">
        <v>202403</v>
      </c>
      <c r="B356" s="56" t="s">
        <v>528</v>
      </c>
      <c r="C356" s="56" t="s">
        <v>82</v>
      </c>
      <c r="D356" s="56" t="s">
        <v>81</v>
      </c>
      <c r="E356" s="62" t="str">
        <f>VLOOKUP(C356,'[2]2024年门店-截止10.31'!A:C,3,0)</f>
        <v>营业</v>
      </c>
      <c r="F356" s="63">
        <f>VLOOKUP(C356,[2]面积!A:B,2,0)</f>
        <v>66.19</v>
      </c>
      <c r="G356" s="57" t="str">
        <f>IF(OR(E356="营业",E356="装修中"),VLOOKUP(C356,[2]当前组织架构!C:H,6,0),"")</f>
        <v>孙军</v>
      </c>
      <c r="H356" s="57" t="str">
        <f>IF(OR(E356="营业",E356="装修中"),VLOOKUP(C356,[2]当前组织架构!C:H,5,0),"")</f>
        <v>甘胜斌</v>
      </c>
      <c r="I356" s="58">
        <v>173610.64</v>
      </c>
      <c r="J356" s="58">
        <v>9827.0200000000204</v>
      </c>
      <c r="K356" s="58">
        <v>163783.62</v>
      </c>
      <c r="L356" s="58">
        <v>8256.66</v>
      </c>
      <c r="M356" s="58">
        <v>7224.29</v>
      </c>
      <c r="N356" s="58">
        <v>9239.84</v>
      </c>
      <c r="O356" s="58">
        <v>24433.93</v>
      </c>
      <c r="P356" s="58">
        <v>0</v>
      </c>
      <c r="Q356" s="58">
        <v>-1060.9467089024899</v>
      </c>
      <c r="R356" s="58">
        <v>48093.773291097503</v>
      </c>
      <c r="S356" s="58">
        <v>9855.0657213382001</v>
      </c>
      <c r="T356" s="58">
        <v>0</v>
      </c>
      <c r="U356" s="58">
        <v>1732.42</v>
      </c>
      <c r="V356" s="58">
        <v>59681.259012435701</v>
      </c>
      <c r="W356" s="58">
        <v>104102.360987564</v>
      </c>
      <c r="X356" s="58">
        <v>23581.85</v>
      </c>
      <c r="Y356" s="58">
        <v>6699.57</v>
      </c>
      <c r="Z356" s="58">
        <v>1413.72</v>
      </c>
      <c r="AA356" s="58">
        <v>6196.63</v>
      </c>
      <c r="AB356" s="58">
        <v>789.11358490565999</v>
      </c>
      <c r="AC356" s="58">
        <v>0</v>
      </c>
      <c r="AD356" s="58">
        <v>38680.8835849057</v>
      </c>
      <c r="AE356" s="58">
        <v>6225</v>
      </c>
      <c r="AF356" s="58">
        <v>0</v>
      </c>
      <c r="AG356" s="58">
        <v>1698.26</v>
      </c>
      <c r="AH356" s="58">
        <v>328.1</v>
      </c>
      <c r="AI356" s="58">
        <v>0</v>
      </c>
      <c r="AJ356" s="58">
        <v>0</v>
      </c>
      <c r="AK356" s="58">
        <v>39.159999999999997</v>
      </c>
      <c r="AL356" s="58">
        <v>0</v>
      </c>
      <c r="AM356" s="58">
        <v>1131.18</v>
      </c>
      <c r="AN356" s="58">
        <v>1711.2</v>
      </c>
      <c r="AO356" s="58">
        <v>1131.79</v>
      </c>
      <c r="AP356" s="58">
        <v>0</v>
      </c>
      <c r="AQ356" s="58">
        <v>380</v>
      </c>
      <c r="AR356" s="58">
        <v>0</v>
      </c>
      <c r="AS356" s="58">
        <v>0</v>
      </c>
      <c r="AT356" s="58">
        <v>0</v>
      </c>
      <c r="AU356" s="58">
        <v>0</v>
      </c>
      <c r="AV356" s="58">
        <v>2674.9432914838499</v>
      </c>
      <c r="AW356" s="58">
        <v>15319.6332914839</v>
      </c>
      <c r="AX356" s="58">
        <v>35175.257142857103</v>
      </c>
      <c r="AY356" s="58">
        <v>5245.2452830188704</v>
      </c>
      <c r="AZ356" s="58">
        <v>40420.502425876002</v>
      </c>
      <c r="BA356" s="58">
        <v>9681.3416852984192</v>
      </c>
    </row>
    <row r="357" spans="1:53">
      <c r="A357" s="56">
        <v>202403</v>
      </c>
      <c r="B357" s="56" t="s">
        <v>528</v>
      </c>
      <c r="C357" s="56" t="s">
        <v>84</v>
      </c>
      <c r="D357" s="56" t="s">
        <v>83</v>
      </c>
      <c r="E357" s="62" t="str">
        <f>VLOOKUP(C357,'[2]2024年门店-截止10.31'!A:C,3,0)</f>
        <v>营业</v>
      </c>
      <c r="F357" s="63">
        <f>VLOOKUP(C357,[2]面积!A:B,2,0)</f>
        <v>70</v>
      </c>
      <c r="G357" s="57" t="str">
        <f>IF(OR(E357="营业",E357="装修中"),VLOOKUP(C357,[2]当前组织架构!C:H,6,0),"")</f>
        <v>孙军</v>
      </c>
      <c r="H357" s="57" t="str">
        <f>IF(OR(E357="营业",E357="装修中"),VLOOKUP(C357,[2]当前组织架构!C:H,5,0),"")</f>
        <v>甘胜斌</v>
      </c>
      <c r="I357" s="58">
        <v>102285.51</v>
      </c>
      <c r="J357" s="58">
        <v>5789.75</v>
      </c>
      <c r="K357" s="58">
        <v>96495.76</v>
      </c>
      <c r="L357" s="58">
        <v>6206.12</v>
      </c>
      <c r="M357" s="58">
        <v>4865.68</v>
      </c>
      <c r="N357" s="58">
        <v>7523.74</v>
      </c>
      <c r="O357" s="58">
        <v>15131.96</v>
      </c>
      <c r="P357" s="58">
        <v>0</v>
      </c>
      <c r="Q357" s="58">
        <v>-727.96834412867497</v>
      </c>
      <c r="R357" s="58">
        <v>32999.531655871302</v>
      </c>
      <c r="S357" s="58">
        <v>6311.43589140931</v>
      </c>
      <c r="T357" s="58">
        <v>0</v>
      </c>
      <c r="U357" s="58">
        <v>1786.69</v>
      </c>
      <c r="V357" s="58">
        <v>41097.6575472806</v>
      </c>
      <c r="W357" s="58">
        <v>55398.102452719402</v>
      </c>
      <c r="X357" s="58">
        <v>22627.360000000001</v>
      </c>
      <c r="Y357" s="58">
        <v>442</v>
      </c>
      <c r="Z357" s="58">
        <v>4493.1499999999996</v>
      </c>
      <c r="AA357" s="58">
        <v>8297.52</v>
      </c>
      <c r="AB357" s="58">
        <v>849.37075471697995</v>
      </c>
      <c r="AC357" s="58">
        <v>0</v>
      </c>
      <c r="AD357" s="58">
        <v>36709.400754716997</v>
      </c>
      <c r="AE357" s="58">
        <v>3353.18</v>
      </c>
      <c r="AF357" s="58">
        <v>0</v>
      </c>
      <c r="AG357" s="58">
        <v>15.85</v>
      </c>
      <c r="AH357" s="58">
        <v>1125.4000000000001</v>
      </c>
      <c r="AI357" s="58">
        <v>0</v>
      </c>
      <c r="AJ357" s="58">
        <v>45.13</v>
      </c>
      <c r="AK357" s="58">
        <v>33.46</v>
      </c>
      <c r="AL357" s="58">
        <v>0</v>
      </c>
      <c r="AM357" s="58">
        <v>1510.89</v>
      </c>
      <c r="AN357" s="58">
        <v>3526.8</v>
      </c>
      <c r="AO357" s="58">
        <v>436.9</v>
      </c>
      <c r="AP357" s="58">
        <v>0</v>
      </c>
      <c r="AQ357" s="58">
        <v>827.4</v>
      </c>
      <c r="AR357" s="58">
        <v>0</v>
      </c>
      <c r="AS357" s="58">
        <v>0</v>
      </c>
      <c r="AT357" s="58">
        <v>0</v>
      </c>
      <c r="AU357" s="58">
        <v>0</v>
      </c>
      <c r="AV357" s="58">
        <v>2220.7141594083801</v>
      </c>
      <c r="AW357" s="58">
        <v>13095.724159408401</v>
      </c>
      <c r="AX357" s="58">
        <v>14512.209523809501</v>
      </c>
      <c r="AY357" s="58">
        <v>1981.1320754717001</v>
      </c>
      <c r="AZ357" s="58">
        <v>16493.341599281201</v>
      </c>
      <c r="BA357" s="58">
        <v>-10900.3640606872</v>
      </c>
    </row>
    <row r="358" spans="1:53">
      <c r="A358" s="56">
        <v>202403</v>
      </c>
      <c r="B358" s="56" t="s">
        <v>528</v>
      </c>
      <c r="C358" s="56" t="s">
        <v>86</v>
      </c>
      <c r="D358" s="56" t="s">
        <v>85</v>
      </c>
      <c r="E358" s="62" t="str">
        <f>VLOOKUP(C358,'[2]2024年门店-截止10.31'!A:C,3,0)</f>
        <v>营业</v>
      </c>
      <c r="F358" s="63">
        <f>VLOOKUP(C358,[2]面积!A:B,2,0)</f>
        <v>91</v>
      </c>
      <c r="G358" s="57" t="str">
        <f>IF(OR(E358="营业",E358="装修中"),VLOOKUP(C358,[2]当前组织架构!C:H,6,0),"")</f>
        <v>戴斌</v>
      </c>
      <c r="H358" s="57" t="str">
        <f>IF(OR(E358="营业",E358="装修中"),VLOOKUP(C358,[2]当前组织架构!C:H,5,0),"")</f>
        <v>冯珏</v>
      </c>
      <c r="I358" s="58">
        <v>120647.39</v>
      </c>
      <c r="J358" s="58">
        <v>6829.1000000000104</v>
      </c>
      <c r="K358" s="58">
        <v>113818.29</v>
      </c>
      <c r="L358" s="58">
        <v>5454.74</v>
      </c>
      <c r="M358" s="58">
        <v>5008.3900000000003</v>
      </c>
      <c r="N358" s="58">
        <v>1330.56</v>
      </c>
      <c r="O358" s="58">
        <v>13091.45</v>
      </c>
      <c r="P358" s="58">
        <v>0</v>
      </c>
      <c r="Q358" s="58">
        <v>-537.11642307346403</v>
      </c>
      <c r="R358" s="58">
        <v>24348.023576926498</v>
      </c>
      <c r="S358" s="58">
        <v>5188.2852226529803</v>
      </c>
      <c r="T358" s="58">
        <v>0</v>
      </c>
      <c r="U358" s="58">
        <v>2477.06</v>
      </c>
      <c r="V358" s="58">
        <v>32013.368799579501</v>
      </c>
      <c r="W358" s="58">
        <v>81804.921200420504</v>
      </c>
      <c r="X358" s="58">
        <v>23014.6</v>
      </c>
      <c r="Y358" s="58">
        <v>3930.26</v>
      </c>
      <c r="Z358" s="58">
        <v>4274.3</v>
      </c>
      <c r="AA358" s="58">
        <v>7896.17</v>
      </c>
      <c r="AB358" s="58">
        <v>592.65188679245</v>
      </c>
      <c r="AC358" s="58">
        <v>0</v>
      </c>
      <c r="AD358" s="58">
        <v>39707.981886792499</v>
      </c>
      <c r="AE358" s="58">
        <v>8257.57</v>
      </c>
      <c r="AF358" s="58">
        <v>20</v>
      </c>
      <c r="AG358" s="58">
        <v>111.3</v>
      </c>
      <c r="AH358" s="58">
        <v>688.21</v>
      </c>
      <c r="AI358" s="58">
        <v>0</v>
      </c>
      <c r="AJ358" s="58">
        <v>47.79</v>
      </c>
      <c r="AK358" s="58">
        <v>35.42</v>
      </c>
      <c r="AL358" s="58">
        <v>0</v>
      </c>
      <c r="AM358" s="58">
        <v>579.38</v>
      </c>
      <c r="AN358" s="58">
        <v>429.95</v>
      </c>
      <c r="AO358" s="58">
        <v>695.06</v>
      </c>
      <c r="AP358" s="58">
        <v>0</v>
      </c>
      <c r="AQ358" s="58">
        <v>300</v>
      </c>
      <c r="AR358" s="58">
        <v>0</v>
      </c>
      <c r="AS358" s="58">
        <v>0</v>
      </c>
      <c r="AT358" s="58">
        <v>0</v>
      </c>
      <c r="AU358" s="58">
        <v>0</v>
      </c>
      <c r="AV358" s="58">
        <v>2829.2619581505201</v>
      </c>
      <c r="AW358" s="58">
        <v>13993.941958150501</v>
      </c>
      <c r="AX358" s="58">
        <v>22982.8761904762</v>
      </c>
      <c r="AY358" s="58">
        <v>6054.6886792452797</v>
      </c>
      <c r="AZ358" s="58">
        <v>29037.5648697215</v>
      </c>
      <c r="BA358" s="58">
        <v>-934.56751424397203</v>
      </c>
    </row>
    <row r="359" spans="1:53">
      <c r="A359" s="56">
        <v>202403</v>
      </c>
      <c r="B359" s="56" t="s">
        <v>528</v>
      </c>
      <c r="C359" s="56" t="s">
        <v>88</v>
      </c>
      <c r="D359" s="56" t="s">
        <v>87</v>
      </c>
      <c r="E359" s="62" t="str">
        <f>VLOOKUP(C359,'[2]2024年门店-截止10.31'!A:C,3,0)</f>
        <v>营业</v>
      </c>
      <c r="F359" s="63">
        <f>VLOOKUP(C359,[2]面积!A:B,2,0)</f>
        <v>203</v>
      </c>
      <c r="G359" s="57" t="str">
        <f>IF(OR(E359="营业",E359="装修中"),VLOOKUP(C359,[2]当前组织架构!C:H,6,0),"")</f>
        <v>孙军</v>
      </c>
      <c r="H359" s="57" t="str">
        <f>IF(OR(E359="营业",E359="装修中"),VLOOKUP(C359,[2]当前组织架构!C:H,5,0),"")</f>
        <v>郭洋</v>
      </c>
      <c r="I359" s="58">
        <v>168579.11</v>
      </c>
      <c r="J359" s="58">
        <v>9542.20999999999</v>
      </c>
      <c r="K359" s="58">
        <v>159036.9</v>
      </c>
      <c r="L359" s="58">
        <v>7790.59</v>
      </c>
      <c r="M359" s="58">
        <v>5795.02</v>
      </c>
      <c r="N359" s="58">
        <v>4820.92</v>
      </c>
      <c r="O359" s="58">
        <v>17967.189999999999</v>
      </c>
      <c r="P359" s="58">
        <v>0</v>
      </c>
      <c r="Q359" s="58">
        <v>-785.08388461048401</v>
      </c>
      <c r="R359" s="58">
        <v>35588.636115389498</v>
      </c>
      <c r="S359" s="58">
        <v>7261.2719487433897</v>
      </c>
      <c r="T359" s="58">
        <v>0</v>
      </c>
      <c r="U359" s="58">
        <v>2643.59</v>
      </c>
      <c r="V359" s="58">
        <v>45493.498064132902</v>
      </c>
      <c r="W359" s="58">
        <v>113543.401935867</v>
      </c>
      <c r="X359" s="58">
        <v>24407.85</v>
      </c>
      <c r="Y359" s="58">
        <v>2654.16</v>
      </c>
      <c r="Z359" s="58">
        <v>3664.54</v>
      </c>
      <c r="AA359" s="58">
        <v>9735.86</v>
      </c>
      <c r="AB359" s="58">
        <v>1198.0999999999999</v>
      </c>
      <c r="AC359" s="58">
        <v>0</v>
      </c>
      <c r="AD359" s="58">
        <v>41660.51</v>
      </c>
      <c r="AE359" s="58">
        <v>8499.58</v>
      </c>
      <c r="AF359" s="58">
        <v>0</v>
      </c>
      <c r="AG359" s="58">
        <v>213.25</v>
      </c>
      <c r="AH359" s="58">
        <v>349.13</v>
      </c>
      <c r="AI359" s="58">
        <v>0</v>
      </c>
      <c r="AJ359" s="58">
        <v>33.630000000000003</v>
      </c>
      <c r="AK359" s="58">
        <v>108.13</v>
      </c>
      <c r="AL359" s="58">
        <v>0</v>
      </c>
      <c r="AM359" s="58">
        <v>1192.04</v>
      </c>
      <c r="AN359" s="58">
        <v>127.3</v>
      </c>
      <c r="AO359" s="58">
        <v>962.48</v>
      </c>
      <c r="AP359" s="58">
        <v>0</v>
      </c>
      <c r="AQ359" s="58">
        <v>50</v>
      </c>
      <c r="AR359" s="58">
        <v>0</v>
      </c>
      <c r="AS359" s="58">
        <v>0</v>
      </c>
      <c r="AT359" s="58">
        <v>0</v>
      </c>
      <c r="AU359" s="58">
        <v>0</v>
      </c>
      <c r="AV359" s="58">
        <v>2185.4691376377</v>
      </c>
      <c r="AW359" s="58">
        <v>13721.0091376377</v>
      </c>
      <c r="AX359" s="58">
        <v>20863.857142857101</v>
      </c>
      <c r="AY359" s="58">
        <v>6366.0377358490596</v>
      </c>
      <c r="AZ359" s="58">
        <v>27229.8948787062</v>
      </c>
      <c r="BA359" s="58">
        <v>30931.987919523101</v>
      </c>
    </row>
    <row r="360" spans="1:53">
      <c r="A360" s="56">
        <v>202403</v>
      </c>
      <c r="B360" s="56" t="s">
        <v>528</v>
      </c>
      <c r="C360" s="56" t="s">
        <v>90</v>
      </c>
      <c r="D360" s="56" t="s">
        <v>89</v>
      </c>
      <c r="E360" s="62" t="str">
        <f>VLOOKUP(C360,'[2]2024年门店-截止10.31'!A:C,3,0)</f>
        <v>营业</v>
      </c>
      <c r="F360" s="63">
        <f>VLOOKUP(C360,[2]面积!A:B,2,0)</f>
        <v>56</v>
      </c>
      <c r="G360" s="57" t="str">
        <f>IF(OR(E360="营业",E360="装修中"),VLOOKUP(C360,[2]当前组织架构!C:H,6,0),"")</f>
        <v>戴斌</v>
      </c>
      <c r="H360" s="57" t="str">
        <f>IF(OR(E360="营业",E360="装修中"),VLOOKUP(C360,[2]当前组织架构!C:H,5,0),"")</f>
        <v>冯珏</v>
      </c>
      <c r="I360" s="58">
        <v>169889.54</v>
      </c>
      <c r="J360" s="58">
        <v>9616.3900000000103</v>
      </c>
      <c r="K360" s="58">
        <v>160273.15</v>
      </c>
      <c r="L360" s="58">
        <v>6899.64</v>
      </c>
      <c r="M360" s="58">
        <v>8005.69</v>
      </c>
      <c r="N360" s="58">
        <v>5091.09</v>
      </c>
      <c r="O360" s="58">
        <v>20871.669999999998</v>
      </c>
      <c r="P360" s="58">
        <v>0</v>
      </c>
      <c r="Q360" s="58">
        <v>-882.08956504341199</v>
      </c>
      <c r="R360" s="58">
        <v>39986.000434956601</v>
      </c>
      <c r="S360" s="58">
        <v>8347.3038054244807</v>
      </c>
      <c r="T360" s="58">
        <v>0</v>
      </c>
      <c r="U360" s="58">
        <v>2575.67</v>
      </c>
      <c r="V360" s="58">
        <v>50908.974240381103</v>
      </c>
      <c r="W360" s="58">
        <v>109364.175759619</v>
      </c>
      <c r="X360" s="58">
        <v>23692.78</v>
      </c>
      <c r="Y360" s="58">
        <v>9949.6200000000008</v>
      </c>
      <c r="Z360" s="58">
        <v>5318.8</v>
      </c>
      <c r="AA360" s="58">
        <v>4778.4799999999996</v>
      </c>
      <c r="AB360" s="58">
        <v>322.66905660377</v>
      </c>
      <c r="AC360" s="58">
        <v>0</v>
      </c>
      <c r="AD360" s="58">
        <v>44062.349056603802</v>
      </c>
      <c r="AE360" s="58">
        <v>0</v>
      </c>
      <c r="AF360" s="58">
        <v>42</v>
      </c>
      <c r="AG360" s="58">
        <v>229.9</v>
      </c>
      <c r="AH360" s="58">
        <v>100</v>
      </c>
      <c r="AI360" s="58">
        <v>0</v>
      </c>
      <c r="AJ360" s="58">
        <v>37.880000000000003</v>
      </c>
      <c r="AK360" s="58">
        <v>48.85</v>
      </c>
      <c r="AL360" s="58">
        <v>0</v>
      </c>
      <c r="AM360" s="58">
        <v>927.89</v>
      </c>
      <c r="AN360" s="58">
        <v>931.9</v>
      </c>
      <c r="AO360" s="58">
        <v>609.25</v>
      </c>
      <c r="AP360" s="58">
        <v>0</v>
      </c>
      <c r="AQ360" s="58">
        <v>309.8</v>
      </c>
      <c r="AR360" s="58">
        <v>0</v>
      </c>
      <c r="AS360" s="58">
        <v>0</v>
      </c>
      <c r="AT360" s="58">
        <v>0</v>
      </c>
      <c r="AU360" s="58">
        <v>0</v>
      </c>
      <c r="AV360" s="58">
        <v>2829.2619581505201</v>
      </c>
      <c r="AW360" s="58">
        <v>6066.7319581505199</v>
      </c>
      <c r="AX360" s="58">
        <v>21542.857142857101</v>
      </c>
      <c r="AY360" s="58">
        <v>170</v>
      </c>
      <c r="AZ360" s="58">
        <v>21712.857142857101</v>
      </c>
      <c r="BA360" s="58">
        <v>37522.237602007597</v>
      </c>
    </row>
    <row r="361" spans="1:53">
      <c r="A361" s="56">
        <v>202403</v>
      </c>
      <c r="B361" s="56" t="s">
        <v>528</v>
      </c>
      <c r="C361" s="56" t="s">
        <v>92</v>
      </c>
      <c r="D361" s="56" t="s">
        <v>91</v>
      </c>
      <c r="E361" s="62" t="str">
        <f>VLOOKUP(C361,'[2]2024年门店-截止10.31'!A:C,3,0)</f>
        <v>营业</v>
      </c>
      <c r="F361" s="63">
        <f>VLOOKUP(C361,[2]面积!A:B,2,0)</f>
        <v>82.7</v>
      </c>
      <c r="G361" s="57" t="str">
        <f>IF(OR(E361="营业",E361="装修中"),VLOOKUP(C361,[2]当前组织架构!C:H,6,0),"")</f>
        <v>孙军</v>
      </c>
      <c r="H361" s="57" t="str">
        <f>IF(OR(E361="营业",E361="装修中"),VLOOKUP(C361,[2]当前组织架构!C:H,5,0),"")</f>
        <v>殷艳花</v>
      </c>
      <c r="I361" s="58">
        <v>209895.94</v>
      </c>
      <c r="J361" s="58">
        <v>11880.9</v>
      </c>
      <c r="K361" s="58">
        <v>198015.04</v>
      </c>
      <c r="L361" s="58">
        <v>10820.12</v>
      </c>
      <c r="M361" s="58">
        <v>9276.91</v>
      </c>
      <c r="N361" s="58">
        <v>11721.99</v>
      </c>
      <c r="O361" s="58">
        <v>28592.58</v>
      </c>
      <c r="P361" s="58">
        <v>0</v>
      </c>
      <c r="Q361" s="58">
        <v>-1303.91319896713</v>
      </c>
      <c r="R361" s="58">
        <v>59107.686801032898</v>
      </c>
      <c r="S361" s="58">
        <v>11715.5422910624</v>
      </c>
      <c r="T361" s="58">
        <v>0</v>
      </c>
      <c r="U361" s="58">
        <v>2614.8000000000002</v>
      </c>
      <c r="V361" s="58">
        <v>73438.029092095298</v>
      </c>
      <c r="W361" s="58">
        <v>124577.010907905</v>
      </c>
      <c r="X361" s="58">
        <v>26991</v>
      </c>
      <c r="Y361" s="58">
        <v>5490.88</v>
      </c>
      <c r="Z361" s="58">
        <v>5833.9</v>
      </c>
      <c r="AA361" s="58">
        <v>7155.27</v>
      </c>
      <c r="AB361" s="58">
        <v>278.83547169810998</v>
      </c>
      <c r="AC361" s="58">
        <v>0</v>
      </c>
      <c r="AD361" s="58">
        <v>45749.8854716981</v>
      </c>
      <c r="AE361" s="58">
        <v>8553.4</v>
      </c>
      <c r="AF361" s="58">
        <v>0</v>
      </c>
      <c r="AG361" s="58">
        <v>239.32</v>
      </c>
      <c r="AH361" s="58">
        <v>343.85</v>
      </c>
      <c r="AI361" s="58">
        <v>0</v>
      </c>
      <c r="AJ361" s="58">
        <v>141.6</v>
      </c>
      <c r="AK361" s="58">
        <v>46.45</v>
      </c>
      <c r="AL361" s="58">
        <v>0</v>
      </c>
      <c r="AM361" s="58">
        <v>1111.6600000000001</v>
      </c>
      <c r="AN361" s="58">
        <v>223.95</v>
      </c>
      <c r="AO361" s="58">
        <v>558.24</v>
      </c>
      <c r="AP361" s="58">
        <v>0</v>
      </c>
      <c r="AQ361" s="58">
        <v>50</v>
      </c>
      <c r="AR361" s="58">
        <v>0</v>
      </c>
      <c r="AS361" s="58">
        <v>0</v>
      </c>
      <c r="AT361" s="58">
        <v>0</v>
      </c>
      <c r="AU361" s="58">
        <v>0</v>
      </c>
      <c r="AV361" s="58">
        <v>2185.4691376377</v>
      </c>
      <c r="AW361" s="58">
        <v>13453.939137637701</v>
      </c>
      <c r="AX361" s="58">
        <v>28957.428571428602</v>
      </c>
      <c r="AY361" s="58">
        <v>20408.396226415101</v>
      </c>
      <c r="AZ361" s="58">
        <v>49365.824797843699</v>
      </c>
      <c r="BA361" s="58">
        <v>16007.361500725499</v>
      </c>
    </row>
    <row r="362" spans="1:53">
      <c r="A362" s="56">
        <v>202403</v>
      </c>
      <c r="B362" s="56" t="s">
        <v>528</v>
      </c>
      <c r="C362" s="56" t="s">
        <v>94</v>
      </c>
      <c r="D362" s="56" t="s">
        <v>93</v>
      </c>
      <c r="E362" s="62" t="str">
        <f>VLOOKUP(C362,'[2]2024年门店-截止10.31'!A:C,3,0)</f>
        <v>营业</v>
      </c>
      <c r="F362" s="63">
        <f>VLOOKUP(C362,[2]面积!A:B,2,0)</f>
        <v>100</v>
      </c>
      <c r="G362" s="57" t="str">
        <f>IF(OR(E362="营业",E362="装修中"),VLOOKUP(C362,[2]当前组织架构!C:H,6,0),"")</f>
        <v>戴斌</v>
      </c>
      <c r="H362" s="57" t="str">
        <f>IF(OR(E362="营业",E362="装修中"),VLOOKUP(C362,[2]当前组织架构!C:H,5,0),"")</f>
        <v>董婷婷</v>
      </c>
      <c r="I362" s="58">
        <v>167814.34</v>
      </c>
      <c r="J362" s="58">
        <v>9498.9199999999801</v>
      </c>
      <c r="K362" s="58">
        <v>158315.42000000001</v>
      </c>
      <c r="L362" s="58">
        <v>8275.5499999999993</v>
      </c>
      <c r="M362" s="58">
        <v>7994.14</v>
      </c>
      <c r="N362" s="58">
        <v>10966.81</v>
      </c>
      <c r="O362" s="58">
        <v>23231.66</v>
      </c>
      <c r="P362" s="58">
        <v>0</v>
      </c>
      <c r="Q362" s="58">
        <v>-1089.2957635882001</v>
      </c>
      <c r="R362" s="58">
        <v>49378.864236411799</v>
      </c>
      <c r="S362" s="58">
        <v>9606.5979006425096</v>
      </c>
      <c r="T362" s="58">
        <v>0</v>
      </c>
      <c r="U362" s="58">
        <v>2782.27</v>
      </c>
      <c r="V362" s="58">
        <v>61767.7321370543</v>
      </c>
      <c r="W362" s="58">
        <v>96547.687862945706</v>
      </c>
      <c r="X362" s="58">
        <v>23764.11</v>
      </c>
      <c r="Y362" s="58">
        <v>4818.1099999999997</v>
      </c>
      <c r="Z362" s="58">
        <v>4243.2</v>
      </c>
      <c r="AA362" s="58">
        <v>9087.4699999999993</v>
      </c>
      <c r="AB362" s="58">
        <v>600.02490566038</v>
      </c>
      <c r="AC362" s="58">
        <v>0</v>
      </c>
      <c r="AD362" s="58">
        <v>42512.9149056604</v>
      </c>
      <c r="AE362" s="58">
        <v>5097.0600000000004</v>
      </c>
      <c r="AF362" s="58">
        <v>0</v>
      </c>
      <c r="AG362" s="58">
        <v>151.85</v>
      </c>
      <c r="AH362" s="58">
        <v>665.22</v>
      </c>
      <c r="AI362" s="58">
        <v>0</v>
      </c>
      <c r="AJ362" s="58">
        <v>0</v>
      </c>
      <c r="AK362" s="58">
        <v>43.9</v>
      </c>
      <c r="AL362" s="58">
        <v>0</v>
      </c>
      <c r="AM362" s="58">
        <v>930</v>
      </c>
      <c r="AN362" s="58">
        <v>609.54999999999995</v>
      </c>
      <c r="AO362" s="58">
        <v>941.53</v>
      </c>
      <c r="AP362" s="58">
        <v>0</v>
      </c>
      <c r="AQ362" s="58">
        <v>380</v>
      </c>
      <c r="AR362" s="58">
        <v>0</v>
      </c>
      <c r="AS362" s="58">
        <v>0</v>
      </c>
      <c r="AT362" s="58">
        <v>0</v>
      </c>
      <c r="AU362" s="58">
        <v>0</v>
      </c>
      <c r="AV362" s="58">
        <v>3190.5341803727401</v>
      </c>
      <c r="AW362" s="58">
        <v>12009.644180372699</v>
      </c>
      <c r="AX362" s="58">
        <v>20252.057142857098</v>
      </c>
      <c r="AY362" s="58">
        <v>9245.28301886792</v>
      </c>
      <c r="AZ362" s="58">
        <v>29497.340161724998</v>
      </c>
      <c r="BA362" s="58">
        <v>12527.788615187599</v>
      </c>
    </row>
    <row r="363" spans="1:53">
      <c r="A363" s="56">
        <v>202403</v>
      </c>
      <c r="B363" s="56" t="s">
        <v>528</v>
      </c>
      <c r="C363" s="56" t="s">
        <v>96</v>
      </c>
      <c r="D363" s="56" t="s">
        <v>95</v>
      </c>
      <c r="E363" s="62" t="str">
        <f>VLOOKUP(C363,'[2]2024年门店-截止10.31'!A:C,3,0)</f>
        <v>营业</v>
      </c>
      <c r="F363" s="63">
        <f>VLOOKUP(C363,[2]面积!A:B,2,0)</f>
        <v>81.55</v>
      </c>
      <c r="G363" s="57" t="str">
        <f>IF(OR(E363="营业",E363="装修中"),VLOOKUP(C363,[2]当前组织架构!C:H,6,0),"")</f>
        <v>孙军</v>
      </c>
      <c r="H363" s="57" t="str">
        <f>IF(OR(E363="营业",E363="装修中"),VLOOKUP(C363,[2]当前组织架构!C:H,5,0),"")</f>
        <v>甘胜斌</v>
      </c>
      <c r="I363" s="58">
        <v>186354.83</v>
      </c>
      <c r="J363" s="58">
        <v>10548.39</v>
      </c>
      <c r="K363" s="58">
        <v>175806.44</v>
      </c>
      <c r="L363" s="58">
        <v>8952.7999999999993</v>
      </c>
      <c r="M363" s="58">
        <v>7812.84</v>
      </c>
      <c r="N363" s="58">
        <v>8770.44</v>
      </c>
      <c r="O363" s="58">
        <v>24684.68</v>
      </c>
      <c r="P363" s="58">
        <v>0</v>
      </c>
      <c r="Q363" s="58">
        <v>-1083.9559261161801</v>
      </c>
      <c r="R363" s="58">
        <v>49136.804073883803</v>
      </c>
      <c r="S363" s="58">
        <v>9991.7824445266706</v>
      </c>
      <c r="T363" s="58">
        <v>0</v>
      </c>
      <c r="U363" s="58">
        <v>2617.65</v>
      </c>
      <c r="V363" s="58">
        <v>61746.2365184105</v>
      </c>
      <c r="W363" s="58">
        <v>114060.20348159</v>
      </c>
      <c r="X363" s="58">
        <v>28729.54</v>
      </c>
      <c r="Y363" s="58">
        <v>9258.68</v>
      </c>
      <c r="Z363" s="58">
        <v>2600.34</v>
      </c>
      <c r="AA363" s="58">
        <v>7226.93</v>
      </c>
      <c r="AB363" s="58">
        <v>1921.34150943396</v>
      </c>
      <c r="AC363" s="58">
        <v>0</v>
      </c>
      <c r="AD363" s="58">
        <v>49736.831509434</v>
      </c>
      <c r="AE363" s="58">
        <v>7245.59</v>
      </c>
      <c r="AF363" s="58">
        <v>214</v>
      </c>
      <c r="AG363" s="58">
        <v>274.76</v>
      </c>
      <c r="AH363" s="58">
        <v>285.79000000000002</v>
      </c>
      <c r="AI363" s="58">
        <v>0</v>
      </c>
      <c r="AJ363" s="58">
        <v>62.83</v>
      </c>
      <c r="AK363" s="58">
        <v>42.78</v>
      </c>
      <c r="AL363" s="58">
        <v>0</v>
      </c>
      <c r="AM363" s="58">
        <v>1283.8699999999999</v>
      </c>
      <c r="AN363" s="58">
        <v>148.4</v>
      </c>
      <c r="AO363" s="58">
        <v>983.73</v>
      </c>
      <c r="AP363" s="58">
        <v>0</v>
      </c>
      <c r="AQ363" s="58">
        <v>360</v>
      </c>
      <c r="AR363" s="58">
        <v>0</v>
      </c>
      <c r="AS363" s="58">
        <v>0</v>
      </c>
      <c r="AT363" s="58">
        <v>0</v>
      </c>
      <c r="AU363" s="58">
        <v>0</v>
      </c>
      <c r="AV363" s="58">
        <v>2674.9432914838499</v>
      </c>
      <c r="AW363" s="58">
        <v>13576.6932914838</v>
      </c>
      <c r="AX363" s="58">
        <v>47247.619047619002</v>
      </c>
      <c r="AY363" s="58">
        <v>7388.6792452830196</v>
      </c>
      <c r="AZ363" s="58">
        <v>54636.298292902</v>
      </c>
      <c r="BA363" s="58">
        <v>-3889.6196122298302</v>
      </c>
    </row>
    <row r="364" spans="1:53">
      <c r="A364" s="56">
        <v>202403</v>
      </c>
      <c r="B364" s="56" t="s">
        <v>528</v>
      </c>
      <c r="C364" s="56" t="s">
        <v>98</v>
      </c>
      <c r="D364" s="56" t="s">
        <v>97</v>
      </c>
      <c r="E364" s="62" t="str">
        <f>VLOOKUP(C364,'[2]2024年门店-截止10.31'!A:C,3,0)</f>
        <v>已闭店</v>
      </c>
      <c r="F364" s="63">
        <f>VLOOKUP(C364,[2]面积!A:B,2,0)</f>
        <v>83.49</v>
      </c>
      <c r="G364" s="57" t="str">
        <f>IF(OR(E364="营业",E364="装修中"),VLOOKUP(C364,[2]当前组织架构!C:H,6,0),"")</f>
        <v/>
      </c>
      <c r="H364" s="57" t="str">
        <f>IF(OR(E364="营业",E364="装修中"),VLOOKUP(C364,[2]当前组织架构!C:H,5,0),"")</f>
        <v/>
      </c>
      <c r="I364" s="58">
        <v>187179.1</v>
      </c>
      <c r="J364" s="58">
        <v>10595.04</v>
      </c>
      <c r="K364" s="58">
        <v>176584.06</v>
      </c>
      <c r="L364" s="58">
        <v>8963.25</v>
      </c>
      <c r="M364" s="58">
        <v>8005.4</v>
      </c>
      <c r="N364" s="58">
        <v>8884.33</v>
      </c>
      <c r="O364" s="58">
        <v>25170.13</v>
      </c>
      <c r="P364" s="58">
        <v>0</v>
      </c>
      <c r="Q364" s="58">
        <v>-1101.2737054034601</v>
      </c>
      <c r="R364" s="58">
        <v>49921.836294596498</v>
      </c>
      <c r="S364" s="58">
        <v>10176.5418372493</v>
      </c>
      <c r="T364" s="58">
        <v>0</v>
      </c>
      <c r="U364" s="58">
        <v>3424.54</v>
      </c>
      <c r="V364" s="58">
        <v>63522.9181318458</v>
      </c>
      <c r="W364" s="58">
        <v>113061.14186815399</v>
      </c>
      <c r="X364" s="58">
        <v>19453.25</v>
      </c>
      <c r="Y364" s="58">
        <v>8187.5</v>
      </c>
      <c r="Z364" s="58">
        <v>0</v>
      </c>
      <c r="AA364" s="58">
        <v>4491.42</v>
      </c>
      <c r="AB364" s="58">
        <v>532.38566037735995</v>
      </c>
      <c r="AC364" s="58">
        <v>0</v>
      </c>
      <c r="AD364" s="58">
        <v>32664.555660377398</v>
      </c>
      <c r="AE364" s="58">
        <v>4323.53</v>
      </c>
      <c r="AF364" s="58">
        <v>200</v>
      </c>
      <c r="AG364" s="58">
        <v>157.81</v>
      </c>
      <c r="AH364" s="58">
        <v>566</v>
      </c>
      <c r="AI364" s="58">
        <v>85</v>
      </c>
      <c r="AJ364" s="58">
        <v>0</v>
      </c>
      <c r="AK364" s="58">
        <v>161.22</v>
      </c>
      <c r="AL364" s="58">
        <v>0</v>
      </c>
      <c r="AM364" s="58">
        <v>678.89</v>
      </c>
      <c r="AN364" s="58">
        <v>10524.6</v>
      </c>
      <c r="AO364" s="58">
        <v>407.37</v>
      </c>
      <c r="AP364" s="58">
        <v>0</v>
      </c>
      <c r="AQ364" s="58">
        <v>430</v>
      </c>
      <c r="AR364" s="58">
        <v>0</v>
      </c>
      <c r="AS364" s="58">
        <v>0</v>
      </c>
      <c r="AT364" s="58">
        <v>0</v>
      </c>
      <c r="AU364" s="58">
        <v>0</v>
      </c>
      <c r="AV364" s="58">
        <v>2185.4691376377</v>
      </c>
      <c r="AW364" s="58">
        <v>19719.8891376377</v>
      </c>
      <c r="AX364" s="58">
        <v>67284.323809523805</v>
      </c>
      <c r="AY364" s="58">
        <v>5989.35849056604</v>
      </c>
      <c r="AZ364" s="58">
        <v>73273.6823000898</v>
      </c>
      <c r="BA364" s="58">
        <v>-12596.985229951</v>
      </c>
    </row>
    <row r="365" spans="1:53">
      <c r="A365" s="56">
        <v>202403</v>
      </c>
      <c r="B365" s="56" t="s">
        <v>528</v>
      </c>
      <c r="C365" s="56" t="s">
        <v>100</v>
      </c>
      <c r="D365" s="56" t="s">
        <v>99</v>
      </c>
      <c r="E365" s="62" t="str">
        <f>VLOOKUP(C365,'[2]2024年门店-截止10.31'!A:C,3,0)</f>
        <v>营业</v>
      </c>
      <c r="F365" s="63">
        <f>VLOOKUP(C365,[2]面积!A:B,2,0)</f>
        <v>114.4</v>
      </c>
      <c r="G365" s="57" t="str">
        <f>IF(OR(E365="营业",E365="装修中"),VLOOKUP(C365,[2]当前组织架构!C:H,6,0),"")</f>
        <v>戴斌</v>
      </c>
      <c r="H365" s="57" t="str">
        <f>IF(OR(E365="营业",E365="装修中"),VLOOKUP(C365,[2]当前组织架构!C:H,5,0),"")</f>
        <v>董婷婷</v>
      </c>
      <c r="I365" s="58">
        <v>144215.14000000001</v>
      </c>
      <c r="J365" s="58">
        <v>8163.1200000000199</v>
      </c>
      <c r="K365" s="58">
        <v>136052.01999999999</v>
      </c>
      <c r="L365" s="58">
        <v>7261.68</v>
      </c>
      <c r="M365" s="58">
        <v>6227.36</v>
      </c>
      <c r="N365" s="58">
        <v>7777</v>
      </c>
      <c r="O365" s="58">
        <v>18971.75</v>
      </c>
      <c r="P365" s="58">
        <v>0</v>
      </c>
      <c r="Q365" s="58">
        <v>-868.48528226810095</v>
      </c>
      <c r="R365" s="58">
        <v>39369.304717731902</v>
      </c>
      <c r="S365" s="58">
        <v>7783.2211690484601</v>
      </c>
      <c r="T365" s="58">
        <v>0</v>
      </c>
      <c r="U365" s="58">
        <v>2838.85</v>
      </c>
      <c r="V365" s="58">
        <v>49991.375886780399</v>
      </c>
      <c r="W365" s="58">
        <v>86060.644113219605</v>
      </c>
      <c r="X365" s="58">
        <v>24104.5</v>
      </c>
      <c r="Y365" s="58">
        <v>3770.9</v>
      </c>
      <c r="Z365" s="58">
        <v>3610.11</v>
      </c>
      <c r="AA365" s="58">
        <v>9216.14</v>
      </c>
      <c r="AB365" s="58">
        <v>801.15056603773996</v>
      </c>
      <c r="AC365" s="58">
        <v>0</v>
      </c>
      <c r="AD365" s="58">
        <v>41502.800566037702</v>
      </c>
      <c r="AE365" s="58">
        <v>6222.08</v>
      </c>
      <c r="AF365" s="58">
        <v>0</v>
      </c>
      <c r="AG365" s="58">
        <v>461.95</v>
      </c>
      <c r="AH365" s="58">
        <v>458.39</v>
      </c>
      <c r="AI365" s="58">
        <v>0</v>
      </c>
      <c r="AJ365" s="58">
        <v>0</v>
      </c>
      <c r="AK365" s="58">
        <v>44.36</v>
      </c>
      <c r="AL365" s="58">
        <v>0</v>
      </c>
      <c r="AM365" s="58">
        <v>1069.6300000000001</v>
      </c>
      <c r="AN365" s="58">
        <v>144</v>
      </c>
      <c r="AO365" s="58">
        <v>734.01</v>
      </c>
      <c r="AP365" s="58">
        <v>0</v>
      </c>
      <c r="AQ365" s="58">
        <v>360</v>
      </c>
      <c r="AR365" s="58">
        <v>0</v>
      </c>
      <c r="AS365" s="58">
        <v>0</v>
      </c>
      <c r="AT365" s="58">
        <v>0</v>
      </c>
      <c r="AU365" s="58">
        <v>0</v>
      </c>
      <c r="AV365" s="58">
        <v>3190.5341803727401</v>
      </c>
      <c r="AW365" s="58">
        <v>12684.954180372701</v>
      </c>
      <c r="AX365" s="58">
        <v>16526.914285714302</v>
      </c>
      <c r="AY365" s="58">
        <v>9564.2547169811296</v>
      </c>
      <c r="AZ365" s="58">
        <v>26091.169002695398</v>
      </c>
      <c r="BA365" s="58">
        <v>5781.7203641137703</v>
      </c>
    </row>
    <row r="366" spans="1:53">
      <c r="A366" s="56">
        <v>202403</v>
      </c>
      <c r="B366" s="56" t="s">
        <v>528</v>
      </c>
      <c r="C366" s="56" t="s">
        <v>102</v>
      </c>
      <c r="D366" s="56" t="s">
        <v>101</v>
      </c>
      <c r="E366" s="62" t="str">
        <f>VLOOKUP(C366,'[2]2024年门店-截止10.31'!A:C,3,0)</f>
        <v>已闭店</v>
      </c>
      <c r="F366" s="63">
        <f>VLOOKUP(C366,[2]面积!A:B,2,0)</f>
        <v>87.1</v>
      </c>
      <c r="G366" s="57" t="str">
        <f>IF(OR(E366="营业",E366="装修中"),VLOOKUP(C366,[2]当前组织架构!C:H,6,0),"")</f>
        <v/>
      </c>
      <c r="H366" s="57" t="str">
        <f>IF(OR(E366="营业",E366="装修中"),VLOOKUP(C366,[2]当前组织架构!C:H,5,0),"")</f>
        <v/>
      </c>
      <c r="I366" s="58">
        <v>159729.45000000001</v>
      </c>
      <c r="J366" s="58">
        <v>9041.29000000001</v>
      </c>
      <c r="K366" s="58">
        <v>150688.16</v>
      </c>
      <c r="L366" s="58">
        <v>7763</v>
      </c>
      <c r="M366" s="58">
        <v>8038.06</v>
      </c>
      <c r="N366" s="58">
        <v>9245.67</v>
      </c>
      <c r="O366" s="58">
        <v>22046.2</v>
      </c>
      <c r="P366" s="58">
        <v>0</v>
      </c>
      <c r="Q366" s="58">
        <v>-1016.44540129768</v>
      </c>
      <c r="R366" s="58">
        <v>46076.4845987023</v>
      </c>
      <c r="S366" s="58">
        <v>9065.7129121446706</v>
      </c>
      <c r="T366" s="58">
        <v>0</v>
      </c>
      <c r="U366" s="58">
        <v>1489.99</v>
      </c>
      <c r="V366" s="58">
        <v>56632.187510846998</v>
      </c>
      <c r="W366" s="58">
        <v>94055.972489153006</v>
      </c>
      <c r="X366" s="58">
        <v>36113.24</v>
      </c>
      <c r="Y366" s="58">
        <v>2788.72</v>
      </c>
      <c r="Z366" s="58">
        <v>3377.2</v>
      </c>
      <c r="AA366" s="58">
        <v>9928.4</v>
      </c>
      <c r="AB366" s="58">
        <v>2342.36547169811</v>
      </c>
      <c r="AC366" s="58">
        <v>0</v>
      </c>
      <c r="AD366" s="58">
        <v>54549.925471698101</v>
      </c>
      <c r="AE366" s="58">
        <v>5219.67</v>
      </c>
      <c r="AF366" s="58">
        <v>0</v>
      </c>
      <c r="AG366" s="58">
        <v>165.83</v>
      </c>
      <c r="AH366" s="58">
        <v>50</v>
      </c>
      <c r="AI366" s="58">
        <v>0</v>
      </c>
      <c r="AJ366" s="58">
        <v>78.94</v>
      </c>
      <c r="AK366" s="58">
        <v>45.57</v>
      </c>
      <c r="AL366" s="58">
        <v>0</v>
      </c>
      <c r="AM366" s="58">
        <v>1310.08</v>
      </c>
      <c r="AN366" s="58">
        <v>127.65</v>
      </c>
      <c r="AO366" s="58">
        <v>873.72</v>
      </c>
      <c r="AP366" s="58">
        <v>0</v>
      </c>
      <c r="AQ366" s="58">
        <v>360</v>
      </c>
      <c r="AR366" s="58">
        <v>0</v>
      </c>
      <c r="AS366" s="58">
        <v>0</v>
      </c>
      <c r="AT366" s="58">
        <v>0</v>
      </c>
      <c r="AU366" s="58">
        <v>0</v>
      </c>
      <c r="AV366" s="58">
        <v>2674.9432914838499</v>
      </c>
      <c r="AW366" s="58">
        <v>10906.403291483801</v>
      </c>
      <c r="AX366" s="58">
        <v>17985.695238095199</v>
      </c>
      <c r="AY366" s="58">
        <v>4811.3207547169804</v>
      </c>
      <c r="AZ366" s="58">
        <v>22797.015992812201</v>
      </c>
      <c r="BA366" s="58">
        <v>5802.6277331589199</v>
      </c>
    </row>
    <row r="367" spans="1:53">
      <c r="A367" s="56">
        <v>202403</v>
      </c>
      <c r="B367" s="56" t="s">
        <v>528</v>
      </c>
      <c r="C367" s="56" t="s">
        <v>104</v>
      </c>
      <c r="D367" s="56" t="s">
        <v>103</v>
      </c>
      <c r="E367" s="62" t="str">
        <f>VLOOKUP(C367,'[2]2024年门店-截止10.31'!A:C,3,0)</f>
        <v>营业</v>
      </c>
      <c r="F367" s="63">
        <f>VLOOKUP(C367,[2]面积!A:B,2,0)</f>
        <v>62.9</v>
      </c>
      <c r="G367" s="57" t="str">
        <f>IF(OR(E367="营业",E367="装修中"),VLOOKUP(C367,[2]当前组织架构!C:H,6,0),"")</f>
        <v>孙军</v>
      </c>
      <c r="H367" s="57" t="str">
        <f>IF(OR(E367="营业",E367="装修中"),VLOOKUP(C367,[2]当前组织架构!C:H,5,0),"")</f>
        <v>甘胜斌</v>
      </c>
      <c r="I367" s="58">
        <v>174638.36</v>
      </c>
      <c r="J367" s="58">
        <v>9885.1899999999696</v>
      </c>
      <c r="K367" s="58">
        <v>164753.17000000001</v>
      </c>
      <c r="L367" s="58">
        <v>8792.48</v>
      </c>
      <c r="M367" s="58">
        <v>7669.6</v>
      </c>
      <c r="N367" s="58">
        <v>7841.1</v>
      </c>
      <c r="O367" s="58">
        <v>23674.92</v>
      </c>
      <c r="P367" s="58">
        <v>0</v>
      </c>
      <c r="Q367" s="58">
        <v>-1035.5507526926101</v>
      </c>
      <c r="R367" s="58">
        <v>46942.549247307397</v>
      </c>
      <c r="S367" s="58">
        <v>9571.1244697394504</v>
      </c>
      <c r="T367" s="58">
        <v>0</v>
      </c>
      <c r="U367" s="58">
        <v>1743.29</v>
      </c>
      <c r="V367" s="58">
        <v>58256.963717046798</v>
      </c>
      <c r="W367" s="58">
        <v>106496.206282953</v>
      </c>
      <c r="X367" s="58">
        <v>25045.919999999998</v>
      </c>
      <c r="Y367" s="58">
        <v>8307.33</v>
      </c>
      <c r="Z367" s="58">
        <v>3618.2</v>
      </c>
      <c r="AA367" s="58">
        <v>6415.63</v>
      </c>
      <c r="AB367" s="58">
        <v>433.70886792453001</v>
      </c>
      <c r="AC367" s="58">
        <v>0</v>
      </c>
      <c r="AD367" s="58">
        <v>43820.788867924501</v>
      </c>
      <c r="AE367" s="58">
        <v>6434.01</v>
      </c>
      <c r="AF367" s="58">
        <v>0</v>
      </c>
      <c r="AG367" s="58">
        <v>443.77</v>
      </c>
      <c r="AH367" s="58">
        <v>1072.82</v>
      </c>
      <c r="AI367" s="58">
        <v>80</v>
      </c>
      <c r="AJ367" s="58">
        <v>62.83</v>
      </c>
      <c r="AK367" s="58">
        <v>41.47</v>
      </c>
      <c r="AL367" s="58">
        <v>0</v>
      </c>
      <c r="AM367" s="58">
        <v>984.56</v>
      </c>
      <c r="AN367" s="58">
        <v>2623.14</v>
      </c>
      <c r="AO367" s="58">
        <v>686.91</v>
      </c>
      <c r="AP367" s="58">
        <v>1000</v>
      </c>
      <c r="AQ367" s="58">
        <v>638</v>
      </c>
      <c r="AR367" s="58">
        <v>0</v>
      </c>
      <c r="AS367" s="58">
        <v>0</v>
      </c>
      <c r="AT367" s="58">
        <v>0</v>
      </c>
      <c r="AU367" s="58">
        <v>0</v>
      </c>
      <c r="AV367" s="58">
        <v>2674.9432914838499</v>
      </c>
      <c r="AW367" s="58">
        <v>16742.453291483798</v>
      </c>
      <c r="AX367" s="58">
        <v>36434.076190476197</v>
      </c>
      <c r="AY367" s="58">
        <v>5340.5660377358499</v>
      </c>
      <c r="AZ367" s="58">
        <v>41774.642228211997</v>
      </c>
      <c r="BA367" s="58">
        <v>4158.3218953326596</v>
      </c>
    </row>
    <row r="368" spans="1:53">
      <c r="A368" s="56">
        <v>202403</v>
      </c>
      <c r="B368" s="56" t="s">
        <v>528</v>
      </c>
      <c r="C368" s="56" t="s">
        <v>106</v>
      </c>
      <c r="D368" s="56" t="s">
        <v>105</v>
      </c>
      <c r="E368" s="62" t="str">
        <f>VLOOKUP(C368,'[2]2024年门店-截止10.31'!A:C,3,0)</f>
        <v>营业</v>
      </c>
      <c r="F368" s="63">
        <f>VLOOKUP(C368,[2]面积!A:B,2,0)</f>
        <v>81.08</v>
      </c>
      <c r="G368" s="57" t="str">
        <f>IF(OR(E368="营业",E368="装修中"),VLOOKUP(C368,[2]当前组织架构!C:H,6,0),"")</f>
        <v>孙军</v>
      </c>
      <c r="H368" s="57" t="str">
        <f>IF(OR(E368="营业",E368="装修中"),VLOOKUP(C368,[2]当前组织架构!C:H,5,0),"")</f>
        <v>郭洋</v>
      </c>
      <c r="I368" s="58">
        <v>337052</v>
      </c>
      <c r="J368" s="58">
        <v>19078.419999999998</v>
      </c>
      <c r="K368" s="58">
        <v>317973.58</v>
      </c>
      <c r="L368" s="58">
        <v>14574.11</v>
      </c>
      <c r="M368" s="58">
        <v>13223.59</v>
      </c>
      <c r="N368" s="58">
        <v>9427</v>
      </c>
      <c r="O368" s="58">
        <v>39224.559999999998</v>
      </c>
      <c r="P368" s="58">
        <v>0</v>
      </c>
      <c r="Q368" s="58">
        <v>-1650.0671918186199</v>
      </c>
      <c r="R368" s="58">
        <v>74799.192808181397</v>
      </c>
      <c r="S368" s="58">
        <v>15664.769886205801</v>
      </c>
      <c r="T368" s="58">
        <v>0</v>
      </c>
      <c r="U368" s="58">
        <v>2891.23</v>
      </c>
      <c r="V368" s="58">
        <v>93355.192694387195</v>
      </c>
      <c r="W368" s="58">
        <v>224618.387305613</v>
      </c>
      <c r="X368" s="58">
        <v>42700.86</v>
      </c>
      <c r="Y368" s="58">
        <v>9323.9699999999993</v>
      </c>
      <c r="Z368" s="58">
        <v>7118.24</v>
      </c>
      <c r="AA368" s="58">
        <v>10831.74</v>
      </c>
      <c r="AB368" s="58">
        <v>1866.4616981132101</v>
      </c>
      <c r="AC368" s="58">
        <v>0</v>
      </c>
      <c r="AD368" s="58">
        <v>71841.271698113196</v>
      </c>
      <c r="AE368" s="58">
        <v>6323</v>
      </c>
      <c r="AF368" s="58">
        <v>0</v>
      </c>
      <c r="AG368" s="58">
        <v>474.55</v>
      </c>
      <c r="AH368" s="58">
        <v>-838.12</v>
      </c>
      <c r="AI368" s="58">
        <v>0</v>
      </c>
      <c r="AJ368" s="58">
        <v>0</v>
      </c>
      <c r="AK368" s="58">
        <v>45.22</v>
      </c>
      <c r="AL368" s="58">
        <v>0</v>
      </c>
      <c r="AM368" s="58">
        <v>2368.87</v>
      </c>
      <c r="AN368" s="58">
        <v>1678.99</v>
      </c>
      <c r="AO368" s="58">
        <v>1786.55</v>
      </c>
      <c r="AP368" s="58">
        <v>0</v>
      </c>
      <c r="AQ368" s="58">
        <v>562</v>
      </c>
      <c r="AR368" s="58">
        <v>0</v>
      </c>
      <c r="AS368" s="58">
        <v>0</v>
      </c>
      <c r="AT368" s="58">
        <v>0</v>
      </c>
      <c r="AU368" s="58">
        <v>0</v>
      </c>
      <c r="AV368" s="58">
        <v>3190.5341803727401</v>
      </c>
      <c r="AW368" s="58">
        <v>15591.5941803727</v>
      </c>
      <c r="AX368" s="58">
        <v>108338.095238095</v>
      </c>
      <c r="AY368" s="58">
        <v>22090.584905660398</v>
      </c>
      <c r="AZ368" s="58">
        <v>130428.680143755</v>
      </c>
      <c r="BA368" s="58">
        <v>6756.8412833717002</v>
      </c>
    </row>
    <row r="369" spans="1:53">
      <c r="A369" s="56">
        <v>202403</v>
      </c>
      <c r="B369" s="56" t="s">
        <v>528</v>
      </c>
      <c r="C369" s="56" t="s">
        <v>108</v>
      </c>
      <c r="D369" s="56" t="s">
        <v>107</v>
      </c>
      <c r="E369" s="62" t="str">
        <f>VLOOKUP(C369,'[2]2024年门店-截止10.31'!A:C,3,0)</f>
        <v>营业</v>
      </c>
      <c r="F369" s="63">
        <f>VLOOKUP(C369,[2]面积!A:B,2,0)</f>
        <v>70</v>
      </c>
      <c r="G369" s="57" t="str">
        <f>IF(OR(E369="营业",E369="装修中"),VLOOKUP(C369,[2]当前组织架构!C:H,6,0),"")</f>
        <v>孙军</v>
      </c>
      <c r="H369" s="57" t="str">
        <f>IF(OR(E369="营业",E369="装修中"),VLOOKUP(C369,[2]当前组织架构!C:H,5,0),"")</f>
        <v>郭洋</v>
      </c>
      <c r="I369" s="58">
        <v>162332.17000000001</v>
      </c>
      <c r="J369" s="58">
        <v>9188.6100000000206</v>
      </c>
      <c r="K369" s="58">
        <v>153143.56</v>
      </c>
      <c r="L369" s="58">
        <v>8776.2800000000007</v>
      </c>
      <c r="M369" s="58">
        <v>7022.48</v>
      </c>
      <c r="N369" s="58">
        <v>12334.37</v>
      </c>
      <c r="O369" s="58">
        <v>22211.4</v>
      </c>
      <c r="P369" s="58">
        <v>0</v>
      </c>
      <c r="Q369" s="58">
        <v>-1086.6273557197101</v>
      </c>
      <c r="R369" s="58">
        <v>49257.902644280301</v>
      </c>
      <c r="S369" s="58">
        <v>9317.2961503242896</v>
      </c>
      <c r="T369" s="58">
        <v>0</v>
      </c>
      <c r="U369" s="58">
        <v>2802.48</v>
      </c>
      <c r="V369" s="58">
        <v>61377.678794604602</v>
      </c>
      <c r="W369" s="58">
        <v>91765.881205395403</v>
      </c>
      <c r="X369" s="58">
        <v>20721.7</v>
      </c>
      <c r="Y369" s="58">
        <v>7317.01</v>
      </c>
      <c r="Z369" s="58">
        <v>4872.47</v>
      </c>
      <c r="AA369" s="58">
        <v>7030.82</v>
      </c>
      <c r="AB369" s="58">
        <v>636.00471698112995</v>
      </c>
      <c r="AC369" s="58">
        <v>0</v>
      </c>
      <c r="AD369" s="58">
        <v>40578.004716981101</v>
      </c>
      <c r="AE369" s="58">
        <v>6033.28</v>
      </c>
      <c r="AF369" s="58">
        <v>14.9</v>
      </c>
      <c r="AG369" s="58">
        <v>486.27</v>
      </c>
      <c r="AH369" s="58">
        <v>372.27</v>
      </c>
      <c r="AI369" s="58">
        <v>0</v>
      </c>
      <c r="AJ369" s="58">
        <v>133.68</v>
      </c>
      <c r="AK369" s="58">
        <v>43.02</v>
      </c>
      <c r="AL369" s="58">
        <v>0</v>
      </c>
      <c r="AM369" s="58">
        <v>1204.94</v>
      </c>
      <c r="AN369" s="58">
        <v>606.79999999999995</v>
      </c>
      <c r="AO369" s="58">
        <v>705.96</v>
      </c>
      <c r="AP369" s="58">
        <v>0</v>
      </c>
      <c r="AQ369" s="58">
        <v>380</v>
      </c>
      <c r="AR369" s="58">
        <v>0</v>
      </c>
      <c r="AS369" s="58">
        <v>0</v>
      </c>
      <c r="AT369" s="58">
        <v>0</v>
      </c>
      <c r="AU369" s="58">
        <v>0</v>
      </c>
      <c r="AV369" s="58">
        <v>3190.5341803727401</v>
      </c>
      <c r="AW369" s="58">
        <v>13171.6541803727</v>
      </c>
      <c r="AX369" s="58">
        <v>15069.266666666699</v>
      </c>
      <c r="AY369" s="58">
        <v>2008.4905660377401</v>
      </c>
      <c r="AZ369" s="58">
        <v>17077.7572327044</v>
      </c>
      <c r="BA369" s="58">
        <v>20938.465075337201</v>
      </c>
    </row>
    <row r="370" spans="1:53">
      <c r="A370" s="56">
        <v>202403</v>
      </c>
      <c r="B370" s="56" t="s">
        <v>528</v>
      </c>
      <c r="C370" s="56" t="s">
        <v>110</v>
      </c>
      <c r="D370" s="56" t="s">
        <v>109</v>
      </c>
      <c r="E370" s="62" t="str">
        <f>VLOOKUP(C370,'[2]2024年门店-截止10.31'!A:C,3,0)</f>
        <v>营业</v>
      </c>
      <c r="F370" s="63">
        <f>VLOOKUP(C370,[2]面积!A:B,2,0)</f>
        <v>74.28</v>
      </c>
      <c r="G370" s="57" t="str">
        <f>IF(OR(E370="营业",E370="装修中"),VLOOKUP(C370,[2]当前组织架构!C:H,6,0),"")</f>
        <v>戴斌</v>
      </c>
      <c r="H370" s="57" t="str">
        <f>IF(OR(E370="营业",E370="装修中"),VLOOKUP(C370,[2]当前组织架构!C:H,5,0),"")</f>
        <v>冯珏</v>
      </c>
      <c r="I370" s="58">
        <v>122944.84</v>
      </c>
      <c r="J370" s="58">
        <v>6959.14</v>
      </c>
      <c r="K370" s="58">
        <v>115985.7</v>
      </c>
      <c r="L370" s="58">
        <v>5623.03</v>
      </c>
      <c r="M370" s="58">
        <v>5712.11</v>
      </c>
      <c r="N370" s="58">
        <v>5897.28</v>
      </c>
      <c r="O370" s="58">
        <v>16908.07</v>
      </c>
      <c r="P370" s="58">
        <v>0</v>
      </c>
      <c r="Q370" s="58">
        <v>-736.88224662490904</v>
      </c>
      <c r="R370" s="58">
        <v>33403.607753375101</v>
      </c>
      <c r="S370" s="58">
        <v>6827.5939956163202</v>
      </c>
      <c r="T370" s="58">
        <v>0</v>
      </c>
      <c r="U370" s="58">
        <v>1833.27</v>
      </c>
      <c r="V370" s="58">
        <v>42064.471748991396</v>
      </c>
      <c r="W370" s="58">
        <v>73921.228251008593</v>
      </c>
      <c r="X370" s="58">
        <v>24689.45</v>
      </c>
      <c r="Y370" s="58">
        <v>796.55</v>
      </c>
      <c r="Z370" s="58">
        <v>5760.61</v>
      </c>
      <c r="AA370" s="58">
        <v>6907.28</v>
      </c>
      <c r="AB370" s="58">
        <v>529.77792452829999</v>
      </c>
      <c r="AC370" s="58">
        <v>0</v>
      </c>
      <c r="AD370" s="58">
        <v>38683.667924528301</v>
      </c>
      <c r="AE370" s="58">
        <v>365.39</v>
      </c>
      <c r="AF370" s="58">
        <v>0</v>
      </c>
      <c r="AG370" s="58">
        <v>125.96</v>
      </c>
      <c r="AH370" s="58">
        <v>668.66</v>
      </c>
      <c r="AI370" s="58">
        <v>0</v>
      </c>
      <c r="AJ370" s="58">
        <v>0</v>
      </c>
      <c r="AK370" s="58">
        <v>49.08</v>
      </c>
      <c r="AL370" s="58">
        <v>0</v>
      </c>
      <c r="AM370" s="58">
        <v>777.4</v>
      </c>
      <c r="AN370" s="58">
        <v>1410.25</v>
      </c>
      <c r="AO370" s="58">
        <v>736.47</v>
      </c>
      <c r="AP370" s="58">
        <v>1000</v>
      </c>
      <c r="AQ370" s="58">
        <v>425</v>
      </c>
      <c r="AR370" s="58">
        <v>0</v>
      </c>
      <c r="AS370" s="58">
        <v>0</v>
      </c>
      <c r="AT370" s="58">
        <v>0</v>
      </c>
      <c r="AU370" s="58">
        <v>0</v>
      </c>
      <c r="AV370" s="58">
        <v>2829.2619581505201</v>
      </c>
      <c r="AW370" s="58">
        <v>8387.4719581505196</v>
      </c>
      <c r="AX370" s="58">
        <v>56626.352380952398</v>
      </c>
      <c r="AY370" s="58">
        <v>7258.6132075471696</v>
      </c>
      <c r="AZ370" s="58">
        <v>63884.965588499603</v>
      </c>
      <c r="BA370" s="58">
        <v>-37034.877220169801</v>
      </c>
    </row>
    <row r="371" spans="1:53">
      <c r="A371" s="56">
        <v>202403</v>
      </c>
      <c r="B371" s="56" t="s">
        <v>528</v>
      </c>
      <c r="C371" s="56" t="s">
        <v>112</v>
      </c>
      <c r="D371" s="56" t="s">
        <v>111</v>
      </c>
      <c r="E371" s="62" t="str">
        <f>VLOOKUP(C371,'[2]2024年门店-截止10.31'!A:C,3,0)</f>
        <v>营业</v>
      </c>
      <c r="F371" s="63">
        <f>VLOOKUP(C371,[2]面积!A:B,2,0)</f>
        <v>94.36</v>
      </c>
      <c r="G371" s="57" t="str">
        <f>IF(OR(E371="营业",E371="装修中"),VLOOKUP(C371,[2]当前组织架构!C:H,6,0),"")</f>
        <v>孙军</v>
      </c>
      <c r="H371" s="57" t="str">
        <f>IF(OR(E371="营业",E371="装修中"),VLOOKUP(C371,[2]当前组织架构!C:H,5,0),"")</f>
        <v>郭洋</v>
      </c>
      <c r="I371" s="58">
        <v>171872.54</v>
      </c>
      <c r="J371" s="58">
        <v>9728.6299999999992</v>
      </c>
      <c r="K371" s="58">
        <v>162143.91</v>
      </c>
      <c r="L371" s="58">
        <v>8819.43</v>
      </c>
      <c r="M371" s="58">
        <v>7261.94</v>
      </c>
      <c r="N371" s="58">
        <v>10127.120000000001</v>
      </c>
      <c r="O371" s="58">
        <v>24021.360000000001</v>
      </c>
      <c r="P371" s="58">
        <v>0</v>
      </c>
      <c r="Q371" s="58">
        <v>-1084.1521230548301</v>
      </c>
      <c r="R371" s="58">
        <v>49145.697876945203</v>
      </c>
      <c r="S371" s="58">
        <v>9809.3617987138205</v>
      </c>
      <c r="T371" s="58">
        <v>0</v>
      </c>
      <c r="U371" s="58">
        <v>2632.27</v>
      </c>
      <c r="V371" s="58">
        <v>61587.329675658999</v>
      </c>
      <c r="W371" s="58">
        <v>100556.580324341</v>
      </c>
      <c r="X371" s="58">
        <v>27739.05</v>
      </c>
      <c r="Y371" s="58">
        <v>3509.69</v>
      </c>
      <c r="Z371" s="58">
        <v>2835.86</v>
      </c>
      <c r="AA371" s="58">
        <v>6421.68</v>
      </c>
      <c r="AB371" s="58">
        <v>385.13226415093999</v>
      </c>
      <c r="AC371" s="58">
        <v>0</v>
      </c>
      <c r="AD371" s="58">
        <v>40891.412264150902</v>
      </c>
      <c r="AE371" s="58">
        <v>5300</v>
      </c>
      <c r="AF371" s="58">
        <v>92.2</v>
      </c>
      <c r="AG371" s="58">
        <v>461.17</v>
      </c>
      <c r="AH371" s="58">
        <v>575.62</v>
      </c>
      <c r="AI371" s="58">
        <v>0</v>
      </c>
      <c r="AJ371" s="58">
        <v>30.09</v>
      </c>
      <c r="AK371" s="58">
        <v>54.27</v>
      </c>
      <c r="AL371" s="58">
        <v>0</v>
      </c>
      <c r="AM371" s="58">
        <v>774.75</v>
      </c>
      <c r="AN371" s="58">
        <v>540.25</v>
      </c>
      <c r="AO371" s="58">
        <v>726.25</v>
      </c>
      <c r="AP371" s="58">
        <v>0</v>
      </c>
      <c r="AQ371" s="58">
        <v>568</v>
      </c>
      <c r="AR371" s="58">
        <v>0</v>
      </c>
      <c r="AS371" s="58">
        <v>0</v>
      </c>
      <c r="AT371" s="58">
        <v>0</v>
      </c>
      <c r="AU371" s="58">
        <v>0</v>
      </c>
      <c r="AV371" s="58">
        <v>2185.4691376377</v>
      </c>
      <c r="AW371" s="58">
        <v>11308.0691376377</v>
      </c>
      <c r="AX371" s="58">
        <v>33026</v>
      </c>
      <c r="AY371" s="58">
        <v>7433.0754716981101</v>
      </c>
      <c r="AZ371" s="58">
        <v>40459.075471698103</v>
      </c>
      <c r="BA371" s="58">
        <v>7898.0234508542899</v>
      </c>
    </row>
    <row r="372" spans="1:53">
      <c r="A372" s="56">
        <v>202403</v>
      </c>
      <c r="B372" s="56" t="s">
        <v>528</v>
      </c>
      <c r="C372" s="56" t="s">
        <v>114</v>
      </c>
      <c r="D372" s="56" t="s">
        <v>113</v>
      </c>
      <c r="E372" s="62" t="str">
        <f>VLOOKUP(C372,'[2]2024年门店-截止10.31'!A:C,3,0)</f>
        <v>营业</v>
      </c>
      <c r="F372" s="63">
        <f>VLOOKUP(C372,[2]面积!A:B,2,0)</f>
        <v>70.5</v>
      </c>
      <c r="G372" s="57" t="str">
        <f>IF(OR(E372="营业",E372="装修中"),VLOOKUP(C372,[2]当前组织架构!C:H,6,0),"")</f>
        <v>孙军</v>
      </c>
      <c r="H372" s="57" t="str">
        <f>IF(OR(E372="营业",E372="装修中"),VLOOKUP(C372,[2]当前组织架构!C:H,5,0),"")</f>
        <v>郭洋</v>
      </c>
      <c r="I372" s="58">
        <v>326318.56</v>
      </c>
      <c r="J372" s="58">
        <v>18470.86</v>
      </c>
      <c r="K372" s="58">
        <v>307847.7</v>
      </c>
      <c r="L372" s="58">
        <v>15171.05</v>
      </c>
      <c r="M372" s="58">
        <v>11572.79</v>
      </c>
      <c r="N372" s="58">
        <v>12436.44</v>
      </c>
      <c r="O372" s="58">
        <v>39584.449999999997</v>
      </c>
      <c r="P372" s="58">
        <v>0</v>
      </c>
      <c r="Q372" s="58">
        <v>-1700.0438832953</v>
      </c>
      <c r="R372" s="58">
        <v>77064.686116704703</v>
      </c>
      <c r="S372" s="58">
        <v>15910.754832922999</v>
      </c>
      <c r="T372" s="58">
        <v>0</v>
      </c>
      <c r="U372" s="58">
        <v>2762.93</v>
      </c>
      <c r="V372" s="58">
        <v>95738.370949627701</v>
      </c>
      <c r="W372" s="58">
        <v>212109.32905037201</v>
      </c>
      <c r="X372" s="58">
        <v>45198</v>
      </c>
      <c r="Y372" s="58">
        <v>5802.16</v>
      </c>
      <c r="Z372" s="58">
        <v>6138.8</v>
      </c>
      <c r="AA372" s="58">
        <v>7091.38</v>
      </c>
      <c r="AB372" s="58">
        <v>3066.7575471698101</v>
      </c>
      <c r="AC372" s="58">
        <v>0</v>
      </c>
      <c r="AD372" s="58">
        <v>67297.097547169804</v>
      </c>
      <c r="AE372" s="58">
        <v>6378.98</v>
      </c>
      <c r="AF372" s="58">
        <v>0</v>
      </c>
      <c r="AG372" s="58">
        <v>852.7</v>
      </c>
      <c r="AH372" s="58">
        <v>617.17999999999995</v>
      </c>
      <c r="AI372" s="58">
        <v>0</v>
      </c>
      <c r="AJ372" s="58">
        <v>196.47</v>
      </c>
      <c r="AK372" s="58">
        <v>41.53</v>
      </c>
      <c r="AL372" s="58">
        <v>0</v>
      </c>
      <c r="AM372" s="58">
        <v>1153.56</v>
      </c>
      <c r="AN372" s="58">
        <v>160.4</v>
      </c>
      <c r="AO372" s="58">
        <v>1128.51</v>
      </c>
      <c r="AP372" s="58">
        <v>0</v>
      </c>
      <c r="AQ372" s="58">
        <v>300</v>
      </c>
      <c r="AR372" s="58">
        <v>0</v>
      </c>
      <c r="AS372" s="58">
        <v>0</v>
      </c>
      <c r="AT372" s="58">
        <v>0</v>
      </c>
      <c r="AU372" s="58">
        <v>0</v>
      </c>
      <c r="AV372" s="58">
        <v>2220.7141594083801</v>
      </c>
      <c r="AW372" s="58">
        <v>13050.0441594084</v>
      </c>
      <c r="AX372" s="58">
        <v>49014.285714285703</v>
      </c>
      <c r="AY372" s="58">
        <v>5027.5188679245302</v>
      </c>
      <c r="AZ372" s="58">
        <v>54041.804582210199</v>
      </c>
      <c r="BA372" s="58">
        <v>77720.382761583605</v>
      </c>
    </row>
    <row r="373" spans="1:53">
      <c r="A373" s="56">
        <v>202403</v>
      </c>
      <c r="B373" s="56" t="s">
        <v>528</v>
      </c>
      <c r="C373" s="56" t="s">
        <v>116</v>
      </c>
      <c r="D373" s="56" t="s">
        <v>115</v>
      </c>
      <c r="E373" s="62" t="str">
        <f>VLOOKUP(C373,'[2]2024年门店-截止10.31'!A:C,3,0)</f>
        <v>营业</v>
      </c>
      <c r="F373" s="63">
        <f>VLOOKUP(C373,[2]面积!A:B,2,0)</f>
        <v>110.09</v>
      </c>
      <c r="G373" s="57" t="str">
        <f>IF(OR(E373="营业",E373="装修中"),VLOOKUP(C373,[2]当前组织架构!C:H,6,0),"")</f>
        <v>孙军</v>
      </c>
      <c r="H373" s="57" t="str">
        <f>IF(OR(E373="营业",E373="装修中"),VLOOKUP(C373,[2]当前组织架构!C:H,5,0),"")</f>
        <v>甘胜斌</v>
      </c>
      <c r="I373" s="58">
        <v>139592.04999999999</v>
      </c>
      <c r="J373" s="58">
        <v>7901.44</v>
      </c>
      <c r="K373" s="58">
        <v>131690.60999999999</v>
      </c>
      <c r="L373" s="58">
        <v>6832.73</v>
      </c>
      <c r="M373" s="58">
        <v>5520.56</v>
      </c>
      <c r="N373" s="58">
        <v>5696.6</v>
      </c>
      <c r="O373" s="58">
        <v>18607.97</v>
      </c>
      <c r="P373" s="58">
        <v>0</v>
      </c>
      <c r="Q373" s="58">
        <v>-791.21671168929799</v>
      </c>
      <c r="R373" s="58">
        <v>35866.643288310697</v>
      </c>
      <c r="S373" s="58">
        <v>7456.0521031308199</v>
      </c>
      <c r="T373" s="58">
        <v>0</v>
      </c>
      <c r="U373" s="58">
        <v>1576.81</v>
      </c>
      <c r="V373" s="58">
        <v>44899.505391441497</v>
      </c>
      <c r="W373" s="58">
        <v>86791.104608558497</v>
      </c>
      <c r="X373" s="58">
        <v>17647.61</v>
      </c>
      <c r="Y373" s="58">
        <v>10474.950000000001</v>
      </c>
      <c r="Z373" s="58">
        <v>2541.36</v>
      </c>
      <c r="AA373" s="58">
        <v>4676.8500000000004</v>
      </c>
      <c r="AB373" s="58">
        <v>294.3979245283</v>
      </c>
      <c r="AC373" s="58">
        <v>0</v>
      </c>
      <c r="AD373" s="58">
        <v>35635.167924528301</v>
      </c>
      <c r="AE373" s="58">
        <v>6119.8</v>
      </c>
      <c r="AF373" s="58">
        <v>24</v>
      </c>
      <c r="AG373" s="58">
        <v>466.62</v>
      </c>
      <c r="AH373" s="58">
        <v>545.73</v>
      </c>
      <c r="AI373" s="58">
        <v>0</v>
      </c>
      <c r="AJ373" s="58">
        <v>139.9</v>
      </c>
      <c r="AK373" s="58">
        <v>51.78</v>
      </c>
      <c r="AL373" s="58">
        <v>0</v>
      </c>
      <c r="AM373" s="58">
        <v>1035.74</v>
      </c>
      <c r="AN373" s="58">
        <v>1012.3</v>
      </c>
      <c r="AO373" s="58">
        <v>924.53</v>
      </c>
      <c r="AP373" s="58">
        <v>0</v>
      </c>
      <c r="AQ373" s="58">
        <v>380</v>
      </c>
      <c r="AR373" s="58">
        <v>0</v>
      </c>
      <c r="AS373" s="58">
        <v>0</v>
      </c>
      <c r="AT373" s="58">
        <v>0</v>
      </c>
      <c r="AU373" s="58">
        <v>0</v>
      </c>
      <c r="AV373" s="58">
        <v>2674.9432914838499</v>
      </c>
      <c r="AW373" s="58">
        <v>13375.343291483799</v>
      </c>
      <c r="AX373" s="58">
        <v>32712.4571428571</v>
      </c>
      <c r="AY373" s="58">
        <v>8204.8207547169804</v>
      </c>
      <c r="AZ373" s="58">
        <v>40917.277897574102</v>
      </c>
      <c r="BA373" s="58">
        <v>-3136.6845050276802</v>
      </c>
    </row>
    <row r="374" spans="1:53">
      <c r="A374" s="56">
        <v>202403</v>
      </c>
      <c r="B374" s="56" t="s">
        <v>528</v>
      </c>
      <c r="C374" s="56" t="s">
        <v>118</v>
      </c>
      <c r="D374" s="56" t="s">
        <v>117</v>
      </c>
      <c r="E374" s="62" t="str">
        <f>VLOOKUP(C374,'[2]2024年门店-截止10.31'!A:C,3,0)</f>
        <v>已闭店</v>
      </c>
      <c r="F374" s="63">
        <f>VLOOKUP(C374,[2]面积!A:B,2,0)</f>
        <v>98</v>
      </c>
      <c r="G374" s="57" t="str">
        <f>IF(OR(E374="营业",E374="装修中"),VLOOKUP(C374,[2]当前组织架构!C:H,6,0),"")</f>
        <v/>
      </c>
      <c r="H374" s="57" t="str">
        <f>IF(OR(E374="营业",E374="装修中"),VLOOKUP(C374,[2]当前组织架构!C:H,5,0),"")</f>
        <v/>
      </c>
      <c r="I374" s="58">
        <v>196001.69</v>
      </c>
      <c r="J374" s="58">
        <v>5708.79000000001</v>
      </c>
      <c r="K374" s="58">
        <v>190292.9</v>
      </c>
      <c r="L374" s="58">
        <v>8720.99</v>
      </c>
      <c r="M374" s="58">
        <v>8218.61</v>
      </c>
      <c r="N374" s="58">
        <v>7207.88</v>
      </c>
      <c r="O374" s="58">
        <v>25758.93</v>
      </c>
      <c r="P374" s="58">
        <v>0</v>
      </c>
      <c r="Q374" s="58">
        <v>-1077.1710517858401</v>
      </c>
      <c r="R374" s="58">
        <v>48829.238948214203</v>
      </c>
      <c r="S374" s="58">
        <v>10268.2303438527</v>
      </c>
      <c r="T374" s="58">
        <v>355.21</v>
      </c>
      <c r="U374" s="58">
        <v>4749.41</v>
      </c>
      <c r="V374" s="58">
        <v>64202.089292066899</v>
      </c>
      <c r="W374" s="58">
        <v>126090.81070793299</v>
      </c>
      <c r="X374" s="58">
        <v>24404.41</v>
      </c>
      <c r="Y374" s="58">
        <v>3045</v>
      </c>
      <c r="Z374" s="58">
        <v>6275.7</v>
      </c>
      <c r="AA374" s="58">
        <v>5924.88</v>
      </c>
      <c r="AB374" s="58">
        <v>385.02698113207998</v>
      </c>
      <c r="AC374" s="58">
        <v>0</v>
      </c>
      <c r="AD374" s="58">
        <v>40035.016981132103</v>
      </c>
      <c r="AE374" s="58">
        <v>4537.26</v>
      </c>
      <c r="AF374" s="58">
        <v>0</v>
      </c>
      <c r="AG374" s="58">
        <v>225.07</v>
      </c>
      <c r="AH374" s="58">
        <v>0</v>
      </c>
      <c r="AI374" s="58">
        <v>1941.75</v>
      </c>
      <c r="AJ374" s="58">
        <v>47.79</v>
      </c>
      <c r="AK374" s="58">
        <v>55.71</v>
      </c>
      <c r="AL374" s="58">
        <v>0</v>
      </c>
      <c r="AM374" s="58">
        <v>748.1</v>
      </c>
      <c r="AN374" s="58">
        <v>503.03</v>
      </c>
      <c r="AO374" s="58">
        <v>472.06</v>
      </c>
      <c r="AP374" s="58">
        <v>0</v>
      </c>
      <c r="AQ374" s="58">
        <v>50</v>
      </c>
      <c r="AR374" s="58">
        <v>0</v>
      </c>
      <c r="AS374" s="58">
        <v>0</v>
      </c>
      <c r="AT374" s="58">
        <v>0</v>
      </c>
      <c r="AU374" s="58">
        <v>0</v>
      </c>
      <c r="AV374" s="58">
        <v>2614.8801971442299</v>
      </c>
      <c r="AW374" s="58">
        <v>11195.650197144199</v>
      </c>
      <c r="AX374" s="58">
        <v>29400</v>
      </c>
      <c r="AY374" s="58">
        <v>8820</v>
      </c>
      <c r="AZ374" s="58">
        <v>38220</v>
      </c>
      <c r="BA374" s="58">
        <v>36640.1435296567</v>
      </c>
    </row>
    <row r="375" spans="1:53">
      <c r="A375" s="56">
        <v>202403</v>
      </c>
      <c r="B375" s="56" t="s">
        <v>528</v>
      </c>
      <c r="C375" s="56" t="s">
        <v>120</v>
      </c>
      <c r="D375" s="56" t="s">
        <v>119</v>
      </c>
      <c r="E375" s="62" t="str">
        <f>VLOOKUP(C375,'[2]2024年门店-截止10.31'!A:C,3,0)</f>
        <v>已闭店</v>
      </c>
      <c r="F375" s="63">
        <f>VLOOKUP(C375,[2]面积!A:B,2,0)</f>
        <v>80.62</v>
      </c>
      <c r="G375" s="57" t="str">
        <f>IF(OR(E375="营业",E375="装修中"),VLOOKUP(C375,[2]当前组织架构!C:H,6,0),"")</f>
        <v/>
      </c>
      <c r="H375" s="57" t="str">
        <f>IF(OR(E375="营业",E375="装修中"),VLOOKUP(C375,[2]当前组织架构!C:H,5,0),"")</f>
        <v/>
      </c>
      <c r="I375" s="58">
        <v>65812.58</v>
      </c>
      <c r="J375" s="58">
        <v>1916.87</v>
      </c>
      <c r="K375" s="58">
        <v>63895.71</v>
      </c>
      <c r="L375" s="58">
        <v>3653.22</v>
      </c>
      <c r="M375" s="58">
        <v>2915.29</v>
      </c>
      <c r="N375" s="58">
        <v>2116.06</v>
      </c>
      <c r="O375" s="58">
        <v>9584.0400000000009</v>
      </c>
      <c r="P375" s="58">
        <v>0</v>
      </c>
      <c r="Q375" s="58">
        <v>-394.306419723744</v>
      </c>
      <c r="R375" s="58">
        <v>17874.303580276301</v>
      </c>
      <c r="S375" s="58">
        <v>3801.46592745205</v>
      </c>
      <c r="T375" s="58">
        <v>0</v>
      </c>
      <c r="U375" s="58">
        <v>4495.66</v>
      </c>
      <c r="V375" s="58">
        <v>26171.429507728299</v>
      </c>
      <c r="W375" s="58">
        <v>37724.280492271697</v>
      </c>
      <c r="X375" s="58">
        <v>10646.5</v>
      </c>
      <c r="Y375" s="58">
        <v>942.11</v>
      </c>
      <c r="Z375" s="58">
        <v>897.63</v>
      </c>
      <c r="AA375" s="58">
        <v>2768.78</v>
      </c>
      <c r="AB375" s="58">
        <v>100</v>
      </c>
      <c r="AC375" s="58">
        <v>0</v>
      </c>
      <c r="AD375" s="58">
        <v>15355.02</v>
      </c>
      <c r="AE375" s="58">
        <v>2000</v>
      </c>
      <c r="AF375" s="58">
        <v>0</v>
      </c>
      <c r="AG375" s="58">
        <v>74.69</v>
      </c>
      <c r="AH375" s="58">
        <v>250</v>
      </c>
      <c r="AI375" s="58">
        <v>0</v>
      </c>
      <c r="AJ375" s="58">
        <v>95.58</v>
      </c>
      <c r="AK375" s="58">
        <v>39.9</v>
      </c>
      <c r="AL375" s="58">
        <v>0</v>
      </c>
      <c r="AM375" s="58">
        <v>1103.8900000000001</v>
      </c>
      <c r="AN375" s="58">
        <v>773.19</v>
      </c>
      <c r="AO375" s="58">
        <v>436.21</v>
      </c>
      <c r="AP375" s="58">
        <v>0</v>
      </c>
      <c r="AQ375" s="58">
        <v>50</v>
      </c>
      <c r="AR375" s="58">
        <v>0</v>
      </c>
      <c r="AS375" s="58">
        <v>0</v>
      </c>
      <c r="AT375" s="58">
        <v>0</v>
      </c>
      <c r="AU375" s="58">
        <v>0</v>
      </c>
      <c r="AV375" s="58">
        <v>2252.47857989355</v>
      </c>
      <c r="AW375" s="58">
        <v>7075.93857989355</v>
      </c>
      <c r="AX375" s="58">
        <v>19348.8</v>
      </c>
      <c r="AY375" s="58">
        <v>6341.13</v>
      </c>
      <c r="AZ375" s="58">
        <v>25689.93</v>
      </c>
      <c r="BA375" s="58">
        <v>-10396.6080876219</v>
      </c>
    </row>
    <row r="376" spans="1:53">
      <c r="A376" s="56">
        <v>202403</v>
      </c>
      <c r="B376" s="56" t="s">
        <v>528</v>
      </c>
      <c r="C376" s="56" t="s">
        <v>445</v>
      </c>
      <c r="D376" s="56" t="s">
        <v>121</v>
      </c>
      <c r="E376" s="62" t="str">
        <f>VLOOKUP(C376,'[2]2024年门店-截止10.31'!A:C,3,0)</f>
        <v>已闭店</v>
      </c>
      <c r="F376" s="63">
        <f>VLOOKUP(C376,[2]面积!A:B,2,0)</f>
        <v>80</v>
      </c>
      <c r="G376" s="57" t="str">
        <f>IF(OR(E376="营业",E376="装修中"),VLOOKUP(C376,[2]当前组织架构!C:H,6,0),"")</f>
        <v/>
      </c>
      <c r="H376" s="57" t="str">
        <f>IF(OR(E376="营业",E376="装修中"),VLOOKUP(C376,[2]当前组织架构!C:H,5,0),"")</f>
        <v/>
      </c>
      <c r="I376" s="58">
        <v>3470.86</v>
      </c>
      <c r="J376" s="58">
        <v>196.46</v>
      </c>
      <c r="K376" s="58">
        <v>3274.4</v>
      </c>
      <c r="L376" s="58">
        <v>183.18</v>
      </c>
      <c r="M376" s="58">
        <v>304.63</v>
      </c>
      <c r="N376" s="58">
        <v>0</v>
      </c>
      <c r="O376" s="58">
        <v>569.22</v>
      </c>
      <c r="P376" s="58">
        <v>0</v>
      </c>
      <c r="Q376" s="58">
        <v>-22.814746980782299</v>
      </c>
      <c r="R376" s="58">
        <v>1034.21525301922</v>
      </c>
      <c r="S376" s="58">
        <v>224.005308394401</v>
      </c>
      <c r="T376" s="58">
        <v>0</v>
      </c>
      <c r="U376" s="58">
        <v>423.96</v>
      </c>
      <c r="V376" s="58">
        <v>1682.1805614136199</v>
      </c>
      <c r="W376" s="58">
        <v>1592.21943858638</v>
      </c>
      <c r="X376" s="58">
        <v>3472.06</v>
      </c>
      <c r="Y376" s="58">
        <v>775</v>
      </c>
      <c r="Z376" s="58">
        <v>3709.98</v>
      </c>
      <c r="AA376" s="58">
        <v>671.49</v>
      </c>
      <c r="AB376" s="58">
        <v>467.44867924528</v>
      </c>
      <c r="AC376" s="58">
        <v>0</v>
      </c>
      <c r="AD376" s="58">
        <v>9095.9786792452796</v>
      </c>
      <c r="AE376" s="58">
        <v>167.72</v>
      </c>
      <c r="AF376" s="58">
        <v>0</v>
      </c>
      <c r="AG376" s="58">
        <v>0</v>
      </c>
      <c r="AH376" s="58">
        <v>1159.8</v>
      </c>
      <c r="AI376" s="58">
        <v>0</v>
      </c>
      <c r="AJ376" s="58">
        <v>0</v>
      </c>
      <c r="AK376" s="58">
        <v>0</v>
      </c>
      <c r="AL376" s="58">
        <v>0</v>
      </c>
      <c r="AM376" s="58">
        <v>213.89</v>
      </c>
      <c r="AN376" s="58">
        <v>10183.5</v>
      </c>
      <c r="AO376" s="58">
        <v>0</v>
      </c>
      <c r="AP376" s="58">
        <v>0</v>
      </c>
      <c r="AQ376" s="58">
        <v>300</v>
      </c>
      <c r="AR376" s="58">
        <v>0</v>
      </c>
      <c r="AS376" s="58">
        <v>0</v>
      </c>
      <c r="AT376" s="58">
        <v>0</v>
      </c>
      <c r="AU376" s="58">
        <v>0</v>
      </c>
      <c r="AV376" s="58">
        <v>2220.7141594083801</v>
      </c>
      <c r="AW376" s="58">
        <v>14245.6241594084</v>
      </c>
      <c r="AX376" s="58">
        <v>0</v>
      </c>
      <c r="AY376" s="58">
        <v>251.22641509434001</v>
      </c>
      <c r="AZ376" s="58">
        <v>251.22641509434001</v>
      </c>
      <c r="BA376" s="58">
        <v>-22000.609815161599</v>
      </c>
    </row>
    <row r="377" spans="1:53">
      <c r="A377" s="56">
        <v>202403</v>
      </c>
      <c r="B377" s="56" t="s">
        <v>528</v>
      </c>
      <c r="C377" s="56" t="s">
        <v>124</v>
      </c>
      <c r="D377" s="56" t="s">
        <v>123</v>
      </c>
      <c r="E377" s="62" t="str">
        <f>VLOOKUP(C377,'[2]2024年门店-截止10.31'!A:C,3,0)</f>
        <v>营业</v>
      </c>
      <c r="F377" s="63">
        <f>VLOOKUP(C377,[2]面积!A:B,2,0)</f>
        <v>74</v>
      </c>
      <c r="G377" s="57" t="str">
        <f>IF(OR(E377="营业",E377="装修中"),VLOOKUP(C377,[2]当前组织架构!C:H,6,0),"")</f>
        <v>戴斌</v>
      </c>
      <c r="H377" s="57" t="str">
        <f>IF(OR(E377="营业",E377="装修中"),VLOOKUP(C377,[2]当前组织架构!C:H,5,0),"")</f>
        <v>董婷婷</v>
      </c>
      <c r="I377" s="58">
        <v>246002.15</v>
      </c>
      <c r="J377" s="58">
        <v>13924.65</v>
      </c>
      <c r="K377" s="58">
        <v>232077.5</v>
      </c>
      <c r="L377" s="58">
        <v>12103.74</v>
      </c>
      <c r="M377" s="58">
        <v>10420.9</v>
      </c>
      <c r="N377" s="58">
        <v>14271.16</v>
      </c>
      <c r="O377" s="58">
        <v>33873.51</v>
      </c>
      <c r="P377" s="58">
        <v>0</v>
      </c>
      <c r="Q377" s="58">
        <v>-1525.3137819706801</v>
      </c>
      <c r="R377" s="58">
        <v>69143.996218029293</v>
      </c>
      <c r="S377" s="58">
        <v>13822.3299061035</v>
      </c>
      <c r="T377" s="58">
        <v>0</v>
      </c>
      <c r="U377" s="58">
        <v>2810.57</v>
      </c>
      <c r="V377" s="58">
        <v>85776.896124132894</v>
      </c>
      <c r="W377" s="58">
        <v>146300.603875867</v>
      </c>
      <c r="X377" s="58">
        <v>33239.42</v>
      </c>
      <c r="Y377" s="58">
        <v>8231.57</v>
      </c>
      <c r="Z377" s="58">
        <v>3634.14</v>
      </c>
      <c r="AA377" s="58">
        <v>8305.7000000000007</v>
      </c>
      <c r="AB377" s="58">
        <v>829.16169811321004</v>
      </c>
      <c r="AC377" s="58">
        <v>0</v>
      </c>
      <c r="AD377" s="58">
        <v>54239.991698113197</v>
      </c>
      <c r="AE377" s="58">
        <v>6654.07</v>
      </c>
      <c r="AF377" s="58">
        <v>0</v>
      </c>
      <c r="AG377" s="58">
        <v>611.12</v>
      </c>
      <c r="AH377" s="58">
        <v>519.38</v>
      </c>
      <c r="AI377" s="58">
        <v>0</v>
      </c>
      <c r="AJ377" s="58">
        <v>148.57</v>
      </c>
      <c r="AK377" s="58">
        <v>33.54</v>
      </c>
      <c r="AL377" s="58">
        <v>0</v>
      </c>
      <c r="AM377" s="58">
        <v>1160.68</v>
      </c>
      <c r="AN377" s="58">
        <v>509.3</v>
      </c>
      <c r="AO377" s="58">
        <v>969.08</v>
      </c>
      <c r="AP377" s="58">
        <v>0</v>
      </c>
      <c r="AQ377" s="58">
        <v>440</v>
      </c>
      <c r="AR377" s="58">
        <v>0</v>
      </c>
      <c r="AS377" s="58">
        <v>0</v>
      </c>
      <c r="AT377" s="58">
        <v>0</v>
      </c>
      <c r="AU377" s="58">
        <v>0</v>
      </c>
      <c r="AV377" s="58">
        <v>3190.5341803727401</v>
      </c>
      <c r="AW377" s="58">
        <v>14236.2741803727</v>
      </c>
      <c r="AX377" s="58">
        <v>29067.9047619048</v>
      </c>
      <c r="AY377" s="58">
        <v>19490.339622641499</v>
      </c>
      <c r="AZ377" s="58">
        <v>48558.244384546299</v>
      </c>
      <c r="BA377" s="58">
        <v>29266.0936128348</v>
      </c>
    </row>
    <row r="378" spans="1:53">
      <c r="A378" s="56">
        <v>202403</v>
      </c>
      <c r="B378" s="56" t="s">
        <v>528</v>
      </c>
      <c r="C378" s="56" t="s">
        <v>126</v>
      </c>
      <c r="D378" s="56" t="s">
        <v>125</v>
      </c>
      <c r="E378" s="62" t="str">
        <f>VLOOKUP(C378,'[2]2024年门店-截止10.31'!A:C,3,0)</f>
        <v>已闭店</v>
      </c>
      <c r="F378" s="63">
        <f>VLOOKUP(C378,[2]面积!A:B,2,0)</f>
        <v>86.54</v>
      </c>
      <c r="G378" s="57" t="str">
        <f>IF(OR(E378="营业",E378="装修中"),VLOOKUP(C378,[2]当前组织架构!C:H,6,0),"")</f>
        <v/>
      </c>
      <c r="H378" s="57" t="str">
        <f>IF(OR(E378="营业",E378="装修中"),VLOOKUP(C378,[2]当前组织架构!C:H,5,0),"")</f>
        <v/>
      </c>
      <c r="I378" s="58">
        <v>250708.17</v>
      </c>
      <c r="J378" s="58">
        <v>14191.03</v>
      </c>
      <c r="K378" s="58">
        <v>236517.14</v>
      </c>
      <c r="L378" s="58">
        <v>10625.39</v>
      </c>
      <c r="M378" s="58">
        <v>10345.620000000001</v>
      </c>
      <c r="N378" s="58">
        <v>8731.64</v>
      </c>
      <c r="O378" s="58">
        <v>31270.39</v>
      </c>
      <c r="P378" s="58">
        <v>0</v>
      </c>
      <c r="Q378" s="58">
        <v>-1316.03121978479</v>
      </c>
      <c r="R378" s="58">
        <v>59657.008780215197</v>
      </c>
      <c r="S378" s="58">
        <v>12489.866335732</v>
      </c>
      <c r="T378" s="58">
        <v>0</v>
      </c>
      <c r="U378" s="58">
        <v>2671.89</v>
      </c>
      <c r="V378" s="58">
        <v>74818.765115947201</v>
      </c>
      <c r="W378" s="58">
        <v>161698.37488405299</v>
      </c>
      <c r="X378" s="58">
        <v>24954.34</v>
      </c>
      <c r="Y378" s="58">
        <v>14684.81</v>
      </c>
      <c r="Z378" s="58">
        <v>4658.97</v>
      </c>
      <c r="AA378" s="58">
        <v>6828.2</v>
      </c>
      <c r="AB378" s="58">
        <v>493.68528301887</v>
      </c>
      <c r="AC378" s="58">
        <v>0</v>
      </c>
      <c r="AD378" s="58">
        <v>51620.005283018902</v>
      </c>
      <c r="AE378" s="58">
        <v>384.16</v>
      </c>
      <c r="AF378" s="58">
        <v>0</v>
      </c>
      <c r="AG378" s="58">
        <v>0</v>
      </c>
      <c r="AH378" s="58">
        <v>529.55999999999995</v>
      </c>
      <c r="AI378" s="58">
        <v>0</v>
      </c>
      <c r="AJ378" s="58">
        <v>46.02</v>
      </c>
      <c r="AK378" s="58">
        <v>38.57</v>
      </c>
      <c r="AL378" s="58">
        <v>0</v>
      </c>
      <c r="AM378" s="58">
        <v>701.79</v>
      </c>
      <c r="AN378" s="58">
        <v>1019.6</v>
      </c>
      <c r="AO378" s="58">
        <v>744.62</v>
      </c>
      <c r="AP378" s="58">
        <v>0</v>
      </c>
      <c r="AQ378" s="58">
        <v>590</v>
      </c>
      <c r="AR378" s="58">
        <v>0</v>
      </c>
      <c r="AS378" s="58">
        <v>0</v>
      </c>
      <c r="AT378" s="58">
        <v>0</v>
      </c>
      <c r="AU378" s="58">
        <v>0</v>
      </c>
      <c r="AV378" s="58">
        <v>2185.4691376377</v>
      </c>
      <c r="AW378" s="58">
        <v>6239.7891376377002</v>
      </c>
      <c r="AX378" s="58">
        <v>45265.257142857103</v>
      </c>
      <c r="AY378" s="58">
        <v>7443.4905660377399</v>
      </c>
      <c r="AZ378" s="58">
        <v>52708.7477088948</v>
      </c>
      <c r="BA378" s="58">
        <v>51129.8327545016</v>
      </c>
    </row>
    <row r="379" spans="1:53">
      <c r="A379" s="56">
        <v>202403</v>
      </c>
      <c r="B379" s="56" t="s">
        <v>528</v>
      </c>
      <c r="C379" s="56" t="s">
        <v>128</v>
      </c>
      <c r="D379" s="56" t="s">
        <v>127</v>
      </c>
      <c r="E379" s="62" t="str">
        <f>VLOOKUP(C379,'[2]2024年门店-截止10.31'!A:C,3,0)</f>
        <v>已闭店</v>
      </c>
      <c r="F379" s="63">
        <f>VLOOKUP(C379,[2]面积!A:B,2,0)</f>
        <v>113</v>
      </c>
      <c r="G379" s="57" t="str">
        <f>IF(OR(E379="营业",E379="装修中"),VLOOKUP(C379,[2]当前组织架构!C:H,6,0),"")</f>
        <v/>
      </c>
      <c r="H379" s="57" t="str">
        <f>IF(OR(E379="营业",E379="装修中"),VLOOKUP(C379,[2]当前组织架构!C:H,5,0),"")</f>
        <v/>
      </c>
      <c r="I379" s="58">
        <v>88013.79</v>
      </c>
      <c r="J379" s="58">
        <v>2563.5099999999902</v>
      </c>
      <c r="K379" s="58">
        <v>85450.28</v>
      </c>
      <c r="L379" s="58">
        <v>4925.45</v>
      </c>
      <c r="M379" s="58">
        <v>4694.34</v>
      </c>
      <c r="N379" s="58">
        <v>3320.14</v>
      </c>
      <c r="O379" s="58">
        <v>14463.51</v>
      </c>
      <c r="P379" s="58">
        <v>0</v>
      </c>
      <c r="Q379" s="58">
        <v>-591.47096109197298</v>
      </c>
      <c r="R379" s="58">
        <v>26811.969038907999</v>
      </c>
      <c r="S379" s="58">
        <v>5726.3578364527802</v>
      </c>
      <c r="T379" s="58">
        <v>0</v>
      </c>
      <c r="U379" s="58">
        <v>3643.4</v>
      </c>
      <c r="V379" s="58">
        <v>36181.7268753608</v>
      </c>
      <c r="W379" s="58">
        <v>49268.553124639198</v>
      </c>
      <c r="X379" s="58">
        <v>14565.11</v>
      </c>
      <c r="Y379" s="58">
        <v>6583.72</v>
      </c>
      <c r="Z379" s="58">
        <v>1264.5</v>
      </c>
      <c r="AA379" s="58">
        <v>3982.45</v>
      </c>
      <c r="AB379" s="58">
        <v>559.13075471698005</v>
      </c>
      <c r="AC379" s="58">
        <v>0</v>
      </c>
      <c r="AD379" s="58">
        <v>26954.910754716999</v>
      </c>
      <c r="AE379" s="58">
        <v>2500</v>
      </c>
      <c r="AF379" s="58">
        <v>0</v>
      </c>
      <c r="AG379" s="58">
        <v>258.42</v>
      </c>
      <c r="AH379" s="58">
        <v>0</v>
      </c>
      <c r="AI379" s="58">
        <v>145</v>
      </c>
      <c r="AJ379" s="58">
        <v>47.79</v>
      </c>
      <c r="AK379" s="58">
        <v>38.450000000000003</v>
      </c>
      <c r="AL379" s="58">
        <v>0</v>
      </c>
      <c r="AM379" s="58">
        <v>1009.84</v>
      </c>
      <c r="AN379" s="58">
        <v>503.05</v>
      </c>
      <c r="AO379" s="58">
        <v>770.39</v>
      </c>
      <c r="AP379" s="58">
        <v>0</v>
      </c>
      <c r="AQ379" s="58">
        <v>0</v>
      </c>
      <c r="AR379" s="58">
        <v>0</v>
      </c>
      <c r="AS379" s="58">
        <v>0</v>
      </c>
      <c r="AT379" s="58">
        <v>0</v>
      </c>
      <c r="AU379" s="58">
        <v>0</v>
      </c>
      <c r="AV379" s="58">
        <v>2519.3946725008</v>
      </c>
      <c r="AW379" s="58">
        <v>7792.3346725007996</v>
      </c>
      <c r="AX379" s="58">
        <v>24860</v>
      </c>
      <c r="AY379" s="58">
        <v>9001</v>
      </c>
      <c r="AZ379" s="58">
        <v>33861</v>
      </c>
      <c r="BA379" s="58">
        <v>-19339.692302578602</v>
      </c>
    </row>
    <row r="380" spans="1:53">
      <c r="A380" s="56">
        <v>202403</v>
      </c>
      <c r="B380" s="56" t="s">
        <v>528</v>
      </c>
      <c r="C380" s="56" t="s">
        <v>130</v>
      </c>
      <c r="D380" s="56" t="s">
        <v>129</v>
      </c>
      <c r="E380" s="62" t="str">
        <f>VLOOKUP(C380,'[2]2024年门店-截止10.31'!A:C,3,0)</f>
        <v>营业</v>
      </c>
      <c r="F380" s="63">
        <f>VLOOKUP(C380,[2]面积!A:B,2,0)</f>
        <v>131.47999999999999</v>
      </c>
      <c r="G380" s="57" t="str">
        <f>IF(OR(E380="营业",E380="装修中"),VLOOKUP(C380,[2]当前组织架构!C:H,6,0),"")</f>
        <v>孙军</v>
      </c>
      <c r="H380" s="57" t="str">
        <f>IF(OR(E380="营业",E380="装修中"),VLOOKUP(C380,[2]当前组织架构!C:H,5,0),"")</f>
        <v>郭洋</v>
      </c>
      <c r="I380" s="58">
        <v>123401.8</v>
      </c>
      <c r="J380" s="58">
        <v>6985.0100000000102</v>
      </c>
      <c r="K380" s="58">
        <v>116416.79</v>
      </c>
      <c r="L380" s="58">
        <v>6769.81</v>
      </c>
      <c r="M380" s="58">
        <v>5531.16</v>
      </c>
      <c r="N380" s="58">
        <v>6635.26</v>
      </c>
      <c r="O380" s="58">
        <v>16086.55</v>
      </c>
      <c r="P380" s="58">
        <v>0</v>
      </c>
      <c r="Q380" s="58">
        <v>-755.92543661353204</v>
      </c>
      <c r="R380" s="58">
        <v>34266.8545633865</v>
      </c>
      <c r="S380" s="58">
        <v>6656.8515089723296</v>
      </c>
      <c r="T380" s="58">
        <v>0</v>
      </c>
      <c r="U380" s="58">
        <v>1489.52</v>
      </c>
      <c r="V380" s="58">
        <v>42413.226072358797</v>
      </c>
      <c r="W380" s="58">
        <v>74003.563927641197</v>
      </c>
      <c r="X380" s="58">
        <v>31309.4</v>
      </c>
      <c r="Y380" s="58">
        <v>725</v>
      </c>
      <c r="Z380" s="58">
        <v>812.28</v>
      </c>
      <c r="AA380" s="58">
        <v>7361.22</v>
      </c>
      <c r="AB380" s="58">
        <v>950.7</v>
      </c>
      <c r="AC380" s="58">
        <v>0</v>
      </c>
      <c r="AD380" s="58">
        <v>41158.6</v>
      </c>
      <c r="AE380" s="58">
        <v>0</v>
      </c>
      <c r="AF380" s="58">
        <v>0</v>
      </c>
      <c r="AG380" s="58">
        <v>627.96</v>
      </c>
      <c r="AH380" s="58">
        <v>591.65</v>
      </c>
      <c r="AI380" s="58">
        <v>0</v>
      </c>
      <c r="AJ380" s="58">
        <v>145.28</v>
      </c>
      <c r="AK380" s="58">
        <v>41.35</v>
      </c>
      <c r="AL380" s="58">
        <v>0</v>
      </c>
      <c r="AM380" s="58">
        <v>785.32</v>
      </c>
      <c r="AN380" s="58">
        <v>580.35</v>
      </c>
      <c r="AO380" s="58">
        <v>604.52</v>
      </c>
      <c r="AP380" s="58">
        <v>0</v>
      </c>
      <c r="AQ380" s="58">
        <v>50</v>
      </c>
      <c r="AR380" s="58">
        <v>0</v>
      </c>
      <c r="AS380" s="58">
        <v>0</v>
      </c>
      <c r="AT380" s="58">
        <v>0</v>
      </c>
      <c r="AU380" s="58">
        <v>0</v>
      </c>
      <c r="AV380" s="58">
        <v>2185.4691376377</v>
      </c>
      <c r="AW380" s="58">
        <v>5611.8991376376998</v>
      </c>
      <c r="AX380" s="58">
        <v>17638.0952380952</v>
      </c>
      <c r="AY380" s="58">
        <v>8551.8867924528295</v>
      </c>
      <c r="AZ380" s="58">
        <v>26189.982030547999</v>
      </c>
      <c r="BA380" s="58">
        <v>1043.0827594554601</v>
      </c>
    </row>
    <row r="381" spans="1:53">
      <c r="A381" s="56">
        <v>202403</v>
      </c>
      <c r="B381" s="56" t="s">
        <v>528</v>
      </c>
      <c r="C381" s="56" t="s">
        <v>132</v>
      </c>
      <c r="D381" s="56" t="s">
        <v>131</v>
      </c>
      <c r="E381" s="62" t="str">
        <f>VLOOKUP(C381,'[2]2024年门店-截止10.31'!A:C,3,0)</f>
        <v>营业</v>
      </c>
      <c r="F381" s="63">
        <f>VLOOKUP(C381,[2]面积!A:B,2,0)</f>
        <v>143</v>
      </c>
      <c r="G381" s="57" t="str">
        <f>IF(OR(E381="营业",E381="装修中"),VLOOKUP(C381,[2]当前组织架构!C:H,6,0),"")</f>
        <v>孙军</v>
      </c>
      <c r="H381" s="57" t="str">
        <f>IF(OR(E381="营业",E381="装修中"),VLOOKUP(C381,[2]当前组织架构!C:H,5,0),"")</f>
        <v>殷艳花</v>
      </c>
      <c r="I381" s="58">
        <v>101006.57</v>
      </c>
      <c r="J381" s="58">
        <v>5717.3500000000104</v>
      </c>
      <c r="K381" s="58">
        <v>95289.22</v>
      </c>
      <c r="L381" s="58">
        <v>4799.4399999999996</v>
      </c>
      <c r="M381" s="58">
        <v>4366.13</v>
      </c>
      <c r="N381" s="58">
        <v>5770.7</v>
      </c>
      <c r="O381" s="58">
        <v>13761.32</v>
      </c>
      <c r="P381" s="58">
        <v>0</v>
      </c>
      <c r="Q381" s="58">
        <v>-619.40366385838399</v>
      </c>
      <c r="R381" s="58">
        <v>28078.1863361416</v>
      </c>
      <c r="S381" s="58">
        <v>5614.6298227218304</v>
      </c>
      <c r="T381" s="58">
        <v>0</v>
      </c>
      <c r="U381" s="58">
        <v>1575.86</v>
      </c>
      <c r="V381" s="58">
        <v>35268.676158863404</v>
      </c>
      <c r="W381" s="58">
        <v>60020.543841136598</v>
      </c>
      <c r="X381" s="58">
        <v>14518.96</v>
      </c>
      <c r="Y381" s="58">
        <v>7261.64</v>
      </c>
      <c r="Z381" s="58">
        <v>1607.86</v>
      </c>
      <c r="AA381" s="58">
        <v>4151.18</v>
      </c>
      <c r="AB381" s="58">
        <v>284.80075471698001</v>
      </c>
      <c r="AC381" s="58">
        <v>0</v>
      </c>
      <c r="AD381" s="58">
        <v>27824.440754717001</v>
      </c>
      <c r="AE381" s="58">
        <v>3184.47</v>
      </c>
      <c r="AF381" s="58">
        <v>0</v>
      </c>
      <c r="AG381" s="58">
        <v>258.36</v>
      </c>
      <c r="AH381" s="58">
        <v>605.04999999999995</v>
      </c>
      <c r="AI381" s="58">
        <v>0</v>
      </c>
      <c r="AJ381" s="58">
        <v>0</v>
      </c>
      <c r="AK381" s="58">
        <v>38.619999999999997</v>
      </c>
      <c r="AL381" s="58">
        <v>0</v>
      </c>
      <c r="AM381" s="58">
        <v>938.5</v>
      </c>
      <c r="AN381" s="58">
        <v>125.9</v>
      </c>
      <c r="AO381" s="58">
        <v>791.07</v>
      </c>
      <c r="AP381" s="58">
        <v>0</v>
      </c>
      <c r="AQ381" s="58">
        <v>340</v>
      </c>
      <c r="AR381" s="58">
        <v>0</v>
      </c>
      <c r="AS381" s="58">
        <v>0</v>
      </c>
      <c r="AT381" s="58">
        <v>0</v>
      </c>
      <c r="AU381" s="58">
        <v>0</v>
      </c>
      <c r="AV381" s="58">
        <v>3190.5341803727401</v>
      </c>
      <c r="AW381" s="58">
        <v>9472.5041803727399</v>
      </c>
      <c r="AX381" s="58">
        <v>14900.4380952381</v>
      </c>
      <c r="AY381" s="58">
        <v>3736.7924528301901</v>
      </c>
      <c r="AZ381" s="58">
        <v>18637.230548068299</v>
      </c>
      <c r="BA381" s="58">
        <v>4086.3683579785602</v>
      </c>
    </row>
    <row r="382" spans="1:53">
      <c r="A382" s="56">
        <v>202403</v>
      </c>
      <c r="B382" s="56" t="s">
        <v>528</v>
      </c>
      <c r="C382" s="56" t="s">
        <v>134</v>
      </c>
      <c r="D382" s="56" t="s">
        <v>133</v>
      </c>
      <c r="E382" s="62" t="str">
        <f>VLOOKUP(C382,'[2]2024年门店-截止10.31'!A:C,3,0)</f>
        <v>营业</v>
      </c>
      <c r="F382" s="63">
        <f>VLOOKUP(C382,[2]面积!A:B,2,0)</f>
        <v>79</v>
      </c>
      <c r="G382" s="57" t="str">
        <f>IF(OR(E382="营业",E382="装修中"),VLOOKUP(C382,[2]当前组织架构!C:H,6,0),"")</f>
        <v>刘佳</v>
      </c>
      <c r="H382" s="57" t="str">
        <f>IF(OR(E382="营业",E382="装修中"),VLOOKUP(C382,[2]当前组织架构!C:H,5,0),"")</f>
        <v>袁春福</v>
      </c>
      <c r="I382" s="58">
        <v>124473.12</v>
      </c>
      <c r="J382" s="58">
        <v>3625.4299999999898</v>
      </c>
      <c r="K382" s="58">
        <v>120847.69</v>
      </c>
      <c r="L382" s="58">
        <v>6116.62</v>
      </c>
      <c r="M382" s="58">
        <v>6591.32</v>
      </c>
      <c r="N382" s="58">
        <v>6772.73</v>
      </c>
      <c r="O382" s="58">
        <v>19966.43</v>
      </c>
      <c r="P382" s="58">
        <v>0</v>
      </c>
      <c r="Q382" s="58">
        <v>-851.41917034106496</v>
      </c>
      <c r="R382" s="58">
        <v>38595.680829658901</v>
      </c>
      <c r="S382" s="58">
        <v>8007.5383883463001</v>
      </c>
      <c r="T382" s="58">
        <v>430.24</v>
      </c>
      <c r="U382" s="58">
        <v>5008.8900000000003</v>
      </c>
      <c r="V382" s="58">
        <v>52042.349218005198</v>
      </c>
      <c r="W382" s="58">
        <v>68805.340781994804</v>
      </c>
      <c r="X382" s="58">
        <v>14891.4</v>
      </c>
      <c r="Y382" s="58">
        <v>6156.31</v>
      </c>
      <c r="Z382" s="58">
        <v>3424.07</v>
      </c>
      <c r="AA382" s="58">
        <v>4046.66</v>
      </c>
      <c r="AB382" s="58">
        <v>816.54924528302001</v>
      </c>
      <c r="AC382" s="58">
        <v>0</v>
      </c>
      <c r="AD382" s="58">
        <v>29334.989245282999</v>
      </c>
      <c r="AE382" s="58">
        <v>213.34</v>
      </c>
      <c r="AF382" s="58">
        <v>0</v>
      </c>
      <c r="AG382" s="58">
        <v>332.67</v>
      </c>
      <c r="AH382" s="58">
        <v>0</v>
      </c>
      <c r="AI382" s="58">
        <v>0</v>
      </c>
      <c r="AJ382" s="58">
        <v>0</v>
      </c>
      <c r="AK382" s="58">
        <v>39.61</v>
      </c>
      <c r="AL382" s="58">
        <v>0</v>
      </c>
      <c r="AM382" s="58">
        <v>1257.73</v>
      </c>
      <c r="AN382" s="58">
        <v>503.03</v>
      </c>
      <c r="AO382" s="58">
        <v>753.13</v>
      </c>
      <c r="AP382" s="58">
        <v>0</v>
      </c>
      <c r="AQ382" s="58">
        <v>0</v>
      </c>
      <c r="AR382" s="58">
        <v>0</v>
      </c>
      <c r="AS382" s="58">
        <v>0</v>
      </c>
      <c r="AT382" s="58">
        <v>0</v>
      </c>
      <c r="AU382" s="58">
        <v>0</v>
      </c>
      <c r="AV382" s="58">
        <v>2095.61067092847</v>
      </c>
      <c r="AW382" s="58">
        <v>5195.1206709284697</v>
      </c>
      <c r="AX382" s="58">
        <v>11846</v>
      </c>
      <c r="AY382" s="58">
        <v>5925</v>
      </c>
      <c r="AZ382" s="58">
        <v>17771</v>
      </c>
      <c r="BA382" s="58">
        <v>16504.230865783298</v>
      </c>
    </row>
    <row r="383" spans="1:53">
      <c r="A383" s="56">
        <v>202403</v>
      </c>
      <c r="B383" s="56" t="s">
        <v>528</v>
      </c>
      <c r="C383" s="56" t="s">
        <v>443</v>
      </c>
      <c r="D383" s="56" t="s">
        <v>135</v>
      </c>
      <c r="E383" s="62" t="str">
        <f>VLOOKUP(C383,'[2]2024年门店-截止10.31'!A:C,3,0)</f>
        <v>已闭店</v>
      </c>
      <c r="F383" s="63">
        <f>VLOOKUP(C383,[2]面积!A:B,2,0)</f>
        <v>72.3</v>
      </c>
      <c r="G383" s="57" t="str">
        <f>IF(OR(E383="营业",E383="装修中"),VLOOKUP(C383,[2]当前组织架构!C:H,6,0),"")</f>
        <v/>
      </c>
      <c r="H383" s="57" t="str">
        <f>IF(OR(E383="营业",E383="装修中"),VLOOKUP(C383,[2]当前组织架构!C:H,5,0),"")</f>
        <v/>
      </c>
      <c r="I383" s="58">
        <v>180897.27</v>
      </c>
      <c r="J383" s="58">
        <v>10239.469999999999</v>
      </c>
      <c r="K383" s="58">
        <v>170657.8</v>
      </c>
      <c r="L383" s="58">
        <v>9295.27</v>
      </c>
      <c r="M383" s="58">
        <v>7730.81</v>
      </c>
      <c r="N383" s="58">
        <v>9369.01</v>
      </c>
      <c r="O383" s="58">
        <v>25011.39</v>
      </c>
      <c r="P383" s="58">
        <v>0</v>
      </c>
      <c r="Q383" s="58">
        <v>-1109.5482951029201</v>
      </c>
      <c r="R383" s="58">
        <v>50296.931704897099</v>
      </c>
      <c r="S383" s="58">
        <v>10157.0374218993</v>
      </c>
      <c r="T383" s="58">
        <v>0</v>
      </c>
      <c r="U383" s="58">
        <v>2785.57</v>
      </c>
      <c r="V383" s="58">
        <v>63239.539126796401</v>
      </c>
      <c r="W383" s="58">
        <v>107418.260873204</v>
      </c>
      <c r="X383" s="58">
        <v>27328</v>
      </c>
      <c r="Y383" s="58">
        <v>5604.68</v>
      </c>
      <c r="Z383" s="58">
        <v>2646.45</v>
      </c>
      <c r="AA383" s="58">
        <v>6385.28</v>
      </c>
      <c r="AB383" s="58">
        <v>2023.2288679245301</v>
      </c>
      <c r="AC383" s="58">
        <v>0</v>
      </c>
      <c r="AD383" s="58">
        <v>43987.638867924499</v>
      </c>
      <c r="AE383" s="58">
        <v>4000</v>
      </c>
      <c r="AF383" s="58">
        <v>0</v>
      </c>
      <c r="AG383" s="58">
        <v>482.46</v>
      </c>
      <c r="AH383" s="58">
        <v>156.19999999999999</v>
      </c>
      <c r="AI383" s="58">
        <v>0</v>
      </c>
      <c r="AJ383" s="58">
        <v>0</v>
      </c>
      <c r="AK383" s="58">
        <v>41.06</v>
      </c>
      <c r="AL383" s="58">
        <v>0</v>
      </c>
      <c r="AM383" s="58">
        <v>1178.3499999999999</v>
      </c>
      <c r="AN383" s="58">
        <v>117.5</v>
      </c>
      <c r="AO383" s="58">
        <v>756.38</v>
      </c>
      <c r="AP383" s="58">
        <v>0</v>
      </c>
      <c r="AQ383" s="58">
        <v>624</v>
      </c>
      <c r="AR383" s="58">
        <v>0</v>
      </c>
      <c r="AS383" s="58">
        <v>0</v>
      </c>
      <c r="AT383" s="58">
        <v>0</v>
      </c>
      <c r="AU383" s="58">
        <v>0</v>
      </c>
      <c r="AV383" s="58">
        <v>2220.7141594083801</v>
      </c>
      <c r="AW383" s="58">
        <v>9576.6641594083794</v>
      </c>
      <c r="AX383" s="58">
        <v>29315.238095238099</v>
      </c>
      <c r="AY383" s="58">
        <v>5456.6037735849004</v>
      </c>
      <c r="AZ383" s="58">
        <v>34771.841868823001</v>
      </c>
      <c r="BA383" s="58">
        <v>19082.115977048099</v>
      </c>
    </row>
    <row r="384" spans="1:53">
      <c r="A384" s="56">
        <v>202403</v>
      </c>
      <c r="B384" s="56" t="s">
        <v>528</v>
      </c>
      <c r="C384" s="56" t="s">
        <v>138</v>
      </c>
      <c r="D384" s="56" t="s">
        <v>137</v>
      </c>
      <c r="E384" s="62" t="str">
        <f>VLOOKUP(C384,'[2]2024年门店-截止10.31'!A:C,3,0)</f>
        <v>营业</v>
      </c>
      <c r="F384" s="63">
        <f>VLOOKUP(C384,[2]面积!A:B,2,0)</f>
        <v>120</v>
      </c>
      <c r="G384" s="57" t="str">
        <f>IF(OR(E384="营业",E384="装修中"),VLOOKUP(C384,[2]当前组织架构!C:H,6,0),"")</f>
        <v>孙军</v>
      </c>
      <c r="H384" s="57" t="str">
        <f>IF(OR(E384="营业",E384="装修中"),VLOOKUP(C384,[2]当前组织架构!C:H,5,0),"")</f>
        <v>甘胜斌</v>
      </c>
      <c r="I384" s="58">
        <v>207655.9</v>
      </c>
      <c r="J384" s="58">
        <v>11754.11</v>
      </c>
      <c r="K384" s="58">
        <v>195901.79</v>
      </c>
      <c r="L384" s="58">
        <v>9978.33</v>
      </c>
      <c r="M384" s="58">
        <v>9259.41</v>
      </c>
      <c r="N384" s="58">
        <v>10090.06</v>
      </c>
      <c r="O384" s="58">
        <v>27418.84</v>
      </c>
      <c r="P384" s="58">
        <v>0</v>
      </c>
      <c r="Q384" s="58">
        <v>-1224.80935603487</v>
      </c>
      <c r="R384" s="58">
        <v>55521.830643965099</v>
      </c>
      <c r="S384" s="58">
        <v>11159.534520679799</v>
      </c>
      <c r="T384" s="58">
        <v>0</v>
      </c>
      <c r="U384" s="58">
        <v>2559.63</v>
      </c>
      <c r="V384" s="58">
        <v>69240.995164644904</v>
      </c>
      <c r="W384" s="58">
        <v>126660.794835355</v>
      </c>
      <c r="X384" s="58">
        <v>27786.9</v>
      </c>
      <c r="Y384" s="58">
        <v>10879.74</v>
      </c>
      <c r="Z384" s="58">
        <v>8216.86</v>
      </c>
      <c r="AA384" s="58">
        <v>8711.98</v>
      </c>
      <c r="AB384" s="58">
        <v>1672.6409433962301</v>
      </c>
      <c r="AC384" s="58">
        <v>0</v>
      </c>
      <c r="AD384" s="58">
        <v>57268.120943396199</v>
      </c>
      <c r="AE384" s="58">
        <v>293.51</v>
      </c>
      <c r="AF384" s="58">
        <v>0</v>
      </c>
      <c r="AG384" s="58">
        <v>588.48</v>
      </c>
      <c r="AH384" s="58">
        <v>223.6</v>
      </c>
      <c r="AI384" s="58">
        <v>38</v>
      </c>
      <c r="AJ384" s="58">
        <v>0</v>
      </c>
      <c r="AK384" s="58">
        <v>40.85</v>
      </c>
      <c r="AL384" s="58">
        <v>0</v>
      </c>
      <c r="AM384" s="58">
        <v>1123.8399999999999</v>
      </c>
      <c r="AN384" s="58">
        <v>960.03</v>
      </c>
      <c r="AO384" s="58">
        <v>1177.55</v>
      </c>
      <c r="AP384" s="58">
        <v>0</v>
      </c>
      <c r="AQ384" s="58">
        <v>400</v>
      </c>
      <c r="AR384" s="58">
        <v>0</v>
      </c>
      <c r="AS384" s="58">
        <v>0</v>
      </c>
      <c r="AT384" s="58">
        <v>0</v>
      </c>
      <c r="AU384" s="58">
        <v>0</v>
      </c>
      <c r="AV384" s="58">
        <v>2674.9432914838499</v>
      </c>
      <c r="AW384" s="58">
        <v>7520.8032914838504</v>
      </c>
      <c r="AX384" s="58">
        <v>44493.504761904798</v>
      </c>
      <c r="AY384" s="58">
        <v>5602.0566037735898</v>
      </c>
      <c r="AZ384" s="58">
        <v>50095.561365678397</v>
      </c>
      <c r="BA384" s="58">
        <v>11776.309234796599</v>
      </c>
    </row>
    <row r="385" spans="1:53">
      <c r="A385" s="56">
        <v>202403</v>
      </c>
      <c r="B385" s="56" t="s">
        <v>528</v>
      </c>
      <c r="C385" s="56" t="s">
        <v>140</v>
      </c>
      <c r="D385" s="56" t="s">
        <v>139</v>
      </c>
      <c r="E385" s="62" t="str">
        <f>VLOOKUP(C385,'[2]2024年门店-截止10.31'!A:C,3,0)</f>
        <v>已闭店</v>
      </c>
      <c r="F385" s="63">
        <f>VLOOKUP(C385,[2]面积!A:B,2,0)</f>
        <v>115.56</v>
      </c>
      <c r="G385" s="57" t="str">
        <f>IF(OR(E385="营业",E385="装修中"),VLOOKUP(C385,[2]当前组织架构!C:H,6,0),"")</f>
        <v/>
      </c>
      <c r="H385" s="57" t="str">
        <f>IF(OR(E385="营业",E385="装修中"),VLOOKUP(C385,[2]当前组织架构!C:H,5,0),"")</f>
        <v/>
      </c>
      <c r="I385" s="58">
        <v>75047.3</v>
      </c>
      <c r="J385" s="58">
        <v>2185.84</v>
      </c>
      <c r="K385" s="58">
        <v>72861.460000000006</v>
      </c>
      <c r="L385" s="58">
        <v>3335.48</v>
      </c>
      <c r="M385" s="58">
        <v>2821.33</v>
      </c>
      <c r="N385" s="58">
        <v>3644.94</v>
      </c>
      <c r="O385" s="58">
        <v>10109.19</v>
      </c>
      <c r="P385" s="58">
        <v>0</v>
      </c>
      <c r="Q385" s="58">
        <v>-429.75417750635</v>
      </c>
      <c r="R385" s="58">
        <v>19481.185822493699</v>
      </c>
      <c r="S385" s="58">
        <v>4050.395398741</v>
      </c>
      <c r="T385" s="58">
        <v>0</v>
      </c>
      <c r="U385" s="58">
        <v>5061.04</v>
      </c>
      <c r="V385" s="58">
        <v>28592.621221234702</v>
      </c>
      <c r="W385" s="58">
        <v>44268.838778765399</v>
      </c>
      <c r="X385" s="58">
        <v>18583</v>
      </c>
      <c r="Y385" s="58">
        <v>3319.45</v>
      </c>
      <c r="Z385" s="58">
        <v>830.7</v>
      </c>
      <c r="AA385" s="58">
        <v>4472.79</v>
      </c>
      <c r="AB385" s="58">
        <v>344.32415094340001</v>
      </c>
      <c r="AC385" s="58">
        <v>0</v>
      </c>
      <c r="AD385" s="58">
        <v>27550.2641509434</v>
      </c>
      <c r="AE385" s="58">
        <v>2500</v>
      </c>
      <c r="AF385" s="58">
        <v>0</v>
      </c>
      <c r="AG385" s="58">
        <v>70.760000000000005</v>
      </c>
      <c r="AH385" s="58">
        <v>50</v>
      </c>
      <c r="AI385" s="58">
        <v>0</v>
      </c>
      <c r="AJ385" s="58">
        <v>0</v>
      </c>
      <c r="AK385" s="58">
        <v>40.92</v>
      </c>
      <c r="AL385" s="58">
        <v>0</v>
      </c>
      <c r="AM385" s="58">
        <v>934.08</v>
      </c>
      <c r="AN385" s="58">
        <v>531.34</v>
      </c>
      <c r="AO385" s="58">
        <v>377.81</v>
      </c>
      <c r="AP385" s="58">
        <v>0</v>
      </c>
      <c r="AQ385" s="58">
        <v>50</v>
      </c>
      <c r="AR385" s="58">
        <v>0</v>
      </c>
      <c r="AS385" s="58">
        <v>0</v>
      </c>
      <c r="AT385" s="58">
        <v>0</v>
      </c>
      <c r="AU385" s="58">
        <v>0</v>
      </c>
      <c r="AV385" s="58">
        <v>2252.47857989355</v>
      </c>
      <c r="AW385" s="58">
        <v>6807.3885798935498</v>
      </c>
      <c r="AX385" s="58">
        <v>26755.61</v>
      </c>
      <c r="AY385" s="58">
        <v>6933.6</v>
      </c>
      <c r="AZ385" s="58">
        <v>33689.21</v>
      </c>
      <c r="BA385" s="58">
        <v>-23778.0239520715</v>
      </c>
    </row>
    <row r="386" spans="1:53">
      <c r="A386" s="56">
        <v>202403</v>
      </c>
      <c r="B386" s="56" t="s">
        <v>528</v>
      </c>
      <c r="C386" s="56" t="s">
        <v>142</v>
      </c>
      <c r="D386" s="56" t="s">
        <v>141</v>
      </c>
      <c r="E386" s="62" t="str">
        <f>VLOOKUP(C386,'[2]2024年门店-截止10.31'!A:C,3,0)</f>
        <v>营业</v>
      </c>
      <c r="F386" s="63">
        <f>VLOOKUP(C386,[2]面积!A:B,2,0)</f>
        <v>110.43</v>
      </c>
      <c r="G386" s="57" t="str">
        <f>IF(OR(E386="营业",E386="装修中"),VLOOKUP(C386,[2]当前组织架构!C:H,6,0),"")</f>
        <v>戴斌</v>
      </c>
      <c r="H386" s="57" t="str">
        <f>IF(OR(E386="营业",E386="装修中"),VLOOKUP(C386,[2]当前组织架构!C:H,5,0),"")</f>
        <v>侯小路</v>
      </c>
      <c r="I386" s="58">
        <v>53845.3</v>
      </c>
      <c r="J386" s="58">
        <v>1568.31</v>
      </c>
      <c r="K386" s="58">
        <v>52276.99</v>
      </c>
      <c r="L386" s="58">
        <v>2774.68</v>
      </c>
      <c r="M386" s="58">
        <v>2084.37</v>
      </c>
      <c r="N386" s="58">
        <v>1661.72</v>
      </c>
      <c r="O386" s="58">
        <v>7821.11</v>
      </c>
      <c r="P386" s="58">
        <v>0</v>
      </c>
      <c r="Q386" s="58">
        <v>-309.55257980259898</v>
      </c>
      <c r="R386" s="58">
        <v>14032.3274201974</v>
      </c>
      <c r="S386" s="58">
        <v>3066.3279091008999</v>
      </c>
      <c r="T386" s="58">
        <v>0</v>
      </c>
      <c r="U386" s="58">
        <v>2122.48</v>
      </c>
      <c r="V386" s="58">
        <v>19221.1353292983</v>
      </c>
      <c r="W386" s="58">
        <v>33055.854670701701</v>
      </c>
      <c r="X386" s="58">
        <v>10310</v>
      </c>
      <c r="Y386" s="58">
        <v>1704.05</v>
      </c>
      <c r="Z386" s="58">
        <v>1575.06</v>
      </c>
      <c r="AA386" s="58">
        <v>2966.04</v>
      </c>
      <c r="AB386" s="58">
        <v>224.68018867924499</v>
      </c>
      <c r="AC386" s="58">
        <v>0</v>
      </c>
      <c r="AD386" s="58">
        <v>16779.8301886792</v>
      </c>
      <c r="AE386" s="58">
        <v>2005.16</v>
      </c>
      <c r="AF386" s="58">
        <v>0</v>
      </c>
      <c r="AG386" s="58">
        <v>391.88</v>
      </c>
      <c r="AH386" s="58">
        <v>83.33</v>
      </c>
      <c r="AI386" s="58">
        <v>0</v>
      </c>
      <c r="AJ386" s="58">
        <v>48.51</v>
      </c>
      <c r="AK386" s="58">
        <v>38.659999999999997</v>
      </c>
      <c r="AL386" s="58">
        <v>0</v>
      </c>
      <c r="AM386" s="58">
        <v>603.71</v>
      </c>
      <c r="AN386" s="58">
        <v>503.03</v>
      </c>
      <c r="AO386" s="58">
        <v>604.11</v>
      </c>
      <c r="AP386" s="58">
        <v>0</v>
      </c>
      <c r="AQ386" s="58">
        <v>56</v>
      </c>
      <c r="AR386" s="58">
        <v>0</v>
      </c>
      <c r="AS386" s="58">
        <v>0</v>
      </c>
      <c r="AT386" s="58">
        <v>0</v>
      </c>
      <c r="AU386" s="58">
        <v>0</v>
      </c>
      <c r="AV386" s="58">
        <v>2252.47857989355</v>
      </c>
      <c r="AW386" s="58">
        <v>6586.8685798935503</v>
      </c>
      <c r="AX386" s="58">
        <v>5478.43</v>
      </c>
      <c r="AY386" s="58">
        <v>9298.2099999999991</v>
      </c>
      <c r="AZ386" s="58">
        <v>14776.64</v>
      </c>
      <c r="BA386" s="58">
        <v>-5087.4840978710499</v>
      </c>
    </row>
    <row r="387" spans="1:53">
      <c r="A387" s="56">
        <v>202403</v>
      </c>
      <c r="B387" s="56" t="s">
        <v>528</v>
      </c>
      <c r="C387" s="56" t="s">
        <v>144</v>
      </c>
      <c r="D387" s="56" t="s">
        <v>143</v>
      </c>
      <c r="E387" s="62" t="str">
        <f>VLOOKUP(C387,'[2]2024年门店-截止10.31'!A:C,3,0)</f>
        <v>营业</v>
      </c>
      <c r="F387" s="63">
        <f>VLOOKUP(C387,[2]面积!A:B,2,0)</f>
        <v>93.6</v>
      </c>
      <c r="G387" s="57" t="str">
        <f>IF(OR(E387="营业",E387="装修中"),VLOOKUP(C387,[2]当前组织架构!C:H,6,0),"")</f>
        <v>戴斌</v>
      </c>
      <c r="H387" s="57" t="str">
        <f>IF(OR(E387="营业",E387="装修中"),VLOOKUP(C387,[2]当前组织架构!C:H,5,0),"")</f>
        <v>董婷婷</v>
      </c>
      <c r="I387" s="58">
        <v>176295.02</v>
      </c>
      <c r="J387" s="58">
        <v>9978.95999999999</v>
      </c>
      <c r="K387" s="58">
        <v>166316.06</v>
      </c>
      <c r="L387" s="58">
        <v>8829.43</v>
      </c>
      <c r="M387" s="58">
        <v>7615.61</v>
      </c>
      <c r="N387" s="58">
        <v>8578.58</v>
      </c>
      <c r="O387" s="58">
        <v>22616.400000000001</v>
      </c>
      <c r="P387" s="58">
        <v>0</v>
      </c>
      <c r="Q387" s="58">
        <v>-1028.25369427491</v>
      </c>
      <c r="R387" s="58">
        <v>46611.766305725097</v>
      </c>
      <c r="S387" s="58">
        <v>9257.6808969430695</v>
      </c>
      <c r="T387" s="58">
        <v>0</v>
      </c>
      <c r="U387" s="58">
        <v>2794.54</v>
      </c>
      <c r="V387" s="58">
        <v>58663.987202668199</v>
      </c>
      <c r="W387" s="58">
        <v>107652.072797332</v>
      </c>
      <c r="X387" s="58">
        <v>26773.59</v>
      </c>
      <c r="Y387" s="58">
        <v>4165.82</v>
      </c>
      <c r="Z387" s="58">
        <v>3095.7</v>
      </c>
      <c r="AA387" s="58">
        <v>6394.03</v>
      </c>
      <c r="AB387" s="58">
        <v>417.11603773585</v>
      </c>
      <c r="AC387" s="58">
        <v>0</v>
      </c>
      <c r="AD387" s="58">
        <v>40846.256037735802</v>
      </c>
      <c r="AE387" s="58">
        <v>7500</v>
      </c>
      <c r="AF387" s="58">
        <v>0</v>
      </c>
      <c r="AG387" s="58">
        <v>836.28</v>
      </c>
      <c r="AH387" s="58">
        <v>661.6</v>
      </c>
      <c r="AI387" s="58">
        <v>390</v>
      </c>
      <c r="AJ387" s="58">
        <v>60.18</v>
      </c>
      <c r="AK387" s="58">
        <v>40.92</v>
      </c>
      <c r="AL387" s="58">
        <v>0</v>
      </c>
      <c r="AM387" s="58">
        <v>892.05</v>
      </c>
      <c r="AN387" s="58">
        <v>118.9</v>
      </c>
      <c r="AO387" s="58">
        <v>749.93</v>
      </c>
      <c r="AP387" s="58">
        <v>0</v>
      </c>
      <c r="AQ387" s="58">
        <v>543</v>
      </c>
      <c r="AR387" s="58">
        <v>0</v>
      </c>
      <c r="AS387" s="58">
        <v>0</v>
      </c>
      <c r="AT387" s="58">
        <v>0</v>
      </c>
      <c r="AU387" s="58">
        <v>0</v>
      </c>
      <c r="AV387" s="58">
        <v>3190.5341803727401</v>
      </c>
      <c r="AW387" s="58">
        <v>14983.394180372699</v>
      </c>
      <c r="AX387" s="58">
        <v>32982.857142857101</v>
      </c>
      <c r="AY387" s="58">
        <v>6181.1320754716999</v>
      </c>
      <c r="AZ387" s="58">
        <v>39163.989218328803</v>
      </c>
      <c r="BA387" s="58">
        <v>12658.4333608947</v>
      </c>
    </row>
    <row r="388" spans="1:53">
      <c r="A388" s="56">
        <v>202403</v>
      </c>
      <c r="B388" s="56" t="s">
        <v>528</v>
      </c>
      <c r="C388" s="56" t="s">
        <v>146</v>
      </c>
      <c r="D388" s="56" t="s">
        <v>145</v>
      </c>
      <c r="E388" s="62" t="str">
        <f>VLOOKUP(C388,'[2]2024年门店-截止10.31'!A:C,3,0)</f>
        <v>营业</v>
      </c>
      <c r="F388" s="63">
        <f>VLOOKUP(C388,[2]面积!A:B,2,0)</f>
        <v>92.02</v>
      </c>
      <c r="G388" s="57" t="str">
        <f>IF(OR(E388="营业",E388="装修中"),VLOOKUP(C388,[2]当前组织架构!C:H,6,0),"")</f>
        <v>孙军</v>
      </c>
      <c r="H388" s="57" t="str">
        <f>IF(OR(E388="营业",E388="装修中"),VLOOKUP(C388,[2]当前组织架构!C:H,5,0),"")</f>
        <v>郭洋</v>
      </c>
      <c r="I388" s="58">
        <v>231759.37</v>
      </c>
      <c r="J388" s="58">
        <v>13118.45</v>
      </c>
      <c r="K388" s="58">
        <v>218640.92</v>
      </c>
      <c r="L388" s="58">
        <v>11381</v>
      </c>
      <c r="M388" s="58">
        <v>9556.82</v>
      </c>
      <c r="N388" s="58">
        <v>10147.049999999999</v>
      </c>
      <c r="O388" s="58">
        <v>31330.29</v>
      </c>
      <c r="P388" s="58">
        <v>0</v>
      </c>
      <c r="Q388" s="58">
        <v>-1347.15768063824</v>
      </c>
      <c r="R388" s="58">
        <v>61068.002319361804</v>
      </c>
      <c r="S388" s="58">
        <v>12597.7582808527</v>
      </c>
      <c r="T388" s="58">
        <v>0</v>
      </c>
      <c r="U388" s="58">
        <v>2650.67</v>
      </c>
      <c r="V388" s="58">
        <v>76316.4306002144</v>
      </c>
      <c r="W388" s="58">
        <v>142324.48939978599</v>
      </c>
      <c r="X388" s="58">
        <v>30483.65</v>
      </c>
      <c r="Y388" s="58">
        <v>6954.95</v>
      </c>
      <c r="Z388" s="58">
        <v>5886.8</v>
      </c>
      <c r="AA388" s="58">
        <v>9315.06</v>
      </c>
      <c r="AB388" s="58">
        <v>1137.4803773584899</v>
      </c>
      <c r="AC388" s="58">
        <v>0</v>
      </c>
      <c r="AD388" s="58">
        <v>53777.9403773585</v>
      </c>
      <c r="AE388" s="58">
        <v>5114.1899999999996</v>
      </c>
      <c r="AF388" s="58">
        <v>0</v>
      </c>
      <c r="AG388" s="58">
        <v>7.69</v>
      </c>
      <c r="AH388" s="58">
        <v>583.89</v>
      </c>
      <c r="AI388" s="58">
        <v>195</v>
      </c>
      <c r="AJ388" s="58">
        <v>87.7</v>
      </c>
      <c r="AK388" s="58">
        <v>50.96</v>
      </c>
      <c r="AL388" s="58">
        <v>0</v>
      </c>
      <c r="AM388" s="58">
        <v>1427.53</v>
      </c>
      <c r="AN388" s="58">
        <v>143.1</v>
      </c>
      <c r="AO388" s="58">
        <v>644.87</v>
      </c>
      <c r="AP388" s="58">
        <v>0</v>
      </c>
      <c r="AQ388" s="58">
        <v>350</v>
      </c>
      <c r="AR388" s="58">
        <v>0</v>
      </c>
      <c r="AS388" s="58">
        <v>0</v>
      </c>
      <c r="AT388" s="58">
        <v>0</v>
      </c>
      <c r="AU388" s="58">
        <v>0</v>
      </c>
      <c r="AV388" s="58">
        <v>2185.4691376377</v>
      </c>
      <c r="AW388" s="58">
        <v>10790.3991376377</v>
      </c>
      <c r="AX388" s="58">
        <v>28986.304761904801</v>
      </c>
      <c r="AY388" s="58">
        <v>8576.9528301886803</v>
      </c>
      <c r="AZ388" s="58">
        <v>37563.257592093498</v>
      </c>
      <c r="BA388" s="58">
        <v>40192.892292696299</v>
      </c>
    </row>
    <row r="389" spans="1:53">
      <c r="A389" s="56">
        <v>202403</v>
      </c>
      <c r="B389" s="56" t="s">
        <v>528</v>
      </c>
      <c r="C389" s="56" t="s">
        <v>148</v>
      </c>
      <c r="D389" s="56" t="s">
        <v>147</v>
      </c>
      <c r="E389" s="62" t="str">
        <f>VLOOKUP(C389,'[2]2024年门店-截止10.31'!A:C,3,0)</f>
        <v>营业</v>
      </c>
      <c r="F389" s="63">
        <f>VLOOKUP(C389,[2]面积!A:B,2,0)</f>
        <v>81.88</v>
      </c>
      <c r="G389" s="57" t="str">
        <f>IF(OR(E389="营业",E389="装修中"),VLOOKUP(C389,[2]当前组织架构!C:H,6,0),"")</f>
        <v>戴斌</v>
      </c>
      <c r="H389" s="57" t="str">
        <f>IF(OR(E389="营业",E389="装修中"),VLOOKUP(C389,[2]当前组织架构!C:H,5,0),"")</f>
        <v>池甜</v>
      </c>
      <c r="I389" s="58">
        <v>120860.46</v>
      </c>
      <c r="J389" s="58">
        <v>3520.21000000001</v>
      </c>
      <c r="K389" s="58">
        <v>117340.25</v>
      </c>
      <c r="L389" s="58">
        <v>6103.4</v>
      </c>
      <c r="M389" s="58">
        <v>6216.08</v>
      </c>
      <c r="N389" s="58">
        <v>5728.37</v>
      </c>
      <c r="O389" s="58">
        <v>17111.689999999999</v>
      </c>
      <c r="P389" s="58">
        <v>0</v>
      </c>
      <c r="Q389" s="58">
        <v>-758.87724006006704</v>
      </c>
      <c r="R389" s="58">
        <v>34400.6627599399</v>
      </c>
      <c r="S389" s="58">
        <v>6948.3314148352201</v>
      </c>
      <c r="T389" s="58">
        <v>230.23</v>
      </c>
      <c r="U389" s="58">
        <v>2890.82</v>
      </c>
      <c r="V389" s="58">
        <v>44470.044174775197</v>
      </c>
      <c r="W389" s="58">
        <v>72870.205825224795</v>
      </c>
      <c r="X389" s="58">
        <v>24312.5</v>
      </c>
      <c r="Y389" s="58">
        <v>1638</v>
      </c>
      <c r="Z389" s="58">
        <v>3168.62</v>
      </c>
      <c r="AA389" s="58">
        <v>6061.91</v>
      </c>
      <c r="AB389" s="58">
        <v>449.20584905660002</v>
      </c>
      <c r="AC389" s="58">
        <v>0</v>
      </c>
      <c r="AD389" s="58">
        <v>35630.235849056597</v>
      </c>
      <c r="AE389" s="58">
        <v>3216.32</v>
      </c>
      <c r="AF389" s="58">
        <v>0</v>
      </c>
      <c r="AG389" s="58">
        <v>357.37</v>
      </c>
      <c r="AH389" s="58">
        <v>0</v>
      </c>
      <c r="AI389" s="58">
        <v>0</v>
      </c>
      <c r="AJ389" s="58">
        <v>0</v>
      </c>
      <c r="AK389" s="58">
        <v>36.78</v>
      </c>
      <c r="AL389" s="58">
        <v>0</v>
      </c>
      <c r="AM389" s="58">
        <v>1330.35</v>
      </c>
      <c r="AN389" s="58">
        <v>503.03</v>
      </c>
      <c r="AO389" s="58">
        <v>707.88</v>
      </c>
      <c r="AP389" s="58">
        <v>0</v>
      </c>
      <c r="AQ389" s="58">
        <v>50</v>
      </c>
      <c r="AR389" s="58">
        <v>0</v>
      </c>
      <c r="AS389" s="58">
        <v>0</v>
      </c>
      <c r="AT389" s="58">
        <v>0</v>
      </c>
      <c r="AU389" s="58">
        <v>0</v>
      </c>
      <c r="AV389" s="58">
        <v>2614.8801971442299</v>
      </c>
      <c r="AW389" s="58">
        <v>8816.6101971442295</v>
      </c>
      <c r="AX389" s="58">
        <v>23587.58</v>
      </c>
      <c r="AY389" s="58">
        <v>3193.32</v>
      </c>
      <c r="AZ389" s="58">
        <v>26780.9</v>
      </c>
      <c r="BA389" s="58">
        <v>1642.45977902397</v>
      </c>
    </row>
    <row r="390" spans="1:53">
      <c r="A390" s="56">
        <v>202403</v>
      </c>
      <c r="B390" s="56" t="s">
        <v>528</v>
      </c>
      <c r="C390" s="56" t="s">
        <v>150</v>
      </c>
      <c r="D390" s="56" t="s">
        <v>149</v>
      </c>
      <c r="E390" s="62" t="str">
        <f>VLOOKUP(C390,'[2]2024年门店-截止10.31'!A:C,3,0)</f>
        <v>营业</v>
      </c>
      <c r="F390" s="63">
        <f>VLOOKUP(C390,[2]面积!A:B,2,0)</f>
        <v>68.41</v>
      </c>
      <c r="G390" s="57" t="str">
        <f>IF(OR(E390="营业",E390="装修中"),VLOOKUP(C390,[2]当前组织架构!C:H,6,0),"")</f>
        <v>孙军</v>
      </c>
      <c r="H390" s="57" t="str">
        <f>IF(OR(E390="营业",E390="装修中"),VLOOKUP(C390,[2]当前组织架构!C:H,5,0),"")</f>
        <v>甘胜斌</v>
      </c>
      <c r="I390" s="58">
        <v>192866.94</v>
      </c>
      <c r="J390" s="58">
        <v>10917</v>
      </c>
      <c r="K390" s="58">
        <v>181949.94</v>
      </c>
      <c r="L390" s="58">
        <v>8490.2000000000007</v>
      </c>
      <c r="M390" s="58">
        <v>7676.69</v>
      </c>
      <c r="N390" s="58">
        <v>7762.87</v>
      </c>
      <c r="O390" s="58">
        <v>23490.87</v>
      </c>
      <c r="P390" s="58">
        <v>0</v>
      </c>
      <c r="Q390" s="58">
        <v>-1023.51841964683</v>
      </c>
      <c r="R390" s="58">
        <v>46397.111580353201</v>
      </c>
      <c r="S390" s="58">
        <v>9485.0298135705707</v>
      </c>
      <c r="T390" s="58">
        <v>0</v>
      </c>
      <c r="U390" s="58">
        <v>2792.65</v>
      </c>
      <c r="V390" s="58">
        <v>58674.791393923697</v>
      </c>
      <c r="W390" s="58">
        <v>123275.14860607601</v>
      </c>
      <c r="X390" s="58">
        <v>33799.839999999997</v>
      </c>
      <c r="Y390" s="58">
        <v>3438.62</v>
      </c>
      <c r="Z390" s="58">
        <v>3404.82</v>
      </c>
      <c r="AA390" s="58">
        <v>9032.2800000000007</v>
      </c>
      <c r="AB390" s="58">
        <v>1744.9190566037701</v>
      </c>
      <c r="AC390" s="58">
        <v>0</v>
      </c>
      <c r="AD390" s="58">
        <v>51420.479056603799</v>
      </c>
      <c r="AE390" s="58">
        <v>4497.1000000000004</v>
      </c>
      <c r="AF390" s="58">
        <v>0</v>
      </c>
      <c r="AG390" s="58">
        <v>201.1</v>
      </c>
      <c r="AH390" s="58">
        <v>85.4</v>
      </c>
      <c r="AI390" s="58">
        <v>0</v>
      </c>
      <c r="AJ390" s="58">
        <v>23.93</v>
      </c>
      <c r="AK390" s="58">
        <v>31.31</v>
      </c>
      <c r="AL390" s="58">
        <v>0</v>
      </c>
      <c r="AM390" s="58">
        <v>1017.08</v>
      </c>
      <c r="AN390" s="58">
        <v>1127.3499999999999</v>
      </c>
      <c r="AO390" s="58">
        <v>915.45</v>
      </c>
      <c r="AP390" s="58">
        <v>0</v>
      </c>
      <c r="AQ390" s="58">
        <v>420</v>
      </c>
      <c r="AR390" s="58">
        <v>0</v>
      </c>
      <c r="AS390" s="58">
        <v>0</v>
      </c>
      <c r="AT390" s="58">
        <v>0</v>
      </c>
      <c r="AU390" s="58">
        <v>0</v>
      </c>
      <c r="AV390" s="58">
        <v>2674.9432914838499</v>
      </c>
      <c r="AW390" s="58">
        <v>10993.663291483899</v>
      </c>
      <c r="AX390" s="58">
        <v>30716.628571428599</v>
      </c>
      <c r="AY390" s="58">
        <v>7248.1603773584902</v>
      </c>
      <c r="AZ390" s="58">
        <v>37964.7889487871</v>
      </c>
      <c r="BA390" s="58">
        <v>22896.217309201202</v>
      </c>
    </row>
    <row r="391" spans="1:53">
      <c r="A391" s="56">
        <v>202403</v>
      </c>
      <c r="B391" s="56" t="s">
        <v>528</v>
      </c>
      <c r="C391" s="56" t="s">
        <v>152</v>
      </c>
      <c r="D391" s="56" t="s">
        <v>151</v>
      </c>
      <c r="E391" s="62" t="str">
        <f>VLOOKUP(C391,'[2]2024年门店-截止10.31'!A:C,3,0)</f>
        <v>营业</v>
      </c>
      <c r="F391" s="63">
        <f>VLOOKUP(C391,[2]面积!A:B,2,0)</f>
        <v>86</v>
      </c>
      <c r="G391" s="57" t="str">
        <f>IF(OR(E391="营业",E391="装修中"),VLOOKUP(C391,[2]当前组织架构!C:H,6,0),"")</f>
        <v>戴斌</v>
      </c>
      <c r="H391" s="57" t="str">
        <f>IF(OR(E391="营业",E391="装修中"),VLOOKUP(C391,[2]当前组织架构!C:H,5,0),"")</f>
        <v>侯小路</v>
      </c>
      <c r="I391" s="58">
        <v>174861.75</v>
      </c>
      <c r="J391" s="58">
        <v>5093.0600000000004</v>
      </c>
      <c r="K391" s="58">
        <v>169768.69</v>
      </c>
      <c r="L391" s="58">
        <v>8001.96</v>
      </c>
      <c r="M391" s="58">
        <v>10019.959999999999</v>
      </c>
      <c r="N391" s="58">
        <v>8993.66</v>
      </c>
      <c r="O391" s="58">
        <v>27807.55</v>
      </c>
      <c r="P391" s="58">
        <v>0</v>
      </c>
      <c r="Q391" s="58">
        <v>-1183.2926592854801</v>
      </c>
      <c r="R391" s="58">
        <v>53639.837340714497</v>
      </c>
      <c r="S391" s="58">
        <v>11144.906110653999</v>
      </c>
      <c r="T391" s="58">
        <v>314.20999999999998</v>
      </c>
      <c r="U391" s="58">
        <v>6272.85</v>
      </c>
      <c r="V391" s="58">
        <v>71371.803451368498</v>
      </c>
      <c r="W391" s="58">
        <v>98396.886548631504</v>
      </c>
      <c r="X391" s="58">
        <v>28520</v>
      </c>
      <c r="Y391" s="58">
        <v>2141.77</v>
      </c>
      <c r="Z391" s="58">
        <v>2381.3200000000002</v>
      </c>
      <c r="AA391" s="58">
        <v>7258.1</v>
      </c>
      <c r="AB391" s="58">
        <v>443.19509433962003</v>
      </c>
      <c r="AC391" s="58">
        <v>0</v>
      </c>
      <c r="AD391" s="58">
        <v>40744.385094339603</v>
      </c>
      <c r="AE391" s="58">
        <v>3970.85</v>
      </c>
      <c r="AF391" s="58">
        <v>0</v>
      </c>
      <c r="AG391" s="58">
        <v>413.58</v>
      </c>
      <c r="AH391" s="58">
        <v>50</v>
      </c>
      <c r="AI391" s="58">
        <v>0</v>
      </c>
      <c r="AJ391" s="58">
        <v>187.62</v>
      </c>
      <c r="AK391" s="58">
        <v>39.380000000000003</v>
      </c>
      <c r="AL391" s="58">
        <v>0</v>
      </c>
      <c r="AM391" s="58">
        <v>1791.3</v>
      </c>
      <c r="AN391" s="58">
        <v>503.03</v>
      </c>
      <c r="AO391" s="58">
        <v>579.41999999999996</v>
      </c>
      <c r="AP391" s="58">
        <v>0</v>
      </c>
      <c r="AQ391" s="58">
        <v>50</v>
      </c>
      <c r="AR391" s="58">
        <v>0</v>
      </c>
      <c r="AS391" s="58">
        <v>0</v>
      </c>
      <c r="AT391" s="58">
        <v>0</v>
      </c>
      <c r="AU391" s="58">
        <v>0</v>
      </c>
      <c r="AV391" s="58">
        <v>2252.47857989355</v>
      </c>
      <c r="AW391" s="58">
        <v>9837.6585798935503</v>
      </c>
      <c r="AX391" s="58">
        <v>40678</v>
      </c>
      <c r="AY391" s="58">
        <v>9772.8700000000008</v>
      </c>
      <c r="AZ391" s="58">
        <v>50450.87</v>
      </c>
      <c r="BA391" s="58">
        <v>-2636.0271256016499</v>
      </c>
    </row>
    <row r="392" spans="1:53">
      <c r="A392" s="56">
        <v>202403</v>
      </c>
      <c r="B392" s="56" t="s">
        <v>528</v>
      </c>
      <c r="C392" s="56" t="s">
        <v>154</v>
      </c>
      <c r="D392" s="56" t="s">
        <v>153</v>
      </c>
      <c r="E392" s="62" t="str">
        <f>VLOOKUP(C392,'[2]2024年门店-截止10.31'!A:C,3,0)</f>
        <v>营业</v>
      </c>
      <c r="F392" s="63">
        <f>VLOOKUP(C392,[2]面积!A:B,2,0)</f>
        <v>76.94</v>
      </c>
      <c r="G392" s="57" t="str">
        <f>IF(OR(E392="营业",E392="装修中"),VLOOKUP(C392,[2]当前组织架构!C:H,6,0),"")</f>
        <v>孙军</v>
      </c>
      <c r="H392" s="57" t="str">
        <f>IF(OR(E392="营业",E392="装修中"),VLOOKUP(C392,[2]当前组织架构!C:H,5,0),"")</f>
        <v>甘胜斌</v>
      </c>
      <c r="I392" s="58">
        <v>210274.95</v>
      </c>
      <c r="J392" s="58">
        <v>11902.36</v>
      </c>
      <c r="K392" s="58">
        <v>198372.59</v>
      </c>
      <c r="L392" s="58">
        <v>9678.61</v>
      </c>
      <c r="M392" s="58">
        <v>8844.16</v>
      </c>
      <c r="N392" s="58">
        <v>8959.48</v>
      </c>
      <c r="O392" s="58">
        <v>27806.76</v>
      </c>
      <c r="P392" s="58">
        <v>0</v>
      </c>
      <c r="Q392" s="58">
        <v>-1193.34813010789</v>
      </c>
      <c r="R392" s="58">
        <v>54095.661869892101</v>
      </c>
      <c r="S392" s="58">
        <v>11174.204392339499</v>
      </c>
      <c r="T392" s="58">
        <v>0</v>
      </c>
      <c r="U392" s="58">
        <v>2653.97</v>
      </c>
      <c r="V392" s="58">
        <v>67923.836262231605</v>
      </c>
      <c r="W392" s="58">
        <v>130448.753737768</v>
      </c>
      <c r="X392" s="58">
        <v>32253.38</v>
      </c>
      <c r="Y392" s="58">
        <v>8486.6299999999992</v>
      </c>
      <c r="Z392" s="58">
        <v>4206.83</v>
      </c>
      <c r="AA392" s="58">
        <v>8944.2199999999993</v>
      </c>
      <c r="AB392" s="58">
        <v>1079.3320754716999</v>
      </c>
      <c r="AC392" s="58">
        <v>0</v>
      </c>
      <c r="AD392" s="58">
        <v>54970.392075471696</v>
      </c>
      <c r="AE392" s="58">
        <v>4841.51</v>
      </c>
      <c r="AF392" s="58">
        <v>62</v>
      </c>
      <c r="AG392" s="58">
        <v>0</v>
      </c>
      <c r="AH392" s="58">
        <v>86.1</v>
      </c>
      <c r="AI392" s="58">
        <v>0</v>
      </c>
      <c r="AJ392" s="58">
        <v>0</v>
      </c>
      <c r="AK392" s="58">
        <v>46.85</v>
      </c>
      <c r="AL392" s="58">
        <v>0</v>
      </c>
      <c r="AM392" s="58">
        <v>906.33</v>
      </c>
      <c r="AN392" s="58">
        <v>158.05000000000001</v>
      </c>
      <c r="AO392" s="58">
        <v>893.03</v>
      </c>
      <c r="AP392" s="58">
        <v>0</v>
      </c>
      <c r="AQ392" s="58">
        <v>400</v>
      </c>
      <c r="AR392" s="58">
        <v>0</v>
      </c>
      <c r="AS392" s="58">
        <v>0</v>
      </c>
      <c r="AT392" s="58">
        <v>0</v>
      </c>
      <c r="AU392" s="58">
        <v>0</v>
      </c>
      <c r="AV392" s="58">
        <v>2674.9432914838499</v>
      </c>
      <c r="AW392" s="58">
        <v>10068.813291483801</v>
      </c>
      <c r="AX392" s="58">
        <v>57155.428571428602</v>
      </c>
      <c r="AY392" s="58">
        <v>9168.1132075471705</v>
      </c>
      <c r="AZ392" s="58">
        <v>66323.541778975807</v>
      </c>
      <c r="BA392" s="58">
        <v>-913.99340816327503</v>
      </c>
    </row>
    <row r="393" spans="1:53">
      <c r="A393" s="56">
        <v>202403</v>
      </c>
      <c r="B393" s="56" t="s">
        <v>528</v>
      </c>
      <c r="C393" s="56" t="s">
        <v>156</v>
      </c>
      <c r="D393" s="56" t="s">
        <v>155</v>
      </c>
      <c r="E393" s="62" t="str">
        <f>VLOOKUP(C393,'[2]2024年门店-截止10.31'!A:C,3,0)</f>
        <v>营业</v>
      </c>
      <c r="F393" s="63">
        <f>VLOOKUP(C393,[2]面积!A:B,2,0)</f>
        <v>178.3</v>
      </c>
      <c r="G393" s="57" t="str">
        <f>IF(OR(E393="营业",E393="装修中"),VLOOKUP(C393,[2]当前组织架构!C:H,6,0),"")</f>
        <v>戴斌</v>
      </c>
      <c r="H393" s="57" t="str">
        <f>IF(OR(E393="营业",E393="装修中"),VLOOKUP(C393,[2]当前组织架构!C:H,5,0),"")</f>
        <v>王炎根</v>
      </c>
      <c r="I393" s="58">
        <v>652690.57999999996</v>
      </c>
      <c r="J393" s="58">
        <v>36944.75</v>
      </c>
      <c r="K393" s="58">
        <v>615745.82999999996</v>
      </c>
      <c r="L393" s="58">
        <v>23979.8</v>
      </c>
      <c r="M393" s="58">
        <v>26752.25</v>
      </c>
      <c r="N393" s="58">
        <v>9805.94</v>
      </c>
      <c r="O393" s="58">
        <v>71514.740000000005</v>
      </c>
      <c r="P393" s="58">
        <v>0</v>
      </c>
      <c r="Q393" s="58">
        <v>-2850.20257047724</v>
      </c>
      <c r="R393" s="58">
        <v>129202.527429523</v>
      </c>
      <c r="S393" s="58">
        <v>28095.781914838601</v>
      </c>
      <c r="T393" s="58">
        <v>0</v>
      </c>
      <c r="U393" s="58">
        <v>10796.03</v>
      </c>
      <c r="V393" s="58">
        <v>168094.33934436101</v>
      </c>
      <c r="W393" s="58">
        <v>447651.49065563898</v>
      </c>
      <c r="X393" s="58">
        <v>42304.63</v>
      </c>
      <c r="Y393" s="58">
        <v>9650.7000000000007</v>
      </c>
      <c r="Z393" s="58">
        <v>9738.8700000000008</v>
      </c>
      <c r="AA393" s="58">
        <v>7699.63</v>
      </c>
      <c r="AB393" s="58">
        <v>1893.7964150943401</v>
      </c>
      <c r="AC393" s="58">
        <v>0</v>
      </c>
      <c r="AD393" s="58">
        <v>71287.626415094303</v>
      </c>
      <c r="AE393" s="58">
        <v>6066.43</v>
      </c>
      <c r="AF393" s="58">
        <v>0</v>
      </c>
      <c r="AG393" s="58">
        <v>575.79999999999995</v>
      </c>
      <c r="AH393" s="58">
        <v>110</v>
      </c>
      <c r="AI393" s="58">
        <v>0</v>
      </c>
      <c r="AJ393" s="58">
        <v>161.06</v>
      </c>
      <c r="AK393" s="58">
        <v>43.15</v>
      </c>
      <c r="AL393" s="58">
        <v>0</v>
      </c>
      <c r="AM393" s="58">
        <v>1119.06</v>
      </c>
      <c r="AN393" s="58">
        <v>10611.52</v>
      </c>
      <c r="AO393" s="58">
        <v>955.76</v>
      </c>
      <c r="AP393" s="58">
        <v>3000</v>
      </c>
      <c r="AQ393" s="58">
        <v>0</v>
      </c>
      <c r="AR393" s="58">
        <v>0</v>
      </c>
      <c r="AS393" s="58">
        <v>0</v>
      </c>
      <c r="AT393" s="58">
        <v>0</v>
      </c>
      <c r="AU393" s="58">
        <v>0</v>
      </c>
      <c r="AV393" s="58">
        <v>2141.88491412536</v>
      </c>
      <c r="AW393" s="58">
        <v>24784.664914125398</v>
      </c>
      <c r="AX393" s="58">
        <v>158729.52380952399</v>
      </c>
      <c r="AY393" s="58">
        <v>0</v>
      </c>
      <c r="AZ393" s="58">
        <v>158729.52380952399</v>
      </c>
      <c r="BA393" s="58">
        <v>192849.67551689499</v>
      </c>
    </row>
    <row r="394" spans="1:53">
      <c r="A394" s="56">
        <v>202403</v>
      </c>
      <c r="B394" s="56" t="s">
        <v>531</v>
      </c>
      <c r="C394" s="56" t="s">
        <v>158</v>
      </c>
      <c r="D394" s="56" t="s">
        <v>157</v>
      </c>
      <c r="E394" s="62" t="str">
        <f>VLOOKUP(C394,'[2]2024年门店-截止10.31'!A:C,3,0)</f>
        <v>营业</v>
      </c>
      <c r="F394" s="63">
        <f>VLOOKUP(C394,[2]面积!A:B,2,0)</f>
        <v>94.06</v>
      </c>
      <c r="G394" s="57" t="str">
        <f>IF(OR(E394="营业",E394="装修中"),VLOOKUP(C394,[2]当前组织架构!C:H,6,0),"")</f>
        <v>刘佳</v>
      </c>
      <c r="H394" s="57" t="str">
        <f>IF(OR(E394="营业",E394="装修中"),VLOOKUP(C394,[2]当前组织架构!C:H,5,0),"")</f>
        <v>孟祥苹</v>
      </c>
      <c r="I394" s="58">
        <v>382906.64</v>
      </c>
      <c r="J394" s="58">
        <v>21673.96</v>
      </c>
      <c r="K394" s="58">
        <v>361232.68</v>
      </c>
      <c r="L394" s="58">
        <v>16427.36</v>
      </c>
      <c r="M394" s="58">
        <v>18219.169999999998</v>
      </c>
      <c r="N394" s="58">
        <v>8574.2900000000009</v>
      </c>
      <c r="O394" s="58">
        <v>49344.69</v>
      </c>
      <c r="P394" s="58">
        <v>0</v>
      </c>
      <c r="Q394" s="58">
        <v>-1138.7157060786001</v>
      </c>
      <c r="R394" s="58">
        <v>91426.794293921397</v>
      </c>
      <c r="S394" s="58">
        <v>21082.815753483999</v>
      </c>
      <c r="T394" s="58">
        <v>0</v>
      </c>
      <c r="U394" s="58">
        <v>3990.83</v>
      </c>
      <c r="V394" s="58">
        <v>116500.44004740501</v>
      </c>
      <c r="W394" s="58">
        <v>244732.239952595</v>
      </c>
      <c r="X394" s="58">
        <v>46280.17</v>
      </c>
      <c r="Y394" s="58">
        <v>3460.82</v>
      </c>
      <c r="Z394" s="58">
        <v>6153.16</v>
      </c>
      <c r="AA394" s="58">
        <v>4916.3599999999997</v>
      </c>
      <c r="AB394" s="58">
        <v>3200.1762264150898</v>
      </c>
      <c r="AC394" s="58">
        <v>0</v>
      </c>
      <c r="AD394" s="58">
        <v>64010.686226415099</v>
      </c>
      <c r="AE394" s="58">
        <v>6370.5</v>
      </c>
      <c r="AF394" s="58">
        <v>0</v>
      </c>
      <c r="AG394" s="58">
        <v>867.15</v>
      </c>
      <c r="AH394" s="58">
        <v>50</v>
      </c>
      <c r="AI394" s="58">
        <v>77</v>
      </c>
      <c r="AJ394" s="58">
        <v>138.44</v>
      </c>
      <c r="AK394" s="58">
        <v>44.09</v>
      </c>
      <c r="AL394" s="58">
        <v>0</v>
      </c>
      <c r="AM394" s="58">
        <v>1952.69</v>
      </c>
      <c r="AN394" s="58">
        <v>843.6</v>
      </c>
      <c r="AO394" s="58">
        <v>1643.56</v>
      </c>
      <c r="AP394" s="58">
        <v>0</v>
      </c>
      <c r="AQ394" s="58">
        <v>790</v>
      </c>
      <c r="AR394" s="58">
        <v>0</v>
      </c>
      <c r="AS394" s="58">
        <v>0</v>
      </c>
      <c r="AT394" s="58">
        <v>0</v>
      </c>
      <c r="AU394" s="58">
        <v>0</v>
      </c>
      <c r="AV394" s="58">
        <v>2946.6931657212699</v>
      </c>
      <c r="AW394" s="58">
        <v>15723.7231657213</v>
      </c>
      <c r="AX394" s="58">
        <v>108303.371428571</v>
      </c>
      <c r="AY394" s="58">
        <v>11518.3962264151</v>
      </c>
      <c r="AZ394" s="58">
        <v>119821.767654986</v>
      </c>
      <c r="BA394" s="58">
        <v>45176.0629054725</v>
      </c>
    </row>
    <row r="395" spans="1:53">
      <c r="A395" s="56">
        <v>202403</v>
      </c>
      <c r="B395" s="56" t="s">
        <v>531</v>
      </c>
      <c r="C395" s="56" t="s">
        <v>160</v>
      </c>
      <c r="D395" s="56" t="s">
        <v>159</v>
      </c>
      <c r="E395" s="62" t="str">
        <f>VLOOKUP(C395,'[2]2024年门店-截止10.31'!A:C,3,0)</f>
        <v>营业</v>
      </c>
      <c r="F395" s="63">
        <f>VLOOKUP(C395,[2]面积!A:B,2,0)</f>
        <v>85</v>
      </c>
      <c r="G395" s="57" t="str">
        <f>IF(OR(E395="营业",E395="装修中"),VLOOKUP(C395,[2]当前组织架构!C:H,6,0),"")</f>
        <v>刘佳</v>
      </c>
      <c r="H395" s="57" t="str">
        <f>IF(OR(E395="营业",E395="装修中"),VLOOKUP(C395,[2]当前组织架构!C:H,5,0),"")</f>
        <v>刘传良</v>
      </c>
      <c r="I395" s="58">
        <v>233039.08</v>
      </c>
      <c r="J395" s="58">
        <v>13190.89</v>
      </c>
      <c r="K395" s="58">
        <v>219848.19</v>
      </c>
      <c r="L395" s="58">
        <v>11208.48</v>
      </c>
      <c r="M395" s="58">
        <v>10340.74</v>
      </c>
      <c r="N395" s="58">
        <v>8174.87</v>
      </c>
      <c r="O395" s="58">
        <v>32743.49</v>
      </c>
      <c r="P395" s="58">
        <v>0</v>
      </c>
      <c r="Q395" s="58">
        <v>-768.459164398506</v>
      </c>
      <c r="R395" s="58">
        <v>61699.120835601498</v>
      </c>
      <c r="S395" s="58">
        <v>14094.0707992925</v>
      </c>
      <c r="T395" s="58">
        <v>0</v>
      </c>
      <c r="U395" s="58">
        <v>2036.52</v>
      </c>
      <c r="V395" s="58">
        <v>77829.711634894004</v>
      </c>
      <c r="W395" s="58">
        <v>142018.47836510601</v>
      </c>
      <c r="X395" s="58">
        <v>38132.17</v>
      </c>
      <c r="Y395" s="58">
        <v>6553.15</v>
      </c>
      <c r="Z395" s="58">
        <v>3363.52</v>
      </c>
      <c r="AA395" s="58">
        <v>10186.870000000001</v>
      </c>
      <c r="AB395" s="58">
        <v>1618.35264150943</v>
      </c>
      <c r="AC395" s="58">
        <v>0</v>
      </c>
      <c r="AD395" s="58">
        <v>59854.062641509401</v>
      </c>
      <c r="AE395" s="58">
        <v>6660</v>
      </c>
      <c r="AF395" s="58">
        <v>0</v>
      </c>
      <c r="AG395" s="58">
        <v>427.56</v>
      </c>
      <c r="AH395" s="58">
        <v>433.33</v>
      </c>
      <c r="AI395" s="58">
        <v>0</v>
      </c>
      <c r="AJ395" s="58">
        <v>38.07</v>
      </c>
      <c r="AK395" s="58">
        <v>46.72</v>
      </c>
      <c r="AL395" s="58">
        <v>0</v>
      </c>
      <c r="AM395" s="58">
        <v>1754.55</v>
      </c>
      <c r="AN395" s="58">
        <v>1010.27</v>
      </c>
      <c r="AO395" s="58">
        <v>681.34</v>
      </c>
      <c r="AP395" s="58">
        <v>0</v>
      </c>
      <c r="AQ395" s="58">
        <v>0</v>
      </c>
      <c r="AR395" s="58">
        <v>0</v>
      </c>
      <c r="AS395" s="58">
        <v>0</v>
      </c>
      <c r="AT395" s="58">
        <v>0</v>
      </c>
      <c r="AU395" s="58">
        <v>0</v>
      </c>
      <c r="AV395" s="58">
        <v>2688.31435585189</v>
      </c>
      <c r="AW395" s="58">
        <v>13740.154355851901</v>
      </c>
      <c r="AX395" s="58">
        <v>30970.9047619048</v>
      </c>
      <c r="AY395" s="58">
        <v>4902.6886792452797</v>
      </c>
      <c r="AZ395" s="58">
        <v>35873.5934411501</v>
      </c>
      <c r="BA395" s="58">
        <v>32550.6679265946</v>
      </c>
    </row>
    <row r="396" spans="1:53">
      <c r="A396" s="56">
        <v>202403</v>
      </c>
      <c r="B396" s="56" t="s">
        <v>531</v>
      </c>
      <c r="C396" s="56" t="s">
        <v>162</v>
      </c>
      <c r="D396" s="56" t="s">
        <v>161</v>
      </c>
      <c r="E396" s="62" t="str">
        <f>VLOOKUP(C396,'[2]2024年门店-截止10.31'!A:C,3,0)</f>
        <v>营业</v>
      </c>
      <c r="F396" s="63">
        <f>VLOOKUP(C396,[2]面积!A:B,2,0)</f>
        <v>129.53</v>
      </c>
      <c r="G396" s="57" t="str">
        <f>IF(OR(E396="营业",E396="装修中"),VLOOKUP(C396,[2]当前组织架构!C:H,6,0),"")</f>
        <v>刘佳</v>
      </c>
      <c r="H396" s="57" t="str">
        <f>IF(OR(E396="营业",E396="装修中"),VLOOKUP(C396,[2]当前组织架构!C:H,5,0),"")</f>
        <v>刘传良</v>
      </c>
      <c r="I396" s="58">
        <v>220625.5</v>
      </c>
      <c r="J396" s="58">
        <v>12488.24</v>
      </c>
      <c r="K396" s="58">
        <v>208137.26</v>
      </c>
      <c r="L396" s="58">
        <v>9399.11</v>
      </c>
      <c r="M396" s="58">
        <v>10470.98</v>
      </c>
      <c r="N396" s="58">
        <v>8372.48</v>
      </c>
      <c r="O396" s="58">
        <v>32225.42</v>
      </c>
      <c r="P396" s="58">
        <v>0</v>
      </c>
      <c r="Q396" s="58">
        <v>-743.86075254167304</v>
      </c>
      <c r="R396" s="58">
        <v>59724.129247458302</v>
      </c>
      <c r="S396" s="58">
        <v>13770.1465724555</v>
      </c>
      <c r="T396" s="58">
        <v>0</v>
      </c>
      <c r="U396" s="58">
        <v>2154.79</v>
      </c>
      <c r="V396" s="58">
        <v>75649.065819913798</v>
      </c>
      <c r="W396" s="58">
        <v>132488.19418008599</v>
      </c>
      <c r="X396" s="58">
        <v>34368.129999999997</v>
      </c>
      <c r="Y396" s="58">
        <v>7082.27</v>
      </c>
      <c r="Z396" s="58">
        <v>3417.78</v>
      </c>
      <c r="AA396" s="58">
        <v>6388.82</v>
      </c>
      <c r="AB396" s="58">
        <v>2772.5703773584901</v>
      </c>
      <c r="AC396" s="58">
        <v>0</v>
      </c>
      <c r="AD396" s="58">
        <v>54029.570377358497</v>
      </c>
      <c r="AE396" s="58">
        <v>3823</v>
      </c>
      <c r="AF396" s="58">
        <v>0</v>
      </c>
      <c r="AG396" s="58">
        <v>229.7</v>
      </c>
      <c r="AH396" s="58">
        <v>0</v>
      </c>
      <c r="AI396" s="58">
        <v>1080</v>
      </c>
      <c r="AJ396" s="58">
        <v>0</v>
      </c>
      <c r="AK396" s="58">
        <v>48.03</v>
      </c>
      <c r="AL396" s="58">
        <v>0</v>
      </c>
      <c r="AM396" s="58">
        <v>1220.67</v>
      </c>
      <c r="AN396" s="58">
        <v>2143.6</v>
      </c>
      <c r="AO396" s="58">
        <v>980.95</v>
      </c>
      <c r="AP396" s="58">
        <v>0</v>
      </c>
      <c r="AQ396" s="58">
        <v>0</v>
      </c>
      <c r="AR396" s="58">
        <v>0</v>
      </c>
      <c r="AS396" s="58">
        <v>0</v>
      </c>
      <c r="AT396" s="58">
        <v>0</v>
      </c>
      <c r="AU396" s="58">
        <v>0</v>
      </c>
      <c r="AV396" s="58">
        <v>2688.31435585189</v>
      </c>
      <c r="AW396" s="58">
        <v>12214.264355851899</v>
      </c>
      <c r="AX396" s="58">
        <v>47653.676190476202</v>
      </c>
      <c r="AY396" s="58">
        <v>10386.839622641501</v>
      </c>
      <c r="AZ396" s="58">
        <v>58040.515813117701</v>
      </c>
      <c r="BA396" s="58">
        <v>8203.8436337578896</v>
      </c>
    </row>
    <row r="397" spans="1:53">
      <c r="A397" s="56">
        <v>202403</v>
      </c>
      <c r="B397" s="56" t="s">
        <v>531</v>
      </c>
      <c r="C397" s="56" t="s">
        <v>164</v>
      </c>
      <c r="D397" s="56" t="s">
        <v>163</v>
      </c>
      <c r="E397" s="62" t="str">
        <f>VLOOKUP(C397,'[2]2024年门店-截止10.31'!A:C,3,0)</f>
        <v>营业</v>
      </c>
      <c r="F397" s="63">
        <f>VLOOKUP(C397,[2]面积!A:B,2,0)</f>
        <v>110</v>
      </c>
      <c r="G397" s="57" t="str">
        <f>IF(OR(E397="营业",E397="装修中"),VLOOKUP(C397,[2]当前组织架构!C:H,6,0),"")</f>
        <v>刘佳</v>
      </c>
      <c r="H397" s="57" t="str">
        <f>IF(OR(E397="营业",E397="装修中"),VLOOKUP(C397,[2]当前组织架构!C:H,5,0),"")</f>
        <v>刘传良</v>
      </c>
      <c r="I397" s="58">
        <v>203595.47</v>
      </c>
      <c r="J397" s="58">
        <v>11524.27</v>
      </c>
      <c r="K397" s="58">
        <v>192071.2</v>
      </c>
      <c r="L397" s="58">
        <v>8534.1299999999992</v>
      </c>
      <c r="M397" s="58">
        <v>9012.74</v>
      </c>
      <c r="N397" s="58">
        <v>4117.0600000000004</v>
      </c>
      <c r="O397" s="58">
        <v>24310.2</v>
      </c>
      <c r="P397" s="58">
        <v>0</v>
      </c>
      <c r="Q397" s="58">
        <v>-565.561232302392</v>
      </c>
      <c r="R397" s="58">
        <v>45408.568767697601</v>
      </c>
      <c r="S397" s="58">
        <v>10423.6796922631</v>
      </c>
      <c r="T397" s="58">
        <v>0</v>
      </c>
      <c r="U397" s="58">
        <v>4068.19</v>
      </c>
      <c r="V397" s="58">
        <v>59900.4384599607</v>
      </c>
      <c r="W397" s="58">
        <v>132170.76154003901</v>
      </c>
      <c r="X397" s="58">
        <v>35558.81</v>
      </c>
      <c r="Y397" s="58">
        <v>0</v>
      </c>
      <c r="Z397" s="58">
        <v>5481.39</v>
      </c>
      <c r="AA397" s="58">
        <v>13683.72</v>
      </c>
      <c r="AB397" s="58">
        <v>1741.3877358490599</v>
      </c>
      <c r="AC397" s="58">
        <v>0</v>
      </c>
      <c r="AD397" s="58">
        <v>56465.307735849099</v>
      </c>
      <c r="AE397" s="58">
        <v>5026</v>
      </c>
      <c r="AF397" s="58">
        <v>0</v>
      </c>
      <c r="AG397" s="58">
        <v>83.63</v>
      </c>
      <c r="AH397" s="58">
        <v>265</v>
      </c>
      <c r="AI397" s="58">
        <v>507</v>
      </c>
      <c r="AJ397" s="58">
        <v>46.02</v>
      </c>
      <c r="AK397" s="58">
        <v>50.91</v>
      </c>
      <c r="AL397" s="58">
        <v>0</v>
      </c>
      <c r="AM397" s="58">
        <v>1095.8399999999999</v>
      </c>
      <c r="AN397" s="58">
        <v>14249.83</v>
      </c>
      <c r="AO397" s="58">
        <v>35.049999999999997</v>
      </c>
      <c r="AP397" s="58">
        <v>0</v>
      </c>
      <c r="AQ397" s="58">
        <v>38320</v>
      </c>
      <c r="AR397" s="58">
        <v>0</v>
      </c>
      <c r="AS397" s="58">
        <v>0</v>
      </c>
      <c r="AT397" s="58">
        <v>0</v>
      </c>
      <c r="AU397" s="58">
        <v>0</v>
      </c>
      <c r="AV397" s="58">
        <v>2688.31435585189</v>
      </c>
      <c r="AW397" s="58">
        <v>62367.594355851899</v>
      </c>
      <c r="AX397" s="58">
        <v>132395.47619047601</v>
      </c>
      <c r="AY397" s="58">
        <v>13937.7358490566</v>
      </c>
      <c r="AZ397" s="58">
        <v>146333.21203953301</v>
      </c>
      <c r="BA397" s="58">
        <v>-132995.352591195</v>
      </c>
    </row>
    <row r="398" spans="1:53">
      <c r="A398" s="56">
        <v>202403</v>
      </c>
      <c r="B398" s="56" t="s">
        <v>531</v>
      </c>
      <c r="C398" s="56" t="s">
        <v>166</v>
      </c>
      <c r="D398" s="56" t="s">
        <v>165</v>
      </c>
      <c r="E398" s="62" t="str">
        <f>VLOOKUP(C398,'[2]2024年门店-截止10.31'!A:C,3,0)</f>
        <v>营业</v>
      </c>
      <c r="F398" s="63">
        <f>VLOOKUP(C398,[2]面积!A:B,2,0)</f>
        <v>46.74</v>
      </c>
      <c r="G398" s="57" t="str">
        <f>IF(OR(E398="营业",E398="装修中"),VLOOKUP(C398,[2]当前组织架构!C:H,6,0),"")</f>
        <v>刘佳</v>
      </c>
      <c r="H398" s="57" t="str">
        <f>IF(OR(E398="营业",E398="装修中"),VLOOKUP(C398,[2]当前组织架构!C:H,5,0),"")</f>
        <v>孟祥苹</v>
      </c>
      <c r="I398" s="58">
        <v>244566.09</v>
      </c>
      <c r="J398" s="58">
        <v>13843.36</v>
      </c>
      <c r="K398" s="58">
        <v>230722.73</v>
      </c>
      <c r="L398" s="58">
        <v>11328.76</v>
      </c>
      <c r="M398" s="58">
        <v>12577.89</v>
      </c>
      <c r="N398" s="58">
        <v>10750.81</v>
      </c>
      <c r="O398" s="58">
        <v>35790.26</v>
      </c>
      <c r="P398" s="58">
        <v>0</v>
      </c>
      <c r="Q398" s="58">
        <v>-866.62867434563498</v>
      </c>
      <c r="R398" s="58">
        <v>69581.091325654401</v>
      </c>
      <c r="S398" s="58">
        <v>15621.855267439099</v>
      </c>
      <c r="T398" s="58">
        <v>0</v>
      </c>
      <c r="U398" s="58">
        <v>2187.33</v>
      </c>
      <c r="V398" s="58">
        <v>87390.276593093498</v>
      </c>
      <c r="W398" s="58">
        <v>143332.45340690701</v>
      </c>
      <c r="X398" s="58">
        <v>32567.439999999999</v>
      </c>
      <c r="Y398" s="58">
        <v>4142.76</v>
      </c>
      <c r="Z398" s="58">
        <v>4973.05</v>
      </c>
      <c r="AA398" s="58">
        <v>8420.09</v>
      </c>
      <c r="AB398" s="58">
        <v>2056.4784905660399</v>
      </c>
      <c r="AC398" s="58">
        <v>0</v>
      </c>
      <c r="AD398" s="58">
        <v>52159.818490566002</v>
      </c>
      <c r="AE398" s="58">
        <v>2776.17</v>
      </c>
      <c r="AF398" s="58">
        <v>0</v>
      </c>
      <c r="AG398" s="58">
        <v>531.11</v>
      </c>
      <c r="AH398" s="58">
        <v>1237.74</v>
      </c>
      <c r="AI398" s="58">
        <v>0</v>
      </c>
      <c r="AJ398" s="58">
        <v>0</v>
      </c>
      <c r="AK398" s="58">
        <v>0</v>
      </c>
      <c r="AL398" s="58">
        <v>0</v>
      </c>
      <c r="AM398" s="58">
        <v>823.38</v>
      </c>
      <c r="AN398" s="58">
        <v>600.87</v>
      </c>
      <c r="AO398" s="58">
        <v>179.42</v>
      </c>
      <c r="AP398" s="58">
        <v>0</v>
      </c>
      <c r="AQ398" s="58">
        <v>710</v>
      </c>
      <c r="AR398" s="58">
        <v>0</v>
      </c>
      <c r="AS398" s="58">
        <v>0</v>
      </c>
      <c r="AT398" s="58">
        <v>0</v>
      </c>
      <c r="AU398" s="58">
        <v>0</v>
      </c>
      <c r="AV398" s="58">
        <v>2946.6931657212699</v>
      </c>
      <c r="AW398" s="58">
        <v>9805.3831657212704</v>
      </c>
      <c r="AX398" s="58">
        <v>24477.114285714299</v>
      </c>
      <c r="AY398" s="58">
        <v>3661.21698113208</v>
      </c>
      <c r="AZ398" s="58">
        <v>28138.331266846399</v>
      </c>
      <c r="BA398" s="58">
        <v>53228.9204837734</v>
      </c>
    </row>
    <row r="399" spans="1:53">
      <c r="A399" s="56">
        <v>202403</v>
      </c>
      <c r="B399" s="56" t="s">
        <v>531</v>
      </c>
      <c r="C399" s="56" t="s">
        <v>168</v>
      </c>
      <c r="D399" s="56" t="s">
        <v>167</v>
      </c>
      <c r="E399" s="62" t="str">
        <f>VLOOKUP(C399,'[2]2024年门店-截止10.31'!A:C,3,0)</f>
        <v>营业</v>
      </c>
      <c r="F399" s="63">
        <f>VLOOKUP(C399,[2]面积!A:B,2,0)</f>
        <v>91</v>
      </c>
      <c r="G399" s="57" t="str">
        <f>IF(OR(E399="营业",E399="装修中"),VLOOKUP(C399,[2]当前组织架构!C:H,6,0),"")</f>
        <v>刘佳</v>
      </c>
      <c r="H399" s="57" t="str">
        <f>IF(OR(E399="营业",E399="装修中"),VLOOKUP(C399,[2]当前组织架构!C:H,5,0),"")</f>
        <v>解雯雯</v>
      </c>
      <c r="I399" s="58">
        <v>273727.68</v>
      </c>
      <c r="J399" s="58">
        <v>15494.02</v>
      </c>
      <c r="K399" s="58">
        <v>258233.66</v>
      </c>
      <c r="L399" s="58">
        <v>11931.85</v>
      </c>
      <c r="M399" s="58">
        <v>11764.78</v>
      </c>
      <c r="N399" s="58">
        <v>10523.61</v>
      </c>
      <c r="O399" s="58">
        <v>38997.919999999998</v>
      </c>
      <c r="P399" s="58">
        <v>0</v>
      </c>
      <c r="Q399" s="58">
        <v>-900.70987306369295</v>
      </c>
      <c r="R399" s="58">
        <v>72317.450126936295</v>
      </c>
      <c r="S399" s="58">
        <v>16668.2955101312</v>
      </c>
      <c r="T399" s="58">
        <v>0</v>
      </c>
      <c r="U399" s="58">
        <v>4333.75</v>
      </c>
      <c r="V399" s="58">
        <v>93319.495637067506</v>
      </c>
      <c r="W399" s="58">
        <v>164914.164362932</v>
      </c>
      <c r="X399" s="58">
        <v>35252.720000000001</v>
      </c>
      <c r="Y399" s="58">
        <v>4333.3999999999996</v>
      </c>
      <c r="Z399" s="58">
        <v>5311.1</v>
      </c>
      <c r="AA399" s="58">
        <v>10601.72</v>
      </c>
      <c r="AB399" s="58">
        <v>1246.0077358490601</v>
      </c>
      <c r="AC399" s="58">
        <v>0</v>
      </c>
      <c r="AD399" s="58">
        <v>56744.947735849099</v>
      </c>
      <c r="AE399" s="58">
        <v>6417.9</v>
      </c>
      <c r="AF399" s="58">
        <v>0</v>
      </c>
      <c r="AG399" s="58">
        <v>840.67</v>
      </c>
      <c r="AH399" s="58">
        <v>0</v>
      </c>
      <c r="AI399" s="58">
        <v>0</v>
      </c>
      <c r="AJ399" s="58">
        <v>23.03</v>
      </c>
      <c r="AK399" s="58">
        <v>44.23</v>
      </c>
      <c r="AL399" s="58">
        <v>0</v>
      </c>
      <c r="AM399" s="58">
        <v>1388.69</v>
      </c>
      <c r="AN399" s="58">
        <v>493.6</v>
      </c>
      <c r="AO399" s="58">
        <v>939.27</v>
      </c>
      <c r="AP399" s="58">
        <v>0</v>
      </c>
      <c r="AQ399" s="58">
        <v>16450</v>
      </c>
      <c r="AR399" s="58">
        <v>0</v>
      </c>
      <c r="AS399" s="58">
        <v>0</v>
      </c>
      <c r="AT399" s="58">
        <v>0</v>
      </c>
      <c r="AU399" s="58">
        <v>0</v>
      </c>
      <c r="AV399" s="58">
        <v>2688.31435585189</v>
      </c>
      <c r="AW399" s="58">
        <v>29285.7043558519</v>
      </c>
      <c r="AX399" s="58">
        <v>88746.666666666701</v>
      </c>
      <c r="AY399" s="58">
        <v>10516.0377358491</v>
      </c>
      <c r="AZ399" s="58">
        <v>99262.704402515796</v>
      </c>
      <c r="BA399" s="58">
        <v>-20379.192131284799</v>
      </c>
    </row>
    <row r="400" spans="1:53">
      <c r="A400" s="56">
        <v>202403</v>
      </c>
      <c r="B400" s="56" t="s">
        <v>531</v>
      </c>
      <c r="C400" s="56" t="s">
        <v>170</v>
      </c>
      <c r="D400" s="56" t="s">
        <v>169</v>
      </c>
      <c r="E400" s="62" t="str">
        <f>VLOOKUP(C400,'[2]2024年门店-截止10.31'!A:C,3,0)</f>
        <v>营业</v>
      </c>
      <c r="F400" s="63">
        <f>VLOOKUP(C400,[2]面积!A:B,2,0)</f>
        <v>77.08</v>
      </c>
      <c r="G400" s="57" t="str">
        <f>IF(OR(E400="营业",E400="装修中"),VLOOKUP(C400,[2]当前组织架构!C:H,6,0),"")</f>
        <v>刘佳</v>
      </c>
      <c r="H400" s="57" t="str">
        <f>IF(OR(E400="营业",E400="装修中"),VLOOKUP(C400,[2]当前组织架构!C:H,5,0),"")</f>
        <v>孟祥苹</v>
      </c>
      <c r="I400" s="58">
        <v>221353.02</v>
      </c>
      <c r="J400" s="58">
        <v>12529.42</v>
      </c>
      <c r="K400" s="58">
        <v>208823.6</v>
      </c>
      <c r="L400" s="58">
        <v>9232.0400000000009</v>
      </c>
      <c r="M400" s="58">
        <v>9211.9</v>
      </c>
      <c r="N400" s="58">
        <v>6420.77</v>
      </c>
      <c r="O400" s="58">
        <v>30853.97</v>
      </c>
      <c r="P400" s="58">
        <v>0</v>
      </c>
      <c r="Q400" s="58">
        <v>-685.43603376643898</v>
      </c>
      <c r="R400" s="58">
        <v>55033.243966233596</v>
      </c>
      <c r="S400" s="58">
        <v>12966.945997979899</v>
      </c>
      <c r="T400" s="58">
        <v>0</v>
      </c>
      <c r="U400" s="58">
        <v>4081.4</v>
      </c>
      <c r="V400" s="58">
        <v>72081.589964213403</v>
      </c>
      <c r="W400" s="58">
        <v>136742.01003578701</v>
      </c>
      <c r="X400" s="58">
        <v>31086.400000000001</v>
      </c>
      <c r="Y400" s="58">
        <v>4172.42</v>
      </c>
      <c r="Z400" s="58">
        <v>2846.14</v>
      </c>
      <c r="AA400" s="58">
        <v>5007.42</v>
      </c>
      <c r="AB400" s="58">
        <v>2278.3433962264198</v>
      </c>
      <c r="AC400" s="58">
        <v>0</v>
      </c>
      <c r="AD400" s="58">
        <v>45390.7233962264</v>
      </c>
      <c r="AE400" s="58">
        <v>0</v>
      </c>
      <c r="AF400" s="58">
        <v>0</v>
      </c>
      <c r="AG400" s="58">
        <v>242.64</v>
      </c>
      <c r="AH400" s="58">
        <v>0</v>
      </c>
      <c r="AI400" s="58">
        <v>752</v>
      </c>
      <c r="AJ400" s="58">
        <v>230.13</v>
      </c>
      <c r="AK400" s="58">
        <v>39.93</v>
      </c>
      <c r="AL400" s="58">
        <v>0</v>
      </c>
      <c r="AM400" s="58">
        <v>1506.23</v>
      </c>
      <c r="AN400" s="58">
        <v>683.93</v>
      </c>
      <c r="AO400" s="58">
        <v>952.9</v>
      </c>
      <c r="AP400" s="58">
        <v>0</v>
      </c>
      <c r="AQ400" s="58">
        <v>770</v>
      </c>
      <c r="AR400" s="58">
        <v>0</v>
      </c>
      <c r="AS400" s="58">
        <v>0</v>
      </c>
      <c r="AT400" s="58">
        <v>0</v>
      </c>
      <c r="AU400" s="58">
        <v>0</v>
      </c>
      <c r="AV400" s="58">
        <v>2946.6931657212699</v>
      </c>
      <c r="AW400" s="58">
        <v>8124.4531657212701</v>
      </c>
      <c r="AX400" s="58">
        <v>37548.9714285714</v>
      </c>
      <c r="AY400" s="58">
        <v>11271.1320754717</v>
      </c>
      <c r="AZ400" s="58">
        <v>48820.103504043102</v>
      </c>
      <c r="BA400" s="58">
        <v>34406.729969796201</v>
      </c>
    </row>
    <row r="401" spans="1:53">
      <c r="A401" s="56">
        <v>202403</v>
      </c>
      <c r="B401" s="56" t="s">
        <v>531</v>
      </c>
      <c r="C401" s="56" t="s">
        <v>172</v>
      </c>
      <c r="D401" s="56" t="s">
        <v>171</v>
      </c>
      <c r="E401" s="62" t="str">
        <f>VLOOKUP(C401,'[2]2024年门店-截止10.31'!A:C,3,0)</f>
        <v>营业</v>
      </c>
      <c r="F401" s="63">
        <f>VLOOKUP(C401,[2]面积!A:B,2,0)</f>
        <v>88</v>
      </c>
      <c r="G401" s="57" t="str">
        <f>IF(OR(E401="营业",E401="装修中"),VLOOKUP(C401,[2]当前组织架构!C:H,6,0),"")</f>
        <v>刘佳</v>
      </c>
      <c r="H401" s="57" t="str">
        <f>IF(OR(E401="营业",E401="装修中"),VLOOKUP(C401,[2]当前组织架构!C:H,5,0),"")</f>
        <v>孟祥苹</v>
      </c>
      <c r="I401" s="58">
        <v>168338.48</v>
      </c>
      <c r="J401" s="58">
        <v>9528.59</v>
      </c>
      <c r="K401" s="58">
        <v>158809.89000000001</v>
      </c>
      <c r="L401" s="58">
        <v>7344.13</v>
      </c>
      <c r="M401" s="58">
        <v>9057.32</v>
      </c>
      <c r="N401" s="58">
        <v>3581.77</v>
      </c>
      <c r="O401" s="58">
        <v>24990.52</v>
      </c>
      <c r="P401" s="58">
        <v>0</v>
      </c>
      <c r="Q401" s="58">
        <v>-553.25470684594598</v>
      </c>
      <c r="R401" s="58">
        <v>44420.485293154103</v>
      </c>
      <c r="S401" s="58">
        <v>10487.130805926399</v>
      </c>
      <c r="T401" s="58">
        <v>0</v>
      </c>
      <c r="U401" s="58">
        <v>4900</v>
      </c>
      <c r="V401" s="58">
        <v>59807.6160990805</v>
      </c>
      <c r="W401" s="58">
        <v>99002.273900919594</v>
      </c>
      <c r="X401" s="58">
        <v>30984.45</v>
      </c>
      <c r="Y401" s="58">
        <v>23</v>
      </c>
      <c r="Z401" s="58">
        <v>3884.08</v>
      </c>
      <c r="AA401" s="58">
        <v>7805.79</v>
      </c>
      <c r="AB401" s="58">
        <v>2617.4052830188698</v>
      </c>
      <c r="AC401" s="58">
        <v>0</v>
      </c>
      <c r="AD401" s="58">
        <v>45314.725283018903</v>
      </c>
      <c r="AE401" s="58">
        <v>3370.5</v>
      </c>
      <c r="AF401" s="58">
        <v>0</v>
      </c>
      <c r="AG401" s="58">
        <v>97.36</v>
      </c>
      <c r="AH401" s="58">
        <v>750</v>
      </c>
      <c r="AI401" s="58">
        <v>0</v>
      </c>
      <c r="AJ401" s="58">
        <v>46.02</v>
      </c>
      <c r="AK401" s="58">
        <v>37.130000000000003</v>
      </c>
      <c r="AL401" s="58">
        <v>0</v>
      </c>
      <c r="AM401" s="58">
        <v>645.84</v>
      </c>
      <c r="AN401" s="58">
        <v>1197.3699999999999</v>
      </c>
      <c r="AO401" s="58">
        <v>935.98</v>
      </c>
      <c r="AP401" s="58">
        <v>500</v>
      </c>
      <c r="AQ401" s="58">
        <v>1010</v>
      </c>
      <c r="AR401" s="58">
        <v>0</v>
      </c>
      <c r="AS401" s="58">
        <v>0</v>
      </c>
      <c r="AT401" s="58">
        <v>0</v>
      </c>
      <c r="AU401" s="58">
        <v>0</v>
      </c>
      <c r="AV401" s="58">
        <v>2946.6931657212699</v>
      </c>
      <c r="AW401" s="58">
        <v>11536.8931657213</v>
      </c>
      <c r="AX401" s="58">
        <v>31103.0285714286</v>
      </c>
      <c r="AY401" s="58">
        <v>7471.6981132075498</v>
      </c>
      <c r="AZ401" s="58">
        <v>38574.726684636204</v>
      </c>
      <c r="BA401" s="58">
        <v>3575.9287675432402</v>
      </c>
    </row>
    <row r="402" spans="1:53">
      <c r="A402" s="56">
        <v>202403</v>
      </c>
      <c r="B402" s="56" t="s">
        <v>531</v>
      </c>
      <c r="C402" s="56" t="s">
        <v>444</v>
      </c>
      <c r="D402" s="56" t="s">
        <v>173</v>
      </c>
      <c r="E402" s="62" t="str">
        <f>VLOOKUP(C402,'[2]2024年门店-截止10.31'!A:C,3,0)</f>
        <v>已闭店</v>
      </c>
      <c r="F402" s="63">
        <f>VLOOKUP(C402,[2]面积!A:B,2,0)</f>
        <v>119.8</v>
      </c>
      <c r="G402" s="57" t="str">
        <f>IF(OR(E402="营业",E402="装修中"),VLOOKUP(C402,[2]当前组织架构!C:H,6,0),"")</f>
        <v/>
      </c>
      <c r="H402" s="57" t="str">
        <f>IF(OR(E402="营业",E402="装修中"),VLOOKUP(C402,[2]当前组织架构!C:H,5,0),"")</f>
        <v/>
      </c>
      <c r="I402" s="58">
        <v>348333.51</v>
      </c>
      <c r="J402" s="58">
        <v>19716.990000000002</v>
      </c>
      <c r="K402" s="58">
        <v>328616.52</v>
      </c>
      <c r="L402" s="58">
        <v>14164.16</v>
      </c>
      <c r="M402" s="58">
        <v>17789.900000000001</v>
      </c>
      <c r="N402" s="58">
        <v>11345</v>
      </c>
      <c r="O402" s="58">
        <v>49431.22</v>
      </c>
      <c r="P402" s="58">
        <v>0</v>
      </c>
      <c r="Q402" s="58">
        <v>-1140.74266176534</v>
      </c>
      <c r="R402" s="58">
        <v>91589.537338234702</v>
      </c>
      <c r="S402" s="58">
        <v>21120.030614481399</v>
      </c>
      <c r="T402" s="58">
        <v>0</v>
      </c>
      <c r="U402" s="58">
        <v>2298.65</v>
      </c>
      <c r="V402" s="58">
        <v>115008.217952716</v>
      </c>
      <c r="W402" s="58">
        <v>213608.302047284</v>
      </c>
      <c r="X402" s="58">
        <v>42674.01</v>
      </c>
      <c r="Y402" s="58">
        <v>4796.33</v>
      </c>
      <c r="Z402" s="58">
        <v>7204.26</v>
      </c>
      <c r="AA402" s="58">
        <v>11735.19</v>
      </c>
      <c r="AB402" s="58">
        <v>2342.6567924528299</v>
      </c>
      <c r="AC402" s="58">
        <v>0</v>
      </c>
      <c r="AD402" s="58">
        <v>68752.4467924528</v>
      </c>
      <c r="AE402" s="58">
        <v>7463.34</v>
      </c>
      <c r="AF402" s="58">
        <v>0</v>
      </c>
      <c r="AG402" s="58">
        <v>108.58</v>
      </c>
      <c r="AH402" s="58">
        <v>0</v>
      </c>
      <c r="AI402" s="58">
        <v>573</v>
      </c>
      <c r="AJ402" s="58">
        <v>150.44999999999999</v>
      </c>
      <c r="AK402" s="58">
        <v>46.82</v>
      </c>
      <c r="AL402" s="58">
        <v>0</v>
      </c>
      <c r="AM402" s="58">
        <v>1406.86</v>
      </c>
      <c r="AN402" s="58">
        <v>938.72</v>
      </c>
      <c r="AO402" s="58">
        <v>1683.66</v>
      </c>
      <c r="AP402" s="58">
        <v>0</v>
      </c>
      <c r="AQ402" s="58">
        <v>0</v>
      </c>
      <c r="AR402" s="58">
        <v>0</v>
      </c>
      <c r="AS402" s="58">
        <v>0</v>
      </c>
      <c r="AT402" s="58">
        <v>0</v>
      </c>
      <c r="AU402" s="58">
        <v>0</v>
      </c>
      <c r="AV402" s="58">
        <v>2688.31435585189</v>
      </c>
      <c r="AW402" s="58">
        <v>15059.744355851901</v>
      </c>
      <c r="AX402" s="58">
        <v>80437.142857142899</v>
      </c>
      <c r="AY402" s="58">
        <v>12632.075471698099</v>
      </c>
      <c r="AZ402" s="58">
        <v>93069.218328841001</v>
      </c>
      <c r="BA402" s="58">
        <v>36726.892570138298</v>
      </c>
    </row>
    <row r="403" spans="1:53">
      <c r="A403" s="56">
        <v>202403</v>
      </c>
      <c r="B403" s="56" t="s">
        <v>531</v>
      </c>
      <c r="C403" s="56" t="s">
        <v>176</v>
      </c>
      <c r="D403" s="56" t="s">
        <v>175</v>
      </c>
      <c r="E403" s="62" t="str">
        <f>VLOOKUP(C403,'[2]2024年门店-截止10.31'!A:C,3,0)</f>
        <v>营业</v>
      </c>
      <c r="F403" s="63">
        <f>VLOOKUP(C403,[2]面积!A:B,2,0)</f>
        <v>53</v>
      </c>
      <c r="G403" s="57" t="str">
        <f>IF(OR(E403="营业",E403="装修中"),VLOOKUP(C403,[2]当前组织架构!C:H,6,0),"")</f>
        <v>刘佳</v>
      </c>
      <c r="H403" s="57" t="str">
        <f>IF(OR(E403="营业",E403="装修中"),VLOOKUP(C403,[2]当前组织架构!C:H,5,0),"")</f>
        <v>孟祥苹</v>
      </c>
      <c r="I403" s="58">
        <v>339651.85</v>
      </c>
      <c r="J403" s="58">
        <v>19225.580000000002</v>
      </c>
      <c r="K403" s="58">
        <v>320426.27</v>
      </c>
      <c r="L403" s="58">
        <v>13975.14</v>
      </c>
      <c r="M403" s="58">
        <v>18057.97</v>
      </c>
      <c r="N403" s="58">
        <v>10526.2</v>
      </c>
      <c r="O403" s="58">
        <v>47898.12</v>
      </c>
      <c r="P403" s="58">
        <v>0</v>
      </c>
      <c r="Q403" s="58">
        <v>-1112.78267977463</v>
      </c>
      <c r="R403" s="58">
        <v>89344.647320225398</v>
      </c>
      <c r="S403" s="58">
        <v>20525.196411770499</v>
      </c>
      <c r="T403" s="58">
        <v>0</v>
      </c>
      <c r="U403" s="58">
        <v>3990.83</v>
      </c>
      <c r="V403" s="58">
        <v>113860.67373199599</v>
      </c>
      <c r="W403" s="58">
        <v>206565.59626800401</v>
      </c>
      <c r="X403" s="58">
        <v>40783.83</v>
      </c>
      <c r="Y403" s="58">
        <v>3431.72</v>
      </c>
      <c r="Z403" s="58">
        <v>6222.62</v>
      </c>
      <c r="AA403" s="58">
        <v>7023.26</v>
      </c>
      <c r="AB403" s="58">
        <v>3255.8879245283001</v>
      </c>
      <c r="AC403" s="58">
        <v>0</v>
      </c>
      <c r="AD403" s="58">
        <v>60717.317924528303</v>
      </c>
      <c r="AE403" s="58">
        <v>4826</v>
      </c>
      <c r="AF403" s="58">
        <v>0</v>
      </c>
      <c r="AG403" s="58">
        <v>778.27</v>
      </c>
      <c r="AH403" s="58">
        <v>716.67</v>
      </c>
      <c r="AI403" s="58">
        <v>450</v>
      </c>
      <c r="AJ403" s="58">
        <v>46.02</v>
      </c>
      <c r="AK403" s="58">
        <v>40.020000000000003</v>
      </c>
      <c r="AL403" s="58">
        <v>0</v>
      </c>
      <c r="AM403" s="58">
        <v>1523.74</v>
      </c>
      <c r="AN403" s="58">
        <v>1807.08</v>
      </c>
      <c r="AO403" s="58">
        <v>1044.8399999999999</v>
      </c>
      <c r="AP403" s="58">
        <v>0</v>
      </c>
      <c r="AQ403" s="58">
        <v>710</v>
      </c>
      <c r="AR403" s="58">
        <v>0</v>
      </c>
      <c r="AS403" s="58">
        <v>0</v>
      </c>
      <c r="AT403" s="58">
        <v>0</v>
      </c>
      <c r="AU403" s="58">
        <v>0</v>
      </c>
      <c r="AV403" s="58">
        <v>2946.6931657212699</v>
      </c>
      <c r="AW403" s="58">
        <v>14889.3331657213</v>
      </c>
      <c r="AX403" s="58">
        <v>45428.571428571398</v>
      </c>
      <c r="AY403" s="58">
        <v>46528.301886792397</v>
      </c>
      <c r="AZ403" s="58">
        <v>91956.873315363802</v>
      </c>
      <c r="BA403" s="58">
        <v>39002.0718623906</v>
      </c>
    </row>
    <row r="404" spans="1:53">
      <c r="A404" s="56">
        <v>202403</v>
      </c>
      <c r="B404" s="56" t="s">
        <v>531</v>
      </c>
      <c r="C404" s="56" t="s">
        <v>178</v>
      </c>
      <c r="D404" s="56" t="s">
        <v>177</v>
      </c>
      <c r="E404" s="62" t="str">
        <f>VLOOKUP(C404,'[2]2024年门店-截止10.31'!A:C,3,0)</f>
        <v>营业</v>
      </c>
      <c r="F404" s="63">
        <f>VLOOKUP(C404,[2]面积!A:B,2,0)</f>
        <v>108</v>
      </c>
      <c r="G404" s="57" t="str">
        <f>IF(OR(E404="营业",E404="装修中"),VLOOKUP(C404,[2]当前组织架构!C:H,6,0),"")</f>
        <v>刘佳</v>
      </c>
      <c r="H404" s="57" t="str">
        <f>IF(OR(E404="营业",E404="装修中"),VLOOKUP(C404,[2]当前组织架构!C:H,5,0),"")</f>
        <v>王佳</v>
      </c>
      <c r="I404" s="58">
        <v>153957.62</v>
      </c>
      <c r="J404" s="58">
        <v>4484.1999999999798</v>
      </c>
      <c r="K404" s="58">
        <v>149473.42000000001</v>
      </c>
      <c r="L404" s="58">
        <v>6781.51</v>
      </c>
      <c r="M404" s="58">
        <v>8377.5</v>
      </c>
      <c r="N404" s="58">
        <v>6307.09</v>
      </c>
      <c r="O404" s="58">
        <v>24217.71</v>
      </c>
      <c r="P404" s="58">
        <v>0</v>
      </c>
      <c r="Q404" s="58">
        <v>-561.98979469254402</v>
      </c>
      <c r="R404" s="58">
        <v>45121.8202053075</v>
      </c>
      <c r="S404" s="58">
        <v>10372.503536869301</v>
      </c>
      <c r="T404" s="58">
        <v>313.60000000000002</v>
      </c>
      <c r="U404" s="58">
        <v>9532.69</v>
      </c>
      <c r="V404" s="58">
        <v>65340.6137421768</v>
      </c>
      <c r="W404" s="58">
        <v>84132.806257823206</v>
      </c>
      <c r="X404" s="58">
        <v>22360.81</v>
      </c>
      <c r="Y404" s="58">
        <v>7297.86</v>
      </c>
      <c r="Z404" s="58">
        <v>3591.09</v>
      </c>
      <c r="AA404" s="58">
        <v>6730.12</v>
      </c>
      <c r="AB404" s="58">
        <v>570.38301886791999</v>
      </c>
      <c r="AC404" s="58">
        <v>0</v>
      </c>
      <c r="AD404" s="58">
        <v>40550.263018867903</v>
      </c>
      <c r="AE404" s="58">
        <v>2509.94</v>
      </c>
      <c r="AF404" s="58">
        <v>405.26</v>
      </c>
      <c r="AG404" s="58">
        <v>746.66</v>
      </c>
      <c r="AH404" s="58">
        <v>640</v>
      </c>
      <c r="AI404" s="58">
        <v>220</v>
      </c>
      <c r="AJ404" s="58">
        <v>0</v>
      </c>
      <c r="AK404" s="58">
        <v>93.41</v>
      </c>
      <c r="AL404" s="58">
        <v>0</v>
      </c>
      <c r="AM404" s="58">
        <v>2151.23</v>
      </c>
      <c r="AN404" s="58">
        <v>611.51</v>
      </c>
      <c r="AO404" s="58">
        <v>729.59</v>
      </c>
      <c r="AP404" s="58">
        <v>0</v>
      </c>
      <c r="AQ404" s="58">
        <v>457</v>
      </c>
      <c r="AR404" s="58">
        <v>0</v>
      </c>
      <c r="AS404" s="58">
        <v>0</v>
      </c>
      <c r="AT404" s="58">
        <v>0</v>
      </c>
      <c r="AU404" s="58">
        <v>0</v>
      </c>
      <c r="AV404" s="58">
        <v>2620.52524119296</v>
      </c>
      <c r="AW404" s="58">
        <v>11185.125241193</v>
      </c>
      <c r="AX404" s="58">
        <v>45161.35</v>
      </c>
      <c r="AY404" s="58">
        <v>7944</v>
      </c>
      <c r="AZ404" s="58">
        <v>53105.35</v>
      </c>
      <c r="BA404" s="58">
        <v>-20707.9320022377</v>
      </c>
    </row>
    <row r="405" spans="1:53">
      <c r="A405" s="56">
        <v>202403</v>
      </c>
      <c r="B405" s="56" t="s">
        <v>531</v>
      </c>
      <c r="C405" s="56" t="s">
        <v>180</v>
      </c>
      <c r="D405" s="56" t="s">
        <v>179</v>
      </c>
      <c r="E405" s="62" t="str">
        <f>VLOOKUP(C405,'[2]2024年门店-截止10.31'!A:C,3,0)</f>
        <v>营业</v>
      </c>
      <c r="F405" s="63">
        <f>VLOOKUP(C405,[2]面积!A:B,2,0)</f>
        <v>96</v>
      </c>
      <c r="G405" s="57" t="str">
        <f>IF(OR(E405="营业",E405="装修中"),VLOOKUP(C405,[2]当前组织架构!C:H,6,0),"")</f>
        <v>刘佳</v>
      </c>
      <c r="H405" s="57" t="str">
        <f>IF(OR(E405="营业",E405="装修中"),VLOOKUP(C405,[2]当前组织架构!C:H,5,0),"")</f>
        <v>王佳</v>
      </c>
      <c r="I405" s="58">
        <v>119003.08</v>
      </c>
      <c r="J405" s="58">
        <v>3466.11</v>
      </c>
      <c r="K405" s="58">
        <v>115536.97</v>
      </c>
      <c r="L405" s="58">
        <v>4787.76</v>
      </c>
      <c r="M405" s="58">
        <v>6085.05</v>
      </c>
      <c r="N405" s="58">
        <v>2509.23</v>
      </c>
      <c r="O405" s="58">
        <v>16246.3</v>
      </c>
      <c r="P405" s="58">
        <v>0</v>
      </c>
      <c r="Q405" s="58">
        <v>-364.47977333065899</v>
      </c>
      <c r="R405" s="58">
        <v>29263.860226669301</v>
      </c>
      <c r="S405" s="58">
        <v>6856.6904094021602</v>
      </c>
      <c r="T405" s="58">
        <v>306.16000000000003</v>
      </c>
      <c r="U405" s="58">
        <v>7444.26</v>
      </c>
      <c r="V405" s="58">
        <v>43870.970636071499</v>
      </c>
      <c r="W405" s="58">
        <v>71665.999363928495</v>
      </c>
      <c r="X405" s="58">
        <v>17724.55</v>
      </c>
      <c r="Y405" s="58">
        <v>6134.77</v>
      </c>
      <c r="Z405" s="58">
        <v>2378.89</v>
      </c>
      <c r="AA405" s="58">
        <v>6556.37</v>
      </c>
      <c r="AB405" s="58">
        <v>447.30396226415002</v>
      </c>
      <c r="AC405" s="58">
        <v>0</v>
      </c>
      <c r="AD405" s="58">
        <v>33241.883962264197</v>
      </c>
      <c r="AE405" s="58">
        <v>4252.22</v>
      </c>
      <c r="AF405" s="58">
        <v>88</v>
      </c>
      <c r="AG405" s="58">
        <v>239.98</v>
      </c>
      <c r="AH405" s="58">
        <v>310</v>
      </c>
      <c r="AI405" s="58">
        <v>0</v>
      </c>
      <c r="AJ405" s="58">
        <v>0</v>
      </c>
      <c r="AK405" s="58">
        <v>49.83</v>
      </c>
      <c r="AL405" s="58">
        <v>0</v>
      </c>
      <c r="AM405" s="58">
        <v>912.57</v>
      </c>
      <c r="AN405" s="58">
        <v>611.52</v>
      </c>
      <c r="AO405" s="58">
        <v>841.49</v>
      </c>
      <c r="AP405" s="58">
        <v>0</v>
      </c>
      <c r="AQ405" s="58">
        <v>557</v>
      </c>
      <c r="AR405" s="58">
        <v>0</v>
      </c>
      <c r="AS405" s="58">
        <v>0</v>
      </c>
      <c r="AT405" s="58">
        <v>0</v>
      </c>
      <c r="AU405" s="58">
        <v>0</v>
      </c>
      <c r="AV405" s="58">
        <v>2620.52524119296</v>
      </c>
      <c r="AW405" s="58">
        <v>10483.135241193</v>
      </c>
      <c r="AX405" s="58">
        <v>7592</v>
      </c>
      <c r="AY405" s="58">
        <v>8940</v>
      </c>
      <c r="AZ405" s="58">
        <v>16532</v>
      </c>
      <c r="BA405" s="58">
        <v>11408.980160471299</v>
      </c>
    </row>
    <row r="406" spans="1:53">
      <c r="A406" s="56">
        <v>202403</v>
      </c>
      <c r="B406" s="56" t="s">
        <v>531</v>
      </c>
      <c r="C406" s="56" t="s">
        <v>182</v>
      </c>
      <c r="D406" s="56" t="s">
        <v>181</v>
      </c>
      <c r="E406" s="62" t="str">
        <f>VLOOKUP(C406,'[2]2024年门店-截止10.31'!A:C,3,0)</f>
        <v>营业</v>
      </c>
      <c r="F406" s="63">
        <f>VLOOKUP(C406,[2]面积!A:B,2,0)</f>
        <v>104</v>
      </c>
      <c r="G406" s="57" t="str">
        <f>IF(OR(E406="营业",E406="装修中"),VLOOKUP(C406,[2]当前组织架构!C:H,6,0),"")</f>
        <v>刘佳</v>
      </c>
      <c r="H406" s="57" t="str">
        <f>IF(OR(E406="营业",E406="装修中"),VLOOKUP(C406,[2]当前组织架构!C:H,5,0),"")</f>
        <v>巨伦</v>
      </c>
      <c r="I406" s="58">
        <v>137223.60999999999</v>
      </c>
      <c r="J406" s="58">
        <v>3996.7999999999902</v>
      </c>
      <c r="K406" s="58">
        <v>133226.81</v>
      </c>
      <c r="L406" s="58">
        <v>5829.54</v>
      </c>
      <c r="M406" s="58">
        <v>6436.13</v>
      </c>
      <c r="N406" s="58">
        <v>7101.15</v>
      </c>
      <c r="O406" s="58">
        <v>21417.26</v>
      </c>
      <c r="P406" s="58">
        <v>0</v>
      </c>
      <c r="Q406" s="58">
        <v>-501.71465002424901</v>
      </c>
      <c r="R406" s="58">
        <v>40282.365349975698</v>
      </c>
      <c r="S406" s="58">
        <v>9211.2883507005299</v>
      </c>
      <c r="T406" s="58">
        <v>234.67</v>
      </c>
      <c r="U406" s="58">
        <v>2522.7199999999998</v>
      </c>
      <c r="V406" s="58">
        <v>52251.043700676302</v>
      </c>
      <c r="W406" s="58">
        <v>80975.766299323703</v>
      </c>
      <c r="X406" s="58">
        <v>22201.69</v>
      </c>
      <c r="Y406" s="58">
        <v>1637.07</v>
      </c>
      <c r="Z406" s="58">
        <v>1949.95</v>
      </c>
      <c r="AA406" s="58">
        <v>4040.88</v>
      </c>
      <c r="AB406" s="58">
        <v>232.91566037735899</v>
      </c>
      <c r="AC406" s="58">
        <v>0</v>
      </c>
      <c r="AD406" s="58">
        <v>30062.505660377399</v>
      </c>
      <c r="AE406" s="58">
        <v>4500</v>
      </c>
      <c r="AF406" s="58">
        <v>0</v>
      </c>
      <c r="AG406" s="58">
        <v>616.37</v>
      </c>
      <c r="AH406" s="58">
        <v>149.5</v>
      </c>
      <c r="AI406" s="58">
        <v>360</v>
      </c>
      <c r="AJ406" s="58">
        <v>0</v>
      </c>
      <c r="AK406" s="58">
        <v>40.159999999999997</v>
      </c>
      <c r="AL406" s="58">
        <v>0</v>
      </c>
      <c r="AM406" s="58">
        <v>1304.97</v>
      </c>
      <c r="AN406" s="58">
        <v>591.03</v>
      </c>
      <c r="AO406" s="58">
        <v>662.9</v>
      </c>
      <c r="AP406" s="58">
        <v>0</v>
      </c>
      <c r="AQ406" s="58">
        <v>450</v>
      </c>
      <c r="AR406" s="58">
        <v>0</v>
      </c>
      <c r="AS406" s="58">
        <v>0</v>
      </c>
      <c r="AT406" s="58">
        <v>0</v>
      </c>
      <c r="AU406" s="58">
        <v>0</v>
      </c>
      <c r="AV406" s="58">
        <v>3436.65812529</v>
      </c>
      <c r="AW406" s="58">
        <v>12111.58812529</v>
      </c>
      <c r="AX406" s="58">
        <v>22143.33</v>
      </c>
      <c r="AY406" s="58">
        <v>4160</v>
      </c>
      <c r="AZ406" s="58">
        <v>26303.33</v>
      </c>
      <c r="BA406" s="58">
        <v>12498.3425136563</v>
      </c>
    </row>
    <row r="407" spans="1:53">
      <c r="A407" s="56">
        <v>202403</v>
      </c>
      <c r="B407" s="56" t="s">
        <v>531</v>
      </c>
      <c r="C407" s="56" t="s">
        <v>184</v>
      </c>
      <c r="D407" s="56" t="s">
        <v>183</v>
      </c>
      <c r="E407" s="62" t="str">
        <f>VLOOKUP(C407,'[2]2024年门店-截止10.31'!A:C,3,0)</f>
        <v>营业</v>
      </c>
      <c r="F407" s="63">
        <f>VLOOKUP(C407,[2]面积!A:B,2,0)</f>
        <v>80</v>
      </c>
      <c r="G407" s="57" t="str">
        <f>IF(OR(E407="营业",E407="装修中"),VLOOKUP(C407,[2]当前组织架构!C:H,6,0),"")</f>
        <v>刘佳</v>
      </c>
      <c r="H407" s="57" t="str">
        <f>IF(OR(E407="营业",E407="装修中"),VLOOKUP(C407,[2]当前组织架构!C:H,5,0),"")</f>
        <v>孟祥苹</v>
      </c>
      <c r="I407" s="58">
        <v>162999.65</v>
      </c>
      <c r="J407" s="58">
        <v>9226.3999999999905</v>
      </c>
      <c r="K407" s="58">
        <v>153773.25</v>
      </c>
      <c r="L407" s="58">
        <v>6624.94</v>
      </c>
      <c r="M407" s="58">
        <v>9256.1299999999992</v>
      </c>
      <c r="N407" s="58">
        <v>6065.48</v>
      </c>
      <c r="O407" s="58">
        <v>23877.82</v>
      </c>
      <c r="P407" s="58">
        <v>0</v>
      </c>
      <c r="Q407" s="58">
        <v>-563.71892554966803</v>
      </c>
      <c r="R407" s="58">
        <v>45260.651074450303</v>
      </c>
      <c r="S407" s="58">
        <v>10304.9488360458</v>
      </c>
      <c r="T407" s="58">
        <v>0</v>
      </c>
      <c r="U407" s="58">
        <v>2081.8000000000002</v>
      </c>
      <c r="V407" s="58">
        <v>57647.399910496097</v>
      </c>
      <c r="W407" s="58">
        <v>96125.850089503903</v>
      </c>
      <c r="X407" s="58">
        <v>27451.34</v>
      </c>
      <c r="Y407" s="58">
        <v>2116</v>
      </c>
      <c r="Z407" s="58">
        <v>1427.97</v>
      </c>
      <c r="AA407" s="58">
        <v>5800.9</v>
      </c>
      <c r="AB407" s="58">
        <v>1936.0007547169801</v>
      </c>
      <c r="AC407" s="58">
        <v>0</v>
      </c>
      <c r="AD407" s="58">
        <v>38732.210754717002</v>
      </c>
      <c r="AE407" s="58">
        <v>2356.16</v>
      </c>
      <c r="AF407" s="58">
        <v>0</v>
      </c>
      <c r="AG407" s="58">
        <v>863.4</v>
      </c>
      <c r="AH407" s="58">
        <v>0</v>
      </c>
      <c r="AI407" s="58">
        <v>0</v>
      </c>
      <c r="AJ407" s="58">
        <v>0</v>
      </c>
      <c r="AK407" s="58">
        <v>39.69</v>
      </c>
      <c r="AL407" s="58">
        <v>0</v>
      </c>
      <c r="AM407" s="58">
        <v>1587.63</v>
      </c>
      <c r="AN407" s="58">
        <v>1336.05</v>
      </c>
      <c r="AO407" s="58">
        <v>819.27</v>
      </c>
      <c r="AP407" s="58">
        <v>0</v>
      </c>
      <c r="AQ407" s="58">
        <v>710</v>
      </c>
      <c r="AR407" s="58">
        <v>0</v>
      </c>
      <c r="AS407" s="58">
        <v>0</v>
      </c>
      <c r="AT407" s="58">
        <v>0</v>
      </c>
      <c r="AU407" s="58">
        <v>0</v>
      </c>
      <c r="AV407" s="58">
        <v>2946.6931657212699</v>
      </c>
      <c r="AW407" s="58">
        <v>10658.8931657213</v>
      </c>
      <c r="AX407" s="58">
        <v>32692.257142857099</v>
      </c>
      <c r="AY407" s="58">
        <v>9095.1886792452806</v>
      </c>
      <c r="AZ407" s="58">
        <v>41787.445822102403</v>
      </c>
      <c r="BA407" s="58">
        <v>4947.3003469632204</v>
      </c>
    </row>
    <row r="408" spans="1:53">
      <c r="A408" s="56">
        <v>202403</v>
      </c>
      <c r="B408" s="56" t="s">
        <v>531</v>
      </c>
      <c r="C408" s="56" t="s">
        <v>186</v>
      </c>
      <c r="D408" s="56" t="s">
        <v>185</v>
      </c>
      <c r="E408" s="62" t="str">
        <f>VLOOKUP(C408,'[2]2024年门店-截止10.31'!A:C,3,0)</f>
        <v>已闭店</v>
      </c>
      <c r="F408" s="63">
        <f>VLOOKUP(C408,[2]面积!A:B,2,0)</f>
        <v>78</v>
      </c>
      <c r="G408" s="57" t="str">
        <f>IF(OR(E408="营业",E408="装修中"),VLOOKUP(C408,[2]当前组织架构!C:H,6,0),"")</f>
        <v/>
      </c>
      <c r="H408" s="57" t="str">
        <f>IF(OR(E408="营业",E408="装修中"),VLOOKUP(C408,[2]当前组织架构!C:H,5,0),"")</f>
        <v/>
      </c>
      <c r="I408" s="58">
        <v>176847.04</v>
      </c>
      <c r="J408" s="58">
        <v>10010.209999999999</v>
      </c>
      <c r="K408" s="58">
        <v>166836.82999999999</v>
      </c>
      <c r="L408" s="58">
        <v>7729.9</v>
      </c>
      <c r="M408" s="58">
        <v>7949.77</v>
      </c>
      <c r="N408" s="58">
        <v>8407.02</v>
      </c>
      <c r="O408" s="58">
        <v>26866.79</v>
      </c>
      <c r="P408" s="58">
        <v>0</v>
      </c>
      <c r="Q408" s="58">
        <v>-626.81584053673896</v>
      </c>
      <c r="R408" s="58">
        <v>50326.664159463297</v>
      </c>
      <c r="S408" s="58">
        <v>11534.3079648326</v>
      </c>
      <c r="T408" s="58">
        <v>0</v>
      </c>
      <c r="U408" s="58">
        <v>2211.86</v>
      </c>
      <c r="V408" s="58">
        <v>64072.832124295899</v>
      </c>
      <c r="W408" s="58">
        <v>102763.99787570399</v>
      </c>
      <c r="X408" s="58">
        <v>28587</v>
      </c>
      <c r="Y408" s="58">
        <v>867.88</v>
      </c>
      <c r="Z408" s="58">
        <v>3420.4</v>
      </c>
      <c r="AA408" s="58">
        <v>4811.63</v>
      </c>
      <c r="AB408" s="58">
        <v>2435.4750943396198</v>
      </c>
      <c r="AC408" s="58">
        <v>0</v>
      </c>
      <c r="AD408" s="58">
        <v>40122.385094339603</v>
      </c>
      <c r="AE408" s="58">
        <v>237.3</v>
      </c>
      <c r="AF408" s="58">
        <v>0</v>
      </c>
      <c r="AG408" s="58">
        <v>613.16999999999996</v>
      </c>
      <c r="AH408" s="58">
        <v>0</v>
      </c>
      <c r="AI408" s="58">
        <v>0</v>
      </c>
      <c r="AJ408" s="58">
        <v>0</v>
      </c>
      <c r="AK408" s="58">
        <v>41.78</v>
      </c>
      <c r="AL408" s="58">
        <v>0</v>
      </c>
      <c r="AM408" s="58">
        <v>1413.09</v>
      </c>
      <c r="AN408" s="58">
        <v>660.27</v>
      </c>
      <c r="AO408" s="58">
        <v>962.19</v>
      </c>
      <c r="AP408" s="58">
        <v>0</v>
      </c>
      <c r="AQ408" s="58">
        <v>730</v>
      </c>
      <c r="AR408" s="58">
        <v>0</v>
      </c>
      <c r="AS408" s="58">
        <v>0</v>
      </c>
      <c r="AT408" s="58">
        <v>0</v>
      </c>
      <c r="AU408" s="58">
        <v>0</v>
      </c>
      <c r="AV408" s="58">
        <v>2946.6931657212699</v>
      </c>
      <c r="AW408" s="58">
        <v>7604.4931657212701</v>
      </c>
      <c r="AX408" s="58">
        <v>26845.4</v>
      </c>
      <c r="AY408" s="58">
        <v>1214.1509433962301</v>
      </c>
      <c r="AZ408" s="58">
        <v>28059.5509433962</v>
      </c>
      <c r="BA408" s="58">
        <v>26977.5686722469</v>
      </c>
    </row>
    <row r="409" spans="1:53">
      <c r="A409" s="56">
        <v>202403</v>
      </c>
      <c r="B409" s="56" t="s">
        <v>531</v>
      </c>
      <c r="C409" s="56" t="s">
        <v>188</v>
      </c>
      <c r="D409" s="56" t="s">
        <v>187</v>
      </c>
      <c r="E409" s="62" t="str">
        <f>VLOOKUP(C409,'[2]2024年门店-截止10.31'!A:C,3,0)</f>
        <v>营业</v>
      </c>
      <c r="F409" s="63">
        <f>VLOOKUP(C409,[2]面积!A:B,2,0)</f>
        <v>77</v>
      </c>
      <c r="G409" s="57" t="str">
        <f>IF(OR(E409="营业",E409="装修中"),VLOOKUP(C409,[2]当前组织架构!C:H,6,0),"")</f>
        <v>刘佳</v>
      </c>
      <c r="H409" s="57" t="str">
        <f>IF(OR(E409="营业",E409="装修中"),VLOOKUP(C409,[2]当前组织架构!C:H,5,0),"")</f>
        <v>刘传良</v>
      </c>
      <c r="I409" s="58">
        <v>124185.51</v>
      </c>
      <c r="J409" s="58">
        <v>7029.37</v>
      </c>
      <c r="K409" s="58">
        <v>117156.14</v>
      </c>
      <c r="L409" s="58">
        <v>5799.5</v>
      </c>
      <c r="M409" s="58">
        <v>8119.08</v>
      </c>
      <c r="N409" s="58">
        <v>4096.21</v>
      </c>
      <c r="O409" s="58">
        <v>20261.240000000002</v>
      </c>
      <c r="P409" s="58">
        <v>0</v>
      </c>
      <c r="Q409" s="58">
        <v>-470.86130165907099</v>
      </c>
      <c r="R409" s="58">
        <v>37805.168698340902</v>
      </c>
      <c r="S409" s="58">
        <v>8683.4898360688003</v>
      </c>
      <c r="T409" s="58">
        <v>0</v>
      </c>
      <c r="U409" s="58">
        <v>2129.31</v>
      </c>
      <c r="V409" s="58">
        <v>48617.968534409702</v>
      </c>
      <c r="W409" s="58">
        <v>68538.171465590305</v>
      </c>
      <c r="X409" s="58">
        <v>27743.79</v>
      </c>
      <c r="Y409" s="58">
        <v>297.67</v>
      </c>
      <c r="Z409" s="58">
        <v>0</v>
      </c>
      <c r="AA409" s="58">
        <v>5249.41</v>
      </c>
      <c r="AB409" s="58">
        <v>2478.2399999999998</v>
      </c>
      <c r="AC409" s="58">
        <v>0</v>
      </c>
      <c r="AD409" s="58">
        <v>35769.11</v>
      </c>
      <c r="AE409" s="58">
        <v>243</v>
      </c>
      <c r="AF409" s="58">
        <v>0</v>
      </c>
      <c r="AG409" s="58">
        <v>408.59</v>
      </c>
      <c r="AH409" s="58">
        <v>0</v>
      </c>
      <c r="AI409" s="58">
        <v>40</v>
      </c>
      <c r="AJ409" s="58">
        <v>23.01</v>
      </c>
      <c r="AK409" s="58">
        <v>48.1</v>
      </c>
      <c r="AL409" s="58">
        <v>0</v>
      </c>
      <c r="AM409" s="58">
        <v>1255.6600000000001</v>
      </c>
      <c r="AN409" s="58">
        <v>1869.47</v>
      </c>
      <c r="AO409" s="58">
        <v>530.37</v>
      </c>
      <c r="AP409" s="58">
        <v>0</v>
      </c>
      <c r="AQ409" s="58">
        <v>0</v>
      </c>
      <c r="AR409" s="58">
        <v>0</v>
      </c>
      <c r="AS409" s="58">
        <v>0</v>
      </c>
      <c r="AT409" s="58">
        <v>0</v>
      </c>
      <c r="AU409" s="58">
        <v>0</v>
      </c>
      <c r="AV409" s="58">
        <v>2688.31435585189</v>
      </c>
      <c r="AW409" s="58">
        <v>7106.5143558518903</v>
      </c>
      <c r="AX409" s="58">
        <v>36135</v>
      </c>
      <c r="AY409" s="58">
        <v>6186.6320754716999</v>
      </c>
      <c r="AZ409" s="58">
        <v>42321.632075471702</v>
      </c>
      <c r="BA409" s="58">
        <v>-16659.084965733298</v>
      </c>
    </row>
    <row r="410" spans="1:53">
      <c r="A410" s="56">
        <v>202403</v>
      </c>
      <c r="B410" s="56" t="s">
        <v>531</v>
      </c>
      <c r="C410" s="56" t="s">
        <v>190</v>
      </c>
      <c r="D410" s="56" t="s">
        <v>189</v>
      </c>
      <c r="E410" s="62" t="str">
        <f>VLOOKUP(C410,'[2]2024年门店-截止10.31'!A:C,3,0)</f>
        <v>营业</v>
      </c>
      <c r="F410" s="63">
        <f>VLOOKUP(C410,[2]面积!A:B,2,0)</f>
        <v>73.31</v>
      </c>
      <c r="G410" s="57" t="str">
        <f>IF(OR(E410="营业",E410="装修中"),VLOOKUP(C410,[2]当前组织架构!C:H,6,0),"")</f>
        <v>刘佳</v>
      </c>
      <c r="H410" s="57" t="str">
        <f>IF(OR(E410="营业",E410="装修中"),VLOOKUP(C410,[2]当前组织架构!C:H,5,0),"")</f>
        <v>孟祥苹</v>
      </c>
      <c r="I410" s="58">
        <v>167571.84</v>
      </c>
      <c r="J410" s="58">
        <v>9485.1999999999807</v>
      </c>
      <c r="K410" s="58">
        <v>158086.64000000001</v>
      </c>
      <c r="L410" s="58">
        <v>6497.96</v>
      </c>
      <c r="M410" s="58">
        <v>8947.59</v>
      </c>
      <c r="N410" s="58">
        <v>6165.4</v>
      </c>
      <c r="O410" s="58">
        <v>25542.86</v>
      </c>
      <c r="P410" s="58">
        <v>0</v>
      </c>
      <c r="Q410" s="58">
        <v>-580.07333453298304</v>
      </c>
      <c r="R410" s="58">
        <v>46573.736665466997</v>
      </c>
      <c r="S410" s="58">
        <v>10837.2939306395</v>
      </c>
      <c r="T410" s="58">
        <v>0</v>
      </c>
      <c r="U410" s="58">
        <v>2147.2399999999998</v>
      </c>
      <c r="V410" s="58">
        <v>59558.2705961065</v>
      </c>
      <c r="W410" s="58">
        <v>98528.369403893506</v>
      </c>
      <c r="X410" s="58">
        <v>27510.93</v>
      </c>
      <c r="Y410" s="58">
        <v>1690.5</v>
      </c>
      <c r="Z410" s="58">
        <v>1497.44</v>
      </c>
      <c r="AA410" s="58">
        <v>6409.77</v>
      </c>
      <c r="AB410" s="58">
        <v>1462.3352830188701</v>
      </c>
      <c r="AC410" s="58">
        <v>0</v>
      </c>
      <c r="AD410" s="58">
        <v>38570.975283018903</v>
      </c>
      <c r="AE410" s="58">
        <v>3075.71</v>
      </c>
      <c r="AF410" s="58">
        <v>0</v>
      </c>
      <c r="AG410" s="58">
        <v>145.25</v>
      </c>
      <c r="AH410" s="58">
        <v>0</v>
      </c>
      <c r="AI410" s="58">
        <v>0</v>
      </c>
      <c r="AJ410" s="58">
        <v>0</v>
      </c>
      <c r="AK410" s="58">
        <v>46.75</v>
      </c>
      <c r="AL410" s="58">
        <v>0</v>
      </c>
      <c r="AM410" s="58">
        <v>1139.32</v>
      </c>
      <c r="AN410" s="58">
        <v>1110.53</v>
      </c>
      <c r="AO410" s="58">
        <v>802.7</v>
      </c>
      <c r="AP410" s="58">
        <v>0</v>
      </c>
      <c r="AQ410" s="58">
        <v>730</v>
      </c>
      <c r="AR410" s="58">
        <v>0</v>
      </c>
      <c r="AS410" s="58">
        <v>0</v>
      </c>
      <c r="AT410" s="58">
        <v>0</v>
      </c>
      <c r="AU410" s="58">
        <v>0</v>
      </c>
      <c r="AV410" s="58">
        <v>2946.6931657212699</v>
      </c>
      <c r="AW410" s="58">
        <v>9996.9531657212701</v>
      </c>
      <c r="AX410" s="58">
        <v>23051.552380952398</v>
      </c>
      <c r="AY410" s="58">
        <v>7696.8867924528304</v>
      </c>
      <c r="AZ410" s="58">
        <v>30748.439173405201</v>
      </c>
      <c r="BA410" s="58">
        <v>19212.001781748098</v>
      </c>
    </row>
    <row r="411" spans="1:53">
      <c r="A411" s="56">
        <v>202403</v>
      </c>
      <c r="B411" s="56" t="s">
        <v>531</v>
      </c>
      <c r="C411" s="56" t="s">
        <v>192</v>
      </c>
      <c r="D411" s="56" t="s">
        <v>191</v>
      </c>
      <c r="E411" s="62" t="str">
        <f>VLOOKUP(C411,'[2]2024年门店-截止10.31'!A:C,3,0)</f>
        <v>营业</v>
      </c>
      <c r="F411" s="63">
        <f>VLOOKUP(C411,[2]面积!A:B,2,0)</f>
        <v>101.55</v>
      </c>
      <c r="G411" s="57" t="str">
        <f>IF(OR(E411="营业",E411="装修中"),VLOOKUP(C411,[2]当前组织架构!C:H,6,0),"")</f>
        <v>刘佳</v>
      </c>
      <c r="H411" s="57" t="str">
        <f>IF(OR(E411="营业",E411="装修中"),VLOOKUP(C411,[2]当前组织架构!C:H,5,0),"")</f>
        <v>解雯雯</v>
      </c>
      <c r="I411" s="58">
        <v>115734.02</v>
      </c>
      <c r="J411" s="58">
        <v>6550.9800000000096</v>
      </c>
      <c r="K411" s="58">
        <v>109183.03999999999</v>
      </c>
      <c r="L411" s="58">
        <v>5590.05</v>
      </c>
      <c r="M411" s="58">
        <v>6387.47</v>
      </c>
      <c r="N411" s="58">
        <v>4497.8900000000003</v>
      </c>
      <c r="O411" s="58">
        <v>19074.169999999998</v>
      </c>
      <c r="P411" s="58">
        <v>0</v>
      </c>
      <c r="Q411" s="58">
        <v>-437.32125594617003</v>
      </c>
      <c r="R411" s="58">
        <v>35112.258744053797</v>
      </c>
      <c r="S411" s="58">
        <v>8126.4406506975001</v>
      </c>
      <c r="T411" s="58">
        <v>0</v>
      </c>
      <c r="U411" s="58">
        <v>2186.86</v>
      </c>
      <c r="V411" s="58">
        <v>45425.559394751297</v>
      </c>
      <c r="W411" s="58">
        <v>63757.480605248697</v>
      </c>
      <c r="X411" s="58">
        <v>21391.43</v>
      </c>
      <c r="Y411" s="58">
        <v>2849.32</v>
      </c>
      <c r="Z411" s="58">
        <v>963.3</v>
      </c>
      <c r="AA411" s="58">
        <v>2326.14</v>
      </c>
      <c r="AB411" s="58">
        <v>1554.8939622641501</v>
      </c>
      <c r="AC411" s="58">
        <v>0</v>
      </c>
      <c r="AD411" s="58">
        <v>29085.083962264202</v>
      </c>
      <c r="AE411" s="58">
        <v>3806.6</v>
      </c>
      <c r="AF411" s="58">
        <v>0</v>
      </c>
      <c r="AG411" s="58">
        <v>299.2</v>
      </c>
      <c r="AH411" s="58">
        <v>0</v>
      </c>
      <c r="AI411" s="58">
        <v>0</v>
      </c>
      <c r="AJ411" s="58">
        <v>0</v>
      </c>
      <c r="AK411" s="58">
        <v>42.96</v>
      </c>
      <c r="AL411" s="58">
        <v>0</v>
      </c>
      <c r="AM411" s="58">
        <v>1223.56</v>
      </c>
      <c r="AN411" s="58">
        <v>6286.08</v>
      </c>
      <c r="AO411" s="58">
        <v>865.86</v>
      </c>
      <c r="AP411" s="58">
        <v>0</v>
      </c>
      <c r="AQ411" s="58">
        <v>0</v>
      </c>
      <c r="AR411" s="58">
        <v>0</v>
      </c>
      <c r="AS411" s="58">
        <v>0</v>
      </c>
      <c r="AT411" s="58">
        <v>0</v>
      </c>
      <c r="AU411" s="58">
        <v>0</v>
      </c>
      <c r="AV411" s="58">
        <v>2688.31435585189</v>
      </c>
      <c r="AW411" s="58">
        <v>15212.574355851901</v>
      </c>
      <c r="AX411" s="58">
        <v>4259.4476190476198</v>
      </c>
      <c r="AY411" s="58">
        <v>4346.6037735849004</v>
      </c>
      <c r="AZ411" s="58">
        <v>8606.0513926325202</v>
      </c>
      <c r="BA411" s="58">
        <v>10853.7708945001</v>
      </c>
    </row>
    <row r="412" spans="1:53">
      <c r="A412" s="56">
        <v>202403</v>
      </c>
      <c r="B412" s="56" t="s">
        <v>531</v>
      </c>
      <c r="C412" s="56" t="s">
        <v>194</v>
      </c>
      <c r="D412" s="56" t="s">
        <v>193</v>
      </c>
      <c r="E412" s="62" t="str">
        <f>VLOOKUP(C412,'[2]2024年门店-截止10.31'!A:C,3,0)</f>
        <v>营业</v>
      </c>
      <c r="F412" s="63">
        <f>VLOOKUP(C412,[2]面积!A:B,2,0)</f>
        <v>75</v>
      </c>
      <c r="G412" s="57" t="str">
        <f>IF(OR(E412="营业",E412="装修中"),VLOOKUP(C412,[2]当前组织架构!C:H,6,0),"")</f>
        <v>刘佳</v>
      </c>
      <c r="H412" s="57" t="str">
        <f>IF(OR(E412="营业",E412="装修中"),VLOOKUP(C412,[2]当前组织架构!C:H,5,0),"")</f>
        <v>刘传良</v>
      </c>
      <c r="I412" s="58">
        <v>167951.91</v>
      </c>
      <c r="J412" s="58">
        <v>9506.70999999999</v>
      </c>
      <c r="K412" s="58">
        <v>158445.20000000001</v>
      </c>
      <c r="L412" s="58">
        <v>7423.27</v>
      </c>
      <c r="M412" s="58">
        <v>10695.16</v>
      </c>
      <c r="N412" s="58">
        <v>5311.75</v>
      </c>
      <c r="O412" s="58">
        <v>27113.8</v>
      </c>
      <c r="P412" s="58">
        <v>0</v>
      </c>
      <c r="Q412" s="58">
        <v>-621.77828300975898</v>
      </c>
      <c r="R412" s="58">
        <v>49922.201716990203</v>
      </c>
      <c r="S412" s="58">
        <v>11552.726764303299</v>
      </c>
      <c r="T412" s="58">
        <v>0</v>
      </c>
      <c r="U412" s="58">
        <v>2099.6</v>
      </c>
      <c r="V412" s="58">
        <v>63574.528481293499</v>
      </c>
      <c r="W412" s="58">
        <v>94870.671518706498</v>
      </c>
      <c r="X412" s="58">
        <v>28378</v>
      </c>
      <c r="Y412" s="58">
        <v>1747.01</v>
      </c>
      <c r="Z412" s="58">
        <v>1294.8</v>
      </c>
      <c r="AA412" s="58">
        <v>4023.86</v>
      </c>
      <c r="AB412" s="58">
        <v>2078.41528301887</v>
      </c>
      <c r="AC412" s="58">
        <v>0</v>
      </c>
      <c r="AD412" s="58">
        <v>37522.085283018903</v>
      </c>
      <c r="AE412" s="58">
        <v>3270</v>
      </c>
      <c r="AF412" s="58">
        <v>0</v>
      </c>
      <c r="AG412" s="58">
        <v>335.43</v>
      </c>
      <c r="AH412" s="58">
        <v>0</v>
      </c>
      <c r="AI412" s="58">
        <v>1190</v>
      </c>
      <c r="AJ412" s="58">
        <v>161.07</v>
      </c>
      <c r="AK412" s="58">
        <v>49.15</v>
      </c>
      <c r="AL412" s="58">
        <v>0</v>
      </c>
      <c r="AM412" s="58">
        <v>1633.17</v>
      </c>
      <c r="AN412" s="58">
        <v>1397.37</v>
      </c>
      <c r="AO412" s="58">
        <v>877.37</v>
      </c>
      <c r="AP412" s="58">
        <v>0</v>
      </c>
      <c r="AQ412" s="58">
        <v>0</v>
      </c>
      <c r="AR412" s="58">
        <v>0</v>
      </c>
      <c r="AS412" s="58">
        <v>0</v>
      </c>
      <c r="AT412" s="58">
        <v>0</v>
      </c>
      <c r="AU412" s="58">
        <v>0</v>
      </c>
      <c r="AV412" s="58">
        <v>2688.31435585189</v>
      </c>
      <c r="AW412" s="58">
        <v>11601.8743558519</v>
      </c>
      <c r="AX412" s="58">
        <v>41279.761904761901</v>
      </c>
      <c r="AY412" s="58">
        <v>6745.28301886792</v>
      </c>
      <c r="AZ412" s="58">
        <v>48025.044923629801</v>
      </c>
      <c r="BA412" s="58">
        <v>-2278.3330437941299</v>
      </c>
    </row>
    <row r="413" spans="1:53">
      <c r="A413" s="56">
        <v>202403</v>
      </c>
      <c r="B413" s="56" t="s">
        <v>531</v>
      </c>
      <c r="C413" s="56" t="s">
        <v>196</v>
      </c>
      <c r="D413" s="56" t="s">
        <v>195</v>
      </c>
      <c r="E413" s="62" t="str">
        <f>VLOOKUP(C413,'[2]2024年门店-截止10.31'!A:C,3,0)</f>
        <v>营业</v>
      </c>
      <c r="F413" s="63">
        <f>VLOOKUP(C413,[2]面积!A:B,2,0)</f>
        <v>79</v>
      </c>
      <c r="G413" s="57" t="str">
        <f>IF(OR(E413="营业",E413="装修中"),VLOOKUP(C413,[2]当前组织架构!C:H,6,0),"")</f>
        <v>刘佳</v>
      </c>
      <c r="H413" s="57" t="str">
        <f>IF(OR(E413="营业",E413="装修中"),VLOOKUP(C413,[2]当前组织架构!C:H,5,0),"")</f>
        <v>刘传良</v>
      </c>
      <c r="I413" s="58">
        <v>169201.58</v>
      </c>
      <c r="J413" s="58">
        <v>4928.1999999999798</v>
      </c>
      <c r="K413" s="58">
        <v>164273.38</v>
      </c>
      <c r="L413" s="58">
        <v>8400.9500000000007</v>
      </c>
      <c r="M413" s="58">
        <v>10630.54</v>
      </c>
      <c r="N413" s="58">
        <v>9656.2099999999991</v>
      </c>
      <c r="O413" s="58">
        <v>29753.27</v>
      </c>
      <c r="P413" s="58">
        <v>0</v>
      </c>
      <c r="Q413" s="58">
        <v>-718.92490429176405</v>
      </c>
      <c r="R413" s="58">
        <v>57722.045095708199</v>
      </c>
      <c r="S413" s="58">
        <v>12974.4484267147</v>
      </c>
      <c r="T413" s="58">
        <v>263.37</v>
      </c>
      <c r="U413" s="58">
        <v>2149.6</v>
      </c>
      <c r="V413" s="58">
        <v>73109.463522422899</v>
      </c>
      <c r="W413" s="58">
        <v>91163.916477577106</v>
      </c>
      <c r="X413" s="58">
        <v>23647.45</v>
      </c>
      <c r="Y413" s="58">
        <v>3246.57</v>
      </c>
      <c r="Z413" s="58">
        <v>0</v>
      </c>
      <c r="AA413" s="58">
        <v>6874.53</v>
      </c>
      <c r="AB413" s="58">
        <v>974.21867924527999</v>
      </c>
      <c r="AC413" s="58">
        <v>0</v>
      </c>
      <c r="AD413" s="58">
        <v>34742.768679245302</v>
      </c>
      <c r="AE413" s="58">
        <v>4209</v>
      </c>
      <c r="AF413" s="58">
        <v>0</v>
      </c>
      <c r="AG413" s="58">
        <v>128.97999999999999</v>
      </c>
      <c r="AH413" s="58">
        <v>0</v>
      </c>
      <c r="AI413" s="58">
        <v>86</v>
      </c>
      <c r="AJ413" s="58">
        <v>0</v>
      </c>
      <c r="AK413" s="58">
        <v>47.12</v>
      </c>
      <c r="AL413" s="58">
        <v>0</v>
      </c>
      <c r="AM413" s="58">
        <v>1178.03</v>
      </c>
      <c r="AN413" s="58">
        <v>837.7</v>
      </c>
      <c r="AO413" s="58">
        <v>619.45000000000005</v>
      </c>
      <c r="AP413" s="58">
        <v>0</v>
      </c>
      <c r="AQ413" s="58">
        <v>150</v>
      </c>
      <c r="AR413" s="58">
        <v>0</v>
      </c>
      <c r="AS413" s="58">
        <v>0</v>
      </c>
      <c r="AT413" s="58">
        <v>0</v>
      </c>
      <c r="AU413" s="58">
        <v>0</v>
      </c>
      <c r="AV413" s="58">
        <v>2688.31435585189</v>
      </c>
      <c r="AW413" s="58">
        <v>9944.5943558518902</v>
      </c>
      <c r="AX413" s="58">
        <v>44635</v>
      </c>
      <c r="AY413" s="58">
        <v>4943.88</v>
      </c>
      <c r="AZ413" s="58">
        <v>49578.879999999997</v>
      </c>
      <c r="BA413" s="58">
        <v>-3102.3265575200899</v>
      </c>
    </row>
    <row r="414" spans="1:53">
      <c r="A414" s="56">
        <v>202403</v>
      </c>
      <c r="B414" s="56" t="s">
        <v>531</v>
      </c>
      <c r="C414" s="56" t="s">
        <v>198</v>
      </c>
      <c r="D414" s="56" t="s">
        <v>197</v>
      </c>
      <c r="E414" s="62" t="str">
        <f>VLOOKUP(C414,'[2]2024年门店-截止10.31'!A:C,3,0)</f>
        <v>营业</v>
      </c>
      <c r="F414" s="63">
        <f>VLOOKUP(C414,[2]面积!A:B,2,0)</f>
        <v>145</v>
      </c>
      <c r="G414" s="57" t="str">
        <f>IF(OR(E414="营业",E414="装修中"),VLOOKUP(C414,[2]当前组织架构!C:H,6,0),"")</f>
        <v>刘佳</v>
      </c>
      <c r="H414" s="57" t="str">
        <f>IF(OR(E414="营业",E414="装修中"),VLOOKUP(C414,[2]当前组织架构!C:H,5,0),"")</f>
        <v>王佳</v>
      </c>
      <c r="I414" s="58">
        <v>180664.79</v>
      </c>
      <c r="J414" s="58">
        <v>5262.0800000000199</v>
      </c>
      <c r="K414" s="58">
        <v>175402.71</v>
      </c>
      <c r="L414" s="58">
        <v>8579.7900000000009</v>
      </c>
      <c r="M414" s="58">
        <v>11646.26</v>
      </c>
      <c r="N414" s="58">
        <v>4442.8</v>
      </c>
      <c r="O414" s="58">
        <v>30188.83</v>
      </c>
      <c r="P414" s="58">
        <v>0</v>
      </c>
      <c r="Q414" s="58">
        <v>-674.84424614561101</v>
      </c>
      <c r="R414" s="58">
        <v>54182.835753854401</v>
      </c>
      <c r="S414" s="58">
        <v>12721.359492793799</v>
      </c>
      <c r="T414" s="58">
        <v>359.23</v>
      </c>
      <c r="U414" s="58">
        <v>11444.56</v>
      </c>
      <c r="V414" s="58">
        <v>78707.985246648095</v>
      </c>
      <c r="W414" s="58">
        <v>96694.724753351897</v>
      </c>
      <c r="X414" s="58">
        <v>24702.67</v>
      </c>
      <c r="Y414" s="58">
        <v>3073.71</v>
      </c>
      <c r="Z414" s="58">
        <v>4073.03</v>
      </c>
      <c r="AA414" s="58">
        <v>6467.78</v>
      </c>
      <c r="AB414" s="58">
        <v>401.73490566037998</v>
      </c>
      <c r="AC414" s="58">
        <v>0</v>
      </c>
      <c r="AD414" s="58">
        <v>38718.924905660402</v>
      </c>
      <c r="AE414" s="58">
        <v>2222.4</v>
      </c>
      <c r="AF414" s="58">
        <v>0</v>
      </c>
      <c r="AG414" s="58">
        <v>319.70999999999998</v>
      </c>
      <c r="AH414" s="58">
        <v>250</v>
      </c>
      <c r="AI414" s="58">
        <v>0</v>
      </c>
      <c r="AJ414" s="58">
        <v>0</v>
      </c>
      <c r="AK414" s="58">
        <v>54.22</v>
      </c>
      <c r="AL414" s="58">
        <v>0</v>
      </c>
      <c r="AM414" s="58">
        <v>1372.56</v>
      </c>
      <c r="AN414" s="58">
        <v>286.05</v>
      </c>
      <c r="AO414" s="58">
        <v>933.57</v>
      </c>
      <c r="AP414" s="58">
        <v>0</v>
      </c>
      <c r="AQ414" s="58">
        <v>420</v>
      </c>
      <c r="AR414" s="58">
        <v>0</v>
      </c>
      <c r="AS414" s="58">
        <v>0</v>
      </c>
      <c r="AT414" s="58">
        <v>0</v>
      </c>
      <c r="AU414" s="58">
        <v>0</v>
      </c>
      <c r="AV414" s="58">
        <v>2620.52524119296</v>
      </c>
      <c r="AW414" s="58">
        <v>8479.0352411929598</v>
      </c>
      <c r="AX414" s="58">
        <v>46436.25</v>
      </c>
      <c r="AY414" s="58">
        <v>9353.59</v>
      </c>
      <c r="AZ414" s="58">
        <v>55789.84</v>
      </c>
      <c r="BA414" s="58">
        <v>-6293.07539350147</v>
      </c>
    </row>
    <row r="415" spans="1:53">
      <c r="A415" s="56">
        <v>202403</v>
      </c>
      <c r="B415" s="56" t="s">
        <v>531</v>
      </c>
      <c r="C415" s="56" t="s">
        <v>200</v>
      </c>
      <c r="D415" s="56" t="s">
        <v>199</v>
      </c>
      <c r="E415" s="62" t="str">
        <f>VLOOKUP(C415,'[2]2024年门店-截止10.31'!A:C,3,0)</f>
        <v>营业</v>
      </c>
      <c r="F415" s="63">
        <f>VLOOKUP(C415,[2]面积!A:B,2,0)</f>
        <v>80</v>
      </c>
      <c r="G415" s="57" t="str">
        <f>IF(OR(E415="营业",E415="装修中"),VLOOKUP(C415,[2]当前组织架构!C:H,6,0),"")</f>
        <v>刘佳</v>
      </c>
      <c r="H415" s="57" t="str">
        <f>IF(OR(E415="营业",E415="装修中"),VLOOKUP(C415,[2]当前组织架构!C:H,5,0),"")</f>
        <v>王佳</v>
      </c>
      <c r="I415" s="58">
        <v>130208.87</v>
      </c>
      <c r="J415" s="58">
        <v>3792.4899999999898</v>
      </c>
      <c r="K415" s="58">
        <v>126416.38</v>
      </c>
      <c r="L415" s="58">
        <v>6512.38</v>
      </c>
      <c r="M415" s="58">
        <v>7382.12</v>
      </c>
      <c r="N415" s="58">
        <v>4114.3500000000004</v>
      </c>
      <c r="O415" s="58">
        <v>20873.18</v>
      </c>
      <c r="P415" s="58">
        <v>0</v>
      </c>
      <c r="Q415" s="58">
        <v>-478.31614869533303</v>
      </c>
      <c r="R415" s="58">
        <v>38403.713851304703</v>
      </c>
      <c r="S415" s="58">
        <v>8890.8561020423695</v>
      </c>
      <c r="T415" s="58">
        <v>293.72000000000003</v>
      </c>
      <c r="U415" s="58">
        <v>8037.36</v>
      </c>
      <c r="V415" s="58">
        <v>55625.649953346998</v>
      </c>
      <c r="W415" s="58">
        <v>70790.730046653</v>
      </c>
      <c r="X415" s="58">
        <v>16079.17</v>
      </c>
      <c r="Y415" s="58">
        <v>3970.52</v>
      </c>
      <c r="Z415" s="58">
        <v>2447.83</v>
      </c>
      <c r="AA415" s="58">
        <v>3871.71</v>
      </c>
      <c r="AB415" s="58">
        <v>338.70283018868003</v>
      </c>
      <c r="AC415" s="58">
        <v>0</v>
      </c>
      <c r="AD415" s="58">
        <v>26707.9328301887</v>
      </c>
      <c r="AE415" s="58">
        <v>3175.15</v>
      </c>
      <c r="AF415" s="58">
        <v>124.96</v>
      </c>
      <c r="AG415" s="58">
        <v>1313.24</v>
      </c>
      <c r="AH415" s="58">
        <v>276.67</v>
      </c>
      <c r="AI415" s="58">
        <v>100</v>
      </c>
      <c r="AJ415" s="58">
        <v>25.99</v>
      </c>
      <c r="AK415" s="58">
        <v>41.2</v>
      </c>
      <c r="AL415" s="58">
        <v>0</v>
      </c>
      <c r="AM415" s="58">
        <v>1815.95</v>
      </c>
      <c r="AN415" s="58">
        <v>503.03</v>
      </c>
      <c r="AO415" s="58">
        <v>701.57</v>
      </c>
      <c r="AP415" s="58">
        <v>0</v>
      </c>
      <c r="AQ415" s="58">
        <v>554</v>
      </c>
      <c r="AR415" s="58">
        <v>0</v>
      </c>
      <c r="AS415" s="58">
        <v>0</v>
      </c>
      <c r="AT415" s="58">
        <v>0</v>
      </c>
      <c r="AU415" s="58">
        <v>0</v>
      </c>
      <c r="AV415" s="58">
        <v>2620.52524119296</v>
      </c>
      <c r="AW415" s="58">
        <v>11252.285241193</v>
      </c>
      <c r="AX415" s="58">
        <v>51210.400000000001</v>
      </c>
      <c r="AY415" s="58">
        <v>6000</v>
      </c>
      <c r="AZ415" s="58">
        <v>57210.400000000001</v>
      </c>
      <c r="BA415" s="58">
        <v>-24379.888024728702</v>
      </c>
    </row>
    <row r="416" spans="1:53">
      <c r="A416" s="56">
        <v>202403</v>
      </c>
      <c r="B416" s="56" t="s">
        <v>531</v>
      </c>
      <c r="C416" s="56" t="s">
        <v>202</v>
      </c>
      <c r="D416" s="56" t="s">
        <v>201</v>
      </c>
      <c r="E416" s="62" t="str">
        <f>VLOOKUP(C416,'[2]2024年门店-截止10.31'!A:C,3,0)</f>
        <v>已闭店</v>
      </c>
      <c r="F416" s="63">
        <f>VLOOKUP(C416,[2]面积!A:B,2,0)</f>
        <v>83.31</v>
      </c>
      <c r="G416" s="57" t="str">
        <f>IF(OR(E416="营业",E416="装修中"),VLOOKUP(C416,[2]当前组织架构!C:H,6,0),"")</f>
        <v/>
      </c>
      <c r="H416" s="57" t="str">
        <f>IF(OR(E416="营业",E416="装修中"),VLOOKUP(C416,[2]当前组织架构!C:H,5,0),"")</f>
        <v/>
      </c>
      <c r="I416" s="58">
        <v>83845.119999999995</v>
      </c>
      <c r="J416" s="58">
        <v>2442.09</v>
      </c>
      <c r="K416" s="58">
        <v>81403.03</v>
      </c>
      <c r="L416" s="58">
        <v>4069.69</v>
      </c>
      <c r="M416" s="58">
        <v>5017.18</v>
      </c>
      <c r="N416" s="58">
        <v>1529.97</v>
      </c>
      <c r="O416" s="58">
        <v>14055.11</v>
      </c>
      <c r="P416" s="58">
        <v>0</v>
      </c>
      <c r="Q416" s="58">
        <v>-303.50761276620102</v>
      </c>
      <c r="R416" s="58">
        <v>24368.442387233801</v>
      </c>
      <c r="S416" s="58">
        <v>5836.0603597151403</v>
      </c>
      <c r="T416" s="58">
        <v>217.07</v>
      </c>
      <c r="U416" s="58">
        <v>5193.1899999999996</v>
      </c>
      <c r="V416" s="58">
        <v>35614.762746948902</v>
      </c>
      <c r="W416" s="58">
        <v>45788.267253051097</v>
      </c>
      <c r="X416" s="58">
        <v>16938.11</v>
      </c>
      <c r="Y416" s="58">
        <v>6027.03</v>
      </c>
      <c r="Z416" s="58">
        <v>1689.47</v>
      </c>
      <c r="AA416" s="58">
        <v>6020.87</v>
      </c>
      <c r="AB416" s="58">
        <v>288.86358490565999</v>
      </c>
      <c r="AC416" s="58">
        <v>0</v>
      </c>
      <c r="AD416" s="58">
        <v>30964.343584905699</v>
      </c>
      <c r="AE416" s="58">
        <v>4020.8</v>
      </c>
      <c r="AF416" s="58">
        <v>0</v>
      </c>
      <c r="AG416" s="58">
        <v>8.69</v>
      </c>
      <c r="AH416" s="58">
        <v>77.83</v>
      </c>
      <c r="AI416" s="58">
        <v>0</v>
      </c>
      <c r="AJ416" s="58">
        <v>0</v>
      </c>
      <c r="AK416" s="58">
        <v>41.86</v>
      </c>
      <c r="AL416" s="58">
        <v>0</v>
      </c>
      <c r="AM416" s="58">
        <v>729.27</v>
      </c>
      <c r="AN416" s="58">
        <v>503.03</v>
      </c>
      <c r="AO416" s="58">
        <v>725.57</v>
      </c>
      <c r="AP416" s="58">
        <v>0</v>
      </c>
      <c r="AQ416" s="58">
        <v>380</v>
      </c>
      <c r="AR416" s="58">
        <v>0</v>
      </c>
      <c r="AS416" s="58">
        <v>0</v>
      </c>
      <c r="AT416" s="58">
        <v>0</v>
      </c>
      <c r="AU416" s="58">
        <v>0</v>
      </c>
      <c r="AV416" s="58">
        <v>2620.52524119296</v>
      </c>
      <c r="AW416" s="58">
        <v>9107.5752411929607</v>
      </c>
      <c r="AX416" s="58">
        <v>41686.33</v>
      </c>
      <c r="AY416" s="58">
        <v>6248.7</v>
      </c>
      <c r="AZ416" s="58">
        <v>47935.03</v>
      </c>
      <c r="BA416" s="58">
        <v>-42218.681573047601</v>
      </c>
    </row>
    <row r="417" spans="1:53">
      <c r="A417" s="56">
        <v>202403</v>
      </c>
      <c r="B417" s="56" t="s">
        <v>531</v>
      </c>
      <c r="C417" s="56" t="s">
        <v>204</v>
      </c>
      <c r="D417" s="56" t="s">
        <v>203</v>
      </c>
      <c r="E417" s="62" t="str">
        <f>VLOOKUP(C417,'[2]2024年门店-截止10.31'!A:C,3,0)</f>
        <v>营业</v>
      </c>
      <c r="F417" s="63">
        <f>VLOOKUP(C417,[2]面积!A:B,2,0)</f>
        <v>106</v>
      </c>
      <c r="G417" s="57" t="str">
        <f>IF(OR(E417="营业",E417="装修中"),VLOOKUP(C417,[2]当前组织架构!C:H,6,0),"")</f>
        <v>刘佳</v>
      </c>
      <c r="H417" s="57" t="str">
        <f>IF(OR(E417="营业",E417="装修中"),VLOOKUP(C417,[2]当前组织架构!C:H,5,0),"")</f>
        <v>王佳</v>
      </c>
      <c r="I417" s="58">
        <v>203115.19</v>
      </c>
      <c r="J417" s="58">
        <v>5915.9800000000096</v>
      </c>
      <c r="K417" s="58">
        <v>197199.21</v>
      </c>
      <c r="L417" s="58">
        <v>9391.31</v>
      </c>
      <c r="M417" s="58">
        <v>10585.86</v>
      </c>
      <c r="N417" s="58">
        <v>6942.53</v>
      </c>
      <c r="O417" s="58">
        <v>32505.16</v>
      </c>
      <c r="P417" s="58">
        <v>0</v>
      </c>
      <c r="Q417" s="58">
        <v>-731.02845123979796</v>
      </c>
      <c r="R417" s="58">
        <v>58693.831548760201</v>
      </c>
      <c r="S417" s="58">
        <v>13733.1810617841</v>
      </c>
      <c r="T417" s="58">
        <v>423.04</v>
      </c>
      <c r="U417" s="58">
        <v>12882.01</v>
      </c>
      <c r="V417" s="58">
        <v>85732.062610544293</v>
      </c>
      <c r="W417" s="58">
        <v>111467.147389456</v>
      </c>
      <c r="X417" s="58">
        <v>19282.849999999999</v>
      </c>
      <c r="Y417" s="58">
        <v>10674.01</v>
      </c>
      <c r="Z417" s="58">
        <v>4740.91</v>
      </c>
      <c r="AA417" s="58">
        <v>6298.33</v>
      </c>
      <c r="AB417" s="58">
        <v>444.23396226415002</v>
      </c>
      <c r="AC417" s="58">
        <v>0</v>
      </c>
      <c r="AD417" s="58">
        <v>41440.333962264202</v>
      </c>
      <c r="AE417" s="58">
        <v>3747.8</v>
      </c>
      <c r="AF417" s="58">
        <v>65</v>
      </c>
      <c r="AG417" s="58">
        <v>1100.7</v>
      </c>
      <c r="AH417" s="58">
        <v>329</v>
      </c>
      <c r="AI417" s="58">
        <v>0</v>
      </c>
      <c r="AJ417" s="58">
        <v>104.02</v>
      </c>
      <c r="AK417" s="58">
        <v>37.950000000000003</v>
      </c>
      <c r="AL417" s="58">
        <v>0</v>
      </c>
      <c r="AM417" s="58">
        <v>1924.71</v>
      </c>
      <c r="AN417" s="58">
        <v>503.03</v>
      </c>
      <c r="AO417" s="58">
        <v>1264.28</v>
      </c>
      <c r="AP417" s="58">
        <v>0</v>
      </c>
      <c r="AQ417" s="58">
        <v>537</v>
      </c>
      <c r="AR417" s="58">
        <v>0</v>
      </c>
      <c r="AS417" s="58">
        <v>0</v>
      </c>
      <c r="AT417" s="58">
        <v>0</v>
      </c>
      <c r="AU417" s="58">
        <v>0</v>
      </c>
      <c r="AV417" s="58">
        <v>2620.52524119296</v>
      </c>
      <c r="AW417" s="58">
        <v>12234.015241192999</v>
      </c>
      <c r="AX417" s="58">
        <v>30864</v>
      </c>
      <c r="AY417" s="58">
        <v>4929</v>
      </c>
      <c r="AZ417" s="58">
        <v>35793</v>
      </c>
      <c r="BA417" s="58">
        <v>21999.798185998799</v>
      </c>
    </row>
    <row r="418" spans="1:53">
      <c r="A418" s="56">
        <v>202403</v>
      </c>
      <c r="B418" s="56" t="s">
        <v>531</v>
      </c>
      <c r="C418" s="56" t="s">
        <v>206</v>
      </c>
      <c r="D418" s="56" t="s">
        <v>205</v>
      </c>
      <c r="E418" s="62" t="str">
        <f>VLOOKUP(C418,'[2]2024年门店-截止10.31'!A:C,3,0)</f>
        <v>营业</v>
      </c>
      <c r="F418" s="63">
        <f>VLOOKUP(C418,[2]面积!A:B,2,0)</f>
        <v>69.650000000000006</v>
      </c>
      <c r="G418" s="57" t="str">
        <f>IF(OR(E418="营业",E418="装修中"),VLOOKUP(C418,[2]当前组织架构!C:H,6,0),"")</f>
        <v>刘佳</v>
      </c>
      <c r="H418" s="57" t="str">
        <f>IF(OR(E418="营业",E418="装修中"),VLOOKUP(C418,[2]当前组织架构!C:H,5,0),"")</f>
        <v>王佳</v>
      </c>
      <c r="I418" s="58">
        <v>101722.12</v>
      </c>
      <c r="J418" s="58">
        <v>2962.78</v>
      </c>
      <c r="K418" s="58">
        <v>98759.34</v>
      </c>
      <c r="L418" s="58">
        <v>5121.03</v>
      </c>
      <c r="M418" s="58">
        <v>6929.29</v>
      </c>
      <c r="N418" s="58">
        <v>4376.92</v>
      </c>
      <c r="O418" s="58">
        <v>19023.87</v>
      </c>
      <c r="P418" s="58">
        <v>0</v>
      </c>
      <c r="Q418" s="58">
        <v>-436.10990481141602</v>
      </c>
      <c r="R418" s="58">
        <v>35015.000095188603</v>
      </c>
      <c r="S418" s="58">
        <v>8104.5392255080897</v>
      </c>
      <c r="T418" s="58">
        <v>0</v>
      </c>
      <c r="U418" s="58">
        <v>6064.41</v>
      </c>
      <c r="V418" s="58">
        <v>49183.949320696702</v>
      </c>
      <c r="W418" s="58">
        <v>49575.390679303302</v>
      </c>
      <c r="X418" s="58">
        <v>18056.5</v>
      </c>
      <c r="Y418" s="58">
        <v>3540.06</v>
      </c>
      <c r="Z418" s="58">
        <v>1099.07</v>
      </c>
      <c r="AA418" s="58">
        <v>4817.67</v>
      </c>
      <c r="AB418" s="58">
        <v>340.43584905659998</v>
      </c>
      <c r="AC418" s="58">
        <v>0</v>
      </c>
      <c r="AD418" s="58">
        <v>27853.7358490566</v>
      </c>
      <c r="AE418" s="58">
        <v>3006.32</v>
      </c>
      <c r="AF418" s="58">
        <v>0</v>
      </c>
      <c r="AG418" s="58">
        <v>366.83</v>
      </c>
      <c r="AH418" s="58">
        <v>117</v>
      </c>
      <c r="AI418" s="58">
        <v>0</v>
      </c>
      <c r="AJ418" s="58">
        <v>0</v>
      </c>
      <c r="AK418" s="58">
        <v>43.19</v>
      </c>
      <c r="AL418" s="58">
        <v>0</v>
      </c>
      <c r="AM418" s="58">
        <v>1062.9000000000001</v>
      </c>
      <c r="AN418" s="58">
        <v>327.72</v>
      </c>
      <c r="AO418" s="58">
        <v>730.58</v>
      </c>
      <c r="AP418" s="58">
        <v>0</v>
      </c>
      <c r="AQ418" s="58">
        <v>380</v>
      </c>
      <c r="AR418" s="58">
        <v>0</v>
      </c>
      <c r="AS418" s="58">
        <v>0</v>
      </c>
      <c r="AT418" s="58">
        <v>0</v>
      </c>
      <c r="AU418" s="58">
        <v>0</v>
      </c>
      <c r="AV418" s="58">
        <v>2620.52524119296</v>
      </c>
      <c r="AW418" s="58">
        <v>8655.0652411929605</v>
      </c>
      <c r="AX418" s="58">
        <v>16716</v>
      </c>
      <c r="AY418" s="58">
        <v>5223.75</v>
      </c>
      <c r="AZ418" s="58">
        <v>21939.75</v>
      </c>
      <c r="BA418" s="58">
        <v>-8873.1604109462605</v>
      </c>
    </row>
    <row r="419" spans="1:53">
      <c r="A419" s="56">
        <v>202403</v>
      </c>
      <c r="B419" s="56" t="s">
        <v>531</v>
      </c>
      <c r="C419" s="56" t="s">
        <v>208</v>
      </c>
      <c r="D419" s="56" t="s">
        <v>207</v>
      </c>
      <c r="E419" s="62" t="str">
        <f>VLOOKUP(C419,'[2]2024年门店-截止10.31'!A:C,3,0)</f>
        <v>营业</v>
      </c>
      <c r="F419" s="63">
        <f>VLOOKUP(C419,[2]面积!A:B,2,0)</f>
        <v>91</v>
      </c>
      <c r="G419" s="57" t="str">
        <f>IF(OR(E419="营业",E419="装修中"),VLOOKUP(C419,[2]当前组织架构!C:H,6,0),"")</f>
        <v>刘佳</v>
      </c>
      <c r="H419" s="57" t="str">
        <f>IF(OR(E419="营业",E419="装修中"),VLOOKUP(C419,[2]当前组织架构!C:H,5,0),"")</f>
        <v>袁春福</v>
      </c>
      <c r="I419" s="58">
        <v>98368.66</v>
      </c>
      <c r="J419" s="58">
        <v>2865.11</v>
      </c>
      <c r="K419" s="58">
        <v>95503.55</v>
      </c>
      <c r="L419" s="58">
        <v>4908.2</v>
      </c>
      <c r="M419" s="58">
        <v>6964.65</v>
      </c>
      <c r="N419" s="58">
        <v>4998</v>
      </c>
      <c r="O419" s="58">
        <v>19666.490000000002</v>
      </c>
      <c r="P419" s="58">
        <v>0</v>
      </c>
      <c r="Q419" s="58">
        <v>-449.472410580722</v>
      </c>
      <c r="R419" s="58">
        <v>36087.8675894193</v>
      </c>
      <c r="S419" s="58">
        <v>8367.1997173460004</v>
      </c>
      <c r="T419" s="58">
        <v>218.35</v>
      </c>
      <c r="U419" s="58">
        <v>6958.23</v>
      </c>
      <c r="V419" s="58">
        <v>51631.647306765299</v>
      </c>
      <c r="W419" s="58">
        <v>43871.902693234697</v>
      </c>
      <c r="X419" s="58">
        <v>17378.5</v>
      </c>
      <c r="Y419" s="58">
        <v>2669.86</v>
      </c>
      <c r="Z419" s="58">
        <v>1012.4</v>
      </c>
      <c r="AA419" s="58">
        <v>5766.96</v>
      </c>
      <c r="AB419" s="58">
        <v>411.28</v>
      </c>
      <c r="AC419" s="58">
        <v>0</v>
      </c>
      <c r="AD419" s="58">
        <v>27239</v>
      </c>
      <c r="AE419" s="58">
        <v>4219.1000000000004</v>
      </c>
      <c r="AF419" s="58">
        <v>0</v>
      </c>
      <c r="AG419" s="58">
        <v>440.26</v>
      </c>
      <c r="AH419" s="58">
        <v>0</v>
      </c>
      <c r="AI419" s="58">
        <v>100</v>
      </c>
      <c r="AJ419" s="58">
        <v>0</v>
      </c>
      <c r="AK419" s="58">
        <v>41.26</v>
      </c>
      <c r="AL419" s="58">
        <v>0</v>
      </c>
      <c r="AM419" s="58">
        <v>1397.75</v>
      </c>
      <c r="AN419" s="58">
        <v>531.33000000000004</v>
      </c>
      <c r="AO419" s="58">
        <v>1064.48</v>
      </c>
      <c r="AP419" s="58">
        <v>0</v>
      </c>
      <c r="AQ419" s="58">
        <v>0</v>
      </c>
      <c r="AR419" s="58">
        <v>0</v>
      </c>
      <c r="AS419" s="58">
        <v>0</v>
      </c>
      <c r="AT419" s="58">
        <v>0</v>
      </c>
      <c r="AU419" s="58">
        <v>0</v>
      </c>
      <c r="AV419" s="58">
        <v>2530.6597180368699</v>
      </c>
      <c r="AW419" s="58">
        <v>10324.839718036899</v>
      </c>
      <c r="AX419" s="58">
        <v>5858.22</v>
      </c>
      <c r="AY419" s="58">
        <v>800</v>
      </c>
      <c r="AZ419" s="58">
        <v>6658.22</v>
      </c>
      <c r="BA419" s="58">
        <v>-350.15702480220301</v>
      </c>
    </row>
    <row r="420" spans="1:53">
      <c r="A420" s="56">
        <v>202403</v>
      </c>
      <c r="B420" s="56" t="s">
        <v>531</v>
      </c>
      <c r="C420" s="56" t="s">
        <v>210</v>
      </c>
      <c r="D420" s="56" t="s">
        <v>209</v>
      </c>
      <c r="E420" s="62" t="str">
        <f>VLOOKUP(C420,'[2]2024年门店-截止10.31'!A:C,3,0)</f>
        <v>营业</v>
      </c>
      <c r="F420" s="63">
        <f>VLOOKUP(C420,[2]面积!A:B,2,0)</f>
        <v>90.05</v>
      </c>
      <c r="G420" s="57" t="str">
        <f>IF(OR(E420="营业",E420="装修中"),VLOOKUP(C420,[2]当前组织架构!C:H,6,0),"")</f>
        <v>刘佳</v>
      </c>
      <c r="H420" s="57" t="str">
        <f>IF(OR(E420="营业",E420="装修中"),VLOOKUP(C420,[2]当前组织架构!C:H,5,0),"")</f>
        <v>袁春福</v>
      </c>
      <c r="I420" s="58">
        <v>177497.13</v>
      </c>
      <c r="J420" s="58">
        <v>5169.8200000000097</v>
      </c>
      <c r="K420" s="58">
        <v>172327.31</v>
      </c>
      <c r="L420" s="58">
        <v>8426.57</v>
      </c>
      <c r="M420" s="58">
        <v>14448.58</v>
      </c>
      <c r="N420" s="58">
        <v>8119.66</v>
      </c>
      <c r="O420" s="58">
        <v>32447.25</v>
      </c>
      <c r="P420" s="58">
        <v>0</v>
      </c>
      <c r="Q420" s="58">
        <v>-780.44695208810504</v>
      </c>
      <c r="R420" s="58">
        <v>62661.613047911902</v>
      </c>
      <c r="S420" s="58">
        <v>14120.2241043672</v>
      </c>
      <c r="T420" s="58">
        <v>358.02</v>
      </c>
      <c r="U420" s="58">
        <v>24616.41</v>
      </c>
      <c r="V420" s="58">
        <v>101756.267152279</v>
      </c>
      <c r="W420" s="58">
        <v>70571.042847720906</v>
      </c>
      <c r="X420" s="58">
        <v>22302</v>
      </c>
      <c r="Y420" s="58">
        <v>4660.16</v>
      </c>
      <c r="Z420" s="58">
        <v>3023.33</v>
      </c>
      <c r="AA420" s="58">
        <v>5669.96</v>
      </c>
      <c r="AB420" s="58">
        <v>451.99339622641997</v>
      </c>
      <c r="AC420" s="58">
        <v>0</v>
      </c>
      <c r="AD420" s="58">
        <v>36107.443396226401</v>
      </c>
      <c r="AE420" s="58">
        <v>4681.2</v>
      </c>
      <c r="AF420" s="58">
        <v>0</v>
      </c>
      <c r="AG420" s="58">
        <v>471.1</v>
      </c>
      <c r="AH420" s="58">
        <v>0</v>
      </c>
      <c r="AI420" s="58">
        <v>0</v>
      </c>
      <c r="AJ420" s="58">
        <v>54</v>
      </c>
      <c r="AK420" s="58">
        <v>43.38</v>
      </c>
      <c r="AL420" s="58">
        <v>0</v>
      </c>
      <c r="AM420" s="58">
        <v>1128.75</v>
      </c>
      <c r="AN420" s="58">
        <v>503.03</v>
      </c>
      <c r="AO420" s="58">
        <v>969.28</v>
      </c>
      <c r="AP420" s="58">
        <v>0</v>
      </c>
      <c r="AQ420" s="58">
        <v>0</v>
      </c>
      <c r="AR420" s="58">
        <v>0</v>
      </c>
      <c r="AS420" s="58">
        <v>0</v>
      </c>
      <c r="AT420" s="58">
        <v>0</v>
      </c>
      <c r="AU420" s="58">
        <v>0</v>
      </c>
      <c r="AV420" s="58">
        <v>2530.6597180368699</v>
      </c>
      <c r="AW420" s="58">
        <v>10381.399718036901</v>
      </c>
      <c r="AX420" s="58">
        <v>16209</v>
      </c>
      <c r="AY420" s="58">
        <v>8104.5</v>
      </c>
      <c r="AZ420" s="58">
        <v>24313.5</v>
      </c>
      <c r="BA420" s="58">
        <v>-231.300266542396</v>
      </c>
    </row>
    <row r="421" spans="1:53">
      <c r="A421" s="56">
        <v>202403</v>
      </c>
      <c r="B421" s="56" t="s">
        <v>531</v>
      </c>
      <c r="C421" s="56" t="s">
        <v>212</v>
      </c>
      <c r="D421" s="56" t="s">
        <v>211</v>
      </c>
      <c r="E421" s="62" t="str">
        <f>VLOOKUP(C421,'[2]2024年门店-截止10.31'!A:C,3,0)</f>
        <v>已闭店</v>
      </c>
      <c r="F421" s="63">
        <f>VLOOKUP(C421,[2]面积!A:B,2,0)</f>
        <v>151</v>
      </c>
      <c r="G421" s="57" t="str">
        <f>IF(OR(E421="营业",E421="装修中"),VLOOKUP(C421,[2]当前组织架构!C:H,6,0),"")</f>
        <v/>
      </c>
      <c r="H421" s="57" t="str">
        <f>IF(OR(E421="营业",E421="装修中"),VLOOKUP(C421,[2]当前组织架构!C:H,5,0),"")</f>
        <v/>
      </c>
      <c r="I421" s="58">
        <v>379243.05</v>
      </c>
      <c r="J421" s="58">
        <v>21466.59</v>
      </c>
      <c r="K421" s="58">
        <v>357776.46</v>
      </c>
      <c r="L421" s="58">
        <v>14675.68</v>
      </c>
      <c r="M421" s="58">
        <v>21863.47</v>
      </c>
      <c r="N421" s="58">
        <v>11694.17</v>
      </c>
      <c r="O421" s="58">
        <v>58282.86</v>
      </c>
      <c r="P421" s="58">
        <v>0</v>
      </c>
      <c r="Q421" s="58">
        <v>-1310.3330508036499</v>
      </c>
      <c r="R421" s="58">
        <v>105205.846949196</v>
      </c>
      <c r="S421" s="58">
        <v>24620.606530113</v>
      </c>
      <c r="T421" s="58">
        <v>0</v>
      </c>
      <c r="U421" s="58">
        <v>2589.6999999999998</v>
      </c>
      <c r="V421" s="58">
        <v>132416.153479309</v>
      </c>
      <c r="W421" s="58">
        <v>225360.306520691</v>
      </c>
      <c r="X421" s="58">
        <v>37161.040000000001</v>
      </c>
      <c r="Y421" s="58">
        <v>3195.86</v>
      </c>
      <c r="Z421" s="58">
        <v>8318.2999999999993</v>
      </c>
      <c r="AA421" s="58">
        <v>9952.48</v>
      </c>
      <c r="AB421" s="58">
        <v>658.57698113208005</v>
      </c>
      <c r="AC421" s="58">
        <v>0</v>
      </c>
      <c r="AD421" s="58">
        <v>59286.256981132101</v>
      </c>
      <c r="AE421" s="58">
        <v>4832.93</v>
      </c>
      <c r="AF421" s="58">
        <v>0</v>
      </c>
      <c r="AG421" s="58">
        <v>957.52</v>
      </c>
      <c r="AH421" s="58">
        <v>0</v>
      </c>
      <c r="AI421" s="58">
        <v>0</v>
      </c>
      <c r="AJ421" s="58">
        <v>51</v>
      </c>
      <c r="AK421" s="58">
        <v>81.55</v>
      </c>
      <c r="AL421" s="58">
        <v>0</v>
      </c>
      <c r="AM421" s="58">
        <v>1628.64</v>
      </c>
      <c r="AN421" s="58">
        <v>503.03</v>
      </c>
      <c r="AO421" s="58">
        <v>1221.8900000000001</v>
      </c>
      <c r="AP421" s="58">
        <v>0</v>
      </c>
      <c r="AQ421" s="58">
        <v>150</v>
      </c>
      <c r="AR421" s="58">
        <v>0</v>
      </c>
      <c r="AS421" s="58">
        <v>0</v>
      </c>
      <c r="AT421" s="58">
        <v>0</v>
      </c>
      <c r="AU421" s="58">
        <v>0</v>
      </c>
      <c r="AV421" s="58">
        <v>3436.65812529</v>
      </c>
      <c r="AW421" s="58">
        <v>12863.218125290001</v>
      </c>
      <c r="AX421" s="58">
        <v>48116.190476190503</v>
      </c>
      <c r="AY421" s="58">
        <v>10019.226415094299</v>
      </c>
      <c r="AZ421" s="58">
        <v>58135.416891284804</v>
      </c>
      <c r="BA421" s="58">
        <v>95075.414522984094</v>
      </c>
    </row>
    <row r="422" spans="1:53">
      <c r="A422" s="56">
        <v>202403</v>
      </c>
      <c r="B422" s="56" t="s">
        <v>531</v>
      </c>
      <c r="C422" s="56" t="s">
        <v>214</v>
      </c>
      <c r="D422" s="56" t="s">
        <v>213</v>
      </c>
      <c r="E422" s="62" t="str">
        <f>VLOOKUP(C422,'[2]2024年门店-截止10.31'!A:C,3,0)</f>
        <v>营业</v>
      </c>
      <c r="F422" s="63">
        <f>VLOOKUP(C422,[2]面积!A:B,2,0)</f>
        <v>109</v>
      </c>
      <c r="G422" s="57" t="str">
        <f>IF(OR(E422="营业",E422="装修中"),VLOOKUP(C422,[2]当前组织架构!C:H,6,0),"")</f>
        <v>刘佳</v>
      </c>
      <c r="H422" s="57" t="str">
        <f>IF(OR(E422="营业",E422="装修中"),VLOOKUP(C422,[2]当前组织架构!C:H,5,0),"")</f>
        <v>巨伦</v>
      </c>
      <c r="I422" s="58">
        <v>138011.20000000001</v>
      </c>
      <c r="J422" s="58">
        <v>7811.9500000000098</v>
      </c>
      <c r="K422" s="58">
        <v>130199.25</v>
      </c>
      <c r="L422" s="58">
        <v>6396.03</v>
      </c>
      <c r="M422" s="58">
        <v>6650.77</v>
      </c>
      <c r="N422" s="58">
        <v>6773.63</v>
      </c>
      <c r="O422" s="58">
        <v>21037.759999999998</v>
      </c>
      <c r="P422" s="58">
        <v>0</v>
      </c>
      <c r="Q422" s="58">
        <v>-502.62633107021901</v>
      </c>
      <c r="R422" s="58">
        <v>40355.563668929797</v>
      </c>
      <c r="S422" s="58">
        <v>9127.5939444425603</v>
      </c>
      <c r="T422" s="58">
        <v>0</v>
      </c>
      <c r="U422" s="58">
        <v>2510.46</v>
      </c>
      <c r="V422" s="58">
        <v>51993.617613372298</v>
      </c>
      <c r="W422" s="58">
        <v>78205.632386627694</v>
      </c>
      <c r="X422" s="58">
        <v>22050.5</v>
      </c>
      <c r="Y422" s="58">
        <v>2430</v>
      </c>
      <c r="Z422" s="58">
        <v>4747.0200000000004</v>
      </c>
      <c r="AA422" s="58">
        <v>3697.54</v>
      </c>
      <c r="AB422" s="58">
        <v>259.76075471697999</v>
      </c>
      <c r="AC422" s="58">
        <v>0</v>
      </c>
      <c r="AD422" s="58">
        <v>33184.820754717002</v>
      </c>
      <c r="AE422" s="58">
        <v>4793.3</v>
      </c>
      <c r="AF422" s="58">
        <v>0</v>
      </c>
      <c r="AG422" s="58">
        <v>33.81</v>
      </c>
      <c r="AH422" s="58">
        <v>297</v>
      </c>
      <c r="AI422" s="58">
        <v>830</v>
      </c>
      <c r="AJ422" s="58">
        <v>0</v>
      </c>
      <c r="AK422" s="58">
        <v>53.99</v>
      </c>
      <c r="AL422" s="58">
        <v>0</v>
      </c>
      <c r="AM422" s="58">
        <v>1117.5899999999999</v>
      </c>
      <c r="AN422" s="58">
        <v>286.05</v>
      </c>
      <c r="AO422" s="58">
        <v>936.75</v>
      </c>
      <c r="AP422" s="58">
        <v>0</v>
      </c>
      <c r="AQ422" s="58">
        <v>100</v>
      </c>
      <c r="AR422" s="58">
        <v>0</v>
      </c>
      <c r="AS422" s="58">
        <v>0</v>
      </c>
      <c r="AT422" s="58">
        <v>0</v>
      </c>
      <c r="AU422" s="58">
        <v>0</v>
      </c>
      <c r="AV422" s="58">
        <v>3436.65812529</v>
      </c>
      <c r="AW422" s="58">
        <v>11885.148125289999</v>
      </c>
      <c r="AX422" s="58">
        <v>16546.247619047601</v>
      </c>
      <c r="AY422" s="58">
        <v>8226.4150943396198</v>
      </c>
      <c r="AZ422" s="58">
        <v>24772.662713387199</v>
      </c>
      <c r="BA422" s="58">
        <v>8363.0007932334702</v>
      </c>
    </row>
    <row r="423" spans="1:53">
      <c r="A423" s="56">
        <v>202403</v>
      </c>
      <c r="B423" s="56" t="s">
        <v>531</v>
      </c>
      <c r="C423" s="56" t="s">
        <v>216</v>
      </c>
      <c r="D423" s="56" t="s">
        <v>215</v>
      </c>
      <c r="E423" s="62" t="str">
        <f>VLOOKUP(C423,'[2]2024年门店-截止10.31'!A:C,3,0)</f>
        <v>营业</v>
      </c>
      <c r="F423" s="63">
        <f>VLOOKUP(C423,[2]面积!A:B,2,0)</f>
        <v>110</v>
      </c>
      <c r="G423" s="57" t="str">
        <f>IF(OR(E423="营业",E423="装修中"),VLOOKUP(C423,[2]当前组织架构!C:H,6,0),"")</f>
        <v>刘佳</v>
      </c>
      <c r="H423" s="57" t="str">
        <f>IF(OR(E423="营业",E423="装修中"),VLOOKUP(C423,[2]当前组织架构!C:H,5,0),"")</f>
        <v>巨伦</v>
      </c>
      <c r="I423" s="58">
        <v>98239.6</v>
      </c>
      <c r="J423" s="58">
        <v>5560.7300000000096</v>
      </c>
      <c r="K423" s="58">
        <v>92678.87</v>
      </c>
      <c r="L423" s="58">
        <v>4366.8599999999997</v>
      </c>
      <c r="M423" s="58">
        <v>4770</v>
      </c>
      <c r="N423" s="58">
        <v>4562.92</v>
      </c>
      <c r="O423" s="58">
        <v>15671.69</v>
      </c>
      <c r="P423" s="58">
        <v>0</v>
      </c>
      <c r="Q423" s="58">
        <v>-361.31982851513999</v>
      </c>
      <c r="R423" s="58">
        <v>29010.1501714849</v>
      </c>
      <c r="S423" s="58">
        <v>6693.1299161668103</v>
      </c>
      <c r="T423" s="58">
        <v>0</v>
      </c>
      <c r="U423" s="58">
        <v>2549.13</v>
      </c>
      <c r="V423" s="58">
        <v>38252.410087651697</v>
      </c>
      <c r="W423" s="58">
        <v>54426.459912348299</v>
      </c>
      <c r="X423" s="58">
        <v>9806.33</v>
      </c>
      <c r="Y423" s="58">
        <v>2710</v>
      </c>
      <c r="Z423" s="58">
        <v>769.46</v>
      </c>
      <c r="AA423" s="58">
        <v>3925.5</v>
      </c>
      <c r="AB423" s="58">
        <v>226.34905660377399</v>
      </c>
      <c r="AC423" s="58">
        <v>0</v>
      </c>
      <c r="AD423" s="58">
        <v>17437.639056603799</v>
      </c>
      <c r="AE423" s="58">
        <v>0</v>
      </c>
      <c r="AF423" s="58">
        <v>0</v>
      </c>
      <c r="AG423" s="58">
        <v>3.85</v>
      </c>
      <c r="AH423" s="58">
        <v>0</v>
      </c>
      <c r="AI423" s="58">
        <v>815</v>
      </c>
      <c r="AJ423" s="58">
        <v>0</v>
      </c>
      <c r="AK423" s="58">
        <v>41.59</v>
      </c>
      <c r="AL423" s="58">
        <v>0</v>
      </c>
      <c r="AM423" s="58">
        <v>835.01</v>
      </c>
      <c r="AN423" s="58">
        <v>286.05</v>
      </c>
      <c r="AO423" s="58">
        <v>806.23</v>
      </c>
      <c r="AP423" s="58">
        <v>0</v>
      </c>
      <c r="AQ423" s="58">
        <v>150</v>
      </c>
      <c r="AR423" s="58">
        <v>0</v>
      </c>
      <c r="AS423" s="58">
        <v>0</v>
      </c>
      <c r="AT423" s="58">
        <v>0</v>
      </c>
      <c r="AU423" s="58">
        <v>0</v>
      </c>
      <c r="AV423" s="58">
        <v>3436.65812529</v>
      </c>
      <c r="AW423" s="58">
        <v>6374.3881252900001</v>
      </c>
      <c r="AX423" s="58">
        <v>17525.714285714301</v>
      </c>
      <c r="AY423" s="58">
        <v>3425.28301886792</v>
      </c>
      <c r="AZ423" s="58">
        <v>20950.997304582201</v>
      </c>
      <c r="BA423" s="58">
        <v>9663.4354258722906</v>
      </c>
    </row>
    <row r="424" spans="1:53">
      <c r="A424" s="56">
        <v>202403</v>
      </c>
      <c r="B424" s="56" t="s">
        <v>531</v>
      </c>
      <c r="C424" s="56" t="s">
        <v>218</v>
      </c>
      <c r="D424" s="56" t="s">
        <v>217</v>
      </c>
      <c r="E424" s="62" t="str">
        <f>VLOOKUP(C424,'[2]2024年门店-截止10.31'!A:C,3,0)</f>
        <v>营业</v>
      </c>
      <c r="F424" s="63">
        <f>VLOOKUP(C424,[2]面积!A:B,2,0)</f>
        <v>80</v>
      </c>
      <c r="G424" s="57" t="str">
        <f>IF(OR(E424="营业",E424="装修中"),VLOOKUP(C424,[2]当前组织架构!C:H,6,0),"")</f>
        <v>刘佳</v>
      </c>
      <c r="H424" s="57" t="str">
        <f>IF(OR(E424="营业",E424="装修中"),VLOOKUP(C424,[2]当前组织架构!C:H,5,0),"")</f>
        <v>袁春福</v>
      </c>
      <c r="I424" s="58">
        <v>74375.64</v>
      </c>
      <c r="J424" s="58">
        <v>2166.2800000000002</v>
      </c>
      <c r="K424" s="58">
        <v>72209.36</v>
      </c>
      <c r="L424" s="58">
        <v>4086.53</v>
      </c>
      <c r="M424" s="58">
        <v>6800.7</v>
      </c>
      <c r="N424" s="58">
        <v>3452.86</v>
      </c>
      <c r="O424" s="58">
        <v>14845.44</v>
      </c>
      <c r="P424" s="58">
        <v>0</v>
      </c>
      <c r="Q424" s="58">
        <v>-359.03244525124097</v>
      </c>
      <c r="R424" s="58">
        <v>28826.497554748799</v>
      </c>
      <c r="S424" s="58">
        <v>6476.2477628166398</v>
      </c>
      <c r="T424" s="58">
        <v>0</v>
      </c>
      <c r="U424" s="58">
        <v>9933.65</v>
      </c>
      <c r="V424" s="58">
        <v>45236.395317565402</v>
      </c>
      <c r="W424" s="58">
        <v>26972.964682434598</v>
      </c>
      <c r="X424" s="58">
        <v>13144</v>
      </c>
      <c r="Y424" s="58">
        <v>2248.79</v>
      </c>
      <c r="Z424" s="58">
        <v>552.41999999999996</v>
      </c>
      <c r="AA424" s="58">
        <v>2898.48</v>
      </c>
      <c r="AB424" s="58">
        <v>883.64358490565996</v>
      </c>
      <c r="AC424" s="58">
        <v>0</v>
      </c>
      <c r="AD424" s="58">
        <v>19727.3335849057</v>
      </c>
      <c r="AE424" s="58">
        <v>2365.4</v>
      </c>
      <c r="AF424" s="58">
        <v>0</v>
      </c>
      <c r="AG424" s="58">
        <v>211.07</v>
      </c>
      <c r="AH424" s="58">
        <v>0</v>
      </c>
      <c r="AI424" s="58">
        <v>0</v>
      </c>
      <c r="AJ424" s="58">
        <v>0</v>
      </c>
      <c r="AK424" s="58">
        <v>39.99</v>
      </c>
      <c r="AL424" s="58">
        <v>0</v>
      </c>
      <c r="AM424" s="58">
        <v>809.26</v>
      </c>
      <c r="AN424" s="58">
        <v>531.33000000000004</v>
      </c>
      <c r="AO424" s="58">
        <v>821.07</v>
      </c>
      <c r="AP424" s="58">
        <v>0</v>
      </c>
      <c r="AQ424" s="58">
        <v>0</v>
      </c>
      <c r="AR424" s="58">
        <v>0</v>
      </c>
      <c r="AS424" s="58">
        <v>0</v>
      </c>
      <c r="AT424" s="58">
        <v>0</v>
      </c>
      <c r="AU424" s="58">
        <v>0</v>
      </c>
      <c r="AV424" s="58">
        <v>2530.6597180368699</v>
      </c>
      <c r="AW424" s="58">
        <v>7308.7797180368698</v>
      </c>
      <c r="AX424" s="58">
        <v>0</v>
      </c>
      <c r="AY424" s="58">
        <v>1937</v>
      </c>
      <c r="AZ424" s="58">
        <v>1937</v>
      </c>
      <c r="BA424" s="58">
        <v>-2000.14862050797</v>
      </c>
    </row>
    <row r="425" spans="1:53">
      <c r="A425" s="56">
        <v>202403</v>
      </c>
      <c r="B425" s="56" t="s">
        <v>531</v>
      </c>
      <c r="C425" s="56" t="s">
        <v>220</v>
      </c>
      <c r="D425" s="56" t="s">
        <v>219</v>
      </c>
      <c r="E425" s="62" t="str">
        <f>VLOOKUP(C425,'[2]2024年门店-截止10.31'!A:C,3,0)</f>
        <v>营业</v>
      </c>
      <c r="F425" s="63">
        <f>VLOOKUP(C425,[2]面积!A:B,2,0)</f>
        <v>99</v>
      </c>
      <c r="G425" s="57" t="str">
        <f>IF(OR(E425="营业",E425="装修中"),VLOOKUP(C425,[2]当前组织架构!C:H,6,0),"")</f>
        <v>刘佳</v>
      </c>
      <c r="H425" s="57" t="str">
        <f>IF(OR(E425="营业",E425="装修中"),VLOOKUP(C425,[2]当前组织架构!C:H,5,0),"")</f>
        <v>袁春福</v>
      </c>
      <c r="I425" s="58">
        <v>131066.26</v>
      </c>
      <c r="J425" s="58">
        <v>3817.45999999999</v>
      </c>
      <c r="K425" s="58">
        <v>127248.8</v>
      </c>
      <c r="L425" s="58">
        <v>5790.18</v>
      </c>
      <c r="M425" s="58">
        <v>9847.91</v>
      </c>
      <c r="N425" s="58">
        <v>8350.77</v>
      </c>
      <c r="O425" s="58">
        <v>25712.7</v>
      </c>
      <c r="P425" s="58">
        <v>0</v>
      </c>
      <c r="Q425" s="58">
        <v>-611.41506149113195</v>
      </c>
      <c r="R425" s="58">
        <v>49090.1449385089</v>
      </c>
      <c r="S425" s="58">
        <v>11132.3427894214</v>
      </c>
      <c r="T425" s="58">
        <v>260.39</v>
      </c>
      <c r="U425" s="58">
        <v>9169.24</v>
      </c>
      <c r="V425" s="58">
        <v>69652.117727930206</v>
      </c>
      <c r="W425" s="58">
        <v>57596.682272069796</v>
      </c>
      <c r="X425" s="58">
        <v>19200</v>
      </c>
      <c r="Y425" s="58">
        <v>7334.35</v>
      </c>
      <c r="Z425" s="58">
        <v>3612.72</v>
      </c>
      <c r="AA425" s="58">
        <v>6338.28</v>
      </c>
      <c r="AB425" s="58">
        <v>557.14056603773997</v>
      </c>
      <c r="AC425" s="58">
        <v>0</v>
      </c>
      <c r="AD425" s="58">
        <v>37042.490566037697</v>
      </c>
      <c r="AE425" s="58">
        <v>3416.85</v>
      </c>
      <c r="AF425" s="58">
        <v>0</v>
      </c>
      <c r="AG425" s="58">
        <v>238.05</v>
      </c>
      <c r="AH425" s="58">
        <v>0</v>
      </c>
      <c r="AI425" s="58">
        <v>277</v>
      </c>
      <c r="AJ425" s="58">
        <v>0</v>
      </c>
      <c r="AK425" s="58">
        <v>39.56</v>
      </c>
      <c r="AL425" s="58">
        <v>0</v>
      </c>
      <c r="AM425" s="58">
        <v>1247.53</v>
      </c>
      <c r="AN425" s="58">
        <v>503.03</v>
      </c>
      <c r="AO425" s="58">
        <v>900.28</v>
      </c>
      <c r="AP425" s="58">
        <v>0</v>
      </c>
      <c r="AQ425" s="58">
        <v>0</v>
      </c>
      <c r="AR425" s="58">
        <v>0</v>
      </c>
      <c r="AS425" s="58">
        <v>0</v>
      </c>
      <c r="AT425" s="58">
        <v>0</v>
      </c>
      <c r="AU425" s="58">
        <v>0</v>
      </c>
      <c r="AV425" s="58">
        <v>2530.6597180368699</v>
      </c>
      <c r="AW425" s="58">
        <v>9152.9597180368692</v>
      </c>
      <c r="AX425" s="58">
        <v>18067.5</v>
      </c>
      <c r="AY425" s="58">
        <v>2970</v>
      </c>
      <c r="AZ425" s="58">
        <v>21037.5</v>
      </c>
      <c r="BA425" s="58">
        <v>-9636.2680120047698</v>
      </c>
    </row>
    <row r="426" spans="1:53">
      <c r="A426" s="56">
        <v>202403</v>
      </c>
      <c r="B426" s="56" t="s">
        <v>531</v>
      </c>
      <c r="C426" s="56" t="s">
        <v>222</v>
      </c>
      <c r="D426" s="56" t="s">
        <v>221</v>
      </c>
      <c r="E426" s="62" t="str">
        <f>VLOOKUP(C426,'[2]2024年门店-截止10.31'!A:C,3,0)</f>
        <v>营业</v>
      </c>
      <c r="F426" s="63">
        <f>VLOOKUP(C426,[2]面积!A:B,2,0)</f>
        <v>102</v>
      </c>
      <c r="G426" s="57" t="str">
        <f>IF(OR(E426="营业",E426="装修中"),VLOOKUP(C426,[2]当前组织架构!C:H,6,0),"")</f>
        <v>刘佳</v>
      </c>
      <c r="H426" s="57" t="str">
        <f>IF(OR(E426="营业",E426="装修中"),VLOOKUP(C426,[2]当前组织架构!C:H,5,0),"")</f>
        <v>王佳</v>
      </c>
      <c r="I426" s="58">
        <v>88977.73</v>
      </c>
      <c r="J426" s="58">
        <v>2591.58</v>
      </c>
      <c r="K426" s="58">
        <v>86386.15</v>
      </c>
      <c r="L426" s="58">
        <v>4310.55</v>
      </c>
      <c r="M426" s="58">
        <v>5630.28</v>
      </c>
      <c r="N426" s="58">
        <v>3584.94</v>
      </c>
      <c r="O426" s="58">
        <v>15816.79</v>
      </c>
      <c r="P426" s="58">
        <v>0</v>
      </c>
      <c r="Q426" s="58">
        <v>-360.96418556494501</v>
      </c>
      <c r="R426" s="58">
        <v>28981.595814435099</v>
      </c>
      <c r="S426" s="58">
        <v>6725.0727412074802</v>
      </c>
      <c r="T426" s="58">
        <v>212.71</v>
      </c>
      <c r="U426" s="58">
        <v>5230.83</v>
      </c>
      <c r="V426" s="58">
        <v>41150.208555642501</v>
      </c>
      <c r="W426" s="58">
        <v>45235.941444357501</v>
      </c>
      <c r="X426" s="58">
        <v>13959</v>
      </c>
      <c r="Y426" s="58">
        <v>3425.42</v>
      </c>
      <c r="Z426" s="58">
        <v>2906.73</v>
      </c>
      <c r="AA426" s="58">
        <v>3890.81</v>
      </c>
      <c r="AB426" s="58">
        <v>328.68150943396</v>
      </c>
      <c r="AC426" s="58">
        <v>0</v>
      </c>
      <c r="AD426" s="58">
        <v>24510.641509434001</v>
      </c>
      <c r="AE426" s="58">
        <v>4165.9399999999996</v>
      </c>
      <c r="AF426" s="58">
        <v>498.11</v>
      </c>
      <c r="AG426" s="58">
        <v>97.86</v>
      </c>
      <c r="AH426" s="58">
        <v>120.37</v>
      </c>
      <c r="AI426" s="58">
        <v>1520</v>
      </c>
      <c r="AJ426" s="58">
        <v>0</v>
      </c>
      <c r="AK426" s="58">
        <v>45.64</v>
      </c>
      <c r="AL426" s="58">
        <v>0</v>
      </c>
      <c r="AM426" s="58">
        <v>902.85</v>
      </c>
      <c r="AN426" s="58">
        <v>531.33000000000004</v>
      </c>
      <c r="AO426" s="58">
        <v>685.07</v>
      </c>
      <c r="AP426" s="58">
        <v>0</v>
      </c>
      <c r="AQ426" s="58">
        <v>1584.8</v>
      </c>
      <c r="AR426" s="58">
        <v>0</v>
      </c>
      <c r="AS426" s="58">
        <v>0</v>
      </c>
      <c r="AT426" s="58">
        <v>0</v>
      </c>
      <c r="AU426" s="58">
        <v>0</v>
      </c>
      <c r="AV426" s="58">
        <v>2620.52524119296</v>
      </c>
      <c r="AW426" s="58">
        <v>12772.495241193001</v>
      </c>
      <c r="AX426" s="58">
        <v>17340</v>
      </c>
      <c r="AY426" s="58">
        <v>5100</v>
      </c>
      <c r="AZ426" s="58">
        <v>22440</v>
      </c>
      <c r="BA426" s="58">
        <v>-14487.195306269499</v>
      </c>
    </row>
    <row r="427" spans="1:53">
      <c r="A427" s="56">
        <v>202403</v>
      </c>
      <c r="B427" s="56" t="s">
        <v>531</v>
      </c>
      <c r="C427" s="56" t="s">
        <v>224</v>
      </c>
      <c r="D427" s="56" t="s">
        <v>223</v>
      </c>
      <c r="E427" s="62" t="str">
        <f>VLOOKUP(C427,'[2]2024年门店-截止10.31'!A:C,3,0)</f>
        <v>已闭店</v>
      </c>
      <c r="F427" s="63">
        <f>VLOOKUP(C427,[2]面积!A:B,2,0)</f>
        <v>112</v>
      </c>
      <c r="G427" s="57" t="str">
        <f>IF(OR(E427="营业",E427="装修中"),VLOOKUP(C427,[2]当前组织架构!C:H,6,0),"")</f>
        <v/>
      </c>
      <c r="H427" s="57" t="str">
        <f>IF(OR(E427="营业",E427="装修中"),VLOOKUP(C427,[2]当前组织架构!C:H,5,0),"")</f>
        <v/>
      </c>
      <c r="I427" s="58">
        <v>230567.1</v>
      </c>
      <c r="J427" s="58">
        <v>6715.5500000000202</v>
      </c>
      <c r="K427" s="58">
        <v>223851.55</v>
      </c>
      <c r="L427" s="58">
        <v>9136.57</v>
      </c>
      <c r="M427" s="58">
        <v>12481.82</v>
      </c>
      <c r="N427" s="58">
        <v>7821.19</v>
      </c>
      <c r="O427" s="58">
        <v>33267.24</v>
      </c>
      <c r="P427" s="58">
        <v>0</v>
      </c>
      <c r="Q427" s="58">
        <v>-771.40222975321797</v>
      </c>
      <c r="R427" s="58">
        <v>61935.417770246801</v>
      </c>
      <c r="S427" s="58">
        <v>14243.6638177275</v>
      </c>
      <c r="T427" s="58">
        <v>487.81</v>
      </c>
      <c r="U427" s="58">
        <v>18486.25</v>
      </c>
      <c r="V427" s="58">
        <v>95153.1415879743</v>
      </c>
      <c r="W427" s="58">
        <v>128698.40841202599</v>
      </c>
      <c r="X427" s="58">
        <v>27749.119999999999</v>
      </c>
      <c r="Y427" s="58">
        <v>5954.7</v>
      </c>
      <c r="Z427" s="58">
        <v>5699.08</v>
      </c>
      <c r="AA427" s="58">
        <v>7978.35</v>
      </c>
      <c r="AB427" s="58">
        <v>1664.7037735849101</v>
      </c>
      <c r="AC427" s="58">
        <v>0</v>
      </c>
      <c r="AD427" s="58">
        <v>49045.953773584901</v>
      </c>
      <c r="AE427" s="58">
        <v>3902.82</v>
      </c>
      <c r="AF427" s="58">
        <v>0</v>
      </c>
      <c r="AG427" s="58">
        <v>60.15</v>
      </c>
      <c r="AH427" s="58">
        <v>50</v>
      </c>
      <c r="AI427" s="58">
        <v>255</v>
      </c>
      <c r="AJ427" s="58">
        <v>264.62</v>
      </c>
      <c r="AK427" s="58">
        <v>40.380000000000003</v>
      </c>
      <c r="AL427" s="58">
        <v>0</v>
      </c>
      <c r="AM427" s="58">
        <v>1629.76</v>
      </c>
      <c r="AN427" s="58">
        <v>503.03</v>
      </c>
      <c r="AO427" s="58">
        <v>1034.77</v>
      </c>
      <c r="AP427" s="58">
        <v>0</v>
      </c>
      <c r="AQ427" s="58">
        <v>0</v>
      </c>
      <c r="AR427" s="58">
        <v>0</v>
      </c>
      <c r="AS427" s="58">
        <v>0</v>
      </c>
      <c r="AT427" s="58">
        <v>0</v>
      </c>
      <c r="AU427" s="58">
        <v>0</v>
      </c>
      <c r="AV427" s="58">
        <v>2530.6597180368699</v>
      </c>
      <c r="AW427" s="58">
        <v>10271.1897180369</v>
      </c>
      <c r="AX427" s="58">
        <v>26880</v>
      </c>
      <c r="AY427" s="58">
        <v>9180</v>
      </c>
      <c r="AZ427" s="58">
        <v>36060</v>
      </c>
      <c r="BA427" s="58">
        <v>33321.264920404203</v>
      </c>
    </row>
    <row r="428" spans="1:53">
      <c r="A428" s="56">
        <v>202403</v>
      </c>
      <c r="B428" s="56" t="s">
        <v>531</v>
      </c>
      <c r="C428" s="56" t="s">
        <v>226</v>
      </c>
      <c r="D428" s="56" t="s">
        <v>225</v>
      </c>
      <c r="E428" s="62" t="str">
        <f>VLOOKUP(C428,'[2]2024年门店-截止10.31'!A:C,3,0)</f>
        <v>已闭店</v>
      </c>
      <c r="F428" s="63">
        <f>VLOOKUP(C428,[2]面积!A:B,2,0)</f>
        <v>76</v>
      </c>
      <c r="G428" s="57" t="str">
        <f>IF(OR(E428="营业",E428="装修中"),VLOOKUP(C428,[2]当前组织架构!C:H,6,0),"")</f>
        <v/>
      </c>
      <c r="H428" s="57" t="str">
        <f>IF(OR(E428="营业",E428="装修中"),VLOOKUP(C428,[2]当前组织架构!C:H,5,0),"")</f>
        <v/>
      </c>
      <c r="I428" s="58">
        <v>99691.66</v>
      </c>
      <c r="J428" s="58">
        <v>2903.64</v>
      </c>
      <c r="K428" s="58">
        <v>96788.02</v>
      </c>
      <c r="L428" s="58">
        <v>3994.73</v>
      </c>
      <c r="M428" s="58">
        <v>5147.1400000000003</v>
      </c>
      <c r="N428" s="58">
        <v>2146.4499999999998</v>
      </c>
      <c r="O428" s="58">
        <v>15451.41</v>
      </c>
      <c r="P428" s="58">
        <v>0</v>
      </c>
      <c r="Q428" s="58">
        <v>-328.94487944052997</v>
      </c>
      <c r="R428" s="58">
        <v>26410.7851205595</v>
      </c>
      <c r="S428" s="58">
        <v>6377.5912278906499</v>
      </c>
      <c r="T428" s="58">
        <v>231.62</v>
      </c>
      <c r="U428" s="58">
        <v>7898.28</v>
      </c>
      <c r="V428" s="58">
        <v>40918.276348450097</v>
      </c>
      <c r="W428" s="58">
        <v>55869.743651549899</v>
      </c>
      <c r="X428" s="58">
        <v>14850</v>
      </c>
      <c r="Y428" s="58">
        <v>3606.88</v>
      </c>
      <c r="Z428" s="58">
        <v>2721.21</v>
      </c>
      <c r="AA428" s="58">
        <v>5603.52</v>
      </c>
      <c r="AB428" s="58">
        <v>373.55509433961998</v>
      </c>
      <c r="AC428" s="58">
        <v>2300</v>
      </c>
      <c r="AD428" s="58">
        <v>29455.165094339602</v>
      </c>
      <c r="AE428" s="58">
        <v>182</v>
      </c>
      <c r="AF428" s="58">
        <v>0</v>
      </c>
      <c r="AG428" s="58">
        <v>0</v>
      </c>
      <c r="AH428" s="58">
        <v>0</v>
      </c>
      <c r="AI428" s="58">
        <v>235</v>
      </c>
      <c r="AJ428" s="58">
        <v>0</v>
      </c>
      <c r="AK428" s="58">
        <v>190.77</v>
      </c>
      <c r="AL428" s="58">
        <v>0</v>
      </c>
      <c r="AM428" s="58">
        <v>461.35</v>
      </c>
      <c r="AN428" s="58">
        <v>396.23</v>
      </c>
      <c r="AO428" s="58">
        <v>443.57</v>
      </c>
      <c r="AP428" s="58">
        <v>0</v>
      </c>
      <c r="AQ428" s="58">
        <v>0</v>
      </c>
      <c r="AR428" s="58">
        <v>0</v>
      </c>
      <c r="AS428" s="58">
        <v>0</v>
      </c>
      <c r="AT428" s="58">
        <v>0</v>
      </c>
      <c r="AU428" s="58">
        <v>0</v>
      </c>
      <c r="AV428" s="58">
        <v>2530.6597180368699</v>
      </c>
      <c r="AW428" s="58">
        <v>4439.57971803687</v>
      </c>
      <c r="AX428" s="58">
        <v>24320</v>
      </c>
      <c r="AY428" s="58">
        <v>5700</v>
      </c>
      <c r="AZ428" s="58">
        <v>30020</v>
      </c>
      <c r="BA428" s="58">
        <v>-8045.0011608265704</v>
      </c>
    </row>
    <row r="429" spans="1:53">
      <c r="A429" s="56">
        <v>202403</v>
      </c>
      <c r="B429" s="56" t="s">
        <v>531</v>
      </c>
      <c r="C429" s="56" t="s">
        <v>228</v>
      </c>
      <c r="D429" s="56" t="s">
        <v>227</v>
      </c>
      <c r="E429" s="62" t="str">
        <f>VLOOKUP(C429,'[2]2024年门店-截止10.31'!A:C,3,0)</f>
        <v>营业</v>
      </c>
      <c r="F429" s="63">
        <f>VLOOKUP(C429,[2]面积!A:B,2,0)</f>
        <v>74.84</v>
      </c>
      <c r="G429" s="57" t="str">
        <f>IF(OR(E429="营业",E429="装修中"),VLOOKUP(C429,[2]当前组织架构!C:H,6,0),"")</f>
        <v>刘佳</v>
      </c>
      <c r="H429" s="57" t="str">
        <f>IF(OR(E429="营业",E429="装修中"),VLOOKUP(C429,[2]当前组织架构!C:H,5,0),"")</f>
        <v>王佳</v>
      </c>
      <c r="I429" s="58">
        <v>95342.2</v>
      </c>
      <c r="J429" s="58">
        <v>2776.95999999999</v>
      </c>
      <c r="K429" s="58">
        <v>92565.24</v>
      </c>
      <c r="L429" s="58">
        <v>4833.8999999999996</v>
      </c>
      <c r="M429" s="58">
        <v>6043.2</v>
      </c>
      <c r="N429" s="58">
        <v>5339.53</v>
      </c>
      <c r="O429" s="58">
        <v>17941.53</v>
      </c>
      <c r="P429" s="58">
        <v>0</v>
      </c>
      <c r="Q429" s="58">
        <v>-420.20438587488798</v>
      </c>
      <c r="R429" s="58">
        <v>33737.955614125101</v>
      </c>
      <c r="S429" s="58">
        <v>7715.7010784865997</v>
      </c>
      <c r="T429" s="58">
        <v>0</v>
      </c>
      <c r="U429" s="58">
        <v>6063.25</v>
      </c>
      <c r="V429" s="58">
        <v>47516.906692611701</v>
      </c>
      <c r="W429" s="58">
        <v>45048.333307388297</v>
      </c>
      <c r="X429" s="58">
        <v>15447.09</v>
      </c>
      <c r="Y429" s="58">
        <v>2252.25</v>
      </c>
      <c r="Z429" s="58">
        <v>2994.46</v>
      </c>
      <c r="AA429" s="58">
        <v>3502.11</v>
      </c>
      <c r="AB429" s="58">
        <v>247.18924528302</v>
      </c>
      <c r="AC429" s="58">
        <v>0</v>
      </c>
      <c r="AD429" s="58">
        <v>24443.099245283</v>
      </c>
      <c r="AE429" s="58">
        <v>3429.8</v>
      </c>
      <c r="AF429" s="58">
        <v>119.19</v>
      </c>
      <c r="AG429" s="58">
        <v>418.04</v>
      </c>
      <c r="AH429" s="58">
        <v>700</v>
      </c>
      <c r="AI429" s="58">
        <v>72.84</v>
      </c>
      <c r="AJ429" s="58">
        <v>0</v>
      </c>
      <c r="AK429" s="58">
        <v>52.38</v>
      </c>
      <c r="AL429" s="58">
        <v>0</v>
      </c>
      <c r="AM429" s="58">
        <v>1145.83</v>
      </c>
      <c r="AN429" s="58">
        <v>1133.0899999999999</v>
      </c>
      <c r="AO429" s="58">
        <v>808.24</v>
      </c>
      <c r="AP429" s="58">
        <v>0</v>
      </c>
      <c r="AQ429" s="58">
        <v>410</v>
      </c>
      <c r="AR429" s="58">
        <v>0</v>
      </c>
      <c r="AS429" s="58">
        <v>0</v>
      </c>
      <c r="AT429" s="58">
        <v>0</v>
      </c>
      <c r="AU429" s="58">
        <v>0</v>
      </c>
      <c r="AV429" s="58">
        <v>2620.52524119296</v>
      </c>
      <c r="AW429" s="58">
        <v>10909.935241192999</v>
      </c>
      <c r="AX429" s="58">
        <v>2245.1999999999998</v>
      </c>
      <c r="AY429" s="58">
        <v>5272</v>
      </c>
      <c r="AZ429" s="58">
        <v>7517.2</v>
      </c>
      <c r="BA429" s="58">
        <v>2178.0988209123002</v>
      </c>
    </row>
    <row r="430" spans="1:53">
      <c r="A430" s="56">
        <v>202403</v>
      </c>
      <c r="B430" s="56" t="s">
        <v>531</v>
      </c>
      <c r="C430" s="56" t="s">
        <v>230</v>
      </c>
      <c r="D430" s="56" t="s">
        <v>229</v>
      </c>
      <c r="E430" s="62" t="str">
        <f>VLOOKUP(C430,'[2]2024年门店-截止10.31'!A:C,3,0)</f>
        <v>营业</v>
      </c>
      <c r="F430" s="63">
        <f>VLOOKUP(C430,[2]面积!A:B,2,0)</f>
        <v>97.59</v>
      </c>
      <c r="G430" s="57" t="str">
        <f>IF(OR(E430="营业",E430="装修中"),VLOOKUP(C430,[2]当前组织架构!C:H,6,0),"")</f>
        <v>刘佳</v>
      </c>
      <c r="H430" s="57" t="str">
        <f>IF(OR(E430="营业",E430="装修中"),VLOOKUP(C430,[2]当前组织架构!C:H,5,0),"")</f>
        <v>袁春福</v>
      </c>
      <c r="I430" s="58">
        <v>56627.89</v>
      </c>
      <c r="J430" s="58">
        <v>1649.36</v>
      </c>
      <c r="K430" s="58">
        <v>54978.53</v>
      </c>
      <c r="L430" s="58">
        <v>3274.42</v>
      </c>
      <c r="M430" s="58">
        <v>4180.41</v>
      </c>
      <c r="N430" s="58">
        <v>2559.7800000000002</v>
      </c>
      <c r="O430" s="58">
        <v>11893.55</v>
      </c>
      <c r="P430" s="58">
        <v>0</v>
      </c>
      <c r="Q430" s="58">
        <v>-269.50822053789801</v>
      </c>
      <c r="R430" s="58">
        <v>21638.6517794621</v>
      </c>
      <c r="S430" s="58">
        <v>5041.3783580335303</v>
      </c>
      <c r="T430" s="58">
        <v>0</v>
      </c>
      <c r="U430" s="58">
        <v>7868.54</v>
      </c>
      <c r="V430" s="58">
        <v>34548.570137495597</v>
      </c>
      <c r="W430" s="58">
        <v>20429.959862504398</v>
      </c>
      <c r="X430" s="58">
        <v>17431.25</v>
      </c>
      <c r="Y430" s="58">
        <v>2394</v>
      </c>
      <c r="Z430" s="58">
        <v>875.36</v>
      </c>
      <c r="AA430" s="58">
        <v>4582.8599999999997</v>
      </c>
      <c r="AB430" s="58">
        <v>348.37433962263998</v>
      </c>
      <c r="AC430" s="58">
        <v>0</v>
      </c>
      <c r="AD430" s="58">
        <v>25631.844339622599</v>
      </c>
      <c r="AE430" s="58">
        <v>2500</v>
      </c>
      <c r="AF430" s="58">
        <v>0</v>
      </c>
      <c r="AG430" s="58">
        <v>95</v>
      </c>
      <c r="AH430" s="58">
        <v>450</v>
      </c>
      <c r="AI430" s="58">
        <v>0</v>
      </c>
      <c r="AJ430" s="58">
        <v>26</v>
      </c>
      <c r="AK430" s="58">
        <v>39.159999999999997</v>
      </c>
      <c r="AL430" s="58">
        <v>0</v>
      </c>
      <c r="AM430" s="58">
        <v>1217.3900000000001</v>
      </c>
      <c r="AN430" s="58">
        <v>531.33000000000004</v>
      </c>
      <c r="AO430" s="58">
        <v>833.07</v>
      </c>
      <c r="AP430" s="58">
        <v>0</v>
      </c>
      <c r="AQ430" s="58">
        <v>0</v>
      </c>
      <c r="AR430" s="58">
        <v>0</v>
      </c>
      <c r="AS430" s="58">
        <v>0</v>
      </c>
      <c r="AT430" s="58">
        <v>0</v>
      </c>
      <c r="AU430" s="58">
        <v>0</v>
      </c>
      <c r="AV430" s="58">
        <v>2530.6597180368699</v>
      </c>
      <c r="AW430" s="58">
        <v>8222.6097180368706</v>
      </c>
      <c r="AX430" s="58">
        <v>0</v>
      </c>
      <c r="AY430" s="58">
        <v>6245.76</v>
      </c>
      <c r="AZ430" s="58">
        <v>6245.76</v>
      </c>
      <c r="BA430" s="58">
        <v>-19670.254195155099</v>
      </c>
    </row>
    <row r="431" spans="1:53">
      <c r="A431" s="56">
        <v>202403</v>
      </c>
      <c r="B431" s="56" t="s">
        <v>532</v>
      </c>
      <c r="C431" s="56" t="s">
        <v>232</v>
      </c>
      <c r="D431" s="56" t="s">
        <v>231</v>
      </c>
      <c r="E431" s="62" t="str">
        <f>VLOOKUP(C431,'[2]2024年门店-截止10.31'!A:C,3,0)</f>
        <v>已闭店</v>
      </c>
      <c r="F431" s="63">
        <f>VLOOKUP(C431,[2]面积!A:B,2,0)</f>
        <v>110</v>
      </c>
      <c r="G431" s="57" t="str">
        <f>IF(OR(E431="营业",E431="装修中"),VLOOKUP(C431,[2]当前组织架构!C:H,6,0),"")</f>
        <v/>
      </c>
      <c r="H431" s="57" t="str">
        <f>IF(OR(E431="营业",E431="装修中"),VLOOKUP(C431,[2]当前组织架构!C:H,5,0),"")</f>
        <v/>
      </c>
      <c r="I431" s="58">
        <v>171901.08</v>
      </c>
      <c r="J431" s="58">
        <v>5006.8299999999899</v>
      </c>
      <c r="K431" s="58">
        <v>166894.25</v>
      </c>
      <c r="L431" s="58">
        <v>8183.6</v>
      </c>
      <c r="M431" s="58">
        <v>8753.4</v>
      </c>
      <c r="N431" s="58">
        <v>5215.84</v>
      </c>
      <c r="O431" s="58">
        <v>25939.31</v>
      </c>
      <c r="P431" s="58">
        <v>0</v>
      </c>
      <c r="Q431" s="58">
        <v>-1620.30035449203</v>
      </c>
      <c r="R431" s="58">
        <v>46471.849645508002</v>
      </c>
      <c r="S431" s="58">
        <v>21419.212091219601</v>
      </c>
      <c r="T431" s="58">
        <v>320.83999999999997</v>
      </c>
      <c r="U431" s="58">
        <v>980.64</v>
      </c>
      <c r="V431" s="58">
        <v>69192.541736727595</v>
      </c>
      <c r="W431" s="58">
        <v>97701.708263272405</v>
      </c>
      <c r="X431" s="58">
        <v>24133.51</v>
      </c>
      <c r="Y431" s="58">
        <v>49.57</v>
      </c>
      <c r="Z431" s="58">
        <v>3712.2</v>
      </c>
      <c r="AA431" s="58">
        <v>5954.98</v>
      </c>
      <c r="AB431" s="58">
        <v>540.73471698112996</v>
      </c>
      <c r="AC431" s="58">
        <v>0</v>
      </c>
      <c r="AD431" s="58">
        <v>34390.994716981098</v>
      </c>
      <c r="AE431" s="58">
        <v>3161</v>
      </c>
      <c r="AF431" s="58">
        <v>0</v>
      </c>
      <c r="AG431" s="58">
        <v>364.73</v>
      </c>
      <c r="AH431" s="58">
        <v>257.2</v>
      </c>
      <c r="AI431" s="58">
        <v>0</v>
      </c>
      <c r="AJ431" s="58">
        <v>0</v>
      </c>
      <c r="AK431" s="58">
        <v>36.26</v>
      </c>
      <c r="AL431" s="58">
        <v>0</v>
      </c>
      <c r="AM431" s="58">
        <v>784.66</v>
      </c>
      <c r="AN431" s="58">
        <v>396.23</v>
      </c>
      <c r="AO431" s="58">
        <v>250.81</v>
      </c>
      <c r="AP431" s="58">
        <v>0</v>
      </c>
      <c r="AQ431" s="58">
        <v>500</v>
      </c>
      <c r="AR431" s="58">
        <v>0</v>
      </c>
      <c r="AS431" s="58">
        <v>0</v>
      </c>
      <c r="AT431" s="58">
        <v>0</v>
      </c>
      <c r="AU431" s="58">
        <v>0</v>
      </c>
      <c r="AV431" s="58">
        <v>2110.82067907599</v>
      </c>
      <c r="AW431" s="58">
        <v>7861.7106790759899</v>
      </c>
      <c r="AX431" s="58">
        <v>36300</v>
      </c>
      <c r="AY431" s="58">
        <v>9900</v>
      </c>
      <c r="AZ431" s="58">
        <v>46200</v>
      </c>
      <c r="BA431" s="58">
        <v>9249.0028672153094</v>
      </c>
    </row>
    <row r="432" spans="1:53">
      <c r="A432" s="56">
        <v>202403</v>
      </c>
      <c r="B432" s="56" t="s">
        <v>532</v>
      </c>
      <c r="C432" s="56" t="s">
        <v>234</v>
      </c>
      <c r="D432" s="56" t="s">
        <v>233</v>
      </c>
      <c r="E432" s="62" t="str">
        <f>VLOOKUP(C432,'[2]2024年门店-截止10.31'!A:C,3,0)</f>
        <v>营业</v>
      </c>
      <c r="F432" s="63">
        <f>VLOOKUP(C432,[2]面积!A:B,2,0)</f>
        <v>39</v>
      </c>
      <c r="G432" s="57" t="str">
        <f>IF(OR(E432="营业",E432="装修中"),VLOOKUP(C432,[2]当前组织架构!C:H,6,0),"")</f>
        <v>江远洋</v>
      </c>
      <c r="H432" s="57" t="str">
        <f>IF(OR(E432="营业",E432="装修中"),VLOOKUP(C432,[2]当前组织架构!C:H,5,0),"")</f>
        <v>郭静</v>
      </c>
      <c r="I432" s="58">
        <v>148011.43</v>
      </c>
      <c r="J432" s="58">
        <v>4311.0099999999802</v>
      </c>
      <c r="K432" s="58">
        <v>143700.42000000001</v>
      </c>
      <c r="L432" s="58">
        <v>6999.7</v>
      </c>
      <c r="M432" s="58">
        <v>7803.97</v>
      </c>
      <c r="N432" s="58">
        <v>8944.23</v>
      </c>
      <c r="O432" s="58">
        <v>24787.57</v>
      </c>
      <c r="P432" s="58">
        <v>0</v>
      </c>
      <c r="Q432" s="58">
        <v>-1635.23650422028</v>
      </c>
      <c r="R432" s="58">
        <v>46900.233495779699</v>
      </c>
      <c r="S432" s="58">
        <v>20975.754489789499</v>
      </c>
      <c r="T432" s="58">
        <v>263.47000000000003</v>
      </c>
      <c r="U432" s="58">
        <v>937.24</v>
      </c>
      <c r="V432" s="58">
        <v>69076.697985569204</v>
      </c>
      <c r="W432" s="58">
        <v>74623.722014430794</v>
      </c>
      <c r="X432" s="58">
        <v>20255.900000000001</v>
      </c>
      <c r="Y432" s="58">
        <v>1236.83</v>
      </c>
      <c r="Z432" s="58">
        <v>5496.46</v>
      </c>
      <c r="AA432" s="58">
        <v>4973.67</v>
      </c>
      <c r="AB432" s="58">
        <v>457.94396226415</v>
      </c>
      <c r="AC432" s="58">
        <v>0</v>
      </c>
      <c r="AD432" s="58">
        <v>32420.803962264199</v>
      </c>
      <c r="AE432" s="58">
        <v>2854.68</v>
      </c>
      <c r="AF432" s="58">
        <v>0</v>
      </c>
      <c r="AG432" s="58">
        <v>645.47</v>
      </c>
      <c r="AH432" s="58">
        <v>290</v>
      </c>
      <c r="AI432" s="58">
        <v>0</v>
      </c>
      <c r="AJ432" s="58">
        <v>52</v>
      </c>
      <c r="AK432" s="58">
        <v>32.99</v>
      </c>
      <c r="AL432" s="58">
        <v>0</v>
      </c>
      <c r="AM432" s="58">
        <v>1109.95</v>
      </c>
      <c r="AN432" s="58">
        <v>503.03</v>
      </c>
      <c r="AO432" s="58">
        <v>987.52</v>
      </c>
      <c r="AP432" s="58">
        <v>0</v>
      </c>
      <c r="AQ432" s="58">
        <v>500</v>
      </c>
      <c r="AR432" s="58">
        <v>0</v>
      </c>
      <c r="AS432" s="58">
        <v>0</v>
      </c>
      <c r="AT432" s="58">
        <v>0</v>
      </c>
      <c r="AU432" s="58">
        <v>0</v>
      </c>
      <c r="AV432" s="58">
        <v>2110.82067907599</v>
      </c>
      <c r="AW432" s="58">
        <v>9086.4606790759899</v>
      </c>
      <c r="AX432" s="58">
        <v>16446.79</v>
      </c>
      <c r="AY432" s="58">
        <v>2730</v>
      </c>
      <c r="AZ432" s="58">
        <v>19176.79</v>
      </c>
      <c r="BA432" s="58">
        <v>13939.6673730906</v>
      </c>
    </row>
    <row r="433" spans="1:53">
      <c r="A433" s="56">
        <v>202403</v>
      </c>
      <c r="B433" s="56" t="s">
        <v>532</v>
      </c>
      <c r="C433" s="56" t="s">
        <v>236</v>
      </c>
      <c r="D433" s="56" t="s">
        <v>235</v>
      </c>
      <c r="E433" s="62" t="str">
        <f>VLOOKUP(C433,'[2]2024年门店-截止10.31'!A:C,3,0)</f>
        <v>营业</v>
      </c>
      <c r="F433" s="63">
        <f>VLOOKUP(C433,[2]面积!A:B,2,0)</f>
        <v>65</v>
      </c>
      <c r="G433" s="57" t="str">
        <f>IF(OR(E433="营业",E433="装修中"),VLOOKUP(C433,[2]当前组织架构!C:H,6,0),"")</f>
        <v>江远洋</v>
      </c>
      <c r="H433" s="57" t="str">
        <f>IF(OR(E433="营业",E433="装修中"),VLOOKUP(C433,[2]当前组织架构!C:H,5,0),"")</f>
        <v>郭静</v>
      </c>
      <c r="I433" s="58">
        <v>172772.65</v>
      </c>
      <c r="J433" s="58">
        <v>5032.20999999999</v>
      </c>
      <c r="K433" s="58">
        <v>167740.44</v>
      </c>
      <c r="L433" s="58">
        <v>8551.68</v>
      </c>
      <c r="M433" s="58">
        <v>8196.41</v>
      </c>
      <c r="N433" s="58">
        <v>6653.64</v>
      </c>
      <c r="O433" s="58">
        <v>24836.51</v>
      </c>
      <c r="P433" s="58">
        <v>0</v>
      </c>
      <c r="Q433" s="58">
        <v>-1625.2223569142</v>
      </c>
      <c r="R433" s="58">
        <v>46613.017643085797</v>
      </c>
      <c r="S433" s="58">
        <v>20939.799512975202</v>
      </c>
      <c r="T433" s="58">
        <v>315.17</v>
      </c>
      <c r="U433" s="58">
        <v>931.58</v>
      </c>
      <c r="V433" s="58">
        <v>68799.567156061006</v>
      </c>
      <c r="W433" s="58">
        <v>98940.872843938996</v>
      </c>
      <c r="X433" s="58">
        <v>29010.18</v>
      </c>
      <c r="Y433" s="58">
        <v>1106.48</v>
      </c>
      <c r="Z433" s="58">
        <v>2926.52</v>
      </c>
      <c r="AA433" s="58">
        <v>6706.11</v>
      </c>
      <c r="AB433" s="58">
        <v>505.50679245282998</v>
      </c>
      <c r="AC433" s="58">
        <v>0</v>
      </c>
      <c r="AD433" s="58">
        <v>40254.796792452798</v>
      </c>
      <c r="AE433" s="58">
        <v>4135.83</v>
      </c>
      <c r="AF433" s="58">
        <v>0</v>
      </c>
      <c r="AG433" s="58">
        <v>705.76</v>
      </c>
      <c r="AH433" s="58">
        <v>150</v>
      </c>
      <c r="AI433" s="58">
        <v>0</v>
      </c>
      <c r="AJ433" s="58">
        <v>19</v>
      </c>
      <c r="AK433" s="58">
        <v>28.83</v>
      </c>
      <c r="AL433" s="58">
        <v>0</v>
      </c>
      <c r="AM433" s="58">
        <v>1400.31</v>
      </c>
      <c r="AN433" s="58">
        <v>611.53</v>
      </c>
      <c r="AO433" s="58">
        <v>1028.46</v>
      </c>
      <c r="AP433" s="58">
        <v>0</v>
      </c>
      <c r="AQ433" s="58">
        <v>480</v>
      </c>
      <c r="AR433" s="58">
        <v>0</v>
      </c>
      <c r="AS433" s="58">
        <v>0</v>
      </c>
      <c r="AT433" s="58">
        <v>0</v>
      </c>
      <c r="AU433" s="58">
        <v>0</v>
      </c>
      <c r="AV433" s="58">
        <v>2110.82067907599</v>
      </c>
      <c r="AW433" s="58">
        <v>10670.540679076001</v>
      </c>
      <c r="AX433" s="58">
        <v>18223.25</v>
      </c>
      <c r="AY433" s="58">
        <v>3140.62</v>
      </c>
      <c r="AZ433" s="58">
        <v>21363.87</v>
      </c>
      <c r="BA433" s="58">
        <v>26651.6653724102</v>
      </c>
    </row>
    <row r="434" spans="1:53">
      <c r="A434" s="56">
        <v>202403</v>
      </c>
      <c r="B434" s="56" t="s">
        <v>532</v>
      </c>
      <c r="C434" s="56" t="s">
        <v>238</v>
      </c>
      <c r="D434" s="56" t="s">
        <v>237</v>
      </c>
      <c r="E434" s="62" t="str">
        <f>VLOOKUP(C434,'[2]2024年门店-截止10.31'!A:C,3,0)</f>
        <v>营业</v>
      </c>
      <c r="F434" s="63">
        <f>VLOOKUP(C434,[2]面积!A:B,2,0)</f>
        <v>65</v>
      </c>
      <c r="G434" s="57" t="str">
        <f>IF(OR(E434="营业",E434="装修中"),VLOOKUP(C434,[2]当前组织架构!C:H,6,0),"")</f>
        <v>江远洋</v>
      </c>
      <c r="H434" s="57" t="str">
        <f>IF(OR(E434="营业",E434="装修中"),VLOOKUP(C434,[2]当前组织架构!C:H,5,0),"")</f>
        <v>郭静</v>
      </c>
      <c r="I434" s="58">
        <v>138491.44</v>
      </c>
      <c r="J434" s="58">
        <v>4033.73000000001</v>
      </c>
      <c r="K434" s="58">
        <v>134457.71</v>
      </c>
      <c r="L434" s="58">
        <v>6489.09</v>
      </c>
      <c r="M434" s="58">
        <v>6832.3</v>
      </c>
      <c r="N434" s="58">
        <v>4361.88</v>
      </c>
      <c r="O434" s="58">
        <v>21039.55</v>
      </c>
      <c r="P434" s="58">
        <v>0</v>
      </c>
      <c r="Q434" s="58">
        <v>-1304.6328553190301</v>
      </c>
      <c r="R434" s="58">
        <v>37418.187144680996</v>
      </c>
      <c r="S434" s="58">
        <v>17317.159298378501</v>
      </c>
      <c r="T434" s="58">
        <v>284.99</v>
      </c>
      <c r="U434" s="58">
        <v>4767.12</v>
      </c>
      <c r="V434" s="58">
        <v>59787.456443059396</v>
      </c>
      <c r="W434" s="58">
        <v>74670.253556940501</v>
      </c>
      <c r="X434" s="58">
        <v>18395.8</v>
      </c>
      <c r="Y434" s="58">
        <v>750.36</v>
      </c>
      <c r="Z434" s="58">
        <v>5157.97</v>
      </c>
      <c r="AA434" s="58">
        <v>4781.83</v>
      </c>
      <c r="AB434" s="58">
        <v>505.73377358491001</v>
      </c>
      <c r="AC434" s="58">
        <v>0</v>
      </c>
      <c r="AD434" s="58">
        <v>29591.693773584899</v>
      </c>
      <c r="AE434" s="58">
        <v>3858.28</v>
      </c>
      <c r="AF434" s="58">
        <v>0</v>
      </c>
      <c r="AG434" s="58">
        <v>851.01</v>
      </c>
      <c r="AH434" s="58">
        <v>214</v>
      </c>
      <c r="AI434" s="58">
        <v>0</v>
      </c>
      <c r="AJ434" s="58">
        <v>293.05</v>
      </c>
      <c r="AK434" s="58">
        <v>46.5</v>
      </c>
      <c r="AL434" s="58">
        <v>0</v>
      </c>
      <c r="AM434" s="58">
        <v>787.12</v>
      </c>
      <c r="AN434" s="58">
        <v>503.03</v>
      </c>
      <c r="AO434" s="58">
        <v>956.97</v>
      </c>
      <c r="AP434" s="58">
        <v>0</v>
      </c>
      <c r="AQ434" s="58">
        <v>621</v>
      </c>
      <c r="AR434" s="58">
        <v>0</v>
      </c>
      <c r="AS434" s="58">
        <v>0</v>
      </c>
      <c r="AT434" s="58">
        <v>0</v>
      </c>
      <c r="AU434" s="58">
        <v>0</v>
      </c>
      <c r="AV434" s="58">
        <v>2110.82067907599</v>
      </c>
      <c r="AW434" s="58">
        <v>10241.780679076001</v>
      </c>
      <c r="AX434" s="58">
        <v>18850</v>
      </c>
      <c r="AY434" s="58">
        <v>3250</v>
      </c>
      <c r="AZ434" s="58">
        <v>22100</v>
      </c>
      <c r="BA434" s="58">
        <v>12736.7791042796</v>
      </c>
    </row>
    <row r="435" spans="1:53">
      <c r="A435" s="56">
        <v>202403</v>
      </c>
      <c r="B435" s="56" t="s">
        <v>532</v>
      </c>
      <c r="C435" s="56" t="s">
        <v>240</v>
      </c>
      <c r="D435" s="56" t="s">
        <v>239</v>
      </c>
      <c r="E435" s="62" t="str">
        <f>VLOOKUP(C435,'[2]2024年门店-截止10.31'!A:C,3,0)</f>
        <v>已闭店</v>
      </c>
      <c r="F435" s="63">
        <f>VLOOKUP(C435,[2]面积!A:B,2,0)</f>
        <v>56</v>
      </c>
      <c r="G435" s="57" t="str">
        <f>IF(OR(E435="营业",E435="装修中"),VLOOKUP(C435,[2]当前组织架构!C:H,6,0),"")</f>
        <v/>
      </c>
      <c r="H435" s="57" t="str">
        <f>IF(OR(E435="营业",E435="装修中"),VLOOKUP(C435,[2]当前组织架构!C:H,5,0),"")</f>
        <v/>
      </c>
      <c r="I435" s="58">
        <v>128943.27</v>
      </c>
      <c r="J435" s="58">
        <v>3755.63</v>
      </c>
      <c r="K435" s="58">
        <v>125187.64</v>
      </c>
      <c r="L435" s="58">
        <v>6787.79</v>
      </c>
      <c r="M435" s="58">
        <v>6330.97</v>
      </c>
      <c r="N435" s="58">
        <v>6882.95</v>
      </c>
      <c r="O435" s="58">
        <v>21124.33</v>
      </c>
      <c r="P435" s="58">
        <v>0</v>
      </c>
      <c r="Q435" s="58">
        <v>-1385.6011259811301</v>
      </c>
      <c r="R435" s="58">
        <v>39740.438874018902</v>
      </c>
      <c r="S435" s="58">
        <v>17829.2733020417</v>
      </c>
      <c r="T435" s="58">
        <v>242.62</v>
      </c>
      <c r="U435" s="58">
        <v>4511.74</v>
      </c>
      <c r="V435" s="58">
        <v>62324.072176060603</v>
      </c>
      <c r="W435" s="58">
        <v>62863.567823939396</v>
      </c>
      <c r="X435" s="58">
        <v>18642.23</v>
      </c>
      <c r="Y435" s="58">
        <v>687.41</v>
      </c>
      <c r="Z435" s="58">
        <v>2696.65</v>
      </c>
      <c r="AA435" s="58">
        <v>4938.1899999999996</v>
      </c>
      <c r="AB435" s="58">
        <v>423.07641509434001</v>
      </c>
      <c r="AC435" s="58">
        <v>0</v>
      </c>
      <c r="AD435" s="58">
        <v>27387.556415094299</v>
      </c>
      <c r="AE435" s="58">
        <v>3465.16</v>
      </c>
      <c r="AF435" s="58">
        <v>0</v>
      </c>
      <c r="AG435" s="58">
        <v>489.5</v>
      </c>
      <c r="AH435" s="58">
        <v>243</v>
      </c>
      <c r="AI435" s="58">
        <v>0</v>
      </c>
      <c r="AJ435" s="58">
        <v>130.54</v>
      </c>
      <c r="AK435" s="58">
        <v>166.45</v>
      </c>
      <c r="AL435" s="58">
        <v>0</v>
      </c>
      <c r="AM435" s="58">
        <v>1128.29</v>
      </c>
      <c r="AN435" s="58">
        <v>503.03</v>
      </c>
      <c r="AO435" s="58">
        <v>959.25</v>
      </c>
      <c r="AP435" s="58">
        <v>0</v>
      </c>
      <c r="AQ435" s="58">
        <v>460</v>
      </c>
      <c r="AR435" s="58">
        <v>0</v>
      </c>
      <c r="AS435" s="58">
        <v>0</v>
      </c>
      <c r="AT435" s="58">
        <v>0</v>
      </c>
      <c r="AU435" s="58">
        <v>0</v>
      </c>
      <c r="AV435" s="58">
        <v>2110.82067907599</v>
      </c>
      <c r="AW435" s="58">
        <v>9656.0406790759898</v>
      </c>
      <c r="AX435" s="58">
        <v>14825.55</v>
      </c>
      <c r="AY435" s="58">
        <v>4724.1099999999997</v>
      </c>
      <c r="AZ435" s="58">
        <v>19549.66</v>
      </c>
      <c r="BA435" s="58">
        <v>6270.3107297691104</v>
      </c>
    </row>
    <row r="436" spans="1:53">
      <c r="A436" s="56">
        <v>202403</v>
      </c>
      <c r="B436" s="56" t="s">
        <v>532</v>
      </c>
      <c r="C436" s="56" t="s">
        <v>242</v>
      </c>
      <c r="D436" s="56" t="s">
        <v>241</v>
      </c>
      <c r="E436" s="62" t="str">
        <f>VLOOKUP(C436,'[2]2024年门店-截止10.31'!A:C,3,0)</f>
        <v>营业</v>
      </c>
      <c r="F436" s="63">
        <f>VLOOKUP(C436,[2]面积!A:B,2,0)</f>
        <v>60.46</v>
      </c>
      <c r="G436" s="57" t="str">
        <f>IF(OR(E436="营业",E436="装修中"),VLOOKUP(C436,[2]当前组织架构!C:H,6,0),"")</f>
        <v>江远洋</v>
      </c>
      <c r="H436" s="57" t="str">
        <f>IF(OR(E436="营业",E436="装修中"),VLOOKUP(C436,[2]当前组织架构!C:H,5,0),"")</f>
        <v>郭静</v>
      </c>
      <c r="I436" s="58">
        <v>88116.53</v>
      </c>
      <c r="J436" s="58">
        <v>2566.5</v>
      </c>
      <c r="K436" s="58">
        <v>85550.03</v>
      </c>
      <c r="L436" s="58">
        <v>4274.91</v>
      </c>
      <c r="M436" s="58">
        <v>3842.26</v>
      </c>
      <c r="N436" s="58">
        <v>2874.28</v>
      </c>
      <c r="O436" s="58">
        <v>13278.33</v>
      </c>
      <c r="P436" s="58">
        <v>0</v>
      </c>
      <c r="Q436" s="58">
        <v>-817.68715138423795</v>
      </c>
      <c r="R436" s="58">
        <v>23452.092848615801</v>
      </c>
      <c r="S436" s="58">
        <v>10895.876955260899</v>
      </c>
      <c r="T436" s="58">
        <v>0</v>
      </c>
      <c r="U436" s="58">
        <v>917.43</v>
      </c>
      <c r="V436" s="58">
        <v>35265.399803876702</v>
      </c>
      <c r="W436" s="58">
        <v>50284.630196123297</v>
      </c>
      <c r="X436" s="58">
        <v>16444.5</v>
      </c>
      <c r="Y436" s="58">
        <v>315.93</v>
      </c>
      <c r="Z436" s="58">
        <v>2602.83</v>
      </c>
      <c r="AA436" s="58">
        <v>3710.15</v>
      </c>
      <c r="AB436" s="58">
        <v>332.37301886792</v>
      </c>
      <c r="AC436" s="58">
        <v>0</v>
      </c>
      <c r="AD436" s="58">
        <v>23405.7830188679</v>
      </c>
      <c r="AE436" s="58">
        <v>4339.1099999999997</v>
      </c>
      <c r="AF436" s="58">
        <v>4</v>
      </c>
      <c r="AG436" s="58">
        <v>173.3</v>
      </c>
      <c r="AH436" s="58">
        <v>350</v>
      </c>
      <c r="AI436" s="58">
        <v>316.83</v>
      </c>
      <c r="AJ436" s="58">
        <v>16.690000000000001</v>
      </c>
      <c r="AK436" s="58">
        <v>46.96</v>
      </c>
      <c r="AL436" s="58">
        <v>0</v>
      </c>
      <c r="AM436" s="58">
        <v>1013.78</v>
      </c>
      <c r="AN436" s="58">
        <v>539.03</v>
      </c>
      <c r="AO436" s="58">
        <v>789.02</v>
      </c>
      <c r="AP436" s="58">
        <v>0</v>
      </c>
      <c r="AQ436" s="58">
        <v>500</v>
      </c>
      <c r="AR436" s="58">
        <v>0</v>
      </c>
      <c r="AS436" s="58">
        <v>0</v>
      </c>
      <c r="AT436" s="58">
        <v>0</v>
      </c>
      <c r="AU436" s="58">
        <v>0</v>
      </c>
      <c r="AV436" s="58">
        <v>2110.82067907599</v>
      </c>
      <c r="AW436" s="58">
        <v>10199.540679076001</v>
      </c>
      <c r="AX436" s="58">
        <v>14945.71</v>
      </c>
      <c r="AY436" s="58">
        <v>828</v>
      </c>
      <c r="AZ436" s="58">
        <v>15773.71</v>
      </c>
      <c r="BA436" s="58">
        <v>905.59649817939498</v>
      </c>
    </row>
    <row r="437" spans="1:53">
      <c r="A437" s="56">
        <v>202403</v>
      </c>
      <c r="B437" s="56" t="s">
        <v>532</v>
      </c>
      <c r="C437" s="56" t="s">
        <v>244</v>
      </c>
      <c r="D437" s="56" t="s">
        <v>243</v>
      </c>
      <c r="E437" s="62" t="str">
        <f>VLOOKUP(C437,'[2]2024年门店-截止10.31'!A:C,3,0)</f>
        <v>营业</v>
      </c>
      <c r="F437" s="63">
        <f>VLOOKUP(C437,[2]面积!A:B,2,0)</f>
        <v>69.319999999999993</v>
      </c>
      <c r="G437" s="57" t="str">
        <f>IF(OR(E437="营业",E437="装修中"),VLOOKUP(C437,[2]当前组织架构!C:H,6,0),"")</f>
        <v>江远洋</v>
      </c>
      <c r="H437" s="57" t="str">
        <f>IF(OR(E437="营业",E437="装修中"),VLOOKUP(C437,[2]当前组织架构!C:H,5,0),"")</f>
        <v>郭静</v>
      </c>
      <c r="I437" s="58">
        <v>119409.45</v>
      </c>
      <c r="J437" s="58">
        <v>3477.95</v>
      </c>
      <c r="K437" s="58">
        <v>115931.5</v>
      </c>
      <c r="L437" s="58">
        <v>5984.25</v>
      </c>
      <c r="M437" s="58">
        <v>5336.01</v>
      </c>
      <c r="N437" s="58">
        <v>4704.04</v>
      </c>
      <c r="O437" s="58">
        <v>17135.13</v>
      </c>
      <c r="P437" s="58">
        <v>0</v>
      </c>
      <c r="Q437" s="58">
        <v>-1117.1934751046399</v>
      </c>
      <c r="R437" s="58">
        <v>32042.236524895401</v>
      </c>
      <c r="S437" s="58">
        <v>14422.915404183301</v>
      </c>
      <c r="T437" s="58">
        <v>210.62</v>
      </c>
      <c r="U437" s="58">
        <v>979.69</v>
      </c>
      <c r="V437" s="58">
        <v>47655.461929078599</v>
      </c>
      <c r="W437" s="58">
        <v>68276.038070921393</v>
      </c>
      <c r="X437" s="58">
        <v>19108.169999999998</v>
      </c>
      <c r="Y437" s="58">
        <v>0</v>
      </c>
      <c r="Z437" s="58">
        <v>1553.34</v>
      </c>
      <c r="AA437" s="58">
        <v>2690.29</v>
      </c>
      <c r="AB437" s="58">
        <v>237.01283018868</v>
      </c>
      <c r="AC437" s="58">
        <v>0</v>
      </c>
      <c r="AD437" s="58">
        <v>23588.812830188701</v>
      </c>
      <c r="AE437" s="58">
        <v>2997.81</v>
      </c>
      <c r="AF437" s="58">
        <v>0</v>
      </c>
      <c r="AG437" s="58">
        <v>613.79</v>
      </c>
      <c r="AH437" s="58">
        <v>180.35</v>
      </c>
      <c r="AI437" s="58">
        <v>0</v>
      </c>
      <c r="AJ437" s="58">
        <v>0</v>
      </c>
      <c r="AK437" s="58">
        <v>44.48</v>
      </c>
      <c r="AL437" s="58">
        <v>0</v>
      </c>
      <c r="AM437" s="58">
        <v>828.93</v>
      </c>
      <c r="AN437" s="58">
        <v>503.03</v>
      </c>
      <c r="AO437" s="58">
        <v>903.95</v>
      </c>
      <c r="AP437" s="58">
        <v>0</v>
      </c>
      <c r="AQ437" s="58">
        <v>440</v>
      </c>
      <c r="AR437" s="58">
        <v>0</v>
      </c>
      <c r="AS437" s="58">
        <v>0</v>
      </c>
      <c r="AT437" s="58">
        <v>0</v>
      </c>
      <c r="AU437" s="58">
        <v>0</v>
      </c>
      <c r="AV437" s="58">
        <v>2110.82067907599</v>
      </c>
      <c r="AW437" s="58">
        <v>8623.1606790759906</v>
      </c>
      <c r="AX437" s="58">
        <v>16248.61</v>
      </c>
      <c r="AY437" s="58">
        <v>6238.8</v>
      </c>
      <c r="AZ437" s="58">
        <v>22487.41</v>
      </c>
      <c r="BA437" s="58">
        <v>13576.6545616567</v>
      </c>
    </row>
    <row r="438" spans="1:53">
      <c r="A438" s="56">
        <v>202403</v>
      </c>
      <c r="B438" s="56" t="s">
        <v>532</v>
      </c>
      <c r="C438" s="56" t="s">
        <v>246</v>
      </c>
      <c r="D438" s="56" t="s">
        <v>245</v>
      </c>
      <c r="E438" s="62" t="str">
        <f>VLOOKUP(C438,'[2]2024年门店-截止10.31'!A:C,3,0)</f>
        <v>营业</v>
      </c>
      <c r="F438" s="63">
        <f>VLOOKUP(C438,[2]面积!A:B,2,0)</f>
        <v>30</v>
      </c>
      <c r="G438" s="57" t="str">
        <f>IF(OR(E438="营业",E438="装修中"),VLOOKUP(C438,[2]当前组织架构!C:H,6,0),"")</f>
        <v>江远洋</v>
      </c>
      <c r="H438" s="57" t="str">
        <f>IF(OR(E438="营业",E438="装修中"),VLOOKUP(C438,[2]当前组织架构!C:H,5,0),"")</f>
        <v>郭静</v>
      </c>
      <c r="I438" s="58">
        <v>134550.01999999999</v>
      </c>
      <c r="J438" s="58">
        <v>3918.9299999999898</v>
      </c>
      <c r="K438" s="58">
        <v>130631.09</v>
      </c>
      <c r="L438" s="58">
        <v>6286.15</v>
      </c>
      <c r="M438" s="58">
        <v>5960.64</v>
      </c>
      <c r="N438" s="58">
        <v>5130.4799999999996</v>
      </c>
      <c r="O438" s="58">
        <v>20003.22</v>
      </c>
      <c r="P438" s="58">
        <v>0</v>
      </c>
      <c r="Q438" s="58">
        <v>-1259.4076413320199</v>
      </c>
      <c r="R438" s="58">
        <v>36121.082358667998</v>
      </c>
      <c r="S438" s="58">
        <v>16575.396861491499</v>
      </c>
      <c r="T438" s="58">
        <v>275.98</v>
      </c>
      <c r="U438" s="58">
        <v>930.64</v>
      </c>
      <c r="V438" s="58">
        <v>53903.0992201595</v>
      </c>
      <c r="W438" s="58">
        <v>76727.990779840504</v>
      </c>
      <c r="X438" s="58">
        <v>22076</v>
      </c>
      <c r="Y438" s="58">
        <v>830.15</v>
      </c>
      <c r="Z438" s="58">
        <v>0</v>
      </c>
      <c r="AA438" s="58">
        <v>5979.25</v>
      </c>
      <c r="AB438" s="58">
        <v>497.20377358490998</v>
      </c>
      <c r="AC438" s="58">
        <v>0</v>
      </c>
      <c r="AD438" s="58">
        <v>29382.603773584899</v>
      </c>
      <c r="AE438" s="58">
        <v>8400</v>
      </c>
      <c r="AF438" s="58">
        <v>0</v>
      </c>
      <c r="AG438" s="58">
        <v>659.71</v>
      </c>
      <c r="AH438" s="58">
        <v>258.89</v>
      </c>
      <c r="AI438" s="58">
        <v>0</v>
      </c>
      <c r="AJ438" s="58">
        <v>0</v>
      </c>
      <c r="AK438" s="58">
        <v>33.67</v>
      </c>
      <c r="AL438" s="58">
        <v>0</v>
      </c>
      <c r="AM438" s="58">
        <v>931.08</v>
      </c>
      <c r="AN438" s="58">
        <v>543.03</v>
      </c>
      <c r="AO438" s="58">
        <v>1058.99</v>
      </c>
      <c r="AP438" s="58">
        <v>0</v>
      </c>
      <c r="AQ438" s="58">
        <v>520</v>
      </c>
      <c r="AR438" s="58">
        <v>0</v>
      </c>
      <c r="AS438" s="58">
        <v>0</v>
      </c>
      <c r="AT438" s="58">
        <v>0</v>
      </c>
      <c r="AU438" s="58">
        <v>0</v>
      </c>
      <c r="AV438" s="58">
        <v>2110.82067907599</v>
      </c>
      <c r="AW438" s="58">
        <v>14516.190679076</v>
      </c>
      <c r="AX438" s="58">
        <v>21581.87</v>
      </c>
      <c r="AY438" s="58">
        <v>1050</v>
      </c>
      <c r="AZ438" s="58">
        <v>22631.87</v>
      </c>
      <c r="BA438" s="58">
        <v>10197.3263271796</v>
      </c>
    </row>
    <row r="439" spans="1:53">
      <c r="A439" s="56">
        <v>202403</v>
      </c>
      <c r="B439" s="56" t="s">
        <v>528</v>
      </c>
      <c r="C439" s="56" t="s">
        <v>248</v>
      </c>
      <c r="D439" s="56" t="s">
        <v>247</v>
      </c>
      <c r="E439" s="62" t="str">
        <f>VLOOKUP(C439,'[2]2024年门店-截止10.31'!A:C,3,0)</f>
        <v>已闭店</v>
      </c>
      <c r="F439" s="63">
        <f>VLOOKUP(C439,[2]面积!A:B,2,0)</f>
        <v>81.34</v>
      </c>
      <c r="G439" s="57" t="str">
        <f>IF(OR(E439="营业",E439="装修中"),VLOOKUP(C439,[2]当前组织架构!C:H,6,0),"")</f>
        <v/>
      </c>
      <c r="H439" s="57" t="str">
        <f>IF(OR(E439="营业",E439="装修中"),VLOOKUP(C439,[2]当前组织架构!C:H,5,0),"")</f>
        <v/>
      </c>
      <c r="I439" s="58">
        <v>59104.61</v>
      </c>
      <c r="J439" s="58">
        <v>3345.54</v>
      </c>
      <c r="K439" s="58">
        <v>55759.07</v>
      </c>
      <c r="L439" s="58">
        <v>2872.64</v>
      </c>
      <c r="M439" s="58">
        <v>3706.43</v>
      </c>
      <c r="N439" s="58">
        <v>1203.69</v>
      </c>
      <c r="O439" s="58">
        <v>9687.58</v>
      </c>
      <c r="P439" s="58">
        <v>0</v>
      </c>
      <c r="Q439" s="58">
        <v>-377.07670242872899</v>
      </c>
      <c r="R439" s="58">
        <v>17093.263297571299</v>
      </c>
      <c r="S439" s="58">
        <v>3779.4554359466902</v>
      </c>
      <c r="T439" s="58">
        <v>0</v>
      </c>
      <c r="U439" s="58">
        <v>4776.05</v>
      </c>
      <c r="V439" s="58">
        <v>25648.768733518002</v>
      </c>
      <c r="W439" s="58">
        <v>30110.301266482002</v>
      </c>
      <c r="X439" s="58">
        <v>11650</v>
      </c>
      <c r="Y439" s="58">
        <v>2256</v>
      </c>
      <c r="Z439" s="58">
        <v>1504.06</v>
      </c>
      <c r="AA439" s="58">
        <v>2984.76</v>
      </c>
      <c r="AB439" s="58">
        <v>465.18698113208001</v>
      </c>
      <c r="AC439" s="58">
        <v>6720</v>
      </c>
      <c r="AD439" s="58">
        <v>25580.006981132101</v>
      </c>
      <c r="AE439" s="58">
        <v>0</v>
      </c>
      <c r="AF439" s="58">
        <v>0</v>
      </c>
      <c r="AG439" s="58">
        <v>61.14</v>
      </c>
      <c r="AH439" s="58">
        <v>0</v>
      </c>
      <c r="AI439" s="58">
        <v>0</v>
      </c>
      <c r="AJ439" s="58">
        <v>0</v>
      </c>
      <c r="AK439" s="58">
        <v>209.86</v>
      </c>
      <c r="AL439" s="58">
        <v>0</v>
      </c>
      <c r="AM439" s="58">
        <v>1094.3</v>
      </c>
      <c r="AN439" s="58">
        <v>424.54</v>
      </c>
      <c r="AO439" s="58">
        <v>647.54999999999995</v>
      </c>
      <c r="AP439" s="58">
        <v>0</v>
      </c>
      <c r="AQ439" s="58">
        <v>0</v>
      </c>
      <c r="AR439" s="58">
        <v>0</v>
      </c>
      <c r="AS439" s="58">
        <v>0</v>
      </c>
      <c r="AT439" s="58">
        <v>0</v>
      </c>
      <c r="AU439" s="58">
        <v>0</v>
      </c>
      <c r="AV439" s="58">
        <v>1916.08491412536</v>
      </c>
      <c r="AW439" s="58">
        <v>4353.4749141253596</v>
      </c>
      <c r="AX439" s="58">
        <v>17042.857142857101</v>
      </c>
      <c r="AY439" s="58">
        <v>4272.6320754716999</v>
      </c>
      <c r="AZ439" s="58">
        <v>21315.489218328799</v>
      </c>
      <c r="BA439" s="58">
        <v>-21138.669847104298</v>
      </c>
    </row>
    <row r="440" spans="1:53">
      <c r="A440" s="56">
        <v>202403</v>
      </c>
      <c r="B440" s="56" t="s">
        <v>528</v>
      </c>
      <c r="C440" s="56" t="s">
        <v>250</v>
      </c>
      <c r="D440" s="56" t="s">
        <v>249</v>
      </c>
      <c r="E440" s="62" t="str">
        <f>VLOOKUP(C440,'[2]2024年门店-截止10.31'!A:C,3,0)</f>
        <v>营业</v>
      </c>
      <c r="F440" s="63">
        <f>VLOOKUP(C440,[2]面积!A:B,2,0)</f>
        <v>101.71</v>
      </c>
      <c r="G440" s="57" t="str">
        <f>IF(OR(E440="营业",E440="装修中"),VLOOKUP(C440,[2]当前组织架构!C:H,6,0),"")</f>
        <v>戴斌</v>
      </c>
      <c r="H440" s="57" t="str">
        <f>IF(OR(E440="营业",E440="装修中"),VLOOKUP(C440,[2]当前组织架构!C:H,5,0),"")</f>
        <v>王炎根</v>
      </c>
      <c r="I440" s="58">
        <v>91580.1</v>
      </c>
      <c r="J440" s="58">
        <v>5183.78</v>
      </c>
      <c r="K440" s="58">
        <v>86396.32</v>
      </c>
      <c r="L440" s="58">
        <v>3848.26</v>
      </c>
      <c r="M440" s="58">
        <v>4683.62</v>
      </c>
      <c r="N440" s="58">
        <v>3520.45</v>
      </c>
      <c r="O440" s="58">
        <v>13861.24</v>
      </c>
      <c r="P440" s="58">
        <v>0</v>
      </c>
      <c r="Q440" s="58">
        <v>-559.31387275554096</v>
      </c>
      <c r="R440" s="58">
        <v>25354.256127244498</v>
      </c>
      <c r="S440" s="58">
        <v>5465.8117534159401</v>
      </c>
      <c r="T440" s="58">
        <v>0</v>
      </c>
      <c r="U440" s="58">
        <v>15.09</v>
      </c>
      <c r="V440" s="58">
        <v>30835.157880660401</v>
      </c>
      <c r="W440" s="58">
        <v>55561.162119339599</v>
      </c>
      <c r="X440" s="58">
        <v>18200</v>
      </c>
      <c r="Y440" s="58">
        <v>1965.9</v>
      </c>
      <c r="Z440" s="58">
        <v>1912.35</v>
      </c>
      <c r="AA440" s="58">
        <v>6361.4</v>
      </c>
      <c r="AB440" s="58">
        <v>440.26509433962002</v>
      </c>
      <c r="AC440" s="58">
        <v>0</v>
      </c>
      <c r="AD440" s="58">
        <v>28879.915094339602</v>
      </c>
      <c r="AE440" s="58">
        <v>0</v>
      </c>
      <c r="AF440" s="58">
        <v>0</v>
      </c>
      <c r="AG440" s="58">
        <v>119.11</v>
      </c>
      <c r="AH440" s="58">
        <v>0</v>
      </c>
      <c r="AI440" s="58">
        <v>0</v>
      </c>
      <c r="AJ440" s="58">
        <v>61.06</v>
      </c>
      <c r="AK440" s="58">
        <v>43.69</v>
      </c>
      <c r="AL440" s="58">
        <v>0</v>
      </c>
      <c r="AM440" s="58">
        <v>932.73</v>
      </c>
      <c r="AN440" s="58">
        <v>503.03</v>
      </c>
      <c r="AO440" s="58">
        <v>828.84</v>
      </c>
      <c r="AP440" s="58">
        <v>0</v>
      </c>
      <c r="AQ440" s="58">
        <v>0</v>
      </c>
      <c r="AR440" s="58">
        <v>0</v>
      </c>
      <c r="AS440" s="58">
        <v>0</v>
      </c>
      <c r="AT440" s="58">
        <v>0</v>
      </c>
      <c r="AU440" s="58">
        <v>0</v>
      </c>
      <c r="AV440" s="58">
        <v>1916.08491412536</v>
      </c>
      <c r="AW440" s="58">
        <v>4404.5449141253603</v>
      </c>
      <c r="AX440" s="58">
        <v>17301.352380952401</v>
      </c>
      <c r="AY440" s="58">
        <v>4605.7358490566003</v>
      </c>
      <c r="AZ440" s="58">
        <v>21907.088230009002</v>
      </c>
      <c r="BA440" s="58">
        <v>369.61388086563602</v>
      </c>
    </row>
    <row r="441" spans="1:53">
      <c r="A441" s="56">
        <v>202403</v>
      </c>
      <c r="B441" s="56" t="s">
        <v>528</v>
      </c>
      <c r="C441" s="56" t="s">
        <v>252</v>
      </c>
      <c r="D441" s="56" t="s">
        <v>251</v>
      </c>
      <c r="E441" s="62" t="str">
        <f>VLOOKUP(C441,'[2]2024年门店-截止10.31'!A:C,3,0)</f>
        <v>已闭店</v>
      </c>
      <c r="F441" s="63">
        <f>VLOOKUP(C441,[2]面积!A:B,2,0)</f>
        <v>74.5</v>
      </c>
      <c r="G441" s="57" t="str">
        <f>IF(OR(E441="营业",E441="装修中"),VLOOKUP(C441,[2]当前组织架构!C:H,6,0),"")</f>
        <v/>
      </c>
      <c r="H441" s="57" t="str">
        <f>IF(OR(E441="营业",E441="装修中"),VLOOKUP(C441,[2]当前组织架构!C:H,5,0),"")</f>
        <v/>
      </c>
      <c r="I441" s="58">
        <v>146724.79</v>
      </c>
      <c r="J441" s="58">
        <v>8305.1800000000203</v>
      </c>
      <c r="K441" s="58">
        <v>138419.60999999999</v>
      </c>
      <c r="L441" s="58">
        <v>6734.69</v>
      </c>
      <c r="M441" s="58">
        <v>7967.59</v>
      </c>
      <c r="N441" s="58">
        <v>6515.14</v>
      </c>
      <c r="O441" s="58">
        <v>21836.52</v>
      </c>
      <c r="P441" s="58">
        <v>0</v>
      </c>
      <c r="Q441" s="58">
        <v>-929.26856156001304</v>
      </c>
      <c r="R441" s="58">
        <v>42124.671438439997</v>
      </c>
      <c r="S441" s="58">
        <v>8751.9727747534707</v>
      </c>
      <c r="T441" s="58">
        <v>0</v>
      </c>
      <c r="U441" s="58">
        <v>2263.39</v>
      </c>
      <c r="V441" s="58">
        <v>53140.034213193503</v>
      </c>
      <c r="W441" s="58">
        <v>85279.575786806497</v>
      </c>
      <c r="X441" s="58">
        <v>23051.02</v>
      </c>
      <c r="Y441" s="58">
        <v>4769.78</v>
      </c>
      <c r="Z441" s="58">
        <v>4220.66</v>
      </c>
      <c r="AA441" s="58">
        <v>3544.57</v>
      </c>
      <c r="AB441" s="58">
        <v>1419.13</v>
      </c>
      <c r="AC441" s="58">
        <v>0</v>
      </c>
      <c r="AD441" s="58">
        <v>37005.160000000003</v>
      </c>
      <c r="AE441" s="58">
        <v>5030.3599999999997</v>
      </c>
      <c r="AF441" s="58">
        <v>0</v>
      </c>
      <c r="AG441" s="58">
        <v>709.26</v>
      </c>
      <c r="AH441" s="58">
        <v>250.55</v>
      </c>
      <c r="AI441" s="58">
        <v>346</v>
      </c>
      <c r="AJ441" s="58">
        <v>0</v>
      </c>
      <c r="AK441" s="58">
        <v>44.03</v>
      </c>
      <c r="AL441" s="58">
        <v>0</v>
      </c>
      <c r="AM441" s="58">
        <v>1207.08</v>
      </c>
      <c r="AN441" s="58">
        <v>1276.83</v>
      </c>
      <c r="AO441" s="58">
        <v>743.29</v>
      </c>
      <c r="AP441" s="58">
        <v>0</v>
      </c>
      <c r="AQ441" s="58">
        <v>0</v>
      </c>
      <c r="AR441" s="58">
        <v>0</v>
      </c>
      <c r="AS441" s="58">
        <v>0</v>
      </c>
      <c r="AT441" s="58">
        <v>0</v>
      </c>
      <c r="AU441" s="58">
        <v>0</v>
      </c>
      <c r="AV441" s="58">
        <v>1916.08491412536</v>
      </c>
      <c r="AW441" s="58">
        <v>11523.4849141254</v>
      </c>
      <c r="AX441" s="58">
        <v>24194.761904761901</v>
      </c>
      <c r="AY441" s="58">
        <v>7520.28301886792</v>
      </c>
      <c r="AZ441" s="58">
        <v>31715.044923629801</v>
      </c>
      <c r="BA441" s="58">
        <v>5035.8859490512696</v>
      </c>
    </row>
    <row r="442" spans="1:53">
      <c r="A442" s="56">
        <v>202403</v>
      </c>
      <c r="B442" s="56" t="s">
        <v>528</v>
      </c>
      <c r="C442" s="56" t="s">
        <v>254</v>
      </c>
      <c r="D442" s="56" t="s">
        <v>253</v>
      </c>
      <c r="E442" s="62" t="str">
        <f>VLOOKUP(C442,'[2]2024年门店-截止10.31'!A:C,3,0)</f>
        <v>营业</v>
      </c>
      <c r="F442" s="63">
        <f>VLOOKUP(C442,[2]面积!A:B,2,0)</f>
        <v>76</v>
      </c>
      <c r="G442" s="57" t="str">
        <f>IF(OR(E442="营业",E442="装修中"),VLOOKUP(C442,[2]当前组织架构!C:H,6,0),"")</f>
        <v>戴斌</v>
      </c>
      <c r="H442" s="57" t="str">
        <f>IF(OR(E442="营业",E442="装修中"),VLOOKUP(C442,[2]当前组织架构!C:H,5,0),"")</f>
        <v>王炎根</v>
      </c>
      <c r="I442" s="58">
        <v>136007.79999999999</v>
      </c>
      <c r="J442" s="58">
        <v>7698.5499999999902</v>
      </c>
      <c r="K442" s="58">
        <v>128309.25</v>
      </c>
      <c r="L442" s="58">
        <v>5589.33</v>
      </c>
      <c r="M442" s="58">
        <v>7013.17</v>
      </c>
      <c r="N442" s="58">
        <v>4397.09</v>
      </c>
      <c r="O442" s="58">
        <v>18747.03</v>
      </c>
      <c r="P442" s="58">
        <v>0</v>
      </c>
      <c r="Q442" s="58">
        <v>-771.54867006439804</v>
      </c>
      <c r="R442" s="58">
        <v>34975.071329935599</v>
      </c>
      <c r="S442" s="58">
        <v>7436.6835488953602</v>
      </c>
      <c r="T442" s="58">
        <v>0</v>
      </c>
      <c r="U442" s="58">
        <v>12077.98</v>
      </c>
      <c r="V442" s="58">
        <v>54489.734878830997</v>
      </c>
      <c r="W442" s="58">
        <v>73819.515121168995</v>
      </c>
      <c r="X442" s="58">
        <v>22186</v>
      </c>
      <c r="Y442" s="58">
        <v>1833.4</v>
      </c>
      <c r="Z442" s="58">
        <v>2048.52</v>
      </c>
      <c r="AA442" s="58">
        <v>4809.3999999999996</v>
      </c>
      <c r="AB442" s="58">
        <v>341.55735849056998</v>
      </c>
      <c r="AC442" s="58">
        <v>0</v>
      </c>
      <c r="AD442" s="58">
        <v>31218.877358490601</v>
      </c>
      <c r="AE442" s="58">
        <v>5507.8</v>
      </c>
      <c r="AF442" s="58">
        <v>0</v>
      </c>
      <c r="AG442" s="58">
        <v>115.71</v>
      </c>
      <c r="AH442" s="58">
        <v>118.33</v>
      </c>
      <c r="AI442" s="58">
        <v>0</v>
      </c>
      <c r="AJ442" s="58">
        <v>141.6</v>
      </c>
      <c r="AK442" s="58">
        <v>45.37</v>
      </c>
      <c r="AL442" s="58">
        <v>0</v>
      </c>
      <c r="AM442" s="58">
        <v>851.68</v>
      </c>
      <c r="AN442" s="58">
        <v>831.33</v>
      </c>
      <c r="AO442" s="58">
        <v>731.99</v>
      </c>
      <c r="AP442" s="58">
        <v>0</v>
      </c>
      <c r="AQ442" s="58">
        <v>0</v>
      </c>
      <c r="AR442" s="58">
        <v>0</v>
      </c>
      <c r="AS442" s="58">
        <v>0</v>
      </c>
      <c r="AT442" s="58">
        <v>0</v>
      </c>
      <c r="AU442" s="58">
        <v>0</v>
      </c>
      <c r="AV442" s="58">
        <v>1916.08491412536</v>
      </c>
      <c r="AW442" s="58">
        <v>10259.8949141254</v>
      </c>
      <c r="AX442" s="58">
        <v>24726.780952380999</v>
      </c>
      <c r="AY442" s="58">
        <v>4361.6320754716999</v>
      </c>
      <c r="AZ442" s="58">
        <v>29088.413027852701</v>
      </c>
      <c r="BA442" s="58">
        <v>3252.3298207002999</v>
      </c>
    </row>
    <row r="443" spans="1:53">
      <c r="A443" s="56">
        <v>202403</v>
      </c>
      <c r="B443" s="56" t="s">
        <v>528</v>
      </c>
      <c r="C443" s="56" t="s">
        <v>256</v>
      </c>
      <c r="D443" s="56" t="s">
        <v>255</v>
      </c>
      <c r="E443" s="62" t="str">
        <f>VLOOKUP(C443,'[2]2024年门店-截止10.31'!A:C,3,0)</f>
        <v>营业</v>
      </c>
      <c r="F443" s="63">
        <f>VLOOKUP(C443,[2]面积!A:B,2,0)</f>
        <v>73</v>
      </c>
      <c r="G443" s="57" t="str">
        <f>IF(OR(E443="营业",E443="装修中"),VLOOKUP(C443,[2]当前组织架构!C:H,6,0),"")</f>
        <v>戴斌</v>
      </c>
      <c r="H443" s="57" t="str">
        <f>IF(OR(E443="营业",E443="装修中"),VLOOKUP(C443,[2]当前组织架构!C:H,5,0),"")</f>
        <v>王炎根</v>
      </c>
      <c r="I443" s="58">
        <v>109915.28</v>
      </c>
      <c r="J443" s="58">
        <v>6221.62</v>
      </c>
      <c r="K443" s="58">
        <v>103693.66</v>
      </c>
      <c r="L443" s="58">
        <v>5035.78</v>
      </c>
      <c r="M443" s="58">
        <v>6025.48</v>
      </c>
      <c r="N443" s="58">
        <v>3828.96</v>
      </c>
      <c r="O443" s="58">
        <v>15872.55</v>
      </c>
      <c r="P443" s="58">
        <v>0</v>
      </c>
      <c r="Q443" s="58">
        <v>-663.978140618525</v>
      </c>
      <c r="R443" s="58">
        <v>30098.791859381501</v>
      </c>
      <c r="S443" s="58">
        <v>6327.91665957024</v>
      </c>
      <c r="T443" s="58">
        <v>0</v>
      </c>
      <c r="U443" s="58">
        <v>9541.65</v>
      </c>
      <c r="V443" s="58">
        <v>45968.358518951703</v>
      </c>
      <c r="W443" s="58">
        <v>57725.3014810483</v>
      </c>
      <c r="X443" s="58">
        <v>16619.32</v>
      </c>
      <c r="Y443" s="58">
        <v>7010.8</v>
      </c>
      <c r="Z443" s="58">
        <v>890.34</v>
      </c>
      <c r="AA443" s="58">
        <v>5643.6</v>
      </c>
      <c r="AB443" s="58">
        <v>452.79849056604002</v>
      </c>
      <c r="AC443" s="58">
        <v>0</v>
      </c>
      <c r="AD443" s="58">
        <v>30616.858490565999</v>
      </c>
      <c r="AE443" s="58">
        <v>4962</v>
      </c>
      <c r="AF443" s="58">
        <v>0</v>
      </c>
      <c r="AG443" s="58">
        <v>261.3</v>
      </c>
      <c r="AH443" s="58">
        <v>95</v>
      </c>
      <c r="AI443" s="58">
        <v>0</v>
      </c>
      <c r="AJ443" s="58">
        <v>0</v>
      </c>
      <c r="AK443" s="58">
        <v>37.85</v>
      </c>
      <c r="AL443" s="58">
        <v>0</v>
      </c>
      <c r="AM443" s="58">
        <v>1098.8499999999999</v>
      </c>
      <c r="AN443" s="58">
        <v>531.33000000000004</v>
      </c>
      <c r="AO443" s="58">
        <v>714.82</v>
      </c>
      <c r="AP443" s="58">
        <v>0</v>
      </c>
      <c r="AQ443" s="58">
        <v>0</v>
      </c>
      <c r="AR443" s="58">
        <v>0</v>
      </c>
      <c r="AS443" s="58">
        <v>0</v>
      </c>
      <c r="AT443" s="58">
        <v>0</v>
      </c>
      <c r="AU443" s="58">
        <v>0</v>
      </c>
      <c r="AV443" s="58">
        <v>1916.08491412536</v>
      </c>
      <c r="AW443" s="58">
        <v>9617.2349141253599</v>
      </c>
      <c r="AX443" s="58">
        <v>14256.342857142899</v>
      </c>
      <c r="AY443" s="58">
        <v>3142.0754716981101</v>
      </c>
      <c r="AZ443" s="58">
        <v>17398.418328840999</v>
      </c>
      <c r="BA443" s="58">
        <v>92.789747515929804</v>
      </c>
    </row>
    <row r="444" spans="1:53">
      <c r="A444" s="56">
        <v>202403</v>
      </c>
      <c r="B444" s="56" t="s">
        <v>528</v>
      </c>
      <c r="C444" s="56" t="s">
        <v>258</v>
      </c>
      <c r="D444" s="56" t="s">
        <v>257</v>
      </c>
      <c r="E444" s="62" t="str">
        <f>VLOOKUP(C444,'[2]2024年门店-截止10.31'!A:C,3,0)</f>
        <v>营业</v>
      </c>
      <c r="F444" s="63">
        <f>VLOOKUP(C444,[2]面积!A:B,2,0)</f>
        <v>60.05</v>
      </c>
      <c r="G444" s="57" t="str">
        <f>IF(OR(E444="营业",E444="装修中"),VLOOKUP(C444,[2]当前组织架构!C:H,6,0),"")</f>
        <v>江远洋</v>
      </c>
      <c r="H444" s="57" t="str">
        <f>IF(OR(E444="营业",E444="装修中"),VLOOKUP(C444,[2]当前组织架构!C:H,5,0),"")</f>
        <v>严彪</v>
      </c>
      <c r="I444" s="58">
        <v>150762.85999999999</v>
      </c>
      <c r="J444" s="58">
        <v>8533.75</v>
      </c>
      <c r="K444" s="58">
        <v>142229.10999999999</v>
      </c>
      <c r="L444" s="58">
        <v>7220.42</v>
      </c>
      <c r="M444" s="58">
        <v>6123.6</v>
      </c>
      <c r="N444" s="58">
        <v>7060.47</v>
      </c>
      <c r="O444" s="58">
        <v>20293.93</v>
      </c>
      <c r="P444" s="58">
        <v>0</v>
      </c>
      <c r="Q444" s="58">
        <v>-878.42743802693303</v>
      </c>
      <c r="R444" s="58">
        <v>39819.9925619731</v>
      </c>
      <c r="S444" s="58">
        <v>8177.1674549376203</v>
      </c>
      <c r="T444" s="58">
        <v>0</v>
      </c>
      <c r="U444" s="58">
        <v>2195.54</v>
      </c>
      <c r="V444" s="58">
        <v>50192.700016910698</v>
      </c>
      <c r="W444" s="58">
        <v>92036.409983089296</v>
      </c>
      <c r="X444" s="58">
        <v>25822.16</v>
      </c>
      <c r="Y444" s="58">
        <v>345.86</v>
      </c>
      <c r="Z444" s="58">
        <v>3253.66</v>
      </c>
      <c r="AA444" s="58">
        <v>2253</v>
      </c>
      <c r="AB444" s="58">
        <v>3127.1258490566001</v>
      </c>
      <c r="AC444" s="58">
        <v>0</v>
      </c>
      <c r="AD444" s="58">
        <v>34801.805849056604</v>
      </c>
      <c r="AE444" s="58">
        <v>4706.26</v>
      </c>
      <c r="AF444" s="58">
        <v>103.37</v>
      </c>
      <c r="AG444" s="58">
        <v>581.11</v>
      </c>
      <c r="AH444" s="58">
        <v>308.38</v>
      </c>
      <c r="AI444" s="58">
        <v>1763</v>
      </c>
      <c r="AJ444" s="58">
        <v>69.14</v>
      </c>
      <c r="AK444" s="58">
        <v>50.94</v>
      </c>
      <c r="AL444" s="58">
        <v>0</v>
      </c>
      <c r="AM444" s="58">
        <v>891.36</v>
      </c>
      <c r="AN444" s="58">
        <v>886.05</v>
      </c>
      <c r="AO444" s="58">
        <v>1009.13</v>
      </c>
      <c r="AP444" s="58">
        <v>0</v>
      </c>
      <c r="AQ444" s="58">
        <v>2725</v>
      </c>
      <c r="AR444" s="58">
        <v>0</v>
      </c>
      <c r="AS444" s="58">
        <v>0</v>
      </c>
      <c r="AT444" s="58">
        <v>0</v>
      </c>
      <c r="AU444" s="58">
        <v>0</v>
      </c>
      <c r="AV444" s="58">
        <v>3099.52875226067</v>
      </c>
      <c r="AW444" s="58">
        <v>16193.268752260699</v>
      </c>
      <c r="AX444" s="58">
        <v>34863.809523809497</v>
      </c>
      <c r="AY444" s="58">
        <v>5136.7924528301901</v>
      </c>
      <c r="AZ444" s="58">
        <v>40000.6019766397</v>
      </c>
      <c r="BA444" s="58">
        <v>1040.7334051323101</v>
      </c>
    </row>
    <row r="445" spans="1:53">
      <c r="A445" s="56">
        <v>202403</v>
      </c>
      <c r="B445" s="56" t="s">
        <v>528</v>
      </c>
      <c r="C445" s="56" t="s">
        <v>260</v>
      </c>
      <c r="D445" s="56" t="s">
        <v>259</v>
      </c>
      <c r="E445" s="62" t="str">
        <f>VLOOKUP(C445,'[2]2024年门店-截止10.31'!A:C,3,0)</f>
        <v>营业</v>
      </c>
      <c r="F445" s="63">
        <f>VLOOKUP(C445,[2]面积!A:B,2,0)</f>
        <v>81.28</v>
      </c>
      <c r="G445" s="57" t="str">
        <f>IF(OR(E445="营业",E445="装修中"),VLOOKUP(C445,[2]当前组织架构!C:H,6,0),"")</f>
        <v>江远洋</v>
      </c>
      <c r="H445" s="57" t="str">
        <f>IF(OR(E445="营业",E445="装修中"),VLOOKUP(C445,[2]当前组织架构!C:H,5,0),"")</f>
        <v>严彪</v>
      </c>
      <c r="I445" s="58">
        <v>110690.69</v>
      </c>
      <c r="J445" s="58">
        <v>6265.5100000000102</v>
      </c>
      <c r="K445" s="58">
        <v>104425.18</v>
      </c>
      <c r="L445" s="58">
        <v>5605.01</v>
      </c>
      <c r="M445" s="58">
        <v>4136.29</v>
      </c>
      <c r="N445" s="58">
        <v>5323.57</v>
      </c>
      <c r="O445" s="58">
        <v>14762.55</v>
      </c>
      <c r="P445" s="58">
        <v>0</v>
      </c>
      <c r="Q445" s="58">
        <v>-643.78971305405196</v>
      </c>
      <c r="R445" s="58">
        <v>29183.6302869459</v>
      </c>
      <c r="S445" s="58">
        <v>5962.4302449093802</v>
      </c>
      <c r="T445" s="58">
        <v>0</v>
      </c>
      <c r="U445" s="58">
        <v>2058.2800000000002</v>
      </c>
      <c r="V445" s="58">
        <v>37204.340531855298</v>
      </c>
      <c r="W445" s="58">
        <v>67220.839468144695</v>
      </c>
      <c r="X445" s="58">
        <v>18701.009999999998</v>
      </c>
      <c r="Y445" s="58">
        <v>1546.21</v>
      </c>
      <c r="Z445" s="58">
        <v>1175.2</v>
      </c>
      <c r="AA445" s="58">
        <v>53.56</v>
      </c>
      <c r="AB445" s="58">
        <v>2593.87</v>
      </c>
      <c r="AC445" s="58">
        <v>0</v>
      </c>
      <c r="AD445" s="58">
        <v>24069.85</v>
      </c>
      <c r="AE445" s="58">
        <v>7724</v>
      </c>
      <c r="AF445" s="58">
        <v>115</v>
      </c>
      <c r="AG445" s="58">
        <v>71.510000000000005</v>
      </c>
      <c r="AH445" s="58">
        <v>305</v>
      </c>
      <c r="AI445" s="58">
        <v>2584</v>
      </c>
      <c r="AJ445" s="58">
        <v>0</v>
      </c>
      <c r="AK445" s="58">
        <v>41.73</v>
      </c>
      <c r="AL445" s="58">
        <v>0</v>
      </c>
      <c r="AM445" s="58">
        <v>1303.03</v>
      </c>
      <c r="AN445" s="58">
        <v>286.05</v>
      </c>
      <c r="AO445" s="58">
        <v>650.99</v>
      </c>
      <c r="AP445" s="58">
        <v>0</v>
      </c>
      <c r="AQ445" s="58">
        <v>2981.1</v>
      </c>
      <c r="AR445" s="58">
        <v>0</v>
      </c>
      <c r="AS445" s="58">
        <v>0</v>
      </c>
      <c r="AT445" s="58">
        <v>0</v>
      </c>
      <c r="AU445" s="58">
        <v>0</v>
      </c>
      <c r="AV445" s="58">
        <v>2405.8802796640798</v>
      </c>
      <c r="AW445" s="58">
        <v>18468.290279664099</v>
      </c>
      <c r="AX445" s="58">
        <v>24383.809523809501</v>
      </c>
      <c r="AY445" s="58">
        <v>3833.96226415094</v>
      </c>
      <c r="AZ445" s="58">
        <v>28217.771787960399</v>
      </c>
      <c r="BA445" s="58">
        <v>-3535.0725994798399</v>
      </c>
    </row>
    <row r="446" spans="1:53">
      <c r="A446" s="56">
        <v>202403</v>
      </c>
      <c r="B446" s="56" t="s">
        <v>528</v>
      </c>
      <c r="C446" s="56" t="s">
        <v>262</v>
      </c>
      <c r="D446" s="56" t="s">
        <v>261</v>
      </c>
      <c r="E446" s="62" t="str">
        <f>VLOOKUP(C446,'[2]2024年门店-截止10.31'!A:C,3,0)</f>
        <v>营业</v>
      </c>
      <c r="F446" s="63">
        <f>VLOOKUP(C446,[2]面积!A:B,2,0)</f>
        <v>58</v>
      </c>
      <c r="G446" s="57" t="str">
        <f>IF(OR(E446="营业",E446="装修中"),VLOOKUP(C446,[2]当前组织架构!C:H,6,0),"")</f>
        <v>江远洋</v>
      </c>
      <c r="H446" s="57" t="str">
        <f>IF(OR(E446="营业",E446="装修中"),VLOOKUP(C446,[2]当前组织架构!C:H,5,0),"")</f>
        <v>严彪</v>
      </c>
      <c r="I446" s="58">
        <v>145986.9</v>
      </c>
      <c r="J446" s="58">
        <v>8263.41</v>
      </c>
      <c r="K446" s="58">
        <v>137723.49</v>
      </c>
      <c r="L446" s="58">
        <v>7203.93</v>
      </c>
      <c r="M446" s="58">
        <v>5085.3900000000003</v>
      </c>
      <c r="N446" s="58">
        <v>5865.61</v>
      </c>
      <c r="O446" s="58">
        <v>18829.689999999999</v>
      </c>
      <c r="P446" s="58">
        <v>0</v>
      </c>
      <c r="Q446" s="58">
        <v>-798.26944124611305</v>
      </c>
      <c r="R446" s="58">
        <v>36186.350558753897</v>
      </c>
      <c r="S446" s="58">
        <v>7537.9223194062997</v>
      </c>
      <c r="T446" s="58">
        <v>0</v>
      </c>
      <c r="U446" s="58">
        <v>2059.69</v>
      </c>
      <c r="V446" s="58">
        <v>45783.9628781602</v>
      </c>
      <c r="W446" s="58">
        <v>91939.527121839797</v>
      </c>
      <c r="X446" s="58">
        <v>26557</v>
      </c>
      <c r="Y446" s="58">
        <v>954.66</v>
      </c>
      <c r="Z446" s="58">
        <v>4371.25</v>
      </c>
      <c r="AA446" s="58">
        <v>3964.08</v>
      </c>
      <c r="AB446" s="58">
        <v>1648.16</v>
      </c>
      <c r="AC446" s="58">
        <v>0</v>
      </c>
      <c r="AD446" s="58">
        <v>37495.15</v>
      </c>
      <c r="AE446" s="58">
        <v>3446.21</v>
      </c>
      <c r="AF446" s="58">
        <v>0</v>
      </c>
      <c r="AG446" s="58">
        <v>48.16</v>
      </c>
      <c r="AH446" s="58">
        <v>12.03</v>
      </c>
      <c r="AI446" s="58">
        <v>2272</v>
      </c>
      <c r="AJ446" s="58">
        <v>0</v>
      </c>
      <c r="AK446" s="58">
        <v>44.81</v>
      </c>
      <c r="AL446" s="58">
        <v>0</v>
      </c>
      <c r="AM446" s="58">
        <v>696.81</v>
      </c>
      <c r="AN446" s="58">
        <v>286.05</v>
      </c>
      <c r="AO446" s="58">
        <v>1031.6099999999999</v>
      </c>
      <c r="AP446" s="58">
        <v>0</v>
      </c>
      <c r="AQ446" s="58">
        <v>2900</v>
      </c>
      <c r="AR446" s="58">
        <v>0</v>
      </c>
      <c r="AS446" s="58">
        <v>0</v>
      </c>
      <c r="AT446" s="58">
        <v>0</v>
      </c>
      <c r="AU446" s="58">
        <v>0</v>
      </c>
      <c r="AV446" s="58">
        <v>3099.52875226067</v>
      </c>
      <c r="AW446" s="58">
        <v>13837.2087522607</v>
      </c>
      <c r="AX446" s="58">
        <v>30339.9047619048</v>
      </c>
      <c r="AY446" s="58">
        <v>4788.35849056604</v>
      </c>
      <c r="AZ446" s="58">
        <v>35128.263252470802</v>
      </c>
      <c r="BA446" s="58">
        <v>5478.9051171082601</v>
      </c>
    </row>
    <row r="447" spans="1:53">
      <c r="A447" s="56">
        <v>202403</v>
      </c>
      <c r="B447" s="56" t="s">
        <v>528</v>
      </c>
      <c r="C447" s="56" t="s">
        <v>264</v>
      </c>
      <c r="D447" s="56" t="s">
        <v>263</v>
      </c>
      <c r="E447" s="62" t="str">
        <f>VLOOKUP(C447,'[2]2024年门店-截止10.31'!A:C,3,0)</f>
        <v>营业</v>
      </c>
      <c r="F447" s="63">
        <f>VLOOKUP(C447,[2]面积!A:B,2,0)</f>
        <v>78</v>
      </c>
      <c r="G447" s="57" t="str">
        <f>IF(OR(E447="营业",E447="装修中"),VLOOKUP(C447,[2]当前组织架构!C:H,6,0),"")</f>
        <v>江远洋</v>
      </c>
      <c r="H447" s="57" t="str">
        <f>IF(OR(E447="营业",E447="装修中"),VLOOKUP(C447,[2]当前组织架构!C:H,5,0),"")</f>
        <v>许瑛伦</v>
      </c>
      <c r="I447" s="58">
        <v>151968.51</v>
      </c>
      <c r="J447" s="58">
        <v>8601.9900000000198</v>
      </c>
      <c r="K447" s="58">
        <v>143366.51999999999</v>
      </c>
      <c r="L447" s="58">
        <v>8051.71</v>
      </c>
      <c r="M447" s="58">
        <v>5350.16</v>
      </c>
      <c r="N447" s="58">
        <v>4115.84</v>
      </c>
      <c r="O447" s="58">
        <v>18505.28</v>
      </c>
      <c r="P447" s="58">
        <v>0</v>
      </c>
      <c r="Q447" s="58">
        <v>-777.51379084912401</v>
      </c>
      <c r="R447" s="58">
        <v>35245.476209150896</v>
      </c>
      <c r="S447" s="58">
        <v>7387.4992794465497</v>
      </c>
      <c r="T447" s="58">
        <v>0</v>
      </c>
      <c r="U447" s="58">
        <v>2104.5</v>
      </c>
      <c r="V447" s="58">
        <v>44737.475488597403</v>
      </c>
      <c r="W447" s="58">
        <v>98629.044511402593</v>
      </c>
      <c r="X447" s="58">
        <v>25778</v>
      </c>
      <c r="Y447" s="58">
        <v>305.18</v>
      </c>
      <c r="Z447" s="58">
        <v>2548.9699999999998</v>
      </c>
      <c r="AA447" s="58">
        <v>1012.97</v>
      </c>
      <c r="AB447" s="58">
        <v>4608.2073584905702</v>
      </c>
      <c r="AC447" s="58">
        <v>0</v>
      </c>
      <c r="AD447" s="58">
        <v>34253.327358490598</v>
      </c>
      <c r="AE447" s="58">
        <v>4188.62</v>
      </c>
      <c r="AF447" s="58">
        <v>111.87</v>
      </c>
      <c r="AG447" s="58">
        <v>474.99</v>
      </c>
      <c r="AH447" s="58">
        <v>398</v>
      </c>
      <c r="AI447" s="58">
        <v>2945</v>
      </c>
      <c r="AJ447" s="58">
        <v>46.02</v>
      </c>
      <c r="AK447" s="58">
        <v>44.81</v>
      </c>
      <c r="AL447" s="58">
        <v>0</v>
      </c>
      <c r="AM447" s="58">
        <v>3834.87</v>
      </c>
      <c r="AN447" s="58">
        <v>364.05</v>
      </c>
      <c r="AO447" s="58">
        <v>1039.8499999999999</v>
      </c>
      <c r="AP447" s="58">
        <v>0</v>
      </c>
      <c r="AQ447" s="58">
        <v>5610</v>
      </c>
      <c r="AR447" s="58">
        <v>0</v>
      </c>
      <c r="AS447" s="58">
        <v>0</v>
      </c>
      <c r="AT447" s="58">
        <v>0</v>
      </c>
      <c r="AU447" s="58">
        <v>0</v>
      </c>
      <c r="AV447" s="58">
        <v>2405.8802796640798</v>
      </c>
      <c r="AW447" s="58">
        <v>21463.960279664101</v>
      </c>
      <c r="AX447" s="58">
        <v>31051.428571428602</v>
      </c>
      <c r="AY447" s="58">
        <v>6622.64150943396</v>
      </c>
      <c r="AZ447" s="58">
        <v>37674.070080862599</v>
      </c>
      <c r="BA447" s="58">
        <v>5237.6867923853397</v>
      </c>
    </row>
    <row r="448" spans="1:53">
      <c r="A448" s="56">
        <v>202403</v>
      </c>
      <c r="B448" s="56" t="s">
        <v>528</v>
      </c>
      <c r="C448" s="56" t="s">
        <v>266</v>
      </c>
      <c r="D448" s="56" t="s">
        <v>265</v>
      </c>
      <c r="E448" s="62" t="str">
        <f>VLOOKUP(C448,'[2]2024年门店-截止10.31'!A:C,3,0)</f>
        <v>营业</v>
      </c>
      <c r="F448" s="63">
        <f>VLOOKUP(C448,[2]面积!A:B,2,0)</f>
        <v>178</v>
      </c>
      <c r="G448" s="57" t="str">
        <f>IF(OR(E448="营业",E448="装修中"),VLOOKUP(C448,[2]当前组织架构!C:H,6,0),"")</f>
        <v>江远洋</v>
      </c>
      <c r="H448" s="57" t="str">
        <f>IF(OR(E448="营业",E448="装修中"),VLOOKUP(C448,[2]当前组织架构!C:H,5,0),"")</f>
        <v>严彪</v>
      </c>
      <c r="I448" s="58">
        <v>115966.55</v>
      </c>
      <c r="J448" s="58">
        <v>6564.14</v>
      </c>
      <c r="K448" s="58">
        <v>109402.41</v>
      </c>
      <c r="L448" s="58">
        <v>5637.04</v>
      </c>
      <c r="M448" s="58">
        <v>3998.28</v>
      </c>
      <c r="N448" s="58">
        <v>2920.89</v>
      </c>
      <c r="O448" s="58">
        <v>13356.65</v>
      </c>
      <c r="P448" s="58">
        <v>0</v>
      </c>
      <c r="Q448" s="58">
        <v>-559.29854824218205</v>
      </c>
      <c r="R448" s="58">
        <v>25353.5614517578</v>
      </c>
      <c r="S448" s="58">
        <v>5326.5606116732097</v>
      </c>
      <c r="T448" s="58">
        <v>0</v>
      </c>
      <c r="U448" s="58">
        <v>2085.16</v>
      </c>
      <c r="V448" s="58">
        <v>32765.282063431001</v>
      </c>
      <c r="W448" s="58">
        <v>76637.127936568999</v>
      </c>
      <c r="X448" s="58">
        <v>22080.31</v>
      </c>
      <c r="Y448" s="58">
        <v>0</v>
      </c>
      <c r="Z448" s="58">
        <v>800</v>
      </c>
      <c r="AA448" s="58">
        <v>1502.31</v>
      </c>
      <c r="AB448" s="58">
        <v>2343.2381132075502</v>
      </c>
      <c r="AC448" s="58">
        <v>0</v>
      </c>
      <c r="AD448" s="58">
        <v>26725.8581132076</v>
      </c>
      <c r="AE448" s="58">
        <v>3262.18</v>
      </c>
      <c r="AF448" s="58">
        <v>46</v>
      </c>
      <c r="AG448" s="58">
        <v>108.23</v>
      </c>
      <c r="AH448" s="58">
        <v>393</v>
      </c>
      <c r="AI448" s="58">
        <v>1653</v>
      </c>
      <c r="AJ448" s="58">
        <v>0</v>
      </c>
      <c r="AK448" s="58">
        <v>44.81</v>
      </c>
      <c r="AL448" s="58">
        <v>0</v>
      </c>
      <c r="AM448" s="58">
        <v>719.15</v>
      </c>
      <c r="AN448" s="58">
        <v>286.05</v>
      </c>
      <c r="AO448" s="58">
        <v>763.54</v>
      </c>
      <c r="AP448" s="58">
        <v>0</v>
      </c>
      <c r="AQ448" s="58">
        <v>4036.78</v>
      </c>
      <c r="AR448" s="58">
        <v>0</v>
      </c>
      <c r="AS448" s="58">
        <v>0</v>
      </c>
      <c r="AT448" s="58">
        <v>0</v>
      </c>
      <c r="AU448" s="58">
        <v>0</v>
      </c>
      <c r="AV448" s="58">
        <v>3099.52875226067</v>
      </c>
      <c r="AW448" s="58">
        <v>14412.268752260699</v>
      </c>
      <c r="AX448" s="58">
        <v>12078.6095238095</v>
      </c>
      <c r="AY448" s="58">
        <v>5349.5188679245302</v>
      </c>
      <c r="AZ448" s="58">
        <v>17428.128391734001</v>
      </c>
      <c r="BA448" s="58">
        <v>18070.872679366701</v>
      </c>
    </row>
    <row r="449" spans="1:53">
      <c r="A449" s="56">
        <v>202403</v>
      </c>
      <c r="B449" s="56" t="s">
        <v>528</v>
      </c>
      <c r="C449" s="56" t="s">
        <v>268</v>
      </c>
      <c r="D449" s="56" t="s">
        <v>267</v>
      </c>
      <c r="E449" s="62" t="str">
        <f>VLOOKUP(C449,'[2]2024年门店-截止10.31'!A:C,3,0)</f>
        <v>营业</v>
      </c>
      <c r="F449" s="63">
        <f>VLOOKUP(C449,[2]面积!A:B,2,0)</f>
        <v>129</v>
      </c>
      <c r="G449" s="57" t="str">
        <f>IF(OR(E449="营业",E449="装修中"),VLOOKUP(C449,[2]当前组织架构!C:H,6,0),"")</f>
        <v>江远洋</v>
      </c>
      <c r="H449" s="57" t="str">
        <f>IF(OR(E449="营业",E449="装修中"),VLOOKUP(C449,[2]当前组织架构!C:H,5,0),"")</f>
        <v>严彪</v>
      </c>
      <c r="I449" s="58">
        <v>233405.47</v>
      </c>
      <c r="J449" s="58">
        <v>13211.63</v>
      </c>
      <c r="K449" s="58">
        <v>220193.84</v>
      </c>
      <c r="L449" s="58">
        <v>10741.52</v>
      </c>
      <c r="M449" s="58">
        <v>8342.0300000000007</v>
      </c>
      <c r="N449" s="58">
        <v>5958.97</v>
      </c>
      <c r="O449" s="58">
        <v>28555.82</v>
      </c>
      <c r="P449" s="58">
        <v>0</v>
      </c>
      <c r="Q449" s="58">
        <v>-1156.85701038754</v>
      </c>
      <c r="R449" s="58">
        <v>52441.482989612501</v>
      </c>
      <c r="S449" s="58">
        <v>11273.741025147499</v>
      </c>
      <c r="T449" s="58">
        <v>0</v>
      </c>
      <c r="U449" s="58">
        <v>2123.14</v>
      </c>
      <c r="V449" s="58">
        <v>65838.364014759907</v>
      </c>
      <c r="W449" s="58">
        <v>154355.47598523999</v>
      </c>
      <c r="X449" s="58">
        <v>33768.69</v>
      </c>
      <c r="Y449" s="58">
        <v>2155.09</v>
      </c>
      <c r="Z449" s="58">
        <v>7272.44</v>
      </c>
      <c r="AA449" s="58">
        <v>1107.8499999999999</v>
      </c>
      <c r="AB449" s="58">
        <v>5907.9496226415104</v>
      </c>
      <c r="AC449" s="58">
        <v>0</v>
      </c>
      <c r="AD449" s="58">
        <v>50212.019622641499</v>
      </c>
      <c r="AE449" s="58">
        <v>10702.25</v>
      </c>
      <c r="AF449" s="58">
        <v>938</v>
      </c>
      <c r="AG449" s="58">
        <v>396.11</v>
      </c>
      <c r="AH449" s="58">
        <v>179</v>
      </c>
      <c r="AI449" s="58">
        <v>1600</v>
      </c>
      <c r="AJ449" s="58">
        <v>276.11</v>
      </c>
      <c r="AK449" s="58">
        <v>44.81</v>
      </c>
      <c r="AL449" s="58">
        <v>0</v>
      </c>
      <c r="AM449" s="58">
        <v>2018.68</v>
      </c>
      <c r="AN449" s="58">
        <v>1127.4100000000001</v>
      </c>
      <c r="AO449" s="58">
        <v>1277.46</v>
      </c>
      <c r="AP449" s="58">
        <v>0</v>
      </c>
      <c r="AQ449" s="58">
        <v>8346</v>
      </c>
      <c r="AR449" s="58">
        <v>0</v>
      </c>
      <c r="AS449" s="58">
        <v>0</v>
      </c>
      <c r="AT449" s="58">
        <v>0</v>
      </c>
      <c r="AU449" s="58">
        <v>0</v>
      </c>
      <c r="AV449" s="58">
        <v>3099.52875226067</v>
      </c>
      <c r="AW449" s="58">
        <v>30005.358752260701</v>
      </c>
      <c r="AX449" s="58">
        <v>99315</v>
      </c>
      <c r="AY449" s="58">
        <v>5273.5849056603802</v>
      </c>
      <c r="AZ449" s="58">
        <v>104588.58490566</v>
      </c>
      <c r="BA449" s="58">
        <v>-30450.4872953226</v>
      </c>
    </row>
    <row r="450" spans="1:53">
      <c r="A450" s="56">
        <v>202403</v>
      </c>
      <c r="B450" s="56" t="s">
        <v>528</v>
      </c>
      <c r="C450" s="56" t="s">
        <v>270</v>
      </c>
      <c r="D450" s="56" t="s">
        <v>269</v>
      </c>
      <c r="E450" s="62" t="str">
        <f>VLOOKUP(C450,'[2]2024年门店-截止10.31'!A:C,3,0)</f>
        <v>已闭店</v>
      </c>
      <c r="F450" s="63">
        <f>VLOOKUP(C450,[2]面积!A:B,2,0)</f>
        <v>177.86</v>
      </c>
      <c r="G450" s="57" t="str">
        <f>IF(OR(E450="营业",E450="装修中"),VLOOKUP(C450,[2]当前组织架构!C:H,6,0),"")</f>
        <v/>
      </c>
      <c r="H450" s="57" t="str">
        <f>IF(OR(E450="营业",E450="装修中"),VLOOKUP(C450,[2]当前组织架构!C:H,5,0),"")</f>
        <v/>
      </c>
      <c r="I450" s="58">
        <v>0</v>
      </c>
      <c r="J450" s="58">
        <v>0</v>
      </c>
      <c r="K450" s="58">
        <v>0</v>
      </c>
      <c r="L450" s="58">
        <v>4.47</v>
      </c>
      <c r="M450" s="58">
        <v>5.15</v>
      </c>
      <c r="N450" s="58">
        <v>0</v>
      </c>
      <c r="O450" s="58">
        <v>7.23</v>
      </c>
      <c r="P450" s="58">
        <v>0</v>
      </c>
      <c r="Q450" s="58">
        <v>-0.36368739451688298</v>
      </c>
      <c r="R450" s="58">
        <v>16.4863126054831</v>
      </c>
      <c r="S450" s="58">
        <v>3.0621567269074998</v>
      </c>
      <c r="T450" s="58">
        <v>0</v>
      </c>
      <c r="U450" s="58">
        <v>1902.89</v>
      </c>
      <c r="V450" s="58">
        <v>1922.43846933239</v>
      </c>
      <c r="W450" s="58">
        <v>-1922.43846933239</v>
      </c>
      <c r="X450" s="58">
        <v>0</v>
      </c>
      <c r="Y450" s="58">
        <v>0</v>
      </c>
      <c r="Z450" s="58">
        <v>1098.24</v>
      </c>
      <c r="AA450" s="58">
        <v>0</v>
      </c>
      <c r="AB450" s="58">
        <v>62.408301886792501</v>
      </c>
      <c r="AC450" s="58">
        <v>0</v>
      </c>
      <c r="AD450" s="58">
        <v>1160.64830188679</v>
      </c>
      <c r="AE450" s="58">
        <v>1369.9</v>
      </c>
      <c r="AF450" s="58">
        <v>0</v>
      </c>
      <c r="AG450" s="58">
        <v>74</v>
      </c>
      <c r="AH450" s="58">
        <v>0</v>
      </c>
      <c r="AI450" s="58">
        <v>332.67</v>
      </c>
      <c r="AJ450" s="58">
        <v>0</v>
      </c>
      <c r="AK450" s="58">
        <v>0</v>
      </c>
      <c r="AL450" s="58">
        <v>0</v>
      </c>
      <c r="AM450" s="58">
        <v>320.89</v>
      </c>
      <c r="AN450" s="58">
        <v>2576.79</v>
      </c>
      <c r="AO450" s="58">
        <v>0</v>
      </c>
      <c r="AP450" s="58">
        <v>0</v>
      </c>
      <c r="AQ450" s="58">
        <v>560</v>
      </c>
      <c r="AR450" s="58">
        <v>0</v>
      </c>
      <c r="AS450" s="58">
        <v>0</v>
      </c>
      <c r="AT450" s="58">
        <v>0</v>
      </c>
      <c r="AU450" s="58">
        <v>0</v>
      </c>
      <c r="AV450" s="58">
        <v>0</v>
      </c>
      <c r="AW450" s="58">
        <v>5234.25</v>
      </c>
      <c r="AX450" s="58">
        <v>0</v>
      </c>
      <c r="AY450" s="58">
        <v>0</v>
      </c>
      <c r="AZ450" s="58">
        <v>0</v>
      </c>
      <c r="BA450" s="58">
        <v>-8317.3367712191794</v>
      </c>
    </row>
    <row r="451" spans="1:53">
      <c r="A451" s="56">
        <v>202403</v>
      </c>
      <c r="B451" s="56" t="s">
        <v>528</v>
      </c>
      <c r="C451" s="56" t="s">
        <v>272</v>
      </c>
      <c r="D451" s="56" t="s">
        <v>271</v>
      </c>
      <c r="E451" s="62" t="str">
        <f>VLOOKUP(C451,'[2]2024年门店-截止10.31'!A:C,3,0)</f>
        <v>营业</v>
      </c>
      <c r="F451" s="63">
        <f>VLOOKUP(C451,[2]面积!A:B,2,0)</f>
        <v>107.5</v>
      </c>
      <c r="G451" s="57" t="str">
        <f>IF(OR(E451="营业",E451="装修中"),VLOOKUP(C451,[2]当前组织架构!C:H,6,0),"")</f>
        <v>江远洋</v>
      </c>
      <c r="H451" s="57" t="str">
        <f>IF(OR(E451="营业",E451="装修中"),VLOOKUP(C451,[2]当前组织架构!C:H,5,0),"")</f>
        <v>许瑛伦</v>
      </c>
      <c r="I451" s="58">
        <v>93322.36</v>
      </c>
      <c r="J451" s="58">
        <v>2718.13</v>
      </c>
      <c r="K451" s="58">
        <v>90604.23</v>
      </c>
      <c r="L451" s="58">
        <v>4431.12</v>
      </c>
      <c r="M451" s="58">
        <v>3336.19</v>
      </c>
      <c r="N451" s="58">
        <v>2097.5</v>
      </c>
      <c r="O451" s="58">
        <v>13084.76</v>
      </c>
      <c r="P451" s="58">
        <v>0</v>
      </c>
      <c r="Q451" s="58">
        <v>-495.33942543518299</v>
      </c>
      <c r="R451" s="58">
        <v>22454.230574564801</v>
      </c>
      <c r="S451" s="58">
        <v>5063.8098909507798</v>
      </c>
      <c r="T451" s="58">
        <v>236.15</v>
      </c>
      <c r="U451" s="58">
        <v>2620.25</v>
      </c>
      <c r="V451" s="58">
        <v>30374.440465515599</v>
      </c>
      <c r="W451" s="58">
        <v>60229.7895344844</v>
      </c>
      <c r="X451" s="58">
        <v>16056.21</v>
      </c>
      <c r="Y451" s="58">
        <v>245.69</v>
      </c>
      <c r="Z451" s="58">
        <v>800</v>
      </c>
      <c r="AA451" s="58">
        <v>2217.67</v>
      </c>
      <c r="AB451" s="58">
        <v>1471.85339622642</v>
      </c>
      <c r="AC451" s="58">
        <v>0</v>
      </c>
      <c r="AD451" s="58">
        <v>20791.423396226401</v>
      </c>
      <c r="AE451" s="58">
        <v>5143.7299999999996</v>
      </c>
      <c r="AF451" s="58">
        <v>0</v>
      </c>
      <c r="AG451" s="58">
        <v>16.989999999999998</v>
      </c>
      <c r="AH451" s="58">
        <v>0</v>
      </c>
      <c r="AI451" s="58">
        <v>4118.8100000000004</v>
      </c>
      <c r="AJ451" s="58">
        <v>0</v>
      </c>
      <c r="AK451" s="58">
        <v>44.81</v>
      </c>
      <c r="AL451" s="58">
        <v>0</v>
      </c>
      <c r="AM451" s="58">
        <v>1163.8599999999999</v>
      </c>
      <c r="AN451" s="58">
        <v>1474.73</v>
      </c>
      <c r="AO451" s="58">
        <v>874.52</v>
      </c>
      <c r="AP451" s="58">
        <v>0</v>
      </c>
      <c r="AQ451" s="58">
        <v>2320</v>
      </c>
      <c r="AR451" s="58">
        <v>0</v>
      </c>
      <c r="AS451" s="58">
        <v>0</v>
      </c>
      <c r="AT451" s="58">
        <v>0</v>
      </c>
      <c r="AU451" s="58">
        <v>0</v>
      </c>
      <c r="AV451" s="58">
        <v>2405.8802796640798</v>
      </c>
      <c r="AW451" s="58">
        <v>17563.3302796641</v>
      </c>
      <c r="AX451" s="58">
        <v>26876</v>
      </c>
      <c r="AY451" s="58">
        <v>3359.5</v>
      </c>
      <c r="AZ451" s="58">
        <v>30235.5</v>
      </c>
      <c r="BA451" s="58">
        <v>-8360.4641414061007</v>
      </c>
    </row>
    <row r="452" spans="1:53">
      <c r="A452" s="56">
        <v>202403</v>
      </c>
      <c r="B452" s="56" t="s">
        <v>528</v>
      </c>
      <c r="C452" s="56" t="s">
        <v>274</v>
      </c>
      <c r="D452" s="56" t="s">
        <v>273</v>
      </c>
      <c r="E452" s="62" t="str">
        <f>VLOOKUP(C452,'[2]2024年门店-截止10.31'!A:C,3,0)</f>
        <v>营业</v>
      </c>
      <c r="F452" s="63">
        <f>VLOOKUP(C452,[2]面积!A:B,2,0)</f>
        <v>140.72</v>
      </c>
      <c r="G452" s="57" t="str">
        <f>IF(OR(E452="营业",E452="装修中"),VLOOKUP(C452,[2]当前组织架构!C:H,6,0),"")</f>
        <v>江远洋</v>
      </c>
      <c r="H452" s="57" t="str">
        <f>IF(OR(E452="营业",E452="装修中"),VLOOKUP(C452,[2]当前组织架构!C:H,5,0),"")</f>
        <v>许瑛伦</v>
      </c>
      <c r="I452" s="58">
        <v>218205.49</v>
      </c>
      <c r="J452" s="58">
        <v>6355.5</v>
      </c>
      <c r="K452" s="58">
        <v>211849.99</v>
      </c>
      <c r="L452" s="58">
        <v>10698.23</v>
      </c>
      <c r="M452" s="58">
        <v>9329.64</v>
      </c>
      <c r="N452" s="58">
        <v>7914.84</v>
      </c>
      <c r="O452" s="58">
        <v>32138.95</v>
      </c>
      <c r="P452" s="58">
        <v>0</v>
      </c>
      <c r="Q452" s="58">
        <v>-1296.7918328575199</v>
      </c>
      <c r="R452" s="58">
        <v>58784.8681671425</v>
      </c>
      <c r="S452" s="58">
        <v>12673.0103007055</v>
      </c>
      <c r="T452" s="58">
        <v>485.81</v>
      </c>
      <c r="U452" s="58">
        <v>5925.9</v>
      </c>
      <c r="V452" s="58">
        <v>77869.588467847905</v>
      </c>
      <c r="W452" s="58">
        <v>133980.401532152</v>
      </c>
      <c r="X452" s="58">
        <v>32583.25</v>
      </c>
      <c r="Y452" s="58">
        <v>684.06</v>
      </c>
      <c r="Z452" s="58">
        <v>8778.7900000000009</v>
      </c>
      <c r="AA452" s="58">
        <v>5270.21</v>
      </c>
      <c r="AB452" s="58">
        <v>2458.15641509434</v>
      </c>
      <c r="AC452" s="58">
        <v>0</v>
      </c>
      <c r="AD452" s="58">
        <v>49774.466415094299</v>
      </c>
      <c r="AE452" s="58">
        <v>5611.36</v>
      </c>
      <c r="AF452" s="58">
        <v>402</v>
      </c>
      <c r="AG452" s="58">
        <v>803.75</v>
      </c>
      <c r="AH452" s="58">
        <v>640.41999999999996</v>
      </c>
      <c r="AI452" s="58">
        <v>2148.5100000000002</v>
      </c>
      <c r="AJ452" s="58">
        <v>0</v>
      </c>
      <c r="AK452" s="58">
        <v>44.81</v>
      </c>
      <c r="AL452" s="58">
        <v>0</v>
      </c>
      <c r="AM452" s="58">
        <v>1319.71</v>
      </c>
      <c r="AN452" s="58">
        <v>1079.29</v>
      </c>
      <c r="AO452" s="58">
        <v>1501.24</v>
      </c>
      <c r="AP452" s="58">
        <v>0</v>
      </c>
      <c r="AQ452" s="58">
        <v>4500</v>
      </c>
      <c r="AR452" s="58">
        <v>0</v>
      </c>
      <c r="AS452" s="58">
        <v>0</v>
      </c>
      <c r="AT452" s="58">
        <v>0</v>
      </c>
      <c r="AU452" s="58">
        <v>0</v>
      </c>
      <c r="AV452" s="58">
        <v>2405.8802796640798</v>
      </c>
      <c r="AW452" s="58">
        <v>20456.9702796641</v>
      </c>
      <c r="AX452" s="58">
        <v>67059</v>
      </c>
      <c r="AY452" s="58">
        <v>8601.2000000000007</v>
      </c>
      <c r="AZ452" s="58">
        <v>75660.2</v>
      </c>
      <c r="BA452" s="58">
        <v>-11911.235162606399</v>
      </c>
    </row>
    <row r="453" spans="1:53">
      <c r="A453" s="56">
        <v>202403</v>
      </c>
      <c r="B453" s="56" t="s">
        <v>528</v>
      </c>
      <c r="C453" s="56" t="s">
        <v>276</v>
      </c>
      <c r="D453" s="56" t="s">
        <v>275</v>
      </c>
      <c r="E453" s="62" t="str">
        <f>VLOOKUP(C453,'[2]2024年门店-截止10.31'!A:C,3,0)</f>
        <v>已闭店</v>
      </c>
      <c r="F453" s="63">
        <f>VLOOKUP(C453,[2]面积!A:B,2,0)</f>
        <v>121.5</v>
      </c>
      <c r="G453" s="57" t="str">
        <f>IF(OR(E453="营业",E453="装修中"),VLOOKUP(C453,[2]当前组织架构!C:H,6,0),"")</f>
        <v/>
      </c>
      <c r="H453" s="57" t="str">
        <f>IF(OR(E453="营业",E453="装修中"),VLOOKUP(C453,[2]当前组织架构!C:H,5,0),"")</f>
        <v/>
      </c>
      <c r="I453" s="58">
        <v>242580.33</v>
      </c>
      <c r="J453" s="58">
        <v>7065.4499999999798</v>
      </c>
      <c r="K453" s="58">
        <v>235514.88</v>
      </c>
      <c r="L453" s="58">
        <v>11849.65</v>
      </c>
      <c r="M453" s="58">
        <v>8190.41</v>
      </c>
      <c r="N453" s="58">
        <v>3579.36</v>
      </c>
      <c r="O453" s="58">
        <v>30197.87</v>
      </c>
      <c r="P453" s="58">
        <v>0</v>
      </c>
      <c r="Q453" s="58">
        <v>-1161.5827881340999</v>
      </c>
      <c r="R453" s="58">
        <v>52655.707211865898</v>
      </c>
      <c r="S453" s="58">
        <v>11740.6211206221</v>
      </c>
      <c r="T453" s="58">
        <v>555.53</v>
      </c>
      <c r="U453" s="58">
        <v>6954.45</v>
      </c>
      <c r="V453" s="58">
        <v>71906.308332487999</v>
      </c>
      <c r="W453" s="58">
        <v>163608.57166751201</v>
      </c>
      <c r="X453" s="58">
        <v>28211.4</v>
      </c>
      <c r="Y453" s="58">
        <v>693.96</v>
      </c>
      <c r="Z453" s="58">
        <v>11176.7</v>
      </c>
      <c r="AA453" s="58">
        <v>6026.82</v>
      </c>
      <c r="AB453" s="58">
        <v>1986.4788679245301</v>
      </c>
      <c r="AC453" s="58">
        <v>0</v>
      </c>
      <c r="AD453" s="58">
        <v>48095.3588679245</v>
      </c>
      <c r="AE453" s="58">
        <v>4715</v>
      </c>
      <c r="AF453" s="58">
        <v>0</v>
      </c>
      <c r="AG453" s="58">
        <v>250</v>
      </c>
      <c r="AH453" s="58">
        <v>544</v>
      </c>
      <c r="AI453" s="58">
        <v>990.1</v>
      </c>
      <c r="AJ453" s="58">
        <v>0</v>
      </c>
      <c r="AK453" s="58">
        <v>44.81</v>
      </c>
      <c r="AL453" s="58">
        <v>0</v>
      </c>
      <c r="AM453" s="58">
        <v>2436.27</v>
      </c>
      <c r="AN453" s="58">
        <v>1286.05</v>
      </c>
      <c r="AO453" s="58">
        <v>1484.02</v>
      </c>
      <c r="AP453" s="58">
        <v>0</v>
      </c>
      <c r="AQ453" s="58">
        <v>1853.45</v>
      </c>
      <c r="AR453" s="58">
        <v>0</v>
      </c>
      <c r="AS453" s="58">
        <v>0</v>
      </c>
      <c r="AT453" s="58">
        <v>0</v>
      </c>
      <c r="AU453" s="58">
        <v>0</v>
      </c>
      <c r="AV453" s="58">
        <v>2405.8802796640798</v>
      </c>
      <c r="AW453" s="58">
        <v>16009.5802796641</v>
      </c>
      <c r="AX453" s="58">
        <v>42091</v>
      </c>
      <c r="AY453" s="58">
        <v>7290</v>
      </c>
      <c r="AZ453" s="58">
        <v>49381</v>
      </c>
      <c r="BA453" s="58">
        <v>50122.632519923398</v>
      </c>
    </row>
    <row r="454" spans="1:53">
      <c r="A454" s="56">
        <v>202403</v>
      </c>
      <c r="B454" s="56" t="s">
        <v>528</v>
      </c>
      <c r="C454" s="56" t="s">
        <v>278</v>
      </c>
      <c r="D454" s="56" t="s">
        <v>277</v>
      </c>
      <c r="E454" s="62" t="str">
        <f>VLOOKUP(C454,'[2]2024年门店-截止10.31'!A:C,3,0)</f>
        <v>营业</v>
      </c>
      <c r="F454" s="63">
        <f>VLOOKUP(C454,[2]面积!A:B,2,0)</f>
        <v>130</v>
      </c>
      <c r="G454" s="57" t="str">
        <f>IF(OR(E454="营业",E454="装修中"),VLOOKUP(C454,[2]当前组织架构!C:H,6,0),"")</f>
        <v>江远洋</v>
      </c>
      <c r="H454" s="57" t="str">
        <f>IF(OR(E454="营业",E454="装修中"),VLOOKUP(C454,[2]当前组织架构!C:H,5,0),"")</f>
        <v>许瑛伦</v>
      </c>
      <c r="I454" s="58">
        <v>240048.5</v>
      </c>
      <c r="J454" s="58">
        <v>6991.7000000000098</v>
      </c>
      <c r="K454" s="58">
        <v>233056.8</v>
      </c>
      <c r="L454" s="58">
        <v>11390.17</v>
      </c>
      <c r="M454" s="58">
        <v>10786.5</v>
      </c>
      <c r="N454" s="58">
        <v>7512.23</v>
      </c>
      <c r="O454" s="58">
        <v>33086.080000000002</v>
      </c>
      <c r="P454" s="58">
        <v>0</v>
      </c>
      <c r="Q454" s="58">
        <v>-1354.9239713382501</v>
      </c>
      <c r="R454" s="58">
        <v>61420.056028661696</v>
      </c>
      <c r="S454" s="58">
        <v>13104.9418777802</v>
      </c>
      <c r="T454" s="58">
        <v>467.54</v>
      </c>
      <c r="U454" s="58">
        <v>6628.08</v>
      </c>
      <c r="V454" s="58">
        <v>81620.617906441898</v>
      </c>
      <c r="W454" s="58">
        <v>151436.18209355799</v>
      </c>
      <c r="X454" s="58">
        <v>32409.07</v>
      </c>
      <c r="Y454" s="58">
        <v>9.91</v>
      </c>
      <c r="Z454" s="58">
        <v>8452.2099999999991</v>
      </c>
      <c r="AA454" s="58">
        <v>5500.87</v>
      </c>
      <c r="AB454" s="58">
        <v>2296.9541509433998</v>
      </c>
      <c r="AC454" s="58">
        <v>0</v>
      </c>
      <c r="AD454" s="58">
        <v>48669.014150943403</v>
      </c>
      <c r="AE454" s="58">
        <v>4526.2299999999996</v>
      </c>
      <c r="AF454" s="58">
        <v>174.15</v>
      </c>
      <c r="AG454" s="58">
        <v>456.92</v>
      </c>
      <c r="AH454" s="58">
        <v>160.51</v>
      </c>
      <c r="AI454" s="58">
        <v>987.13</v>
      </c>
      <c r="AJ454" s="58">
        <v>0</v>
      </c>
      <c r="AK454" s="58">
        <v>44.81</v>
      </c>
      <c r="AL454" s="58">
        <v>0</v>
      </c>
      <c r="AM454" s="58">
        <v>903.89</v>
      </c>
      <c r="AN454" s="58">
        <v>286.05</v>
      </c>
      <c r="AO454" s="58">
        <v>1413.84</v>
      </c>
      <c r="AP454" s="58">
        <v>0</v>
      </c>
      <c r="AQ454" s="58">
        <v>560</v>
      </c>
      <c r="AR454" s="58">
        <v>0</v>
      </c>
      <c r="AS454" s="58">
        <v>0</v>
      </c>
      <c r="AT454" s="58">
        <v>0</v>
      </c>
      <c r="AU454" s="58">
        <v>0</v>
      </c>
      <c r="AV454" s="58">
        <v>2405.8802796640798</v>
      </c>
      <c r="AW454" s="58">
        <v>11919.4102796641</v>
      </c>
      <c r="AX454" s="58">
        <v>32294.36</v>
      </c>
      <c r="AY454" s="58">
        <v>7094.8</v>
      </c>
      <c r="AZ454" s="58">
        <v>39389.160000000003</v>
      </c>
      <c r="BA454" s="58">
        <v>51458.597662950502</v>
      </c>
    </row>
    <row r="455" spans="1:53">
      <c r="A455" s="56">
        <v>202403</v>
      </c>
      <c r="B455" s="56" t="s">
        <v>528</v>
      </c>
      <c r="C455" s="56" t="s">
        <v>280</v>
      </c>
      <c r="D455" s="56" t="s">
        <v>279</v>
      </c>
      <c r="E455" s="62" t="str">
        <f>VLOOKUP(C455,'[2]2024年门店-截止10.31'!A:C,3,0)</f>
        <v>营业</v>
      </c>
      <c r="F455" s="63">
        <f>VLOOKUP(C455,[2]面积!A:B,2,0)</f>
        <v>81.93</v>
      </c>
      <c r="G455" s="57" t="str">
        <f>IF(OR(E455="营业",E455="装修中"),VLOOKUP(C455,[2]当前组织架构!C:H,6,0),"")</f>
        <v>江远洋</v>
      </c>
      <c r="H455" s="57" t="str">
        <f>IF(OR(E455="营业",E455="装修中"),VLOOKUP(C455,[2]当前组织架构!C:H,5,0),"")</f>
        <v>胡肖肖</v>
      </c>
      <c r="I455" s="58">
        <v>122285.34</v>
      </c>
      <c r="J455" s="58">
        <v>3561.70999999999</v>
      </c>
      <c r="K455" s="58">
        <v>118723.63</v>
      </c>
      <c r="L455" s="58">
        <v>5946.62</v>
      </c>
      <c r="M455" s="58">
        <v>7235.35</v>
      </c>
      <c r="N455" s="58">
        <v>3830.15</v>
      </c>
      <c r="O455" s="58">
        <v>18950.78</v>
      </c>
      <c r="P455" s="58">
        <v>0</v>
      </c>
      <c r="Q455" s="58">
        <v>-776.21681900719398</v>
      </c>
      <c r="R455" s="58">
        <v>35186.683180992797</v>
      </c>
      <c r="S455" s="58">
        <v>7506.5966511179404</v>
      </c>
      <c r="T455" s="58">
        <v>245.23</v>
      </c>
      <c r="U455" s="58">
        <v>14415.89</v>
      </c>
      <c r="V455" s="58">
        <v>57354.399832110699</v>
      </c>
      <c r="W455" s="58">
        <v>61369.230167889298</v>
      </c>
      <c r="X455" s="58">
        <v>21076.62</v>
      </c>
      <c r="Y455" s="58">
        <v>648.89</v>
      </c>
      <c r="Z455" s="58">
        <v>4449.42</v>
      </c>
      <c r="AA455" s="58">
        <v>3882.69</v>
      </c>
      <c r="AB455" s="58">
        <v>940.68905660377004</v>
      </c>
      <c r="AC455" s="58">
        <v>0</v>
      </c>
      <c r="AD455" s="58">
        <v>30998.309056603801</v>
      </c>
      <c r="AE455" s="58">
        <v>0</v>
      </c>
      <c r="AF455" s="58">
        <v>158.63</v>
      </c>
      <c r="AG455" s="58">
        <v>86.1</v>
      </c>
      <c r="AH455" s="58">
        <v>400</v>
      </c>
      <c r="AI455" s="58">
        <v>0</v>
      </c>
      <c r="AJ455" s="58">
        <v>0</v>
      </c>
      <c r="AK455" s="58">
        <v>38.58</v>
      </c>
      <c r="AL455" s="58">
        <v>0</v>
      </c>
      <c r="AM455" s="58">
        <v>1302.6099999999999</v>
      </c>
      <c r="AN455" s="58">
        <v>2286.0500000000002</v>
      </c>
      <c r="AO455" s="58">
        <v>1251.8399999999999</v>
      </c>
      <c r="AP455" s="58">
        <v>0</v>
      </c>
      <c r="AQ455" s="58">
        <v>2922</v>
      </c>
      <c r="AR455" s="58">
        <v>0</v>
      </c>
      <c r="AS455" s="58">
        <v>0</v>
      </c>
      <c r="AT455" s="58">
        <v>0</v>
      </c>
      <c r="AU455" s="58">
        <v>0</v>
      </c>
      <c r="AV455" s="58">
        <v>2576.7829451327898</v>
      </c>
      <c r="AW455" s="58">
        <v>11022.592945132799</v>
      </c>
      <c r="AX455" s="58">
        <v>29208.05</v>
      </c>
      <c r="AY455" s="58">
        <v>6135.1</v>
      </c>
      <c r="AZ455" s="58">
        <v>35343.15</v>
      </c>
      <c r="BA455" s="58">
        <v>-15994.8218338473</v>
      </c>
    </row>
    <row r="456" spans="1:53">
      <c r="A456" s="56">
        <v>202403</v>
      </c>
      <c r="B456" s="56" t="s">
        <v>532</v>
      </c>
      <c r="C456" s="56" t="s">
        <v>282</v>
      </c>
      <c r="D456" s="56" t="s">
        <v>281</v>
      </c>
      <c r="E456" s="62" t="str">
        <f>VLOOKUP(C456,'[2]2024年门店-截止10.31'!A:C,3,0)</f>
        <v>已闭店</v>
      </c>
      <c r="F456" s="63">
        <f>VLOOKUP(C456,[2]面积!A:B,2,0)</f>
        <v>79.8</v>
      </c>
      <c r="G456" s="57" t="str">
        <f>IF(OR(E456="营业",E456="装修中"),VLOOKUP(C456,[2]当前组织架构!C:H,6,0),"")</f>
        <v/>
      </c>
      <c r="H456" s="57" t="str">
        <f>IF(OR(E456="营业",E456="装修中"),VLOOKUP(C456,[2]当前组织架构!C:H,5,0),"")</f>
        <v/>
      </c>
      <c r="I456" s="58">
        <v>254867.27</v>
      </c>
      <c r="J456" s="58">
        <v>7423.3199999999797</v>
      </c>
      <c r="K456" s="58">
        <v>247443.95</v>
      </c>
      <c r="L456" s="58">
        <v>11154.33</v>
      </c>
      <c r="M456" s="58">
        <v>11210.37</v>
      </c>
      <c r="N456" s="58">
        <v>6279.74</v>
      </c>
      <c r="O456" s="58">
        <v>34228.720000000001</v>
      </c>
      <c r="P456" s="58">
        <v>0</v>
      </c>
      <c r="Q456" s="58">
        <v>-2118.2958847968698</v>
      </c>
      <c r="R456" s="58">
        <v>60754.864115203098</v>
      </c>
      <c r="S456" s="58">
        <v>28148.4409891012</v>
      </c>
      <c r="T456" s="58">
        <v>3198.86</v>
      </c>
      <c r="U456" s="58">
        <v>31406.63</v>
      </c>
      <c r="V456" s="58">
        <v>123508.79510430399</v>
      </c>
      <c r="W456" s="58">
        <v>123935.154895696</v>
      </c>
      <c r="X456" s="58">
        <v>27055</v>
      </c>
      <c r="Y456" s="58">
        <v>1331.37</v>
      </c>
      <c r="Z456" s="58">
        <v>14019.46</v>
      </c>
      <c r="AA456" s="58">
        <v>6966.05</v>
      </c>
      <c r="AB456" s="58">
        <v>1286.9756603773601</v>
      </c>
      <c r="AC456" s="58">
        <v>0</v>
      </c>
      <c r="AD456" s="58">
        <v>50658.855660377398</v>
      </c>
      <c r="AE456" s="58">
        <v>2563.39</v>
      </c>
      <c r="AF456" s="58">
        <v>0</v>
      </c>
      <c r="AG456" s="58">
        <v>367.22</v>
      </c>
      <c r="AH456" s="58">
        <v>280</v>
      </c>
      <c r="AI456" s="58">
        <v>0</v>
      </c>
      <c r="AJ456" s="58">
        <v>104.01</v>
      </c>
      <c r="AK456" s="58">
        <v>44.81</v>
      </c>
      <c r="AL456" s="58">
        <v>0</v>
      </c>
      <c r="AM456" s="58">
        <v>1181.7</v>
      </c>
      <c r="AN456" s="58">
        <v>3661.05</v>
      </c>
      <c r="AO456" s="58">
        <v>982.04</v>
      </c>
      <c r="AP456" s="58">
        <v>0</v>
      </c>
      <c r="AQ456" s="58">
        <v>0</v>
      </c>
      <c r="AR456" s="58">
        <v>0</v>
      </c>
      <c r="AS456" s="58">
        <v>0</v>
      </c>
      <c r="AT456" s="58">
        <v>0</v>
      </c>
      <c r="AU456" s="58">
        <v>0</v>
      </c>
      <c r="AV456" s="58">
        <v>2576.7829451327898</v>
      </c>
      <c r="AW456" s="58">
        <v>11761.002945132799</v>
      </c>
      <c r="AX456" s="58">
        <v>38754.239999999998</v>
      </c>
      <c r="AY456" s="58">
        <v>6684</v>
      </c>
      <c r="AZ456" s="58">
        <v>45438.239999999998</v>
      </c>
      <c r="BA456" s="58">
        <v>16077.056290185799</v>
      </c>
    </row>
    <row r="457" spans="1:53">
      <c r="A457" s="56">
        <v>202403</v>
      </c>
      <c r="B457" s="56" t="s">
        <v>528</v>
      </c>
      <c r="C457" s="56" t="s">
        <v>284</v>
      </c>
      <c r="D457" s="56" t="s">
        <v>283</v>
      </c>
      <c r="E457" s="62" t="str">
        <f>VLOOKUP(C457,'[2]2024年门店-截止10.31'!A:C,3,0)</f>
        <v>营业</v>
      </c>
      <c r="F457" s="63">
        <f>VLOOKUP(C457,[2]面积!A:B,2,0)</f>
        <v>91</v>
      </c>
      <c r="G457" s="57" t="str">
        <f>IF(OR(E457="营业",E457="装修中"),VLOOKUP(C457,[2]当前组织架构!C:H,6,0),"")</f>
        <v>江远洋</v>
      </c>
      <c r="H457" s="57" t="str">
        <f>IF(OR(E457="营业",E457="装修中"),VLOOKUP(C457,[2]当前组织架构!C:H,5,0),"")</f>
        <v>胡肖肖</v>
      </c>
      <c r="I457" s="58">
        <v>302014.3</v>
      </c>
      <c r="J457" s="58">
        <v>17095.150000000001</v>
      </c>
      <c r="K457" s="58">
        <v>284919.15000000002</v>
      </c>
      <c r="L457" s="58">
        <v>13154.05</v>
      </c>
      <c r="M457" s="58">
        <v>14294.01</v>
      </c>
      <c r="N457" s="58">
        <v>5757.63</v>
      </c>
      <c r="O457" s="58">
        <v>36624.269999999997</v>
      </c>
      <c r="P457" s="58">
        <v>0</v>
      </c>
      <c r="Q457" s="58">
        <v>-1507.1974012829801</v>
      </c>
      <c r="R457" s="58">
        <v>68322.762598717003</v>
      </c>
      <c r="S457" s="58">
        <v>14528.031126967</v>
      </c>
      <c r="T457" s="58">
        <v>0</v>
      </c>
      <c r="U457" s="58">
        <v>36364.44</v>
      </c>
      <c r="V457" s="58">
        <v>119215.233725684</v>
      </c>
      <c r="W457" s="58">
        <v>165703.916274316</v>
      </c>
      <c r="X457" s="58">
        <v>31872.31</v>
      </c>
      <c r="Y457" s="58">
        <v>648.88</v>
      </c>
      <c r="Z457" s="58">
        <v>11508.75</v>
      </c>
      <c r="AA457" s="58">
        <v>7359.69</v>
      </c>
      <c r="AB457" s="58">
        <v>1570.47320754717</v>
      </c>
      <c r="AC457" s="58">
        <v>0</v>
      </c>
      <c r="AD457" s="58">
        <v>52960.103207547203</v>
      </c>
      <c r="AE457" s="58">
        <v>5368.93</v>
      </c>
      <c r="AF457" s="58">
        <v>0</v>
      </c>
      <c r="AG457" s="58">
        <v>474.85</v>
      </c>
      <c r="AH457" s="58">
        <v>195</v>
      </c>
      <c r="AI457" s="58">
        <v>150</v>
      </c>
      <c r="AJ457" s="58">
        <v>201.77</v>
      </c>
      <c r="AK457" s="58">
        <v>426.66</v>
      </c>
      <c r="AL457" s="58">
        <v>0</v>
      </c>
      <c r="AM457" s="58">
        <v>1926.97</v>
      </c>
      <c r="AN457" s="58">
        <v>796.59</v>
      </c>
      <c r="AO457" s="58">
        <v>639.19000000000005</v>
      </c>
      <c r="AP457" s="58">
        <v>0</v>
      </c>
      <c r="AQ457" s="58">
        <v>170</v>
      </c>
      <c r="AR457" s="58">
        <v>0</v>
      </c>
      <c r="AS457" s="58">
        <v>0</v>
      </c>
      <c r="AT457" s="58">
        <v>0</v>
      </c>
      <c r="AU457" s="58">
        <v>0</v>
      </c>
      <c r="AV457" s="58">
        <v>2576.7829451327898</v>
      </c>
      <c r="AW457" s="58">
        <v>12926.742945132801</v>
      </c>
      <c r="AX457" s="58">
        <v>53733.333333333299</v>
      </c>
      <c r="AY457" s="58">
        <v>9156.9150943396198</v>
      </c>
      <c r="AZ457" s="58">
        <v>62890.248427672901</v>
      </c>
      <c r="BA457" s="58">
        <v>36926.821693963102</v>
      </c>
    </row>
    <row r="458" spans="1:53">
      <c r="A458" s="56">
        <v>202403</v>
      </c>
      <c r="B458" s="56" t="s">
        <v>528</v>
      </c>
      <c r="C458" s="56" t="s">
        <v>286</v>
      </c>
      <c r="D458" s="56" t="s">
        <v>285</v>
      </c>
      <c r="E458" s="62" t="str">
        <f>VLOOKUP(C458,'[2]2024年门店-截止10.31'!A:C,3,0)</f>
        <v>营业</v>
      </c>
      <c r="F458" s="63">
        <f>VLOOKUP(C458,[2]面积!A:B,2,0)</f>
        <v>79.099999999999994</v>
      </c>
      <c r="G458" s="57" t="str">
        <f>IF(OR(E458="营业",E458="装修中"),VLOOKUP(C458,[2]当前组织架构!C:H,6,0),"")</f>
        <v>江远洋</v>
      </c>
      <c r="H458" s="57" t="str">
        <f>IF(OR(E458="营业",E458="装修中"),VLOOKUP(C458,[2]当前组织架构!C:H,5,0),"")</f>
        <v>胡肖肖</v>
      </c>
      <c r="I458" s="58">
        <v>89431.53</v>
      </c>
      <c r="J458" s="58">
        <v>2604.8000000000002</v>
      </c>
      <c r="K458" s="58">
        <v>86826.73</v>
      </c>
      <c r="L458" s="58">
        <v>4612.6400000000003</v>
      </c>
      <c r="M458" s="58">
        <v>6194.15</v>
      </c>
      <c r="N458" s="58">
        <v>3936.6</v>
      </c>
      <c r="O458" s="58">
        <v>15285.55</v>
      </c>
      <c r="P458" s="58">
        <v>0</v>
      </c>
      <c r="Q458" s="58">
        <v>-648.13928478954404</v>
      </c>
      <c r="R458" s="58">
        <v>29380.800715210498</v>
      </c>
      <c r="S458" s="58">
        <v>6119.4828223587401</v>
      </c>
      <c r="T458" s="58">
        <v>0</v>
      </c>
      <c r="U458" s="58">
        <v>9919.9599999999991</v>
      </c>
      <c r="V458" s="58">
        <v>45420.2435375692</v>
      </c>
      <c r="W458" s="58">
        <v>41406.486462430803</v>
      </c>
      <c r="X458" s="58">
        <v>13176</v>
      </c>
      <c r="Y458" s="58">
        <v>216.3</v>
      </c>
      <c r="Z458" s="58">
        <v>1842.34</v>
      </c>
      <c r="AA458" s="58">
        <v>1173.3800000000001</v>
      </c>
      <c r="AB458" s="58">
        <v>1363.1477358490599</v>
      </c>
      <c r="AC458" s="58">
        <v>0</v>
      </c>
      <c r="AD458" s="58">
        <v>17771.1677358491</v>
      </c>
      <c r="AE458" s="58">
        <v>3200</v>
      </c>
      <c r="AF458" s="58">
        <v>0</v>
      </c>
      <c r="AG458" s="58">
        <v>113.18</v>
      </c>
      <c r="AH458" s="58">
        <v>199.07</v>
      </c>
      <c r="AI458" s="58">
        <v>0</v>
      </c>
      <c r="AJ458" s="58">
        <v>0</v>
      </c>
      <c r="AK458" s="58">
        <v>44.81</v>
      </c>
      <c r="AL458" s="58">
        <v>0</v>
      </c>
      <c r="AM458" s="58">
        <v>811.06</v>
      </c>
      <c r="AN458" s="58">
        <v>591.66</v>
      </c>
      <c r="AO458" s="58">
        <v>680.93</v>
      </c>
      <c r="AP458" s="58">
        <v>0</v>
      </c>
      <c r="AQ458" s="58">
        <v>0</v>
      </c>
      <c r="AR458" s="58">
        <v>0</v>
      </c>
      <c r="AS458" s="58">
        <v>0</v>
      </c>
      <c r="AT458" s="58">
        <v>0</v>
      </c>
      <c r="AU458" s="58">
        <v>0</v>
      </c>
      <c r="AV458" s="58">
        <v>2576.7829451327898</v>
      </c>
      <c r="AW458" s="58">
        <v>8217.4929451327898</v>
      </c>
      <c r="AX458" s="58">
        <v>15223</v>
      </c>
      <c r="AY458" s="58">
        <v>6486</v>
      </c>
      <c r="AZ458" s="58">
        <v>21709</v>
      </c>
      <c r="BA458" s="58">
        <v>-6291.1742185510902</v>
      </c>
    </row>
    <row r="459" spans="1:53">
      <c r="A459" s="56">
        <v>202403</v>
      </c>
      <c r="B459" s="56" t="s">
        <v>528</v>
      </c>
      <c r="C459" s="56" t="s">
        <v>288</v>
      </c>
      <c r="D459" s="56" t="s">
        <v>287</v>
      </c>
      <c r="E459" s="62" t="str">
        <f>VLOOKUP(C459,'[2]2024年门店-截止10.31'!A:C,3,0)</f>
        <v>营业</v>
      </c>
      <c r="F459" s="63">
        <f>VLOOKUP(C459,[2]面积!A:B,2,0)</f>
        <v>105.01</v>
      </c>
      <c r="G459" s="57" t="str">
        <f>IF(OR(E459="营业",E459="装修中"),VLOOKUP(C459,[2]当前组织架构!C:H,6,0),"")</f>
        <v>江远洋</v>
      </c>
      <c r="H459" s="57" t="str">
        <f>IF(OR(E459="营业",E459="装修中"),VLOOKUP(C459,[2]当前组织架构!C:H,5,0),"")</f>
        <v>许瑛伦</v>
      </c>
      <c r="I459" s="58">
        <v>268135.02</v>
      </c>
      <c r="J459" s="58">
        <v>15177.45</v>
      </c>
      <c r="K459" s="58">
        <v>252957.57</v>
      </c>
      <c r="L459" s="58">
        <v>10748.67</v>
      </c>
      <c r="M459" s="58">
        <v>8349.7900000000009</v>
      </c>
      <c r="N459" s="58">
        <v>6934.93</v>
      </c>
      <c r="O459" s="58">
        <v>32612.560000000001</v>
      </c>
      <c r="P459" s="58">
        <v>0</v>
      </c>
      <c r="Q459" s="58">
        <v>-1265.80372430074</v>
      </c>
      <c r="R459" s="58">
        <v>57380.146275699299</v>
      </c>
      <c r="S459" s="58">
        <v>12712.7090678553</v>
      </c>
      <c r="T459" s="58">
        <v>0</v>
      </c>
      <c r="U459" s="58">
        <v>2031.39</v>
      </c>
      <c r="V459" s="58">
        <v>72124.245343554503</v>
      </c>
      <c r="W459" s="58">
        <v>180833.32465644501</v>
      </c>
      <c r="X459" s="58">
        <v>30353.32</v>
      </c>
      <c r="Y459" s="58">
        <v>1780.17</v>
      </c>
      <c r="Z459" s="58">
        <v>5604.26</v>
      </c>
      <c r="AA459" s="58">
        <v>2387.96</v>
      </c>
      <c r="AB459" s="58">
        <v>3862.1262264150901</v>
      </c>
      <c r="AC459" s="58">
        <v>0</v>
      </c>
      <c r="AD459" s="58">
        <v>43987.8362264151</v>
      </c>
      <c r="AE459" s="58">
        <v>7944.59</v>
      </c>
      <c r="AF459" s="58">
        <v>84.97</v>
      </c>
      <c r="AG459" s="58">
        <v>48.16</v>
      </c>
      <c r="AH459" s="58">
        <v>489.2</v>
      </c>
      <c r="AI459" s="58">
        <v>1829</v>
      </c>
      <c r="AJ459" s="58">
        <v>120.64</v>
      </c>
      <c r="AK459" s="58">
        <v>55.57</v>
      </c>
      <c r="AL459" s="58">
        <v>0</v>
      </c>
      <c r="AM459" s="58">
        <v>1643.71</v>
      </c>
      <c r="AN459" s="58">
        <v>27.46</v>
      </c>
      <c r="AO459" s="58">
        <v>1389.59</v>
      </c>
      <c r="AP459" s="58">
        <v>0</v>
      </c>
      <c r="AQ459" s="58">
        <v>6910.71</v>
      </c>
      <c r="AR459" s="58">
        <v>0</v>
      </c>
      <c r="AS459" s="58">
        <v>0</v>
      </c>
      <c r="AT459" s="58">
        <v>0</v>
      </c>
      <c r="AU459" s="58">
        <v>0</v>
      </c>
      <c r="AV459" s="58">
        <v>2405.8802796640798</v>
      </c>
      <c r="AW459" s="58">
        <v>22949.480279664102</v>
      </c>
      <c r="AX459" s="58">
        <v>46239.638095238101</v>
      </c>
      <c r="AY459" s="58">
        <v>6533.4905660377399</v>
      </c>
      <c r="AZ459" s="58">
        <v>52773.128661275798</v>
      </c>
      <c r="BA459" s="58">
        <v>61122.879489090003</v>
      </c>
    </row>
    <row r="460" spans="1:53">
      <c r="A460" s="56">
        <v>202403</v>
      </c>
      <c r="B460" s="56" t="s">
        <v>528</v>
      </c>
      <c r="C460" s="56" t="s">
        <v>290</v>
      </c>
      <c r="D460" s="56" t="s">
        <v>289</v>
      </c>
      <c r="E460" s="62" t="str">
        <f>VLOOKUP(C460,'[2]2024年门店-截止10.31'!A:C,3,0)</f>
        <v>已闭店</v>
      </c>
      <c r="F460" s="63">
        <f>VLOOKUP(C460,[2]面积!A:B,2,0)</f>
        <v>51</v>
      </c>
      <c r="G460" s="57" t="str">
        <f>IF(OR(E460="营业",E460="装修中"),VLOOKUP(C460,[2]当前组织架构!C:H,6,0),"")</f>
        <v/>
      </c>
      <c r="H460" s="57" t="str">
        <f>IF(OR(E460="营业",E460="装修中"),VLOOKUP(C460,[2]当前组织架构!C:H,5,0),"")</f>
        <v/>
      </c>
      <c r="I460" s="58">
        <v>148527.72</v>
      </c>
      <c r="J460" s="58">
        <v>4326.0499999999902</v>
      </c>
      <c r="K460" s="58">
        <v>144201.67000000001</v>
      </c>
      <c r="L460" s="58">
        <v>6969.23</v>
      </c>
      <c r="M460" s="58">
        <v>7730.09</v>
      </c>
      <c r="N460" s="58">
        <v>5668.82</v>
      </c>
      <c r="O460" s="58">
        <v>23355.9</v>
      </c>
      <c r="P460" s="58">
        <v>0</v>
      </c>
      <c r="Q460" s="58">
        <v>-943.73188043632001</v>
      </c>
      <c r="R460" s="58">
        <v>42780.308119563699</v>
      </c>
      <c r="S460" s="58">
        <v>9213.5936971677202</v>
      </c>
      <c r="T460" s="58">
        <v>0</v>
      </c>
      <c r="U460" s="58">
        <v>4004.04</v>
      </c>
      <c r="V460" s="58">
        <v>55997.9418167314</v>
      </c>
      <c r="W460" s="58">
        <v>88203.728183268599</v>
      </c>
      <c r="X460" s="58">
        <v>19639.75</v>
      </c>
      <c r="Y460" s="58">
        <v>1730.99</v>
      </c>
      <c r="Z460" s="58">
        <v>1480.06</v>
      </c>
      <c r="AA460" s="58">
        <v>1180.25</v>
      </c>
      <c r="AB460" s="58">
        <v>2682.3239622641499</v>
      </c>
      <c r="AC460" s="58">
        <v>0</v>
      </c>
      <c r="AD460" s="58">
        <v>26713.373962264199</v>
      </c>
      <c r="AE460" s="58">
        <v>2058.65</v>
      </c>
      <c r="AF460" s="58">
        <v>0</v>
      </c>
      <c r="AG460" s="58">
        <v>100.48</v>
      </c>
      <c r="AH460" s="58">
        <v>0</v>
      </c>
      <c r="AI460" s="58">
        <v>0</v>
      </c>
      <c r="AJ460" s="58">
        <v>0</v>
      </c>
      <c r="AK460" s="58">
        <v>47.5</v>
      </c>
      <c r="AL460" s="58">
        <v>0</v>
      </c>
      <c r="AM460" s="58">
        <v>663.37</v>
      </c>
      <c r="AN460" s="58">
        <v>286.05</v>
      </c>
      <c r="AO460" s="58">
        <v>401</v>
      </c>
      <c r="AP460" s="58">
        <v>0</v>
      </c>
      <c r="AQ460" s="58">
        <v>1500</v>
      </c>
      <c r="AR460" s="58">
        <v>0</v>
      </c>
      <c r="AS460" s="58">
        <v>0</v>
      </c>
      <c r="AT460" s="58">
        <v>0</v>
      </c>
      <c r="AU460" s="58">
        <v>0</v>
      </c>
      <c r="AV460" s="58">
        <v>2576.7829451327898</v>
      </c>
      <c r="AW460" s="58">
        <v>7633.83294513279</v>
      </c>
      <c r="AX460" s="58">
        <v>20130</v>
      </c>
      <c r="AY460" s="58">
        <v>5380.5</v>
      </c>
      <c r="AZ460" s="58">
        <v>25510.5</v>
      </c>
      <c r="BA460" s="58">
        <v>28346.021275871601</v>
      </c>
    </row>
    <row r="461" spans="1:53">
      <c r="A461" s="56">
        <v>202403</v>
      </c>
      <c r="B461" s="56" t="s">
        <v>528</v>
      </c>
      <c r="C461" s="56" t="s">
        <v>296</v>
      </c>
      <c r="D461" s="56" t="s">
        <v>295</v>
      </c>
      <c r="E461" s="62" t="str">
        <f>VLOOKUP(C461,'[2]2024年门店-截止10.31'!A:C,3,0)</f>
        <v>营业</v>
      </c>
      <c r="F461" s="63">
        <f>VLOOKUP(C461,[2]面积!A:B,2,0)</f>
        <v>66.37</v>
      </c>
      <c r="G461" s="57" t="str">
        <f>IF(OR(E461="营业",E461="装修中"),VLOOKUP(C461,[2]当前组织架构!C:H,6,0),"")</f>
        <v>戴斌</v>
      </c>
      <c r="H461" s="57" t="str">
        <f>IF(OR(E461="营业",E461="装修中"),VLOOKUP(C461,[2]当前组织架构!C:H,5,0),"")</f>
        <v>董婷婷</v>
      </c>
      <c r="I461" s="58">
        <v>172104.16</v>
      </c>
      <c r="J461" s="58">
        <v>9741.7399999999907</v>
      </c>
      <c r="K461" s="58">
        <v>162362.42000000001</v>
      </c>
      <c r="L461" s="58">
        <v>8470.11</v>
      </c>
      <c r="M461" s="58">
        <v>8861.0400000000009</v>
      </c>
      <c r="N461" s="58">
        <v>9890.17</v>
      </c>
      <c r="O461" s="58">
        <v>22559.83</v>
      </c>
      <c r="P461" s="58">
        <v>0</v>
      </c>
      <c r="Q461" s="58">
        <v>-1074.46746228808</v>
      </c>
      <c r="R461" s="58">
        <v>48706.682537711902</v>
      </c>
      <c r="S461" s="58">
        <v>9377.7275061326509</v>
      </c>
      <c r="T461" s="58">
        <v>0</v>
      </c>
      <c r="U461" s="58">
        <v>2767.65</v>
      </c>
      <c r="V461" s="58">
        <v>60852.060043844598</v>
      </c>
      <c r="W461" s="58">
        <v>101510.35995615501</v>
      </c>
      <c r="X461" s="58">
        <v>24470.799999999999</v>
      </c>
      <c r="Y461" s="58">
        <v>5608.67</v>
      </c>
      <c r="Z461" s="58">
        <v>2246.5300000000002</v>
      </c>
      <c r="AA461" s="58">
        <v>6495.58</v>
      </c>
      <c r="AB461" s="58">
        <v>1623.7915094339601</v>
      </c>
      <c r="AC461" s="58">
        <v>0</v>
      </c>
      <c r="AD461" s="58">
        <v>40445.371509434</v>
      </c>
      <c r="AE461" s="58">
        <v>3000</v>
      </c>
      <c r="AF461" s="58">
        <v>0</v>
      </c>
      <c r="AG461" s="58">
        <v>336.25</v>
      </c>
      <c r="AH461" s="58">
        <v>561.83000000000004</v>
      </c>
      <c r="AI461" s="58">
        <v>0</v>
      </c>
      <c r="AJ461" s="58">
        <v>47.82</v>
      </c>
      <c r="AK461" s="58">
        <v>40.46</v>
      </c>
      <c r="AL461" s="58">
        <v>0</v>
      </c>
      <c r="AM461" s="58">
        <v>953.2</v>
      </c>
      <c r="AN461" s="58">
        <v>2277</v>
      </c>
      <c r="AO461" s="58">
        <v>523.9</v>
      </c>
      <c r="AP461" s="58">
        <v>0</v>
      </c>
      <c r="AQ461" s="58">
        <v>120</v>
      </c>
      <c r="AR461" s="58">
        <v>0</v>
      </c>
      <c r="AS461" s="58">
        <v>0</v>
      </c>
      <c r="AT461" s="58">
        <v>0</v>
      </c>
      <c r="AU461" s="58">
        <v>0</v>
      </c>
      <c r="AV461" s="58">
        <v>2220.7141594083801</v>
      </c>
      <c r="AW461" s="58">
        <v>10081.1741594084</v>
      </c>
      <c r="AX461" s="58">
        <v>40325.085714285698</v>
      </c>
      <c r="AY461" s="58">
        <v>5259.5094339622601</v>
      </c>
      <c r="AZ461" s="58">
        <v>45584.595148248001</v>
      </c>
      <c r="BA461" s="58">
        <v>5399.2191390646503</v>
      </c>
    </row>
    <row r="462" spans="1:53">
      <c r="A462" s="56">
        <v>202403</v>
      </c>
      <c r="B462" s="56" t="s">
        <v>528</v>
      </c>
      <c r="C462" s="56" t="s">
        <v>294</v>
      </c>
      <c r="D462" s="56" t="s">
        <v>293</v>
      </c>
      <c r="E462" s="62" t="str">
        <f>VLOOKUP(C462,'[2]2024年门店-截止10.31'!A:C,3,0)</f>
        <v>营业</v>
      </c>
      <c r="F462" s="63">
        <f>VLOOKUP(C462,[2]面积!A:B,2,0)</f>
        <v>40</v>
      </c>
      <c r="G462" s="57" t="str">
        <f>IF(OR(E462="营业",E462="装修中"),VLOOKUP(C462,[2]当前组织架构!C:H,6,0),"")</f>
        <v>戴斌</v>
      </c>
      <c r="H462" s="57" t="str">
        <f>IF(OR(E462="营业",E462="装修中"),VLOOKUP(C462,[2]当前组织架构!C:H,5,0),"")</f>
        <v>董婷婷</v>
      </c>
      <c r="I462" s="58">
        <v>207349.16</v>
      </c>
      <c r="J462" s="58">
        <v>11736.74</v>
      </c>
      <c r="K462" s="58">
        <v>195612.42</v>
      </c>
      <c r="L462" s="58">
        <v>10104.799999999999</v>
      </c>
      <c r="M462" s="58">
        <v>10203.57</v>
      </c>
      <c r="N462" s="58">
        <v>13516.83</v>
      </c>
      <c r="O462" s="58">
        <v>26709.02</v>
      </c>
      <c r="P462" s="58">
        <v>0</v>
      </c>
      <c r="Q462" s="58">
        <v>-1306.5598071757699</v>
      </c>
      <c r="R462" s="58">
        <v>59227.660192824202</v>
      </c>
      <c r="S462" s="58">
        <v>11203.674939156699</v>
      </c>
      <c r="T462" s="58">
        <v>0</v>
      </c>
      <c r="U462" s="58">
        <v>2725.17</v>
      </c>
      <c r="V462" s="58">
        <v>73156.505131980899</v>
      </c>
      <c r="W462" s="58">
        <v>122455.914868019</v>
      </c>
      <c r="X462" s="58">
        <v>31314.53</v>
      </c>
      <c r="Y462" s="58">
        <v>8733.43</v>
      </c>
      <c r="Z462" s="58">
        <v>3880.35</v>
      </c>
      <c r="AA462" s="58">
        <v>7126.55</v>
      </c>
      <c r="AB462" s="58">
        <v>2255.84679245283</v>
      </c>
      <c r="AC462" s="58">
        <v>0</v>
      </c>
      <c r="AD462" s="58">
        <v>53310.706792452802</v>
      </c>
      <c r="AE462" s="58">
        <v>1014.65</v>
      </c>
      <c r="AF462" s="58">
        <v>0</v>
      </c>
      <c r="AG462" s="58">
        <v>48.16</v>
      </c>
      <c r="AH462" s="58">
        <v>642.33000000000004</v>
      </c>
      <c r="AI462" s="58">
        <v>0</v>
      </c>
      <c r="AJ462" s="58">
        <v>0</v>
      </c>
      <c r="AK462" s="58">
        <v>33.53</v>
      </c>
      <c r="AL462" s="58">
        <v>0</v>
      </c>
      <c r="AM462" s="58">
        <v>978.95</v>
      </c>
      <c r="AN462" s="58">
        <v>928.6</v>
      </c>
      <c r="AO462" s="58">
        <v>399.56</v>
      </c>
      <c r="AP462" s="58">
        <v>0</v>
      </c>
      <c r="AQ462" s="58">
        <v>518</v>
      </c>
      <c r="AR462" s="58">
        <v>0</v>
      </c>
      <c r="AS462" s="58">
        <v>0</v>
      </c>
      <c r="AT462" s="58">
        <v>0</v>
      </c>
      <c r="AU462" s="58">
        <v>0</v>
      </c>
      <c r="AV462" s="58">
        <v>2185.4691376377</v>
      </c>
      <c r="AW462" s="58">
        <v>6749.2491376377002</v>
      </c>
      <c r="AX462" s="58">
        <v>31795.238095238099</v>
      </c>
      <c r="AY462" s="58">
        <v>3962.2641509434002</v>
      </c>
      <c r="AZ462" s="58">
        <v>35757.502246181502</v>
      </c>
      <c r="BA462" s="58">
        <v>26638.456691747</v>
      </c>
    </row>
    <row r="463" spans="1:53">
      <c r="A463" s="56">
        <v>202403</v>
      </c>
      <c r="B463" s="56" t="s">
        <v>531</v>
      </c>
      <c r="C463" s="56" t="s">
        <v>302</v>
      </c>
      <c r="D463" s="56" t="s">
        <v>301</v>
      </c>
      <c r="E463" s="62" t="str">
        <f>VLOOKUP(C463,'[2]2024年门店-截止10.31'!A:C,3,0)</f>
        <v>营业</v>
      </c>
      <c r="F463" s="63">
        <f>VLOOKUP(C463,[2]面积!A:B,2,0)</f>
        <v>75</v>
      </c>
      <c r="G463" s="57" t="str">
        <f>IF(OR(E463="营业",E463="装修中"),VLOOKUP(C463,[2]当前组织架构!C:H,6,0),"")</f>
        <v>刘佳</v>
      </c>
      <c r="H463" s="57" t="str">
        <f>IF(OR(E463="营业",E463="装修中"),VLOOKUP(C463,[2]当前组织架构!C:H,5,0),"")</f>
        <v>孟祥苹</v>
      </c>
      <c r="I463" s="58">
        <v>137616.74</v>
      </c>
      <c r="J463" s="58">
        <v>7789.6299999999901</v>
      </c>
      <c r="K463" s="58">
        <v>129827.11</v>
      </c>
      <c r="L463" s="58">
        <v>5314.81</v>
      </c>
      <c r="M463" s="58">
        <v>6935.5</v>
      </c>
      <c r="N463" s="58">
        <v>5727.58</v>
      </c>
      <c r="O463" s="58">
        <v>20868.61</v>
      </c>
      <c r="P463" s="58">
        <v>0</v>
      </c>
      <c r="Q463" s="58">
        <v>-477.87906830721698</v>
      </c>
      <c r="R463" s="58">
        <v>38368.6209316928</v>
      </c>
      <c r="S463" s="58">
        <v>8886.2130396621706</v>
      </c>
      <c r="T463" s="58">
        <v>0</v>
      </c>
      <c r="U463" s="58">
        <v>2064.2199999999998</v>
      </c>
      <c r="V463" s="58">
        <v>49319.053971355002</v>
      </c>
      <c r="W463" s="58">
        <v>80508.056028645005</v>
      </c>
      <c r="X463" s="58">
        <v>21961.43</v>
      </c>
      <c r="Y463" s="58">
        <v>3495.12</v>
      </c>
      <c r="Z463" s="58">
        <v>1984.36</v>
      </c>
      <c r="AA463" s="58">
        <v>6395.36</v>
      </c>
      <c r="AB463" s="58">
        <v>911.46339622641995</v>
      </c>
      <c r="AC463" s="58">
        <v>0</v>
      </c>
      <c r="AD463" s="58">
        <v>34747.733396226402</v>
      </c>
      <c r="AE463" s="58">
        <v>3264.95</v>
      </c>
      <c r="AF463" s="58">
        <v>0</v>
      </c>
      <c r="AG463" s="58">
        <v>445.4</v>
      </c>
      <c r="AH463" s="58">
        <v>683.5</v>
      </c>
      <c r="AI463" s="58">
        <v>0</v>
      </c>
      <c r="AJ463" s="58">
        <v>79.66</v>
      </c>
      <c r="AK463" s="58">
        <v>75.44</v>
      </c>
      <c r="AL463" s="58">
        <v>0</v>
      </c>
      <c r="AM463" s="58">
        <v>1967.7</v>
      </c>
      <c r="AN463" s="58">
        <v>988.6</v>
      </c>
      <c r="AO463" s="58">
        <v>975.85</v>
      </c>
      <c r="AP463" s="58">
        <v>0</v>
      </c>
      <c r="AQ463" s="58">
        <v>690</v>
      </c>
      <c r="AR463" s="58">
        <v>0</v>
      </c>
      <c r="AS463" s="58">
        <v>0</v>
      </c>
      <c r="AT463" s="58">
        <v>0</v>
      </c>
      <c r="AU463" s="58">
        <v>0</v>
      </c>
      <c r="AV463" s="58">
        <v>2946.6931657212699</v>
      </c>
      <c r="AW463" s="58">
        <v>12117.793165721299</v>
      </c>
      <c r="AX463" s="58">
        <v>35035.714285714297</v>
      </c>
      <c r="AY463" s="58">
        <v>13150</v>
      </c>
      <c r="AZ463" s="58">
        <v>48185.714285714297</v>
      </c>
      <c r="BA463" s="58">
        <v>-14543.184819017</v>
      </c>
    </row>
    <row r="464" spans="1:53">
      <c r="A464" s="56">
        <v>202403</v>
      </c>
      <c r="B464" s="56" t="s">
        <v>531</v>
      </c>
      <c r="C464" s="56" t="s">
        <v>292</v>
      </c>
      <c r="D464" s="56" t="s">
        <v>291</v>
      </c>
      <c r="E464" s="62" t="str">
        <f>VLOOKUP(C464,'[2]2024年门店-截止10.31'!A:C,3,0)</f>
        <v>营业</v>
      </c>
      <c r="F464" s="63">
        <f>VLOOKUP(C464,[2]面积!A:B,2,0)</f>
        <v>132</v>
      </c>
      <c r="G464" s="57" t="str">
        <f>IF(OR(E464="营业",E464="装修中"),VLOOKUP(C464,[2]当前组织架构!C:H,6,0),"")</f>
        <v>刘佳</v>
      </c>
      <c r="H464" s="57" t="str">
        <f>IF(OR(E464="营业",E464="装修中"),VLOOKUP(C464,[2]当前组织架构!C:H,5,0),"")</f>
        <v>巨伦</v>
      </c>
      <c r="I464" s="58">
        <v>230878.95</v>
      </c>
      <c r="J464" s="58">
        <v>6724.63</v>
      </c>
      <c r="K464" s="58">
        <v>224154.32</v>
      </c>
      <c r="L464" s="58">
        <v>9443.31</v>
      </c>
      <c r="M464" s="58">
        <v>11974.59</v>
      </c>
      <c r="N464" s="58">
        <v>9761.75</v>
      </c>
      <c r="O464" s="58">
        <v>35388.230000000003</v>
      </c>
      <c r="P464" s="58">
        <v>0</v>
      </c>
      <c r="Q464" s="58">
        <v>-818.89993882554802</v>
      </c>
      <c r="R464" s="58">
        <v>65748.980061174501</v>
      </c>
      <c r="S464" s="58">
        <v>15138.122639597201</v>
      </c>
      <c r="T464" s="58">
        <v>440.71</v>
      </c>
      <c r="U464" s="58">
        <v>2548.19</v>
      </c>
      <c r="V464" s="58">
        <v>83876.002700771598</v>
      </c>
      <c r="W464" s="58">
        <v>140278.31729922799</v>
      </c>
      <c r="X464" s="58">
        <v>28139.82</v>
      </c>
      <c r="Y464" s="58">
        <v>9600</v>
      </c>
      <c r="Z464" s="58">
        <v>2937.81</v>
      </c>
      <c r="AA464" s="58">
        <v>9520.07</v>
      </c>
      <c r="AB464" s="58">
        <v>612.47207547170001</v>
      </c>
      <c r="AC464" s="58">
        <v>0</v>
      </c>
      <c r="AD464" s="58">
        <v>50810.172075471703</v>
      </c>
      <c r="AE464" s="58">
        <v>6300</v>
      </c>
      <c r="AF464" s="58">
        <v>0</v>
      </c>
      <c r="AG464" s="58">
        <v>15.2</v>
      </c>
      <c r="AH464" s="58">
        <v>0</v>
      </c>
      <c r="AI464" s="58">
        <v>190</v>
      </c>
      <c r="AJ464" s="58">
        <v>174.88</v>
      </c>
      <c r="AK464" s="58">
        <v>48.49</v>
      </c>
      <c r="AL464" s="58">
        <v>0</v>
      </c>
      <c r="AM464" s="58">
        <v>1040.99</v>
      </c>
      <c r="AN464" s="58">
        <v>503.03</v>
      </c>
      <c r="AO464" s="58">
        <v>1176.98</v>
      </c>
      <c r="AP464" s="58">
        <v>0</v>
      </c>
      <c r="AQ464" s="58">
        <v>150</v>
      </c>
      <c r="AR464" s="58">
        <v>0</v>
      </c>
      <c r="AS464" s="58">
        <v>0</v>
      </c>
      <c r="AT464" s="58">
        <v>0</v>
      </c>
      <c r="AU464" s="58">
        <v>0</v>
      </c>
      <c r="AV464" s="58">
        <v>3436.65812529</v>
      </c>
      <c r="AW464" s="58">
        <v>13036.228125289999</v>
      </c>
      <c r="AX464" s="58">
        <v>34659.9</v>
      </c>
      <c r="AY464" s="58">
        <v>10845.61</v>
      </c>
      <c r="AZ464" s="58">
        <v>45505.51</v>
      </c>
      <c r="BA464" s="58">
        <v>30926.407098466301</v>
      </c>
    </row>
    <row r="465" spans="1:53">
      <c r="A465" s="56">
        <v>202403</v>
      </c>
      <c r="B465" s="56" t="s">
        <v>528</v>
      </c>
      <c r="C465" s="56" t="s">
        <v>298</v>
      </c>
      <c r="D465" s="56" t="s">
        <v>297</v>
      </c>
      <c r="E465" s="62" t="str">
        <f>VLOOKUP(C465,'[2]2024年门店-截止10.31'!A:C,3,0)</f>
        <v>营业</v>
      </c>
      <c r="F465" s="63">
        <f>VLOOKUP(C465,[2]面积!A:B,2,0)</f>
        <v>73.8</v>
      </c>
      <c r="G465" s="57" t="str">
        <f>IF(OR(E465="营业",E465="装修中"),VLOOKUP(C465,[2]当前组织架构!C:H,6,0),"")</f>
        <v>孙军</v>
      </c>
      <c r="H465" s="57" t="str">
        <f>IF(OR(E465="营业",E465="装修中"),VLOOKUP(C465,[2]当前组织架构!C:H,5,0),"")</f>
        <v>甘胜斌</v>
      </c>
      <c r="I465" s="58">
        <v>155479.1</v>
      </c>
      <c r="J465" s="58">
        <v>8800.7000000000098</v>
      </c>
      <c r="K465" s="58">
        <v>146678.39999999999</v>
      </c>
      <c r="L465" s="58">
        <v>7137.9</v>
      </c>
      <c r="M465" s="58">
        <v>6910.27</v>
      </c>
      <c r="N465" s="58">
        <v>7797.92</v>
      </c>
      <c r="O465" s="58">
        <v>20583.099999999999</v>
      </c>
      <c r="P465" s="58">
        <v>0</v>
      </c>
      <c r="Q465" s="58">
        <v>-915.78406899476602</v>
      </c>
      <c r="R465" s="58">
        <v>41513.405931005203</v>
      </c>
      <c r="S465" s="58">
        <v>8366.5980166747595</v>
      </c>
      <c r="T465" s="58">
        <v>0</v>
      </c>
      <c r="U465" s="58">
        <v>2869.54</v>
      </c>
      <c r="V465" s="58">
        <v>52749.543947680002</v>
      </c>
      <c r="W465" s="58">
        <v>93928.856052319999</v>
      </c>
      <c r="X465" s="58">
        <v>33851.46</v>
      </c>
      <c r="Y465" s="58">
        <v>4207.97</v>
      </c>
      <c r="Z465" s="58">
        <v>1656.55</v>
      </c>
      <c r="AA465" s="58">
        <v>6808.15</v>
      </c>
      <c r="AB465" s="58">
        <v>3229.22113207547</v>
      </c>
      <c r="AC465" s="58">
        <v>0</v>
      </c>
      <c r="AD465" s="58">
        <v>49753.351132075499</v>
      </c>
      <c r="AE465" s="58">
        <v>5317.47</v>
      </c>
      <c r="AF465" s="58">
        <v>0</v>
      </c>
      <c r="AG465" s="58">
        <v>811.98</v>
      </c>
      <c r="AH465" s="58">
        <v>589</v>
      </c>
      <c r="AI465" s="58">
        <v>0</v>
      </c>
      <c r="AJ465" s="58">
        <v>108.79</v>
      </c>
      <c r="AK465" s="58">
        <v>44.2</v>
      </c>
      <c r="AL465" s="58">
        <v>0</v>
      </c>
      <c r="AM465" s="58">
        <v>1126.75</v>
      </c>
      <c r="AN465" s="58">
        <v>404.25</v>
      </c>
      <c r="AO465" s="58">
        <v>483.19</v>
      </c>
      <c r="AP465" s="58">
        <v>0</v>
      </c>
      <c r="AQ465" s="58">
        <v>0</v>
      </c>
      <c r="AR465" s="58">
        <v>0</v>
      </c>
      <c r="AS465" s="58">
        <v>0</v>
      </c>
      <c r="AT465" s="58">
        <v>0</v>
      </c>
      <c r="AU465" s="58">
        <v>0</v>
      </c>
      <c r="AV465" s="58">
        <v>2220.7141594083801</v>
      </c>
      <c r="AW465" s="58">
        <v>11106.3441594084</v>
      </c>
      <c r="AX465" s="58">
        <v>38160.952380952403</v>
      </c>
      <c r="AY465" s="58">
        <v>7782.0754716981101</v>
      </c>
      <c r="AZ465" s="58">
        <v>45943.027852650499</v>
      </c>
      <c r="BA465" s="58">
        <v>-12873.8670918144</v>
      </c>
    </row>
    <row r="466" spans="1:53">
      <c r="A466" s="56">
        <v>202403</v>
      </c>
      <c r="B466" s="56" t="s">
        <v>528</v>
      </c>
      <c r="C466" s="56" t="s">
        <v>300</v>
      </c>
      <c r="D466" s="56" t="s">
        <v>299</v>
      </c>
      <c r="E466" s="62" t="str">
        <f>VLOOKUP(C466,'[2]2024年门店-截止10.31'!A:C,3,0)</f>
        <v>营业</v>
      </c>
      <c r="F466" s="63">
        <f>VLOOKUP(C466,[2]面积!A:B,2,0)</f>
        <v>67</v>
      </c>
      <c r="G466" s="57" t="str">
        <f>IF(OR(E466="营业",E466="装修中"),VLOOKUP(C466,[2]当前组织架构!C:H,6,0),"")</f>
        <v>江远洋</v>
      </c>
      <c r="H466" s="57" t="str">
        <f>IF(OR(E466="营业",E466="装修中"),VLOOKUP(C466,[2]当前组织架构!C:H,5,0),"")</f>
        <v>许瑛伦</v>
      </c>
      <c r="I466" s="58">
        <v>147525.41</v>
      </c>
      <c r="J466" s="58">
        <v>4296.8600000000197</v>
      </c>
      <c r="K466" s="58">
        <v>143228.54999999999</v>
      </c>
      <c r="L466" s="58">
        <v>7746.71</v>
      </c>
      <c r="M466" s="58">
        <v>4766.1499999999996</v>
      </c>
      <c r="N466" s="58">
        <v>7934.11</v>
      </c>
      <c r="O466" s="58">
        <v>22465.27</v>
      </c>
      <c r="P466" s="58">
        <v>0</v>
      </c>
      <c r="Q466" s="58">
        <v>-926.21013403460995</v>
      </c>
      <c r="R466" s="58">
        <v>41986.0298659654</v>
      </c>
      <c r="S466" s="58">
        <v>8916.4546376774906</v>
      </c>
      <c r="T466" s="58">
        <v>284.95999999999998</v>
      </c>
      <c r="U466" s="58">
        <v>4275.38</v>
      </c>
      <c r="V466" s="58">
        <v>55462.8245036429</v>
      </c>
      <c r="W466" s="58">
        <v>87765.725496357103</v>
      </c>
      <c r="X466" s="58">
        <v>28098.45</v>
      </c>
      <c r="Y466" s="58">
        <v>0</v>
      </c>
      <c r="Z466" s="58">
        <v>4317.49</v>
      </c>
      <c r="AA466" s="58">
        <v>6156.83</v>
      </c>
      <c r="AB466" s="58">
        <v>1985.1171698113201</v>
      </c>
      <c r="AC466" s="58">
        <v>0</v>
      </c>
      <c r="AD466" s="58">
        <v>40557.8871698113</v>
      </c>
      <c r="AE466" s="58">
        <v>3555.79</v>
      </c>
      <c r="AF466" s="58">
        <v>215.5</v>
      </c>
      <c r="AG466" s="58">
        <v>548.70000000000005</v>
      </c>
      <c r="AH466" s="58">
        <v>661.62</v>
      </c>
      <c r="AI466" s="58">
        <v>1227.73</v>
      </c>
      <c r="AJ466" s="58">
        <v>242</v>
      </c>
      <c r="AK466" s="58">
        <v>206.55</v>
      </c>
      <c r="AL466" s="58">
        <v>0</v>
      </c>
      <c r="AM466" s="58">
        <v>2517.33</v>
      </c>
      <c r="AN466" s="58">
        <v>286.05</v>
      </c>
      <c r="AO466" s="58">
        <v>1173.03</v>
      </c>
      <c r="AP466" s="58">
        <v>0</v>
      </c>
      <c r="AQ466" s="58">
        <v>500</v>
      </c>
      <c r="AR466" s="58">
        <v>0</v>
      </c>
      <c r="AS466" s="58">
        <v>0</v>
      </c>
      <c r="AT466" s="58">
        <v>0</v>
      </c>
      <c r="AU466" s="58">
        <v>0</v>
      </c>
      <c r="AV466" s="58">
        <v>2405.8802796640798</v>
      </c>
      <c r="AW466" s="58">
        <v>13540.1802796641</v>
      </c>
      <c r="AX466" s="58">
        <v>42042</v>
      </c>
      <c r="AY466" s="58">
        <v>7424.2</v>
      </c>
      <c r="AZ466" s="58">
        <v>49466.2</v>
      </c>
      <c r="BA466" s="58">
        <v>-15798.5419531183</v>
      </c>
    </row>
    <row r="467" spans="1:53">
      <c r="A467" s="56">
        <v>202403</v>
      </c>
      <c r="B467" s="56" t="s">
        <v>531</v>
      </c>
      <c r="C467" s="56" t="s">
        <v>304</v>
      </c>
      <c r="D467" s="56" t="s">
        <v>303</v>
      </c>
      <c r="E467" s="62" t="str">
        <f>VLOOKUP(C467,'[2]2024年门店-截止10.31'!A:C,3,0)</f>
        <v>营业</v>
      </c>
      <c r="F467" s="63">
        <f>VLOOKUP(C467,[2]面积!A:B,2,0)</f>
        <v>75</v>
      </c>
      <c r="G467" s="57" t="str">
        <f>IF(OR(E467="营业",E467="装修中"),VLOOKUP(C467,[2]当前组织架构!C:H,6,0),"")</f>
        <v>刘佳</v>
      </c>
      <c r="H467" s="57" t="str">
        <f>IF(OR(E467="营业",E467="装修中"),VLOOKUP(C467,[2]当前组织架构!C:H,5,0),"")</f>
        <v>刘传良</v>
      </c>
      <c r="I467" s="58">
        <v>179408.27</v>
      </c>
      <c r="J467" s="58">
        <v>10155.19</v>
      </c>
      <c r="K467" s="58">
        <v>169253.08</v>
      </c>
      <c r="L467" s="58">
        <v>7145.87</v>
      </c>
      <c r="M467" s="58">
        <v>9318.08</v>
      </c>
      <c r="N467" s="58">
        <v>9484.1299999999992</v>
      </c>
      <c r="O467" s="58">
        <v>27276.69</v>
      </c>
      <c r="P467" s="58">
        <v>0</v>
      </c>
      <c r="Q467" s="58">
        <v>-654.756631832106</v>
      </c>
      <c r="R467" s="58">
        <v>52570.0133681679</v>
      </c>
      <c r="S467" s="58">
        <v>11859.385692289299</v>
      </c>
      <c r="T467" s="58">
        <v>0</v>
      </c>
      <c r="U467" s="58">
        <v>2165.16</v>
      </c>
      <c r="V467" s="58">
        <v>66594.559060457206</v>
      </c>
      <c r="W467" s="58">
        <v>102658.520939543</v>
      </c>
      <c r="X467" s="58">
        <v>29226.15</v>
      </c>
      <c r="Y467" s="58">
        <v>2472.5</v>
      </c>
      <c r="Z467" s="58">
        <v>2253.44</v>
      </c>
      <c r="AA467" s="58">
        <v>5733.43</v>
      </c>
      <c r="AB467" s="58">
        <v>1717.0949056603799</v>
      </c>
      <c r="AC467" s="58">
        <v>0</v>
      </c>
      <c r="AD467" s="58">
        <v>41402.614905660397</v>
      </c>
      <c r="AE467" s="58">
        <v>2266</v>
      </c>
      <c r="AF467" s="58">
        <v>0</v>
      </c>
      <c r="AG467" s="58">
        <v>186.54</v>
      </c>
      <c r="AH467" s="58">
        <v>0</v>
      </c>
      <c r="AI467" s="58">
        <v>0</v>
      </c>
      <c r="AJ467" s="58">
        <v>0</v>
      </c>
      <c r="AK467" s="58">
        <v>44.12</v>
      </c>
      <c r="AL467" s="58">
        <v>0</v>
      </c>
      <c r="AM467" s="58">
        <v>796.86</v>
      </c>
      <c r="AN467" s="58">
        <v>1393.6</v>
      </c>
      <c r="AO467" s="58">
        <v>359.07</v>
      </c>
      <c r="AP467" s="58">
        <v>0</v>
      </c>
      <c r="AQ467" s="58">
        <v>0</v>
      </c>
      <c r="AR467" s="58">
        <v>0</v>
      </c>
      <c r="AS467" s="58">
        <v>0</v>
      </c>
      <c r="AT467" s="58">
        <v>0</v>
      </c>
      <c r="AU467" s="58">
        <v>0</v>
      </c>
      <c r="AV467" s="58">
        <v>2688.31435585189</v>
      </c>
      <c r="AW467" s="58">
        <v>7734.5043558518901</v>
      </c>
      <c r="AX467" s="58">
        <v>23139.285714285699</v>
      </c>
      <c r="AY467" s="58">
        <v>11529.9528301887</v>
      </c>
      <c r="AZ467" s="58">
        <v>34669.2385444744</v>
      </c>
      <c r="BA467" s="58">
        <v>18852.1631335563</v>
      </c>
    </row>
    <row r="468" spans="1:53">
      <c r="A468" s="56">
        <v>202403</v>
      </c>
      <c r="B468" s="56" t="s">
        <v>528</v>
      </c>
      <c r="C468" s="56" t="s">
        <v>306</v>
      </c>
      <c r="D468" s="56" t="s">
        <v>305</v>
      </c>
      <c r="E468" s="62" t="str">
        <f>VLOOKUP(C468,'[2]2024年门店-截止10.31'!A:C,3,0)</f>
        <v>营业</v>
      </c>
      <c r="F468" s="63">
        <f>VLOOKUP(C468,[2]面积!A:B,2,0)</f>
        <v>92</v>
      </c>
      <c r="G468" s="57" t="str">
        <f>IF(OR(E468="营业",E468="装修中"),VLOOKUP(C468,[2]当前组织架构!C:H,6,0),"")</f>
        <v>刘佳</v>
      </c>
      <c r="H468" s="57" t="str">
        <f>IF(OR(E468="营业",E468="装修中"),VLOOKUP(C468,[2]当前组织架构!C:H,5,0),"")</f>
        <v>袁春福</v>
      </c>
      <c r="I468" s="58">
        <v>203939.06</v>
      </c>
      <c r="J468" s="58">
        <v>5939.97</v>
      </c>
      <c r="K468" s="58">
        <v>197999.09</v>
      </c>
      <c r="L468" s="58">
        <v>8971.07</v>
      </c>
      <c r="M468" s="58">
        <v>8625.51</v>
      </c>
      <c r="N468" s="58">
        <v>7906.72</v>
      </c>
      <c r="O468" s="58">
        <v>25752.33</v>
      </c>
      <c r="P468" s="58">
        <v>0</v>
      </c>
      <c r="Q468" s="58">
        <v>-1106.2923756095799</v>
      </c>
      <c r="R468" s="58">
        <v>50149.337624390399</v>
      </c>
      <c r="S468" s="58">
        <v>10351.8905270016</v>
      </c>
      <c r="T468" s="58">
        <v>814.94</v>
      </c>
      <c r="U468" s="58">
        <v>8989.24</v>
      </c>
      <c r="V468" s="58">
        <v>70305.408151391995</v>
      </c>
      <c r="W468" s="58">
        <v>127693.681848608</v>
      </c>
      <c r="X468" s="58">
        <v>29777.37</v>
      </c>
      <c r="Y468" s="58">
        <v>8152</v>
      </c>
      <c r="Z468" s="58">
        <v>5903.91</v>
      </c>
      <c r="AA468" s="58">
        <v>7699.53</v>
      </c>
      <c r="AB468" s="58">
        <v>2125.1160377358501</v>
      </c>
      <c r="AC468" s="58">
        <v>0</v>
      </c>
      <c r="AD468" s="58">
        <v>53657.9260377358</v>
      </c>
      <c r="AE468" s="58">
        <v>4139</v>
      </c>
      <c r="AF468" s="58">
        <v>85.59</v>
      </c>
      <c r="AG468" s="58">
        <v>369.27</v>
      </c>
      <c r="AH468" s="58">
        <v>249</v>
      </c>
      <c r="AI468" s="58">
        <v>0</v>
      </c>
      <c r="AJ468" s="58">
        <v>253.16</v>
      </c>
      <c r="AK468" s="58">
        <v>79.56</v>
      </c>
      <c r="AL468" s="58">
        <v>0</v>
      </c>
      <c r="AM468" s="58">
        <v>1061.8399999999999</v>
      </c>
      <c r="AN468" s="58">
        <v>503.03</v>
      </c>
      <c r="AO468" s="58">
        <v>133.1</v>
      </c>
      <c r="AP468" s="58">
        <v>0</v>
      </c>
      <c r="AQ468" s="58">
        <v>0</v>
      </c>
      <c r="AR468" s="58">
        <v>0</v>
      </c>
      <c r="AS468" s="58">
        <v>0</v>
      </c>
      <c r="AT468" s="58">
        <v>0</v>
      </c>
      <c r="AU468" s="58">
        <v>0</v>
      </c>
      <c r="AV468" s="58">
        <v>2095.61067092847</v>
      </c>
      <c r="AW468" s="58">
        <v>8969.1606709284697</v>
      </c>
      <c r="AX468" s="58">
        <v>43374</v>
      </c>
      <c r="AY468" s="58">
        <v>10380</v>
      </c>
      <c r="AZ468" s="58">
        <v>53754</v>
      </c>
      <c r="BA468" s="58">
        <v>11312.5951399437</v>
      </c>
    </row>
    <row r="469" spans="1:53">
      <c r="A469" s="56">
        <v>202403</v>
      </c>
      <c r="B469" s="56" t="s">
        <v>528</v>
      </c>
      <c r="C469" s="56" t="s">
        <v>308</v>
      </c>
      <c r="D469" s="56" t="s">
        <v>307</v>
      </c>
      <c r="E469" s="62" t="str">
        <f>VLOOKUP(C469,'[2]2024年门店-截止10.31'!A:C,3,0)</f>
        <v>已闭店</v>
      </c>
      <c r="F469" s="63">
        <f>VLOOKUP(C469,[2]面积!A:B,2,0)</f>
        <v>25</v>
      </c>
      <c r="G469" s="57" t="str">
        <f>IF(OR(E469="营业",E469="装修中"),VLOOKUP(C469,[2]当前组织架构!C:H,6,0),"")</f>
        <v/>
      </c>
      <c r="H469" s="57" t="str">
        <f>IF(OR(E469="营业",E469="装修中"),VLOOKUP(C469,[2]当前组织架构!C:H,5,0),"")</f>
        <v/>
      </c>
      <c r="I469" s="58">
        <v>65494.7</v>
      </c>
      <c r="J469" s="58">
        <v>3707.25</v>
      </c>
      <c r="K469" s="58">
        <v>61787.45</v>
      </c>
      <c r="L469" s="58">
        <v>4058.97</v>
      </c>
      <c r="M469" s="58">
        <v>2423.15</v>
      </c>
      <c r="N469" s="58">
        <v>5547.7</v>
      </c>
      <c r="O469" s="58">
        <v>9155.34</v>
      </c>
      <c r="P469" s="58">
        <v>0</v>
      </c>
      <c r="Q469" s="58">
        <v>-457.25671470761398</v>
      </c>
      <c r="R469" s="58">
        <v>20727.903285292399</v>
      </c>
      <c r="S469" s="58">
        <v>3867.9768068732101</v>
      </c>
      <c r="T469" s="58">
        <v>0</v>
      </c>
      <c r="U469" s="58">
        <v>2477.06</v>
      </c>
      <c r="V469" s="58">
        <v>27072.940092165602</v>
      </c>
      <c r="W469" s="58">
        <v>34714.509907834399</v>
      </c>
      <c r="X469" s="58">
        <v>17646</v>
      </c>
      <c r="Y469" s="58">
        <v>1100</v>
      </c>
      <c r="Z469" s="58">
        <v>297.29000000000002</v>
      </c>
      <c r="AA469" s="58">
        <v>2052.3200000000002</v>
      </c>
      <c r="AB469" s="58">
        <v>2067.5822641509399</v>
      </c>
      <c r="AC469" s="58">
        <v>0</v>
      </c>
      <c r="AD469" s="58">
        <v>23163.192264150901</v>
      </c>
      <c r="AE469" s="58">
        <v>4872.6099999999997</v>
      </c>
      <c r="AF469" s="58">
        <v>0</v>
      </c>
      <c r="AG469" s="58">
        <v>1042.8</v>
      </c>
      <c r="AH469" s="58">
        <v>561.83000000000004</v>
      </c>
      <c r="AI469" s="58">
        <v>0</v>
      </c>
      <c r="AJ469" s="58">
        <v>129.16999999999999</v>
      </c>
      <c r="AK469" s="58">
        <v>29.67</v>
      </c>
      <c r="AL469" s="58">
        <v>0</v>
      </c>
      <c r="AM469" s="58">
        <v>1008.96</v>
      </c>
      <c r="AN469" s="58">
        <v>111.2</v>
      </c>
      <c r="AO469" s="58">
        <v>275.22000000000003</v>
      </c>
      <c r="AP469" s="58">
        <v>0</v>
      </c>
      <c r="AQ469" s="58">
        <v>0</v>
      </c>
      <c r="AR469" s="58">
        <v>0</v>
      </c>
      <c r="AS469" s="58">
        <v>0</v>
      </c>
      <c r="AT469" s="58">
        <v>0</v>
      </c>
      <c r="AU469" s="58">
        <v>0</v>
      </c>
      <c r="AV469" s="58">
        <v>2220.7141594083801</v>
      </c>
      <c r="AW469" s="58">
        <v>10252.1741594084</v>
      </c>
      <c r="AX469" s="58">
        <v>5476.1904761904798</v>
      </c>
      <c r="AY469" s="58">
        <v>1768.8679245282999</v>
      </c>
      <c r="AZ469" s="58">
        <v>7245.0584007187799</v>
      </c>
      <c r="BA469" s="58">
        <v>-5945.9149164436803</v>
      </c>
    </row>
    <row r="470" spans="1:53">
      <c r="A470" s="56">
        <v>202403</v>
      </c>
      <c r="B470" s="56" t="s">
        <v>528</v>
      </c>
      <c r="C470" s="56" t="s">
        <v>310</v>
      </c>
      <c r="D470" s="56" t="s">
        <v>309</v>
      </c>
      <c r="E470" s="62" t="str">
        <f>VLOOKUP(C470,'[2]2024年门店-截止10.31'!A:C,3,0)</f>
        <v>营业</v>
      </c>
      <c r="F470" s="63">
        <f>VLOOKUP(C470,[2]面积!A:B,2,0)</f>
        <v>41.6</v>
      </c>
      <c r="G470" s="57" t="str">
        <f>IF(OR(E470="营业",E470="装修中"),VLOOKUP(C470,[2]当前组织架构!C:H,6,0),"")</f>
        <v>孙军</v>
      </c>
      <c r="H470" s="57" t="str">
        <f>IF(OR(E470="营业",E470="装修中"),VLOOKUP(C470,[2]当前组织架构!C:H,5,0),"")</f>
        <v>殷艳花</v>
      </c>
      <c r="I470" s="58">
        <v>225116.79999999999</v>
      </c>
      <c r="J470" s="58">
        <v>12742.46</v>
      </c>
      <c r="K470" s="58">
        <v>212374.34</v>
      </c>
      <c r="L470" s="58">
        <v>11060.81</v>
      </c>
      <c r="M470" s="58">
        <v>9127.16</v>
      </c>
      <c r="N470" s="58">
        <v>12945.81</v>
      </c>
      <c r="O470" s="58">
        <v>27552.51</v>
      </c>
      <c r="P470" s="58">
        <v>0</v>
      </c>
      <c r="Q470" s="58">
        <v>-1309.8420589315101</v>
      </c>
      <c r="R470" s="58">
        <v>59376.447941068502</v>
      </c>
      <c r="S470" s="58">
        <v>11446.011268032</v>
      </c>
      <c r="T470" s="58">
        <v>0</v>
      </c>
      <c r="U470" s="58">
        <v>2813.4</v>
      </c>
      <c r="V470" s="58">
        <v>73635.859209100498</v>
      </c>
      <c r="W470" s="58">
        <v>138738.48079089899</v>
      </c>
      <c r="X470" s="58">
        <v>32248.27</v>
      </c>
      <c r="Y470" s="58">
        <v>6301.95</v>
      </c>
      <c r="Z470" s="58">
        <v>6514.13</v>
      </c>
      <c r="AA470" s="58">
        <v>8908.83</v>
      </c>
      <c r="AB470" s="58">
        <v>1437.17226415094</v>
      </c>
      <c r="AC470" s="58">
        <v>0</v>
      </c>
      <c r="AD470" s="58">
        <v>55410.352264150897</v>
      </c>
      <c r="AE470" s="58">
        <v>4343.16</v>
      </c>
      <c r="AF470" s="58">
        <v>0</v>
      </c>
      <c r="AG470" s="58">
        <v>330.3</v>
      </c>
      <c r="AH470" s="58">
        <v>624</v>
      </c>
      <c r="AI470" s="58">
        <v>0</v>
      </c>
      <c r="AJ470" s="58">
        <v>28.6</v>
      </c>
      <c r="AK470" s="58">
        <v>55.36</v>
      </c>
      <c r="AL470" s="58">
        <v>0</v>
      </c>
      <c r="AM470" s="58">
        <v>953.86</v>
      </c>
      <c r="AN470" s="58">
        <v>1120.7</v>
      </c>
      <c r="AO470" s="58">
        <v>466.82</v>
      </c>
      <c r="AP470" s="58">
        <v>0</v>
      </c>
      <c r="AQ470" s="58">
        <v>539</v>
      </c>
      <c r="AR470" s="58">
        <v>0</v>
      </c>
      <c r="AS470" s="58">
        <v>0</v>
      </c>
      <c r="AT470" s="58">
        <v>0</v>
      </c>
      <c r="AU470" s="58">
        <v>0</v>
      </c>
      <c r="AV470" s="58">
        <v>2220.7141594083801</v>
      </c>
      <c r="AW470" s="58">
        <v>10682.5141594084</v>
      </c>
      <c r="AX470" s="58">
        <v>52497.619047619002</v>
      </c>
      <c r="AY470" s="58">
        <v>4708.4905660377399</v>
      </c>
      <c r="AZ470" s="58">
        <v>57206.109613656699</v>
      </c>
      <c r="BA470" s="58">
        <v>15439.504753683001</v>
      </c>
    </row>
    <row r="471" spans="1:53">
      <c r="A471" s="56">
        <v>202403</v>
      </c>
      <c r="B471" s="56" t="s">
        <v>528</v>
      </c>
      <c r="C471" s="56" t="s">
        <v>312</v>
      </c>
      <c r="D471" s="56" t="s">
        <v>311</v>
      </c>
      <c r="E471" s="62" t="str">
        <f>VLOOKUP(C471,'[2]2024年门店-截止10.31'!A:C,3,0)</f>
        <v>营业</v>
      </c>
      <c r="F471" s="63">
        <f>VLOOKUP(C471,[2]面积!A:B,2,0)</f>
        <v>51</v>
      </c>
      <c r="G471" s="57" t="str">
        <f>IF(OR(E471="营业",E471="装修中"),VLOOKUP(C471,[2]当前组织架构!C:H,6,0),"")</f>
        <v>戴斌</v>
      </c>
      <c r="H471" s="57" t="str">
        <f>IF(OR(E471="营业",E471="装修中"),VLOOKUP(C471,[2]当前组织架构!C:H,5,0),"")</f>
        <v>冯珏</v>
      </c>
      <c r="I471" s="58">
        <v>215825.54</v>
      </c>
      <c r="J471" s="58">
        <v>12216.54</v>
      </c>
      <c r="K471" s="58">
        <v>203609</v>
      </c>
      <c r="L471" s="58">
        <v>10004.25</v>
      </c>
      <c r="M471" s="58">
        <v>9378.35</v>
      </c>
      <c r="N471" s="58">
        <v>14630.5</v>
      </c>
      <c r="O471" s="58">
        <v>27806.29</v>
      </c>
      <c r="P471" s="58">
        <v>0</v>
      </c>
      <c r="Q471" s="58">
        <v>-1334.2986872239201</v>
      </c>
      <c r="R471" s="58">
        <v>60485.091312776101</v>
      </c>
      <c r="S471" s="58">
        <v>11587.8125506129</v>
      </c>
      <c r="T471" s="58">
        <v>0</v>
      </c>
      <c r="U471" s="58">
        <v>2741.63</v>
      </c>
      <c r="V471" s="58">
        <v>74814.533863388904</v>
      </c>
      <c r="W471" s="58">
        <v>128794.46613661099</v>
      </c>
      <c r="X471" s="58">
        <v>28810.49</v>
      </c>
      <c r="Y471" s="58">
        <v>8935.1200000000008</v>
      </c>
      <c r="Z471" s="58">
        <v>6776.23</v>
      </c>
      <c r="AA471" s="58">
        <v>6933.11</v>
      </c>
      <c r="AB471" s="58">
        <v>1029.4767924528301</v>
      </c>
      <c r="AC471" s="58">
        <v>0</v>
      </c>
      <c r="AD471" s="58">
        <v>52484.426792452803</v>
      </c>
      <c r="AE471" s="58">
        <v>6212.75</v>
      </c>
      <c r="AF471" s="58">
        <v>0</v>
      </c>
      <c r="AG471" s="58">
        <v>555.5</v>
      </c>
      <c r="AH471" s="58">
        <v>570.38</v>
      </c>
      <c r="AI471" s="58">
        <v>0</v>
      </c>
      <c r="AJ471" s="58">
        <v>138.16999999999999</v>
      </c>
      <c r="AK471" s="58">
        <v>47.12</v>
      </c>
      <c r="AL471" s="58">
        <v>0</v>
      </c>
      <c r="AM471" s="58">
        <v>1705.04</v>
      </c>
      <c r="AN471" s="58">
        <v>896.1</v>
      </c>
      <c r="AO471" s="58">
        <v>521.67999999999995</v>
      </c>
      <c r="AP471" s="58">
        <v>0</v>
      </c>
      <c r="AQ471" s="58">
        <v>300</v>
      </c>
      <c r="AR471" s="58">
        <v>0</v>
      </c>
      <c r="AS471" s="58">
        <v>0</v>
      </c>
      <c r="AT471" s="58">
        <v>0</v>
      </c>
      <c r="AU471" s="58">
        <v>0</v>
      </c>
      <c r="AV471" s="58">
        <v>2829.2619581505201</v>
      </c>
      <c r="AW471" s="58">
        <v>13776.0019581505</v>
      </c>
      <c r="AX471" s="58">
        <v>29547.619047618999</v>
      </c>
      <c r="AY471" s="58">
        <v>4550.2358490566003</v>
      </c>
      <c r="AZ471" s="58">
        <v>34097.854896675599</v>
      </c>
      <c r="BA471" s="58">
        <v>28436.182489332099</v>
      </c>
    </row>
    <row r="472" spans="1:53">
      <c r="A472" s="56">
        <v>202403</v>
      </c>
      <c r="B472" s="56" t="s">
        <v>528</v>
      </c>
      <c r="C472" s="56" t="s">
        <v>314</v>
      </c>
      <c r="D472" s="56" t="s">
        <v>313</v>
      </c>
      <c r="E472" s="62" t="str">
        <f>VLOOKUP(C472,'[2]2024年门店-截止10.31'!A:C,3,0)</f>
        <v>营业</v>
      </c>
      <c r="F472" s="63">
        <f>VLOOKUP(C472,[2]面积!A:B,2,0)</f>
        <v>94</v>
      </c>
      <c r="G472" s="57" t="str">
        <f>IF(OR(E472="营业",E472="装修中"),VLOOKUP(C472,[2]当前组织架构!C:H,6,0),"")</f>
        <v>戴斌</v>
      </c>
      <c r="H472" s="57" t="str">
        <f>IF(OR(E472="营业",E472="装修中"),VLOOKUP(C472,[2]当前组织架构!C:H,5,0),"")</f>
        <v>董婷婷</v>
      </c>
      <c r="I472" s="58">
        <v>235638.68</v>
      </c>
      <c r="J472" s="58">
        <v>13338.04</v>
      </c>
      <c r="K472" s="58">
        <v>222300.64</v>
      </c>
      <c r="L472" s="58">
        <v>11290.03</v>
      </c>
      <c r="M472" s="58">
        <v>9808.8700000000008</v>
      </c>
      <c r="N472" s="58">
        <v>12706.69</v>
      </c>
      <c r="O472" s="58">
        <v>29641.59</v>
      </c>
      <c r="P472" s="58">
        <v>0</v>
      </c>
      <c r="Q472" s="58">
        <v>-1369.43261623998</v>
      </c>
      <c r="R472" s="58">
        <v>62077.747383759997</v>
      </c>
      <c r="S472" s="58">
        <v>12197.2646718993</v>
      </c>
      <c r="T472" s="58">
        <v>0</v>
      </c>
      <c r="U472" s="58">
        <v>2477.06</v>
      </c>
      <c r="V472" s="58">
        <v>76752.072055659402</v>
      </c>
      <c r="W472" s="58">
        <v>145548.56794434099</v>
      </c>
      <c r="X472" s="58">
        <v>32120</v>
      </c>
      <c r="Y472" s="58">
        <v>3048.9</v>
      </c>
      <c r="Z472" s="58">
        <v>7415.74</v>
      </c>
      <c r="AA472" s="58">
        <v>4699.5200000000004</v>
      </c>
      <c r="AB472" s="58">
        <v>2938.74</v>
      </c>
      <c r="AC472" s="58">
        <v>0</v>
      </c>
      <c r="AD472" s="58">
        <v>50222.9</v>
      </c>
      <c r="AE472" s="58">
        <v>5768.4</v>
      </c>
      <c r="AF472" s="58">
        <v>200</v>
      </c>
      <c r="AG472" s="58">
        <v>667.99</v>
      </c>
      <c r="AH472" s="58">
        <v>649.88</v>
      </c>
      <c r="AI472" s="58">
        <v>0</v>
      </c>
      <c r="AJ472" s="58">
        <v>0</v>
      </c>
      <c r="AK472" s="58">
        <v>35.270000000000003</v>
      </c>
      <c r="AL472" s="58">
        <v>0</v>
      </c>
      <c r="AM472" s="58">
        <v>1251.79</v>
      </c>
      <c r="AN472" s="58">
        <v>461.14</v>
      </c>
      <c r="AO472" s="58">
        <v>800.18</v>
      </c>
      <c r="AP472" s="58">
        <v>0</v>
      </c>
      <c r="AQ472" s="58">
        <v>535</v>
      </c>
      <c r="AR472" s="58">
        <v>0</v>
      </c>
      <c r="AS472" s="58">
        <v>0</v>
      </c>
      <c r="AT472" s="58">
        <v>0</v>
      </c>
      <c r="AU472" s="58">
        <v>0</v>
      </c>
      <c r="AV472" s="58">
        <v>2185.4691376377</v>
      </c>
      <c r="AW472" s="58">
        <v>12555.119137637699</v>
      </c>
      <c r="AX472" s="58">
        <v>26674.780952380999</v>
      </c>
      <c r="AY472" s="58">
        <v>9754.7169811320691</v>
      </c>
      <c r="AZ472" s="58">
        <v>36429.497933513099</v>
      </c>
      <c r="BA472" s="58">
        <v>46341.050873190201</v>
      </c>
    </row>
    <row r="473" spans="1:53">
      <c r="A473" s="56">
        <v>202403</v>
      </c>
      <c r="B473" s="56" t="s">
        <v>531</v>
      </c>
      <c r="C473" s="56" t="s">
        <v>318</v>
      </c>
      <c r="D473" s="56" t="s">
        <v>317</v>
      </c>
      <c r="E473" s="62" t="str">
        <f>VLOOKUP(C473,'[2]2024年门店-截止10.31'!A:C,3,0)</f>
        <v>营业</v>
      </c>
      <c r="F473" s="63">
        <f>VLOOKUP(C473,[2]面积!A:B,2,0)</f>
        <v>105.1</v>
      </c>
      <c r="G473" s="57" t="str">
        <f>IF(OR(E473="营业",E473="装修中"),VLOOKUP(C473,[2]当前组织架构!C:H,6,0),"")</f>
        <v>刘佳</v>
      </c>
      <c r="H473" s="57" t="str">
        <f>IF(OR(E473="营业",E473="装修中"),VLOOKUP(C473,[2]当前组织架构!C:H,5,0),"")</f>
        <v>王佳</v>
      </c>
      <c r="I473" s="58">
        <v>111029.83</v>
      </c>
      <c r="J473" s="58">
        <v>3233.88</v>
      </c>
      <c r="K473" s="58">
        <v>107795.95</v>
      </c>
      <c r="L473" s="58">
        <v>5581.13</v>
      </c>
      <c r="M473" s="58">
        <v>6391.61</v>
      </c>
      <c r="N473" s="58">
        <v>5368.18</v>
      </c>
      <c r="O473" s="58">
        <v>20324.84</v>
      </c>
      <c r="P473" s="58">
        <v>0</v>
      </c>
      <c r="Q473" s="58">
        <v>-463.35392624517601</v>
      </c>
      <c r="R473" s="58">
        <v>37202.406073754799</v>
      </c>
      <c r="S473" s="58">
        <v>8637.8467092861592</v>
      </c>
      <c r="T473" s="58">
        <v>210.95</v>
      </c>
      <c r="U473" s="58">
        <v>6746.61</v>
      </c>
      <c r="V473" s="58">
        <v>52797.812783041001</v>
      </c>
      <c r="W473" s="58">
        <v>54998.137216959003</v>
      </c>
      <c r="X473" s="58">
        <v>10741.76</v>
      </c>
      <c r="Y473" s="58">
        <v>1774.91</v>
      </c>
      <c r="Z473" s="58">
        <v>1641.03</v>
      </c>
      <c r="AA473" s="58">
        <v>4078.04</v>
      </c>
      <c r="AB473" s="58">
        <v>308.50622641509</v>
      </c>
      <c r="AC473" s="58">
        <v>0</v>
      </c>
      <c r="AD473" s="58">
        <v>18544.2462264151</v>
      </c>
      <c r="AE473" s="58">
        <v>1730.35</v>
      </c>
      <c r="AF473" s="58">
        <v>27.7</v>
      </c>
      <c r="AG473" s="58">
        <v>64.5</v>
      </c>
      <c r="AH473" s="58">
        <v>293.33</v>
      </c>
      <c r="AI473" s="58">
        <v>450</v>
      </c>
      <c r="AJ473" s="58">
        <v>0</v>
      </c>
      <c r="AK473" s="58">
        <v>47.16</v>
      </c>
      <c r="AL473" s="58">
        <v>0</v>
      </c>
      <c r="AM473" s="58">
        <v>935.01</v>
      </c>
      <c r="AN473" s="58">
        <v>503.03</v>
      </c>
      <c r="AO473" s="58">
        <v>480.71</v>
      </c>
      <c r="AP473" s="58">
        <v>0</v>
      </c>
      <c r="AQ473" s="58">
        <v>360</v>
      </c>
      <c r="AR473" s="58">
        <v>0</v>
      </c>
      <c r="AS473" s="58">
        <v>0</v>
      </c>
      <c r="AT473" s="58">
        <v>0</v>
      </c>
      <c r="AU473" s="58">
        <v>0</v>
      </c>
      <c r="AV473" s="58">
        <v>2620.52524119296</v>
      </c>
      <c r="AW473" s="58">
        <v>7512.3152411929595</v>
      </c>
      <c r="AX473" s="58">
        <v>11918.34</v>
      </c>
      <c r="AY473" s="58">
        <v>6832</v>
      </c>
      <c r="AZ473" s="58">
        <v>18750.34</v>
      </c>
      <c r="BA473" s="58">
        <v>10191.235749350901</v>
      </c>
    </row>
    <row r="474" spans="1:53">
      <c r="A474" s="56">
        <v>202403</v>
      </c>
      <c r="B474" s="56" t="s">
        <v>532</v>
      </c>
      <c r="C474" s="56" t="s">
        <v>316</v>
      </c>
      <c r="D474" s="56" t="s">
        <v>315</v>
      </c>
      <c r="E474" s="62" t="str">
        <f>VLOOKUP(C474,'[2]2024年门店-截止10.31'!A:C,3,0)</f>
        <v>营业</v>
      </c>
      <c r="F474" s="63">
        <f>VLOOKUP(C474,[2]面积!A:B,2,0)</f>
        <v>66.17</v>
      </c>
      <c r="G474" s="57" t="str">
        <f>IF(OR(E474="营业",E474="装修中"),VLOOKUP(C474,[2]当前组织架构!C:H,6,0),"")</f>
        <v>江远洋</v>
      </c>
      <c r="H474" s="57" t="str">
        <f>IF(OR(E474="营业",E474="装修中"),VLOOKUP(C474,[2]当前组织架构!C:H,5,0),"")</f>
        <v>胡肖肖</v>
      </c>
      <c r="I474" s="58">
        <v>185259.38</v>
      </c>
      <c r="J474" s="58">
        <v>5395.8999999999896</v>
      </c>
      <c r="K474" s="58">
        <v>179863.48</v>
      </c>
      <c r="L474" s="58">
        <v>8309.75</v>
      </c>
      <c r="M474" s="58">
        <v>12314.44</v>
      </c>
      <c r="N474" s="58">
        <v>8729.19</v>
      </c>
      <c r="O474" s="58">
        <v>31228.23</v>
      </c>
      <c r="P474" s="58">
        <v>0</v>
      </c>
      <c r="Q474" s="58">
        <v>-2041.0899524911599</v>
      </c>
      <c r="R474" s="58">
        <v>58540.520047508799</v>
      </c>
      <c r="S474" s="58">
        <v>26314.752660253002</v>
      </c>
      <c r="T474" s="58">
        <v>354.45</v>
      </c>
      <c r="U474" s="58">
        <v>19353.21</v>
      </c>
      <c r="V474" s="58">
        <v>104562.932707762</v>
      </c>
      <c r="W474" s="58">
        <v>75300.547292238203</v>
      </c>
      <c r="X474" s="58">
        <v>24837.5</v>
      </c>
      <c r="Y474" s="58">
        <v>1433.79</v>
      </c>
      <c r="Z474" s="58">
        <v>7941.07</v>
      </c>
      <c r="AA474" s="58">
        <v>5556.24</v>
      </c>
      <c r="AB474" s="58">
        <v>859.94754716981004</v>
      </c>
      <c r="AC474" s="58">
        <v>0</v>
      </c>
      <c r="AD474" s="58">
        <v>40628.547547169801</v>
      </c>
      <c r="AE474" s="58">
        <v>5400.2</v>
      </c>
      <c r="AF474" s="58">
        <v>0</v>
      </c>
      <c r="AG474" s="58">
        <v>487.84</v>
      </c>
      <c r="AH474" s="58">
        <v>0</v>
      </c>
      <c r="AI474" s="58">
        <v>0</v>
      </c>
      <c r="AJ474" s="58">
        <v>100.12</v>
      </c>
      <c r="AK474" s="58">
        <v>142.5</v>
      </c>
      <c r="AL474" s="58">
        <v>0</v>
      </c>
      <c r="AM474" s="58">
        <v>1068.77</v>
      </c>
      <c r="AN474" s="58">
        <v>2036.05</v>
      </c>
      <c r="AO474" s="58">
        <v>812.56</v>
      </c>
      <c r="AP474" s="58">
        <v>0</v>
      </c>
      <c r="AQ474" s="58">
        <v>0</v>
      </c>
      <c r="AR474" s="58">
        <v>0</v>
      </c>
      <c r="AS474" s="58">
        <v>0</v>
      </c>
      <c r="AT474" s="58">
        <v>0</v>
      </c>
      <c r="AU474" s="58">
        <v>0</v>
      </c>
      <c r="AV474" s="58">
        <v>2576.7829451327898</v>
      </c>
      <c r="AW474" s="58">
        <v>12624.822945132801</v>
      </c>
      <c r="AX474" s="58">
        <v>19564.080000000002</v>
      </c>
      <c r="AY474" s="58">
        <v>5783.41</v>
      </c>
      <c r="AZ474" s="58">
        <v>25347.49</v>
      </c>
      <c r="BA474" s="58">
        <v>-3300.3132000644</v>
      </c>
    </row>
    <row r="475" spans="1:53">
      <c r="A475" s="56">
        <v>202403</v>
      </c>
      <c r="B475" s="56" t="s">
        <v>532</v>
      </c>
      <c r="C475" s="56" t="s">
        <v>326</v>
      </c>
      <c r="D475" s="56" t="s">
        <v>325</v>
      </c>
      <c r="E475" s="62" t="str">
        <f>VLOOKUP(C475,'[2]2024年门店-截止10.31'!A:C,3,0)</f>
        <v>营业</v>
      </c>
      <c r="F475" s="63">
        <f>VLOOKUP(C475,[2]面积!A:B,2,0)</f>
        <v>53</v>
      </c>
      <c r="G475" s="57" t="str">
        <f>IF(OR(E475="营业",E475="装修中"),VLOOKUP(C475,[2]当前组织架构!C:H,6,0),"")</f>
        <v>江远洋</v>
      </c>
      <c r="H475" s="57" t="str">
        <f>IF(OR(E475="营业",E475="装修中"),VLOOKUP(C475,[2]当前组织架构!C:H,5,0),"")</f>
        <v>郭静</v>
      </c>
      <c r="I475" s="58">
        <v>136461.41</v>
      </c>
      <c r="J475" s="58">
        <v>3974.6000000000099</v>
      </c>
      <c r="K475" s="58">
        <v>132486.81</v>
      </c>
      <c r="L475" s="58">
        <v>6148.03</v>
      </c>
      <c r="M475" s="58">
        <v>6686.65</v>
      </c>
      <c r="N475" s="58">
        <v>5642.52</v>
      </c>
      <c r="O475" s="58">
        <v>20716.66</v>
      </c>
      <c r="P475" s="58">
        <v>0</v>
      </c>
      <c r="Q475" s="58">
        <v>-1320.5029355500001</v>
      </c>
      <c r="R475" s="58">
        <v>37873.35706445</v>
      </c>
      <c r="S475" s="58">
        <v>17261.091066510999</v>
      </c>
      <c r="T475" s="58">
        <v>241.21</v>
      </c>
      <c r="U475" s="58">
        <v>4619.28</v>
      </c>
      <c r="V475" s="58">
        <v>59994.938130961003</v>
      </c>
      <c r="W475" s="58">
        <v>72491.871869038994</v>
      </c>
      <c r="X475" s="58">
        <v>17586.37</v>
      </c>
      <c r="Y475" s="58">
        <v>1622.19</v>
      </c>
      <c r="Z475" s="58">
        <v>3079.13</v>
      </c>
      <c r="AA475" s="58">
        <v>3824.45</v>
      </c>
      <c r="AB475" s="58">
        <v>458.49584905659998</v>
      </c>
      <c r="AC475" s="58">
        <v>0</v>
      </c>
      <c r="AD475" s="58">
        <v>26570.635849056602</v>
      </c>
      <c r="AE475" s="58">
        <v>2618.9299999999998</v>
      </c>
      <c r="AF475" s="58">
        <v>0</v>
      </c>
      <c r="AG475" s="58">
        <v>404.89</v>
      </c>
      <c r="AH475" s="58">
        <v>253.1</v>
      </c>
      <c r="AI475" s="58">
        <v>0</v>
      </c>
      <c r="AJ475" s="58">
        <v>0</v>
      </c>
      <c r="AK475" s="58">
        <v>36.020000000000003</v>
      </c>
      <c r="AL475" s="58">
        <v>0</v>
      </c>
      <c r="AM475" s="58">
        <v>1233.31</v>
      </c>
      <c r="AN475" s="58">
        <v>503.03</v>
      </c>
      <c r="AO475" s="58">
        <v>1185.83</v>
      </c>
      <c r="AP475" s="58">
        <v>0</v>
      </c>
      <c r="AQ475" s="58">
        <v>460</v>
      </c>
      <c r="AR475" s="58">
        <v>0</v>
      </c>
      <c r="AS475" s="58">
        <v>0</v>
      </c>
      <c r="AT475" s="58">
        <v>0</v>
      </c>
      <c r="AU475" s="58">
        <v>0</v>
      </c>
      <c r="AV475" s="58">
        <v>2110.82067907599</v>
      </c>
      <c r="AW475" s="58">
        <v>8805.9306790759892</v>
      </c>
      <c r="AX475" s="58">
        <v>29150</v>
      </c>
      <c r="AY475" s="58">
        <v>5105</v>
      </c>
      <c r="AZ475" s="58">
        <v>34255</v>
      </c>
      <c r="BA475" s="58">
        <v>2860.3053409064</v>
      </c>
    </row>
    <row r="476" spans="1:53">
      <c r="A476" s="56">
        <v>202403</v>
      </c>
      <c r="B476" s="56" t="s">
        <v>528</v>
      </c>
      <c r="C476" s="56" t="s">
        <v>320</v>
      </c>
      <c r="D476" s="56" t="s">
        <v>319</v>
      </c>
      <c r="E476" s="62" t="str">
        <f>VLOOKUP(C476,'[2]2024年门店-截止10.31'!A:C,3,0)</f>
        <v>营业</v>
      </c>
      <c r="F476" s="63">
        <f>VLOOKUP(C476,[2]面积!A:B,2,0)</f>
        <v>55.22</v>
      </c>
      <c r="G476" s="57" t="str">
        <f>IF(OR(E476="营业",E476="装修中"),VLOOKUP(C476,[2]当前组织架构!C:H,6,0),"")</f>
        <v>江远洋</v>
      </c>
      <c r="H476" s="57" t="str">
        <f>IF(OR(E476="营业",E476="装修中"),VLOOKUP(C476,[2]当前组织架构!C:H,5,0),"")</f>
        <v>严彪</v>
      </c>
      <c r="I476" s="58">
        <v>161153.07999999999</v>
      </c>
      <c r="J476" s="58">
        <v>9121.8700000000008</v>
      </c>
      <c r="K476" s="58">
        <v>152031.21</v>
      </c>
      <c r="L476" s="58">
        <v>7398.54</v>
      </c>
      <c r="M476" s="58">
        <v>5818.02</v>
      </c>
      <c r="N476" s="58">
        <v>6026.93</v>
      </c>
      <c r="O476" s="58">
        <v>21129.06</v>
      </c>
      <c r="P476" s="58">
        <v>0</v>
      </c>
      <c r="Q476" s="58">
        <v>-871.39391807137099</v>
      </c>
      <c r="R476" s="58">
        <v>39501.156081928602</v>
      </c>
      <c r="S476" s="58">
        <v>8386.9171308509794</v>
      </c>
      <c r="T476" s="58">
        <v>0</v>
      </c>
      <c r="U476" s="58">
        <v>2043.18</v>
      </c>
      <c r="V476" s="58">
        <v>49931.2532127796</v>
      </c>
      <c r="W476" s="58">
        <v>102099.95678722</v>
      </c>
      <c r="X476" s="58">
        <v>28808</v>
      </c>
      <c r="Y476" s="58">
        <v>0</v>
      </c>
      <c r="Z476" s="58">
        <v>3621.49</v>
      </c>
      <c r="AA476" s="58">
        <v>3645.53</v>
      </c>
      <c r="AB476" s="58">
        <v>640.97735849056596</v>
      </c>
      <c r="AC476" s="58">
        <v>0</v>
      </c>
      <c r="AD476" s="58">
        <v>36715.997358490597</v>
      </c>
      <c r="AE476" s="58">
        <v>4899.22</v>
      </c>
      <c r="AF476" s="58">
        <v>65.5</v>
      </c>
      <c r="AG476" s="58">
        <v>1290.08</v>
      </c>
      <c r="AH476" s="58">
        <v>399.1</v>
      </c>
      <c r="AI476" s="58">
        <v>2900</v>
      </c>
      <c r="AJ476" s="58">
        <v>0</v>
      </c>
      <c r="AK476" s="58">
        <v>44.81</v>
      </c>
      <c r="AL476" s="58">
        <v>0</v>
      </c>
      <c r="AM476" s="58">
        <v>2152.31</v>
      </c>
      <c r="AN476" s="58">
        <v>623.47</v>
      </c>
      <c r="AO476" s="58">
        <v>954.61</v>
      </c>
      <c r="AP476" s="58">
        <v>0</v>
      </c>
      <c r="AQ476" s="58">
        <v>480</v>
      </c>
      <c r="AR476" s="58">
        <v>0</v>
      </c>
      <c r="AS476" s="58">
        <v>0</v>
      </c>
      <c r="AT476" s="58">
        <v>0</v>
      </c>
      <c r="AU476" s="58">
        <v>0</v>
      </c>
      <c r="AV476" s="58">
        <v>2405.8802796640798</v>
      </c>
      <c r="AW476" s="58">
        <v>16214.9802796641</v>
      </c>
      <c r="AX476" s="58">
        <v>27567.619047618999</v>
      </c>
      <c r="AY476" s="58">
        <v>9242.0188679245293</v>
      </c>
      <c r="AZ476" s="58">
        <v>36809.637915543499</v>
      </c>
      <c r="BA476" s="58">
        <v>12359.3412335218</v>
      </c>
    </row>
    <row r="477" spans="1:53">
      <c r="A477" s="56">
        <v>202403</v>
      </c>
      <c r="B477" s="56" t="s">
        <v>531</v>
      </c>
      <c r="C477" s="56" t="s">
        <v>324</v>
      </c>
      <c r="D477" s="56" t="s">
        <v>323</v>
      </c>
      <c r="E477" s="62" t="str">
        <f>VLOOKUP(C477,'[2]2024年门店-截止10.31'!A:C,3,0)</f>
        <v>营业</v>
      </c>
      <c r="F477" s="63">
        <f>VLOOKUP(C477,[2]面积!A:B,2,0)</f>
        <v>63.62</v>
      </c>
      <c r="G477" s="57" t="str">
        <f>IF(OR(E477="营业",E477="装修中"),VLOOKUP(C477,[2]当前组织架构!C:H,6,0),"")</f>
        <v>刘佳</v>
      </c>
      <c r="H477" s="57" t="str">
        <f>IF(OR(E477="营业",E477="装修中"),VLOOKUP(C477,[2]当前组织架构!C:H,5,0),"")</f>
        <v>巨伦</v>
      </c>
      <c r="I477" s="58">
        <v>145828.76</v>
      </c>
      <c r="J477" s="58">
        <v>8254.4600000000191</v>
      </c>
      <c r="K477" s="58">
        <v>137574.29999999999</v>
      </c>
      <c r="L477" s="58">
        <v>5658.54</v>
      </c>
      <c r="M477" s="58">
        <v>8913.51</v>
      </c>
      <c r="N477" s="58">
        <v>6410.26</v>
      </c>
      <c r="O477" s="58">
        <v>22600.05</v>
      </c>
      <c r="P477" s="58">
        <v>0</v>
      </c>
      <c r="Q477" s="58">
        <v>-536.13832884377598</v>
      </c>
      <c r="R477" s="58">
        <v>43046.2216711562</v>
      </c>
      <c r="S477" s="58">
        <v>9774.4793203065201</v>
      </c>
      <c r="T477" s="58">
        <v>0</v>
      </c>
      <c r="U477" s="58">
        <v>2478.38</v>
      </c>
      <c r="V477" s="58">
        <v>55299.080991462703</v>
      </c>
      <c r="W477" s="58">
        <v>82275.219008537199</v>
      </c>
      <c r="X477" s="58">
        <v>19233.87</v>
      </c>
      <c r="Y477" s="58">
        <v>4610.6899999999996</v>
      </c>
      <c r="Z477" s="58">
        <v>1705.91</v>
      </c>
      <c r="AA477" s="58">
        <v>6185.76</v>
      </c>
      <c r="AB477" s="58">
        <v>441.09830188679001</v>
      </c>
      <c r="AC477" s="58">
        <v>0</v>
      </c>
      <c r="AD477" s="58">
        <v>32177.328301886799</v>
      </c>
      <c r="AE477" s="58">
        <v>4000</v>
      </c>
      <c r="AF477" s="58">
        <v>0</v>
      </c>
      <c r="AG477" s="58">
        <v>360.25</v>
      </c>
      <c r="AH477" s="58">
        <v>0</v>
      </c>
      <c r="AI477" s="58">
        <v>0</v>
      </c>
      <c r="AJ477" s="58">
        <v>23.01</v>
      </c>
      <c r="AK477" s="58">
        <v>31.38</v>
      </c>
      <c r="AL477" s="58">
        <v>0</v>
      </c>
      <c r="AM477" s="58">
        <v>981.32</v>
      </c>
      <c r="AN477" s="58">
        <v>503.03</v>
      </c>
      <c r="AO477" s="58">
        <v>975.65</v>
      </c>
      <c r="AP477" s="58">
        <v>0</v>
      </c>
      <c r="AQ477" s="58">
        <v>150</v>
      </c>
      <c r="AR477" s="58">
        <v>0</v>
      </c>
      <c r="AS477" s="58">
        <v>0</v>
      </c>
      <c r="AT477" s="58">
        <v>0</v>
      </c>
      <c r="AU477" s="58">
        <v>0</v>
      </c>
      <c r="AV477" s="58">
        <v>3436.65812529</v>
      </c>
      <c r="AW477" s="58">
        <v>10461.298125290001</v>
      </c>
      <c r="AX477" s="58">
        <v>12417.9142857143</v>
      </c>
      <c r="AY477" s="58">
        <v>3742.64150943396</v>
      </c>
      <c r="AZ477" s="58">
        <v>16160.555795148301</v>
      </c>
      <c r="BA477" s="58">
        <v>23476.036786212098</v>
      </c>
    </row>
    <row r="478" spans="1:53">
      <c r="A478" s="56">
        <v>202403</v>
      </c>
      <c r="B478" s="56" t="s">
        <v>528</v>
      </c>
      <c r="C478" s="56" t="s">
        <v>322</v>
      </c>
      <c r="D478" s="56" t="s">
        <v>321</v>
      </c>
      <c r="E478" s="62" t="str">
        <f>VLOOKUP(C478,'[2]2024年门店-截止10.31'!A:C,3,0)</f>
        <v>营业</v>
      </c>
      <c r="F478" s="63">
        <f>VLOOKUP(C478,[2]面积!A:B,2,0)</f>
        <v>88.53</v>
      </c>
      <c r="G478" s="57" t="str">
        <f>IF(OR(E478="营业",E478="装修中"),VLOOKUP(C478,[2]当前组织架构!C:H,6,0),"")</f>
        <v>戴斌</v>
      </c>
      <c r="H478" s="57" t="str">
        <f>IF(OR(E478="营业",E478="装修中"),VLOOKUP(C478,[2]当前组织架构!C:H,5,0),"")</f>
        <v>池甜</v>
      </c>
      <c r="I478" s="58">
        <v>189511.63</v>
      </c>
      <c r="J478" s="58">
        <v>5519.7600000000102</v>
      </c>
      <c r="K478" s="58">
        <v>183991.87</v>
      </c>
      <c r="L478" s="58">
        <v>7704.16</v>
      </c>
      <c r="M478" s="58">
        <v>10902.16</v>
      </c>
      <c r="N478" s="58">
        <v>5211.0600000000004</v>
      </c>
      <c r="O478" s="58">
        <v>26192.79</v>
      </c>
      <c r="P478" s="58">
        <v>0</v>
      </c>
      <c r="Q478" s="58">
        <v>-1079.4105891184799</v>
      </c>
      <c r="R478" s="58">
        <v>48930.759410881503</v>
      </c>
      <c r="S478" s="58">
        <v>10394.497332503001</v>
      </c>
      <c r="T478" s="58">
        <v>370.01</v>
      </c>
      <c r="U478" s="58">
        <v>6985.61</v>
      </c>
      <c r="V478" s="58">
        <v>66680.876743384506</v>
      </c>
      <c r="W478" s="58">
        <v>117310.99325661499</v>
      </c>
      <c r="X478" s="58">
        <v>30379.5</v>
      </c>
      <c r="Y478" s="58">
        <v>3099.45</v>
      </c>
      <c r="Z478" s="58">
        <v>6770.24</v>
      </c>
      <c r="AA478" s="58">
        <v>6074.77</v>
      </c>
      <c r="AB478" s="58">
        <v>677.25415094339996</v>
      </c>
      <c r="AC478" s="58">
        <v>0</v>
      </c>
      <c r="AD478" s="58">
        <v>47001.2141509434</v>
      </c>
      <c r="AE478" s="58">
        <v>4377.2299999999996</v>
      </c>
      <c r="AF478" s="58">
        <v>0</v>
      </c>
      <c r="AG478" s="58">
        <v>299.77</v>
      </c>
      <c r="AH478" s="58">
        <v>0</v>
      </c>
      <c r="AI478" s="58">
        <v>0</v>
      </c>
      <c r="AJ478" s="58">
        <v>0</v>
      </c>
      <c r="AK478" s="58">
        <v>36.880000000000003</v>
      </c>
      <c r="AL478" s="58">
        <v>0</v>
      </c>
      <c r="AM478" s="58">
        <v>1028.57</v>
      </c>
      <c r="AN478" s="58">
        <v>503.03</v>
      </c>
      <c r="AO478" s="58">
        <v>764.18</v>
      </c>
      <c r="AP478" s="58">
        <v>0</v>
      </c>
      <c r="AQ478" s="58">
        <v>50</v>
      </c>
      <c r="AR478" s="58">
        <v>0</v>
      </c>
      <c r="AS478" s="58">
        <v>0</v>
      </c>
      <c r="AT478" s="58">
        <v>0</v>
      </c>
      <c r="AU478" s="58">
        <v>0</v>
      </c>
      <c r="AV478" s="58">
        <v>2614.8801971442299</v>
      </c>
      <c r="AW478" s="58">
        <v>9674.5401971442298</v>
      </c>
      <c r="AX478" s="58">
        <v>20375.53</v>
      </c>
      <c r="AY478" s="58">
        <v>9295.65</v>
      </c>
      <c r="AZ478" s="58">
        <v>29671.18</v>
      </c>
      <c r="BA478" s="58">
        <v>30964.0589085274</v>
      </c>
    </row>
    <row r="479" spans="1:53">
      <c r="A479" s="56">
        <v>202403</v>
      </c>
      <c r="B479" s="56" t="s">
        <v>528</v>
      </c>
      <c r="C479" s="56" t="s">
        <v>330</v>
      </c>
      <c r="D479" s="56" t="s">
        <v>329</v>
      </c>
      <c r="E479" s="62" t="str">
        <f>VLOOKUP(C479,'[2]2024年门店-截止10.31'!A:C,3,0)</f>
        <v>营业</v>
      </c>
      <c r="F479" s="63">
        <f>VLOOKUP(C479,[2]面积!A:B,2,0)</f>
        <v>49.92</v>
      </c>
      <c r="G479" s="57" t="str">
        <f>IF(OR(E479="营业",E479="装修中"),VLOOKUP(C479,[2]当前组织架构!C:H,6,0),"")</f>
        <v>江远洋</v>
      </c>
      <c r="H479" s="57" t="str">
        <f>IF(OR(E479="营业",E479="装修中"),VLOOKUP(C479,[2]当前组织架构!C:H,5,0),"")</f>
        <v>许瑛伦</v>
      </c>
      <c r="I479" s="58">
        <v>27655.3</v>
      </c>
      <c r="J479" s="58">
        <v>1565.39</v>
      </c>
      <c r="K479" s="58">
        <v>26089.91</v>
      </c>
      <c r="L479" s="58">
        <v>1149.68</v>
      </c>
      <c r="M479" s="58">
        <v>1158.58</v>
      </c>
      <c r="N479" s="58">
        <v>1810.61</v>
      </c>
      <c r="O479" s="58">
        <v>3608.43</v>
      </c>
      <c r="P479" s="58">
        <v>0</v>
      </c>
      <c r="Q479" s="58">
        <v>-166.78466490506301</v>
      </c>
      <c r="R479" s="58">
        <v>7560.5153350949404</v>
      </c>
      <c r="S479" s="58">
        <v>1485.0624520852</v>
      </c>
      <c r="T479" s="58">
        <v>0</v>
      </c>
      <c r="U479" s="58">
        <v>1997.9</v>
      </c>
      <c r="V479" s="58">
        <v>11043.4777871801</v>
      </c>
      <c r="W479" s="58">
        <v>15046.4322128199</v>
      </c>
      <c r="X479" s="58">
        <v>12380</v>
      </c>
      <c r="Y479" s="58">
        <v>405.61</v>
      </c>
      <c r="Z479" s="58">
        <v>1522.47</v>
      </c>
      <c r="AA479" s="58">
        <v>1180.25</v>
      </c>
      <c r="AB479" s="58">
        <v>1610.0411320754699</v>
      </c>
      <c r="AC479" s="58">
        <v>0</v>
      </c>
      <c r="AD479" s="58">
        <v>17098.371132075499</v>
      </c>
      <c r="AE479" s="58">
        <v>1050.81</v>
      </c>
      <c r="AF479" s="58">
        <v>0</v>
      </c>
      <c r="AG479" s="58">
        <v>0</v>
      </c>
      <c r="AH479" s="58">
        <v>399</v>
      </c>
      <c r="AI479" s="58">
        <v>0</v>
      </c>
      <c r="AJ479" s="58">
        <v>0</v>
      </c>
      <c r="AK479" s="58">
        <v>44.81</v>
      </c>
      <c r="AL479" s="58">
        <v>0</v>
      </c>
      <c r="AM479" s="58">
        <v>730.92</v>
      </c>
      <c r="AN479" s="58">
        <v>286.05</v>
      </c>
      <c r="AO479" s="58">
        <v>457.35</v>
      </c>
      <c r="AP479" s="58">
        <v>0</v>
      </c>
      <c r="AQ479" s="58">
        <v>3044.5</v>
      </c>
      <c r="AR479" s="58">
        <v>0</v>
      </c>
      <c r="AS479" s="58">
        <v>0</v>
      </c>
      <c r="AT479" s="58">
        <v>0</v>
      </c>
      <c r="AU479" s="58">
        <v>0</v>
      </c>
      <c r="AV479" s="58">
        <v>2405.8802796640798</v>
      </c>
      <c r="AW479" s="58">
        <v>8419.3202796640799</v>
      </c>
      <c r="AX479" s="58">
        <v>5229.7142857142899</v>
      </c>
      <c r="AY479" s="58">
        <v>2119.2452830188699</v>
      </c>
      <c r="AZ479" s="58">
        <v>7348.9595687331603</v>
      </c>
      <c r="BA479" s="58">
        <v>-17820.218767652801</v>
      </c>
    </row>
    <row r="480" spans="1:53">
      <c r="A480" s="56">
        <v>202403</v>
      </c>
      <c r="B480" s="56" t="s">
        <v>528</v>
      </c>
      <c r="C480" s="56" t="s">
        <v>328</v>
      </c>
      <c r="D480" s="56" t="s">
        <v>327</v>
      </c>
      <c r="E480" s="62" t="str">
        <f>VLOOKUP(C480,'[2]2024年门店-截止10.31'!A:C,3,0)</f>
        <v>营业</v>
      </c>
      <c r="F480" s="63">
        <f>VLOOKUP(C480,[2]面积!A:B,2,0)</f>
        <v>45</v>
      </c>
      <c r="G480" s="57" t="str">
        <f>IF(OR(E480="营业",E480="装修中"),VLOOKUP(C480,[2]当前组织架构!C:H,6,0),"")</f>
        <v>孙军</v>
      </c>
      <c r="H480" s="57" t="str">
        <f>IF(OR(E480="营业",E480="装修中"),VLOOKUP(C480,[2]当前组织架构!C:H,5,0),"")</f>
        <v>殷艳花</v>
      </c>
      <c r="I480" s="58">
        <v>206135.63</v>
      </c>
      <c r="J480" s="58">
        <v>11668.05</v>
      </c>
      <c r="K480" s="58">
        <v>194467.58</v>
      </c>
      <c r="L480" s="58">
        <v>9998.44</v>
      </c>
      <c r="M480" s="58">
        <v>9513.9699999999993</v>
      </c>
      <c r="N480" s="58">
        <v>13450.89</v>
      </c>
      <c r="O480" s="58">
        <v>28990.240000000002</v>
      </c>
      <c r="P480" s="58">
        <v>0</v>
      </c>
      <c r="Q480" s="58">
        <v>-1337.1941568959901</v>
      </c>
      <c r="R480" s="58">
        <v>60616.345843103998</v>
      </c>
      <c r="S480" s="58">
        <v>11922.939559537401</v>
      </c>
      <c r="T480" s="58">
        <v>0</v>
      </c>
      <c r="U480" s="58">
        <v>2559.63</v>
      </c>
      <c r="V480" s="58">
        <v>75098.915402641403</v>
      </c>
      <c r="W480" s="58">
        <v>119368.66459735901</v>
      </c>
      <c r="X480" s="58">
        <v>30628.46</v>
      </c>
      <c r="Y480" s="58">
        <v>5742.65</v>
      </c>
      <c r="Z480" s="58">
        <v>4092.48</v>
      </c>
      <c r="AA480" s="58">
        <v>11073.14</v>
      </c>
      <c r="AB480" s="58">
        <v>1245.9475471698099</v>
      </c>
      <c r="AC480" s="58">
        <v>0</v>
      </c>
      <c r="AD480" s="58">
        <v>52782.677547169798</v>
      </c>
      <c r="AE480" s="58">
        <v>3200.5</v>
      </c>
      <c r="AF480" s="58">
        <v>0</v>
      </c>
      <c r="AG480" s="58">
        <v>504.32</v>
      </c>
      <c r="AH480" s="58">
        <v>622.67999999999995</v>
      </c>
      <c r="AI480" s="58">
        <v>0</v>
      </c>
      <c r="AJ480" s="58">
        <v>215.93</v>
      </c>
      <c r="AK480" s="58">
        <v>33.700000000000003</v>
      </c>
      <c r="AL480" s="58">
        <v>0</v>
      </c>
      <c r="AM480" s="58">
        <v>1076.77</v>
      </c>
      <c r="AN480" s="58">
        <v>184</v>
      </c>
      <c r="AO480" s="58">
        <v>557.25</v>
      </c>
      <c r="AP480" s="58">
        <v>0</v>
      </c>
      <c r="AQ480" s="58">
        <v>200</v>
      </c>
      <c r="AR480" s="58">
        <v>0</v>
      </c>
      <c r="AS480" s="58">
        <v>0</v>
      </c>
      <c r="AT480" s="58">
        <v>0</v>
      </c>
      <c r="AU480" s="58">
        <v>0</v>
      </c>
      <c r="AV480" s="58">
        <v>2220.7141594083801</v>
      </c>
      <c r="AW480" s="58">
        <v>8815.8641594083801</v>
      </c>
      <c r="AX480" s="58">
        <v>18250</v>
      </c>
      <c r="AY480" s="58">
        <v>2582.5471698113201</v>
      </c>
      <c r="AZ480" s="58">
        <v>20832.5471698113</v>
      </c>
      <c r="BA480" s="58">
        <v>36937.5757209695</v>
      </c>
    </row>
    <row r="481" spans="1:53">
      <c r="A481" s="56">
        <v>202403</v>
      </c>
      <c r="B481" s="56" t="s">
        <v>531</v>
      </c>
      <c r="C481" s="56" t="s">
        <v>332</v>
      </c>
      <c r="D481" s="56" t="s">
        <v>331</v>
      </c>
      <c r="E481" s="62" t="str">
        <f>VLOOKUP(C481,'[2]2024年门店-截止10.31'!A:C,3,0)</f>
        <v>营业</v>
      </c>
      <c r="F481" s="63">
        <f>VLOOKUP(C481,[2]面积!A:B,2,0)</f>
        <v>109.8</v>
      </c>
      <c r="G481" s="57" t="str">
        <f>IF(OR(E481="营业",E481="装修中"),VLOOKUP(C481,[2]当前组织架构!C:H,6,0),"")</f>
        <v>刘佳</v>
      </c>
      <c r="H481" s="57" t="str">
        <f>IF(OR(E481="营业",E481="装修中"),VLOOKUP(C481,[2]当前组织架构!C:H,5,0),"")</f>
        <v>解雯雯</v>
      </c>
      <c r="I481" s="58">
        <v>168916.02</v>
      </c>
      <c r="J481" s="58">
        <v>9561.2800000000007</v>
      </c>
      <c r="K481" s="58">
        <v>159354.74</v>
      </c>
      <c r="L481" s="58">
        <v>5675.45</v>
      </c>
      <c r="M481" s="58">
        <v>10083.1</v>
      </c>
      <c r="N481" s="58">
        <v>4182.45</v>
      </c>
      <c r="O481" s="58">
        <v>25568.2</v>
      </c>
      <c r="P481" s="58">
        <v>0</v>
      </c>
      <c r="Q481" s="58">
        <v>-559.84179000442305</v>
      </c>
      <c r="R481" s="58">
        <v>44949.358209995597</v>
      </c>
      <c r="S481" s="58">
        <v>10679.233313533799</v>
      </c>
      <c r="T481" s="58">
        <v>0</v>
      </c>
      <c r="U481" s="58">
        <v>2064.2199999999998</v>
      </c>
      <c r="V481" s="58">
        <v>57692.811523529403</v>
      </c>
      <c r="W481" s="58">
        <v>101661.928476471</v>
      </c>
      <c r="X481" s="58">
        <v>23412.5</v>
      </c>
      <c r="Y481" s="58">
        <v>2706.69</v>
      </c>
      <c r="Z481" s="58">
        <v>3635.09</v>
      </c>
      <c r="AA481" s="58">
        <v>7292.79</v>
      </c>
      <c r="AB481" s="58">
        <v>790.79264150943004</v>
      </c>
      <c r="AC481" s="58">
        <v>0</v>
      </c>
      <c r="AD481" s="58">
        <v>37837.862641509397</v>
      </c>
      <c r="AE481" s="58">
        <v>5266</v>
      </c>
      <c r="AF481" s="58">
        <v>0</v>
      </c>
      <c r="AG481" s="58">
        <v>352.99</v>
      </c>
      <c r="AH481" s="58">
        <v>0</v>
      </c>
      <c r="AI481" s="58">
        <v>485</v>
      </c>
      <c r="AJ481" s="58">
        <v>0</v>
      </c>
      <c r="AK481" s="58">
        <v>43.92</v>
      </c>
      <c r="AL481" s="58">
        <v>0</v>
      </c>
      <c r="AM481" s="58">
        <v>823.22</v>
      </c>
      <c r="AN481" s="58">
        <v>687.85</v>
      </c>
      <c r="AO481" s="58">
        <v>1000.88</v>
      </c>
      <c r="AP481" s="58">
        <v>0</v>
      </c>
      <c r="AQ481" s="58">
        <v>0</v>
      </c>
      <c r="AR481" s="58">
        <v>0</v>
      </c>
      <c r="AS481" s="58">
        <v>0</v>
      </c>
      <c r="AT481" s="58">
        <v>0</v>
      </c>
      <c r="AU481" s="58">
        <v>0</v>
      </c>
      <c r="AV481" s="58">
        <v>2688.31435585189</v>
      </c>
      <c r="AW481" s="58">
        <v>11348.174355851899</v>
      </c>
      <c r="AX481" s="58">
        <v>20993.142857142899</v>
      </c>
      <c r="AY481" s="58">
        <v>14410.377358490599</v>
      </c>
      <c r="AZ481" s="58">
        <v>35403.5202156335</v>
      </c>
      <c r="BA481" s="58">
        <v>17072.371263476201</v>
      </c>
    </row>
    <row r="482" spans="1:53">
      <c r="A482" s="56">
        <v>202403</v>
      </c>
      <c r="B482" s="56" t="s">
        <v>528</v>
      </c>
      <c r="C482" s="56" t="s">
        <v>334</v>
      </c>
      <c r="D482" s="56" t="s">
        <v>333</v>
      </c>
      <c r="E482" s="62" t="str">
        <f>VLOOKUP(C482,'[2]2024年门店-截止10.31'!A:C,3,0)</f>
        <v>营业</v>
      </c>
      <c r="F482" s="63">
        <f>VLOOKUP(C482,[2]面积!A:B,2,0)</f>
        <v>39</v>
      </c>
      <c r="G482" s="57" t="str">
        <f>IF(OR(E482="营业",E482="装修中"),VLOOKUP(C482,[2]当前组织架构!C:H,6,0),"")</f>
        <v>戴斌</v>
      </c>
      <c r="H482" s="57" t="str">
        <f>IF(OR(E482="营业",E482="装修中"),VLOOKUP(C482,[2]当前组织架构!C:H,5,0),"")</f>
        <v>冯珏</v>
      </c>
      <c r="I482" s="58">
        <v>214114.67</v>
      </c>
      <c r="J482" s="58">
        <v>12119.7</v>
      </c>
      <c r="K482" s="58">
        <v>201994.97</v>
      </c>
      <c r="L482" s="58">
        <v>10344.83</v>
      </c>
      <c r="M482" s="58">
        <v>8796.6200000000008</v>
      </c>
      <c r="N482" s="58">
        <v>14883.01</v>
      </c>
      <c r="O482" s="58">
        <v>30203.88</v>
      </c>
      <c r="P482" s="58">
        <v>0</v>
      </c>
      <c r="Q482" s="58">
        <v>-1386.2930343468599</v>
      </c>
      <c r="R482" s="58">
        <v>62842.046965653099</v>
      </c>
      <c r="S482" s="58">
        <v>12401.8801533968</v>
      </c>
      <c r="T482" s="58">
        <v>0</v>
      </c>
      <c r="U482" s="58">
        <v>2568.59</v>
      </c>
      <c r="V482" s="58">
        <v>77812.517119049895</v>
      </c>
      <c r="W482" s="58">
        <v>124182.45288095</v>
      </c>
      <c r="X482" s="58">
        <v>28724.69</v>
      </c>
      <c r="Y482" s="58">
        <v>6211.66</v>
      </c>
      <c r="Z482" s="58">
        <v>6032.38</v>
      </c>
      <c r="AA482" s="58">
        <v>6928.69</v>
      </c>
      <c r="AB482" s="58">
        <v>2902.2707547169798</v>
      </c>
      <c r="AC482" s="58">
        <v>0</v>
      </c>
      <c r="AD482" s="58">
        <v>50799.690754716998</v>
      </c>
      <c r="AE482" s="58">
        <v>3250.4</v>
      </c>
      <c r="AF482" s="58">
        <v>45</v>
      </c>
      <c r="AG482" s="58">
        <v>174.94</v>
      </c>
      <c r="AH482" s="58">
        <v>742.33</v>
      </c>
      <c r="AI482" s="58">
        <v>0</v>
      </c>
      <c r="AJ482" s="58">
        <v>115.05</v>
      </c>
      <c r="AK482" s="58">
        <v>0</v>
      </c>
      <c r="AL482" s="58">
        <v>0</v>
      </c>
      <c r="AM482" s="58">
        <v>938</v>
      </c>
      <c r="AN482" s="58">
        <v>117.7</v>
      </c>
      <c r="AO482" s="58">
        <v>585.17999999999995</v>
      </c>
      <c r="AP482" s="58">
        <v>0</v>
      </c>
      <c r="AQ482" s="58">
        <v>300</v>
      </c>
      <c r="AR482" s="58">
        <v>0</v>
      </c>
      <c r="AS482" s="58">
        <v>0</v>
      </c>
      <c r="AT482" s="58">
        <v>0</v>
      </c>
      <c r="AU482" s="58">
        <v>0</v>
      </c>
      <c r="AV482" s="58">
        <v>2829.2619581505201</v>
      </c>
      <c r="AW482" s="58">
        <v>9097.8619581505209</v>
      </c>
      <c r="AX482" s="58">
        <v>39004.809523809497</v>
      </c>
      <c r="AY482" s="58">
        <v>94.339622641509393</v>
      </c>
      <c r="AZ482" s="58">
        <v>39099.149146451004</v>
      </c>
      <c r="BA482" s="58">
        <v>25185.751021631499</v>
      </c>
    </row>
    <row r="483" spans="1:53">
      <c r="A483" s="56">
        <v>202403</v>
      </c>
      <c r="B483" s="56" t="s">
        <v>528</v>
      </c>
      <c r="C483" s="56" t="s">
        <v>336</v>
      </c>
      <c r="D483" s="56" t="s">
        <v>335</v>
      </c>
      <c r="E483" s="62" t="str">
        <f>VLOOKUP(C483,'[2]2024年门店-截止10.31'!A:C,3,0)</f>
        <v>营业</v>
      </c>
      <c r="F483" s="63">
        <f>VLOOKUP(C483,[2]面积!A:B,2,0)</f>
        <v>59.54</v>
      </c>
      <c r="G483" s="57" t="str">
        <f>IF(OR(E483="营业",E483="装修中"),VLOOKUP(C483,[2]当前组织架构!C:H,6,0),"")</f>
        <v>江远洋</v>
      </c>
      <c r="H483" s="57" t="str">
        <f>IF(OR(E483="营业",E483="装修中"),VLOOKUP(C483,[2]当前组织架构!C:H,5,0),"")</f>
        <v>胡肖肖</v>
      </c>
      <c r="I483" s="58">
        <v>161108.29999999999</v>
      </c>
      <c r="J483" s="58">
        <v>4692.47</v>
      </c>
      <c r="K483" s="58">
        <v>156415.82999999999</v>
      </c>
      <c r="L483" s="58">
        <v>8412.27</v>
      </c>
      <c r="M483" s="58">
        <v>6256.74</v>
      </c>
      <c r="N483" s="58">
        <v>7854.01</v>
      </c>
      <c r="O483" s="58">
        <v>23350.6</v>
      </c>
      <c r="P483" s="58">
        <v>0</v>
      </c>
      <c r="Q483" s="58">
        <v>-990.12803174228998</v>
      </c>
      <c r="R483" s="58">
        <v>44883.491968257702</v>
      </c>
      <c r="S483" s="58">
        <v>9348.3200177286508</v>
      </c>
      <c r="T483" s="58">
        <v>328.04</v>
      </c>
      <c r="U483" s="58">
        <v>16523.63</v>
      </c>
      <c r="V483" s="58">
        <v>71083.481985986306</v>
      </c>
      <c r="W483" s="58">
        <v>85332.348014013594</v>
      </c>
      <c r="X483" s="58">
        <v>22671.94</v>
      </c>
      <c r="Y483" s="58">
        <v>323.88</v>
      </c>
      <c r="Z483" s="58">
        <v>3614.84</v>
      </c>
      <c r="AA483" s="58">
        <v>5190.88</v>
      </c>
      <c r="AB483" s="58">
        <v>926.64509433961996</v>
      </c>
      <c r="AC483" s="58">
        <v>0</v>
      </c>
      <c r="AD483" s="58">
        <v>32728.185094339598</v>
      </c>
      <c r="AE483" s="58">
        <v>2108.94</v>
      </c>
      <c r="AF483" s="58">
        <v>0</v>
      </c>
      <c r="AG483" s="58">
        <v>198.94</v>
      </c>
      <c r="AH483" s="58">
        <v>0</v>
      </c>
      <c r="AI483" s="58">
        <v>600</v>
      </c>
      <c r="AJ483" s="58">
        <v>0</v>
      </c>
      <c r="AK483" s="58">
        <v>44.81</v>
      </c>
      <c r="AL483" s="58">
        <v>0</v>
      </c>
      <c r="AM483" s="58">
        <v>1115.8699999999999</v>
      </c>
      <c r="AN483" s="58">
        <v>286.05</v>
      </c>
      <c r="AO483" s="58">
        <v>885.53</v>
      </c>
      <c r="AP483" s="58">
        <v>0</v>
      </c>
      <c r="AQ483" s="58">
        <v>2400</v>
      </c>
      <c r="AR483" s="58">
        <v>0</v>
      </c>
      <c r="AS483" s="58">
        <v>0</v>
      </c>
      <c r="AT483" s="58">
        <v>0</v>
      </c>
      <c r="AU483" s="58">
        <v>0</v>
      </c>
      <c r="AV483" s="58">
        <v>2576.7829451327898</v>
      </c>
      <c r="AW483" s="58">
        <v>10216.922945132799</v>
      </c>
      <c r="AX483" s="58">
        <v>25602.2</v>
      </c>
      <c r="AY483" s="58">
        <v>6748.02</v>
      </c>
      <c r="AZ483" s="58">
        <v>32350.22</v>
      </c>
      <c r="BA483" s="58">
        <v>10037.019974541199</v>
      </c>
    </row>
    <row r="484" spans="1:53">
      <c r="A484" s="56">
        <v>202403</v>
      </c>
      <c r="B484" s="56" t="s">
        <v>528</v>
      </c>
      <c r="C484" s="56" t="s">
        <v>340</v>
      </c>
      <c r="D484" s="56" t="s">
        <v>339</v>
      </c>
      <c r="E484" s="62" t="str">
        <f>VLOOKUP(C484,'[2]2024年门店-截止10.31'!A:C,3,0)</f>
        <v>营业</v>
      </c>
      <c r="F484" s="63">
        <f>VLOOKUP(C484,[2]面积!A:B,2,0)</f>
        <v>75</v>
      </c>
      <c r="G484" s="57" t="str">
        <f>IF(OR(E484="营业",E484="装修中"),VLOOKUP(C484,[2]当前组织架构!C:H,6,0),"")</f>
        <v>江远洋</v>
      </c>
      <c r="H484" s="57" t="str">
        <f>IF(OR(E484="营业",E484="装修中"),VLOOKUP(C484,[2]当前组织架构!C:H,5,0),"")</f>
        <v>胡肖肖</v>
      </c>
      <c r="I484" s="58">
        <v>128432.34</v>
      </c>
      <c r="J484" s="58">
        <v>3740.75</v>
      </c>
      <c r="K484" s="58">
        <v>124691.59</v>
      </c>
      <c r="L484" s="58">
        <v>6982.4</v>
      </c>
      <c r="M484" s="58">
        <v>8916.4699999999993</v>
      </c>
      <c r="N484" s="58">
        <v>4927.8900000000003</v>
      </c>
      <c r="O484" s="58">
        <v>20136.27</v>
      </c>
      <c r="P484" s="58">
        <v>0</v>
      </c>
      <c r="Q484" s="58">
        <v>-884.13873306925404</v>
      </c>
      <c r="R484" s="58">
        <v>40078.891266930703</v>
      </c>
      <c r="S484" s="58">
        <v>8150.4368481261099</v>
      </c>
      <c r="T484" s="58">
        <v>234.05</v>
      </c>
      <c r="U484" s="58">
        <v>13986.67</v>
      </c>
      <c r="V484" s="58">
        <v>62450.048115056903</v>
      </c>
      <c r="W484" s="58">
        <v>62241.541884943101</v>
      </c>
      <c r="X484" s="58">
        <v>22100.3</v>
      </c>
      <c r="Y484" s="58">
        <v>124.79</v>
      </c>
      <c r="Z484" s="58">
        <v>1185.93</v>
      </c>
      <c r="AA484" s="58">
        <v>2547.46</v>
      </c>
      <c r="AB484" s="58">
        <v>2739.9875471698101</v>
      </c>
      <c r="AC484" s="58">
        <v>0</v>
      </c>
      <c r="AD484" s="58">
        <v>28698.467547169799</v>
      </c>
      <c r="AE484" s="58">
        <v>0</v>
      </c>
      <c r="AF484" s="58">
        <v>0</v>
      </c>
      <c r="AG484" s="58">
        <v>114.56</v>
      </c>
      <c r="AH484" s="58">
        <v>0</v>
      </c>
      <c r="AI484" s="58">
        <v>0</v>
      </c>
      <c r="AJ484" s="58">
        <v>0</v>
      </c>
      <c r="AK484" s="58">
        <v>44.81</v>
      </c>
      <c r="AL484" s="58">
        <v>0</v>
      </c>
      <c r="AM484" s="58">
        <v>1431.73</v>
      </c>
      <c r="AN484" s="58">
        <v>591.66</v>
      </c>
      <c r="AO484" s="58">
        <v>974.08</v>
      </c>
      <c r="AP484" s="58">
        <v>0</v>
      </c>
      <c r="AQ484" s="58">
        <v>2500</v>
      </c>
      <c r="AR484" s="58">
        <v>0</v>
      </c>
      <c r="AS484" s="58">
        <v>0</v>
      </c>
      <c r="AT484" s="58">
        <v>0</v>
      </c>
      <c r="AU484" s="58">
        <v>0</v>
      </c>
      <c r="AV484" s="58">
        <v>2576.7829451327898</v>
      </c>
      <c r="AW484" s="58">
        <v>8233.6229451327908</v>
      </c>
      <c r="AX484" s="58">
        <v>30000</v>
      </c>
      <c r="AY484" s="58">
        <v>6150</v>
      </c>
      <c r="AZ484" s="58">
        <v>36150</v>
      </c>
      <c r="BA484" s="58">
        <v>-10840.5486073595</v>
      </c>
    </row>
    <row r="485" spans="1:53">
      <c r="A485" s="56">
        <v>202403</v>
      </c>
      <c r="B485" s="56" t="s">
        <v>531</v>
      </c>
      <c r="C485" s="56" t="s">
        <v>342</v>
      </c>
      <c r="D485" s="56" t="s">
        <v>341</v>
      </c>
      <c r="E485" s="62" t="str">
        <f>VLOOKUP(C485,'[2]2024年门店-截止10.31'!A:C,3,0)</f>
        <v>营业</v>
      </c>
      <c r="F485" s="63">
        <f>VLOOKUP(C485,[2]面积!A:B,2,0)</f>
        <v>66.400000000000006</v>
      </c>
      <c r="G485" s="57" t="str">
        <f>IF(OR(E485="营业",E485="装修中"),VLOOKUP(C485,[2]当前组织架构!C:H,6,0),"")</f>
        <v>刘佳</v>
      </c>
      <c r="H485" s="57" t="str">
        <f>IF(OR(E485="营业",E485="装修中"),VLOOKUP(C485,[2]当前组织架构!C:H,5,0),"")</f>
        <v>解雯雯</v>
      </c>
      <c r="I485" s="58">
        <v>179412.77</v>
      </c>
      <c r="J485" s="58">
        <v>10155.44</v>
      </c>
      <c r="K485" s="58">
        <v>169257.33</v>
      </c>
      <c r="L485" s="58">
        <v>7806.5</v>
      </c>
      <c r="M485" s="58">
        <v>7647.32</v>
      </c>
      <c r="N485" s="58">
        <v>6941.82</v>
      </c>
      <c r="O485" s="58">
        <v>25061.09</v>
      </c>
      <c r="P485" s="58">
        <v>0</v>
      </c>
      <c r="Q485" s="58">
        <v>-583.79977391289196</v>
      </c>
      <c r="R485" s="58">
        <v>46872.930226087097</v>
      </c>
      <c r="S485" s="58">
        <v>10751.888491469799</v>
      </c>
      <c r="T485" s="58">
        <v>0</v>
      </c>
      <c r="U485" s="58">
        <v>2076.61</v>
      </c>
      <c r="V485" s="58">
        <v>59701.428717556897</v>
      </c>
      <c r="W485" s="58">
        <v>109555.901282443</v>
      </c>
      <c r="X485" s="58">
        <v>31548.23</v>
      </c>
      <c r="Y485" s="58">
        <v>2430.6999999999998</v>
      </c>
      <c r="Z485" s="58">
        <v>6059.75</v>
      </c>
      <c r="AA485" s="58">
        <v>6902.79</v>
      </c>
      <c r="AB485" s="58">
        <v>2467.7209433962298</v>
      </c>
      <c r="AC485" s="58">
        <v>0</v>
      </c>
      <c r="AD485" s="58">
        <v>49409.190943396199</v>
      </c>
      <c r="AE485" s="58">
        <v>5400</v>
      </c>
      <c r="AF485" s="58">
        <v>0</v>
      </c>
      <c r="AG485" s="58">
        <v>569.47</v>
      </c>
      <c r="AH485" s="58">
        <v>0</v>
      </c>
      <c r="AI485" s="58">
        <v>200</v>
      </c>
      <c r="AJ485" s="58">
        <v>78.930000000000007</v>
      </c>
      <c r="AK485" s="58">
        <v>0</v>
      </c>
      <c r="AL485" s="58">
        <v>0</v>
      </c>
      <c r="AM485" s="58">
        <v>1205.03</v>
      </c>
      <c r="AN485" s="58">
        <v>2578.5100000000002</v>
      </c>
      <c r="AO485" s="58">
        <v>680.15</v>
      </c>
      <c r="AP485" s="58">
        <v>0</v>
      </c>
      <c r="AQ485" s="58">
        <v>0</v>
      </c>
      <c r="AR485" s="58">
        <v>0</v>
      </c>
      <c r="AS485" s="58">
        <v>0</v>
      </c>
      <c r="AT485" s="58">
        <v>0</v>
      </c>
      <c r="AU485" s="58">
        <v>0</v>
      </c>
      <c r="AV485" s="58">
        <v>2688.31435585189</v>
      </c>
      <c r="AW485" s="58">
        <v>13400.404355851901</v>
      </c>
      <c r="AX485" s="58">
        <v>48693.333333333299</v>
      </c>
      <c r="AY485" s="58">
        <v>5261.8867924528304</v>
      </c>
      <c r="AZ485" s="58">
        <v>53955.220125786102</v>
      </c>
      <c r="BA485" s="58">
        <v>-7208.9141425912403</v>
      </c>
    </row>
    <row r="486" spans="1:53">
      <c r="A486" s="56">
        <v>202403</v>
      </c>
      <c r="B486" s="56" t="s">
        <v>528</v>
      </c>
      <c r="C486" s="56" t="s">
        <v>338</v>
      </c>
      <c r="D486" s="56" t="s">
        <v>337</v>
      </c>
      <c r="E486" s="62" t="str">
        <f>VLOOKUP(C486,'[2]2024年门店-截止10.31'!A:C,3,0)</f>
        <v>营业</v>
      </c>
      <c r="F486" s="63">
        <f>VLOOKUP(C486,[2]面积!A:B,2,0)</f>
        <v>114.6</v>
      </c>
      <c r="G486" s="57" t="str">
        <f>IF(OR(E486="营业",E486="装修中"),VLOOKUP(C486,[2]当前组织架构!C:H,6,0),"")</f>
        <v>江远洋</v>
      </c>
      <c r="H486" s="57" t="str">
        <f>IF(OR(E486="营业",E486="装修中"),VLOOKUP(C486,[2]当前组织架构!C:H,5,0),"")</f>
        <v>许瑛伦</v>
      </c>
      <c r="I486" s="58">
        <v>309645.5</v>
      </c>
      <c r="J486" s="58">
        <v>17527.099999999999</v>
      </c>
      <c r="K486" s="58">
        <v>292118.40000000002</v>
      </c>
      <c r="L486" s="58">
        <v>13478.59</v>
      </c>
      <c r="M486" s="58">
        <v>11737.51</v>
      </c>
      <c r="N486" s="58">
        <v>9471.8700000000008</v>
      </c>
      <c r="O486" s="58">
        <v>40661.17</v>
      </c>
      <c r="P486" s="58">
        <v>0</v>
      </c>
      <c r="Q486" s="58">
        <v>-1626.32239796367</v>
      </c>
      <c r="R486" s="58">
        <v>73722.817602036303</v>
      </c>
      <c r="S486" s="58">
        <v>15991.402437099199</v>
      </c>
      <c r="T486" s="58">
        <v>0</v>
      </c>
      <c r="U486" s="58">
        <v>2270.85</v>
      </c>
      <c r="V486" s="58">
        <v>91985.070039135506</v>
      </c>
      <c r="W486" s="58">
        <v>200133.329960865</v>
      </c>
      <c r="X486" s="58">
        <v>37121.85</v>
      </c>
      <c r="Y486" s="58">
        <v>3984.31</v>
      </c>
      <c r="Z486" s="58">
        <v>9701.9699999999993</v>
      </c>
      <c r="AA486" s="58">
        <v>5746.37</v>
      </c>
      <c r="AB486" s="58">
        <v>2984.1001886792501</v>
      </c>
      <c r="AC486" s="58">
        <v>0</v>
      </c>
      <c r="AD486" s="58">
        <v>59538.600188679302</v>
      </c>
      <c r="AE486" s="58">
        <v>6597.21</v>
      </c>
      <c r="AF486" s="58">
        <v>0</v>
      </c>
      <c r="AG486" s="58">
        <v>244.29</v>
      </c>
      <c r="AH486" s="58">
        <v>399</v>
      </c>
      <c r="AI486" s="58">
        <v>2144</v>
      </c>
      <c r="AJ486" s="58">
        <v>115.04</v>
      </c>
      <c r="AK486" s="58">
        <v>44.81</v>
      </c>
      <c r="AL486" s="58">
        <v>0</v>
      </c>
      <c r="AM486" s="58">
        <v>1744.42</v>
      </c>
      <c r="AN486" s="58">
        <v>286.05</v>
      </c>
      <c r="AO486" s="58">
        <v>995.5</v>
      </c>
      <c r="AP486" s="58">
        <v>0</v>
      </c>
      <c r="AQ486" s="58">
        <v>9673.68</v>
      </c>
      <c r="AR486" s="58">
        <v>0</v>
      </c>
      <c r="AS486" s="58">
        <v>0</v>
      </c>
      <c r="AT486" s="58">
        <v>0</v>
      </c>
      <c r="AU486" s="58">
        <v>0</v>
      </c>
      <c r="AV486" s="58">
        <v>2405.8802796640798</v>
      </c>
      <c r="AW486" s="58">
        <v>24649.880279664099</v>
      </c>
      <c r="AX486" s="58">
        <v>72331.152380952393</v>
      </c>
      <c r="AY486" s="58">
        <v>13728.622641509401</v>
      </c>
      <c r="AZ486" s="58">
        <v>86059.775022461807</v>
      </c>
      <c r="BA486" s="58">
        <v>29885.074470059801</v>
      </c>
    </row>
    <row r="487" spans="1:53">
      <c r="A487" s="56">
        <v>202403</v>
      </c>
      <c r="B487" s="56" t="s">
        <v>532</v>
      </c>
      <c r="C487" s="56" t="s">
        <v>344</v>
      </c>
      <c r="D487" s="56" t="s">
        <v>343</v>
      </c>
      <c r="E487" s="62" t="str">
        <f>VLOOKUP(C487,'[2]2024年门店-截止10.31'!A:C,3,0)</f>
        <v>营业</v>
      </c>
      <c r="F487" s="63">
        <f>VLOOKUP(C487,[2]面积!A:B,2,0)</f>
        <v>72</v>
      </c>
      <c r="G487" s="57" t="str">
        <f>IF(OR(E487="营业",E487="装修中"),VLOOKUP(C487,[2]当前组织架构!C:H,6,0),"")</f>
        <v>江远洋</v>
      </c>
      <c r="H487" s="57" t="str">
        <f>IF(OR(E487="营业",E487="装修中"),VLOOKUP(C487,[2]当前组织架构!C:H,5,0),"")</f>
        <v>郭静</v>
      </c>
      <c r="I487" s="58">
        <v>168834.94</v>
      </c>
      <c r="J487" s="58">
        <v>4917.5199999999904</v>
      </c>
      <c r="K487" s="58">
        <v>163917.42000000001</v>
      </c>
      <c r="L487" s="58">
        <v>8118.77</v>
      </c>
      <c r="M487" s="58">
        <v>8245.42</v>
      </c>
      <c r="N487" s="58">
        <v>6600.44</v>
      </c>
      <c r="O487" s="58">
        <v>25756.31</v>
      </c>
      <c r="P487" s="58">
        <v>0</v>
      </c>
      <c r="Q487" s="58">
        <v>-1641.4852809280701</v>
      </c>
      <c r="R487" s="58">
        <v>47079.454719071902</v>
      </c>
      <c r="S487" s="58">
        <v>21458.656344476</v>
      </c>
      <c r="T487" s="58">
        <v>328.49</v>
      </c>
      <c r="U487" s="58">
        <v>5663.6</v>
      </c>
      <c r="V487" s="58">
        <v>74530.201063547895</v>
      </c>
      <c r="W487" s="58">
        <v>89387.218936452104</v>
      </c>
      <c r="X487" s="58">
        <v>27105.31</v>
      </c>
      <c r="Y487" s="58">
        <v>524.9</v>
      </c>
      <c r="Z487" s="58">
        <v>2587.8000000000002</v>
      </c>
      <c r="AA487" s="58">
        <v>8150.86</v>
      </c>
      <c r="AB487" s="58">
        <v>645.83811320755001</v>
      </c>
      <c r="AC487" s="58">
        <v>0</v>
      </c>
      <c r="AD487" s="58">
        <v>39014.708113207598</v>
      </c>
      <c r="AE487" s="58">
        <v>3417.34</v>
      </c>
      <c r="AF487" s="58">
        <v>0</v>
      </c>
      <c r="AG487" s="58">
        <v>650.69000000000005</v>
      </c>
      <c r="AH487" s="58">
        <v>190</v>
      </c>
      <c r="AI487" s="58">
        <v>0</v>
      </c>
      <c r="AJ487" s="58">
        <v>172.99</v>
      </c>
      <c r="AK487" s="58">
        <v>0</v>
      </c>
      <c r="AL487" s="58">
        <v>0</v>
      </c>
      <c r="AM487" s="58">
        <v>1240.81</v>
      </c>
      <c r="AN487" s="58">
        <v>503.03</v>
      </c>
      <c r="AO487" s="58">
        <v>1323.37</v>
      </c>
      <c r="AP487" s="58">
        <v>0</v>
      </c>
      <c r="AQ487" s="58">
        <v>520</v>
      </c>
      <c r="AR487" s="58">
        <v>0</v>
      </c>
      <c r="AS487" s="58">
        <v>0</v>
      </c>
      <c r="AT487" s="58">
        <v>0</v>
      </c>
      <c r="AU487" s="58">
        <v>0</v>
      </c>
      <c r="AV487" s="58">
        <v>2110.82067907599</v>
      </c>
      <c r="AW487" s="58">
        <v>10129.050679075999</v>
      </c>
      <c r="AX487" s="58">
        <v>22709.759999999998</v>
      </c>
      <c r="AY487" s="58">
        <v>7264</v>
      </c>
      <c r="AZ487" s="58">
        <v>29973.759999999998</v>
      </c>
      <c r="BA487" s="58">
        <v>10269.700144168501</v>
      </c>
    </row>
    <row r="488" spans="1:53">
      <c r="A488" s="56">
        <v>202403</v>
      </c>
      <c r="B488" s="56" t="s">
        <v>528</v>
      </c>
      <c r="C488" s="56" t="s">
        <v>350</v>
      </c>
      <c r="D488" s="56" t="s">
        <v>349</v>
      </c>
      <c r="E488" s="62" t="str">
        <f>VLOOKUP(C488,'[2]2024年门店-截止10.31'!A:C,3,0)</f>
        <v>营业</v>
      </c>
      <c r="F488" s="63">
        <f>VLOOKUP(C488,[2]面积!A:B,2,0)</f>
        <v>112</v>
      </c>
      <c r="G488" s="57" t="str">
        <f>IF(OR(E488="营业",E488="装修中"),VLOOKUP(C488,[2]当前组织架构!C:H,6,0),"")</f>
        <v>戴斌</v>
      </c>
      <c r="H488" s="57" t="str">
        <f>IF(OR(E488="营业",E488="装修中"),VLOOKUP(C488,[2]当前组织架构!C:H,5,0),"")</f>
        <v>池甜</v>
      </c>
      <c r="I488" s="58">
        <v>109518.38</v>
      </c>
      <c r="J488" s="58">
        <v>3189.86</v>
      </c>
      <c r="K488" s="58">
        <v>106328.52</v>
      </c>
      <c r="L488" s="58">
        <v>5223.72</v>
      </c>
      <c r="M488" s="58">
        <v>5320.43</v>
      </c>
      <c r="N488" s="58">
        <v>3721.91</v>
      </c>
      <c r="O488" s="58">
        <v>14454.62</v>
      </c>
      <c r="P488" s="58">
        <v>0</v>
      </c>
      <c r="Q488" s="58">
        <v>-619.90203429989106</v>
      </c>
      <c r="R488" s="58">
        <v>28100.777965700101</v>
      </c>
      <c r="S488" s="58">
        <v>5807.3601346837304</v>
      </c>
      <c r="T488" s="58">
        <v>225.51</v>
      </c>
      <c r="U488" s="58">
        <v>2632.1</v>
      </c>
      <c r="V488" s="58">
        <v>36765.748100383797</v>
      </c>
      <c r="W488" s="58">
        <v>69562.7718996162</v>
      </c>
      <c r="X488" s="58">
        <v>18978.09</v>
      </c>
      <c r="Y488" s="58">
        <v>4599</v>
      </c>
      <c r="Z488" s="58">
        <v>1297.53</v>
      </c>
      <c r="AA488" s="58">
        <v>3909.1</v>
      </c>
      <c r="AB488" s="58">
        <v>359.59320754716998</v>
      </c>
      <c r="AC488" s="58">
        <v>0</v>
      </c>
      <c r="AD488" s="58">
        <v>29143.313207547199</v>
      </c>
      <c r="AE488" s="58">
        <v>4127.13</v>
      </c>
      <c r="AF488" s="58">
        <v>0</v>
      </c>
      <c r="AG488" s="58">
        <v>92.51</v>
      </c>
      <c r="AH488" s="58">
        <v>0</v>
      </c>
      <c r="AI488" s="58">
        <v>0</v>
      </c>
      <c r="AJ488" s="58">
        <v>92.04</v>
      </c>
      <c r="AK488" s="58">
        <v>0</v>
      </c>
      <c r="AL488" s="58">
        <v>0</v>
      </c>
      <c r="AM488" s="58">
        <v>760.45</v>
      </c>
      <c r="AN488" s="58">
        <v>503.03</v>
      </c>
      <c r="AO488" s="58">
        <v>745.24</v>
      </c>
      <c r="AP488" s="58">
        <v>0</v>
      </c>
      <c r="AQ488" s="58">
        <v>50</v>
      </c>
      <c r="AR488" s="58">
        <v>0</v>
      </c>
      <c r="AS488" s="58">
        <v>0</v>
      </c>
      <c r="AT488" s="58">
        <v>0</v>
      </c>
      <c r="AU488" s="58">
        <v>0</v>
      </c>
      <c r="AV488" s="58">
        <v>2614.8801971442299</v>
      </c>
      <c r="AW488" s="58">
        <v>8985.2801971442295</v>
      </c>
      <c r="AX488" s="58">
        <v>26880</v>
      </c>
      <c r="AY488" s="58">
        <v>9520</v>
      </c>
      <c r="AZ488" s="58">
        <v>36400</v>
      </c>
      <c r="BA488" s="58">
        <v>-4965.8215050752297</v>
      </c>
    </row>
    <row r="489" spans="1:53">
      <c r="A489" s="56">
        <v>202403</v>
      </c>
      <c r="B489" s="56" t="s">
        <v>528</v>
      </c>
      <c r="C489" s="56" t="s">
        <v>348</v>
      </c>
      <c r="D489" s="56" t="s">
        <v>347</v>
      </c>
      <c r="E489" s="62" t="str">
        <f>VLOOKUP(C489,'[2]2024年门店-截止10.31'!A:C,3,0)</f>
        <v>营业</v>
      </c>
      <c r="F489" s="63">
        <f>VLOOKUP(C489,[2]面积!A:B,2,0)</f>
        <v>93</v>
      </c>
      <c r="G489" s="57" t="str">
        <f>IF(OR(E489="营业",E489="装修中"),VLOOKUP(C489,[2]当前组织架构!C:H,6,0),"")</f>
        <v>戴斌</v>
      </c>
      <c r="H489" s="57" t="str">
        <f>IF(OR(E489="营业",E489="装修中"),VLOOKUP(C489,[2]当前组织架构!C:H,5,0),"")</f>
        <v>王炎根</v>
      </c>
      <c r="I489" s="58">
        <v>130749.1</v>
      </c>
      <c r="J489" s="58">
        <v>7400.89</v>
      </c>
      <c r="K489" s="58">
        <v>123348.21</v>
      </c>
      <c r="L489" s="58">
        <v>5707.85</v>
      </c>
      <c r="M489" s="58">
        <v>6855.84</v>
      </c>
      <c r="N489" s="58">
        <v>4691.54</v>
      </c>
      <c r="O489" s="58">
        <v>19108.439999999999</v>
      </c>
      <c r="P489" s="58">
        <v>0</v>
      </c>
      <c r="Q489" s="58">
        <v>-784.866967203071</v>
      </c>
      <c r="R489" s="58">
        <v>35578.803032796903</v>
      </c>
      <c r="S489" s="58">
        <v>7575.4829780923601</v>
      </c>
      <c r="T489" s="58">
        <v>0</v>
      </c>
      <c r="U489" s="58">
        <v>2057.44</v>
      </c>
      <c r="V489" s="58">
        <v>45211.726010889302</v>
      </c>
      <c r="W489" s="58">
        <v>78136.483989110697</v>
      </c>
      <c r="X489" s="58">
        <v>23661.06</v>
      </c>
      <c r="Y489" s="58">
        <v>2656.5</v>
      </c>
      <c r="Z489" s="58">
        <v>1805.52</v>
      </c>
      <c r="AA489" s="58">
        <v>3427.76</v>
      </c>
      <c r="AB489" s="58">
        <v>695.32924528301896</v>
      </c>
      <c r="AC489" s="58">
        <v>0</v>
      </c>
      <c r="AD489" s="58">
        <v>32246.169245282999</v>
      </c>
      <c r="AE489" s="58">
        <v>3539.79</v>
      </c>
      <c r="AF489" s="58">
        <v>0</v>
      </c>
      <c r="AG489" s="58">
        <v>248.44</v>
      </c>
      <c r="AH489" s="58">
        <v>389</v>
      </c>
      <c r="AI489" s="58">
        <v>0</v>
      </c>
      <c r="AJ489" s="58">
        <v>217.77</v>
      </c>
      <c r="AK489" s="58">
        <v>0</v>
      </c>
      <c r="AL489" s="58">
        <v>0</v>
      </c>
      <c r="AM489" s="58">
        <v>1652.22</v>
      </c>
      <c r="AN489" s="58">
        <v>503.03</v>
      </c>
      <c r="AO489" s="58">
        <v>919.34</v>
      </c>
      <c r="AP489" s="58">
        <v>0</v>
      </c>
      <c r="AQ489" s="58">
        <v>400</v>
      </c>
      <c r="AR489" s="58">
        <v>0</v>
      </c>
      <c r="AS489" s="58">
        <v>0</v>
      </c>
      <c r="AT489" s="58">
        <v>0</v>
      </c>
      <c r="AU489" s="58">
        <v>0</v>
      </c>
      <c r="AV489" s="58">
        <v>1916.08491412536</v>
      </c>
      <c r="AW489" s="58">
        <v>9785.6749141253604</v>
      </c>
      <c r="AX489" s="58">
        <v>24800</v>
      </c>
      <c r="AY489" s="58">
        <v>8773.5849056603802</v>
      </c>
      <c r="AZ489" s="58">
        <v>33573.584905660398</v>
      </c>
      <c r="BA489" s="58">
        <v>2531.05492404196</v>
      </c>
    </row>
    <row r="490" spans="1:53">
      <c r="A490" s="56">
        <v>202403</v>
      </c>
      <c r="B490" s="56" t="s">
        <v>528</v>
      </c>
      <c r="C490" s="56" t="s">
        <v>354</v>
      </c>
      <c r="D490" s="56" t="s">
        <v>353</v>
      </c>
      <c r="E490" s="62" t="str">
        <f>VLOOKUP(C490,'[2]2024年门店-截止10.31'!A:C,3,0)</f>
        <v>营业</v>
      </c>
      <c r="F490" s="63">
        <f>VLOOKUP(C490,[2]面积!A:B,2,0)</f>
        <v>86.45</v>
      </c>
      <c r="G490" s="57" t="str">
        <f>IF(OR(E490="营业",E490="装修中"),VLOOKUP(C490,[2]当前组织架构!C:H,6,0),"")</f>
        <v>孙军</v>
      </c>
      <c r="H490" s="57" t="str">
        <f>IF(OR(E490="营业",E490="装修中"),VLOOKUP(C490,[2]当前组织架构!C:H,5,0),"")</f>
        <v>殷艳花</v>
      </c>
      <c r="I490" s="58">
        <v>190676.42</v>
      </c>
      <c r="J490" s="58">
        <v>10793</v>
      </c>
      <c r="K490" s="58">
        <v>179883.42</v>
      </c>
      <c r="L490" s="58">
        <v>9472.36</v>
      </c>
      <c r="M490" s="58">
        <v>8675.74</v>
      </c>
      <c r="N490" s="58">
        <v>5656.54</v>
      </c>
      <c r="O490" s="58">
        <v>24890.53</v>
      </c>
      <c r="P490" s="58">
        <v>0</v>
      </c>
      <c r="Q490" s="58">
        <v>-1051.02786367102</v>
      </c>
      <c r="R490" s="58">
        <v>47644.142136328999</v>
      </c>
      <c r="S490" s="58">
        <v>9951.9172274907196</v>
      </c>
      <c r="T490" s="58">
        <v>0</v>
      </c>
      <c r="U490" s="58">
        <v>2146.79</v>
      </c>
      <c r="V490" s="58">
        <v>59742.849363819703</v>
      </c>
      <c r="W490" s="58">
        <v>120140.57063618</v>
      </c>
      <c r="X490" s="58">
        <v>27699.67</v>
      </c>
      <c r="Y490" s="58">
        <v>6883.42</v>
      </c>
      <c r="Z490" s="58">
        <v>7466.41</v>
      </c>
      <c r="AA490" s="58">
        <v>8444.57</v>
      </c>
      <c r="AB490" s="58">
        <v>1285.1058490565999</v>
      </c>
      <c r="AC490" s="58">
        <v>0</v>
      </c>
      <c r="AD490" s="58">
        <v>51779.175849056599</v>
      </c>
      <c r="AE490" s="58">
        <v>4111.8900000000003</v>
      </c>
      <c r="AF490" s="58">
        <v>0</v>
      </c>
      <c r="AG490" s="58">
        <v>1140.9100000000001</v>
      </c>
      <c r="AH490" s="58">
        <v>3218</v>
      </c>
      <c r="AI490" s="58">
        <v>0</v>
      </c>
      <c r="AJ490" s="58">
        <v>42.89</v>
      </c>
      <c r="AK490" s="58">
        <v>0</v>
      </c>
      <c r="AL490" s="58">
        <v>0</v>
      </c>
      <c r="AM490" s="58">
        <v>1393.46</v>
      </c>
      <c r="AN490" s="58">
        <v>1922.4</v>
      </c>
      <c r="AO490" s="58">
        <v>906.14</v>
      </c>
      <c r="AP490" s="58">
        <v>0</v>
      </c>
      <c r="AQ490" s="58">
        <v>1020</v>
      </c>
      <c r="AR490" s="58">
        <v>0</v>
      </c>
      <c r="AS490" s="58">
        <v>0</v>
      </c>
      <c r="AT490" s="58">
        <v>0</v>
      </c>
      <c r="AU490" s="58">
        <v>0</v>
      </c>
      <c r="AV490" s="58">
        <v>2674.9432914838499</v>
      </c>
      <c r="AW490" s="58">
        <v>16430.633291483799</v>
      </c>
      <c r="AX490" s="58">
        <v>29640</v>
      </c>
      <c r="AY490" s="58">
        <v>8155.6603773584902</v>
      </c>
      <c r="AZ490" s="58">
        <v>37795.660377358501</v>
      </c>
      <c r="BA490" s="58">
        <v>14135.1011182811</v>
      </c>
    </row>
    <row r="491" spans="1:53">
      <c r="A491" s="56">
        <v>202403</v>
      </c>
      <c r="B491" s="56" t="s">
        <v>532</v>
      </c>
      <c r="C491" s="56" t="s">
        <v>346</v>
      </c>
      <c r="D491" s="56" t="s">
        <v>345</v>
      </c>
      <c r="E491" s="62" t="str">
        <f>VLOOKUP(C491,'[2]2024年门店-截止10.31'!A:C,3,0)</f>
        <v>营业</v>
      </c>
      <c r="F491" s="63">
        <f>VLOOKUP(C491,[2]面积!A:B,2,0)</f>
        <v>72</v>
      </c>
      <c r="G491" s="57" t="str">
        <f>IF(OR(E491="营业",E491="装修中"),VLOOKUP(C491,[2]当前组织架构!C:H,6,0),"")</f>
        <v>江远洋</v>
      </c>
      <c r="H491" s="57" t="str">
        <f>IF(OR(E491="营业",E491="装修中"),VLOOKUP(C491,[2]当前组织架构!C:H,5,0),"")</f>
        <v>郭静</v>
      </c>
      <c r="I491" s="58">
        <v>189136.95</v>
      </c>
      <c r="J491" s="58">
        <v>5508.8400000000302</v>
      </c>
      <c r="K491" s="58">
        <v>183628.11</v>
      </c>
      <c r="L491" s="58">
        <v>9676.81</v>
      </c>
      <c r="M491" s="58">
        <v>9841.34</v>
      </c>
      <c r="N491" s="58">
        <v>7538.13</v>
      </c>
      <c r="O491" s="58">
        <v>29039.47</v>
      </c>
      <c r="P491" s="58">
        <v>0</v>
      </c>
      <c r="Q491" s="58">
        <v>-1889.9542567861099</v>
      </c>
      <c r="R491" s="58">
        <v>54205.795743213901</v>
      </c>
      <c r="S491" s="58">
        <v>24423.182600106298</v>
      </c>
      <c r="T491" s="58">
        <v>398.08</v>
      </c>
      <c r="U491" s="58">
        <v>6508.1</v>
      </c>
      <c r="V491" s="58">
        <v>85535.158343320203</v>
      </c>
      <c r="W491" s="58">
        <v>98092.951656679797</v>
      </c>
      <c r="X491" s="58">
        <v>27558.85</v>
      </c>
      <c r="Y491" s="58">
        <v>2519.16</v>
      </c>
      <c r="Z491" s="58">
        <v>8932.8799999999992</v>
      </c>
      <c r="AA491" s="58">
        <v>7581.23</v>
      </c>
      <c r="AB491" s="58">
        <v>559.67188679244998</v>
      </c>
      <c r="AC491" s="58">
        <v>0</v>
      </c>
      <c r="AD491" s="58">
        <v>47151.791886792402</v>
      </c>
      <c r="AE491" s="58">
        <v>0</v>
      </c>
      <c r="AF491" s="58">
        <v>31</v>
      </c>
      <c r="AG491" s="58">
        <v>884.07</v>
      </c>
      <c r="AH491" s="58">
        <v>249</v>
      </c>
      <c r="AI491" s="58">
        <v>0</v>
      </c>
      <c r="AJ491" s="58">
        <v>72</v>
      </c>
      <c r="AK491" s="58">
        <v>0</v>
      </c>
      <c r="AL491" s="58">
        <v>0</v>
      </c>
      <c r="AM491" s="58">
        <v>1359.5</v>
      </c>
      <c r="AN491" s="58">
        <v>533.03</v>
      </c>
      <c r="AO491" s="58">
        <v>1326.96</v>
      </c>
      <c r="AP491" s="58">
        <v>0</v>
      </c>
      <c r="AQ491" s="58">
        <v>540</v>
      </c>
      <c r="AR491" s="58">
        <v>0</v>
      </c>
      <c r="AS491" s="58">
        <v>0</v>
      </c>
      <c r="AT491" s="58">
        <v>0</v>
      </c>
      <c r="AU491" s="58">
        <v>0</v>
      </c>
      <c r="AV491" s="58">
        <v>2110.82067907599</v>
      </c>
      <c r="AW491" s="58">
        <v>7106.38067907599</v>
      </c>
      <c r="AX491" s="58">
        <v>30240.18</v>
      </c>
      <c r="AY491" s="58">
        <v>6787.15</v>
      </c>
      <c r="AZ491" s="58">
        <v>37027.33</v>
      </c>
      <c r="BA491" s="58">
        <v>6807.4490908114003</v>
      </c>
    </row>
    <row r="492" spans="1:53">
      <c r="A492" s="56">
        <v>202403</v>
      </c>
      <c r="B492" s="56" t="s">
        <v>528</v>
      </c>
      <c r="C492" s="56" t="s">
        <v>352</v>
      </c>
      <c r="D492" s="56" t="s">
        <v>351</v>
      </c>
      <c r="E492" s="62" t="str">
        <f>VLOOKUP(C492,'[2]2024年门店-截止10.31'!A:C,3,0)</f>
        <v>营业</v>
      </c>
      <c r="F492" s="63">
        <f>VLOOKUP(C492,[2]面积!A:B,2,0)</f>
        <v>56</v>
      </c>
      <c r="G492" s="57" t="str">
        <f>IF(OR(E492="营业",E492="装修中"),VLOOKUP(C492,[2]当前组织架构!C:H,6,0),"")</f>
        <v>戴斌</v>
      </c>
      <c r="H492" s="57" t="str">
        <f>IF(OR(E492="营业",E492="装修中"),VLOOKUP(C492,[2]当前组织架构!C:H,5,0),"")</f>
        <v>董婷婷</v>
      </c>
      <c r="I492" s="58">
        <v>79047.61</v>
      </c>
      <c r="J492" s="58">
        <v>4474.3900000000003</v>
      </c>
      <c r="K492" s="58">
        <v>74573.22</v>
      </c>
      <c r="L492" s="58">
        <v>3832.05</v>
      </c>
      <c r="M492" s="58">
        <v>3416.9</v>
      </c>
      <c r="N492" s="58">
        <v>3800.62</v>
      </c>
      <c r="O492" s="58">
        <v>10526.5</v>
      </c>
      <c r="P492" s="58">
        <v>0</v>
      </c>
      <c r="Q492" s="58">
        <v>-465.69404642218899</v>
      </c>
      <c r="R492" s="58">
        <v>21110.375953577801</v>
      </c>
      <c r="S492" s="58">
        <v>4271.0185121787499</v>
      </c>
      <c r="T492" s="58">
        <v>0</v>
      </c>
      <c r="U492" s="58">
        <v>1321.1</v>
      </c>
      <c r="V492" s="58">
        <v>26702.494465756601</v>
      </c>
      <c r="W492" s="58">
        <v>47870.7255342434</v>
      </c>
      <c r="X492" s="58">
        <v>12974.9</v>
      </c>
      <c r="Y492" s="58">
        <v>0</v>
      </c>
      <c r="Z492" s="58">
        <v>0</v>
      </c>
      <c r="AA492" s="58">
        <v>215.81</v>
      </c>
      <c r="AB492" s="58">
        <v>1324.96</v>
      </c>
      <c r="AC492" s="58">
        <v>0</v>
      </c>
      <c r="AD492" s="58">
        <v>14515.67</v>
      </c>
      <c r="AE492" s="58">
        <v>4643.54</v>
      </c>
      <c r="AF492" s="58">
        <v>277</v>
      </c>
      <c r="AG492" s="58">
        <v>267.42</v>
      </c>
      <c r="AH492" s="58">
        <v>740</v>
      </c>
      <c r="AI492" s="58">
        <v>0</v>
      </c>
      <c r="AJ492" s="58">
        <v>47.79</v>
      </c>
      <c r="AK492" s="58">
        <v>0</v>
      </c>
      <c r="AL492" s="58">
        <v>0</v>
      </c>
      <c r="AM492" s="58">
        <v>1013.27</v>
      </c>
      <c r="AN492" s="58">
        <v>1329.72</v>
      </c>
      <c r="AO492" s="58">
        <v>620.95000000000005</v>
      </c>
      <c r="AP492" s="58">
        <v>0</v>
      </c>
      <c r="AQ492" s="58">
        <v>516</v>
      </c>
      <c r="AR492" s="58">
        <v>0</v>
      </c>
      <c r="AS492" s="58">
        <v>0</v>
      </c>
      <c r="AT492" s="58">
        <v>0</v>
      </c>
      <c r="AU492" s="58">
        <v>0</v>
      </c>
      <c r="AV492" s="58">
        <v>2185.4691376377</v>
      </c>
      <c r="AW492" s="58">
        <v>11641.1591376377</v>
      </c>
      <c r="AX492" s="58">
        <v>15106.314285714299</v>
      </c>
      <c r="AY492" s="58">
        <v>6425.3679245283001</v>
      </c>
      <c r="AZ492" s="58">
        <v>21531.682210242601</v>
      </c>
      <c r="BA492" s="58">
        <v>182.2141863631</v>
      </c>
    </row>
    <row r="493" spans="1:53">
      <c r="A493" s="56">
        <v>202403</v>
      </c>
      <c r="B493" s="56" t="s">
        <v>528</v>
      </c>
      <c r="C493" s="56" t="s">
        <v>358</v>
      </c>
      <c r="D493" s="56" t="s">
        <v>357</v>
      </c>
      <c r="E493" s="62" t="str">
        <f>VLOOKUP(C493,'[2]2024年门店-截止10.31'!A:C,3,0)</f>
        <v>营业</v>
      </c>
      <c r="F493" s="63">
        <f>VLOOKUP(C493,[2]面积!A:B,2,0)</f>
        <v>44.59</v>
      </c>
      <c r="G493" s="57" t="str">
        <f>IF(OR(E493="营业",E493="装修中"),VLOOKUP(C493,[2]当前组织架构!C:H,6,0),"")</f>
        <v>江远洋</v>
      </c>
      <c r="H493" s="57" t="str">
        <f>IF(OR(E493="营业",E493="装修中"),VLOOKUP(C493,[2]当前组织架构!C:H,5,0),"")</f>
        <v>胡肖肖</v>
      </c>
      <c r="I493" s="58">
        <v>89413.92</v>
      </c>
      <c r="J493" s="58">
        <v>2604.28999999999</v>
      </c>
      <c r="K493" s="58">
        <v>86809.63</v>
      </c>
      <c r="L493" s="58">
        <v>4659.5600000000004</v>
      </c>
      <c r="M493" s="58">
        <v>5713.37</v>
      </c>
      <c r="N493" s="58">
        <v>4259.18</v>
      </c>
      <c r="O493" s="58">
        <v>16313.5</v>
      </c>
      <c r="P493" s="58">
        <v>0</v>
      </c>
      <c r="Q493" s="58">
        <v>-667.92452656591104</v>
      </c>
      <c r="R493" s="58">
        <v>30277.6854734341</v>
      </c>
      <c r="S493" s="58">
        <v>6461.1498167677</v>
      </c>
      <c r="T493" s="58">
        <v>0</v>
      </c>
      <c r="U493" s="58">
        <v>7724.76</v>
      </c>
      <c r="V493" s="58">
        <v>44463.595290201803</v>
      </c>
      <c r="W493" s="58">
        <v>42346.034709798201</v>
      </c>
      <c r="X493" s="58">
        <v>15712</v>
      </c>
      <c r="Y493" s="58">
        <v>457.23</v>
      </c>
      <c r="Z493" s="58">
        <v>1940</v>
      </c>
      <c r="AA493" s="58">
        <v>3809.76</v>
      </c>
      <c r="AB493" s="58">
        <v>613.94943396225995</v>
      </c>
      <c r="AC493" s="58">
        <v>0</v>
      </c>
      <c r="AD493" s="58">
        <v>22532.9394339623</v>
      </c>
      <c r="AE493" s="58">
        <v>5339.75</v>
      </c>
      <c r="AF493" s="58">
        <v>3536.83</v>
      </c>
      <c r="AG493" s="58">
        <v>177.5</v>
      </c>
      <c r="AH493" s="58">
        <v>0</v>
      </c>
      <c r="AI493" s="58">
        <v>0</v>
      </c>
      <c r="AJ493" s="58">
        <v>52</v>
      </c>
      <c r="AK493" s="58">
        <v>44.81</v>
      </c>
      <c r="AL493" s="58">
        <v>0</v>
      </c>
      <c r="AM493" s="58">
        <v>1153.8499999999999</v>
      </c>
      <c r="AN493" s="58">
        <v>698.59</v>
      </c>
      <c r="AO493" s="58">
        <v>761.03</v>
      </c>
      <c r="AP493" s="58">
        <v>0</v>
      </c>
      <c r="AQ493" s="58">
        <v>2000</v>
      </c>
      <c r="AR493" s="58">
        <v>0</v>
      </c>
      <c r="AS493" s="58">
        <v>0</v>
      </c>
      <c r="AT493" s="58">
        <v>0</v>
      </c>
      <c r="AU493" s="58">
        <v>0</v>
      </c>
      <c r="AV493" s="58">
        <v>2576.7829451327898</v>
      </c>
      <c r="AW493" s="58">
        <v>16341.1429451328</v>
      </c>
      <c r="AX493" s="58">
        <v>20140.419999999998</v>
      </c>
      <c r="AY493" s="58">
        <v>3908.57</v>
      </c>
      <c r="AZ493" s="58">
        <v>24048.99</v>
      </c>
      <c r="BA493" s="58">
        <v>-20577.0376692969</v>
      </c>
    </row>
    <row r="494" spans="1:53">
      <c r="A494" s="56">
        <v>202403</v>
      </c>
      <c r="B494" s="56" t="s">
        <v>528</v>
      </c>
      <c r="C494" s="56" t="s">
        <v>362</v>
      </c>
      <c r="D494" s="56" t="s">
        <v>361</v>
      </c>
      <c r="E494" s="62" t="str">
        <f>VLOOKUP(C494,'[2]2024年门店-截止10.31'!A:C,3,0)</f>
        <v>营业</v>
      </c>
      <c r="F494" s="63">
        <f>VLOOKUP(C494,[2]面积!A:B,2,0)</f>
        <v>49</v>
      </c>
      <c r="G494" s="57" t="str">
        <f>IF(OR(E494="营业",E494="装修中"),VLOOKUP(C494,[2]当前组织架构!C:H,6,0),"")</f>
        <v>江远洋</v>
      </c>
      <c r="H494" s="57" t="str">
        <f>IF(OR(E494="营业",E494="装修中"),VLOOKUP(C494,[2]当前组织架构!C:H,5,0),"")</f>
        <v>许瑛伦</v>
      </c>
      <c r="I494" s="58">
        <v>145450.56</v>
      </c>
      <c r="J494" s="58">
        <v>8233.0499999999902</v>
      </c>
      <c r="K494" s="58">
        <v>137217.51</v>
      </c>
      <c r="L494" s="58">
        <v>6669.21</v>
      </c>
      <c r="M494" s="58">
        <v>5561.33</v>
      </c>
      <c r="N494" s="58">
        <v>4631.8999999999996</v>
      </c>
      <c r="O494" s="58">
        <v>19876.759999999998</v>
      </c>
      <c r="P494" s="58">
        <v>0</v>
      </c>
      <c r="Q494" s="58">
        <v>-792.97233974093001</v>
      </c>
      <c r="R494" s="58">
        <v>35946.227660259101</v>
      </c>
      <c r="S494" s="58">
        <v>7811.2389265674401</v>
      </c>
      <c r="T494" s="58">
        <v>0</v>
      </c>
      <c r="U494" s="58">
        <v>1997.9</v>
      </c>
      <c r="V494" s="58">
        <v>45755.366586826502</v>
      </c>
      <c r="W494" s="58">
        <v>91462.1434131735</v>
      </c>
      <c r="X494" s="58">
        <v>25903.77</v>
      </c>
      <c r="Y494" s="58">
        <v>122.07</v>
      </c>
      <c r="Z494" s="58">
        <v>2000</v>
      </c>
      <c r="AA494" s="58">
        <v>-127.31</v>
      </c>
      <c r="AB494" s="58">
        <v>2996.93528301887</v>
      </c>
      <c r="AC494" s="58">
        <v>0</v>
      </c>
      <c r="AD494" s="58">
        <v>30895.465283018901</v>
      </c>
      <c r="AE494" s="58">
        <v>3588.92</v>
      </c>
      <c r="AF494" s="58">
        <v>60.33</v>
      </c>
      <c r="AG494" s="58">
        <v>687.14</v>
      </c>
      <c r="AH494" s="58">
        <v>409.5</v>
      </c>
      <c r="AI494" s="58">
        <v>296</v>
      </c>
      <c r="AJ494" s="58">
        <v>308.17</v>
      </c>
      <c r="AK494" s="58">
        <v>44.81</v>
      </c>
      <c r="AL494" s="58">
        <v>0</v>
      </c>
      <c r="AM494" s="58">
        <v>1195.51</v>
      </c>
      <c r="AN494" s="58">
        <v>569.5</v>
      </c>
      <c r="AO494" s="58">
        <v>803.37</v>
      </c>
      <c r="AP494" s="58">
        <v>0</v>
      </c>
      <c r="AQ494" s="58">
        <v>1271</v>
      </c>
      <c r="AR494" s="58">
        <v>0</v>
      </c>
      <c r="AS494" s="58">
        <v>0</v>
      </c>
      <c r="AT494" s="58">
        <v>0</v>
      </c>
      <c r="AU494" s="58">
        <v>0</v>
      </c>
      <c r="AV494" s="58">
        <v>2405.8802796640798</v>
      </c>
      <c r="AW494" s="58">
        <v>11640.130279664099</v>
      </c>
      <c r="AX494" s="58">
        <v>38323.809523809497</v>
      </c>
      <c r="AY494" s="58">
        <v>9773.5849056603802</v>
      </c>
      <c r="AZ494" s="58">
        <v>48097.394429469903</v>
      </c>
      <c r="BA494" s="58">
        <v>829.15342102063005</v>
      </c>
    </row>
    <row r="495" spans="1:53">
      <c r="A495" s="56">
        <v>202403</v>
      </c>
      <c r="B495" s="56" t="s">
        <v>531</v>
      </c>
      <c r="C495" s="56" t="s">
        <v>373</v>
      </c>
      <c r="D495" s="56" t="s">
        <v>372</v>
      </c>
      <c r="E495" s="62" t="str">
        <f>VLOOKUP(C495,'[2]2024年门店-截止10.31'!A:C,3,0)</f>
        <v>营业</v>
      </c>
      <c r="F495" s="63">
        <f>VLOOKUP(C495,[2]面积!A:B,2,0)</f>
        <v>97</v>
      </c>
      <c r="G495" s="57" t="str">
        <f>IF(OR(E495="营业",E495="装修中"),VLOOKUP(C495,[2]当前组织架构!C:H,6,0),"")</f>
        <v>刘佳</v>
      </c>
      <c r="H495" s="57" t="str">
        <f>IF(OR(E495="营业",E495="装修中"),VLOOKUP(C495,[2]当前组织架构!C:H,5,0),"")</f>
        <v>刘传良</v>
      </c>
      <c r="I495" s="58">
        <v>0</v>
      </c>
      <c r="J495" s="58">
        <v>0</v>
      </c>
      <c r="K495" s="58">
        <v>0</v>
      </c>
      <c r="L495" s="58">
        <v>0</v>
      </c>
      <c r="M495" s="58">
        <v>0</v>
      </c>
      <c r="N495" s="58">
        <v>0</v>
      </c>
      <c r="O495" s="58">
        <v>0</v>
      </c>
      <c r="P495" s="58">
        <v>0</v>
      </c>
      <c r="Q495" s="58">
        <v>0</v>
      </c>
      <c r="R495" s="58">
        <v>0</v>
      </c>
      <c r="S495" s="58">
        <v>0</v>
      </c>
      <c r="T495" s="58">
        <v>0</v>
      </c>
      <c r="U495" s="58">
        <v>3507.01</v>
      </c>
      <c r="V495" s="58">
        <v>3507.01</v>
      </c>
      <c r="W495" s="58">
        <v>-3507.01</v>
      </c>
      <c r="X495" s="58">
        <v>2265.16</v>
      </c>
      <c r="Y495" s="58">
        <v>0</v>
      </c>
      <c r="Z495" s="58">
        <v>0</v>
      </c>
      <c r="AA495" s="58">
        <v>696.12</v>
      </c>
      <c r="AB495" s="58">
        <v>0</v>
      </c>
      <c r="AC495" s="58">
        <v>0</v>
      </c>
      <c r="AD495" s="58">
        <v>2961.28</v>
      </c>
      <c r="AE495" s="58">
        <v>0</v>
      </c>
      <c r="AF495" s="58">
        <v>0</v>
      </c>
      <c r="AG495" s="58">
        <v>0</v>
      </c>
      <c r="AH495" s="58">
        <v>431.67</v>
      </c>
      <c r="AI495" s="58">
        <v>1706</v>
      </c>
      <c r="AJ495" s="58">
        <v>0</v>
      </c>
      <c r="AK495" s="58">
        <v>0</v>
      </c>
      <c r="AL495" s="58">
        <v>0</v>
      </c>
      <c r="AM495" s="58">
        <v>0</v>
      </c>
      <c r="AN495" s="58">
        <v>170.8</v>
      </c>
      <c r="AO495" s="58">
        <v>0</v>
      </c>
      <c r="AP495" s="58">
        <v>0</v>
      </c>
      <c r="AQ495" s="58">
        <v>0</v>
      </c>
      <c r="AR495" s="58">
        <v>0</v>
      </c>
      <c r="AS495" s="58">
        <v>0</v>
      </c>
      <c r="AT495" s="58">
        <v>0</v>
      </c>
      <c r="AU495" s="58">
        <v>0</v>
      </c>
      <c r="AV495" s="58">
        <v>2688.31435585189</v>
      </c>
      <c r="AW495" s="58">
        <v>4996.7843558518898</v>
      </c>
      <c r="AX495" s="58">
        <v>0</v>
      </c>
      <c r="AY495" s="58">
        <v>0</v>
      </c>
      <c r="AZ495" s="58">
        <v>0</v>
      </c>
      <c r="BA495" s="58">
        <v>-11465.074355851901</v>
      </c>
    </row>
    <row r="496" spans="1:53">
      <c r="A496" s="56">
        <v>202403</v>
      </c>
      <c r="B496" s="56" t="s">
        <v>528</v>
      </c>
      <c r="C496" s="56" t="s">
        <v>364</v>
      </c>
      <c r="D496" s="56" t="s">
        <v>363</v>
      </c>
      <c r="E496" s="62" t="str">
        <f>VLOOKUP(C496,'[2]2024年门店-截止10.31'!A:C,3,0)</f>
        <v>营业</v>
      </c>
      <c r="F496" s="63">
        <f>VLOOKUP(C496,[2]面积!A:B,2,0)</f>
        <v>86</v>
      </c>
      <c r="G496" s="57" t="str">
        <f>IF(OR(E496="营业",E496="装修中"),VLOOKUP(C496,[2]当前组织架构!C:H,6,0),"")</f>
        <v>江远洋</v>
      </c>
      <c r="H496" s="57" t="str">
        <f>IF(OR(E496="营业",E496="装修中"),VLOOKUP(C496,[2]当前组织架构!C:H,5,0),"")</f>
        <v>严彪</v>
      </c>
      <c r="I496" s="58">
        <v>127734.43</v>
      </c>
      <c r="J496" s="58">
        <v>7230.25</v>
      </c>
      <c r="K496" s="58">
        <v>120504.18</v>
      </c>
      <c r="L496" s="58">
        <v>5502.79</v>
      </c>
      <c r="M496" s="58">
        <v>4788.59</v>
      </c>
      <c r="N496" s="58">
        <v>3416.75</v>
      </c>
      <c r="O496" s="58">
        <v>16841.16</v>
      </c>
      <c r="P496" s="58">
        <v>0</v>
      </c>
      <c r="Q496" s="58">
        <v>-659.370426376301</v>
      </c>
      <c r="R496" s="58">
        <v>29889.919573623702</v>
      </c>
      <c r="S496" s="58">
        <v>6581.61132823755</v>
      </c>
      <c r="T496" s="58">
        <v>0</v>
      </c>
      <c r="U496" s="58">
        <v>2035.64</v>
      </c>
      <c r="V496" s="58">
        <v>38507.170901861202</v>
      </c>
      <c r="W496" s="58">
        <v>81997.009098138704</v>
      </c>
      <c r="X496" s="58">
        <v>21108.82</v>
      </c>
      <c r="Y496" s="58">
        <v>2075.17</v>
      </c>
      <c r="Z496" s="58">
        <v>800</v>
      </c>
      <c r="AA496" s="58">
        <v>1350.36</v>
      </c>
      <c r="AB496" s="58">
        <v>1912.22</v>
      </c>
      <c r="AC496" s="58">
        <v>0</v>
      </c>
      <c r="AD496" s="58">
        <v>27246.57</v>
      </c>
      <c r="AE496" s="58">
        <v>3510.12</v>
      </c>
      <c r="AF496" s="58">
        <v>82</v>
      </c>
      <c r="AG496" s="58">
        <v>440.95</v>
      </c>
      <c r="AH496" s="58">
        <v>399</v>
      </c>
      <c r="AI496" s="58">
        <v>400</v>
      </c>
      <c r="AJ496" s="58">
        <v>0</v>
      </c>
      <c r="AK496" s="58">
        <v>44.81</v>
      </c>
      <c r="AL496" s="58">
        <v>0</v>
      </c>
      <c r="AM496" s="58">
        <v>2105.61</v>
      </c>
      <c r="AN496" s="58">
        <v>179.25</v>
      </c>
      <c r="AO496" s="58">
        <v>1641.05</v>
      </c>
      <c r="AP496" s="58">
        <v>0</v>
      </c>
      <c r="AQ496" s="58">
        <v>888</v>
      </c>
      <c r="AR496" s="58">
        <v>0</v>
      </c>
      <c r="AS496" s="58">
        <v>0</v>
      </c>
      <c r="AT496" s="58">
        <v>0</v>
      </c>
      <c r="AU496" s="58">
        <v>0</v>
      </c>
      <c r="AV496" s="58">
        <v>3099.52875226067</v>
      </c>
      <c r="AW496" s="58">
        <v>12790.3187522607</v>
      </c>
      <c r="AX496" s="58">
        <v>24703.5333333333</v>
      </c>
      <c r="AY496" s="58">
        <v>11152.7169811321</v>
      </c>
      <c r="AZ496" s="58">
        <v>35856.250314465397</v>
      </c>
      <c r="BA496" s="58">
        <v>6103.8700314125999</v>
      </c>
    </row>
    <row r="497" spans="1:53">
      <c r="A497" s="56">
        <v>202403</v>
      </c>
      <c r="B497" s="56" t="s">
        <v>528</v>
      </c>
      <c r="C497" s="56" t="s">
        <v>356</v>
      </c>
      <c r="D497" s="56" t="s">
        <v>355</v>
      </c>
      <c r="E497" s="62" t="str">
        <f>VLOOKUP(C497,'[2]2024年门店-截止10.31'!A:C,3,0)</f>
        <v>营业</v>
      </c>
      <c r="F497" s="63">
        <f>VLOOKUP(C497,[2]面积!A:B,2,0)</f>
        <v>39</v>
      </c>
      <c r="G497" s="57" t="str">
        <f>IF(OR(E497="营业",E497="装修中"),VLOOKUP(C497,[2]当前组织架构!C:H,6,0),"")</f>
        <v>孙军</v>
      </c>
      <c r="H497" s="57" t="str">
        <f>IF(OR(E497="营业",E497="装修中"),VLOOKUP(C497,[2]当前组织架构!C:H,5,0),"")</f>
        <v>郭洋</v>
      </c>
      <c r="I497" s="58">
        <v>180957.39</v>
      </c>
      <c r="J497" s="58">
        <v>10242.870000000001</v>
      </c>
      <c r="K497" s="58">
        <v>170714.52</v>
      </c>
      <c r="L497" s="58">
        <v>9635.17</v>
      </c>
      <c r="M497" s="58">
        <v>8804.76</v>
      </c>
      <c r="N497" s="58">
        <v>11822.46</v>
      </c>
      <c r="O497" s="58">
        <v>25965.1</v>
      </c>
      <c r="P497" s="58">
        <v>0</v>
      </c>
      <c r="Q497" s="58">
        <v>-1213.60411503407</v>
      </c>
      <c r="R497" s="58">
        <v>55013.885884965901</v>
      </c>
      <c r="S497" s="58">
        <v>10725.585911160801</v>
      </c>
      <c r="T497" s="58">
        <v>0</v>
      </c>
      <c r="U497" s="58">
        <v>2559.63</v>
      </c>
      <c r="V497" s="58">
        <v>68299.101796126706</v>
      </c>
      <c r="W497" s="58">
        <v>102415.41820387301</v>
      </c>
      <c r="X497" s="58">
        <v>34177.08</v>
      </c>
      <c r="Y497" s="58">
        <v>4944.58</v>
      </c>
      <c r="Z497" s="58">
        <v>2356.58</v>
      </c>
      <c r="AA497" s="58">
        <v>3263.2</v>
      </c>
      <c r="AB497" s="58">
        <v>2277.1418867924499</v>
      </c>
      <c r="AC497" s="58">
        <v>0</v>
      </c>
      <c r="AD497" s="58">
        <v>47018.581886792497</v>
      </c>
      <c r="AE497" s="58">
        <v>5277.2</v>
      </c>
      <c r="AF497" s="58">
        <v>582</v>
      </c>
      <c r="AG497" s="58">
        <v>389.7</v>
      </c>
      <c r="AH497" s="58">
        <v>461.5</v>
      </c>
      <c r="AI497" s="58">
        <v>0</v>
      </c>
      <c r="AJ497" s="58">
        <v>212.65</v>
      </c>
      <c r="AK497" s="58">
        <v>0</v>
      </c>
      <c r="AL497" s="58">
        <v>0</v>
      </c>
      <c r="AM497" s="58">
        <v>1524.39</v>
      </c>
      <c r="AN497" s="58">
        <v>613.65</v>
      </c>
      <c r="AO497" s="58">
        <v>515.04999999999995</v>
      </c>
      <c r="AP497" s="58">
        <v>0</v>
      </c>
      <c r="AQ497" s="58">
        <v>300</v>
      </c>
      <c r="AR497" s="58">
        <v>0</v>
      </c>
      <c r="AS497" s="58">
        <v>0</v>
      </c>
      <c r="AT497" s="58">
        <v>0</v>
      </c>
      <c r="AU497" s="58">
        <v>0</v>
      </c>
      <c r="AV497" s="58">
        <v>3190.5341803727401</v>
      </c>
      <c r="AW497" s="58">
        <v>13066.6741803727</v>
      </c>
      <c r="AX497" s="58">
        <v>20067.619047618999</v>
      </c>
      <c r="AY497" s="58">
        <v>3901.8867924528299</v>
      </c>
      <c r="AZ497" s="58">
        <v>23969.505840071801</v>
      </c>
      <c r="BA497" s="58">
        <v>18360.656296636</v>
      </c>
    </row>
    <row r="498" spans="1:53">
      <c r="A498" s="56">
        <v>202403</v>
      </c>
      <c r="B498" s="56" t="s">
        <v>528</v>
      </c>
      <c r="C498" s="56" t="s">
        <v>360</v>
      </c>
      <c r="D498" s="56" t="s">
        <v>359</v>
      </c>
      <c r="E498" s="62" t="str">
        <f>VLOOKUP(C498,'[2]2024年门店-截止10.31'!A:C,3,0)</f>
        <v>营业</v>
      </c>
      <c r="F498" s="63">
        <f>VLOOKUP(C498,[2]面积!A:B,2,0)</f>
        <v>64.7</v>
      </c>
      <c r="G498" s="57" t="str">
        <f>IF(OR(E498="营业",E498="装修中"),VLOOKUP(C498,[2]当前组织架构!C:H,6,0),"")</f>
        <v>江远洋</v>
      </c>
      <c r="H498" s="57" t="str">
        <f>IF(OR(E498="营业",E498="装修中"),VLOOKUP(C498,[2]当前组织架构!C:H,5,0),"")</f>
        <v>严彪</v>
      </c>
      <c r="I498" s="58">
        <v>99735.47</v>
      </c>
      <c r="J498" s="58">
        <v>5645.3999999999896</v>
      </c>
      <c r="K498" s="58">
        <v>94090.07</v>
      </c>
      <c r="L498" s="58">
        <v>4867.5600000000004</v>
      </c>
      <c r="M498" s="58">
        <v>3503.99</v>
      </c>
      <c r="N498" s="58">
        <v>3087.73</v>
      </c>
      <c r="O498" s="58">
        <v>13810.61</v>
      </c>
      <c r="P498" s="58">
        <v>0</v>
      </c>
      <c r="Q498" s="58">
        <v>-545.42079844678005</v>
      </c>
      <c r="R498" s="58">
        <v>24724.469201553198</v>
      </c>
      <c r="S498" s="58">
        <v>5411.0630640066502</v>
      </c>
      <c r="T498" s="58">
        <v>0</v>
      </c>
      <c r="U498" s="58">
        <v>2160.56</v>
      </c>
      <c r="V498" s="58">
        <v>32296.092265559899</v>
      </c>
      <c r="W498" s="58">
        <v>61793.977734440101</v>
      </c>
      <c r="X498" s="58">
        <v>20292.32</v>
      </c>
      <c r="Y498" s="58">
        <v>10.17</v>
      </c>
      <c r="Z498" s="58">
        <v>600</v>
      </c>
      <c r="AA498" s="58">
        <v>541.80999999999995</v>
      </c>
      <c r="AB498" s="58">
        <v>3923.04698113207</v>
      </c>
      <c r="AC498" s="58">
        <v>0</v>
      </c>
      <c r="AD498" s="58">
        <v>25367.346981132101</v>
      </c>
      <c r="AE498" s="58">
        <v>3852.32</v>
      </c>
      <c r="AF498" s="58">
        <v>434.1</v>
      </c>
      <c r="AG498" s="58">
        <v>177.34</v>
      </c>
      <c r="AH498" s="58">
        <v>399.2</v>
      </c>
      <c r="AI498" s="58">
        <v>1545</v>
      </c>
      <c r="AJ498" s="58">
        <v>126.02</v>
      </c>
      <c r="AK498" s="58">
        <v>44.81</v>
      </c>
      <c r="AL498" s="58">
        <v>0</v>
      </c>
      <c r="AM498" s="58">
        <v>2421.61</v>
      </c>
      <c r="AN498" s="58">
        <v>286.05</v>
      </c>
      <c r="AO498" s="58">
        <v>657.92</v>
      </c>
      <c r="AP498" s="58">
        <v>0</v>
      </c>
      <c r="AQ498" s="58">
        <v>520</v>
      </c>
      <c r="AR498" s="58">
        <v>0</v>
      </c>
      <c r="AS498" s="58">
        <v>0</v>
      </c>
      <c r="AT498" s="58">
        <v>0</v>
      </c>
      <c r="AU498" s="58">
        <v>0</v>
      </c>
      <c r="AV498" s="58">
        <v>2405.8802796640798</v>
      </c>
      <c r="AW498" s="58">
        <v>12870.2502796641</v>
      </c>
      <c r="AX498" s="58">
        <v>24647.619047618999</v>
      </c>
      <c r="AY498" s="58">
        <v>9211.1509433962292</v>
      </c>
      <c r="AZ498" s="58">
        <v>33858.769991015201</v>
      </c>
      <c r="BA498" s="58">
        <v>-10302.389517371301</v>
      </c>
    </row>
    <row r="499" spans="1:53">
      <c r="A499" s="56">
        <v>202403</v>
      </c>
      <c r="B499" s="56" t="s">
        <v>528</v>
      </c>
      <c r="C499" s="56" t="s">
        <v>397</v>
      </c>
      <c r="D499" s="56" t="s">
        <v>396</v>
      </c>
      <c r="E499" s="62" t="str">
        <f>VLOOKUP(C499,'[2]2024年门店-截止10.31'!A:C,3,0)</f>
        <v>营业</v>
      </c>
      <c r="F499" s="63">
        <f>VLOOKUP(C499,[2]面积!A:B,2,0)</f>
        <v>53.46</v>
      </c>
      <c r="G499" s="57" t="str">
        <f>IF(OR(E499="营业",E499="装修中"),VLOOKUP(C499,[2]当前组织架构!C:H,6,0),"")</f>
        <v>江远洋</v>
      </c>
      <c r="H499" s="57" t="str">
        <f>IF(OR(E499="营业",E499="装修中"),VLOOKUP(C499,[2]当前组织架构!C:H,5,0),"")</f>
        <v>许瑛伦</v>
      </c>
      <c r="I499" s="58">
        <v>0</v>
      </c>
      <c r="J499" s="58">
        <v>0</v>
      </c>
      <c r="K499" s="58">
        <v>0</v>
      </c>
      <c r="L499" s="58">
        <v>0</v>
      </c>
      <c r="M499" s="58">
        <v>0</v>
      </c>
      <c r="N499" s="58">
        <v>0</v>
      </c>
      <c r="O499" s="58">
        <v>0</v>
      </c>
      <c r="P499" s="58">
        <v>0</v>
      </c>
      <c r="Q499" s="58">
        <v>0</v>
      </c>
      <c r="R499" s="58">
        <v>0</v>
      </c>
      <c r="S499" s="58">
        <v>0</v>
      </c>
      <c r="T499" s="58">
        <v>0</v>
      </c>
      <c r="U499" s="58">
        <v>0</v>
      </c>
      <c r="V499" s="58">
        <v>0</v>
      </c>
      <c r="W499" s="58">
        <v>0</v>
      </c>
      <c r="X499" s="58">
        <v>0</v>
      </c>
      <c r="Y499" s="58">
        <v>0</v>
      </c>
      <c r="Z499" s="58">
        <v>0</v>
      </c>
      <c r="AA499" s="58">
        <v>0</v>
      </c>
      <c r="AB499" s="58">
        <v>0</v>
      </c>
      <c r="AC499" s="58">
        <v>0</v>
      </c>
      <c r="AD499" s="58">
        <v>0</v>
      </c>
      <c r="AE499" s="58">
        <v>0</v>
      </c>
      <c r="AF499" s="58">
        <v>0</v>
      </c>
      <c r="AG499" s="58">
        <v>0</v>
      </c>
      <c r="AH499" s="58">
        <v>0</v>
      </c>
      <c r="AI499" s="58">
        <v>0</v>
      </c>
      <c r="AJ499" s="58">
        <v>0</v>
      </c>
      <c r="AK499" s="58">
        <v>0</v>
      </c>
      <c r="AL499" s="58">
        <v>0</v>
      </c>
      <c r="AM499" s="58">
        <v>0</v>
      </c>
      <c r="AN499" s="58">
        <v>2138.4</v>
      </c>
      <c r="AO499" s="58">
        <v>0</v>
      </c>
      <c r="AP499" s="58">
        <v>0</v>
      </c>
      <c r="AQ499" s="58">
        <v>0</v>
      </c>
      <c r="AR499" s="58">
        <v>0</v>
      </c>
      <c r="AS499" s="58">
        <v>0</v>
      </c>
      <c r="AT499" s="58">
        <v>0</v>
      </c>
      <c r="AU499" s="58">
        <v>0</v>
      </c>
      <c r="AV499" s="58">
        <v>0</v>
      </c>
      <c r="AW499" s="58">
        <v>2138.4</v>
      </c>
      <c r="AX499" s="58">
        <v>0</v>
      </c>
      <c r="AY499" s="58">
        <v>3782.5471698113201</v>
      </c>
      <c r="AZ499" s="58">
        <v>3782.5471698113201</v>
      </c>
      <c r="BA499" s="58">
        <v>-5920.9471698113202</v>
      </c>
    </row>
    <row r="500" spans="1:53">
      <c r="A500" s="56">
        <v>202403</v>
      </c>
      <c r="B500" s="56" t="s">
        <v>531</v>
      </c>
      <c r="C500" s="56" t="s">
        <v>370</v>
      </c>
      <c r="D500" s="56" t="s">
        <v>369</v>
      </c>
      <c r="E500" s="62" t="str">
        <f>VLOOKUP(C500,'[2]2024年门店-截止10.31'!A:C,3,0)</f>
        <v>营业</v>
      </c>
      <c r="F500" s="63">
        <f>VLOOKUP(C500,[2]面积!A:B,2,0)</f>
        <v>76</v>
      </c>
      <c r="G500" s="57" t="str">
        <f>IF(OR(E500="营业",E500="装修中"),VLOOKUP(C500,[2]当前组织架构!C:H,6,0),"")</f>
        <v>刘佳</v>
      </c>
      <c r="H500" s="57" t="str">
        <f>IF(OR(E500="营业",E500="装修中"),VLOOKUP(C500,[2]当前组织架构!C:H,5,0),"")</f>
        <v>巨伦</v>
      </c>
      <c r="I500" s="58">
        <v>191603.6</v>
      </c>
      <c r="J500" s="58">
        <v>10845.49</v>
      </c>
      <c r="K500" s="58">
        <v>180758.11</v>
      </c>
      <c r="L500" s="58">
        <v>6826.19</v>
      </c>
      <c r="M500" s="58">
        <v>10972.91</v>
      </c>
      <c r="N500" s="58">
        <v>7385.45</v>
      </c>
      <c r="O500" s="58">
        <v>29415.599999999999</v>
      </c>
      <c r="P500" s="58">
        <v>0</v>
      </c>
      <c r="Q500" s="58">
        <v>-671.67618218975497</v>
      </c>
      <c r="R500" s="58">
        <v>53928.473817810198</v>
      </c>
      <c r="S500" s="58">
        <v>12510.058531114601</v>
      </c>
      <c r="T500" s="58">
        <v>0</v>
      </c>
      <c r="U500" s="58">
        <v>3138.76</v>
      </c>
      <c r="V500" s="58">
        <v>69577.292348924893</v>
      </c>
      <c r="W500" s="58">
        <v>111180.81765107501</v>
      </c>
      <c r="X500" s="58">
        <v>19232</v>
      </c>
      <c r="Y500" s="58">
        <v>7598.1</v>
      </c>
      <c r="Z500" s="58">
        <v>3098.96</v>
      </c>
      <c r="AA500" s="58">
        <v>4769</v>
      </c>
      <c r="AB500" s="58">
        <v>384.93528301887</v>
      </c>
      <c r="AC500" s="58">
        <v>0</v>
      </c>
      <c r="AD500" s="58">
        <v>35082.995283018899</v>
      </c>
      <c r="AE500" s="58">
        <v>2744.77</v>
      </c>
      <c r="AF500" s="58">
        <v>0</v>
      </c>
      <c r="AG500" s="58">
        <v>491.4</v>
      </c>
      <c r="AH500" s="58">
        <v>0</v>
      </c>
      <c r="AI500" s="58">
        <v>3289</v>
      </c>
      <c r="AJ500" s="58">
        <v>47.79</v>
      </c>
      <c r="AK500" s="58">
        <v>0</v>
      </c>
      <c r="AL500" s="58">
        <v>0</v>
      </c>
      <c r="AM500" s="58">
        <v>1875.41</v>
      </c>
      <c r="AN500" s="58">
        <v>0</v>
      </c>
      <c r="AO500" s="58">
        <v>884.1</v>
      </c>
      <c r="AP500" s="58">
        <v>0</v>
      </c>
      <c r="AQ500" s="58">
        <v>0</v>
      </c>
      <c r="AR500" s="58">
        <v>0</v>
      </c>
      <c r="AS500" s="58">
        <v>0</v>
      </c>
      <c r="AT500" s="58">
        <v>0</v>
      </c>
      <c r="AU500" s="58">
        <v>0</v>
      </c>
      <c r="AV500" s="58">
        <v>3436.65812529</v>
      </c>
      <c r="AW500" s="58">
        <v>12769.128125290001</v>
      </c>
      <c r="AX500" s="58">
        <v>12934.6</v>
      </c>
      <c r="AY500" s="58">
        <v>5700</v>
      </c>
      <c r="AZ500" s="58">
        <v>18634.599999999999</v>
      </c>
      <c r="BA500" s="58">
        <v>44694.094242766099</v>
      </c>
    </row>
    <row r="501" spans="1:53">
      <c r="A501" s="56">
        <v>202403</v>
      </c>
      <c r="B501" s="56" t="s">
        <v>528</v>
      </c>
      <c r="C501" s="56" t="s">
        <v>366</v>
      </c>
      <c r="D501" s="56" t="s">
        <v>365</v>
      </c>
      <c r="E501" s="62" t="str">
        <f>VLOOKUP(C501,'[2]2024年门店-截止10.31'!A:C,3,0)</f>
        <v>营业</v>
      </c>
      <c r="F501" s="63">
        <f>VLOOKUP(C501,[2]面积!A:B,2,0)</f>
        <v>82</v>
      </c>
      <c r="G501" s="57" t="str">
        <f>IF(OR(E501="营业",E501="装修中"),VLOOKUP(C501,[2]当前组织架构!C:H,6,0),"")</f>
        <v>江远洋</v>
      </c>
      <c r="H501" s="57" t="str">
        <f>IF(OR(E501="营业",E501="装修中"),VLOOKUP(C501,[2]当前组织架构!C:H,5,0),"")</f>
        <v>严彪</v>
      </c>
      <c r="I501" s="58">
        <v>230323.29</v>
      </c>
      <c r="J501" s="58">
        <v>13037.17</v>
      </c>
      <c r="K501" s="58">
        <v>217286.12</v>
      </c>
      <c r="L501" s="58">
        <v>8975.4599999999991</v>
      </c>
      <c r="M501" s="58">
        <v>6844.73</v>
      </c>
      <c r="N501" s="58">
        <v>3942.1</v>
      </c>
      <c r="O501" s="58">
        <v>28666.63</v>
      </c>
      <c r="P501" s="58">
        <v>0</v>
      </c>
      <c r="Q501" s="58">
        <v>-1045.2811711612201</v>
      </c>
      <c r="R501" s="58">
        <v>47383.638828838797</v>
      </c>
      <c r="S501" s="58">
        <v>10976.79822483</v>
      </c>
      <c r="T501" s="58">
        <v>0</v>
      </c>
      <c r="U501" s="58">
        <v>2293.5</v>
      </c>
      <c r="V501" s="58">
        <v>60653.9370536688</v>
      </c>
      <c r="W501" s="58">
        <v>156632.18294633101</v>
      </c>
      <c r="X501" s="58">
        <v>29945.43</v>
      </c>
      <c r="Y501" s="58">
        <v>1938.01</v>
      </c>
      <c r="Z501" s="58">
        <v>4445.74</v>
      </c>
      <c r="AA501" s="58">
        <v>3057.2</v>
      </c>
      <c r="AB501" s="58">
        <v>3270.0079245283</v>
      </c>
      <c r="AC501" s="58">
        <v>0</v>
      </c>
      <c r="AD501" s="58">
        <v>42656.387924528302</v>
      </c>
      <c r="AE501" s="58">
        <v>4371.1499999999996</v>
      </c>
      <c r="AF501" s="58">
        <v>588.5</v>
      </c>
      <c r="AG501" s="58">
        <v>389.66</v>
      </c>
      <c r="AH501" s="58">
        <v>399</v>
      </c>
      <c r="AI501" s="58">
        <v>2808</v>
      </c>
      <c r="AJ501" s="58">
        <v>0</v>
      </c>
      <c r="AK501" s="58">
        <v>44.81</v>
      </c>
      <c r="AL501" s="58">
        <v>0</v>
      </c>
      <c r="AM501" s="58">
        <v>2131.41</v>
      </c>
      <c r="AN501" s="58">
        <v>179.25</v>
      </c>
      <c r="AO501" s="58">
        <v>1173.69</v>
      </c>
      <c r="AP501" s="58">
        <v>0</v>
      </c>
      <c r="AQ501" s="58">
        <v>1080</v>
      </c>
      <c r="AR501" s="58">
        <v>0</v>
      </c>
      <c r="AS501" s="58">
        <v>0</v>
      </c>
      <c r="AT501" s="58">
        <v>0</v>
      </c>
      <c r="AU501" s="58">
        <v>0</v>
      </c>
      <c r="AV501" s="58">
        <v>3099.52875226067</v>
      </c>
      <c r="AW501" s="58">
        <v>16264.998752260701</v>
      </c>
      <c r="AX501" s="58">
        <v>52857.142857142899</v>
      </c>
      <c r="AY501" s="58">
        <v>10056.6037735849</v>
      </c>
      <c r="AZ501" s="58">
        <v>62913.746630727801</v>
      </c>
      <c r="BA501" s="58">
        <v>34797.049638814198</v>
      </c>
    </row>
    <row r="502" spans="1:53">
      <c r="A502" s="56">
        <v>202403</v>
      </c>
      <c r="B502" s="56" t="s">
        <v>528</v>
      </c>
      <c r="C502" s="56" t="s">
        <v>76</v>
      </c>
      <c r="D502" s="56" t="s">
        <v>75</v>
      </c>
      <c r="E502" s="62" t="str">
        <f>VLOOKUP(C502,'[2]2024年门店-截止10.31'!A:C,3,0)</f>
        <v>营业</v>
      </c>
      <c r="F502" s="63">
        <f>VLOOKUP(C502,[2]面积!A:B,2,0)</f>
        <v>48</v>
      </c>
      <c r="G502" s="57" t="str">
        <f>IF(OR(E502="营业",E502="装修中"),VLOOKUP(C502,[2]当前组织架构!C:H,6,0),"")</f>
        <v>孙军</v>
      </c>
      <c r="H502" s="57" t="str">
        <f>IF(OR(E502="营业",E502="装修中"),VLOOKUP(C502,[2]当前组织架构!C:H,5,0),"")</f>
        <v>甘胜斌</v>
      </c>
      <c r="I502" s="58">
        <v>167464.73000000001</v>
      </c>
      <c r="J502" s="58">
        <v>9479.1400000000103</v>
      </c>
      <c r="K502" s="58">
        <v>157985.59</v>
      </c>
      <c r="L502" s="58">
        <v>7139.91</v>
      </c>
      <c r="M502" s="58">
        <v>5967.9</v>
      </c>
      <c r="N502" s="58">
        <v>6966.16</v>
      </c>
      <c r="O502" s="58">
        <v>21540.38</v>
      </c>
      <c r="P502" s="58">
        <v>0</v>
      </c>
      <c r="Q502" s="58">
        <v>-898.196707775292</v>
      </c>
      <c r="R502" s="58">
        <v>40716.153292224699</v>
      </c>
      <c r="S502" s="58">
        <v>8579.0672896690103</v>
      </c>
      <c r="T502" s="58">
        <v>0</v>
      </c>
      <c r="U502" s="58">
        <v>2394.5</v>
      </c>
      <c r="V502" s="58">
        <v>51689.7205818937</v>
      </c>
      <c r="W502" s="58">
        <v>106295.869418106</v>
      </c>
      <c r="X502" s="58">
        <v>29054.5</v>
      </c>
      <c r="Y502" s="58">
        <v>4557.6400000000003</v>
      </c>
      <c r="Z502" s="58">
        <v>3815.35</v>
      </c>
      <c r="AA502" s="58">
        <v>8730.0400000000009</v>
      </c>
      <c r="AB502" s="58">
        <v>1321.59245283019</v>
      </c>
      <c r="AC502" s="58">
        <v>0</v>
      </c>
      <c r="AD502" s="58">
        <v>47479.122452830197</v>
      </c>
      <c r="AE502" s="58">
        <v>3658.17</v>
      </c>
      <c r="AF502" s="58">
        <v>39</v>
      </c>
      <c r="AG502" s="58">
        <v>610.72</v>
      </c>
      <c r="AH502" s="58">
        <v>539</v>
      </c>
      <c r="AI502" s="58">
        <v>0</v>
      </c>
      <c r="AJ502" s="58">
        <v>116.82</v>
      </c>
      <c r="AK502" s="58">
        <v>0</v>
      </c>
      <c r="AL502" s="58">
        <v>0</v>
      </c>
      <c r="AM502" s="58">
        <v>980.55</v>
      </c>
      <c r="AN502" s="58">
        <v>179.35</v>
      </c>
      <c r="AO502" s="58">
        <v>789.17</v>
      </c>
      <c r="AP502" s="58">
        <v>0</v>
      </c>
      <c r="AQ502" s="58">
        <v>340</v>
      </c>
      <c r="AR502" s="58">
        <v>0</v>
      </c>
      <c r="AS502" s="58">
        <v>0</v>
      </c>
      <c r="AT502" s="58">
        <v>0</v>
      </c>
      <c r="AU502" s="58">
        <v>0</v>
      </c>
      <c r="AV502" s="58">
        <v>2674.9432914838499</v>
      </c>
      <c r="AW502" s="58">
        <v>9927.7232914838496</v>
      </c>
      <c r="AX502" s="58">
        <v>30156.19</v>
      </c>
      <c r="AY502" s="58">
        <v>6679.2452830188704</v>
      </c>
      <c r="AZ502" s="58">
        <v>36835.435283018902</v>
      </c>
      <c r="BA502" s="58">
        <v>12053.5883907731</v>
      </c>
    </row>
    <row r="503" spans="1:53">
      <c r="A503" s="56">
        <v>202403</v>
      </c>
      <c r="B503" s="56" t="s">
        <v>532</v>
      </c>
      <c r="C503" s="56" t="s">
        <v>371</v>
      </c>
      <c r="D503" s="56" t="s">
        <v>429</v>
      </c>
      <c r="E503" s="62" t="str">
        <f>VLOOKUP(C503,'[2]2024年门店-截止10.31'!A:C,3,0)</f>
        <v>营业</v>
      </c>
      <c r="F503" s="63">
        <f>VLOOKUP(C503,[2]面积!A:B,2,0)</f>
        <v>70.349999999999994</v>
      </c>
      <c r="G503" s="57" t="str">
        <f>IF(OR(E503="营业",E503="装修中"),VLOOKUP(C503,[2]当前组织架构!C:H,6,0),"")</f>
        <v>江远洋</v>
      </c>
      <c r="H503" s="57" t="str">
        <f>IF(OR(E503="营业",E503="装修中"),VLOOKUP(C503,[2]当前组织架构!C:H,5,0),"")</f>
        <v>郭静</v>
      </c>
      <c r="I503" s="58">
        <v>5129.92</v>
      </c>
      <c r="J503" s="58">
        <v>149.41999999999999</v>
      </c>
      <c r="K503" s="58">
        <v>4980.5</v>
      </c>
      <c r="L503" s="58">
        <v>651.24</v>
      </c>
      <c r="M503" s="58">
        <v>420.58</v>
      </c>
      <c r="N503" s="58">
        <v>1643.97</v>
      </c>
      <c r="O503" s="58">
        <v>1068.24</v>
      </c>
      <c r="P503" s="58">
        <v>0</v>
      </c>
      <c r="Q503" s="58">
        <v>-127.489936515803</v>
      </c>
      <c r="R503" s="58">
        <v>3656.5400634841999</v>
      </c>
      <c r="S503" s="58">
        <v>1237.08837980218</v>
      </c>
      <c r="T503" s="58">
        <v>0</v>
      </c>
      <c r="U503" s="58">
        <v>2111.0100000000002</v>
      </c>
      <c r="V503" s="58">
        <v>7004.6384432863797</v>
      </c>
      <c r="W503" s="58">
        <v>-2024.1384432863799</v>
      </c>
      <c r="X503" s="58">
        <v>6775.02</v>
      </c>
      <c r="Y503" s="58">
        <v>0</v>
      </c>
      <c r="Z503" s="58">
        <v>0</v>
      </c>
      <c r="AA503" s="58">
        <v>1580.74</v>
      </c>
      <c r="AB503" s="58">
        <v>89.654150943396004</v>
      </c>
      <c r="AC503" s="58">
        <v>0</v>
      </c>
      <c r="AD503" s="58">
        <v>8445.4141509433994</v>
      </c>
      <c r="AE503" s="58">
        <v>0</v>
      </c>
      <c r="AF503" s="58">
        <v>0</v>
      </c>
      <c r="AG503" s="58">
        <v>761.26</v>
      </c>
      <c r="AH503" s="58">
        <v>0</v>
      </c>
      <c r="AI503" s="58">
        <v>0</v>
      </c>
      <c r="AJ503" s="58">
        <v>512.34</v>
      </c>
      <c r="AK503" s="58">
        <v>0</v>
      </c>
      <c r="AL503" s="58">
        <v>0</v>
      </c>
      <c r="AM503" s="58">
        <v>8784.51</v>
      </c>
      <c r="AN503" s="58">
        <v>0</v>
      </c>
      <c r="AO503" s="58">
        <v>341.99</v>
      </c>
      <c r="AP503" s="58">
        <v>0</v>
      </c>
      <c r="AQ503" s="58">
        <v>0</v>
      </c>
      <c r="AR503" s="58">
        <v>0</v>
      </c>
      <c r="AS503" s="58">
        <v>0</v>
      </c>
      <c r="AT503" s="58">
        <v>0</v>
      </c>
      <c r="AU503" s="58">
        <v>0</v>
      </c>
      <c r="AV503" s="58">
        <v>0</v>
      </c>
      <c r="AW503" s="58">
        <v>10400.1</v>
      </c>
      <c r="AX503" s="58">
        <v>20049.75</v>
      </c>
      <c r="AY503" s="58">
        <v>4924.5</v>
      </c>
      <c r="AZ503" s="58">
        <v>24974.25</v>
      </c>
      <c r="BA503" s="58">
        <v>-45843.902594229803</v>
      </c>
    </row>
    <row r="504" spans="1:53">
      <c r="A504" s="56">
        <v>202403</v>
      </c>
      <c r="B504" s="56" t="s">
        <v>528</v>
      </c>
      <c r="C504" s="56" t="s">
        <v>368</v>
      </c>
      <c r="D504" s="56" t="s">
        <v>367</v>
      </c>
      <c r="E504" s="62" t="str">
        <f>VLOOKUP(C504,'[2]2024年门店-截止10.31'!A:C,3,0)</f>
        <v>营业</v>
      </c>
      <c r="F504" s="63">
        <f>VLOOKUP(C504,[2]面积!A:B,2,0)</f>
        <v>55.2</v>
      </c>
      <c r="G504" s="57" t="str">
        <f>IF(OR(E504="营业",E504="装修中"),VLOOKUP(C504,[2]当前组织架构!C:H,6,0),"")</f>
        <v>江远洋</v>
      </c>
      <c r="H504" s="57" t="str">
        <f>IF(OR(E504="营业",E504="装修中"),VLOOKUP(C504,[2]当前组织架构!C:H,5,0),"")</f>
        <v>许瑛伦</v>
      </c>
      <c r="I504" s="58">
        <v>174795.13</v>
      </c>
      <c r="J504" s="58">
        <v>5091.12</v>
      </c>
      <c r="K504" s="58">
        <v>169704.01</v>
      </c>
      <c r="L504" s="58">
        <v>8133.2</v>
      </c>
      <c r="M504" s="58">
        <v>7179.88</v>
      </c>
      <c r="N504" s="58">
        <v>4856.01</v>
      </c>
      <c r="O504" s="58">
        <v>24693.62</v>
      </c>
      <c r="P504" s="58">
        <v>0</v>
      </c>
      <c r="Q504" s="58">
        <v>-968.30873061522402</v>
      </c>
      <c r="R504" s="58">
        <v>43894.401269384798</v>
      </c>
      <c r="S504" s="58">
        <v>9654.7849595627995</v>
      </c>
      <c r="T504" s="58">
        <v>226.85</v>
      </c>
      <c r="U504" s="58">
        <v>6248.77</v>
      </c>
      <c r="V504" s="58">
        <v>60024.8062289476</v>
      </c>
      <c r="W504" s="58">
        <v>109679.20377105199</v>
      </c>
      <c r="X504" s="58">
        <v>22786.66</v>
      </c>
      <c r="Y504" s="58">
        <v>1374.56</v>
      </c>
      <c r="Z504" s="58">
        <v>4901.5200000000004</v>
      </c>
      <c r="AA504" s="58">
        <v>2685.31</v>
      </c>
      <c r="AB504" s="58">
        <v>2336.0454716981098</v>
      </c>
      <c r="AC504" s="58">
        <v>0</v>
      </c>
      <c r="AD504" s="58">
        <v>34084.0954716981</v>
      </c>
      <c r="AE504" s="58">
        <v>3492.16</v>
      </c>
      <c r="AF504" s="58">
        <v>262.12</v>
      </c>
      <c r="AG504" s="58">
        <v>54.42</v>
      </c>
      <c r="AH504" s="58">
        <v>0</v>
      </c>
      <c r="AI504" s="58">
        <v>2039.6</v>
      </c>
      <c r="AJ504" s="58">
        <v>52</v>
      </c>
      <c r="AK504" s="58">
        <v>93.55</v>
      </c>
      <c r="AL504" s="58">
        <v>0</v>
      </c>
      <c r="AM504" s="58">
        <v>5617.36</v>
      </c>
      <c r="AN504" s="58">
        <v>179.25</v>
      </c>
      <c r="AO504" s="58">
        <v>1736.74</v>
      </c>
      <c r="AP504" s="58">
        <v>0</v>
      </c>
      <c r="AQ504" s="58">
        <v>800</v>
      </c>
      <c r="AR504" s="58">
        <v>0</v>
      </c>
      <c r="AS504" s="58">
        <v>0</v>
      </c>
      <c r="AT504" s="58">
        <v>0</v>
      </c>
      <c r="AU504" s="58">
        <v>0</v>
      </c>
      <c r="AV504" s="58">
        <v>2405.8802796640798</v>
      </c>
      <c r="AW504" s="58">
        <v>16733.0802796641</v>
      </c>
      <c r="AX504" s="58">
        <v>33790.68</v>
      </c>
      <c r="AY504" s="58">
        <v>7217.25</v>
      </c>
      <c r="AZ504" s="58">
        <v>41007.93</v>
      </c>
      <c r="BA504" s="58">
        <v>17854.098019689802</v>
      </c>
    </row>
    <row r="505" spans="1:53">
      <c r="A505" s="56">
        <v>202403</v>
      </c>
      <c r="B505" s="56" t="s">
        <v>528</v>
      </c>
      <c r="C505" s="56" t="s">
        <v>375</v>
      </c>
      <c r="D505" s="56" t="s">
        <v>374</v>
      </c>
      <c r="E505" s="62" t="str">
        <f>VLOOKUP(C505,'[2]2024年门店-截止10.31'!A:C,3,0)</f>
        <v>营业</v>
      </c>
      <c r="F505" s="63">
        <f>VLOOKUP(C505,[2]面积!A:B,2,0)</f>
        <v>74.930000000000007</v>
      </c>
      <c r="G505" s="57" t="str">
        <f>IF(OR(E505="营业",E505="装修中"),VLOOKUP(C505,[2]当前组织架构!C:H,6,0),"")</f>
        <v>江远洋</v>
      </c>
      <c r="H505" s="57" t="str">
        <f>IF(OR(E505="营业",E505="装修中"),VLOOKUP(C505,[2]当前组织架构!C:H,5,0),"")</f>
        <v>严彪</v>
      </c>
      <c r="I505" s="58">
        <v>0</v>
      </c>
      <c r="J505" s="58">
        <v>0</v>
      </c>
      <c r="K505" s="58">
        <v>0</v>
      </c>
      <c r="L505" s="58">
        <v>0</v>
      </c>
      <c r="M505" s="58">
        <v>0</v>
      </c>
      <c r="N505" s="58">
        <v>0</v>
      </c>
      <c r="O505" s="58">
        <v>0</v>
      </c>
      <c r="P505" s="58">
        <v>0</v>
      </c>
      <c r="Q505" s="58">
        <v>0</v>
      </c>
      <c r="R505" s="58">
        <v>0</v>
      </c>
      <c r="S505" s="58">
        <v>0</v>
      </c>
      <c r="T505" s="58">
        <v>0</v>
      </c>
      <c r="U505" s="58">
        <v>0</v>
      </c>
      <c r="V505" s="58">
        <v>0</v>
      </c>
      <c r="W505" s="58">
        <v>0</v>
      </c>
      <c r="X505" s="58">
        <v>0</v>
      </c>
      <c r="Y505" s="58">
        <v>0</v>
      </c>
      <c r="Z505" s="58">
        <v>0</v>
      </c>
      <c r="AA505" s="58">
        <v>0</v>
      </c>
      <c r="AB505" s="58">
        <v>0</v>
      </c>
      <c r="AC505" s="58">
        <v>0</v>
      </c>
      <c r="AD505" s="58">
        <v>0</v>
      </c>
      <c r="AE505" s="58">
        <v>0</v>
      </c>
      <c r="AF505" s="58">
        <v>0</v>
      </c>
      <c r="AG505" s="58">
        <v>0</v>
      </c>
      <c r="AH505" s="58">
        <v>0</v>
      </c>
      <c r="AI505" s="58">
        <v>0</v>
      </c>
      <c r="AJ505" s="58">
        <v>0</v>
      </c>
      <c r="AK505" s="58">
        <v>0</v>
      </c>
      <c r="AL505" s="58">
        <v>0</v>
      </c>
      <c r="AM505" s="58">
        <v>0</v>
      </c>
      <c r="AN505" s="58">
        <v>0</v>
      </c>
      <c r="AO505" s="58">
        <v>0</v>
      </c>
      <c r="AP505" s="58">
        <v>0</v>
      </c>
      <c r="AQ505" s="58">
        <v>0</v>
      </c>
      <c r="AR505" s="58">
        <v>0</v>
      </c>
      <c r="AS505" s="58">
        <v>0</v>
      </c>
      <c r="AT505" s="58">
        <v>0</v>
      </c>
      <c r="AU505" s="58">
        <v>0</v>
      </c>
      <c r="AV505" s="58">
        <v>0</v>
      </c>
      <c r="AW505" s="58">
        <v>0</v>
      </c>
      <c r="AX505" s="58">
        <v>0</v>
      </c>
      <c r="AY505" s="58">
        <v>3266.8773584905698</v>
      </c>
      <c r="AZ505" s="58">
        <v>3266.8773584905698</v>
      </c>
      <c r="BA505" s="58">
        <v>-3266.8773584905698</v>
      </c>
    </row>
    <row r="506" spans="1:53">
      <c r="A506" s="56">
        <v>202403</v>
      </c>
      <c r="B506" s="56" t="s">
        <v>531</v>
      </c>
      <c r="C506" s="56" t="s">
        <v>379</v>
      </c>
      <c r="D506" s="56" t="s">
        <v>378</v>
      </c>
      <c r="E506" s="62" t="str">
        <f>VLOOKUP(C506,'[2]2024年门店-截止10.31'!A:C,3,0)</f>
        <v>营业</v>
      </c>
      <c r="F506" s="63">
        <f>VLOOKUP(C506,[2]面积!A:B,2,0)</f>
        <v>80</v>
      </c>
      <c r="G506" s="57" t="str">
        <f>IF(OR(E506="营业",E506="装修中"),VLOOKUP(C506,[2]当前组织架构!C:H,6,0),"")</f>
        <v>刘佳</v>
      </c>
      <c r="H506" s="57" t="str">
        <f>IF(OR(E506="营业",E506="装修中"),VLOOKUP(C506,[2]当前组织架构!C:H,5,0),"")</f>
        <v>解雯雯</v>
      </c>
      <c r="I506" s="58">
        <v>0</v>
      </c>
      <c r="J506" s="58">
        <v>0</v>
      </c>
      <c r="K506" s="58">
        <v>0</v>
      </c>
      <c r="L506" s="58">
        <v>0</v>
      </c>
      <c r="M506" s="58">
        <v>0</v>
      </c>
      <c r="N506" s="58">
        <v>0</v>
      </c>
      <c r="O506" s="58">
        <v>0</v>
      </c>
      <c r="P506" s="58">
        <v>0</v>
      </c>
      <c r="Q506" s="58">
        <v>0</v>
      </c>
      <c r="R506" s="58">
        <v>0</v>
      </c>
      <c r="S506" s="58">
        <v>0</v>
      </c>
      <c r="T506" s="58">
        <v>0</v>
      </c>
      <c r="U506" s="58">
        <v>1100.92</v>
      </c>
      <c r="V506" s="58">
        <v>1100.92</v>
      </c>
      <c r="W506" s="58">
        <v>-1100.92</v>
      </c>
      <c r="X506" s="58">
        <v>7793.08</v>
      </c>
      <c r="Y506" s="58">
        <v>0</v>
      </c>
      <c r="Z506" s="58">
        <v>0</v>
      </c>
      <c r="AA506" s="58">
        <v>1532.99</v>
      </c>
      <c r="AB506" s="58">
        <v>0</v>
      </c>
      <c r="AC506" s="58">
        <v>0</v>
      </c>
      <c r="AD506" s="58">
        <v>9326.07</v>
      </c>
      <c r="AE506" s="58">
        <v>200</v>
      </c>
      <c r="AF506" s="58">
        <v>0</v>
      </c>
      <c r="AG506" s="58">
        <v>0</v>
      </c>
      <c r="AH506" s="58">
        <v>0</v>
      </c>
      <c r="AI506" s="58">
        <v>0</v>
      </c>
      <c r="AJ506" s="58">
        <v>0</v>
      </c>
      <c r="AK506" s="58">
        <v>0</v>
      </c>
      <c r="AL506" s="58">
        <v>0</v>
      </c>
      <c r="AM506" s="58">
        <v>1808</v>
      </c>
      <c r="AN506" s="58">
        <v>64</v>
      </c>
      <c r="AO506" s="58">
        <v>0</v>
      </c>
      <c r="AP506" s="58">
        <v>0</v>
      </c>
      <c r="AQ506" s="58">
        <v>0</v>
      </c>
      <c r="AR506" s="58">
        <v>0</v>
      </c>
      <c r="AS506" s="58">
        <v>0</v>
      </c>
      <c r="AT506" s="58">
        <v>0</v>
      </c>
      <c r="AU506" s="58">
        <v>0</v>
      </c>
      <c r="AV506" s="58">
        <v>0</v>
      </c>
      <c r="AW506" s="58">
        <v>2072</v>
      </c>
      <c r="AX506" s="58">
        <v>8838.0952380952403</v>
      </c>
      <c r="AY506" s="58">
        <v>0</v>
      </c>
      <c r="AZ506" s="58">
        <v>8838.0952380952403</v>
      </c>
      <c r="BA506" s="58">
        <v>-21337.085238095198</v>
      </c>
    </row>
    <row r="507" spans="1:53">
      <c r="A507" s="56">
        <v>202403</v>
      </c>
      <c r="B507" s="56" t="s">
        <v>528</v>
      </c>
      <c r="C507" s="56" t="s">
        <v>122</v>
      </c>
      <c r="D507" s="56" t="s">
        <v>430</v>
      </c>
      <c r="E507" s="62" t="str">
        <f>VLOOKUP(C507,'[2]2024年门店-截止10.31'!A:C,3,0)</f>
        <v>营业</v>
      </c>
      <c r="F507" s="63">
        <f>VLOOKUP(C507,[2]面积!A:B,2,0)</f>
        <v>56.86</v>
      </c>
      <c r="G507" s="57" t="str">
        <f>IF(OR(E507="营业",E507="装修中"),VLOOKUP(C507,[2]当前组织架构!C:H,6,0),"")</f>
        <v>孙军</v>
      </c>
      <c r="H507" s="57" t="str">
        <f>IF(OR(E507="营业",E507="装修中"),VLOOKUP(C507,[2]当前组织架构!C:H,5,0),"")</f>
        <v>殷艳花</v>
      </c>
      <c r="I507" s="58">
        <v>0</v>
      </c>
      <c r="J507" s="58">
        <v>0</v>
      </c>
      <c r="K507" s="58">
        <v>0</v>
      </c>
      <c r="L507" s="58">
        <v>0</v>
      </c>
      <c r="M507" s="58">
        <v>0</v>
      </c>
      <c r="N507" s="58">
        <v>0</v>
      </c>
      <c r="O507" s="58">
        <v>0</v>
      </c>
      <c r="P507" s="58">
        <v>0</v>
      </c>
      <c r="Q507" s="58">
        <v>0</v>
      </c>
      <c r="R507" s="58">
        <v>0</v>
      </c>
      <c r="S507" s="58">
        <v>0</v>
      </c>
      <c r="T507" s="58">
        <v>0</v>
      </c>
      <c r="U507" s="58">
        <v>0</v>
      </c>
      <c r="V507" s="58">
        <v>0</v>
      </c>
      <c r="W507" s="58">
        <v>0</v>
      </c>
      <c r="X507" s="58">
        <v>0</v>
      </c>
      <c r="Y507" s="58">
        <v>0</v>
      </c>
      <c r="Z507" s="58">
        <v>0</v>
      </c>
      <c r="AA507" s="58">
        <v>0</v>
      </c>
      <c r="AB507" s="58">
        <v>0</v>
      </c>
      <c r="AC507" s="58">
        <v>0</v>
      </c>
      <c r="AD507" s="58">
        <v>0</v>
      </c>
      <c r="AE507" s="58">
        <v>3500</v>
      </c>
      <c r="AF507" s="58">
        <v>0</v>
      </c>
      <c r="AG507" s="58">
        <v>0</v>
      </c>
      <c r="AH507" s="58">
        <v>516</v>
      </c>
      <c r="AI507" s="58">
        <v>0</v>
      </c>
      <c r="AJ507" s="58">
        <v>0</v>
      </c>
      <c r="AK507" s="58">
        <v>0</v>
      </c>
      <c r="AL507" s="58">
        <v>0</v>
      </c>
      <c r="AM507" s="58">
        <v>0</v>
      </c>
      <c r="AN507" s="58">
        <v>19157.400000000001</v>
      </c>
      <c r="AO507" s="58">
        <v>0</v>
      </c>
      <c r="AP507" s="58">
        <v>0</v>
      </c>
      <c r="AQ507" s="58">
        <v>0</v>
      </c>
      <c r="AR507" s="58">
        <v>0</v>
      </c>
      <c r="AS507" s="58">
        <v>0</v>
      </c>
      <c r="AT507" s="58">
        <v>0</v>
      </c>
      <c r="AU507" s="58">
        <v>0</v>
      </c>
      <c r="AV507" s="58">
        <v>0</v>
      </c>
      <c r="AW507" s="58">
        <v>23173.4</v>
      </c>
      <c r="AX507" s="58">
        <v>0</v>
      </c>
      <c r="AY507" s="58">
        <v>4179.4339622641501</v>
      </c>
      <c r="AZ507" s="58">
        <v>4179.4339622641501</v>
      </c>
      <c r="BA507" s="58">
        <v>-27352.833962264202</v>
      </c>
    </row>
    <row r="508" spans="1:53">
      <c r="A508" s="56">
        <v>202403</v>
      </c>
      <c r="B508" s="56" t="s">
        <v>528</v>
      </c>
      <c r="C508" s="56" t="s">
        <v>383</v>
      </c>
      <c r="D508" s="56" t="s">
        <v>382</v>
      </c>
      <c r="E508" s="62" t="str">
        <f>VLOOKUP(C508,'[2]2024年门店-截止10.31'!A:C,3,0)</f>
        <v>营业</v>
      </c>
      <c r="F508" s="63">
        <f>VLOOKUP(C508,[2]面积!A:B,2,0)</f>
        <v>100</v>
      </c>
      <c r="G508" s="57" t="str">
        <f>IF(OR(E508="营业",E508="装修中"),VLOOKUP(C508,[2]当前组织架构!C:H,6,0),"")</f>
        <v>刘佳</v>
      </c>
      <c r="H508" s="57" t="str">
        <f>IF(OR(E508="营业",E508="装修中"),VLOOKUP(C508,[2]当前组织架构!C:H,5,0),"")</f>
        <v>袁春福</v>
      </c>
      <c r="I508" s="58">
        <v>0</v>
      </c>
      <c r="J508" s="58">
        <v>0</v>
      </c>
      <c r="K508" s="58">
        <v>0</v>
      </c>
      <c r="L508" s="58">
        <v>0</v>
      </c>
      <c r="M508" s="58">
        <v>0</v>
      </c>
      <c r="N508" s="58">
        <v>0</v>
      </c>
      <c r="O508" s="58">
        <v>0</v>
      </c>
      <c r="P508" s="58">
        <v>0</v>
      </c>
      <c r="Q508" s="58">
        <v>0</v>
      </c>
      <c r="R508" s="58">
        <v>0</v>
      </c>
      <c r="S508" s="58">
        <v>0</v>
      </c>
      <c r="T508" s="58">
        <v>0</v>
      </c>
      <c r="U508" s="58">
        <v>0</v>
      </c>
      <c r="V508" s="58">
        <v>0</v>
      </c>
      <c r="W508" s="58">
        <v>0</v>
      </c>
      <c r="X508" s="58">
        <v>0</v>
      </c>
      <c r="Y508" s="58">
        <v>0</v>
      </c>
      <c r="Z508" s="58">
        <v>0</v>
      </c>
      <c r="AA508" s="58">
        <v>0</v>
      </c>
      <c r="AB508" s="58">
        <v>0</v>
      </c>
      <c r="AC508" s="58">
        <v>0</v>
      </c>
      <c r="AD508" s="58">
        <v>0</v>
      </c>
      <c r="AE508" s="58">
        <v>0</v>
      </c>
      <c r="AF508" s="58">
        <v>0</v>
      </c>
      <c r="AG508" s="58">
        <v>0</v>
      </c>
      <c r="AH508" s="58">
        <v>0</v>
      </c>
      <c r="AI508" s="58">
        <v>0</v>
      </c>
      <c r="AJ508" s="58">
        <v>0</v>
      </c>
      <c r="AK508" s="58">
        <v>0</v>
      </c>
      <c r="AL508" s="58">
        <v>0</v>
      </c>
      <c r="AM508" s="58">
        <v>0</v>
      </c>
      <c r="AN508" s="58">
        <v>2500</v>
      </c>
      <c r="AO508" s="58">
        <v>0</v>
      </c>
      <c r="AP508" s="58">
        <v>0</v>
      </c>
      <c r="AQ508" s="58">
        <v>0</v>
      </c>
      <c r="AR508" s="58">
        <v>0</v>
      </c>
      <c r="AS508" s="58">
        <v>0</v>
      </c>
      <c r="AT508" s="58">
        <v>0</v>
      </c>
      <c r="AU508" s="58">
        <v>0</v>
      </c>
      <c r="AV508" s="58">
        <v>0</v>
      </c>
      <c r="AW508" s="58">
        <v>2500</v>
      </c>
      <c r="AX508" s="58">
        <v>0</v>
      </c>
      <c r="AY508" s="58">
        <v>0</v>
      </c>
      <c r="AZ508" s="58">
        <v>0</v>
      </c>
      <c r="BA508" s="58">
        <v>-2500</v>
      </c>
    </row>
    <row r="509" spans="1:53">
      <c r="A509" s="56">
        <v>202403</v>
      </c>
      <c r="B509" s="56" t="s">
        <v>528</v>
      </c>
      <c r="C509" s="56" t="s">
        <v>377</v>
      </c>
      <c r="D509" s="56" t="s">
        <v>376</v>
      </c>
      <c r="E509" s="62" t="str">
        <f>VLOOKUP(C509,'[2]2024年门店-截止10.31'!A:C,3,0)</f>
        <v>营业</v>
      </c>
      <c r="F509" s="63">
        <f>VLOOKUP(C509,[2]面积!A:B,2,0)</f>
        <v>60</v>
      </c>
      <c r="G509" s="57" t="str">
        <f>IF(OR(E509="营业",E509="装修中"),VLOOKUP(C509,[2]当前组织架构!C:H,6,0),"")</f>
        <v>孙军</v>
      </c>
      <c r="H509" s="57" t="str">
        <f>IF(OR(E509="营业",E509="装修中"),VLOOKUP(C509,[2]当前组织架构!C:H,5,0),"")</f>
        <v>郭洋</v>
      </c>
      <c r="I509" s="58">
        <v>0</v>
      </c>
      <c r="J509" s="58">
        <v>0</v>
      </c>
      <c r="K509" s="58">
        <v>0</v>
      </c>
      <c r="L509" s="58">
        <v>0</v>
      </c>
      <c r="M509" s="58">
        <v>0</v>
      </c>
      <c r="N509" s="58">
        <v>0</v>
      </c>
      <c r="O509" s="58">
        <v>0</v>
      </c>
      <c r="P509" s="58">
        <v>0</v>
      </c>
      <c r="Q509" s="58">
        <v>0</v>
      </c>
      <c r="R509" s="58">
        <v>0</v>
      </c>
      <c r="S509" s="58">
        <v>0</v>
      </c>
      <c r="T509" s="58">
        <v>0</v>
      </c>
      <c r="U509" s="58">
        <v>0</v>
      </c>
      <c r="V509" s="58">
        <v>0</v>
      </c>
      <c r="W509" s="58">
        <v>0</v>
      </c>
      <c r="X509" s="58">
        <v>3933</v>
      </c>
      <c r="Y509" s="58">
        <v>0</v>
      </c>
      <c r="Z509" s="58">
        <v>0</v>
      </c>
      <c r="AA509" s="58">
        <v>0</v>
      </c>
      <c r="AB509" s="58">
        <v>616.66999999999996</v>
      </c>
      <c r="AC509" s="58">
        <v>0</v>
      </c>
      <c r="AD509" s="58">
        <v>4549.67</v>
      </c>
      <c r="AE509" s="58">
        <v>0</v>
      </c>
      <c r="AF509" s="58">
        <v>0</v>
      </c>
      <c r="AG509" s="58">
        <v>0</v>
      </c>
      <c r="AH509" s="58">
        <v>0</v>
      </c>
      <c r="AI509" s="58">
        <v>0</v>
      </c>
      <c r="AJ509" s="58">
        <v>0</v>
      </c>
      <c r="AK509" s="58">
        <v>0</v>
      </c>
      <c r="AL509" s="58">
        <v>0</v>
      </c>
      <c r="AM509" s="58">
        <v>0</v>
      </c>
      <c r="AN509" s="58">
        <v>1620</v>
      </c>
      <c r="AO509" s="58">
        <v>0</v>
      </c>
      <c r="AP509" s="58">
        <v>0</v>
      </c>
      <c r="AQ509" s="58">
        <v>0</v>
      </c>
      <c r="AR509" s="58">
        <v>0</v>
      </c>
      <c r="AS509" s="58">
        <v>0</v>
      </c>
      <c r="AT509" s="58">
        <v>0</v>
      </c>
      <c r="AU509" s="58">
        <v>0</v>
      </c>
      <c r="AV509" s="58">
        <v>0</v>
      </c>
      <c r="AW509" s="58">
        <v>1620</v>
      </c>
      <c r="AX509" s="58">
        <v>0</v>
      </c>
      <c r="AY509" s="58">
        <v>0</v>
      </c>
      <c r="AZ509" s="58">
        <v>0</v>
      </c>
      <c r="BA509" s="58">
        <v>-6169.67</v>
      </c>
    </row>
    <row r="510" spans="1:53">
      <c r="A510" s="56">
        <v>202403</v>
      </c>
      <c r="B510" s="56" t="s">
        <v>532</v>
      </c>
      <c r="C510" s="56" t="s">
        <v>402</v>
      </c>
      <c r="D510" s="56" t="s">
        <v>434</v>
      </c>
      <c r="E510" s="62" t="str">
        <f>VLOOKUP(C510,'[2]2024年门店-截止10.31'!A:C,3,0)</f>
        <v>营业</v>
      </c>
      <c r="F510" s="63">
        <f>VLOOKUP(C510,[2]面积!A:B,2,0)</f>
        <v>55</v>
      </c>
      <c r="G510" s="57" t="str">
        <f>IF(OR(E510="营业",E510="装修中"),VLOOKUP(C510,[2]当前组织架构!C:H,6,0),"")</f>
        <v>江远洋</v>
      </c>
      <c r="H510" s="57" t="str">
        <f>IF(OR(E510="营业",E510="装修中"),VLOOKUP(C510,[2]当前组织架构!C:H,5,0),"")</f>
        <v>郭静</v>
      </c>
      <c r="I510" s="58">
        <v>0</v>
      </c>
      <c r="J510" s="58">
        <v>0</v>
      </c>
      <c r="K510" s="58">
        <v>0</v>
      </c>
      <c r="L510" s="58">
        <v>0</v>
      </c>
      <c r="M510" s="58">
        <v>0</v>
      </c>
      <c r="N510" s="58">
        <v>0</v>
      </c>
      <c r="O510" s="58">
        <v>0</v>
      </c>
      <c r="P510" s="58">
        <v>0</v>
      </c>
      <c r="Q510" s="58">
        <v>0</v>
      </c>
      <c r="R510" s="58">
        <v>0</v>
      </c>
      <c r="S510" s="58">
        <v>0</v>
      </c>
      <c r="T510" s="58">
        <v>0</v>
      </c>
      <c r="U510" s="58">
        <v>0</v>
      </c>
      <c r="V510" s="58">
        <v>0</v>
      </c>
      <c r="W510" s="58">
        <v>0</v>
      </c>
      <c r="X510" s="58">
        <v>3558.17</v>
      </c>
      <c r="Y510" s="58">
        <v>0</v>
      </c>
      <c r="Z510" s="58">
        <v>0</v>
      </c>
      <c r="AA510" s="58">
        <v>1367.98</v>
      </c>
      <c r="AB510" s="58">
        <v>149.524716981132</v>
      </c>
      <c r="AC510" s="58">
        <v>0</v>
      </c>
      <c r="AD510" s="58">
        <v>5075.6747169811297</v>
      </c>
      <c r="AE510" s="58">
        <v>0</v>
      </c>
      <c r="AF510" s="58">
        <v>0</v>
      </c>
      <c r="AG510" s="58">
        <v>0</v>
      </c>
      <c r="AH510" s="58">
        <v>0</v>
      </c>
      <c r="AI510" s="58">
        <v>0</v>
      </c>
      <c r="AJ510" s="58">
        <v>0</v>
      </c>
      <c r="AK510" s="58">
        <v>0</v>
      </c>
      <c r="AL510" s="58">
        <v>0</v>
      </c>
      <c r="AM510" s="58">
        <v>0</v>
      </c>
      <c r="AN510" s="58">
        <v>0</v>
      </c>
      <c r="AO510" s="58">
        <v>0</v>
      </c>
      <c r="AP510" s="58">
        <v>0</v>
      </c>
      <c r="AQ510" s="58">
        <v>0</v>
      </c>
      <c r="AR510" s="58">
        <v>0</v>
      </c>
      <c r="AS510" s="58">
        <v>0</v>
      </c>
      <c r="AT510" s="58">
        <v>0</v>
      </c>
      <c r="AU510" s="58">
        <v>0</v>
      </c>
      <c r="AV510" s="58">
        <v>0</v>
      </c>
      <c r="AW510" s="58">
        <v>0</v>
      </c>
      <c r="AX510" s="58">
        <v>0</v>
      </c>
      <c r="AY510" s="58">
        <v>0</v>
      </c>
      <c r="AZ510" s="58">
        <v>0</v>
      </c>
      <c r="BA510" s="58">
        <v>-5075.6747169811297</v>
      </c>
    </row>
    <row r="511" spans="1:53">
      <c r="A511" s="56">
        <v>202403</v>
      </c>
      <c r="B511" s="56" t="s">
        <v>528</v>
      </c>
      <c r="C511" s="56" t="s">
        <v>387</v>
      </c>
      <c r="D511" s="56" t="s">
        <v>386</v>
      </c>
      <c r="E511" s="62" t="str">
        <f>VLOOKUP(C511,'[2]2024年门店-截止10.31'!A:C,3,0)</f>
        <v>营业</v>
      </c>
      <c r="F511" s="63">
        <f>VLOOKUP(C511,[2]面积!A:B,2,0)</f>
        <v>95.43</v>
      </c>
      <c r="G511" s="57" t="str">
        <f>IF(OR(E511="营业",E511="装修中"),VLOOKUP(C511,[2]当前组织架构!C:H,6,0),"")</f>
        <v>孙军</v>
      </c>
      <c r="H511" s="57" t="str">
        <f>IF(OR(E511="营业",E511="装修中"),VLOOKUP(C511,[2]当前组织架构!C:H,5,0),"")</f>
        <v>郭洋</v>
      </c>
      <c r="I511" s="58">
        <v>0</v>
      </c>
      <c r="J511" s="58">
        <v>0</v>
      </c>
      <c r="K511" s="58">
        <v>0</v>
      </c>
      <c r="L511" s="58">
        <v>0</v>
      </c>
      <c r="M511" s="58">
        <v>0</v>
      </c>
      <c r="N511" s="58">
        <v>0</v>
      </c>
      <c r="O511" s="58">
        <v>0</v>
      </c>
      <c r="P511" s="58">
        <v>0</v>
      </c>
      <c r="Q511" s="58">
        <v>0</v>
      </c>
      <c r="R511" s="58">
        <v>0</v>
      </c>
      <c r="S511" s="58">
        <v>0</v>
      </c>
      <c r="T511" s="58">
        <v>0</v>
      </c>
      <c r="U511" s="58">
        <v>0</v>
      </c>
      <c r="V511" s="58">
        <v>0</v>
      </c>
      <c r="W511" s="58">
        <v>0</v>
      </c>
      <c r="X511" s="58">
        <v>9594.68</v>
      </c>
      <c r="Y511" s="58">
        <v>0</v>
      </c>
      <c r="Z511" s="58">
        <v>0</v>
      </c>
      <c r="AA511" s="58">
        <v>532.16</v>
      </c>
      <c r="AB511" s="58">
        <v>265.623018867925</v>
      </c>
      <c r="AC511" s="58">
        <v>0</v>
      </c>
      <c r="AD511" s="58">
        <v>10392.4630188679</v>
      </c>
      <c r="AE511" s="58">
        <v>0</v>
      </c>
      <c r="AF511" s="58">
        <v>0</v>
      </c>
      <c r="AG511" s="58">
        <v>0</v>
      </c>
      <c r="AH511" s="58">
        <v>0</v>
      </c>
      <c r="AI511" s="58">
        <v>0</v>
      </c>
      <c r="AJ511" s="58">
        <v>0</v>
      </c>
      <c r="AK511" s="58">
        <v>0</v>
      </c>
      <c r="AL511" s="58">
        <v>0</v>
      </c>
      <c r="AM511" s="58">
        <v>0</v>
      </c>
      <c r="AN511" s="58">
        <v>0</v>
      </c>
      <c r="AO511" s="58">
        <v>0</v>
      </c>
      <c r="AP511" s="58">
        <v>0</v>
      </c>
      <c r="AQ511" s="58">
        <v>0</v>
      </c>
      <c r="AR511" s="58">
        <v>0</v>
      </c>
      <c r="AS511" s="58">
        <v>0</v>
      </c>
      <c r="AT511" s="58">
        <v>0</v>
      </c>
      <c r="AU511" s="58">
        <v>0</v>
      </c>
      <c r="AV511" s="58">
        <v>0</v>
      </c>
      <c r="AW511" s="58">
        <v>0</v>
      </c>
      <c r="AX511" s="58">
        <v>0</v>
      </c>
      <c r="AY511" s="58">
        <v>0</v>
      </c>
      <c r="AZ511" s="58">
        <v>0</v>
      </c>
      <c r="BA511" s="58">
        <v>-10392.4630188679</v>
      </c>
    </row>
    <row r="512" spans="1:53">
      <c r="A512" s="56">
        <v>202403</v>
      </c>
      <c r="B512" s="56" t="s">
        <v>528</v>
      </c>
      <c r="C512" s="56" t="s">
        <v>529</v>
      </c>
      <c r="D512" s="56" t="s">
        <v>530</v>
      </c>
      <c r="E512" s="62" t="str">
        <f>VLOOKUP(C512,'[2]2024年门店-截止10.31'!A:C,3,0)</f>
        <v>已闭店</v>
      </c>
      <c r="F512" s="63">
        <f>VLOOKUP(C512,[2]面积!A:B,2,0)</f>
        <v>74</v>
      </c>
      <c r="G512" s="57" t="str">
        <f>IF(OR(E512="营业",E512="装修中"),VLOOKUP(C512,[2]当前组织架构!C:H,6,0),"")</f>
        <v/>
      </c>
      <c r="H512" s="57" t="str">
        <f>IF(OR(E512="营业",E512="装修中"),VLOOKUP(C512,[2]当前组织架构!C:H,5,0),"")</f>
        <v/>
      </c>
      <c r="I512" s="58">
        <v>0</v>
      </c>
      <c r="J512" s="58">
        <v>0</v>
      </c>
      <c r="K512" s="58">
        <v>0</v>
      </c>
      <c r="L512" s="58">
        <v>-125.14</v>
      </c>
      <c r="M512" s="58">
        <v>55.67</v>
      </c>
      <c r="N512" s="58">
        <v>0</v>
      </c>
      <c r="O512" s="58">
        <v>0</v>
      </c>
      <c r="P512" s="58">
        <v>0</v>
      </c>
      <c r="Q512" s="58">
        <v>1.4994280888479501</v>
      </c>
      <c r="R512" s="58">
        <v>-67.970571911152007</v>
      </c>
      <c r="S512" s="58">
        <v>-4.4013313891572796</v>
      </c>
      <c r="T512" s="58">
        <v>0</v>
      </c>
      <c r="U512" s="58">
        <v>0</v>
      </c>
      <c r="V512" s="58">
        <v>-72.371903300309299</v>
      </c>
      <c r="W512" s="58">
        <v>72.371903300309299</v>
      </c>
      <c r="X512" s="58">
        <v>0</v>
      </c>
      <c r="Y512" s="58">
        <v>0</v>
      </c>
      <c r="Z512" s="58">
        <v>0</v>
      </c>
      <c r="AA512" s="58">
        <v>0</v>
      </c>
      <c r="AB512" s="58">
        <v>0</v>
      </c>
      <c r="AC512" s="58">
        <v>0</v>
      </c>
      <c r="AD512" s="58">
        <v>0</v>
      </c>
      <c r="AE512" s="58">
        <v>0</v>
      </c>
      <c r="AF512" s="58">
        <v>0</v>
      </c>
      <c r="AG512" s="58">
        <v>0</v>
      </c>
      <c r="AH512" s="58">
        <v>415.16</v>
      </c>
      <c r="AI512" s="58">
        <v>0</v>
      </c>
      <c r="AJ512" s="58">
        <v>0</v>
      </c>
      <c r="AK512" s="58">
        <v>0</v>
      </c>
      <c r="AL512" s="58">
        <v>0</v>
      </c>
      <c r="AM512" s="58">
        <v>213.89</v>
      </c>
      <c r="AN512" s="58">
        <v>0</v>
      </c>
      <c r="AO512" s="58">
        <v>0</v>
      </c>
      <c r="AP512" s="58">
        <v>0</v>
      </c>
      <c r="AQ512" s="58">
        <v>0</v>
      </c>
      <c r="AR512" s="58">
        <v>0</v>
      </c>
      <c r="AS512" s="58">
        <v>0</v>
      </c>
      <c r="AT512" s="58">
        <v>0</v>
      </c>
      <c r="AU512" s="58">
        <v>0</v>
      </c>
      <c r="AV512" s="58">
        <v>0</v>
      </c>
      <c r="AW512" s="58">
        <v>629.04999999999995</v>
      </c>
      <c r="AX512" s="58">
        <v>0</v>
      </c>
      <c r="AY512" s="58">
        <v>0</v>
      </c>
      <c r="AZ512" s="58">
        <v>0</v>
      </c>
      <c r="BA512" s="58">
        <v>-556.67809669969097</v>
      </c>
    </row>
    <row r="513" spans="1:53">
      <c r="A513" s="56">
        <v>202404</v>
      </c>
      <c r="B513" s="56" t="s">
        <v>528</v>
      </c>
      <c r="C513" s="56" t="s">
        <v>43</v>
      </c>
      <c r="D513" s="56" t="s">
        <v>42</v>
      </c>
      <c r="E513" s="62" t="str">
        <f>VLOOKUP(C513,'[2]2024年门店-截止10.31'!A:C,3,0)</f>
        <v>营业</v>
      </c>
      <c r="F513" s="63">
        <f>VLOOKUP(C513,[2]面积!A:B,2,0)</f>
        <v>106</v>
      </c>
      <c r="G513" s="57" t="str">
        <f>IF(OR(E513="营业",E513="装修中"),VLOOKUP(C513,[2]当前组织架构!C:H,6,0),"")</f>
        <v>戴斌</v>
      </c>
      <c r="H513" s="57" t="str">
        <f>IF(OR(E513="营业",E513="装修中"),VLOOKUP(C513,[2]当前组织架构!C:H,5,0),"")</f>
        <v>王炎根</v>
      </c>
      <c r="I513" s="58">
        <v>139116.07999999999</v>
      </c>
      <c r="J513" s="58">
        <v>4051.9199999999801</v>
      </c>
      <c r="K513" s="58">
        <v>135064.16</v>
      </c>
      <c r="L513" s="58">
        <v>6738.48</v>
      </c>
      <c r="M513" s="58">
        <v>8028.63</v>
      </c>
      <c r="N513" s="58">
        <v>8066.46</v>
      </c>
      <c r="O513" s="58">
        <v>22847.09</v>
      </c>
      <c r="P513" s="58">
        <v>0</v>
      </c>
      <c r="Q513" s="58">
        <v>-1013.0546132765199</v>
      </c>
      <c r="R513" s="58">
        <v>44667.605386723502</v>
      </c>
      <c r="S513" s="58">
        <v>9790.8377146950806</v>
      </c>
      <c r="T513" s="58">
        <v>0</v>
      </c>
      <c r="U513" s="58">
        <v>2556.9299999999998</v>
      </c>
      <c r="V513" s="58">
        <v>57015.373101418598</v>
      </c>
      <c r="W513" s="58">
        <v>78048.786898581398</v>
      </c>
      <c r="X513" s="58">
        <v>23339.11</v>
      </c>
      <c r="Y513" s="58">
        <v>3628.61</v>
      </c>
      <c r="Z513" s="58">
        <v>2299.5300000000002</v>
      </c>
      <c r="AA513" s="58">
        <v>4917.0200000000004</v>
      </c>
      <c r="AB513" s="58">
        <v>1949.4756603773601</v>
      </c>
      <c r="AC513" s="58">
        <v>0</v>
      </c>
      <c r="AD513" s="58">
        <v>36133.745660377397</v>
      </c>
      <c r="AE513" s="58">
        <v>2208.12</v>
      </c>
      <c r="AF513" s="58">
        <v>0</v>
      </c>
      <c r="AG513" s="58">
        <v>308.16000000000003</v>
      </c>
      <c r="AH513" s="58">
        <v>537.1</v>
      </c>
      <c r="AI513" s="58">
        <v>325</v>
      </c>
      <c r="AJ513" s="58">
        <v>0</v>
      </c>
      <c r="AK513" s="58">
        <v>39.35</v>
      </c>
      <c r="AL513" s="58">
        <v>0</v>
      </c>
      <c r="AM513" s="58">
        <v>814.24</v>
      </c>
      <c r="AN513" s="58">
        <v>503.03</v>
      </c>
      <c r="AO513" s="58">
        <v>696.92</v>
      </c>
      <c r="AP513" s="58">
        <v>0</v>
      </c>
      <c r="AQ513" s="58">
        <v>400</v>
      </c>
      <c r="AR513" s="58">
        <v>0</v>
      </c>
      <c r="AS513" s="58">
        <v>0</v>
      </c>
      <c r="AT513" s="58">
        <v>0</v>
      </c>
      <c r="AU513" s="58">
        <v>0</v>
      </c>
      <c r="AV513" s="58">
        <v>1936.58725952795</v>
      </c>
      <c r="AW513" s="58">
        <v>7768.5072595279498</v>
      </c>
      <c r="AX513" s="58">
        <v>16121</v>
      </c>
      <c r="AY513" s="58">
        <v>4081</v>
      </c>
      <c r="AZ513" s="58">
        <v>20202</v>
      </c>
      <c r="BA513" s="58">
        <v>13944.5339786761</v>
      </c>
    </row>
    <row r="514" spans="1:53">
      <c r="A514" s="56">
        <v>202404</v>
      </c>
      <c r="B514" s="56" t="s">
        <v>528</v>
      </c>
      <c r="C514" s="56" t="s">
        <v>45</v>
      </c>
      <c r="D514" s="56" t="s">
        <v>44</v>
      </c>
      <c r="E514" s="62" t="str">
        <f>VLOOKUP(C514,'[2]2024年门店-截止10.31'!A:C,3,0)</f>
        <v>营业</v>
      </c>
      <c r="F514" s="63">
        <f>VLOOKUP(C514,[2]面积!A:B,2,0)</f>
        <v>150</v>
      </c>
      <c r="G514" s="57" t="str">
        <f>IF(OR(E514="营业",E514="装修中"),VLOOKUP(C514,[2]当前组织架构!C:H,6,0),"")</f>
        <v>戴斌</v>
      </c>
      <c r="H514" s="57" t="str">
        <f>IF(OR(E514="营业",E514="装修中"),VLOOKUP(C514,[2]当前组织架构!C:H,5,0),"")</f>
        <v>王炎根</v>
      </c>
      <c r="I514" s="58">
        <v>160136.54999999999</v>
      </c>
      <c r="J514" s="58">
        <v>4664.1699999999801</v>
      </c>
      <c r="K514" s="58">
        <v>155472.38</v>
      </c>
      <c r="L514" s="58">
        <v>7093.3</v>
      </c>
      <c r="M514" s="58">
        <v>7247.97</v>
      </c>
      <c r="N514" s="58">
        <v>5490.03</v>
      </c>
      <c r="O514" s="58">
        <v>22491.51</v>
      </c>
      <c r="P514" s="58">
        <v>0</v>
      </c>
      <c r="Q514" s="58">
        <v>-938.58796955485798</v>
      </c>
      <c r="R514" s="58">
        <v>41384.222030445097</v>
      </c>
      <c r="S514" s="58">
        <v>9453.1076155257906</v>
      </c>
      <c r="T514" s="58">
        <v>-0.02</v>
      </c>
      <c r="U514" s="58">
        <v>2937.22</v>
      </c>
      <c r="V514" s="58">
        <v>53774.529645970899</v>
      </c>
      <c r="W514" s="58">
        <v>101697.850354029</v>
      </c>
      <c r="X514" s="58">
        <v>22415.360000000001</v>
      </c>
      <c r="Y514" s="58">
        <v>4043.55</v>
      </c>
      <c r="Z514" s="58">
        <v>1506.76</v>
      </c>
      <c r="AA514" s="58">
        <v>4538.28</v>
      </c>
      <c r="AB514" s="58">
        <v>1509.87</v>
      </c>
      <c r="AC514" s="58">
        <v>0</v>
      </c>
      <c r="AD514" s="58">
        <v>34013.82</v>
      </c>
      <c r="AE514" s="58">
        <v>3277.73</v>
      </c>
      <c r="AF514" s="58">
        <v>0</v>
      </c>
      <c r="AG514" s="58">
        <v>471.43</v>
      </c>
      <c r="AH514" s="58">
        <v>386.47</v>
      </c>
      <c r="AI514" s="58">
        <v>140</v>
      </c>
      <c r="AJ514" s="58">
        <v>174.14</v>
      </c>
      <c r="AK514" s="58">
        <v>40.03</v>
      </c>
      <c r="AL514" s="58">
        <v>0</v>
      </c>
      <c r="AM514" s="58">
        <v>1134.6400000000001</v>
      </c>
      <c r="AN514" s="58">
        <v>503.03</v>
      </c>
      <c r="AO514" s="58">
        <v>449.57</v>
      </c>
      <c r="AP514" s="58">
        <v>0</v>
      </c>
      <c r="AQ514" s="58">
        <v>150</v>
      </c>
      <c r="AR514" s="58">
        <v>0</v>
      </c>
      <c r="AS514" s="58">
        <v>0</v>
      </c>
      <c r="AT514" s="58">
        <v>0</v>
      </c>
      <c r="AU514" s="58">
        <v>0</v>
      </c>
      <c r="AV514" s="58">
        <v>1936.58725952795</v>
      </c>
      <c r="AW514" s="58">
        <v>8663.6272595279497</v>
      </c>
      <c r="AX514" s="58">
        <v>24400</v>
      </c>
      <c r="AY514" s="58">
        <v>480</v>
      </c>
      <c r="AZ514" s="58">
        <v>24880</v>
      </c>
      <c r="BA514" s="58">
        <v>34140.403094501104</v>
      </c>
    </row>
    <row r="515" spans="1:53">
      <c r="A515" s="56">
        <v>202404</v>
      </c>
      <c r="B515" s="56" t="s">
        <v>528</v>
      </c>
      <c r="C515" s="56" t="s">
        <v>47</v>
      </c>
      <c r="D515" s="56" t="s">
        <v>46</v>
      </c>
      <c r="E515" s="62" t="str">
        <f>VLOOKUP(C515,'[2]2024年门店-截止10.31'!A:C,3,0)</f>
        <v>营业</v>
      </c>
      <c r="F515" s="63">
        <f>VLOOKUP(C515,[2]面积!A:B,2,0)</f>
        <v>150</v>
      </c>
      <c r="G515" s="57" t="str">
        <f>IF(OR(E515="营业",E515="装修中"),VLOOKUP(C515,[2]当前组织架构!C:H,6,0),"")</f>
        <v>戴斌</v>
      </c>
      <c r="H515" s="57" t="str">
        <f>IF(OR(E515="营业",E515="装修中"),VLOOKUP(C515,[2]当前组织架构!C:H,5,0),"")</f>
        <v>王炎根</v>
      </c>
      <c r="I515" s="58">
        <v>52022.38</v>
      </c>
      <c r="J515" s="58">
        <v>1515.21</v>
      </c>
      <c r="K515" s="58">
        <v>50507.17</v>
      </c>
      <c r="L515" s="58">
        <v>2754.95</v>
      </c>
      <c r="M515" s="58">
        <v>3095.3</v>
      </c>
      <c r="N515" s="58">
        <v>2011.97</v>
      </c>
      <c r="O515" s="58">
        <v>10470.700000000001</v>
      </c>
      <c r="P515" s="58">
        <v>0</v>
      </c>
      <c r="Q515" s="58">
        <v>-406.56700627419701</v>
      </c>
      <c r="R515" s="58">
        <v>17926.352993725799</v>
      </c>
      <c r="S515" s="58">
        <v>4304.8625327141899</v>
      </c>
      <c r="T515" s="58">
        <v>0</v>
      </c>
      <c r="U515" s="58">
        <v>3308.17</v>
      </c>
      <c r="V515" s="58">
        <v>25539.385526440001</v>
      </c>
      <c r="W515" s="58">
        <v>24967.784473560001</v>
      </c>
      <c r="X515" s="58">
        <v>13331.36</v>
      </c>
      <c r="Y515" s="58">
        <v>1836.54</v>
      </c>
      <c r="Z515" s="58">
        <v>404.3</v>
      </c>
      <c r="AA515" s="58">
        <v>3220.7</v>
      </c>
      <c r="AB515" s="58">
        <v>1181.8779245282999</v>
      </c>
      <c r="AC515" s="58">
        <v>0</v>
      </c>
      <c r="AD515" s="58">
        <v>19974.777924528302</v>
      </c>
      <c r="AE515" s="58">
        <v>2660.88</v>
      </c>
      <c r="AF515" s="58">
        <v>0</v>
      </c>
      <c r="AG515" s="58">
        <v>4.3499999999999996</v>
      </c>
      <c r="AH515" s="58">
        <v>0</v>
      </c>
      <c r="AI515" s="58">
        <v>0</v>
      </c>
      <c r="AJ515" s="58">
        <v>98.94</v>
      </c>
      <c r="AK515" s="58">
        <v>36.92</v>
      </c>
      <c r="AL515" s="58">
        <v>0</v>
      </c>
      <c r="AM515" s="58">
        <v>486.53</v>
      </c>
      <c r="AN515" s="58">
        <v>503.03</v>
      </c>
      <c r="AO515" s="58">
        <v>246.32</v>
      </c>
      <c r="AP515" s="58">
        <v>0</v>
      </c>
      <c r="AQ515" s="58">
        <v>150</v>
      </c>
      <c r="AR515" s="58">
        <v>0</v>
      </c>
      <c r="AS515" s="58">
        <v>0</v>
      </c>
      <c r="AT515" s="58">
        <v>0</v>
      </c>
      <c r="AU515" s="58">
        <v>0</v>
      </c>
      <c r="AV515" s="58">
        <v>1936.58725952795</v>
      </c>
      <c r="AW515" s="58">
        <v>6123.55725952795</v>
      </c>
      <c r="AX515" s="58">
        <v>5273.59</v>
      </c>
      <c r="AY515" s="58">
        <v>975</v>
      </c>
      <c r="AZ515" s="58">
        <v>6248.59</v>
      </c>
      <c r="BA515" s="58">
        <v>-7379.14071049625</v>
      </c>
    </row>
    <row r="516" spans="1:53">
      <c r="A516" s="56">
        <v>202404</v>
      </c>
      <c r="B516" s="56" t="s">
        <v>528</v>
      </c>
      <c r="C516" s="56" t="s">
        <v>49</v>
      </c>
      <c r="D516" s="56" t="s">
        <v>48</v>
      </c>
      <c r="E516" s="62" t="str">
        <f>VLOOKUP(C516,'[2]2024年门店-截止10.31'!A:C,3,0)</f>
        <v>营业</v>
      </c>
      <c r="F516" s="63">
        <f>VLOOKUP(C516,[2]面积!A:B,2,0)</f>
        <v>102</v>
      </c>
      <c r="G516" s="57" t="str">
        <f>IF(OR(E516="营业",E516="装修中"),VLOOKUP(C516,[2]当前组织架构!C:H,6,0),"")</f>
        <v>刘佳</v>
      </c>
      <c r="H516" s="57" t="str">
        <f>IF(OR(E516="营业",E516="装修中"),VLOOKUP(C516,[2]当前组织架构!C:H,5,0),"")</f>
        <v>袁春福</v>
      </c>
      <c r="I516" s="58">
        <v>173356.87</v>
      </c>
      <c r="J516" s="58">
        <v>5049.2299999999796</v>
      </c>
      <c r="K516" s="58">
        <v>168307.64</v>
      </c>
      <c r="L516" s="58">
        <v>7236.62</v>
      </c>
      <c r="M516" s="58">
        <v>10816.91</v>
      </c>
      <c r="N516" s="58">
        <v>7192.29</v>
      </c>
      <c r="O516" s="58">
        <v>25872.92</v>
      </c>
      <c r="P516" s="58">
        <v>0</v>
      </c>
      <c r="Q516" s="58">
        <v>-1133.6542725495499</v>
      </c>
      <c r="R516" s="58">
        <v>49985.085727450503</v>
      </c>
      <c r="S516" s="58">
        <v>11044.678821142001</v>
      </c>
      <c r="T516" s="58">
        <v>132.31</v>
      </c>
      <c r="U516" s="58">
        <v>7304.16</v>
      </c>
      <c r="V516" s="58">
        <v>68466.234548592402</v>
      </c>
      <c r="W516" s="58">
        <v>99841.405451407598</v>
      </c>
      <c r="X516" s="58">
        <v>24939.99</v>
      </c>
      <c r="Y516" s="58">
        <v>4606.37</v>
      </c>
      <c r="Z516" s="58">
        <v>2878.65</v>
      </c>
      <c r="AA516" s="58">
        <v>7127.76</v>
      </c>
      <c r="AB516" s="58">
        <v>1627.8890566037701</v>
      </c>
      <c r="AC516" s="58">
        <v>0</v>
      </c>
      <c r="AD516" s="58">
        <v>41180.659056603799</v>
      </c>
      <c r="AE516" s="58">
        <v>193.2</v>
      </c>
      <c r="AF516" s="58">
        <v>0</v>
      </c>
      <c r="AG516" s="58">
        <v>744.98</v>
      </c>
      <c r="AH516" s="58">
        <v>656</v>
      </c>
      <c r="AI516" s="58">
        <v>50</v>
      </c>
      <c r="AJ516" s="58">
        <v>338.19</v>
      </c>
      <c r="AK516" s="58">
        <v>43.88</v>
      </c>
      <c r="AL516" s="58">
        <v>0</v>
      </c>
      <c r="AM516" s="58">
        <v>1546.04</v>
      </c>
      <c r="AN516" s="58">
        <v>503.03</v>
      </c>
      <c r="AO516" s="58">
        <v>485.47</v>
      </c>
      <c r="AP516" s="58">
        <v>0</v>
      </c>
      <c r="AQ516" s="58">
        <v>450</v>
      </c>
      <c r="AR516" s="58">
        <v>0</v>
      </c>
      <c r="AS516" s="58">
        <v>0</v>
      </c>
      <c r="AT516" s="58">
        <v>0</v>
      </c>
      <c r="AU516" s="58">
        <v>0</v>
      </c>
      <c r="AV516" s="58">
        <v>2424.9585394871501</v>
      </c>
      <c r="AW516" s="58">
        <v>7435.7485394871501</v>
      </c>
      <c r="AX516" s="58">
        <v>34884</v>
      </c>
      <c r="AY516" s="58">
        <v>10200</v>
      </c>
      <c r="AZ516" s="58">
        <v>45084</v>
      </c>
      <c r="BA516" s="58">
        <v>6140.9978553166502</v>
      </c>
    </row>
    <row r="517" spans="1:53">
      <c r="A517" s="56">
        <v>202404</v>
      </c>
      <c r="B517" s="56" t="s">
        <v>528</v>
      </c>
      <c r="C517" s="56" t="s">
        <v>51</v>
      </c>
      <c r="D517" s="56" t="s">
        <v>50</v>
      </c>
      <c r="E517" s="62" t="str">
        <f>VLOOKUP(C517,'[2]2024年门店-截止10.31'!A:C,3,0)</f>
        <v>营业</v>
      </c>
      <c r="F517" s="63">
        <f>VLOOKUP(C517,[2]面积!A:B,2,0)</f>
        <v>99.9</v>
      </c>
      <c r="G517" s="57" t="str">
        <f>IF(OR(E517="营业",E517="装修中"),VLOOKUP(C517,[2]当前组织架构!C:H,6,0),"")</f>
        <v>戴斌</v>
      </c>
      <c r="H517" s="57" t="str">
        <f>IF(OR(E517="营业",E517="装修中"),VLOOKUP(C517,[2]当前组织架构!C:H,5,0),"")</f>
        <v>池甜</v>
      </c>
      <c r="I517" s="58">
        <v>167930.41</v>
      </c>
      <c r="J517" s="58">
        <v>4891.1799999999903</v>
      </c>
      <c r="K517" s="58">
        <v>163039.23000000001</v>
      </c>
      <c r="L517" s="58">
        <v>8153.76</v>
      </c>
      <c r="M517" s="58">
        <v>9645.93</v>
      </c>
      <c r="N517" s="58">
        <v>8948.85</v>
      </c>
      <c r="O517" s="58">
        <v>24822.41</v>
      </c>
      <c r="P517" s="58">
        <v>0</v>
      </c>
      <c r="Q517" s="58">
        <v>-1143.68288042583</v>
      </c>
      <c r="R517" s="58">
        <v>50427.2671195742</v>
      </c>
      <c r="S517" s="58">
        <v>10773.243594363799</v>
      </c>
      <c r="T517" s="58">
        <v>-0.01</v>
      </c>
      <c r="U517" s="58">
        <v>7397.82</v>
      </c>
      <c r="V517" s="58">
        <v>68598.320713937996</v>
      </c>
      <c r="W517" s="58">
        <v>94440.909286062</v>
      </c>
      <c r="X517" s="58">
        <v>26770.14</v>
      </c>
      <c r="Y517" s="58">
        <v>1993.47</v>
      </c>
      <c r="Z517" s="58">
        <v>1700.25</v>
      </c>
      <c r="AA517" s="58">
        <v>4460.88</v>
      </c>
      <c r="AB517" s="58">
        <v>695.29528301887001</v>
      </c>
      <c r="AC517" s="58">
        <v>0</v>
      </c>
      <c r="AD517" s="58">
        <v>35620.0352830189</v>
      </c>
      <c r="AE517" s="58">
        <v>3813.43</v>
      </c>
      <c r="AF517" s="58">
        <v>0</v>
      </c>
      <c r="AG517" s="58">
        <v>399.91</v>
      </c>
      <c r="AH517" s="58">
        <v>420</v>
      </c>
      <c r="AI517" s="58">
        <v>549</v>
      </c>
      <c r="AJ517" s="58">
        <v>485.44</v>
      </c>
      <c r="AK517" s="58">
        <v>35.270000000000003</v>
      </c>
      <c r="AL517" s="58">
        <v>0</v>
      </c>
      <c r="AM517" s="58">
        <v>1245.08</v>
      </c>
      <c r="AN517" s="58">
        <v>503.03</v>
      </c>
      <c r="AO517" s="58">
        <v>949.32</v>
      </c>
      <c r="AP517" s="58">
        <v>0</v>
      </c>
      <c r="AQ517" s="58">
        <v>540.20000000000005</v>
      </c>
      <c r="AR517" s="58">
        <v>0</v>
      </c>
      <c r="AS517" s="58">
        <v>0</v>
      </c>
      <c r="AT517" s="58">
        <v>0</v>
      </c>
      <c r="AU517" s="58">
        <v>0</v>
      </c>
      <c r="AV517" s="58">
        <v>2453.2501526097099</v>
      </c>
      <c r="AW517" s="58">
        <v>11393.930152609701</v>
      </c>
      <c r="AX517" s="58">
        <v>18536</v>
      </c>
      <c r="AY517" s="58">
        <v>999</v>
      </c>
      <c r="AZ517" s="58">
        <v>19535</v>
      </c>
      <c r="BA517" s="58">
        <v>27891.943850433399</v>
      </c>
    </row>
    <row r="518" spans="1:53">
      <c r="A518" s="56">
        <v>202404</v>
      </c>
      <c r="B518" s="56" t="s">
        <v>528</v>
      </c>
      <c r="C518" s="56" t="s">
        <v>53</v>
      </c>
      <c r="D518" s="56" t="s">
        <v>52</v>
      </c>
      <c r="E518" s="62" t="str">
        <f>VLOOKUP(C518,'[2]2024年门店-截止10.31'!A:C,3,0)</f>
        <v>已闭店</v>
      </c>
      <c r="F518" s="63">
        <f>VLOOKUP(C518,[2]面积!A:B,2,0)</f>
        <v>80</v>
      </c>
      <c r="G518" s="57" t="str">
        <f>IF(OR(E518="营业",E518="装修中"),VLOOKUP(C518,[2]当前组织架构!C:H,6,0),"")</f>
        <v/>
      </c>
      <c r="H518" s="57" t="str">
        <f>IF(OR(E518="营业",E518="装修中"),VLOOKUP(C518,[2]当前组织架构!C:H,5,0),"")</f>
        <v/>
      </c>
      <c r="I518" s="58">
        <v>109035.32</v>
      </c>
      <c r="J518" s="58">
        <v>3175.79000000001</v>
      </c>
      <c r="K518" s="58">
        <v>105859.53</v>
      </c>
      <c r="L518" s="58">
        <v>5238.03</v>
      </c>
      <c r="M518" s="58">
        <v>6843.55</v>
      </c>
      <c r="N518" s="58">
        <v>4856.71</v>
      </c>
      <c r="O518" s="58">
        <v>17309.150000000001</v>
      </c>
      <c r="P518" s="58">
        <v>0</v>
      </c>
      <c r="Q518" s="58">
        <v>-759.50144076094705</v>
      </c>
      <c r="R518" s="58">
        <v>33487.938559239097</v>
      </c>
      <c r="S518" s="58">
        <v>7392.3696354426902</v>
      </c>
      <c r="T518" s="58">
        <v>0</v>
      </c>
      <c r="U518" s="58">
        <v>8106.01</v>
      </c>
      <c r="V518" s="58">
        <v>48986.318194681699</v>
      </c>
      <c r="W518" s="58">
        <v>56873.2118053183</v>
      </c>
      <c r="X518" s="58">
        <v>18407.5</v>
      </c>
      <c r="Y518" s="58">
        <v>2555.21</v>
      </c>
      <c r="Z518" s="58">
        <v>892.1</v>
      </c>
      <c r="AA518" s="58">
        <v>4268.58</v>
      </c>
      <c r="AB518" s="58">
        <v>311.92132075472</v>
      </c>
      <c r="AC518" s="58">
        <v>0</v>
      </c>
      <c r="AD518" s="58">
        <v>26435.311320754699</v>
      </c>
      <c r="AE518" s="58">
        <v>2844</v>
      </c>
      <c r="AF518" s="58">
        <v>0</v>
      </c>
      <c r="AG518" s="58">
        <v>396.54</v>
      </c>
      <c r="AH518" s="58">
        <v>280</v>
      </c>
      <c r="AI518" s="58">
        <v>0</v>
      </c>
      <c r="AJ518" s="58">
        <v>50.98</v>
      </c>
      <c r="AK518" s="58">
        <v>45.24</v>
      </c>
      <c r="AL518" s="58">
        <v>0</v>
      </c>
      <c r="AM518" s="58">
        <v>1209.2</v>
      </c>
      <c r="AN518" s="58">
        <v>531.33000000000004</v>
      </c>
      <c r="AO518" s="58">
        <v>272.10000000000002</v>
      </c>
      <c r="AP518" s="58">
        <v>0</v>
      </c>
      <c r="AQ518" s="58">
        <v>400</v>
      </c>
      <c r="AR518" s="58">
        <v>0</v>
      </c>
      <c r="AS518" s="58">
        <v>0</v>
      </c>
      <c r="AT518" s="58">
        <v>0</v>
      </c>
      <c r="AU518" s="58">
        <v>0</v>
      </c>
      <c r="AV518" s="58">
        <v>2209.0369899861698</v>
      </c>
      <c r="AW518" s="58">
        <v>8238.4269899861702</v>
      </c>
      <c r="AX518" s="58">
        <v>18056</v>
      </c>
      <c r="AY518" s="58">
        <v>5446.67</v>
      </c>
      <c r="AZ518" s="58">
        <v>23502.67</v>
      </c>
      <c r="BA518" s="58">
        <v>-1303.19650542257</v>
      </c>
    </row>
    <row r="519" spans="1:53">
      <c r="A519" s="56">
        <v>202404</v>
      </c>
      <c r="B519" s="56" t="s">
        <v>528</v>
      </c>
      <c r="C519" s="56" t="s">
        <v>56</v>
      </c>
      <c r="D519" s="56" t="s">
        <v>55</v>
      </c>
      <c r="E519" s="62" t="str">
        <f>VLOOKUP(C519,'[2]2024年门店-截止10.31'!A:C,3,0)</f>
        <v>营业</v>
      </c>
      <c r="F519" s="63">
        <f>VLOOKUP(C519,[2]面积!A:B,2,0)</f>
        <v>103</v>
      </c>
      <c r="G519" s="57" t="str">
        <f>IF(OR(E519="营业",E519="装修中"),VLOOKUP(C519,[2]当前组织架构!C:H,6,0),"")</f>
        <v>戴斌</v>
      </c>
      <c r="H519" s="57" t="str">
        <f>IF(OR(E519="营业",E519="装修中"),VLOOKUP(C519,[2]当前组织架构!C:H,5,0),"")</f>
        <v>侯小路</v>
      </c>
      <c r="I519" s="58">
        <v>67444.86</v>
      </c>
      <c r="J519" s="58">
        <v>1964.41</v>
      </c>
      <c r="K519" s="58">
        <v>65480.45</v>
      </c>
      <c r="L519" s="58">
        <v>3607.67</v>
      </c>
      <c r="M519" s="58">
        <v>3499.63</v>
      </c>
      <c r="N519" s="58">
        <v>3779.78</v>
      </c>
      <c r="O519" s="58">
        <v>11171.9</v>
      </c>
      <c r="P519" s="58">
        <v>0</v>
      </c>
      <c r="Q519" s="58">
        <v>-489.19939977168798</v>
      </c>
      <c r="R519" s="58">
        <v>21569.7806002283</v>
      </c>
      <c r="S519" s="58">
        <v>4768.0977708010596</v>
      </c>
      <c r="T519" s="58">
        <v>0</v>
      </c>
      <c r="U519" s="58">
        <v>2463.15</v>
      </c>
      <c r="V519" s="58">
        <v>28801.028371029399</v>
      </c>
      <c r="W519" s="58">
        <v>36679.421628970602</v>
      </c>
      <c r="X519" s="58">
        <v>15906.64</v>
      </c>
      <c r="Y519" s="58">
        <v>4343.8999999999996</v>
      </c>
      <c r="Z519" s="58">
        <v>258.66000000000003</v>
      </c>
      <c r="AA519" s="58">
        <v>3186.66</v>
      </c>
      <c r="AB519" s="58">
        <v>540.55358490566005</v>
      </c>
      <c r="AC519" s="58">
        <v>0</v>
      </c>
      <c r="AD519" s="58">
        <v>24236.413584905698</v>
      </c>
      <c r="AE519" s="58">
        <v>3480.97</v>
      </c>
      <c r="AF519" s="58">
        <v>0</v>
      </c>
      <c r="AG519" s="58">
        <v>143.16999999999999</v>
      </c>
      <c r="AH519" s="58">
        <v>212</v>
      </c>
      <c r="AI519" s="58">
        <v>405</v>
      </c>
      <c r="AJ519" s="58">
        <v>27.97</v>
      </c>
      <c r="AK519" s="58">
        <v>37.36</v>
      </c>
      <c r="AL519" s="58">
        <v>0</v>
      </c>
      <c r="AM519" s="58">
        <v>569.29999999999995</v>
      </c>
      <c r="AN519" s="58">
        <v>503.03</v>
      </c>
      <c r="AO519" s="58">
        <v>508.23</v>
      </c>
      <c r="AP519" s="58">
        <v>0</v>
      </c>
      <c r="AQ519" s="58">
        <v>100</v>
      </c>
      <c r="AR519" s="58">
        <v>0</v>
      </c>
      <c r="AS519" s="58">
        <v>0</v>
      </c>
      <c r="AT519" s="58">
        <v>0</v>
      </c>
      <c r="AU519" s="58">
        <v>0</v>
      </c>
      <c r="AV519" s="58">
        <v>2026.0648066977601</v>
      </c>
      <c r="AW519" s="58">
        <v>8013.0948066977599</v>
      </c>
      <c r="AX519" s="58">
        <v>3911.58</v>
      </c>
      <c r="AY519" s="58">
        <v>3977.3</v>
      </c>
      <c r="AZ519" s="58">
        <v>7888.88</v>
      </c>
      <c r="BA519" s="58">
        <v>-3458.9667626328601</v>
      </c>
    </row>
    <row r="520" spans="1:53">
      <c r="A520" s="56">
        <v>202404</v>
      </c>
      <c r="B520" s="56" t="s">
        <v>528</v>
      </c>
      <c r="C520" s="56" t="s">
        <v>58</v>
      </c>
      <c r="D520" s="56" t="s">
        <v>57</v>
      </c>
      <c r="E520" s="62" t="str">
        <f>VLOOKUP(C520,'[2]2024年门店-截止10.31'!A:C,3,0)</f>
        <v>营业</v>
      </c>
      <c r="F520" s="63">
        <f>VLOOKUP(C520,[2]面积!A:B,2,0)</f>
        <v>81.319999999999993</v>
      </c>
      <c r="G520" s="57" t="str">
        <f>IF(OR(E520="营业",E520="装修中"),VLOOKUP(C520,[2]当前组织架构!C:H,6,0),"")</f>
        <v>戴斌</v>
      </c>
      <c r="H520" s="57" t="str">
        <f>IF(OR(E520="营业",E520="装修中"),VLOOKUP(C520,[2]当前组织架构!C:H,5,0),"")</f>
        <v>侯小路</v>
      </c>
      <c r="I520" s="58">
        <v>189207.88</v>
      </c>
      <c r="J520" s="58">
        <v>5510.91</v>
      </c>
      <c r="K520" s="58">
        <v>183696.97</v>
      </c>
      <c r="L520" s="58">
        <v>8480.7900000000009</v>
      </c>
      <c r="M520" s="58">
        <v>10920.28</v>
      </c>
      <c r="N520" s="58">
        <v>9555.7000000000007</v>
      </c>
      <c r="O520" s="58">
        <v>29759.83</v>
      </c>
      <c r="P520" s="58">
        <v>0</v>
      </c>
      <c r="Q520" s="58">
        <v>-1302.1511183488201</v>
      </c>
      <c r="R520" s="58">
        <v>57414.448881651202</v>
      </c>
      <c r="S520" s="58">
        <v>12698.205375065199</v>
      </c>
      <c r="T520" s="58">
        <v>-0.02</v>
      </c>
      <c r="U520" s="58">
        <v>6637.21</v>
      </c>
      <c r="V520" s="58">
        <v>76749.844256716402</v>
      </c>
      <c r="W520" s="58">
        <v>106947.12574328401</v>
      </c>
      <c r="X520" s="58">
        <v>27293.14</v>
      </c>
      <c r="Y520" s="58">
        <v>2392.3000000000002</v>
      </c>
      <c r="Z520" s="58">
        <v>3024.8</v>
      </c>
      <c r="AA520" s="58">
        <v>4608.4399999999996</v>
      </c>
      <c r="AB520" s="58">
        <v>350.30867924528002</v>
      </c>
      <c r="AC520" s="58">
        <v>0</v>
      </c>
      <c r="AD520" s="58">
        <v>37668.988679245304</v>
      </c>
      <c r="AE520" s="58">
        <v>6200</v>
      </c>
      <c r="AF520" s="58">
        <v>0</v>
      </c>
      <c r="AG520" s="58">
        <v>721.55</v>
      </c>
      <c r="AH520" s="58">
        <v>499.8</v>
      </c>
      <c r="AI520" s="58">
        <v>108</v>
      </c>
      <c r="AJ520" s="58">
        <v>286.06</v>
      </c>
      <c r="AK520" s="58">
        <v>46.57</v>
      </c>
      <c r="AL520" s="58">
        <v>0</v>
      </c>
      <c r="AM520" s="58">
        <v>1473.51</v>
      </c>
      <c r="AN520" s="58">
        <v>665.67</v>
      </c>
      <c r="AO520" s="58">
        <v>411.75</v>
      </c>
      <c r="AP520" s="58">
        <v>0</v>
      </c>
      <c r="AQ520" s="58">
        <v>480</v>
      </c>
      <c r="AR520" s="58">
        <v>0</v>
      </c>
      <c r="AS520" s="58">
        <v>0</v>
      </c>
      <c r="AT520" s="58">
        <v>0</v>
      </c>
      <c r="AU520" s="58">
        <v>0</v>
      </c>
      <c r="AV520" s="58">
        <v>2209.0369899861698</v>
      </c>
      <c r="AW520" s="58">
        <v>13101.9469899862</v>
      </c>
      <c r="AX520" s="58">
        <v>32194.59</v>
      </c>
      <c r="AY520" s="58">
        <v>8896.06</v>
      </c>
      <c r="AZ520" s="58">
        <v>41090.65</v>
      </c>
      <c r="BA520" s="58">
        <v>15085.5400740525</v>
      </c>
    </row>
    <row r="521" spans="1:53">
      <c r="A521" s="56">
        <v>202404</v>
      </c>
      <c r="B521" s="56" t="s">
        <v>528</v>
      </c>
      <c r="C521" s="56" t="s">
        <v>60</v>
      </c>
      <c r="D521" s="56" t="s">
        <v>59</v>
      </c>
      <c r="E521" s="62" t="str">
        <f>VLOOKUP(C521,'[2]2024年门店-截止10.31'!A:C,3,0)</f>
        <v>营业</v>
      </c>
      <c r="F521" s="63">
        <f>VLOOKUP(C521,[2]面积!A:B,2,0)</f>
        <v>136</v>
      </c>
      <c r="G521" s="57" t="str">
        <f>IF(OR(E521="营业",E521="装修中"),VLOOKUP(C521,[2]当前组织架构!C:H,6,0),"")</f>
        <v>戴斌</v>
      </c>
      <c r="H521" s="57" t="str">
        <f>IF(OR(E521="营业",E521="装修中"),VLOOKUP(C521,[2]当前组织架构!C:H,5,0),"")</f>
        <v>池甜</v>
      </c>
      <c r="I521" s="58">
        <v>212028.17</v>
      </c>
      <c r="J521" s="58">
        <v>6175.5800000000199</v>
      </c>
      <c r="K521" s="58">
        <v>205852.59</v>
      </c>
      <c r="L521" s="58">
        <v>7898.07</v>
      </c>
      <c r="M521" s="58">
        <v>7518.86</v>
      </c>
      <c r="N521" s="58">
        <v>5278.84</v>
      </c>
      <c r="O521" s="58">
        <v>22871.11</v>
      </c>
      <c r="P521" s="58">
        <v>0</v>
      </c>
      <c r="Q521" s="58">
        <v>-966.17756332909198</v>
      </c>
      <c r="R521" s="58">
        <v>42600.702436670901</v>
      </c>
      <c r="S521" s="58">
        <v>9649.7495228110001</v>
      </c>
      <c r="T521" s="58">
        <v>-0.01</v>
      </c>
      <c r="U521" s="58">
        <v>7929.88</v>
      </c>
      <c r="V521" s="58">
        <v>60180.321959481902</v>
      </c>
      <c r="W521" s="58">
        <v>145672.26804051801</v>
      </c>
      <c r="X521" s="58">
        <v>24136.95</v>
      </c>
      <c r="Y521" s="58">
        <v>5747.43</v>
      </c>
      <c r="Z521" s="58">
        <v>1050.8699999999999</v>
      </c>
      <c r="AA521" s="58">
        <v>5006.47</v>
      </c>
      <c r="AB521" s="58">
        <v>367.36056603774</v>
      </c>
      <c r="AC521" s="58">
        <v>0</v>
      </c>
      <c r="AD521" s="58">
        <v>36309.080566037701</v>
      </c>
      <c r="AE521" s="58">
        <v>3554.03</v>
      </c>
      <c r="AF521" s="58">
        <v>0</v>
      </c>
      <c r="AG521" s="58">
        <v>537.79999999999995</v>
      </c>
      <c r="AH521" s="58">
        <v>600</v>
      </c>
      <c r="AI521" s="58">
        <v>1030</v>
      </c>
      <c r="AJ521" s="58">
        <v>354.44</v>
      </c>
      <c r="AK521" s="58">
        <v>56.66</v>
      </c>
      <c r="AL521" s="58">
        <v>0</v>
      </c>
      <c r="AM521" s="58">
        <v>1503.23</v>
      </c>
      <c r="AN521" s="58">
        <v>836.36</v>
      </c>
      <c r="AO521" s="58">
        <v>1209.8399999999999</v>
      </c>
      <c r="AP521" s="58">
        <v>0</v>
      </c>
      <c r="AQ521" s="58">
        <v>587</v>
      </c>
      <c r="AR521" s="58">
        <v>0</v>
      </c>
      <c r="AS521" s="58">
        <v>0</v>
      </c>
      <c r="AT521" s="58">
        <v>0</v>
      </c>
      <c r="AU521" s="58">
        <v>0</v>
      </c>
      <c r="AV521" s="58">
        <v>2453.2501526097099</v>
      </c>
      <c r="AW521" s="58">
        <v>12722.610152609701</v>
      </c>
      <c r="AX521" s="58">
        <v>19720</v>
      </c>
      <c r="AY521" s="58">
        <v>13147</v>
      </c>
      <c r="AZ521" s="58">
        <v>32867</v>
      </c>
      <c r="BA521" s="58">
        <v>63773.577321870602</v>
      </c>
    </row>
    <row r="522" spans="1:53">
      <c r="A522" s="56">
        <v>202404</v>
      </c>
      <c r="B522" s="56" t="s">
        <v>528</v>
      </c>
      <c r="C522" s="56" t="s">
        <v>62</v>
      </c>
      <c r="D522" s="56" t="s">
        <v>61</v>
      </c>
      <c r="E522" s="62" t="str">
        <f>VLOOKUP(C522,'[2]2024年门店-截止10.31'!A:C,3,0)</f>
        <v>已闭店</v>
      </c>
      <c r="F522" s="63">
        <f>VLOOKUP(C522,[2]面积!A:B,2,0)</f>
        <v>153</v>
      </c>
      <c r="G522" s="57" t="str">
        <f>IF(OR(E522="营业",E522="装修中"),VLOOKUP(C522,[2]当前组织架构!C:H,6,0),"")</f>
        <v/>
      </c>
      <c r="H522" s="57" t="str">
        <f>IF(OR(E522="营业",E522="装修中"),VLOOKUP(C522,[2]当前组织架构!C:H,5,0),"")</f>
        <v/>
      </c>
      <c r="I522" s="58">
        <v>46228.83</v>
      </c>
      <c r="J522" s="58">
        <v>1346.47</v>
      </c>
      <c r="K522" s="58">
        <v>44882.36</v>
      </c>
      <c r="L522" s="58">
        <v>2058.23</v>
      </c>
      <c r="M522" s="58">
        <v>2140.33</v>
      </c>
      <c r="N522" s="58">
        <v>1008.4</v>
      </c>
      <c r="O522" s="58">
        <v>6062.91</v>
      </c>
      <c r="P522" s="58">
        <v>0</v>
      </c>
      <c r="Q522" s="58">
        <v>-249.930578816652</v>
      </c>
      <c r="R522" s="58">
        <v>11019.939421183301</v>
      </c>
      <c r="S522" s="58">
        <v>2538.4979163384701</v>
      </c>
      <c r="T522" s="58">
        <v>-0.01</v>
      </c>
      <c r="U522" s="58">
        <v>3882.74</v>
      </c>
      <c r="V522" s="58">
        <v>17441.167337521802</v>
      </c>
      <c r="W522" s="58">
        <v>27441.192662478199</v>
      </c>
      <c r="X522" s="58">
        <v>11503.69</v>
      </c>
      <c r="Y522" s="58">
        <v>2382.4899999999998</v>
      </c>
      <c r="Z522" s="58">
        <v>1069.3499999999999</v>
      </c>
      <c r="AA522" s="58">
        <v>4359.05</v>
      </c>
      <c r="AB522" s="58">
        <v>277.66075471698099</v>
      </c>
      <c r="AC522" s="58">
        <v>11480</v>
      </c>
      <c r="AD522" s="58">
        <v>31072.240754717001</v>
      </c>
      <c r="AE522" s="58">
        <v>0</v>
      </c>
      <c r="AF522" s="58">
        <v>0</v>
      </c>
      <c r="AG522" s="58">
        <v>18</v>
      </c>
      <c r="AH522" s="58">
        <v>225</v>
      </c>
      <c r="AI522" s="58">
        <v>0</v>
      </c>
      <c r="AJ522" s="58">
        <v>0</v>
      </c>
      <c r="AK522" s="58">
        <v>230.12</v>
      </c>
      <c r="AL522" s="58">
        <v>0</v>
      </c>
      <c r="AM522" s="58">
        <v>96.5</v>
      </c>
      <c r="AN522" s="58">
        <v>245.28</v>
      </c>
      <c r="AO522" s="58">
        <v>123.12</v>
      </c>
      <c r="AP522" s="58">
        <v>0</v>
      </c>
      <c r="AQ522" s="58">
        <v>400</v>
      </c>
      <c r="AR522" s="58">
        <v>0</v>
      </c>
      <c r="AS522" s="58">
        <v>0</v>
      </c>
      <c r="AT522" s="58">
        <v>0</v>
      </c>
      <c r="AU522" s="58">
        <v>0</v>
      </c>
      <c r="AV522" s="58">
        <v>2209.0369899861698</v>
      </c>
      <c r="AW522" s="58">
        <v>3547.0569899861698</v>
      </c>
      <c r="AX522" s="58">
        <v>4803.18</v>
      </c>
      <c r="AY522" s="58">
        <v>1866.62</v>
      </c>
      <c r="AZ522" s="58">
        <v>6669.8</v>
      </c>
      <c r="BA522" s="58">
        <v>-13847.905082224999</v>
      </c>
    </row>
    <row r="523" spans="1:53">
      <c r="A523" s="56">
        <v>202404</v>
      </c>
      <c r="B523" s="56" t="s">
        <v>528</v>
      </c>
      <c r="C523" s="56" t="s">
        <v>64</v>
      </c>
      <c r="D523" s="56" t="s">
        <v>63</v>
      </c>
      <c r="E523" s="62" t="str">
        <f>VLOOKUP(C523,'[2]2024年门店-截止10.31'!A:C,3,0)</f>
        <v>营业</v>
      </c>
      <c r="F523" s="63">
        <f>VLOOKUP(C523,[2]面积!A:B,2,0)</f>
        <v>70</v>
      </c>
      <c r="G523" s="57" t="str">
        <f>IF(OR(E523="营业",E523="装修中"),VLOOKUP(C523,[2]当前组织架构!C:H,6,0),"")</f>
        <v>戴斌</v>
      </c>
      <c r="H523" s="57" t="str">
        <f>IF(OR(E523="营业",E523="装修中"),VLOOKUP(C523,[2]当前组织架构!C:H,5,0),"")</f>
        <v>董婷婷</v>
      </c>
      <c r="I523" s="58">
        <v>202415.31</v>
      </c>
      <c r="J523" s="58">
        <v>11457.47</v>
      </c>
      <c r="K523" s="58">
        <v>190957.84</v>
      </c>
      <c r="L523" s="58">
        <v>8806.59</v>
      </c>
      <c r="M523" s="58">
        <v>9080.77</v>
      </c>
      <c r="N523" s="58">
        <v>9321.09</v>
      </c>
      <c r="O523" s="58">
        <v>25248.76</v>
      </c>
      <c r="P523" s="58">
        <v>0</v>
      </c>
      <c r="Q523" s="58">
        <v>-1163.33736399858</v>
      </c>
      <c r="R523" s="58">
        <v>51293.872636001397</v>
      </c>
      <c r="S523" s="58">
        <v>10958.3183364119</v>
      </c>
      <c r="T523" s="58">
        <v>0</v>
      </c>
      <c r="U523" s="58">
        <v>2940.74</v>
      </c>
      <c r="V523" s="58">
        <v>65192.9309724134</v>
      </c>
      <c r="W523" s="58">
        <v>125764.909027587</v>
      </c>
      <c r="X523" s="58">
        <v>27780.880000000001</v>
      </c>
      <c r="Y523" s="58">
        <v>6585.42</v>
      </c>
      <c r="Z523" s="58">
        <v>2724.55</v>
      </c>
      <c r="AA523" s="58">
        <v>8025.71</v>
      </c>
      <c r="AB523" s="58">
        <v>2658.36075471698</v>
      </c>
      <c r="AC523" s="58">
        <v>0</v>
      </c>
      <c r="AD523" s="58">
        <v>47774.920754717001</v>
      </c>
      <c r="AE523" s="58">
        <v>8322.2000000000007</v>
      </c>
      <c r="AF523" s="58">
        <v>0</v>
      </c>
      <c r="AG523" s="58">
        <v>400.88</v>
      </c>
      <c r="AH523" s="58">
        <v>632.08000000000004</v>
      </c>
      <c r="AI523" s="58">
        <v>280</v>
      </c>
      <c r="AJ523" s="58">
        <v>93.91</v>
      </c>
      <c r="AK523" s="58">
        <v>47.61</v>
      </c>
      <c r="AL523" s="58">
        <v>0</v>
      </c>
      <c r="AM523" s="58">
        <v>1308.0999999999999</v>
      </c>
      <c r="AN523" s="58">
        <v>2450.64</v>
      </c>
      <c r="AO523" s="58">
        <v>880.49</v>
      </c>
      <c r="AP523" s="58">
        <v>0</v>
      </c>
      <c r="AQ523" s="58">
        <v>100</v>
      </c>
      <c r="AR523" s="58">
        <v>0</v>
      </c>
      <c r="AS523" s="58">
        <v>0</v>
      </c>
      <c r="AT523" s="58">
        <v>0</v>
      </c>
      <c r="AU523" s="58">
        <v>0</v>
      </c>
      <c r="AV523" s="58">
        <v>2026.0648066977601</v>
      </c>
      <c r="AW523" s="58">
        <v>16541.974806697799</v>
      </c>
      <c r="AX523" s="58">
        <v>43715.180952380899</v>
      </c>
      <c r="AY523" s="58">
        <v>6141.5094339622601</v>
      </c>
      <c r="AZ523" s="58">
        <v>49856.690386343202</v>
      </c>
      <c r="BA523" s="58">
        <v>11591.323079829001</v>
      </c>
    </row>
    <row r="524" spans="1:53">
      <c r="A524" s="56">
        <v>202404</v>
      </c>
      <c r="B524" s="56" t="s">
        <v>528</v>
      </c>
      <c r="C524" s="56" t="s">
        <v>66</v>
      </c>
      <c r="D524" s="56" t="s">
        <v>65</v>
      </c>
      <c r="E524" s="62" t="str">
        <f>VLOOKUP(C524,'[2]2024年门店-截止10.31'!A:C,3,0)</f>
        <v>营业</v>
      </c>
      <c r="F524" s="63">
        <f>VLOOKUP(C524,[2]面积!A:B,2,0)</f>
        <v>112</v>
      </c>
      <c r="G524" s="57" t="str">
        <f>IF(OR(E524="营业",E524="装修中"),VLOOKUP(C524,[2]当前组织架构!C:H,6,0),"")</f>
        <v>孙军</v>
      </c>
      <c r="H524" s="57" t="str">
        <f>IF(OR(E524="营业",E524="装修中"),VLOOKUP(C524,[2]当前组织架构!C:H,5,0),"")</f>
        <v>殷艳花</v>
      </c>
      <c r="I524" s="58">
        <v>107118.24</v>
      </c>
      <c r="J524" s="58">
        <v>6063.3</v>
      </c>
      <c r="K524" s="58">
        <v>101054.94</v>
      </c>
      <c r="L524" s="58">
        <v>5497.18</v>
      </c>
      <c r="M524" s="58">
        <v>4894.6400000000003</v>
      </c>
      <c r="N524" s="58">
        <v>5971.87</v>
      </c>
      <c r="O524" s="58">
        <v>13779.57</v>
      </c>
      <c r="P524" s="58">
        <v>0</v>
      </c>
      <c r="Q524" s="58">
        <v>-668.48352458553995</v>
      </c>
      <c r="R524" s="58">
        <v>29474.776475414499</v>
      </c>
      <c r="S524" s="58">
        <v>6086.5896767062204</v>
      </c>
      <c r="T524" s="58">
        <v>0</v>
      </c>
      <c r="U524" s="58">
        <v>1486.24</v>
      </c>
      <c r="V524" s="58">
        <v>37047.606152120701</v>
      </c>
      <c r="W524" s="58">
        <v>64007.333847879301</v>
      </c>
      <c r="X524" s="58">
        <v>22174.44</v>
      </c>
      <c r="Y524" s="58">
        <v>3395.3</v>
      </c>
      <c r="Z524" s="58">
        <v>2347.42</v>
      </c>
      <c r="AA524" s="58">
        <v>2761.21</v>
      </c>
      <c r="AB524" s="58">
        <v>3051.5873584905698</v>
      </c>
      <c r="AC524" s="58">
        <v>0</v>
      </c>
      <c r="AD524" s="58">
        <v>33729.957358490603</v>
      </c>
      <c r="AE524" s="58">
        <v>0</v>
      </c>
      <c r="AF524" s="58">
        <v>712</v>
      </c>
      <c r="AG524" s="58">
        <v>755.14</v>
      </c>
      <c r="AH524" s="58">
        <v>581.70000000000005</v>
      </c>
      <c r="AI524" s="58">
        <v>0</v>
      </c>
      <c r="AJ524" s="58">
        <v>346.66</v>
      </c>
      <c r="AK524" s="58">
        <v>52.34</v>
      </c>
      <c r="AL524" s="58">
        <v>0</v>
      </c>
      <c r="AM524" s="58">
        <v>1816.53</v>
      </c>
      <c r="AN524" s="58">
        <v>691.39</v>
      </c>
      <c r="AO524" s="58">
        <v>730.31</v>
      </c>
      <c r="AP524" s="58">
        <v>0</v>
      </c>
      <c r="AQ524" s="58">
        <v>0</v>
      </c>
      <c r="AR524" s="58">
        <v>0</v>
      </c>
      <c r="AS524" s="58">
        <v>0</v>
      </c>
      <c r="AT524" s="58">
        <v>0</v>
      </c>
      <c r="AU524" s="58">
        <v>0</v>
      </c>
      <c r="AV524" s="58">
        <v>2349.8617878298401</v>
      </c>
      <c r="AW524" s="58">
        <v>8035.9317878298398</v>
      </c>
      <c r="AX524" s="58">
        <v>24041.809523809501</v>
      </c>
      <c r="AY524" s="58">
        <v>9434.5094339622592</v>
      </c>
      <c r="AZ524" s="58">
        <v>33476.3189577718</v>
      </c>
      <c r="BA524" s="58">
        <v>-11234.874256212899</v>
      </c>
    </row>
    <row r="525" spans="1:53">
      <c r="A525" s="56">
        <v>202404</v>
      </c>
      <c r="B525" s="56" t="s">
        <v>528</v>
      </c>
      <c r="C525" s="56" t="s">
        <v>68</v>
      </c>
      <c r="D525" s="56" t="s">
        <v>67</v>
      </c>
      <c r="E525" s="62" t="str">
        <f>VLOOKUP(C525,'[2]2024年门店-截止10.31'!A:C,3,0)</f>
        <v>营业</v>
      </c>
      <c r="F525" s="63">
        <f>VLOOKUP(C525,[2]面积!A:B,2,0)</f>
        <v>79</v>
      </c>
      <c r="G525" s="57" t="str">
        <f>IF(OR(E525="营业",E525="装修中"),VLOOKUP(C525,[2]当前组织架构!C:H,6,0),"")</f>
        <v>孙军</v>
      </c>
      <c r="H525" s="57" t="str">
        <f>IF(OR(E525="营业",E525="装修中"),VLOOKUP(C525,[2]当前组织架构!C:H,5,0),"")</f>
        <v>郭洋</v>
      </c>
      <c r="I525" s="58">
        <v>245630.41</v>
      </c>
      <c r="J525" s="58">
        <v>13903.61</v>
      </c>
      <c r="K525" s="58">
        <v>231726.8</v>
      </c>
      <c r="L525" s="58">
        <v>10744.15</v>
      </c>
      <c r="M525" s="58">
        <v>11540.63</v>
      </c>
      <c r="N525" s="58">
        <v>7992.97</v>
      </c>
      <c r="O525" s="58">
        <v>30644.400000000001</v>
      </c>
      <c r="P525" s="58">
        <v>0</v>
      </c>
      <c r="Q525" s="58">
        <v>-1351.063340771</v>
      </c>
      <c r="R525" s="58">
        <v>59571.086659228997</v>
      </c>
      <c r="S525" s="58">
        <v>13107.8734138379</v>
      </c>
      <c r="T525" s="58">
        <v>0</v>
      </c>
      <c r="U525" s="58">
        <v>2809.14</v>
      </c>
      <c r="V525" s="58">
        <v>75488.100073066904</v>
      </c>
      <c r="W525" s="58">
        <v>156238.69992693301</v>
      </c>
      <c r="X525" s="58">
        <v>41449.25</v>
      </c>
      <c r="Y525" s="58">
        <v>8235.57</v>
      </c>
      <c r="Z525" s="58">
        <v>2065.73</v>
      </c>
      <c r="AA525" s="58">
        <v>9513.3700000000008</v>
      </c>
      <c r="AB525" s="58">
        <v>2178.4922641509402</v>
      </c>
      <c r="AC525" s="58">
        <v>0</v>
      </c>
      <c r="AD525" s="58">
        <v>63442.412264150902</v>
      </c>
      <c r="AE525" s="58">
        <v>8517</v>
      </c>
      <c r="AF525" s="58">
        <v>53</v>
      </c>
      <c r="AG525" s="58">
        <v>217.54</v>
      </c>
      <c r="AH525" s="58">
        <v>297.60000000000002</v>
      </c>
      <c r="AI525" s="58">
        <v>82</v>
      </c>
      <c r="AJ525" s="58">
        <v>-173.31</v>
      </c>
      <c r="AK525" s="58">
        <v>38.17</v>
      </c>
      <c r="AL525" s="58">
        <v>0</v>
      </c>
      <c r="AM525" s="58">
        <v>1387.4</v>
      </c>
      <c r="AN525" s="58">
        <v>132.69999999999999</v>
      </c>
      <c r="AO525" s="58">
        <v>876.06</v>
      </c>
      <c r="AP525" s="58">
        <v>0</v>
      </c>
      <c r="AQ525" s="58">
        <v>200</v>
      </c>
      <c r="AR525" s="58">
        <v>0</v>
      </c>
      <c r="AS525" s="58">
        <v>0</v>
      </c>
      <c r="AT525" s="58">
        <v>0</v>
      </c>
      <c r="AU525" s="58">
        <v>0</v>
      </c>
      <c r="AV525" s="58">
        <v>2769.6018066977599</v>
      </c>
      <c r="AW525" s="58">
        <v>14397.761806697799</v>
      </c>
      <c r="AX525" s="58">
        <v>75238.095238095193</v>
      </c>
      <c r="AY525" s="58">
        <v>7843.3962264150896</v>
      </c>
      <c r="AZ525" s="58">
        <v>83081.491464510298</v>
      </c>
      <c r="BA525" s="58">
        <v>-4682.9656084259796</v>
      </c>
    </row>
    <row r="526" spans="1:53">
      <c r="A526" s="56">
        <v>202404</v>
      </c>
      <c r="B526" s="56" t="s">
        <v>528</v>
      </c>
      <c r="C526" s="56" t="s">
        <v>70</v>
      </c>
      <c r="D526" s="56" t="s">
        <v>69</v>
      </c>
      <c r="E526" s="62" t="str">
        <f>VLOOKUP(C526,'[2]2024年门店-截止10.31'!A:C,3,0)</f>
        <v>营业</v>
      </c>
      <c r="F526" s="63">
        <f>VLOOKUP(C526,[2]面积!A:B,2,0)</f>
        <v>93.91</v>
      </c>
      <c r="G526" s="57" t="str">
        <f>IF(OR(E526="营业",E526="装修中"),VLOOKUP(C526,[2]当前组织架构!C:H,6,0),"")</f>
        <v>戴斌</v>
      </c>
      <c r="H526" s="57" t="str">
        <f>IF(OR(E526="营业",E526="装修中"),VLOOKUP(C526,[2]当前组织架构!C:H,5,0),"")</f>
        <v>冯珏</v>
      </c>
      <c r="I526" s="58">
        <v>218747.27</v>
      </c>
      <c r="J526" s="58">
        <v>12381.92</v>
      </c>
      <c r="K526" s="58">
        <v>206365.35</v>
      </c>
      <c r="L526" s="58">
        <v>10403.280000000001</v>
      </c>
      <c r="M526" s="58">
        <v>9461.5</v>
      </c>
      <c r="N526" s="58">
        <v>10375.32</v>
      </c>
      <c r="O526" s="58">
        <v>27735.53</v>
      </c>
      <c r="P526" s="58">
        <v>0</v>
      </c>
      <c r="Q526" s="58">
        <v>-1285.7187139834</v>
      </c>
      <c r="R526" s="58">
        <v>56689.911286016599</v>
      </c>
      <c r="S526" s="58">
        <v>12062.251425173999</v>
      </c>
      <c r="T526" s="58">
        <v>0</v>
      </c>
      <c r="U526" s="58">
        <v>2688.85</v>
      </c>
      <c r="V526" s="58">
        <v>71441.012711190604</v>
      </c>
      <c r="W526" s="58">
        <v>134924.33728880901</v>
      </c>
      <c r="X526" s="58">
        <v>23834.52</v>
      </c>
      <c r="Y526" s="58">
        <v>6529.65</v>
      </c>
      <c r="Z526" s="58">
        <v>2094.1999999999998</v>
      </c>
      <c r="AA526" s="58">
        <v>7747.68</v>
      </c>
      <c r="AB526" s="58">
        <v>1681.6181132075501</v>
      </c>
      <c r="AC526" s="58">
        <v>0</v>
      </c>
      <c r="AD526" s="58">
        <v>41887.668113207597</v>
      </c>
      <c r="AE526" s="58">
        <v>4246.7</v>
      </c>
      <c r="AF526" s="58">
        <v>91.93</v>
      </c>
      <c r="AG526" s="58">
        <v>294.5</v>
      </c>
      <c r="AH526" s="58">
        <v>466.4</v>
      </c>
      <c r="AI526" s="58">
        <v>119</v>
      </c>
      <c r="AJ526" s="58">
        <v>116.54</v>
      </c>
      <c r="AK526" s="58">
        <v>48.87</v>
      </c>
      <c r="AL526" s="58">
        <v>0</v>
      </c>
      <c r="AM526" s="58">
        <v>1113.3599999999999</v>
      </c>
      <c r="AN526" s="58">
        <v>138.1</v>
      </c>
      <c r="AO526" s="58">
        <v>595.96</v>
      </c>
      <c r="AP526" s="58">
        <v>0</v>
      </c>
      <c r="AQ526" s="58">
        <v>150</v>
      </c>
      <c r="AR526" s="58">
        <v>0</v>
      </c>
      <c r="AS526" s="58">
        <v>0</v>
      </c>
      <c r="AT526" s="58">
        <v>0</v>
      </c>
      <c r="AU526" s="58">
        <v>0</v>
      </c>
      <c r="AV526" s="58">
        <v>2588.9836955866499</v>
      </c>
      <c r="AW526" s="58">
        <v>9970.3436955866491</v>
      </c>
      <c r="AX526" s="58">
        <v>68010.219047619001</v>
      </c>
      <c r="AY526" s="58">
        <v>9745.3773584905703</v>
      </c>
      <c r="AZ526" s="58">
        <v>77755.596406109602</v>
      </c>
      <c r="BA526" s="58">
        <v>5310.7290739051996</v>
      </c>
    </row>
    <row r="527" spans="1:53">
      <c r="A527" s="56">
        <v>202404</v>
      </c>
      <c r="B527" s="56" t="s">
        <v>528</v>
      </c>
      <c r="C527" s="56" t="s">
        <v>72</v>
      </c>
      <c r="D527" s="56" t="s">
        <v>71</v>
      </c>
      <c r="E527" s="62" t="str">
        <f>VLOOKUP(C527,'[2]2024年门店-截止10.31'!A:C,3,0)</f>
        <v>营业</v>
      </c>
      <c r="F527" s="63">
        <f>VLOOKUP(C527,[2]面积!A:B,2,0)</f>
        <v>132</v>
      </c>
      <c r="G527" s="57" t="str">
        <f>IF(OR(E527="营业",E527="装修中"),VLOOKUP(C527,[2]当前组织架构!C:H,6,0),"")</f>
        <v>戴斌</v>
      </c>
      <c r="H527" s="57" t="str">
        <f>IF(OR(E527="营业",E527="装修中"),VLOOKUP(C527,[2]当前组织架构!C:H,5,0),"")</f>
        <v>冯珏</v>
      </c>
      <c r="I527" s="58">
        <v>352349.91</v>
      </c>
      <c r="J527" s="58">
        <v>19944.330000000002</v>
      </c>
      <c r="K527" s="58">
        <v>332405.58</v>
      </c>
      <c r="L527" s="58">
        <v>14625.37</v>
      </c>
      <c r="M527" s="58">
        <v>13406.54</v>
      </c>
      <c r="N527" s="58">
        <v>5789.68</v>
      </c>
      <c r="O527" s="58">
        <v>36917.56</v>
      </c>
      <c r="P527" s="58">
        <v>0</v>
      </c>
      <c r="Q527" s="58">
        <v>-1568.7737928208601</v>
      </c>
      <c r="R527" s="58">
        <v>69170.376207179099</v>
      </c>
      <c r="S527" s="58">
        <v>15605.296290922</v>
      </c>
      <c r="T527" s="58">
        <v>0</v>
      </c>
      <c r="U527" s="58">
        <v>2633.65</v>
      </c>
      <c r="V527" s="58">
        <v>87409.322498101101</v>
      </c>
      <c r="W527" s="58">
        <v>244996.257501899</v>
      </c>
      <c r="X527" s="58">
        <v>39352.5</v>
      </c>
      <c r="Y527" s="58">
        <v>8394.39</v>
      </c>
      <c r="Z527" s="58">
        <v>3455.82</v>
      </c>
      <c r="AA527" s="58">
        <v>8047.84</v>
      </c>
      <c r="AB527" s="58">
        <v>1624.49018867925</v>
      </c>
      <c r="AC527" s="58">
        <v>0</v>
      </c>
      <c r="AD527" s="58">
        <v>60875.040188679297</v>
      </c>
      <c r="AE527" s="58">
        <v>4500</v>
      </c>
      <c r="AF527" s="58">
        <v>0</v>
      </c>
      <c r="AG527" s="58">
        <v>346.55</v>
      </c>
      <c r="AH527" s="58">
        <v>602.64</v>
      </c>
      <c r="AI527" s="58">
        <v>400</v>
      </c>
      <c r="AJ527" s="58">
        <v>823.23</v>
      </c>
      <c r="AK527" s="58">
        <v>45.72</v>
      </c>
      <c r="AL527" s="58">
        <v>0</v>
      </c>
      <c r="AM527" s="58">
        <v>2110.33</v>
      </c>
      <c r="AN527" s="58">
        <v>679.49</v>
      </c>
      <c r="AO527" s="58">
        <v>1078.33</v>
      </c>
      <c r="AP527" s="58">
        <v>500</v>
      </c>
      <c r="AQ527" s="58">
        <v>150</v>
      </c>
      <c r="AR527" s="58">
        <v>0</v>
      </c>
      <c r="AS527" s="58">
        <v>0</v>
      </c>
      <c r="AT527" s="58">
        <v>0</v>
      </c>
      <c r="AU527" s="58">
        <v>0</v>
      </c>
      <c r="AV527" s="58">
        <v>2588.9836955866499</v>
      </c>
      <c r="AW527" s="58">
        <v>13825.2736955867</v>
      </c>
      <c r="AX527" s="58">
        <v>54685.714285714297</v>
      </c>
      <c r="AY527" s="58">
        <v>11207.5471698113</v>
      </c>
      <c r="AZ527" s="58">
        <v>65893.2614555256</v>
      </c>
      <c r="BA527" s="58">
        <v>104402.682162107</v>
      </c>
    </row>
    <row r="528" spans="1:53">
      <c r="A528" s="56">
        <v>202404</v>
      </c>
      <c r="B528" s="56" t="s">
        <v>528</v>
      </c>
      <c r="C528" s="56" t="s">
        <v>74</v>
      </c>
      <c r="D528" s="56" t="s">
        <v>73</v>
      </c>
      <c r="E528" s="62" t="str">
        <f>VLOOKUP(C528,'[2]2024年门店-截止10.31'!A:C,3,0)</f>
        <v>营业</v>
      </c>
      <c r="F528" s="63">
        <f>VLOOKUP(C528,[2]面积!A:B,2,0)</f>
        <v>70</v>
      </c>
      <c r="G528" s="57" t="str">
        <f>IF(OR(E528="营业",E528="装修中"),VLOOKUP(C528,[2]当前组织架构!C:H,6,0),"")</f>
        <v>戴斌</v>
      </c>
      <c r="H528" s="57" t="str">
        <f>IF(OR(E528="营业",E528="装修中"),VLOOKUP(C528,[2]当前组织架构!C:H,5,0),"")</f>
        <v>冯珏</v>
      </c>
      <c r="I528" s="58">
        <v>151704.97</v>
      </c>
      <c r="J528" s="58">
        <v>8587.0700000000106</v>
      </c>
      <c r="K528" s="58">
        <v>143117.9</v>
      </c>
      <c r="L528" s="58">
        <v>7022.35</v>
      </c>
      <c r="M528" s="58">
        <v>6741.19</v>
      </c>
      <c r="N528" s="58">
        <v>9695.73</v>
      </c>
      <c r="O528" s="58">
        <v>20877.18</v>
      </c>
      <c r="P528" s="58">
        <v>0</v>
      </c>
      <c r="Q528" s="58">
        <v>-983.24422652395901</v>
      </c>
      <c r="R528" s="58">
        <v>43353.205773476002</v>
      </c>
      <c r="S528" s="58">
        <v>9128.3345792820601</v>
      </c>
      <c r="T528" s="58">
        <v>0</v>
      </c>
      <c r="U528" s="58">
        <v>2688.38</v>
      </c>
      <c r="V528" s="58">
        <v>55169.920352758098</v>
      </c>
      <c r="W528" s="58">
        <v>87947.979647241897</v>
      </c>
      <c r="X528" s="58">
        <v>23199.62</v>
      </c>
      <c r="Y528" s="58">
        <v>4990.0200000000004</v>
      </c>
      <c r="Z528" s="58">
        <v>2155.2600000000002</v>
      </c>
      <c r="AA528" s="58">
        <v>3378.29</v>
      </c>
      <c r="AB528" s="58">
        <v>1763.2175471698099</v>
      </c>
      <c r="AC528" s="58">
        <v>0</v>
      </c>
      <c r="AD528" s="58">
        <v>35486.407547169802</v>
      </c>
      <c r="AE528" s="58">
        <v>3805</v>
      </c>
      <c r="AF528" s="58">
        <v>0</v>
      </c>
      <c r="AG528" s="58">
        <v>351.63</v>
      </c>
      <c r="AH528" s="58">
        <v>1088.6400000000001</v>
      </c>
      <c r="AI528" s="58">
        <v>60</v>
      </c>
      <c r="AJ528" s="58">
        <v>164.73</v>
      </c>
      <c r="AK528" s="58">
        <v>36.03</v>
      </c>
      <c r="AL528" s="58">
        <v>0</v>
      </c>
      <c r="AM528" s="58">
        <v>678.53</v>
      </c>
      <c r="AN528" s="58">
        <v>681.14</v>
      </c>
      <c r="AO528" s="58">
        <v>790.13</v>
      </c>
      <c r="AP528" s="58">
        <v>0</v>
      </c>
      <c r="AQ528" s="58">
        <v>150</v>
      </c>
      <c r="AR528" s="58">
        <v>0</v>
      </c>
      <c r="AS528" s="58">
        <v>0</v>
      </c>
      <c r="AT528" s="58">
        <v>0</v>
      </c>
      <c r="AU528" s="58">
        <v>0</v>
      </c>
      <c r="AV528" s="58">
        <v>2588.9836955866499</v>
      </c>
      <c r="AW528" s="58">
        <v>10394.813695586599</v>
      </c>
      <c r="AX528" s="58">
        <v>35688.885714285701</v>
      </c>
      <c r="AY528" s="58">
        <v>7264.1509433962301</v>
      </c>
      <c r="AZ528" s="58">
        <v>42953.0366576819</v>
      </c>
      <c r="BA528" s="58">
        <v>-886.27825319643296</v>
      </c>
    </row>
    <row r="529" spans="1:53">
      <c r="A529" s="56">
        <v>202404</v>
      </c>
      <c r="B529" s="56" t="s">
        <v>528</v>
      </c>
      <c r="C529" s="56" t="s">
        <v>78</v>
      </c>
      <c r="D529" s="56" t="s">
        <v>77</v>
      </c>
      <c r="E529" s="62" t="str">
        <f>VLOOKUP(C529,'[2]2024年门店-截止10.31'!A:C,3,0)</f>
        <v>营业</v>
      </c>
      <c r="F529" s="63">
        <f>VLOOKUP(C529,[2]面积!A:B,2,0)</f>
        <v>70.349999999999994</v>
      </c>
      <c r="G529" s="57" t="str">
        <f>IF(OR(E529="营业",E529="装修中"),VLOOKUP(C529,[2]当前组织架构!C:H,6,0),"")</f>
        <v>戴斌</v>
      </c>
      <c r="H529" s="57" t="str">
        <f>IF(OR(E529="营业",E529="装修中"),VLOOKUP(C529,[2]当前组织架构!C:H,5,0),"")</f>
        <v>董婷婷</v>
      </c>
      <c r="I529" s="58">
        <v>157559.53</v>
      </c>
      <c r="J529" s="58">
        <v>8918.45999999999</v>
      </c>
      <c r="K529" s="58">
        <v>148641.07</v>
      </c>
      <c r="L529" s="58">
        <v>7684.9</v>
      </c>
      <c r="M529" s="58">
        <v>7498.92</v>
      </c>
      <c r="N529" s="58">
        <v>9376.9599999999991</v>
      </c>
      <c r="O529" s="58">
        <v>21280.61</v>
      </c>
      <c r="P529" s="58">
        <v>0</v>
      </c>
      <c r="Q529" s="58">
        <v>-1016.61910354422</v>
      </c>
      <c r="R529" s="58">
        <v>44824.770896455797</v>
      </c>
      <c r="S529" s="58">
        <v>9350.1196758063707</v>
      </c>
      <c r="T529" s="58">
        <v>0</v>
      </c>
      <c r="U529" s="58">
        <v>2923.76</v>
      </c>
      <c r="V529" s="58">
        <v>57098.650572262202</v>
      </c>
      <c r="W529" s="58">
        <v>91542.419427737899</v>
      </c>
      <c r="X529" s="58">
        <v>26784.54</v>
      </c>
      <c r="Y529" s="58">
        <v>2430.4</v>
      </c>
      <c r="Z529" s="58">
        <v>1127.02</v>
      </c>
      <c r="AA529" s="58">
        <v>6903.39</v>
      </c>
      <c r="AB529" s="58">
        <v>840.45849056604004</v>
      </c>
      <c r="AC529" s="58">
        <v>0</v>
      </c>
      <c r="AD529" s="58">
        <v>38085.808490566</v>
      </c>
      <c r="AE529" s="58">
        <v>2590.52</v>
      </c>
      <c r="AF529" s="58">
        <v>149.6</v>
      </c>
      <c r="AG529" s="58">
        <v>568.25</v>
      </c>
      <c r="AH529" s="58">
        <v>124.36</v>
      </c>
      <c r="AI529" s="58">
        <v>575</v>
      </c>
      <c r="AJ529" s="58">
        <v>7.43</v>
      </c>
      <c r="AK529" s="58">
        <v>42.47</v>
      </c>
      <c r="AL529" s="58">
        <v>0</v>
      </c>
      <c r="AM529" s="58">
        <v>799.13</v>
      </c>
      <c r="AN529" s="58">
        <v>1981.29</v>
      </c>
      <c r="AO529" s="58">
        <v>517.85</v>
      </c>
      <c r="AP529" s="58">
        <v>0</v>
      </c>
      <c r="AQ529" s="58">
        <v>220</v>
      </c>
      <c r="AR529" s="58">
        <v>0</v>
      </c>
      <c r="AS529" s="58">
        <v>0</v>
      </c>
      <c r="AT529" s="58">
        <v>0</v>
      </c>
      <c r="AU529" s="58">
        <v>0</v>
      </c>
      <c r="AV529" s="58">
        <v>2026.0648066977601</v>
      </c>
      <c r="AW529" s="58">
        <v>9601.9648066977607</v>
      </c>
      <c r="AX529" s="58">
        <v>21398.1238095238</v>
      </c>
      <c r="AY529" s="58">
        <v>9147.4622641509395</v>
      </c>
      <c r="AZ529" s="58">
        <v>30545.586073674702</v>
      </c>
      <c r="BA529" s="58">
        <v>13309.060056799401</v>
      </c>
    </row>
    <row r="530" spans="1:53">
      <c r="A530" s="56">
        <v>202404</v>
      </c>
      <c r="B530" s="56" t="s">
        <v>528</v>
      </c>
      <c r="C530" s="56" t="s">
        <v>80</v>
      </c>
      <c r="D530" s="56" t="s">
        <v>79</v>
      </c>
      <c r="E530" s="62" t="str">
        <f>VLOOKUP(C530,'[2]2024年门店-截止10.31'!A:C,3,0)</f>
        <v>营业</v>
      </c>
      <c r="F530" s="63">
        <f>VLOOKUP(C530,[2]面积!A:B,2,0)</f>
        <v>115.71</v>
      </c>
      <c r="G530" s="57" t="str">
        <f>IF(OR(E530="营业",E530="装修中"),VLOOKUP(C530,[2]当前组织架构!C:H,6,0),"")</f>
        <v>戴斌</v>
      </c>
      <c r="H530" s="57" t="str">
        <f>IF(OR(E530="营业",E530="装修中"),VLOOKUP(C530,[2]当前组织架构!C:H,5,0),"")</f>
        <v>冯珏</v>
      </c>
      <c r="I530" s="58">
        <v>303192.53000000003</v>
      </c>
      <c r="J530" s="58">
        <v>17161.84</v>
      </c>
      <c r="K530" s="58">
        <v>286030.69</v>
      </c>
      <c r="L530" s="58">
        <v>12894.06</v>
      </c>
      <c r="M530" s="58">
        <v>11102.56</v>
      </c>
      <c r="N530" s="58">
        <v>4727.07</v>
      </c>
      <c r="O530" s="58">
        <v>35539.440000000002</v>
      </c>
      <c r="P530" s="58">
        <v>0</v>
      </c>
      <c r="Q530" s="58">
        <v>-1425.15586049083</v>
      </c>
      <c r="R530" s="58">
        <v>62837.974139509199</v>
      </c>
      <c r="S530" s="58">
        <v>14754.1832244589</v>
      </c>
      <c r="T530" s="58">
        <v>0</v>
      </c>
      <c r="U530" s="58">
        <v>2570.46</v>
      </c>
      <c r="V530" s="58">
        <v>80162.617363968093</v>
      </c>
      <c r="W530" s="58">
        <v>205868.07263603201</v>
      </c>
      <c r="X530" s="58">
        <v>40010.199999999997</v>
      </c>
      <c r="Y530" s="58">
        <v>7973.34</v>
      </c>
      <c r="Z530" s="58">
        <v>3196.69</v>
      </c>
      <c r="AA530" s="58">
        <v>8102.07</v>
      </c>
      <c r="AB530" s="58">
        <v>2190.9467924528299</v>
      </c>
      <c r="AC530" s="58">
        <v>0</v>
      </c>
      <c r="AD530" s="58">
        <v>61473.246792452803</v>
      </c>
      <c r="AE530" s="58">
        <v>3040.93</v>
      </c>
      <c r="AF530" s="58">
        <v>547.82000000000005</v>
      </c>
      <c r="AG530" s="58">
        <v>1381.09</v>
      </c>
      <c r="AH530" s="58">
        <v>1156.5</v>
      </c>
      <c r="AI530" s="58">
        <v>75</v>
      </c>
      <c r="AJ530" s="58">
        <v>542</v>
      </c>
      <c r="AK530" s="58">
        <v>45.66</v>
      </c>
      <c r="AL530" s="58">
        <v>0</v>
      </c>
      <c r="AM530" s="58">
        <v>957.41</v>
      </c>
      <c r="AN530" s="58">
        <v>696.74</v>
      </c>
      <c r="AO530" s="58">
        <v>1082.46</v>
      </c>
      <c r="AP530" s="58">
        <v>0</v>
      </c>
      <c r="AQ530" s="58">
        <v>150</v>
      </c>
      <c r="AR530" s="58">
        <v>0</v>
      </c>
      <c r="AS530" s="58">
        <v>0</v>
      </c>
      <c r="AT530" s="58">
        <v>0</v>
      </c>
      <c r="AU530" s="58">
        <v>0</v>
      </c>
      <c r="AV530" s="58">
        <v>2588.9836955866499</v>
      </c>
      <c r="AW530" s="58">
        <v>12264.5936955867</v>
      </c>
      <c r="AX530" s="58">
        <v>43575.238095238099</v>
      </c>
      <c r="AY530" s="58">
        <v>10697.7169811321</v>
      </c>
      <c r="AZ530" s="58">
        <v>54272.955076370199</v>
      </c>
      <c r="BA530" s="58">
        <v>77857.277071622302</v>
      </c>
    </row>
    <row r="531" spans="1:53">
      <c r="A531" s="56">
        <v>202404</v>
      </c>
      <c r="B531" s="56" t="s">
        <v>528</v>
      </c>
      <c r="C531" s="56" t="s">
        <v>82</v>
      </c>
      <c r="D531" s="56" t="s">
        <v>81</v>
      </c>
      <c r="E531" s="62" t="str">
        <f>VLOOKUP(C531,'[2]2024年门店-截止10.31'!A:C,3,0)</f>
        <v>营业</v>
      </c>
      <c r="F531" s="63">
        <f>VLOOKUP(C531,[2]面积!A:B,2,0)</f>
        <v>66.19</v>
      </c>
      <c r="G531" s="57" t="str">
        <f>IF(OR(E531="营业",E531="装修中"),VLOOKUP(C531,[2]当前组织架构!C:H,6,0),"")</f>
        <v>孙军</v>
      </c>
      <c r="H531" s="57" t="str">
        <f>IF(OR(E531="营业",E531="装修中"),VLOOKUP(C531,[2]当前组织架构!C:H,5,0),"")</f>
        <v>甘胜斌</v>
      </c>
      <c r="I531" s="58">
        <v>144744.17000000001</v>
      </c>
      <c r="J531" s="58">
        <v>8193.0700000000106</v>
      </c>
      <c r="K531" s="58">
        <v>136551.1</v>
      </c>
      <c r="L531" s="58">
        <v>6818.38</v>
      </c>
      <c r="M531" s="58">
        <v>6428.38</v>
      </c>
      <c r="N531" s="58">
        <v>7842.89</v>
      </c>
      <c r="O531" s="58">
        <v>20593.580000000002</v>
      </c>
      <c r="P531" s="58">
        <v>0</v>
      </c>
      <c r="Q531" s="58">
        <v>-924.40407927044896</v>
      </c>
      <c r="R531" s="58">
        <v>40758.8259207296</v>
      </c>
      <c r="S531" s="58">
        <v>8860.7148331752906</v>
      </c>
      <c r="T531" s="58">
        <v>0</v>
      </c>
      <c r="U531" s="58">
        <v>1814.47</v>
      </c>
      <c r="V531" s="58">
        <v>51434.010753904797</v>
      </c>
      <c r="W531" s="58">
        <v>85117.089246095202</v>
      </c>
      <c r="X531" s="58">
        <v>25310.25</v>
      </c>
      <c r="Y531" s="58">
        <v>3886.71</v>
      </c>
      <c r="Z531" s="58">
        <v>853.11</v>
      </c>
      <c r="AA531" s="58">
        <v>6805.67</v>
      </c>
      <c r="AB531" s="58">
        <v>1109.7458490566</v>
      </c>
      <c r="AC531" s="58">
        <v>0</v>
      </c>
      <c r="AD531" s="58">
        <v>37965.485849056597</v>
      </c>
      <c r="AE531" s="58">
        <v>265</v>
      </c>
      <c r="AF531" s="58">
        <v>0</v>
      </c>
      <c r="AG531" s="58">
        <v>392.56</v>
      </c>
      <c r="AH531" s="58">
        <v>333.9</v>
      </c>
      <c r="AI531" s="58">
        <v>0</v>
      </c>
      <c r="AJ531" s="58">
        <v>147.01</v>
      </c>
      <c r="AK531" s="58">
        <v>39.159999999999997</v>
      </c>
      <c r="AL531" s="58">
        <v>0</v>
      </c>
      <c r="AM531" s="58">
        <v>1048.6099999999999</v>
      </c>
      <c r="AN531" s="58">
        <v>2282.19</v>
      </c>
      <c r="AO531" s="58">
        <v>733.5</v>
      </c>
      <c r="AP531" s="58">
        <v>0</v>
      </c>
      <c r="AQ531" s="58">
        <v>200</v>
      </c>
      <c r="AR531" s="58">
        <v>0</v>
      </c>
      <c r="AS531" s="58">
        <v>0</v>
      </c>
      <c r="AT531" s="58">
        <v>0</v>
      </c>
      <c r="AU531" s="58">
        <v>0</v>
      </c>
      <c r="AV531" s="58">
        <v>2399.9068066977602</v>
      </c>
      <c r="AW531" s="58">
        <v>7841.83680669776</v>
      </c>
      <c r="AX531" s="58">
        <v>35175.257142857103</v>
      </c>
      <c r="AY531" s="58">
        <v>5245.2452830188704</v>
      </c>
      <c r="AZ531" s="58">
        <v>40420.502425876002</v>
      </c>
      <c r="BA531" s="58">
        <v>-1110.73583553512</v>
      </c>
    </row>
    <row r="532" spans="1:53">
      <c r="A532" s="56">
        <v>202404</v>
      </c>
      <c r="B532" s="56" t="s">
        <v>528</v>
      </c>
      <c r="C532" s="56" t="s">
        <v>84</v>
      </c>
      <c r="D532" s="56" t="s">
        <v>83</v>
      </c>
      <c r="E532" s="62" t="str">
        <f>VLOOKUP(C532,'[2]2024年门店-截止10.31'!A:C,3,0)</f>
        <v>营业</v>
      </c>
      <c r="F532" s="63">
        <f>VLOOKUP(C532,[2]面积!A:B,2,0)</f>
        <v>70</v>
      </c>
      <c r="G532" s="57" t="str">
        <f>IF(OR(E532="营业",E532="装修中"),VLOOKUP(C532,[2]当前组织架构!C:H,6,0),"")</f>
        <v>孙军</v>
      </c>
      <c r="H532" s="57" t="str">
        <f>IF(OR(E532="营业",E532="装修中"),VLOOKUP(C532,[2]当前组织架构!C:H,5,0),"")</f>
        <v>甘胜斌</v>
      </c>
      <c r="I532" s="58">
        <v>173134.31</v>
      </c>
      <c r="J532" s="58">
        <v>9800.06</v>
      </c>
      <c r="K532" s="58">
        <v>163334.25</v>
      </c>
      <c r="L532" s="58">
        <v>9832.85</v>
      </c>
      <c r="M532" s="58">
        <v>8814.31</v>
      </c>
      <c r="N532" s="58">
        <v>12328.35</v>
      </c>
      <c r="O532" s="58">
        <v>24278.77</v>
      </c>
      <c r="P532" s="58">
        <v>0</v>
      </c>
      <c r="Q532" s="58">
        <v>-1225.3676557491201</v>
      </c>
      <c r="R532" s="58">
        <v>54028.912344250901</v>
      </c>
      <c r="S532" s="58">
        <v>10874.315519297599</v>
      </c>
      <c r="T532" s="58">
        <v>0</v>
      </c>
      <c r="U532" s="58">
        <v>2845.93</v>
      </c>
      <c r="V532" s="58">
        <v>67749.157863548506</v>
      </c>
      <c r="W532" s="58">
        <v>95585.092136451494</v>
      </c>
      <c r="X532" s="58">
        <v>32486.41</v>
      </c>
      <c r="Y532" s="58">
        <v>3547.9</v>
      </c>
      <c r="Z532" s="58">
        <v>549.71</v>
      </c>
      <c r="AA532" s="58">
        <v>8881.15</v>
      </c>
      <c r="AB532" s="58">
        <v>979.69018867924001</v>
      </c>
      <c r="AC532" s="58">
        <v>0</v>
      </c>
      <c r="AD532" s="58">
        <v>46444.860188679202</v>
      </c>
      <c r="AE532" s="58">
        <v>2063.69</v>
      </c>
      <c r="AF532" s="58">
        <v>0</v>
      </c>
      <c r="AG532" s="58">
        <v>1050</v>
      </c>
      <c r="AH532" s="58">
        <v>611.20000000000005</v>
      </c>
      <c r="AI532" s="58">
        <v>760</v>
      </c>
      <c r="AJ532" s="58">
        <v>46.94</v>
      </c>
      <c r="AK532" s="58">
        <v>33.46</v>
      </c>
      <c r="AL532" s="58">
        <v>0</v>
      </c>
      <c r="AM532" s="58">
        <v>2415.65</v>
      </c>
      <c r="AN532" s="58">
        <v>1812.84</v>
      </c>
      <c r="AO532" s="58">
        <v>899.65</v>
      </c>
      <c r="AP532" s="58">
        <v>0</v>
      </c>
      <c r="AQ532" s="58">
        <v>0</v>
      </c>
      <c r="AR532" s="58">
        <v>0</v>
      </c>
      <c r="AS532" s="58">
        <v>0</v>
      </c>
      <c r="AT532" s="58">
        <v>0</v>
      </c>
      <c r="AU532" s="58">
        <v>0</v>
      </c>
      <c r="AV532" s="58">
        <v>2349.8617878298401</v>
      </c>
      <c r="AW532" s="58">
        <v>12043.291787829799</v>
      </c>
      <c r="AX532" s="58">
        <v>14512.209523809501</v>
      </c>
      <c r="AY532" s="58">
        <v>1981.1320754717001</v>
      </c>
      <c r="AZ532" s="58">
        <v>16493.341599281201</v>
      </c>
      <c r="BA532" s="58">
        <v>20603.598560661299</v>
      </c>
    </row>
    <row r="533" spans="1:53">
      <c r="A533" s="56">
        <v>202404</v>
      </c>
      <c r="B533" s="56" t="s">
        <v>528</v>
      </c>
      <c r="C533" s="56" t="s">
        <v>86</v>
      </c>
      <c r="D533" s="56" t="s">
        <v>85</v>
      </c>
      <c r="E533" s="62" t="str">
        <f>VLOOKUP(C533,'[2]2024年门店-截止10.31'!A:C,3,0)</f>
        <v>营业</v>
      </c>
      <c r="F533" s="63">
        <f>VLOOKUP(C533,[2]面积!A:B,2,0)</f>
        <v>91</v>
      </c>
      <c r="G533" s="57" t="str">
        <f>IF(OR(E533="营业",E533="装修中"),VLOOKUP(C533,[2]当前组织架构!C:H,6,0),"")</f>
        <v>戴斌</v>
      </c>
      <c r="H533" s="57" t="str">
        <f>IF(OR(E533="营业",E533="装修中"),VLOOKUP(C533,[2]当前组织架构!C:H,5,0),"")</f>
        <v>冯珏</v>
      </c>
      <c r="I533" s="58">
        <v>112295.42</v>
      </c>
      <c r="J533" s="58">
        <v>6356.34</v>
      </c>
      <c r="K533" s="58">
        <v>105939.08</v>
      </c>
      <c r="L533" s="58">
        <v>4779.92</v>
      </c>
      <c r="M533" s="58">
        <v>4377.08</v>
      </c>
      <c r="N533" s="58">
        <v>1684.58</v>
      </c>
      <c r="O533" s="58">
        <v>12301.95</v>
      </c>
      <c r="P533" s="58">
        <v>0</v>
      </c>
      <c r="Q533" s="58">
        <v>-513.25133730562595</v>
      </c>
      <c r="R533" s="58">
        <v>22630.2786626944</v>
      </c>
      <c r="S533" s="58">
        <v>5170.0949929956996</v>
      </c>
      <c r="T533" s="58">
        <v>0</v>
      </c>
      <c r="U533" s="58">
        <v>2477.06</v>
      </c>
      <c r="V533" s="58">
        <v>30277.4336556901</v>
      </c>
      <c r="W533" s="58">
        <v>75661.646344309906</v>
      </c>
      <c r="X533" s="58">
        <v>28894.6</v>
      </c>
      <c r="Y533" s="58">
        <v>3810.09</v>
      </c>
      <c r="Z533" s="58">
        <v>2047.56</v>
      </c>
      <c r="AA533" s="58">
        <v>10058.09</v>
      </c>
      <c r="AB533" s="58">
        <v>909.57264150943001</v>
      </c>
      <c r="AC533" s="58">
        <v>0</v>
      </c>
      <c r="AD533" s="58">
        <v>45719.9126415094</v>
      </c>
      <c r="AE533" s="58">
        <v>9227.6200000000008</v>
      </c>
      <c r="AF533" s="58">
        <v>73.34</v>
      </c>
      <c r="AG533" s="58">
        <v>464.53</v>
      </c>
      <c r="AH533" s="58">
        <v>731.55</v>
      </c>
      <c r="AI533" s="58">
        <v>73</v>
      </c>
      <c r="AJ533" s="58">
        <v>556.95000000000005</v>
      </c>
      <c r="AK533" s="58">
        <v>35.42</v>
      </c>
      <c r="AL533" s="58">
        <v>0</v>
      </c>
      <c r="AM533" s="58">
        <v>855.59</v>
      </c>
      <c r="AN533" s="58">
        <v>845.69</v>
      </c>
      <c r="AO533" s="58">
        <v>416.92</v>
      </c>
      <c r="AP533" s="58">
        <v>500</v>
      </c>
      <c r="AQ533" s="58">
        <v>288</v>
      </c>
      <c r="AR533" s="58">
        <v>0</v>
      </c>
      <c r="AS533" s="58">
        <v>0</v>
      </c>
      <c r="AT533" s="58">
        <v>0</v>
      </c>
      <c r="AU533" s="58">
        <v>0</v>
      </c>
      <c r="AV533" s="58">
        <v>2588.9836955866499</v>
      </c>
      <c r="AW533" s="58">
        <v>16657.5936955867</v>
      </c>
      <c r="AX533" s="58">
        <v>22982.8761904762</v>
      </c>
      <c r="AY533" s="58">
        <v>5803.1226415094297</v>
      </c>
      <c r="AZ533" s="58">
        <v>28785.998831985598</v>
      </c>
      <c r="BA533" s="58">
        <v>-15501.8588247718</v>
      </c>
    </row>
    <row r="534" spans="1:53">
      <c r="A534" s="56">
        <v>202404</v>
      </c>
      <c r="B534" s="56" t="s">
        <v>528</v>
      </c>
      <c r="C534" s="56" t="s">
        <v>88</v>
      </c>
      <c r="D534" s="56" t="s">
        <v>87</v>
      </c>
      <c r="E534" s="62" t="str">
        <f>VLOOKUP(C534,'[2]2024年门店-截止10.31'!A:C,3,0)</f>
        <v>营业</v>
      </c>
      <c r="F534" s="63">
        <f>VLOOKUP(C534,[2]面积!A:B,2,0)</f>
        <v>203</v>
      </c>
      <c r="G534" s="57" t="str">
        <f>IF(OR(E534="营业",E534="装修中"),VLOOKUP(C534,[2]当前组织架构!C:H,6,0),"")</f>
        <v>孙军</v>
      </c>
      <c r="H534" s="57" t="str">
        <f>IF(OR(E534="营业",E534="装修中"),VLOOKUP(C534,[2]当前组织架构!C:H,5,0),"")</f>
        <v>郭洋</v>
      </c>
      <c r="I534" s="58">
        <v>198413.5</v>
      </c>
      <c r="J534" s="58">
        <v>11230.95</v>
      </c>
      <c r="K534" s="58">
        <v>187182.55</v>
      </c>
      <c r="L534" s="58">
        <v>8601.82</v>
      </c>
      <c r="M534" s="58">
        <v>6719.11</v>
      </c>
      <c r="N534" s="58">
        <v>4403.5600000000004</v>
      </c>
      <c r="O534" s="58">
        <v>20012.47</v>
      </c>
      <c r="P534" s="58">
        <v>0</v>
      </c>
      <c r="Q534" s="58">
        <v>-881.24187885167896</v>
      </c>
      <c r="R534" s="58">
        <v>38855.718121148297</v>
      </c>
      <c r="S534" s="58">
        <v>8556.7597108706705</v>
      </c>
      <c r="T534" s="58">
        <v>0</v>
      </c>
      <c r="U534" s="58">
        <v>2412.42</v>
      </c>
      <c r="V534" s="58">
        <v>49824.897832019</v>
      </c>
      <c r="W534" s="58">
        <v>137357.652167981</v>
      </c>
      <c r="X534" s="58">
        <v>26102.52</v>
      </c>
      <c r="Y534" s="58">
        <v>5849.32</v>
      </c>
      <c r="Z534" s="58">
        <v>1913.63</v>
      </c>
      <c r="AA534" s="58">
        <v>9823.7800000000007</v>
      </c>
      <c r="AB534" s="58">
        <v>1327.3090566037699</v>
      </c>
      <c r="AC534" s="58">
        <v>0</v>
      </c>
      <c r="AD534" s="58">
        <v>45016.559056603801</v>
      </c>
      <c r="AE534" s="58">
        <v>5091.3999999999996</v>
      </c>
      <c r="AF534" s="58">
        <v>0</v>
      </c>
      <c r="AG534" s="58">
        <v>434.57</v>
      </c>
      <c r="AH534" s="58">
        <v>448.53</v>
      </c>
      <c r="AI534" s="58">
        <v>0</v>
      </c>
      <c r="AJ534" s="58">
        <v>79.28</v>
      </c>
      <c r="AK534" s="58">
        <v>108.13</v>
      </c>
      <c r="AL534" s="58">
        <v>0</v>
      </c>
      <c r="AM534" s="58">
        <v>1527.24</v>
      </c>
      <c r="AN534" s="58">
        <v>701.89</v>
      </c>
      <c r="AO534" s="58">
        <v>545.28</v>
      </c>
      <c r="AP534" s="58">
        <v>0</v>
      </c>
      <c r="AQ534" s="58">
        <v>520</v>
      </c>
      <c r="AR534" s="58">
        <v>0</v>
      </c>
      <c r="AS534" s="58">
        <v>0</v>
      </c>
      <c r="AT534" s="58">
        <v>0</v>
      </c>
      <c r="AU534" s="58">
        <v>0</v>
      </c>
      <c r="AV534" s="58">
        <v>2026.0648066977601</v>
      </c>
      <c r="AW534" s="58">
        <v>11482.384806697801</v>
      </c>
      <c r="AX534" s="58">
        <v>24374.685714285701</v>
      </c>
      <c r="AY534" s="58">
        <v>6366.0377358490596</v>
      </c>
      <c r="AZ534" s="58">
        <v>30740.723450134799</v>
      </c>
      <c r="BA534" s="58">
        <v>50117.9848545446</v>
      </c>
    </row>
    <row r="535" spans="1:53">
      <c r="A535" s="56">
        <v>202404</v>
      </c>
      <c r="B535" s="56" t="s">
        <v>528</v>
      </c>
      <c r="C535" s="56" t="s">
        <v>90</v>
      </c>
      <c r="D535" s="56" t="s">
        <v>89</v>
      </c>
      <c r="E535" s="62" t="str">
        <f>VLOOKUP(C535,'[2]2024年门店-截止10.31'!A:C,3,0)</f>
        <v>营业</v>
      </c>
      <c r="F535" s="63">
        <f>VLOOKUP(C535,[2]面积!A:B,2,0)</f>
        <v>56</v>
      </c>
      <c r="G535" s="57" t="str">
        <f>IF(OR(E535="营业",E535="装修中"),VLOOKUP(C535,[2]当前组织架构!C:H,6,0),"")</f>
        <v>戴斌</v>
      </c>
      <c r="H535" s="57" t="str">
        <f>IF(OR(E535="营业",E535="装修中"),VLOOKUP(C535,[2]当前组织架构!C:H,5,0),"")</f>
        <v>冯珏</v>
      </c>
      <c r="I535" s="58">
        <v>153076.12</v>
      </c>
      <c r="J535" s="58">
        <v>8664.69</v>
      </c>
      <c r="K535" s="58">
        <v>144411.43</v>
      </c>
      <c r="L535" s="58">
        <v>6189.16</v>
      </c>
      <c r="M535" s="58">
        <v>7438.64</v>
      </c>
      <c r="N535" s="58">
        <v>4593.33</v>
      </c>
      <c r="O535" s="58">
        <v>19116.2</v>
      </c>
      <c r="P535" s="58">
        <v>0</v>
      </c>
      <c r="Q535" s="58">
        <v>-828.02556714215496</v>
      </c>
      <c r="R535" s="58">
        <v>36509.304432857803</v>
      </c>
      <c r="S535" s="58">
        <v>8130.12533407521</v>
      </c>
      <c r="T535" s="58">
        <v>0</v>
      </c>
      <c r="U535" s="58">
        <v>2570.9299999999998</v>
      </c>
      <c r="V535" s="58">
        <v>47210.359766933099</v>
      </c>
      <c r="W535" s="58">
        <v>97201.070233066901</v>
      </c>
      <c r="X535" s="58">
        <v>22854.87</v>
      </c>
      <c r="Y535" s="58">
        <v>9562.0300000000007</v>
      </c>
      <c r="Z535" s="58">
        <v>2650.27</v>
      </c>
      <c r="AA535" s="58">
        <v>4920.5200000000004</v>
      </c>
      <c r="AB535" s="58">
        <v>305.92735849056999</v>
      </c>
      <c r="AC535" s="58">
        <v>0</v>
      </c>
      <c r="AD535" s="58">
        <v>40293.617358490599</v>
      </c>
      <c r="AE535" s="58">
        <v>0</v>
      </c>
      <c r="AF535" s="58">
        <v>12</v>
      </c>
      <c r="AG535" s="58">
        <v>695.15</v>
      </c>
      <c r="AH535" s="58">
        <v>50</v>
      </c>
      <c r="AI535" s="58">
        <v>0</v>
      </c>
      <c r="AJ535" s="58">
        <v>91.15</v>
      </c>
      <c r="AK535" s="58">
        <v>48.85</v>
      </c>
      <c r="AL535" s="58">
        <v>0</v>
      </c>
      <c r="AM535" s="58">
        <v>1093.4000000000001</v>
      </c>
      <c r="AN535" s="58">
        <v>1079.69</v>
      </c>
      <c r="AO535" s="58">
        <v>831.91</v>
      </c>
      <c r="AP535" s="58">
        <v>300</v>
      </c>
      <c r="AQ535" s="58">
        <v>150</v>
      </c>
      <c r="AR535" s="58">
        <v>0</v>
      </c>
      <c r="AS535" s="58">
        <v>0</v>
      </c>
      <c r="AT535" s="58">
        <v>0</v>
      </c>
      <c r="AU535" s="58">
        <v>0</v>
      </c>
      <c r="AV535" s="58">
        <v>2588.9836955866499</v>
      </c>
      <c r="AW535" s="58">
        <v>6941.13369558665</v>
      </c>
      <c r="AX535" s="58">
        <v>21542.857142857101</v>
      </c>
      <c r="AY535" s="58">
        <v>169.811320754717</v>
      </c>
      <c r="AZ535" s="58">
        <v>21712.668463611801</v>
      </c>
      <c r="BA535" s="58">
        <v>28253.6507153778</v>
      </c>
    </row>
    <row r="536" spans="1:53">
      <c r="A536" s="56">
        <v>202404</v>
      </c>
      <c r="B536" s="56" t="s">
        <v>528</v>
      </c>
      <c r="C536" s="56" t="s">
        <v>92</v>
      </c>
      <c r="D536" s="56" t="s">
        <v>91</v>
      </c>
      <c r="E536" s="62" t="str">
        <f>VLOOKUP(C536,'[2]2024年门店-截止10.31'!A:C,3,0)</f>
        <v>营业</v>
      </c>
      <c r="F536" s="63">
        <f>VLOOKUP(C536,[2]面积!A:B,2,0)</f>
        <v>82.7</v>
      </c>
      <c r="G536" s="57" t="str">
        <f>IF(OR(E536="营业",E536="装修中"),VLOOKUP(C536,[2]当前组织架构!C:H,6,0),"")</f>
        <v>孙军</v>
      </c>
      <c r="H536" s="57" t="str">
        <f>IF(OR(E536="营业",E536="装修中"),VLOOKUP(C536,[2]当前组织架构!C:H,5,0),"")</f>
        <v>殷艳花</v>
      </c>
      <c r="I536" s="58">
        <v>181465.2</v>
      </c>
      <c r="J536" s="58">
        <v>10271.620000000001</v>
      </c>
      <c r="K536" s="58">
        <v>171193.58</v>
      </c>
      <c r="L536" s="58">
        <v>8981.7000000000007</v>
      </c>
      <c r="M536" s="58">
        <v>8988.41</v>
      </c>
      <c r="N536" s="58">
        <v>9838.19</v>
      </c>
      <c r="O536" s="58">
        <v>25073.77</v>
      </c>
      <c r="P536" s="58">
        <v>0</v>
      </c>
      <c r="Q536" s="58">
        <v>-1172.7594341481099</v>
      </c>
      <c r="R536" s="58">
        <v>51709.310565851898</v>
      </c>
      <c r="S536" s="58">
        <v>10937.579892568399</v>
      </c>
      <c r="T536" s="58">
        <v>0</v>
      </c>
      <c r="U536" s="58">
        <v>2703</v>
      </c>
      <c r="V536" s="58">
        <v>65349.890458420297</v>
      </c>
      <c r="W536" s="58">
        <v>105843.68954158</v>
      </c>
      <c r="X536" s="58">
        <v>27006.880000000001</v>
      </c>
      <c r="Y536" s="58">
        <v>5135.37</v>
      </c>
      <c r="Z536" s="58">
        <v>3274.37</v>
      </c>
      <c r="AA536" s="58">
        <v>7453.24</v>
      </c>
      <c r="AB536" s="58">
        <v>259.65792452829999</v>
      </c>
      <c r="AC536" s="58">
        <v>0</v>
      </c>
      <c r="AD536" s="58">
        <v>43129.5179245283</v>
      </c>
      <c r="AE536" s="58">
        <v>7827.5</v>
      </c>
      <c r="AF536" s="58">
        <v>0</v>
      </c>
      <c r="AG536" s="58">
        <v>389.69</v>
      </c>
      <c r="AH536" s="58">
        <v>339.25</v>
      </c>
      <c r="AI536" s="58">
        <v>0</v>
      </c>
      <c r="AJ536" s="58">
        <v>230.1</v>
      </c>
      <c r="AK536" s="58">
        <v>46.45</v>
      </c>
      <c r="AL536" s="58">
        <v>0</v>
      </c>
      <c r="AM536" s="58">
        <v>1125.99</v>
      </c>
      <c r="AN536" s="58">
        <v>1357.85</v>
      </c>
      <c r="AO536" s="58">
        <v>848.98</v>
      </c>
      <c r="AP536" s="58">
        <v>0</v>
      </c>
      <c r="AQ536" s="58">
        <v>100</v>
      </c>
      <c r="AR536" s="58">
        <v>0</v>
      </c>
      <c r="AS536" s="58">
        <v>0</v>
      </c>
      <c r="AT536" s="58">
        <v>0</v>
      </c>
      <c r="AU536" s="58">
        <v>0</v>
      </c>
      <c r="AV536" s="58">
        <v>2026.0648066977601</v>
      </c>
      <c r="AW536" s="58">
        <v>14291.874806697801</v>
      </c>
      <c r="AX536" s="58">
        <v>28508.571428571398</v>
      </c>
      <c r="AY536" s="58">
        <v>20408.396226415101</v>
      </c>
      <c r="AZ536" s="58">
        <v>48916.967654986503</v>
      </c>
      <c r="BA536" s="58">
        <v>-494.67084463260102</v>
      </c>
    </row>
    <row r="537" spans="1:53">
      <c r="A537" s="56">
        <v>202404</v>
      </c>
      <c r="B537" s="56" t="s">
        <v>528</v>
      </c>
      <c r="C537" s="56" t="s">
        <v>94</v>
      </c>
      <c r="D537" s="56" t="s">
        <v>93</v>
      </c>
      <c r="E537" s="62" t="str">
        <f>VLOOKUP(C537,'[2]2024年门店-截止10.31'!A:C,3,0)</f>
        <v>营业</v>
      </c>
      <c r="F537" s="63">
        <f>VLOOKUP(C537,[2]面积!A:B,2,0)</f>
        <v>100</v>
      </c>
      <c r="G537" s="57" t="str">
        <f>IF(OR(E537="营业",E537="装修中"),VLOOKUP(C537,[2]当前组织架构!C:H,6,0),"")</f>
        <v>戴斌</v>
      </c>
      <c r="H537" s="57" t="str">
        <f>IF(OR(E537="营业",E537="装修中"),VLOOKUP(C537,[2]当前组织架构!C:H,5,0),"")</f>
        <v>董婷婷</v>
      </c>
      <c r="I537" s="58">
        <v>147373.31</v>
      </c>
      <c r="J537" s="58">
        <v>8341.8899999999794</v>
      </c>
      <c r="K537" s="58">
        <v>139031.42000000001</v>
      </c>
      <c r="L537" s="58">
        <v>7082</v>
      </c>
      <c r="M537" s="58">
        <v>7802.91</v>
      </c>
      <c r="N537" s="58">
        <v>8912.5300000000007</v>
      </c>
      <c r="O537" s="58">
        <v>20696.25</v>
      </c>
      <c r="P537" s="58">
        <v>0</v>
      </c>
      <c r="Q537" s="58">
        <v>-986.73131947295701</v>
      </c>
      <c r="R537" s="58">
        <v>43506.958680527001</v>
      </c>
      <c r="S537" s="58">
        <v>9087.1420385013898</v>
      </c>
      <c r="T537" s="58">
        <v>0</v>
      </c>
      <c r="U537" s="58">
        <v>2992.15</v>
      </c>
      <c r="V537" s="58">
        <v>55586.250719028401</v>
      </c>
      <c r="W537" s="58">
        <v>83445.169280971604</v>
      </c>
      <c r="X537" s="58">
        <v>21445.84</v>
      </c>
      <c r="Y537" s="58">
        <v>3912.96</v>
      </c>
      <c r="Z537" s="58">
        <v>2013.78</v>
      </c>
      <c r="AA537" s="58">
        <v>8579.6</v>
      </c>
      <c r="AB537" s="58">
        <v>572.54075471698002</v>
      </c>
      <c r="AC537" s="58">
        <v>0</v>
      </c>
      <c r="AD537" s="58">
        <v>36524.720754716996</v>
      </c>
      <c r="AE537" s="58">
        <v>5097.0600000000004</v>
      </c>
      <c r="AF537" s="58">
        <v>0</v>
      </c>
      <c r="AG537" s="58">
        <v>645.01</v>
      </c>
      <c r="AH537" s="58">
        <v>710.52</v>
      </c>
      <c r="AI537" s="58">
        <v>282</v>
      </c>
      <c r="AJ537" s="58">
        <v>115.17</v>
      </c>
      <c r="AK537" s="58">
        <v>43.9</v>
      </c>
      <c r="AL537" s="58">
        <v>0</v>
      </c>
      <c r="AM537" s="58">
        <v>930.06</v>
      </c>
      <c r="AN537" s="58">
        <v>1176.29</v>
      </c>
      <c r="AO537" s="58">
        <v>635.52</v>
      </c>
      <c r="AP537" s="58">
        <v>0</v>
      </c>
      <c r="AQ537" s="58">
        <v>339</v>
      </c>
      <c r="AR537" s="58">
        <v>0</v>
      </c>
      <c r="AS537" s="58">
        <v>0</v>
      </c>
      <c r="AT537" s="58">
        <v>0</v>
      </c>
      <c r="AU537" s="58">
        <v>0</v>
      </c>
      <c r="AV537" s="58">
        <v>2769.6018066977599</v>
      </c>
      <c r="AW537" s="58">
        <v>12744.1318066978</v>
      </c>
      <c r="AX537" s="58">
        <v>18476.190476190499</v>
      </c>
      <c r="AY537" s="58">
        <v>9245.28301886792</v>
      </c>
      <c r="AZ537" s="58">
        <v>27721.473495058399</v>
      </c>
      <c r="BA537" s="58">
        <v>6454.8432244983896</v>
      </c>
    </row>
    <row r="538" spans="1:53">
      <c r="A538" s="56">
        <v>202404</v>
      </c>
      <c r="B538" s="56" t="s">
        <v>528</v>
      </c>
      <c r="C538" s="56" t="s">
        <v>96</v>
      </c>
      <c r="D538" s="56" t="s">
        <v>95</v>
      </c>
      <c r="E538" s="62" t="str">
        <f>VLOOKUP(C538,'[2]2024年门店-截止10.31'!A:C,3,0)</f>
        <v>营业</v>
      </c>
      <c r="F538" s="63">
        <f>VLOOKUP(C538,[2]面积!A:B,2,0)</f>
        <v>81.55</v>
      </c>
      <c r="G538" s="57" t="str">
        <f>IF(OR(E538="营业",E538="装修中"),VLOOKUP(C538,[2]当前组织架构!C:H,6,0),"")</f>
        <v>孙军</v>
      </c>
      <c r="H538" s="57" t="str">
        <f>IF(OR(E538="营业",E538="装修中"),VLOOKUP(C538,[2]当前组织架构!C:H,5,0),"")</f>
        <v>甘胜斌</v>
      </c>
      <c r="I538" s="58">
        <v>193020.4</v>
      </c>
      <c r="J538" s="58">
        <v>10925.68</v>
      </c>
      <c r="K538" s="58">
        <v>182094.72</v>
      </c>
      <c r="L538" s="58">
        <v>9883.4699999999993</v>
      </c>
      <c r="M538" s="58">
        <v>8123.94</v>
      </c>
      <c r="N538" s="58">
        <v>8580.44</v>
      </c>
      <c r="O538" s="58">
        <v>23954.799999999999</v>
      </c>
      <c r="P538" s="58">
        <v>0</v>
      </c>
      <c r="Q538" s="58">
        <v>-1120.87839251273</v>
      </c>
      <c r="R538" s="58">
        <v>49421.771607487302</v>
      </c>
      <c r="S538" s="58">
        <v>10450.906582630299</v>
      </c>
      <c r="T538" s="58">
        <v>0</v>
      </c>
      <c r="U538" s="58">
        <v>2694.98</v>
      </c>
      <c r="V538" s="58">
        <v>62567.658190117603</v>
      </c>
      <c r="W538" s="58">
        <v>119527.061809882</v>
      </c>
      <c r="X538" s="58">
        <v>30902.19</v>
      </c>
      <c r="Y538" s="58">
        <v>6605.68</v>
      </c>
      <c r="Z538" s="58">
        <v>2012.62</v>
      </c>
      <c r="AA538" s="58">
        <v>7490.31</v>
      </c>
      <c r="AB538" s="58">
        <v>1963.3460377358499</v>
      </c>
      <c r="AC538" s="58">
        <v>0</v>
      </c>
      <c r="AD538" s="58">
        <v>48974.146037735802</v>
      </c>
      <c r="AE538" s="58">
        <v>8239.6</v>
      </c>
      <c r="AF538" s="58">
        <v>216</v>
      </c>
      <c r="AG538" s="58">
        <v>405.27</v>
      </c>
      <c r="AH538" s="58">
        <v>289.33</v>
      </c>
      <c r="AI538" s="58">
        <v>415</v>
      </c>
      <c r="AJ538" s="58">
        <v>116.92</v>
      </c>
      <c r="AK538" s="58">
        <v>42.78</v>
      </c>
      <c r="AL538" s="58">
        <v>0</v>
      </c>
      <c r="AM538" s="58">
        <v>1191.02</v>
      </c>
      <c r="AN538" s="58">
        <v>1127.8</v>
      </c>
      <c r="AO538" s="58">
        <v>481.8</v>
      </c>
      <c r="AP538" s="58">
        <v>0</v>
      </c>
      <c r="AQ538" s="58">
        <v>349</v>
      </c>
      <c r="AR538" s="58">
        <v>0</v>
      </c>
      <c r="AS538" s="58">
        <v>0</v>
      </c>
      <c r="AT538" s="58">
        <v>0</v>
      </c>
      <c r="AU538" s="58">
        <v>0</v>
      </c>
      <c r="AV538" s="58">
        <v>2399.9068066977602</v>
      </c>
      <c r="AW538" s="58">
        <v>15274.4268066978</v>
      </c>
      <c r="AX538" s="58">
        <v>47247.619047619002</v>
      </c>
      <c r="AY538" s="58">
        <v>7388.6792452830196</v>
      </c>
      <c r="AZ538" s="58">
        <v>54636.298292902</v>
      </c>
      <c r="BA538" s="58">
        <v>642.19067254637798</v>
      </c>
    </row>
    <row r="539" spans="1:53">
      <c r="A539" s="56">
        <v>202404</v>
      </c>
      <c r="B539" s="56" t="s">
        <v>528</v>
      </c>
      <c r="C539" s="56" t="s">
        <v>100</v>
      </c>
      <c r="D539" s="56" t="s">
        <v>99</v>
      </c>
      <c r="E539" s="62" t="str">
        <f>VLOOKUP(C539,'[2]2024年门店-截止10.31'!A:C,3,0)</f>
        <v>营业</v>
      </c>
      <c r="F539" s="63">
        <f>VLOOKUP(C539,[2]面积!A:B,2,0)</f>
        <v>114.4</v>
      </c>
      <c r="G539" s="57" t="str">
        <f>IF(OR(E539="营业",E539="装修中"),VLOOKUP(C539,[2]当前组织架构!C:H,6,0),"")</f>
        <v>戴斌</v>
      </c>
      <c r="H539" s="57" t="str">
        <f>IF(OR(E539="营业",E539="装修中"),VLOOKUP(C539,[2]当前组织架构!C:H,5,0),"")</f>
        <v>董婷婷</v>
      </c>
      <c r="I539" s="58">
        <v>125756.7</v>
      </c>
      <c r="J539" s="58">
        <v>7118.3</v>
      </c>
      <c r="K539" s="58">
        <v>118638.39999999999</v>
      </c>
      <c r="L539" s="58">
        <v>6138.78</v>
      </c>
      <c r="M539" s="58">
        <v>6066.58</v>
      </c>
      <c r="N539" s="58">
        <v>6242.02</v>
      </c>
      <c r="O539" s="58">
        <v>16664.84</v>
      </c>
      <c r="P539" s="58">
        <v>0</v>
      </c>
      <c r="Q539" s="58">
        <v>-778.67956490515303</v>
      </c>
      <c r="R539" s="58">
        <v>34333.540435094801</v>
      </c>
      <c r="S539" s="58">
        <v>7267.0249041317202</v>
      </c>
      <c r="T539" s="58">
        <v>0</v>
      </c>
      <c r="U539" s="58">
        <v>2950.17</v>
      </c>
      <c r="V539" s="58">
        <v>44550.735339226601</v>
      </c>
      <c r="W539" s="58">
        <v>74087.6646607734</v>
      </c>
      <c r="X539" s="58">
        <v>23746.7</v>
      </c>
      <c r="Y539" s="58">
        <v>4284.34</v>
      </c>
      <c r="Z539" s="58">
        <v>1384.47</v>
      </c>
      <c r="AA539" s="58">
        <v>8724.69</v>
      </c>
      <c r="AB539" s="58">
        <v>1064.34679245283</v>
      </c>
      <c r="AC539" s="58">
        <v>0</v>
      </c>
      <c r="AD539" s="58">
        <v>39204.546792452798</v>
      </c>
      <c r="AE539" s="58">
        <v>3208.2</v>
      </c>
      <c r="AF539" s="58">
        <v>0</v>
      </c>
      <c r="AG539" s="58">
        <v>103</v>
      </c>
      <c r="AH539" s="58">
        <v>455.47</v>
      </c>
      <c r="AI539" s="58">
        <v>30</v>
      </c>
      <c r="AJ539" s="58">
        <v>121.99</v>
      </c>
      <c r="AK539" s="58">
        <v>44.36</v>
      </c>
      <c r="AL539" s="58">
        <v>0</v>
      </c>
      <c r="AM539" s="58">
        <v>576.16999999999996</v>
      </c>
      <c r="AN539" s="58">
        <v>1282.8499999999999</v>
      </c>
      <c r="AO539" s="58">
        <v>641.44000000000005</v>
      </c>
      <c r="AP539" s="58">
        <v>0</v>
      </c>
      <c r="AQ539" s="58">
        <v>200</v>
      </c>
      <c r="AR539" s="58">
        <v>0</v>
      </c>
      <c r="AS539" s="58">
        <v>0</v>
      </c>
      <c r="AT539" s="58">
        <v>0</v>
      </c>
      <c r="AU539" s="58">
        <v>0</v>
      </c>
      <c r="AV539" s="58">
        <v>2769.6018066977599</v>
      </c>
      <c r="AW539" s="58">
        <v>9433.0818066977608</v>
      </c>
      <c r="AX539" s="58">
        <v>16778.1238095238</v>
      </c>
      <c r="AY539" s="58">
        <v>9564.2547169811296</v>
      </c>
      <c r="AZ539" s="58">
        <v>26342.378526504901</v>
      </c>
      <c r="BA539" s="58">
        <v>-892.34246488208703</v>
      </c>
    </row>
    <row r="540" spans="1:53">
      <c r="A540" s="56">
        <v>202404</v>
      </c>
      <c r="B540" s="56" t="s">
        <v>528</v>
      </c>
      <c r="C540" s="56" t="s">
        <v>102</v>
      </c>
      <c r="D540" s="56" t="s">
        <v>101</v>
      </c>
      <c r="E540" s="62" t="str">
        <f>VLOOKUP(C540,'[2]2024年门店-截止10.31'!A:C,3,0)</f>
        <v>已闭店</v>
      </c>
      <c r="F540" s="63">
        <f>VLOOKUP(C540,[2]面积!A:B,2,0)</f>
        <v>87.1</v>
      </c>
      <c r="G540" s="57" t="str">
        <f>IF(OR(E540="营业",E540="装修中"),VLOOKUP(C540,[2]当前组织架构!C:H,6,0),"")</f>
        <v/>
      </c>
      <c r="H540" s="57" t="str">
        <f>IF(OR(E540="营业",E540="装修中"),VLOOKUP(C540,[2]当前组织架构!C:H,5,0),"")</f>
        <v/>
      </c>
      <c r="I540" s="58">
        <v>173006.58</v>
      </c>
      <c r="J540" s="58">
        <v>9792.8299999999908</v>
      </c>
      <c r="K540" s="58">
        <v>163213.75</v>
      </c>
      <c r="L540" s="58">
        <v>7690.74</v>
      </c>
      <c r="M540" s="58">
        <v>8287.42</v>
      </c>
      <c r="N540" s="58">
        <v>8287.73</v>
      </c>
      <c r="O540" s="58">
        <v>23323.040000000001</v>
      </c>
      <c r="P540" s="58">
        <v>0</v>
      </c>
      <c r="Q540" s="58">
        <v>-1055.3740921736601</v>
      </c>
      <c r="R540" s="58">
        <v>46533.555907826303</v>
      </c>
      <c r="S540" s="58">
        <v>10061.790267459201</v>
      </c>
      <c r="T540" s="58">
        <v>0</v>
      </c>
      <c r="U540" s="58">
        <v>1492.3</v>
      </c>
      <c r="V540" s="58">
        <v>58087.646175285503</v>
      </c>
      <c r="W540" s="58">
        <v>105126.10382471399</v>
      </c>
      <c r="X540" s="58">
        <v>35079.25</v>
      </c>
      <c r="Y540" s="58">
        <v>2620.04</v>
      </c>
      <c r="Z540" s="58">
        <v>1236.9100000000001</v>
      </c>
      <c r="AA540" s="58">
        <v>11398.47</v>
      </c>
      <c r="AB540" s="58">
        <v>1483.4805660377399</v>
      </c>
      <c r="AC540" s="58">
        <v>0</v>
      </c>
      <c r="AD540" s="58">
        <v>51818.150566037701</v>
      </c>
      <c r="AE540" s="58">
        <v>5873.37</v>
      </c>
      <c r="AF540" s="58">
        <v>18</v>
      </c>
      <c r="AG540" s="58">
        <v>354.35</v>
      </c>
      <c r="AH540" s="58">
        <v>1447.2</v>
      </c>
      <c r="AI540" s="58">
        <v>175</v>
      </c>
      <c r="AJ540" s="58">
        <v>0</v>
      </c>
      <c r="AK540" s="58">
        <v>45.57</v>
      </c>
      <c r="AL540" s="58">
        <v>0</v>
      </c>
      <c r="AM540" s="58">
        <v>1331.16</v>
      </c>
      <c r="AN540" s="58">
        <v>711.99</v>
      </c>
      <c r="AO540" s="58">
        <v>609.04</v>
      </c>
      <c r="AP540" s="58">
        <v>0</v>
      </c>
      <c r="AQ540" s="58">
        <v>200</v>
      </c>
      <c r="AR540" s="58">
        <v>0</v>
      </c>
      <c r="AS540" s="58">
        <v>0</v>
      </c>
      <c r="AT540" s="58">
        <v>0</v>
      </c>
      <c r="AU540" s="58">
        <v>0</v>
      </c>
      <c r="AV540" s="58">
        <v>2399.9068066977602</v>
      </c>
      <c r="AW540" s="58">
        <v>13165.5868066978</v>
      </c>
      <c r="AX540" s="58">
        <v>19323.9047619048</v>
      </c>
      <c r="AY540" s="58">
        <v>4811.3207547169804</v>
      </c>
      <c r="AZ540" s="58">
        <v>24135.225516621798</v>
      </c>
      <c r="BA540" s="58">
        <v>16007.1409353567</v>
      </c>
    </row>
    <row r="541" spans="1:53">
      <c r="A541" s="56">
        <v>202404</v>
      </c>
      <c r="B541" s="56" t="s">
        <v>528</v>
      </c>
      <c r="C541" s="56" t="s">
        <v>104</v>
      </c>
      <c r="D541" s="56" t="s">
        <v>103</v>
      </c>
      <c r="E541" s="62" t="str">
        <f>VLOOKUP(C541,'[2]2024年门店-截止10.31'!A:C,3,0)</f>
        <v>营业</v>
      </c>
      <c r="F541" s="63">
        <f>VLOOKUP(C541,[2]面积!A:B,2,0)</f>
        <v>62.9</v>
      </c>
      <c r="G541" s="57" t="str">
        <f>IF(OR(E541="营业",E541="装修中"),VLOOKUP(C541,[2]当前组织架构!C:H,6,0),"")</f>
        <v>孙军</v>
      </c>
      <c r="H541" s="57" t="str">
        <f>IF(OR(E541="营业",E541="装修中"),VLOOKUP(C541,[2]当前组织架构!C:H,5,0),"")</f>
        <v>甘胜斌</v>
      </c>
      <c r="I541" s="58">
        <v>161541.82999999999</v>
      </c>
      <c r="J541" s="58">
        <v>9143.8799999999792</v>
      </c>
      <c r="K541" s="58">
        <v>152397.95000000001</v>
      </c>
      <c r="L541" s="58">
        <v>7805.56</v>
      </c>
      <c r="M541" s="58">
        <v>7530.17</v>
      </c>
      <c r="N541" s="58">
        <v>8385.06</v>
      </c>
      <c r="O541" s="58">
        <v>21652.93</v>
      </c>
      <c r="P541" s="58">
        <v>0</v>
      </c>
      <c r="Q541" s="58">
        <v>-1006.24764106993</v>
      </c>
      <c r="R541" s="58">
        <v>44367.472358930099</v>
      </c>
      <c r="S541" s="58">
        <v>9424.7955437371893</v>
      </c>
      <c r="T541" s="58">
        <v>0</v>
      </c>
      <c r="U541" s="58">
        <v>2054.1</v>
      </c>
      <c r="V541" s="58">
        <v>55846.367902667298</v>
      </c>
      <c r="W541" s="58">
        <v>96551.582097332706</v>
      </c>
      <c r="X541" s="58">
        <v>24950</v>
      </c>
      <c r="Y541" s="58">
        <v>5760.7</v>
      </c>
      <c r="Z541" s="58">
        <v>2514.8000000000002</v>
      </c>
      <c r="AA541" s="58">
        <v>6552.28</v>
      </c>
      <c r="AB541" s="58">
        <v>404.05962264150997</v>
      </c>
      <c r="AC541" s="58">
        <v>0</v>
      </c>
      <c r="AD541" s="58">
        <v>40181.839622641499</v>
      </c>
      <c r="AE541" s="58">
        <v>6213.86</v>
      </c>
      <c r="AF541" s="58">
        <v>0</v>
      </c>
      <c r="AG541" s="58">
        <v>258.83</v>
      </c>
      <c r="AH541" s="58">
        <v>819.87</v>
      </c>
      <c r="AI541" s="58">
        <v>575</v>
      </c>
      <c r="AJ541" s="58">
        <v>42.54</v>
      </c>
      <c r="AK541" s="58">
        <v>41.47</v>
      </c>
      <c r="AL541" s="58">
        <v>0</v>
      </c>
      <c r="AM541" s="58">
        <v>975.88</v>
      </c>
      <c r="AN541" s="58">
        <v>1540.32</v>
      </c>
      <c r="AO541" s="58">
        <v>610.30999999999995</v>
      </c>
      <c r="AP541" s="58">
        <v>0</v>
      </c>
      <c r="AQ541" s="58">
        <v>200</v>
      </c>
      <c r="AR541" s="58">
        <v>0</v>
      </c>
      <c r="AS541" s="58">
        <v>0</v>
      </c>
      <c r="AT541" s="58">
        <v>0</v>
      </c>
      <c r="AU541" s="58">
        <v>0</v>
      </c>
      <c r="AV541" s="58">
        <v>2399.9068066977602</v>
      </c>
      <c r="AW541" s="58">
        <v>13677.9868066978</v>
      </c>
      <c r="AX541" s="58">
        <v>36434.076190476197</v>
      </c>
      <c r="AY541" s="58">
        <v>5340.5660377358499</v>
      </c>
      <c r="AZ541" s="58">
        <v>41774.642228211997</v>
      </c>
      <c r="BA541" s="58">
        <v>917.11343978135801</v>
      </c>
    </row>
    <row r="542" spans="1:53">
      <c r="A542" s="56">
        <v>202404</v>
      </c>
      <c r="B542" s="56" t="s">
        <v>528</v>
      </c>
      <c r="C542" s="56" t="s">
        <v>106</v>
      </c>
      <c r="D542" s="56" t="s">
        <v>105</v>
      </c>
      <c r="E542" s="62" t="str">
        <f>VLOOKUP(C542,'[2]2024年门店-截止10.31'!A:C,3,0)</f>
        <v>营业</v>
      </c>
      <c r="F542" s="63">
        <f>VLOOKUP(C542,[2]面积!A:B,2,0)</f>
        <v>81.08</v>
      </c>
      <c r="G542" s="57" t="str">
        <f>IF(OR(E542="营业",E542="装修中"),VLOOKUP(C542,[2]当前组织架构!C:H,6,0),"")</f>
        <v>孙军</v>
      </c>
      <c r="H542" s="57" t="str">
        <f>IF(OR(E542="营业",E542="装修中"),VLOOKUP(C542,[2]当前组织架构!C:H,5,0),"")</f>
        <v>郭洋</v>
      </c>
      <c r="I542" s="58">
        <v>305021.8</v>
      </c>
      <c r="J542" s="58">
        <v>17265.38</v>
      </c>
      <c r="K542" s="58">
        <v>287756.42</v>
      </c>
      <c r="L542" s="58">
        <v>13130.82</v>
      </c>
      <c r="M542" s="58">
        <v>11871.64</v>
      </c>
      <c r="N542" s="58">
        <v>8185.7</v>
      </c>
      <c r="O542" s="58">
        <v>35772.910000000003</v>
      </c>
      <c r="P542" s="58">
        <v>0</v>
      </c>
      <c r="Q542" s="58">
        <v>-1529.34152221061</v>
      </c>
      <c r="R542" s="58">
        <v>67431.728477789395</v>
      </c>
      <c r="S542" s="58">
        <v>15150.521732605401</v>
      </c>
      <c r="T542" s="58">
        <v>0</v>
      </c>
      <c r="U542" s="58">
        <v>3311.49</v>
      </c>
      <c r="V542" s="58">
        <v>85893.740210394797</v>
      </c>
      <c r="W542" s="58">
        <v>201862.679789605</v>
      </c>
      <c r="X542" s="58">
        <v>40891.760000000002</v>
      </c>
      <c r="Y542" s="58">
        <v>10229.66</v>
      </c>
      <c r="Z542" s="58">
        <v>3114.36</v>
      </c>
      <c r="AA542" s="58">
        <v>10674.5</v>
      </c>
      <c r="AB542" s="58">
        <v>1984.41830188679</v>
      </c>
      <c r="AC542" s="58">
        <v>0</v>
      </c>
      <c r="AD542" s="58">
        <v>66894.698301886805</v>
      </c>
      <c r="AE542" s="58">
        <v>6341.6</v>
      </c>
      <c r="AF542" s="58">
        <v>0</v>
      </c>
      <c r="AG542" s="58">
        <v>932.47</v>
      </c>
      <c r="AH542" s="58">
        <v>663.44</v>
      </c>
      <c r="AI542" s="58">
        <v>243</v>
      </c>
      <c r="AJ542" s="58">
        <v>100.89</v>
      </c>
      <c r="AK542" s="58">
        <v>45.22</v>
      </c>
      <c r="AL542" s="58">
        <v>0</v>
      </c>
      <c r="AM542" s="58">
        <v>2212.64</v>
      </c>
      <c r="AN542" s="58">
        <v>2814.4</v>
      </c>
      <c r="AO542" s="58">
        <v>1284.76</v>
      </c>
      <c r="AP542" s="58">
        <v>0</v>
      </c>
      <c r="AQ542" s="58">
        <v>200</v>
      </c>
      <c r="AR542" s="58">
        <v>0</v>
      </c>
      <c r="AS542" s="58">
        <v>0</v>
      </c>
      <c r="AT542" s="58">
        <v>0</v>
      </c>
      <c r="AU542" s="58">
        <v>0</v>
      </c>
      <c r="AV542" s="58">
        <v>2769.6018066977599</v>
      </c>
      <c r="AW542" s="58">
        <v>17608.021806697801</v>
      </c>
      <c r="AX542" s="58">
        <v>108338.095238095</v>
      </c>
      <c r="AY542" s="58">
        <v>22090.584905660398</v>
      </c>
      <c r="AZ542" s="58">
        <v>130428.680143755</v>
      </c>
      <c r="BA542" s="58">
        <v>-13068.720462735</v>
      </c>
    </row>
    <row r="543" spans="1:53">
      <c r="A543" s="56">
        <v>202404</v>
      </c>
      <c r="B543" s="56" t="s">
        <v>528</v>
      </c>
      <c r="C543" s="56" t="s">
        <v>108</v>
      </c>
      <c r="D543" s="56" t="s">
        <v>107</v>
      </c>
      <c r="E543" s="62" t="str">
        <f>VLOOKUP(C543,'[2]2024年门店-截止10.31'!A:C,3,0)</f>
        <v>营业</v>
      </c>
      <c r="F543" s="63">
        <f>VLOOKUP(C543,[2]面积!A:B,2,0)</f>
        <v>70</v>
      </c>
      <c r="G543" s="57" t="str">
        <f>IF(OR(E543="营业",E543="装修中"),VLOOKUP(C543,[2]当前组织架构!C:H,6,0),"")</f>
        <v>孙军</v>
      </c>
      <c r="H543" s="57" t="str">
        <f>IF(OR(E543="营业",E543="装修中"),VLOOKUP(C543,[2]当前组织架构!C:H,5,0),"")</f>
        <v>郭洋</v>
      </c>
      <c r="I543" s="58">
        <v>138344.95999999999</v>
      </c>
      <c r="J543" s="58">
        <v>7830.8499999999904</v>
      </c>
      <c r="K543" s="58">
        <v>130514.11</v>
      </c>
      <c r="L543" s="58">
        <v>7142.64</v>
      </c>
      <c r="M543" s="58">
        <v>6661.97</v>
      </c>
      <c r="N543" s="58">
        <v>10240.120000000001</v>
      </c>
      <c r="O543" s="58">
        <v>18862.5</v>
      </c>
      <c r="P543" s="58">
        <v>0</v>
      </c>
      <c r="Q543" s="58">
        <v>-951.54858301996705</v>
      </c>
      <c r="R543" s="58">
        <v>41955.681416979998</v>
      </c>
      <c r="S543" s="58">
        <v>8446.9611749453998</v>
      </c>
      <c r="T543" s="58">
        <v>0</v>
      </c>
      <c r="U543" s="58">
        <v>2728</v>
      </c>
      <c r="V543" s="58">
        <v>53130.642591925403</v>
      </c>
      <c r="W543" s="58">
        <v>77383.467408074604</v>
      </c>
      <c r="X543" s="58">
        <v>22448.47</v>
      </c>
      <c r="Y543" s="58">
        <v>3805.52</v>
      </c>
      <c r="Z543" s="58">
        <v>1168.8</v>
      </c>
      <c r="AA543" s="58">
        <v>7452.9</v>
      </c>
      <c r="AB543" s="58">
        <v>414.32320754717</v>
      </c>
      <c r="AC543" s="58">
        <v>0</v>
      </c>
      <c r="AD543" s="58">
        <v>35290.013207547199</v>
      </c>
      <c r="AE543" s="58">
        <v>4758.4799999999996</v>
      </c>
      <c r="AF543" s="58">
        <v>0</v>
      </c>
      <c r="AG543" s="58">
        <v>276.64999999999998</v>
      </c>
      <c r="AH543" s="58">
        <v>372.23</v>
      </c>
      <c r="AI543" s="58">
        <v>96</v>
      </c>
      <c r="AJ543" s="58">
        <v>144</v>
      </c>
      <c r="AK543" s="58">
        <v>43.02</v>
      </c>
      <c r="AL543" s="58">
        <v>0</v>
      </c>
      <c r="AM543" s="58">
        <v>788.67</v>
      </c>
      <c r="AN543" s="58">
        <v>676.29</v>
      </c>
      <c r="AO543" s="58">
        <v>608.17999999999995</v>
      </c>
      <c r="AP543" s="58">
        <v>0</v>
      </c>
      <c r="AQ543" s="58">
        <v>200</v>
      </c>
      <c r="AR543" s="58">
        <v>0</v>
      </c>
      <c r="AS543" s="58">
        <v>0</v>
      </c>
      <c r="AT543" s="58">
        <v>0</v>
      </c>
      <c r="AU543" s="58">
        <v>0</v>
      </c>
      <c r="AV543" s="58">
        <v>2769.6018066977599</v>
      </c>
      <c r="AW543" s="58">
        <v>10733.1218066978</v>
      </c>
      <c r="AX543" s="58">
        <v>17013.333333333299</v>
      </c>
      <c r="AY543" s="58">
        <v>2008.4905660377401</v>
      </c>
      <c r="AZ543" s="58">
        <v>19021.823899371</v>
      </c>
      <c r="BA543" s="58">
        <v>12338.5084944586</v>
      </c>
    </row>
    <row r="544" spans="1:53">
      <c r="A544" s="56">
        <v>202404</v>
      </c>
      <c r="B544" s="56" t="s">
        <v>528</v>
      </c>
      <c r="C544" s="56" t="s">
        <v>110</v>
      </c>
      <c r="D544" s="56" t="s">
        <v>109</v>
      </c>
      <c r="E544" s="62" t="str">
        <f>VLOOKUP(C544,'[2]2024年门店-截止10.31'!A:C,3,0)</f>
        <v>营业</v>
      </c>
      <c r="F544" s="63">
        <f>VLOOKUP(C544,[2]面积!A:B,2,0)</f>
        <v>74.28</v>
      </c>
      <c r="G544" s="57" t="str">
        <f>IF(OR(E544="营业",E544="装修中"),VLOOKUP(C544,[2]当前组织架构!C:H,6,0),"")</f>
        <v>戴斌</v>
      </c>
      <c r="H544" s="57" t="str">
        <f>IF(OR(E544="营业",E544="装修中"),VLOOKUP(C544,[2]当前组织架构!C:H,5,0),"")</f>
        <v>冯珏</v>
      </c>
      <c r="I544" s="58">
        <v>223389.61</v>
      </c>
      <c r="J544" s="58">
        <v>12644.69</v>
      </c>
      <c r="K544" s="58">
        <v>210744.92</v>
      </c>
      <c r="L544" s="58">
        <v>9726.5499999999993</v>
      </c>
      <c r="M544" s="58">
        <v>11191.43</v>
      </c>
      <c r="N544" s="58">
        <v>10859.75</v>
      </c>
      <c r="O544" s="58">
        <v>30143.81</v>
      </c>
      <c r="P544" s="58">
        <v>0</v>
      </c>
      <c r="Q544" s="58">
        <v>-1373.2266950211899</v>
      </c>
      <c r="R544" s="58">
        <v>60548.313304978801</v>
      </c>
      <c r="S544" s="58">
        <v>13033.422059005699</v>
      </c>
      <c r="T544" s="58">
        <v>0</v>
      </c>
      <c r="U544" s="58">
        <v>2690.64</v>
      </c>
      <c r="V544" s="58">
        <v>76272.375363984494</v>
      </c>
      <c r="W544" s="58">
        <v>134472.54463601499</v>
      </c>
      <c r="X544" s="58">
        <v>35759.279999999999</v>
      </c>
      <c r="Y544" s="58">
        <v>3250.97</v>
      </c>
      <c r="Z544" s="58">
        <v>1622.87</v>
      </c>
      <c r="AA544" s="58">
        <v>4672.5200000000004</v>
      </c>
      <c r="AB544" s="58">
        <v>956.48320754716997</v>
      </c>
      <c r="AC544" s="58">
        <v>0</v>
      </c>
      <c r="AD544" s="58">
        <v>46262.1232075472</v>
      </c>
      <c r="AE544" s="58">
        <v>6000</v>
      </c>
      <c r="AF544" s="58">
        <v>0</v>
      </c>
      <c r="AG544" s="58">
        <v>439.4</v>
      </c>
      <c r="AH544" s="58">
        <v>667.76</v>
      </c>
      <c r="AI544" s="58">
        <v>350</v>
      </c>
      <c r="AJ544" s="58">
        <v>131.12</v>
      </c>
      <c r="AK544" s="58">
        <v>49.08</v>
      </c>
      <c r="AL544" s="58">
        <v>0</v>
      </c>
      <c r="AM544" s="58">
        <v>1586.83</v>
      </c>
      <c r="AN544" s="58">
        <v>2176.4899999999998</v>
      </c>
      <c r="AO544" s="58">
        <v>641.27</v>
      </c>
      <c r="AP544" s="58">
        <v>0</v>
      </c>
      <c r="AQ544" s="58">
        <v>270</v>
      </c>
      <c r="AR544" s="58">
        <v>0</v>
      </c>
      <c r="AS544" s="58">
        <v>0</v>
      </c>
      <c r="AT544" s="58">
        <v>0</v>
      </c>
      <c r="AU544" s="58">
        <v>0</v>
      </c>
      <c r="AV544" s="58">
        <v>2588.9836955866499</v>
      </c>
      <c r="AW544" s="58">
        <v>14900.9336955866</v>
      </c>
      <c r="AX544" s="58">
        <v>56626.352380952398</v>
      </c>
      <c r="AY544" s="58">
        <v>7258.6132075471696</v>
      </c>
      <c r="AZ544" s="58">
        <v>63884.965588499603</v>
      </c>
      <c r="BA544" s="58">
        <v>9424.5221443816208</v>
      </c>
    </row>
    <row r="545" spans="1:53">
      <c r="A545" s="56">
        <v>202404</v>
      </c>
      <c r="B545" s="56" t="s">
        <v>528</v>
      </c>
      <c r="C545" s="56" t="s">
        <v>112</v>
      </c>
      <c r="D545" s="56" t="s">
        <v>111</v>
      </c>
      <c r="E545" s="62" t="str">
        <f>VLOOKUP(C545,'[2]2024年门店-截止10.31'!A:C,3,0)</f>
        <v>营业</v>
      </c>
      <c r="F545" s="63">
        <f>VLOOKUP(C545,[2]面积!A:B,2,0)</f>
        <v>94.36</v>
      </c>
      <c r="G545" s="57" t="str">
        <f>IF(OR(E545="营业",E545="装修中"),VLOOKUP(C545,[2]当前组织架构!C:H,6,0),"")</f>
        <v>孙军</v>
      </c>
      <c r="H545" s="57" t="str">
        <f>IF(OR(E545="营业",E545="装修中"),VLOOKUP(C545,[2]当前组织架构!C:H,5,0),"")</f>
        <v>郭洋</v>
      </c>
      <c r="I545" s="58">
        <v>147009.04999999999</v>
      </c>
      <c r="J545" s="58">
        <v>8321.2699999999895</v>
      </c>
      <c r="K545" s="58">
        <v>138687.78</v>
      </c>
      <c r="L545" s="58">
        <v>7266</v>
      </c>
      <c r="M545" s="58">
        <v>7263.16</v>
      </c>
      <c r="N545" s="58">
        <v>8268.73</v>
      </c>
      <c r="O545" s="58">
        <v>20849.919999999998</v>
      </c>
      <c r="P545" s="58">
        <v>0</v>
      </c>
      <c r="Q545" s="58">
        <v>-967.97233840135402</v>
      </c>
      <c r="R545" s="58">
        <v>42679.837661598598</v>
      </c>
      <c r="S545" s="58">
        <v>9072.2469044386708</v>
      </c>
      <c r="T545" s="58">
        <v>0</v>
      </c>
      <c r="U545" s="58">
        <v>2574.6999999999998</v>
      </c>
      <c r="V545" s="58">
        <v>54326.784566037299</v>
      </c>
      <c r="W545" s="58">
        <v>84360.9954339627</v>
      </c>
      <c r="X545" s="58">
        <v>26637.7</v>
      </c>
      <c r="Y545" s="58">
        <v>2777.09</v>
      </c>
      <c r="Z545" s="58">
        <v>1732.47</v>
      </c>
      <c r="AA545" s="58">
        <v>6413.78</v>
      </c>
      <c r="AB545" s="58">
        <v>366.16849056604002</v>
      </c>
      <c r="AC545" s="58">
        <v>0</v>
      </c>
      <c r="AD545" s="58">
        <v>37927.208490566001</v>
      </c>
      <c r="AE545" s="58">
        <v>5400</v>
      </c>
      <c r="AF545" s="58">
        <v>0</v>
      </c>
      <c r="AG545" s="58">
        <v>278.70999999999998</v>
      </c>
      <c r="AH545" s="58">
        <v>574.73</v>
      </c>
      <c r="AI545" s="58">
        <v>230</v>
      </c>
      <c r="AJ545" s="58">
        <v>0</v>
      </c>
      <c r="AK545" s="58">
        <v>54.27</v>
      </c>
      <c r="AL545" s="58">
        <v>0</v>
      </c>
      <c r="AM545" s="58">
        <v>869.58</v>
      </c>
      <c r="AN545" s="58">
        <v>1095.2</v>
      </c>
      <c r="AO545" s="58">
        <v>670.78</v>
      </c>
      <c r="AP545" s="58">
        <v>0</v>
      </c>
      <c r="AQ545" s="58">
        <v>235</v>
      </c>
      <c r="AR545" s="58">
        <v>0</v>
      </c>
      <c r="AS545" s="58">
        <v>0</v>
      </c>
      <c r="AT545" s="58">
        <v>0</v>
      </c>
      <c r="AU545" s="58">
        <v>0</v>
      </c>
      <c r="AV545" s="58">
        <v>2026.0648066977601</v>
      </c>
      <c r="AW545" s="58">
        <v>11434.3348066978</v>
      </c>
      <c r="AX545" s="58">
        <v>33026</v>
      </c>
      <c r="AY545" s="58">
        <v>8357.6037735849095</v>
      </c>
      <c r="AZ545" s="58">
        <v>41383.603773584902</v>
      </c>
      <c r="BA545" s="58">
        <v>-6384.1516368860102</v>
      </c>
    </row>
    <row r="546" spans="1:53">
      <c r="A546" s="56">
        <v>202404</v>
      </c>
      <c r="B546" s="56" t="s">
        <v>528</v>
      </c>
      <c r="C546" s="56" t="s">
        <v>114</v>
      </c>
      <c r="D546" s="56" t="s">
        <v>113</v>
      </c>
      <c r="E546" s="62" t="str">
        <f>VLOOKUP(C546,'[2]2024年门店-截止10.31'!A:C,3,0)</f>
        <v>营业</v>
      </c>
      <c r="F546" s="63">
        <f>VLOOKUP(C546,[2]面积!A:B,2,0)</f>
        <v>70.5</v>
      </c>
      <c r="G546" s="57" t="str">
        <f>IF(OR(E546="营业",E546="装修中"),VLOOKUP(C546,[2]当前组织架构!C:H,6,0),"")</f>
        <v>孙军</v>
      </c>
      <c r="H546" s="57" t="str">
        <f>IF(OR(E546="营业",E546="装修中"),VLOOKUP(C546,[2]当前组织架构!C:H,5,0),"")</f>
        <v>郭洋</v>
      </c>
      <c r="I546" s="58">
        <v>275808.68</v>
      </c>
      <c r="J546" s="58">
        <v>15611.81</v>
      </c>
      <c r="K546" s="58">
        <v>260196.87</v>
      </c>
      <c r="L546" s="58">
        <v>12145.8</v>
      </c>
      <c r="M546" s="58">
        <v>10808.35</v>
      </c>
      <c r="N546" s="58">
        <v>9825.18</v>
      </c>
      <c r="O546" s="58">
        <v>53944.06</v>
      </c>
      <c r="P546" s="58">
        <v>0</v>
      </c>
      <c r="Q546" s="58">
        <v>-1923.25439953099</v>
      </c>
      <c r="R546" s="58">
        <v>84800.135600469002</v>
      </c>
      <c r="S546" s="58">
        <v>21637.222655360802</v>
      </c>
      <c r="T546" s="58">
        <v>0</v>
      </c>
      <c r="U546" s="58">
        <v>2753</v>
      </c>
      <c r="V546" s="58">
        <v>109190.35825583</v>
      </c>
      <c r="W546" s="58">
        <v>151006.51174417001</v>
      </c>
      <c r="X546" s="58">
        <v>39659.26</v>
      </c>
      <c r="Y546" s="58">
        <v>5128.82</v>
      </c>
      <c r="Z546" s="58">
        <v>3983.31</v>
      </c>
      <c r="AA546" s="58">
        <v>6722.64</v>
      </c>
      <c r="AB546" s="58">
        <v>2935.9737735849098</v>
      </c>
      <c r="AC546" s="58">
        <v>0</v>
      </c>
      <c r="AD546" s="58">
        <v>58430.003773584896</v>
      </c>
      <c r="AE546" s="58">
        <v>6824.38</v>
      </c>
      <c r="AF546" s="58">
        <v>0</v>
      </c>
      <c r="AG546" s="58">
        <v>536.27</v>
      </c>
      <c r="AH546" s="58">
        <v>614.71</v>
      </c>
      <c r="AI546" s="58">
        <v>0</v>
      </c>
      <c r="AJ546" s="58">
        <v>23.01</v>
      </c>
      <c r="AK546" s="58">
        <v>41.53</v>
      </c>
      <c r="AL546" s="58">
        <v>0</v>
      </c>
      <c r="AM546" s="58">
        <v>1182.6600000000001</v>
      </c>
      <c r="AN546" s="58">
        <v>1297.2</v>
      </c>
      <c r="AO546" s="58">
        <v>940.44</v>
      </c>
      <c r="AP546" s="58">
        <v>0</v>
      </c>
      <c r="AQ546" s="58">
        <v>0</v>
      </c>
      <c r="AR546" s="58">
        <v>0</v>
      </c>
      <c r="AS546" s="58">
        <v>0</v>
      </c>
      <c r="AT546" s="58">
        <v>0</v>
      </c>
      <c r="AU546" s="58">
        <v>0</v>
      </c>
      <c r="AV546" s="58">
        <v>2349.8617878298401</v>
      </c>
      <c r="AW546" s="58">
        <v>13810.0617878298</v>
      </c>
      <c r="AX546" s="58">
        <v>49014.285714285703</v>
      </c>
      <c r="AY546" s="58">
        <v>5027.5188679245302</v>
      </c>
      <c r="AZ546" s="58">
        <v>54041.804582210199</v>
      </c>
      <c r="BA546" s="58">
        <v>24724.641600545099</v>
      </c>
    </row>
    <row r="547" spans="1:53">
      <c r="A547" s="56">
        <v>202404</v>
      </c>
      <c r="B547" s="56" t="s">
        <v>528</v>
      </c>
      <c r="C547" s="56" t="s">
        <v>116</v>
      </c>
      <c r="D547" s="56" t="s">
        <v>115</v>
      </c>
      <c r="E547" s="62" t="str">
        <f>VLOOKUP(C547,'[2]2024年门店-截止10.31'!A:C,3,0)</f>
        <v>营业</v>
      </c>
      <c r="F547" s="63">
        <f>VLOOKUP(C547,[2]面积!A:B,2,0)</f>
        <v>110.09</v>
      </c>
      <c r="G547" s="57" t="str">
        <f>IF(OR(E547="营业",E547="装修中"),VLOOKUP(C547,[2]当前组织架构!C:H,6,0),"")</f>
        <v>孙军</v>
      </c>
      <c r="H547" s="57" t="str">
        <f>IF(OR(E547="营业",E547="装修中"),VLOOKUP(C547,[2]当前组织架构!C:H,5,0),"")</f>
        <v>甘胜斌</v>
      </c>
      <c r="I547" s="58">
        <v>136378.31</v>
      </c>
      <c r="J547" s="58">
        <v>7719.53</v>
      </c>
      <c r="K547" s="58">
        <v>128658.78</v>
      </c>
      <c r="L547" s="58">
        <v>6424.27</v>
      </c>
      <c r="M547" s="58">
        <v>6698.68</v>
      </c>
      <c r="N547" s="58">
        <v>5556.52</v>
      </c>
      <c r="O547" s="58">
        <v>18639.25</v>
      </c>
      <c r="P547" s="58">
        <v>0</v>
      </c>
      <c r="Q547" s="58">
        <v>-827.61285536537503</v>
      </c>
      <c r="R547" s="58">
        <v>36491.107144634603</v>
      </c>
      <c r="S547" s="58">
        <v>7991.2087573601102</v>
      </c>
      <c r="T547" s="58">
        <v>0</v>
      </c>
      <c r="U547" s="58">
        <v>1441.85</v>
      </c>
      <c r="V547" s="58">
        <v>45924.165901994696</v>
      </c>
      <c r="W547" s="58">
        <v>82734.614098005302</v>
      </c>
      <c r="X547" s="58">
        <v>17692.310000000001</v>
      </c>
      <c r="Y547" s="58">
        <v>8217.02</v>
      </c>
      <c r="Z547" s="58">
        <v>1055.33</v>
      </c>
      <c r="AA547" s="58">
        <v>4447.43</v>
      </c>
      <c r="AB547" s="58">
        <v>273.16490566037999</v>
      </c>
      <c r="AC547" s="58">
        <v>0</v>
      </c>
      <c r="AD547" s="58">
        <v>31685.2549056604</v>
      </c>
      <c r="AE547" s="58">
        <v>2119.8000000000002</v>
      </c>
      <c r="AF547" s="58">
        <v>0</v>
      </c>
      <c r="AG547" s="58">
        <v>181.94</v>
      </c>
      <c r="AH547" s="58">
        <v>496.03</v>
      </c>
      <c r="AI547" s="58">
        <v>61</v>
      </c>
      <c r="AJ547" s="58">
        <v>212.98</v>
      </c>
      <c r="AK547" s="58">
        <v>51.78</v>
      </c>
      <c r="AL547" s="58">
        <v>0</v>
      </c>
      <c r="AM547" s="58">
        <v>498.56</v>
      </c>
      <c r="AN547" s="58">
        <v>1582.84</v>
      </c>
      <c r="AO547" s="58">
        <v>834.7</v>
      </c>
      <c r="AP547" s="58">
        <v>0</v>
      </c>
      <c r="AQ547" s="58">
        <v>200</v>
      </c>
      <c r="AR547" s="58">
        <v>0</v>
      </c>
      <c r="AS547" s="58">
        <v>0</v>
      </c>
      <c r="AT547" s="58">
        <v>0</v>
      </c>
      <c r="AU547" s="58">
        <v>0</v>
      </c>
      <c r="AV547" s="58">
        <v>2399.9068066977602</v>
      </c>
      <c r="AW547" s="58">
        <v>8639.5368066977608</v>
      </c>
      <c r="AX547" s="58">
        <v>32712.4571428571</v>
      </c>
      <c r="AY547" s="58">
        <v>8204.8207547169804</v>
      </c>
      <c r="AZ547" s="58">
        <v>40917.277897574102</v>
      </c>
      <c r="BA547" s="58">
        <v>1492.5444880730599</v>
      </c>
    </row>
    <row r="548" spans="1:53">
      <c r="A548" s="56">
        <v>202404</v>
      </c>
      <c r="B548" s="56" t="s">
        <v>528</v>
      </c>
      <c r="C548" s="56" t="s">
        <v>118</v>
      </c>
      <c r="D548" s="56" t="s">
        <v>117</v>
      </c>
      <c r="E548" s="62" t="str">
        <f>VLOOKUP(C548,'[2]2024年门店-截止10.31'!A:C,3,0)</f>
        <v>已闭店</v>
      </c>
      <c r="F548" s="63">
        <f>VLOOKUP(C548,[2]面积!A:B,2,0)</f>
        <v>98</v>
      </c>
      <c r="G548" s="57" t="str">
        <f>IF(OR(E548="营业",E548="装修中"),VLOOKUP(C548,[2]当前组织架构!C:H,6,0),"")</f>
        <v/>
      </c>
      <c r="H548" s="57" t="str">
        <f>IF(OR(E548="营业",E548="装修中"),VLOOKUP(C548,[2]当前组织架构!C:H,5,0),"")</f>
        <v/>
      </c>
      <c r="I548" s="58">
        <v>191404.16</v>
      </c>
      <c r="J548" s="58">
        <v>5574.88</v>
      </c>
      <c r="K548" s="58">
        <v>185829.28</v>
      </c>
      <c r="L548" s="58">
        <v>8540.83</v>
      </c>
      <c r="M548" s="58">
        <v>9070.67</v>
      </c>
      <c r="N548" s="58">
        <v>9047.49</v>
      </c>
      <c r="O548" s="58">
        <v>25398.21</v>
      </c>
      <c r="P548" s="58">
        <v>0</v>
      </c>
      <c r="Q548" s="58">
        <v>-1154.4663893704401</v>
      </c>
      <c r="R548" s="58">
        <v>50902.733610629599</v>
      </c>
      <c r="S548" s="58">
        <v>10973.427911889199</v>
      </c>
      <c r="T548" s="58">
        <v>0</v>
      </c>
      <c r="U548" s="58">
        <v>4916.58</v>
      </c>
      <c r="V548" s="58">
        <v>66792.741522518802</v>
      </c>
      <c r="W548" s="58">
        <v>119036.53847748099</v>
      </c>
      <c r="X548" s="58">
        <v>20097</v>
      </c>
      <c r="Y548" s="58">
        <v>6846.01</v>
      </c>
      <c r="Z548" s="58">
        <v>3057.63</v>
      </c>
      <c r="AA548" s="58">
        <v>4751.03</v>
      </c>
      <c r="AB548" s="58">
        <v>378.05641509434003</v>
      </c>
      <c r="AC548" s="58">
        <v>0</v>
      </c>
      <c r="AD548" s="58">
        <v>35129.726415094301</v>
      </c>
      <c r="AE548" s="58">
        <v>3403.74</v>
      </c>
      <c r="AF548" s="58">
        <v>0</v>
      </c>
      <c r="AG548" s="58">
        <v>443.92</v>
      </c>
      <c r="AH548" s="58">
        <v>100</v>
      </c>
      <c r="AI548" s="58">
        <v>0</v>
      </c>
      <c r="AJ548" s="58">
        <v>116.92</v>
      </c>
      <c r="AK548" s="58">
        <v>55.71</v>
      </c>
      <c r="AL548" s="58">
        <v>0</v>
      </c>
      <c r="AM548" s="58">
        <v>1169.6300000000001</v>
      </c>
      <c r="AN548" s="58">
        <v>553.03</v>
      </c>
      <c r="AO548" s="58">
        <v>1133.6099999999999</v>
      </c>
      <c r="AP548" s="58">
        <v>0</v>
      </c>
      <c r="AQ548" s="58">
        <v>540</v>
      </c>
      <c r="AR548" s="58">
        <v>0</v>
      </c>
      <c r="AS548" s="58">
        <v>0</v>
      </c>
      <c r="AT548" s="58">
        <v>0</v>
      </c>
      <c r="AU548" s="58">
        <v>0</v>
      </c>
      <c r="AV548" s="58">
        <v>2453.2501526097099</v>
      </c>
      <c r="AW548" s="58">
        <v>9969.8101526097107</v>
      </c>
      <c r="AX548" s="58">
        <v>29400</v>
      </c>
      <c r="AY548" s="58">
        <v>8820</v>
      </c>
      <c r="AZ548" s="58">
        <v>38220</v>
      </c>
      <c r="BA548" s="58">
        <v>35717.001909776998</v>
      </c>
    </row>
    <row r="549" spans="1:53">
      <c r="A549" s="56">
        <v>202404</v>
      </c>
      <c r="B549" s="56" t="s">
        <v>528</v>
      </c>
      <c r="C549" s="56" t="s">
        <v>120</v>
      </c>
      <c r="D549" s="56" t="s">
        <v>119</v>
      </c>
      <c r="E549" s="62" t="str">
        <f>VLOOKUP(C549,'[2]2024年门店-截止10.31'!A:C,3,0)</f>
        <v>已闭店</v>
      </c>
      <c r="F549" s="63">
        <f>VLOOKUP(C549,[2]面积!A:B,2,0)</f>
        <v>80.62</v>
      </c>
      <c r="G549" s="57" t="str">
        <f>IF(OR(E549="营业",E549="装修中"),VLOOKUP(C549,[2]当前组织架构!C:H,6,0),"")</f>
        <v/>
      </c>
      <c r="H549" s="57" t="str">
        <f>IF(OR(E549="营业",E549="装修中"),VLOOKUP(C549,[2]当前组织架构!C:H,5,0),"")</f>
        <v/>
      </c>
      <c r="I549" s="58">
        <v>64409.48</v>
      </c>
      <c r="J549" s="58">
        <v>1876</v>
      </c>
      <c r="K549" s="58">
        <v>62533.48</v>
      </c>
      <c r="L549" s="58">
        <v>3568</v>
      </c>
      <c r="M549" s="58">
        <v>3046.74</v>
      </c>
      <c r="N549" s="58">
        <v>2672.48</v>
      </c>
      <c r="O549" s="58">
        <v>9276.25</v>
      </c>
      <c r="P549" s="58">
        <v>0</v>
      </c>
      <c r="Q549" s="58">
        <v>-411.67988645348697</v>
      </c>
      <c r="R549" s="58">
        <v>18151.7901135465</v>
      </c>
      <c r="S549" s="58">
        <v>3976.3747281153301</v>
      </c>
      <c r="T549" s="58">
        <v>0</v>
      </c>
      <c r="U549" s="58">
        <v>5193.29</v>
      </c>
      <c r="V549" s="58">
        <v>27321.454841661802</v>
      </c>
      <c r="W549" s="58">
        <v>35212.025158338198</v>
      </c>
      <c r="X549" s="58">
        <v>11050.5</v>
      </c>
      <c r="Y549" s="58">
        <v>1649.8</v>
      </c>
      <c r="Z549" s="58">
        <v>0</v>
      </c>
      <c r="AA549" s="58">
        <v>2768.78</v>
      </c>
      <c r="AB549" s="58">
        <v>100</v>
      </c>
      <c r="AC549" s="58">
        <v>0</v>
      </c>
      <c r="AD549" s="58">
        <v>15569.08</v>
      </c>
      <c r="AE549" s="58">
        <v>5000</v>
      </c>
      <c r="AF549" s="58">
        <v>0</v>
      </c>
      <c r="AG549" s="58">
        <v>153.78</v>
      </c>
      <c r="AH549" s="58">
        <v>250</v>
      </c>
      <c r="AI549" s="58">
        <v>0</v>
      </c>
      <c r="AJ549" s="58">
        <v>0</v>
      </c>
      <c r="AK549" s="58">
        <v>39.9</v>
      </c>
      <c r="AL549" s="58">
        <v>0</v>
      </c>
      <c r="AM549" s="58">
        <v>323.27</v>
      </c>
      <c r="AN549" s="58">
        <v>773.18</v>
      </c>
      <c r="AO549" s="58">
        <v>897.45</v>
      </c>
      <c r="AP549" s="58">
        <v>0</v>
      </c>
      <c r="AQ549" s="58">
        <v>400</v>
      </c>
      <c r="AR549" s="58">
        <v>0</v>
      </c>
      <c r="AS549" s="58">
        <v>0</v>
      </c>
      <c r="AT549" s="58">
        <v>0</v>
      </c>
      <c r="AU549" s="58">
        <v>0</v>
      </c>
      <c r="AV549" s="58">
        <v>2209.0369899861698</v>
      </c>
      <c r="AW549" s="58">
        <v>10046.6169899862</v>
      </c>
      <c r="AX549" s="58">
        <v>19348.8</v>
      </c>
      <c r="AY549" s="58">
        <v>6341.13</v>
      </c>
      <c r="AZ549" s="58">
        <v>25689.93</v>
      </c>
      <c r="BA549" s="58">
        <v>-16093.601831648</v>
      </c>
    </row>
    <row r="550" spans="1:53">
      <c r="A550" s="56">
        <v>202404</v>
      </c>
      <c r="B550" s="56" t="s">
        <v>528</v>
      </c>
      <c r="C550" s="56" t="s">
        <v>124</v>
      </c>
      <c r="D550" s="56" t="s">
        <v>123</v>
      </c>
      <c r="E550" s="62" t="str">
        <f>VLOOKUP(C550,'[2]2024年门店-截止10.31'!A:C,3,0)</f>
        <v>营业</v>
      </c>
      <c r="F550" s="63">
        <f>VLOOKUP(C550,[2]面积!A:B,2,0)</f>
        <v>74</v>
      </c>
      <c r="G550" s="57" t="str">
        <f>IF(OR(E550="营业",E550="装修中"),VLOOKUP(C550,[2]当前组织架构!C:H,6,0),"")</f>
        <v>戴斌</v>
      </c>
      <c r="H550" s="57" t="str">
        <f>IF(OR(E550="营业",E550="装修中"),VLOOKUP(C550,[2]当前组织架构!C:H,5,0),"")</f>
        <v>董婷婷</v>
      </c>
      <c r="I550" s="58">
        <v>213466.81</v>
      </c>
      <c r="J550" s="58">
        <v>12083.03</v>
      </c>
      <c r="K550" s="58">
        <v>201383.78</v>
      </c>
      <c r="L550" s="58">
        <v>10740.13</v>
      </c>
      <c r="M550" s="58">
        <v>9803.31</v>
      </c>
      <c r="N550" s="58">
        <v>12845.39</v>
      </c>
      <c r="O550" s="58">
        <v>28697.7</v>
      </c>
      <c r="P550" s="58">
        <v>0</v>
      </c>
      <c r="Q550" s="58">
        <v>-1376.88565880684</v>
      </c>
      <c r="R550" s="58">
        <v>60709.644341193198</v>
      </c>
      <c r="S550" s="58">
        <v>12627.7324371547</v>
      </c>
      <c r="T550" s="58">
        <v>0</v>
      </c>
      <c r="U550" s="58">
        <v>3273.29</v>
      </c>
      <c r="V550" s="58">
        <v>76610.666778347804</v>
      </c>
      <c r="W550" s="58">
        <v>124773.11322165201</v>
      </c>
      <c r="X550" s="58">
        <v>29752.17</v>
      </c>
      <c r="Y550" s="58">
        <v>7376.61</v>
      </c>
      <c r="Z550" s="58">
        <v>2952.03</v>
      </c>
      <c r="AA550" s="58">
        <v>7782.41</v>
      </c>
      <c r="AB550" s="58">
        <v>553.41320754717003</v>
      </c>
      <c r="AC550" s="58">
        <v>0</v>
      </c>
      <c r="AD550" s="58">
        <v>48416.633207547202</v>
      </c>
      <c r="AE550" s="58">
        <v>5954.13</v>
      </c>
      <c r="AF550" s="58">
        <v>20</v>
      </c>
      <c r="AG550" s="58">
        <v>363.02</v>
      </c>
      <c r="AH550" s="58">
        <v>284.69</v>
      </c>
      <c r="AI550" s="58">
        <v>0</v>
      </c>
      <c r="AJ550" s="58">
        <v>301.01</v>
      </c>
      <c r="AK550" s="58">
        <v>33.54</v>
      </c>
      <c r="AL550" s="58">
        <v>0</v>
      </c>
      <c r="AM550" s="58">
        <v>1132.94</v>
      </c>
      <c r="AN550" s="58">
        <v>972.7</v>
      </c>
      <c r="AO550" s="58">
        <v>727.77</v>
      </c>
      <c r="AP550" s="58">
        <v>0</v>
      </c>
      <c r="AQ550" s="58">
        <v>200</v>
      </c>
      <c r="AR550" s="58">
        <v>0</v>
      </c>
      <c r="AS550" s="58">
        <v>0</v>
      </c>
      <c r="AT550" s="58">
        <v>0</v>
      </c>
      <c r="AU550" s="58">
        <v>0</v>
      </c>
      <c r="AV550" s="58">
        <v>2769.6018066977599</v>
      </c>
      <c r="AW550" s="58">
        <v>12759.401806697801</v>
      </c>
      <c r="AX550" s="58">
        <v>29067.9047619048</v>
      </c>
      <c r="AY550" s="58">
        <v>19490.339622641499</v>
      </c>
      <c r="AZ550" s="58">
        <v>48558.244384546299</v>
      </c>
      <c r="BA550" s="58">
        <v>15038.833822860701</v>
      </c>
    </row>
    <row r="551" spans="1:53">
      <c r="A551" s="56">
        <v>202404</v>
      </c>
      <c r="B551" s="56" t="s">
        <v>528</v>
      </c>
      <c r="C551" s="56" t="s">
        <v>126</v>
      </c>
      <c r="D551" s="56" t="s">
        <v>125</v>
      </c>
      <c r="E551" s="62" t="str">
        <f>VLOOKUP(C551,'[2]2024年门店-截止10.31'!A:C,3,0)</f>
        <v>已闭店</v>
      </c>
      <c r="F551" s="63">
        <f>VLOOKUP(C551,[2]面积!A:B,2,0)</f>
        <v>86.54</v>
      </c>
      <c r="G551" s="57" t="str">
        <f>IF(OR(E551="营业",E551="装修中"),VLOOKUP(C551,[2]当前组织架构!C:H,6,0),"")</f>
        <v/>
      </c>
      <c r="H551" s="57" t="str">
        <f>IF(OR(E551="营业",E551="装修中"),VLOOKUP(C551,[2]当前组织架构!C:H,5,0),"")</f>
        <v/>
      </c>
      <c r="I551" s="58">
        <v>67831.460000000006</v>
      </c>
      <c r="J551" s="58">
        <v>3839.52</v>
      </c>
      <c r="K551" s="58">
        <v>63991.94</v>
      </c>
      <c r="L551" s="58">
        <v>2747.23</v>
      </c>
      <c r="M551" s="58">
        <v>2884.2</v>
      </c>
      <c r="N551" s="58">
        <v>2346.9299999999998</v>
      </c>
      <c r="O551" s="58">
        <v>8900.24</v>
      </c>
      <c r="P551" s="58">
        <v>0</v>
      </c>
      <c r="Q551" s="58">
        <v>-374.314723028282</v>
      </c>
      <c r="R551" s="58">
        <v>16504.285276971699</v>
      </c>
      <c r="S551" s="58">
        <v>3749.9013682885902</v>
      </c>
      <c r="T551" s="58">
        <v>0</v>
      </c>
      <c r="U551" s="58">
        <v>1272.58</v>
      </c>
      <c r="V551" s="58">
        <v>21526.766645260301</v>
      </c>
      <c r="W551" s="58">
        <v>42465.173354739702</v>
      </c>
      <c r="X551" s="58">
        <v>9781.2900000000009</v>
      </c>
      <c r="Y551" s="58">
        <v>410.4</v>
      </c>
      <c r="Z551" s="58">
        <v>0</v>
      </c>
      <c r="AA551" s="58">
        <v>2584.6999999999998</v>
      </c>
      <c r="AB551" s="58">
        <v>0</v>
      </c>
      <c r="AC551" s="58">
        <v>0</v>
      </c>
      <c r="AD551" s="58">
        <v>12776.39</v>
      </c>
      <c r="AE551" s="58">
        <v>1453.64</v>
      </c>
      <c r="AF551" s="58">
        <v>56</v>
      </c>
      <c r="AG551" s="58">
        <v>303.45</v>
      </c>
      <c r="AH551" s="58">
        <v>152.4</v>
      </c>
      <c r="AI551" s="58">
        <v>0</v>
      </c>
      <c r="AJ551" s="58">
        <v>0</v>
      </c>
      <c r="AK551" s="58">
        <v>154.19</v>
      </c>
      <c r="AL551" s="58">
        <v>0</v>
      </c>
      <c r="AM551" s="58">
        <v>104.57</v>
      </c>
      <c r="AN551" s="58">
        <v>572.79</v>
      </c>
      <c r="AO551" s="58">
        <v>5.86</v>
      </c>
      <c r="AP551" s="58">
        <v>500</v>
      </c>
      <c r="AQ551" s="58">
        <v>140</v>
      </c>
      <c r="AR551" s="58">
        <v>0</v>
      </c>
      <c r="AS551" s="58">
        <v>0</v>
      </c>
      <c r="AT551" s="58">
        <v>0</v>
      </c>
      <c r="AU551" s="58">
        <v>0</v>
      </c>
      <c r="AV551" s="58">
        <v>2026.0648066977601</v>
      </c>
      <c r="AW551" s="58">
        <v>5468.9648066977597</v>
      </c>
      <c r="AX551" s="58">
        <v>20405.038095238098</v>
      </c>
      <c r="AY551" s="58">
        <v>3225.5188679245298</v>
      </c>
      <c r="AZ551" s="58">
        <v>23630.556963162599</v>
      </c>
      <c r="BA551" s="58">
        <v>589.261584879314</v>
      </c>
    </row>
    <row r="552" spans="1:53">
      <c r="A552" s="56">
        <v>202404</v>
      </c>
      <c r="B552" s="56" t="s">
        <v>528</v>
      </c>
      <c r="C552" s="56" t="s">
        <v>128</v>
      </c>
      <c r="D552" s="56" t="s">
        <v>127</v>
      </c>
      <c r="E552" s="62" t="str">
        <f>VLOOKUP(C552,'[2]2024年门店-截止10.31'!A:C,3,0)</f>
        <v>已闭店</v>
      </c>
      <c r="F552" s="63">
        <f>VLOOKUP(C552,[2]面积!A:B,2,0)</f>
        <v>113</v>
      </c>
      <c r="G552" s="57" t="str">
        <f>IF(OR(E552="营业",E552="装修中"),VLOOKUP(C552,[2]当前组织架构!C:H,6,0),"")</f>
        <v/>
      </c>
      <c r="H552" s="57" t="str">
        <f>IF(OR(E552="营业",E552="装修中"),VLOOKUP(C552,[2]当前组织架构!C:H,5,0),"")</f>
        <v/>
      </c>
      <c r="I552" s="58">
        <v>88637.43</v>
      </c>
      <c r="J552" s="58">
        <v>2581.67</v>
      </c>
      <c r="K552" s="58">
        <v>86055.76</v>
      </c>
      <c r="L552" s="58">
        <v>4860.1499999999996</v>
      </c>
      <c r="M552" s="58">
        <v>6768.27</v>
      </c>
      <c r="N552" s="58">
        <v>3950.83</v>
      </c>
      <c r="O552" s="58">
        <v>15548.57</v>
      </c>
      <c r="P552" s="58">
        <v>0</v>
      </c>
      <c r="Q552" s="58">
        <v>-690.31799567347002</v>
      </c>
      <c r="R552" s="58">
        <v>30437.502004326499</v>
      </c>
      <c r="S552" s="58">
        <v>6665.9399702176197</v>
      </c>
      <c r="T552" s="58">
        <v>76.569999999999993</v>
      </c>
      <c r="U552" s="58">
        <v>3426.46</v>
      </c>
      <c r="V552" s="58">
        <v>40606.471974544103</v>
      </c>
      <c r="W552" s="58">
        <v>45449.288025455797</v>
      </c>
      <c r="X552" s="58">
        <v>15704.54</v>
      </c>
      <c r="Y552" s="58">
        <v>4719.25</v>
      </c>
      <c r="Z552" s="58">
        <v>887.17</v>
      </c>
      <c r="AA552" s="58">
        <v>4222.5200000000004</v>
      </c>
      <c r="AB552" s="58">
        <v>648.19641509433995</v>
      </c>
      <c r="AC552" s="58">
        <v>0</v>
      </c>
      <c r="AD552" s="58">
        <v>26181.676415094302</v>
      </c>
      <c r="AE552" s="58">
        <v>3000</v>
      </c>
      <c r="AF552" s="58">
        <v>0</v>
      </c>
      <c r="AG552" s="58">
        <v>251.29</v>
      </c>
      <c r="AH552" s="58">
        <v>504</v>
      </c>
      <c r="AI552" s="58">
        <v>128</v>
      </c>
      <c r="AJ552" s="58">
        <v>92.04</v>
      </c>
      <c r="AK552" s="58">
        <v>38.450000000000003</v>
      </c>
      <c r="AL552" s="58">
        <v>0</v>
      </c>
      <c r="AM552" s="58">
        <v>1096.6500000000001</v>
      </c>
      <c r="AN552" s="58">
        <v>503.05</v>
      </c>
      <c r="AO552" s="58">
        <v>433</v>
      </c>
      <c r="AP552" s="58">
        <v>0</v>
      </c>
      <c r="AQ552" s="58">
        <v>450</v>
      </c>
      <c r="AR552" s="58">
        <v>0</v>
      </c>
      <c r="AS552" s="58">
        <v>0</v>
      </c>
      <c r="AT552" s="58">
        <v>0</v>
      </c>
      <c r="AU552" s="58">
        <v>0</v>
      </c>
      <c r="AV552" s="58">
        <v>2424.9585394871501</v>
      </c>
      <c r="AW552" s="58">
        <v>8921.4385394871497</v>
      </c>
      <c r="AX552" s="58">
        <v>24860</v>
      </c>
      <c r="AY552" s="58">
        <v>9001</v>
      </c>
      <c r="AZ552" s="58">
        <v>33861</v>
      </c>
      <c r="BA552" s="58">
        <v>-23514.826929125698</v>
      </c>
    </row>
    <row r="553" spans="1:53">
      <c r="A553" s="56">
        <v>202404</v>
      </c>
      <c r="B553" s="56" t="s">
        <v>528</v>
      </c>
      <c r="C553" s="56" t="s">
        <v>130</v>
      </c>
      <c r="D553" s="56" t="s">
        <v>129</v>
      </c>
      <c r="E553" s="62" t="str">
        <f>VLOOKUP(C553,'[2]2024年门店-截止10.31'!A:C,3,0)</f>
        <v>营业</v>
      </c>
      <c r="F553" s="63">
        <f>VLOOKUP(C553,[2]面积!A:B,2,0)</f>
        <v>131.47999999999999</v>
      </c>
      <c r="G553" s="57" t="str">
        <f>IF(OR(E553="营业",E553="装修中"),VLOOKUP(C553,[2]当前组织架构!C:H,6,0),"")</f>
        <v>孙军</v>
      </c>
      <c r="H553" s="57" t="str">
        <f>IF(OR(E553="营业",E553="装修中"),VLOOKUP(C553,[2]当前组织架构!C:H,5,0),"")</f>
        <v>郭洋</v>
      </c>
      <c r="I553" s="58">
        <v>114940.44</v>
      </c>
      <c r="J553" s="58">
        <v>6506.06</v>
      </c>
      <c r="K553" s="58">
        <v>108434.38</v>
      </c>
      <c r="L553" s="58">
        <v>5884.98</v>
      </c>
      <c r="M553" s="58">
        <v>5771.33</v>
      </c>
      <c r="N553" s="58">
        <v>6743.83</v>
      </c>
      <c r="O553" s="58">
        <v>15567.92</v>
      </c>
      <c r="P553" s="58">
        <v>0</v>
      </c>
      <c r="Q553" s="58">
        <v>-753.30566342635495</v>
      </c>
      <c r="R553" s="58">
        <v>33214.754336573598</v>
      </c>
      <c r="S553" s="58">
        <v>6870.4123888239501</v>
      </c>
      <c r="T553" s="58">
        <v>0</v>
      </c>
      <c r="U553" s="58">
        <v>1371.55</v>
      </c>
      <c r="V553" s="58">
        <v>41456.7167253976</v>
      </c>
      <c r="W553" s="58">
        <v>66977.663274602397</v>
      </c>
      <c r="X553" s="58">
        <v>27258.73</v>
      </c>
      <c r="Y553" s="58">
        <v>2080.4699999999998</v>
      </c>
      <c r="Z553" s="58">
        <v>746.34</v>
      </c>
      <c r="AA553" s="58">
        <v>7273.3</v>
      </c>
      <c r="AB553" s="58">
        <v>801.41924528301899</v>
      </c>
      <c r="AC553" s="58">
        <v>0</v>
      </c>
      <c r="AD553" s="58">
        <v>38160.259245282999</v>
      </c>
      <c r="AE553" s="58">
        <v>5500</v>
      </c>
      <c r="AF553" s="58">
        <v>0</v>
      </c>
      <c r="AG553" s="58">
        <v>432.98</v>
      </c>
      <c r="AH553" s="58">
        <v>689.71</v>
      </c>
      <c r="AI553" s="58">
        <v>0</v>
      </c>
      <c r="AJ553" s="58">
        <v>205.48</v>
      </c>
      <c r="AK553" s="58">
        <v>41.35</v>
      </c>
      <c r="AL553" s="58">
        <v>0</v>
      </c>
      <c r="AM553" s="58">
        <v>591.6</v>
      </c>
      <c r="AN553" s="58">
        <v>1181.04</v>
      </c>
      <c r="AO553" s="58">
        <v>633.97</v>
      </c>
      <c r="AP553" s="58">
        <v>0</v>
      </c>
      <c r="AQ553" s="58">
        <v>540</v>
      </c>
      <c r="AR553" s="58">
        <v>0</v>
      </c>
      <c r="AS553" s="58">
        <v>0</v>
      </c>
      <c r="AT553" s="58">
        <v>0</v>
      </c>
      <c r="AU553" s="58">
        <v>0</v>
      </c>
      <c r="AV553" s="58">
        <v>2026.0648066977601</v>
      </c>
      <c r="AW553" s="58">
        <v>11842.1948066978</v>
      </c>
      <c r="AX553" s="58">
        <v>17638.352380952401</v>
      </c>
      <c r="AY553" s="58">
        <v>9476.3396226415098</v>
      </c>
      <c r="AZ553" s="58">
        <v>27114.6920035939</v>
      </c>
      <c r="BA553" s="58">
        <v>-10139.482780972299</v>
      </c>
    </row>
    <row r="554" spans="1:53">
      <c r="A554" s="56">
        <v>202404</v>
      </c>
      <c r="B554" s="56" t="s">
        <v>528</v>
      </c>
      <c r="C554" s="56" t="s">
        <v>132</v>
      </c>
      <c r="D554" s="56" t="s">
        <v>131</v>
      </c>
      <c r="E554" s="62" t="str">
        <f>VLOOKUP(C554,'[2]2024年门店-截止10.31'!A:C,3,0)</f>
        <v>营业</v>
      </c>
      <c r="F554" s="63">
        <f>VLOOKUP(C554,[2]面积!A:B,2,0)</f>
        <v>143</v>
      </c>
      <c r="G554" s="57" t="str">
        <f>IF(OR(E554="营业",E554="装修中"),VLOOKUP(C554,[2]当前组织架构!C:H,6,0),"")</f>
        <v>孙军</v>
      </c>
      <c r="H554" s="57" t="str">
        <f>IF(OR(E554="营业",E554="装修中"),VLOOKUP(C554,[2]当前组织架构!C:H,5,0),"")</f>
        <v>殷艳花</v>
      </c>
      <c r="I554" s="58">
        <v>92402.04</v>
      </c>
      <c r="J554" s="58">
        <v>5230.2999999999902</v>
      </c>
      <c r="K554" s="58">
        <v>87171.74</v>
      </c>
      <c r="L554" s="58">
        <v>4572.96</v>
      </c>
      <c r="M554" s="58">
        <v>4723.74</v>
      </c>
      <c r="N554" s="58">
        <v>5383.32</v>
      </c>
      <c r="O554" s="58">
        <v>12569.06</v>
      </c>
      <c r="P554" s="58">
        <v>0</v>
      </c>
      <c r="Q554" s="58">
        <v>-604.29963580957599</v>
      </c>
      <c r="R554" s="58">
        <v>26644.780364190399</v>
      </c>
      <c r="S554" s="58">
        <v>5534.6571382150796</v>
      </c>
      <c r="T554" s="58">
        <v>0</v>
      </c>
      <c r="U554" s="58">
        <v>1546.1</v>
      </c>
      <c r="V554" s="58">
        <v>33725.537502405503</v>
      </c>
      <c r="W554" s="58">
        <v>53446.202497594502</v>
      </c>
      <c r="X554" s="58">
        <v>16185.79</v>
      </c>
      <c r="Y554" s="58">
        <v>6179.74</v>
      </c>
      <c r="Z554" s="58">
        <v>848.46</v>
      </c>
      <c r="AA554" s="58">
        <v>4684.9799999999996</v>
      </c>
      <c r="AB554" s="58">
        <v>276.58679245283003</v>
      </c>
      <c r="AC554" s="58">
        <v>0</v>
      </c>
      <c r="AD554" s="58">
        <v>28175.5567924528</v>
      </c>
      <c r="AE554" s="58">
        <v>3272.5</v>
      </c>
      <c r="AF554" s="58">
        <v>0</v>
      </c>
      <c r="AG554" s="58">
        <v>345.45</v>
      </c>
      <c r="AH554" s="58">
        <v>603.01</v>
      </c>
      <c r="AI554" s="58">
        <v>30</v>
      </c>
      <c r="AJ554" s="58">
        <v>76.150000000000006</v>
      </c>
      <c r="AK554" s="58">
        <v>38.619999999999997</v>
      </c>
      <c r="AL554" s="58">
        <v>0</v>
      </c>
      <c r="AM554" s="58">
        <v>462.65</v>
      </c>
      <c r="AN554" s="58">
        <v>685.19</v>
      </c>
      <c r="AO554" s="58">
        <v>461.24</v>
      </c>
      <c r="AP554" s="58">
        <v>0</v>
      </c>
      <c r="AQ554" s="58">
        <v>200</v>
      </c>
      <c r="AR554" s="58">
        <v>0</v>
      </c>
      <c r="AS554" s="58">
        <v>0</v>
      </c>
      <c r="AT554" s="58">
        <v>0</v>
      </c>
      <c r="AU554" s="58">
        <v>0</v>
      </c>
      <c r="AV554" s="58">
        <v>2769.6018066977599</v>
      </c>
      <c r="AW554" s="58">
        <v>8944.4118066977608</v>
      </c>
      <c r="AX554" s="58">
        <v>14900.4380952381</v>
      </c>
      <c r="AY554" s="58">
        <v>3736.7924528301901</v>
      </c>
      <c r="AZ554" s="58">
        <v>18637.230548068299</v>
      </c>
      <c r="BA554" s="58">
        <v>-2310.9966496243501</v>
      </c>
    </row>
    <row r="555" spans="1:53">
      <c r="A555" s="56">
        <v>202404</v>
      </c>
      <c r="B555" s="56" t="s">
        <v>528</v>
      </c>
      <c r="C555" s="56" t="s">
        <v>134</v>
      </c>
      <c r="D555" s="56" t="s">
        <v>133</v>
      </c>
      <c r="E555" s="62" t="str">
        <f>VLOOKUP(C555,'[2]2024年门店-截止10.31'!A:C,3,0)</f>
        <v>营业</v>
      </c>
      <c r="F555" s="63">
        <f>VLOOKUP(C555,[2]面积!A:B,2,0)</f>
        <v>79</v>
      </c>
      <c r="G555" s="57" t="str">
        <f>IF(OR(E555="营业",E555="装修中"),VLOOKUP(C555,[2]当前组织架构!C:H,6,0),"")</f>
        <v>刘佳</v>
      </c>
      <c r="H555" s="57" t="str">
        <f>IF(OR(E555="营业",E555="装修中"),VLOOKUP(C555,[2]当前组织架构!C:H,5,0),"")</f>
        <v>袁春福</v>
      </c>
      <c r="I555" s="58">
        <v>124100.53</v>
      </c>
      <c r="J555" s="58">
        <v>3614.58</v>
      </c>
      <c r="K555" s="58">
        <v>120485.95</v>
      </c>
      <c r="L555" s="58">
        <v>5551.46</v>
      </c>
      <c r="M555" s="58">
        <v>9643.2000000000007</v>
      </c>
      <c r="N555" s="58">
        <v>6948.51</v>
      </c>
      <c r="O555" s="58">
        <v>20749.439999999999</v>
      </c>
      <c r="P555" s="58">
        <v>0</v>
      </c>
      <c r="Q555" s="58">
        <v>-951.22435700295898</v>
      </c>
      <c r="R555" s="58">
        <v>41941.385642996996</v>
      </c>
      <c r="S555" s="58">
        <v>8990.3723124013304</v>
      </c>
      <c r="T555" s="58">
        <v>107.56</v>
      </c>
      <c r="U555" s="58">
        <v>4960.33</v>
      </c>
      <c r="V555" s="58">
        <v>55999.647955398403</v>
      </c>
      <c r="W555" s="58">
        <v>64486.302044601602</v>
      </c>
      <c r="X555" s="58">
        <v>16978.5</v>
      </c>
      <c r="Y555" s="58">
        <v>5306.59</v>
      </c>
      <c r="Z555" s="58">
        <v>1359.26</v>
      </c>
      <c r="AA555" s="58">
        <v>4211.66</v>
      </c>
      <c r="AB555" s="58">
        <v>1035.03981132075</v>
      </c>
      <c r="AC555" s="58">
        <v>0</v>
      </c>
      <c r="AD555" s="58">
        <v>28891.0498113207</v>
      </c>
      <c r="AE555" s="58">
        <v>5203.1499999999996</v>
      </c>
      <c r="AF555" s="58">
        <v>0</v>
      </c>
      <c r="AG555" s="58">
        <v>611.67999999999995</v>
      </c>
      <c r="AH555" s="58">
        <v>700</v>
      </c>
      <c r="AI555" s="58">
        <v>0</v>
      </c>
      <c r="AJ555" s="58">
        <v>102.74</v>
      </c>
      <c r="AK555" s="58">
        <v>39.61</v>
      </c>
      <c r="AL555" s="58">
        <v>0</v>
      </c>
      <c r="AM555" s="58">
        <v>594.61</v>
      </c>
      <c r="AN555" s="58">
        <v>528.03</v>
      </c>
      <c r="AO555" s="58">
        <v>347.07</v>
      </c>
      <c r="AP555" s="58">
        <v>0</v>
      </c>
      <c r="AQ555" s="58">
        <v>450</v>
      </c>
      <c r="AR555" s="58">
        <v>0</v>
      </c>
      <c r="AS555" s="58">
        <v>0</v>
      </c>
      <c r="AT555" s="58">
        <v>0</v>
      </c>
      <c r="AU555" s="58">
        <v>0</v>
      </c>
      <c r="AV555" s="58">
        <v>2424.9585394871501</v>
      </c>
      <c r="AW555" s="58">
        <v>11001.8485394871</v>
      </c>
      <c r="AX555" s="58">
        <v>11846</v>
      </c>
      <c r="AY555" s="58">
        <v>5925</v>
      </c>
      <c r="AZ555" s="58">
        <v>17771</v>
      </c>
      <c r="BA555" s="58">
        <v>6822.4036937937999</v>
      </c>
    </row>
    <row r="556" spans="1:53">
      <c r="A556" s="56">
        <v>202404</v>
      </c>
      <c r="B556" s="56" t="s">
        <v>528</v>
      </c>
      <c r="C556" s="56" t="s">
        <v>443</v>
      </c>
      <c r="D556" s="56" t="s">
        <v>135</v>
      </c>
      <c r="E556" s="62" t="str">
        <f>VLOOKUP(C556,'[2]2024年门店-截止10.31'!A:C,3,0)</f>
        <v>已闭店</v>
      </c>
      <c r="F556" s="63">
        <f>VLOOKUP(C556,[2]面积!A:B,2,0)</f>
        <v>72.3</v>
      </c>
      <c r="G556" s="57" t="str">
        <f>IF(OR(E556="营业",E556="装修中"),VLOOKUP(C556,[2]当前组织架构!C:H,6,0),"")</f>
        <v/>
      </c>
      <c r="H556" s="57" t="str">
        <f>IF(OR(E556="营业",E556="装修中"),VLOOKUP(C556,[2]当前组织架构!C:H,5,0),"")</f>
        <v/>
      </c>
      <c r="I556" s="58">
        <v>151446.09</v>
      </c>
      <c r="J556" s="58">
        <v>8572.4199999999801</v>
      </c>
      <c r="K556" s="58">
        <v>142873.67000000001</v>
      </c>
      <c r="L556" s="58">
        <v>7847.67</v>
      </c>
      <c r="M556" s="58">
        <v>7806</v>
      </c>
      <c r="N556" s="58">
        <v>8597.9599999999991</v>
      </c>
      <c r="O556" s="58">
        <v>21784.3</v>
      </c>
      <c r="P556" s="58">
        <v>0</v>
      </c>
      <c r="Q556" s="58">
        <v>-1020.93339419735</v>
      </c>
      <c r="R556" s="58">
        <v>45014.996605802597</v>
      </c>
      <c r="S556" s="58">
        <v>9509.0710868073293</v>
      </c>
      <c r="T556" s="58">
        <v>0</v>
      </c>
      <c r="U556" s="58">
        <v>3069.51</v>
      </c>
      <c r="V556" s="58">
        <v>57593.577692610001</v>
      </c>
      <c r="W556" s="58">
        <v>85280.092307390005</v>
      </c>
      <c r="X556" s="58">
        <v>28930</v>
      </c>
      <c r="Y556" s="58">
        <v>4303.47</v>
      </c>
      <c r="Z556" s="58">
        <v>2257.6</v>
      </c>
      <c r="AA556" s="58">
        <v>6385.28</v>
      </c>
      <c r="AB556" s="58">
        <v>2747.7628301886798</v>
      </c>
      <c r="AC556" s="58">
        <v>0</v>
      </c>
      <c r="AD556" s="58">
        <v>44624.1128301887</v>
      </c>
      <c r="AE556" s="58">
        <v>6000</v>
      </c>
      <c r="AF556" s="58">
        <v>0</v>
      </c>
      <c r="AG556" s="58">
        <v>732.51</v>
      </c>
      <c r="AH556" s="58">
        <v>105.3</v>
      </c>
      <c r="AI556" s="58">
        <v>237</v>
      </c>
      <c r="AJ556" s="58">
        <v>231.94</v>
      </c>
      <c r="AK556" s="58">
        <v>41.06</v>
      </c>
      <c r="AL556" s="58">
        <v>0</v>
      </c>
      <c r="AM556" s="58">
        <v>1504.33</v>
      </c>
      <c r="AN556" s="58">
        <v>685.54</v>
      </c>
      <c r="AO556" s="58">
        <v>716.14</v>
      </c>
      <c r="AP556" s="58">
        <v>300</v>
      </c>
      <c r="AQ556" s="58">
        <v>0</v>
      </c>
      <c r="AR556" s="58">
        <v>0</v>
      </c>
      <c r="AS556" s="58">
        <v>0</v>
      </c>
      <c r="AT556" s="58">
        <v>0</v>
      </c>
      <c r="AU556" s="58">
        <v>0</v>
      </c>
      <c r="AV556" s="58">
        <v>2349.8617878298401</v>
      </c>
      <c r="AW556" s="58">
        <v>12903.681787829801</v>
      </c>
      <c r="AX556" s="58">
        <v>29315.238095238099</v>
      </c>
      <c r="AY556" s="58">
        <v>5456.6037735849004</v>
      </c>
      <c r="AZ556" s="58">
        <v>34771.841868823001</v>
      </c>
      <c r="BA556" s="58">
        <v>-7019.5441794515</v>
      </c>
    </row>
    <row r="557" spans="1:53">
      <c r="A557" s="56">
        <v>202404</v>
      </c>
      <c r="B557" s="56" t="s">
        <v>528</v>
      </c>
      <c r="C557" s="56" t="s">
        <v>138</v>
      </c>
      <c r="D557" s="56" t="s">
        <v>137</v>
      </c>
      <c r="E557" s="62" t="str">
        <f>VLOOKUP(C557,'[2]2024年门店-截止10.31'!A:C,3,0)</f>
        <v>营业</v>
      </c>
      <c r="F557" s="63">
        <f>VLOOKUP(C557,[2]面积!A:B,2,0)</f>
        <v>120</v>
      </c>
      <c r="G557" s="57" t="str">
        <f>IF(OR(E557="营业",E557="装修中"),VLOOKUP(C557,[2]当前组织架构!C:H,6,0),"")</f>
        <v>孙军</v>
      </c>
      <c r="H557" s="57" t="str">
        <f>IF(OR(E557="营业",E557="装修中"),VLOOKUP(C557,[2]当前组织架构!C:H,5,0),"")</f>
        <v>甘胜斌</v>
      </c>
      <c r="I557" s="58">
        <v>174573.36</v>
      </c>
      <c r="J557" s="58">
        <v>9881.5099999999802</v>
      </c>
      <c r="K557" s="58">
        <v>164691.85</v>
      </c>
      <c r="L557" s="58">
        <v>8303.91</v>
      </c>
      <c r="M557" s="58">
        <v>7908.12</v>
      </c>
      <c r="N557" s="58">
        <v>8845.8799999999992</v>
      </c>
      <c r="O557" s="58">
        <v>23759.17</v>
      </c>
      <c r="P557" s="58">
        <v>0</v>
      </c>
      <c r="Q557" s="58">
        <v>-1082.6106299840901</v>
      </c>
      <c r="R557" s="58">
        <v>47734.469370015897</v>
      </c>
      <c r="S557" s="58">
        <v>10273.6278522435</v>
      </c>
      <c r="T557" s="58">
        <v>0</v>
      </c>
      <c r="U557" s="58">
        <v>2394.5</v>
      </c>
      <c r="V557" s="58">
        <v>60402.597222259399</v>
      </c>
      <c r="W557" s="58">
        <v>104289.252777741</v>
      </c>
      <c r="X557" s="58">
        <v>27120.58</v>
      </c>
      <c r="Y557" s="58">
        <v>6697.53</v>
      </c>
      <c r="Z557" s="58">
        <v>2707.82</v>
      </c>
      <c r="AA557" s="58">
        <v>8270.7199999999993</v>
      </c>
      <c r="AB557" s="58">
        <v>1498.3747169811299</v>
      </c>
      <c r="AC557" s="58">
        <v>0</v>
      </c>
      <c r="AD557" s="58">
        <v>46295.024716981097</v>
      </c>
      <c r="AE557" s="58">
        <v>7311.48</v>
      </c>
      <c r="AF557" s="58">
        <v>0</v>
      </c>
      <c r="AG557" s="58">
        <v>730.59</v>
      </c>
      <c r="AH557" s="58">
        <v>229.1</v>
      </c>
      <c r="AI557" s="58">
        <v>55</v>
      </c>
      <c r="AJ557" s="58">
        <v>419.68</v>
      </c>
      <c r="AK557" s="58">
        <v>40.85</v>
      </c>
      <c r="AL557" s="58">
        <v>0</v>
      </c>
      <c r="AM557" s="58">
        <v>959.07</v>
      </c>
      <c r="AN557" s="58">
        <v>1523.27</v>
      </c>
      <c r="AO557" s="58">
        <v>688.06</v>
      </c>
      <c r="AP557" s="58">
        <v>0</v>
      </c>
      <c r="AQ557" s="58">
        <v>200</v>
      </c>
      <c r="AR557" s="58">
        <v>0</v>
      </c>
      <c r="AS557" s="58">
        <v>0</v>
      </c>
      <c r="AT557" s="58">
        <v>0</v>
      </c>
      <c r="AU557" s="58">
        <v>0</v>
      </c>
      <c r="AV557" s="58">
        <v>2399.9068066977602</v>
      </c>
      <c r="AW557" s="58">
        <v>14557.0068066978</v>
      </c>
      <c r="AX557" s="58">
        <v>44493.504761904798</v>
      </c>
      <c r="AY557" s="58">
        <v>5602.0566037735898</v>
      </c>
      <c r="AZ557" s="58">
        <v>50095.561365678397</v>
      </c>
      <c r="BA557" s="58">
        <v>-6658.3401116162904</v>
      </c>
    </row>
    <row r="558" spans="1:53">
      <c r="A558" s="56">
        <v>202404</v>
      </c>
      <c r="B558" s="56" t="s">
        <v>528</v>
      </c>
      <c r="C558" s="56" t="s">
        <v>140</v>
      </c>
      <c r="D558" s="56" t="s">
        <v>139</v>
      </c>
      <c r="E558" s="62" t="str">
        <f>VLOOKUP(C558,'[2]2024年门店-截止10.31'!A:C,3,0)</f>
        <v>已闭店</v>
      </c>
      <c r="F558" s="63">
        <f>VLOOKUP(C558,[2]面积!A:B,2,0)</f>
        <v>115.56</v>
      </c>
      <c r="G558" s="57" t="str">
        <f>IF(OR(E558="营业",E558="装修中"),VLOOKUP(C558,[2]当前组织架构!C:H,6,0),"")</f>
        <v/>
      </c>
      <c r="H558" s="57" t="str">
        <f>IF(OR(E558="营业",E558="装修中"),VLOOKUP(C558,[2]当前组织架构!C:H,5,0),"")</f>
        <v/>
      </c>
      <c r="I558" s="58">
        <v>93684.6</v>
      </c>
      <c r="J558" s="58">
        <v>2728.6800000000098</v>
      </c>
      <c r="K558" s="58">
        <v>90955.92</v>
      </c>
      <c r="L558" s="58">
        <v>4343.75</v>
      </c>
      <c r="M558" s="58">
        <v>4873.6499999999996</v>
      </c>
      <c r="N558" s="58">
        <v>3611.45</v>
      </c>
      <c r="O558" s="58">
        <v>12661.23</v>
      </c>
      <c r="P558" s="58">
        <v>0</v>
      </c>
      <c r="Q558" s="58">
        <v>-565.29050011071797</v>
      </c>
      <c r="R558" s="58">
        <v>24924.789499889299</v>
      </c>
      <c r="S558" s="58">
        <v>5438.0757944248799</v>
      </c>
      <c r="T558" s="58">
        <v>0</v>
      </c>
      <c r="U558" s="58">
        <v>7013.45</v>
      </c>
      <c r="V558" s="58">
        <v>37376.315294314198</v>
      </c>
      <c r="W558" s="58">
        <v>53579.604705685801</v>
      </c>
      <c r="X558" s="58">
        <v>17620</v>
      </c>
      <c r="Y558" s="58">
        <v>2589.15</v>
      </c>
      <c r="Z558" s="58">
        <v>1053.6600000000001</v>
      </c>
      <c r="AA558" s="58">
        <v>4742.43</v>
      </c>
      <c r="AB558" s="58">
        <v>340.45811320755001</v>
      </c>
      <c r="AC558" s="58">
        <v>0</v>
      </c>
      <c r="AD558" s="58">
        <v>26345.6981132076</v>
      </c>
      <c r="AE558" s="58">
        <v>2300</v>
      </c>
      <c r="AF558" s="58">
        <v>0</v>
      </c>
      <c r="AG558" s="58">
        <v>507.39</v>
      </c>
      <c r="AH558" s="58">
        <v>50</v>
      </c>
      <c r="AI558" s="58">
        <v>30</v>
      </c>
      <c r="AJ558" s="58">
        <v>0</v>
      </c>
      <c r="AK558" s="58">
        <v>40.92</v>
      </c>
      <c r="AL558" s="58">
        <v>0</v>
      </c>
      <c r="AM558" s="58">
        <v>491.53</v>
      </c>
      <c r="AN558" s="58">
        <v>531.34</v>
      </c>
      <c r="AO558" s="58">
        <v>341.13</v>
      </c>
      <c r="AP558" s="58">
        <v>0</v>
      </c>
      <c r="AQ558" s="58">
        <v>465</v>
      </c>
      <c r="AR558" s="58">
        <v>0</v>
      </c>
      <c r="AS558" s="58">
        <v>0</v>
      </c>
      <c r="AT558" s="58">
        <v>0</v>
      </c>
      <c r="AU558" s="58">
        <v>0</v>
      </c>
      <c r="AV558" s="58">
        <v>2209.0369899861698</v>
      </c>
      <c r="AW558" s="58">
        <v>6966.3469899861702</v>
      </c>
      <c r="AX558" s="58">
        <v>26755.61</v>
      </c>
      <c r="AY558" s="58">
        <v>6933.6</v>
      </c>
      <c r="AZ558" s="58">
        <v>33689.21</v>
      </c>
      <c r="BA558" s="58">
        <v>-13421.650397508</v>
      </c>
    </row>
    <row r="559" spans="1:53">
      <c r="A559" s="56">
        <v>202404</v>
      </c>
      <c r="B559" s="56" t="s">
        <v>528</v>
      </c>
      <c r="C559" s="56" t="s">
        <v>142</v>
      </c>
      <c r="D559" s="56" t="s">
        <v>141</v>
      </c>
      <c r="E559" s="62" t="str">
        <f>VLOOKUP(C559,'[2]2024年门店-截止10.31'!A:C,3,0)</f>
        <v>营业</v>
      </c>
      <c r="F559" s="63">
        <f>VLOOKUP(C559,[2]面积!A:B,2,0)</f>
        <v>110.43</v>
      </c>
      <c r="G559" s="57" t="str">
        <f>IF(OR(E559="营业",E559="装修中"),VLOOKUP(C559,[2]当前组织架构!C:H,6,0),"")</f>
        <v>戴斌</v>
      </c>
      <c r="H559" s="57" t="str">
        <f>IF(OR(E559="营业",E559="装修中"),VLOOKUP(C559,[2]当前组织架构!C:H,5,0),"")</f>
        <v>侯小路</v>
      </c>
      <c r="I559" s="58">
        <v>57085.52</v>
      </c>
      <c r="J559" s="58">
        <v>1662.69</v>
      </c>
      <c r="K559" s="58">
        <v>55422.83</v>
      </c>
      <c r="L559" s="58">
        <v>2821.29</v>
      </c>
      <c r="M559" s="58">
        <v>3007.54</v>
      </c>
      <c r="N559" s="58">
        <v>3185.57</v>
      </c>
      <c r="O559" s="58">
        <v>8737.19</v>
      </c>
      <c r="P559" s="58">
        <v>0</v>
      </c>
      <c r="Q559" s="58">
        <v>-393.67491937492599</v>
      </c>
      <c r="R559" s="58">
        <v>17357.915080625098</v>
      </c>
      <c r="S559" s="58">
        <v>3763.9885032667398</v>
      </c>
      <c r="T559" s="58">
        <v>0</v>
      </c>
      <c r="U559" s="58">
        <v>1830.7</v>
      </c>
      <c r="V559" s="58">
        <v>22952.6035838918</v>
      </c>
      <c r="W559" s="58">
        <v>32470.226416108198</v>
      </c>
      <c r="X559" s="58">
        <v>10070</v>
      </c>
      <c r="Y559" s="58">
        <v>3254.7</v>
      </c>
      <c r="Z559" s="58">
        <v>839.99</v>
      </c>
      <c r="AA559" s="58">
        <v>2966.04</v>
      </c>
      <c r="AB559" s="58">
        <v>229.29830188679199</v>
      </c>
      <c r="AC559" s="58">
        <v>0</v>
      </c>
      <c r="AD559" s="58">
        <v>17360.028301886799</v>
      </c>
      <c r="AE559" s="58">
        <v>2046.32</v>
      </c>
      <c r="AF559" s="58">
        <v>0</v>
      </c>
      <c r="AG559" s="58">
        <v>48.82</v>
      </c>
      <c r="AH559" s="58">
        <v>483.33</v>
      </c>
      <c r="AI559" s="58">
        <v>0</v>
      </c>
      <c r="AJ559" s="58">
        <v>15.04</v>
      </c>
      <c r="AK559" s="58">
        <v>38.659999999999997</v>
      </c>
      <c r="AL559" s="58">
        <v>0</v>
      </c>
      <c r="AM559" s="58">
        <v>701.77</v>
      </c>
      <c r="AN559" s="58">
        <v>503.03</v>
      </c>
      <c r="AO559" s="58">
        <v>466.97</v>
      </c>
      <c r="AP559" s="58">
        <v>0</v>
      </c>
      <c r="AQ559" s="58">
        <v>480</v>
      </c>
      <c r="AR559" s="58">
        <v>0</v>
      </c>
      <c r="AS559" s="58">
        <v>0</v>
      </c>
      <c r="AT559" s="58">
        <v>0</v>
      </c>
      <c r="AU559" s="58">
        <v>0</v>
      </c>
      <c r="AV559" s="58">
        <v>2209.0369899861698</v>
      </c>
      <c r="AW559" s="58">
        <v>6992.9769899861703</v>
      </c>
      <c r="AX559" s="58">
        <v>5478.43</v>
      </c>
      <c r="AY559" s="58">
        <v>9298.2099999999991</v>
      </c>
      <c r="AZ559" s="58">
        <v>14776.64</v>
      </c>
      <c r="BA559" s="58">
        <v>-6659.4188757647698</v>
      </c>
    </row>
    <row r="560" spans="1:53">
      <c r="A560" s="56">
        <v>202404</v>
      </c>
      <c r="B560" s="56" t="s">
        <v>528</v>
      </c>
      <c r="C560" s="56" t="s">
        <v>144</v>
      </c>
      <c r="D560" s="56" t="s">
        <v>143</v>
      </c>
      <c r="E560" s="62" t="str">
        <f>VLOOKUP(C560,'[2]2024年门店-截止10.31'!A:C,3,0)</f>
        <v>营业</v>
      </c>
      <c r="F560" s="63">
        <f>VLOOKUP(C560,[2]面积!A:B,2,0)</f>
        <v>93.6</v>
      </c>
      <c r="G560" s="57" t="str">
        <f>IF(OR(E560="营业",E560="装修中"),VLOOKUP(C560,[2]当前组织架构!C:H,6,0),"")</f>
        <v>戴斌</v>
      </c>
      <c r="H560" s="57" t="str">
        <f>IF(OR(E560="营业",E560="装修中"),VLOOKUP(C560,[2]当前组织架构!C:H,5,0),"")</f>
        <v>董婷婷</v>
      </c>
      <c r="I560" s="58">
        <v>162850.46</v>
      </c>
      <c r="J560" s="58">
        <v>9217.9499999999807</v>
      </c>
      <c r="K560" s="58">
        <v>153632.51</v>
      </c>
      <c r="L560" s="58">
        <v>7739.22</v>
      </c>
      <c r="M560" s="58">
        <v>7677.83</v>
      </c>
      <c r="N560" s="58">
        <v>8547.06</v>
      </c>
      <c r="O560" s="58">
        <v>21558.57</v>
      </c>
      <c r="P560" s="58">
        <v>0</v>
      </c>
      <c r="Q560" s="58">
        <v>-1009.5511094347401</v>
      </c>
      <c r="R560" s="58">
        <v>44513.128890565298</v>
      </c>
      <c r="S560" s="58">
        <v>9408.0010550701008</v>
      </c>
      <c r="T560" s="58">
        <v>0</v>
      </c>
      <c r="U560" s="58">
        <v>2776.59</v>
      </c>
      <c r="V560" s="58">
        <v>56697.719945635399</v>
      </c>
      <c r="W560" s="58">
        <v>96934.790054364596</v>
      </c>
      <c r="X560" s="58">
        <v>24305.3</v>
      </c>
      <c r="Y560" s="58">
        <v>3005.25</v>
      </c>
      <c r="Z560" s="58">
        <v>2384.5300000000002</v>
      </c>
      <c r="AA560" s="58">
        <v>6421.31</v>
      </c>
      <c r="AB560" s="58">
        <v>379.57698113206999</v>
      </c>
      <c r="AC560" s="58">
        <v>0</v>
      </c>
      <c r="AD560" s="58">
        <v>36495.9669811321</v>
      </c>
      <c r="AE560" s="58">
        <v>0</v>
      </c>
      <c r="AF560" s="58">
        <v>0</v>
      </c>
      <c r="AG560" s="58">
        <v>231.09</v>
      </c>
      <c r="AH560" s="58">
        <v>712.4</v>
      </c>
      <c r="AI560" s="58">
        <v>0</v>
      </c>
      <c r="AJ560" s="58">
        <v>56.72</v>
      </c>
      <c r="AK560" s="58">
        <v>40.92</v>
      </c>
      <c r="AL560" s="58">
        <v>0</v>
      </c>
      <c r="AM560" s="58">
        <v>1133.68</v>
      </c>
      <c r="AN560" s="58">
        <v>682.74</v>
      </c>
      <c r="AO560" s="58">
        <v>683.85</v>
      </c>
      <c r="AP560" s="58">
        <v>0</v>
      </c>
      <c r="AQ560" s="58">
        <v>330</v>
      </c>
      <c r="AR560" s="58">
        <v>0</v>
      </c>
      <c r="AS560" s="58">
        <v>0</v>
      </c>
      <c r="AT560" s="58">
        <v>0</v>
      </c>
      <c r="AU560" s="58">
        <v>0</v>
      </c>
      <c r="AV560" s="58">
        <v>2769.6018066977599</v>
      </c>
      <c r="AW560" s="58">
        <v>6641.00180669776</v>
      </c>
      <c r="AX560" s="58">
        <v>32982.857142857101</v>
      </c>
      <c r="AY560" s="58">
        <v>6181.1320754716999</v>
      </c>
      <c r="AZ560" s="58">
        <v>39163.989218328803</v>
      </c>
      <c r="BA560" s="58">
        <v>14633.832048205901</v>
      </c>
    </row>
    <row r="561" spans="1:53">
      <c r="A561" s="56">
        <v>202404</v>
      </c>
      <c r="B561" s="56" t="s">
        <v>528</v>
      </c>
      <c r="C561" s="56" t="s">
        <v>146</v>
      </c>
      <c r="D561" s="56" t="s">
        <v>145</v>
      </c>
      <c r="E561" s="62" t="str">
        <f>VLOOKUP(C561,'[2]2024年门店-截止10.31'!A:C,3,0)</f>
        <v>营业</v>
      </c>
      <c r="F561" s="63">
        <f>VLOOKUP(C561,[2]面积!A:B,2,0)</f>
        <v>92.02</v>
      </c>
      <c r="G561" s="57" t="str">
        <f>IF(OR(E561="营业",E561="装修中"),VLOOKUP(C561,[2]当前组织架构!C:H,6,0),"")</f>
        <v>孙军</v>
      </c>
      <c r="H561" s="57" t="str">
        <f>IF(OR(E561="营业",E561="装修中"),VLOOKUP(C561,[2]当前组织架构!C:H,5,0),"")</f>
        <v>郭洋</v>
      </c>
      <c r="I561" s="58">
        <v>203182.78</v>
      </c>
      <c r="J561" s="58">
        <v>11500.91</v>
      </c>
      <c r="K561" s="58">
        <v>191681.87</v>
      </c>
      <c r="L561" s="58">
        <v>10095.85</v>
      </c>
      <c r="M561" s="58">
        <v>8818.23</v>
      </c>
      <c r="N561" s="58">
        <v>9148.36</v>
      </c>
      <c r="O561" s="58">
        <v>27254.46</v>
      </c>
      <c r="P561" s="58">
        <v>0</v>
      </c>
      <c r="Q561" s="58">
        <v>-1226.7563721092499</v>
      </c>
      <c r="R561" s="58">
        <v>54090.143627890699</v>
      </c>
      <c r="S561" s="58">
        <v>11737.2702258998</v>
      </c>
      <c r="T561" s="58">
        <v>0</v>
      </c>
      <c r="U561" s="58">
        <v>2734.61</v>
      </c>
      <c r="V561" s="58">
        <v>68562.023853790495</v>
      </c>
      <c r="W561" s="58">
        <v>123119.84614620901</v>
      </c>
      <c r="X561" s="58">
        <v>30668.799999999999</v>
      </c>
      <c r="Y561" s="58">
        <v>4161.21</v>
      </c>
      <c r="Z561" s="58">
        <v>2481.1</v>
      </c>
      <c r="AA561" s="58">
        <v>8820.44</v>
      </c>
      <c r="AB561" s="58">
        <v>2241.2375471698101</v>
      </c>
      <c r="AC561" s="58">
        <v>0</v>
      </c>
      <c r="AD561" s="58">
        <v>48372.787547169799</v>
      </c>
      <c r="AE561" s="58">
        <v>4633.33</v>
      </c>
      <c r="AF561" s="58">
        <v>12</v>
      </c>
      <c r="AG561" s="58">
        <v>638.91999999999996</v>
      </c>
      <c r="AH561" s="58">
        <v>684.09</v>
      </c>
      <c r="AI561" s="58">
        <v>0</v>
      </c>
      <c r="AJ561" s="58">
        <v>162.96</v>
      </c>
      <c r="AK561" s="58">
        <v>50.96</v>
      </c>
      <c r="AL561" s="58">
        <v>0</v>
      </c>
      <c r="AM561" s="58">
        <v>1610.92</v>
      </c>
      <c r="AN561" s="58">
        <v>706.54</v>
      </c>
      <c r="AO561" s="58">
        <v>971.16</v>
      </c>
      <c r="AP561" s="58">
        <v>0</v>
      </c>
      <c r="AQ561" s="58">
        <v>220</v>
      </c>
      <c r="AR561" s="58">
        <v>0</v>
      </c>
      <c r="AS561" s="58">
        <v>0</v>
      </c>
      <c r="AT561" s="58">
        <v>0</v>
      </c>
      <c r="AU561" s="58">
        <v>0</v>
      </c>
      <c r="AV561" s="58">
        <v>2026.0648066977601</v>
      </c>
      <c r="AW561" s="58">
        <v>11716.9448066978</v>
      </c>
      <c r="AX561" s="58">
        <v>28986.304761904801</v>
      </c>
      <c r="AY561" s="58">
        <v>8576.9528301886803</v>
      </c>
      <c r="AZ561" s="58">
        <v>37563.257592093498</v>
      </c>
      <c r="BA561" s="58">
        <v>25466.856200247901</v>
      </c>
    </row>
    <row r="562" spans="1:53">
      <c r="A562" s="56">
        <v>202404</v>
      </c>
      <c r="B562" s="56" t="s">
        <v>528</v>
      </c>
      <c r="C562" s="56" t="s">
        <v>148</v>
      </c>
      <c r="D562" s="56" t="s">
        <v>147</v>
      </c>
      <c r="E562" s="62" t="str">
        <f>VLOOKUP(C562,'[2]2024年门店-截止10.31'!A:C,3,0)</f>
        <v>营业</v>
      </c>
      <c r="F562" s="63">
        <f>VLOOKUP(C562,[2]面积!A:B,2,0)</f>
        <v>81.88</v>
      </c>
      <c r="G562" s="57" t="str">
        <f>IF(OR(E562="营业",E562="装修中"),VLOOKUP(C562,[2]当前组织架构!C:H,6,0),"")</f>
        <v>戴斌</v>
      </c>
      <c r="H562" s="57" t="str">
        <f>IF(OR(E562="营业",E562="装修中"),VLOOKUP(C562,[2]当前组织架构!C:H,5,0),"")</f>
        <v>池甜</v>
      </c>
      <c r="I562" s="58">
        <v>121844.52</v>
      </c>
      <c r="J562" s="58">
        <v>3548.8700000000099</v>
      </c>
      <c r="K562" s="58">
        <v>118295.65</v>
      </c>
      <c r="L562" s="58">
        <v>6151.02</v>
      </c>
      <c r="M562" s="58">
        <v>6908.17</v>
      </c>
      <c r="N562" s="58">
        <v>5642.89</v>
      </c>
      <c r="O562" s="58">
        <v>17244.14</v>
      </c>
      <c r="P562" s="58">
        <v>0</v>
      </c>
      <c r="Q562" s="58">
        <v>-797.17508461683497</v>
      </c>
      <c r="R562" s="58">
        <v>35149.044915383201</v>
      </c>
      <c r="S562" s="58">
        <v>7492.5704587247501</v>
      </c>
      <c r="T562" s="58">
        <v>-0.01</v>
      </c>
      <c r="U562" s="58">
        <v>3053.5</v>
      </c>
      <c r="V562" s="58">
        <v>45695.105374107901</v>
      </c>
      <c r="W562" s="58">
        <v>72600.5446258921</v>
      </c>
      <c r="X562" s="58">
        <v>20804.62</v>
      </c>
      <c r="Y562" s="58">
        <v>3863.37</v>
      </c>
      <c r="Z562" s="58">
        <v>1305.3</v>
      </c>
      <c r="AA562" s="58">
        <v>5112.12</v>
      </c>
      <c r="AB562" s="58">
        <v>444.28056603774002</v>
      </c>
      <c r="AC562" s="58">
        <v>0</v>
      </c>
      <c r="AD562" s="58">
        <v>31529.690566037702</v>
      </c>
      <c r="AE562" s="58">
        <v>3203.84</v>
      </c>
      <c r="AF562" s="58">
        <v>0</v>
      </c>
      <c r="AG562" s="58">
        <v>166.07</v>
      </c>
      <c r="AH562" s="58">
        <v>700</v>
      </c>
      <c r="AI562" s="58">
        <v>460</v>
      </c>
      <c r="AJ562" s="58">
        <v>231.97</v>
      </c>
      <c r="AK562" s="58">
        <v>36.78</v>
      </c>
      <c r="AL562" s="58">
        <v>0</v>
      </c>
      <c r="AM562" s="58">
        <v>1068.97</v>
      </c>
      <c r="AN562" s="58">
        <v>503.03</v>
      </c>
      <c r="AO562" s="58">
        <v>722.85</v>
      </c>
      <c r="AP562" s="58">
        <v>0</v>
      </c>
      <c r="AQ562" s="58">
        <v>520</v>
      </c>
      <c r="AR562" s="58">
        <v>0</v>
      </c>
      <c r="AS562" s="58">
        <v>0</v>
      </c>
      <c r="AT562" s="58">
        <v>0</v>
      </c>
      <c r="AU562" s="58">
        <v>0</v>
      </c>
      <c r="AV562" s="58">
        <v>2453.2501526097099</v>
      </c>
      <c r="AW562" s="58">
        <v>10066.760152609701</v>
      </c>
      <c r="AX562" s="58">
        <v>23587.58</v>
      </c>
      <c r="AY562" s="58">
        <v>3193.32</v>
      </c>
      <c r="AZ562" s="58">
        <v>26780.9</v>
      </c>
      <c r="BA562" s="58">
        <v>4223.1939072447003</v>
      </c>
    </row>
    <row r="563" spans="1:53">
      <c r="A563" s="56">
        <v>202404</v>
      </c>
      <c r="B563" s="56" t="s">
        <v>528</v>
      </c>
      <c r="C563" s="56" t="s">
        <v>150</v>
      </c>
      <c r="D563" s="56" t="s">
        <v>149</v>
      </c>
      <c r="E563" s="62" t="str">
        <f>VLOOKUP(C563,'[2]2024年门店-截止10.31'!A:C,3,0)</f>
        <v>营业</v>
      </c>
      <c r="F563" s="63">
        <f>VLOOKUP(C563,[2]面积!A:B,2,0)</f>
        <v>68.41</v>
      </c>
      <c r="G563" s="57" t="str">
        <f>IF(OR(E563="营业",E563="装修中"),VLOOKUP(C563,[2]当前组织架构!C:H,6,0),"")</f>
        <v>孙军</v>
      </c>
      <c r="H563" s="57" t="str">
        <f>IF(OR(E563="营业",E563="装修中"),VLOOKUP(C563,[2]当前组织架构!C:H,5,0),"")</f>
        <v>甘胜斌</v>
      </c>
      <c r="I563" s="58">
        <v>162823.4</v>
      </c>
      <c r="J563" s="58">
        <v>9216.4199999999801</v>
      </c>
      <c r="K563" s="58">
        <v>153606.98000000001</v>
      </c>
      <c r="L563" s="58">
        <v>7768.96</v>
      </c>
      <c r="M563" s="58">
        <v>7297.77</v>
      </c>
      <c r="N563" s="58">
        <v>6890.58</v>
      </c>
      <c r="O563" s="58">
        <v>21942.02</v>
      </c>
      <c r="P563" s="58">
        <v>0</v>
      </c>
      <c r="Q563" s="58">
        <v>-973.55026779929403</v>
      </c>
      <c r="R563" s="58">
        <v>42925.779732200703</v>
      </c>
      <c r="S563" s="58">
        <v>9404.9610971755192</v>
      </c>
      <c r="T563" s="58">
        <v>0</v>
      </c>
      <c r="U563" s="58">
        <v>2773.76</v>
      </c>
      <c r="V563" s="58">
        <v>55104.5008293762</v>
      </c>
      <c r="W563" s="58">
        <v>98502.479170623803</v>
      </c>
      <c r="X563" s="58">
        <v>26429.45</v>
      </c>
      <c r="Y563" s="58">
        <v>4427.95</v>
      </c>
      <c r="Z563" s="58">
        <v>2503.63</v>
      </c>
      <c r="AA563" s="58">
        <v>7576.45</v>
      </c>
      <c r="AB563" s="58">
        <v>1645.3241509433999</v>
      </c>
      <c r="AC563" s="58">
        <v>0</v>
      </c>
      <c r="AD563" s="58">
        <v>42582.804150943397</v>
      </c>
      <c r="AE563" s="58">
        <v>4505.04</v>
      </c>
      <c r="AF563" s="58">
        <v>66.39</v>
      </c>
      <c r="AG563" s="58">
        <v>316.06</v>
      </c>
      <c r="AH563" s="58">
        <v>85.2</v>
      </c>
      <c r="AI563" s="58">
        <v>620</v>
      </c>
      <c r="AJ563" s="58">
        <v>185.95</v>
      </c>
      <c r="AK563" s="58">
        <v>31.31</v>
      </c>
      <c r="AL563" s="58">
        <v>0</v>
      </c>
      <c r="AM563" s="58">
        <v>2068.7199999999998</v>
      </c>
      <c r="AN563" s="58">
        <v>1620.29</v>
      </c>
      <c r="AO563" s="58">
        <v>1018.16</v>
      </c>
      <c r="AP563" s="58">
        <v>0</v>
      </c>
      <c r="AQ563" s="58">
        <v>2480</v>
      </c>
      <c r="AR563" s="58">
        <v>0</v>
      </c>
      <c r="AS563" s="58">
        <v>0</v>
      </c>
      <c r="AT563" s="58">
        <v>0</v>
      </c>
      <c r="AU563" s="58">
        <v>0</v>
      </c>
      <c r="AV563" s="58">
        <v>2399.9068066977602</v>
      </c>
      <c r="AW563" s="58">
        <v>15397.026806697801</v>
      </c>
      <c r="AX563" s="58">
        <v>30716.628571428599</v>
      </c>
      <c r="AY563" s="58">
        <v>7248.1603773584902</v>
      </c>
      <c r="AZ563" s="58">
        <v>37964.7889487871</v>
      </c>
      <c r="BA563" s="58">
        <v>2557.8592641955202</v>
      </c>
    </row>
    <row r="564" spans="1:53">
      <c r="A564" s="56">
        <v>202404</v>
      </c>
      <c r="B564" s="56" t="s">
        <v>528</v>
      </c>
      <c r="C564" s="56" t="s">
        <v>152</v>
      </c>
      <c r="D564" s="56" t="s">
        <v>151</v>
      </c>
      <c r="E564" s="62" t="str">
        <f>VLOOKUP(C564,'[2]2024年门店-截止10.31'!A:C,3,0)</f>
        <v>营业</v>
      </c>
      <c r="F564" s="63">
        <f>VLOOKUP(C564,[2]面积!A:B,2,0)</f>
        <v>86</v>
      </c>
      <c r="G564" s="57" t="str">
        <f>IF(OR(E564="营业",E564="装修中"),VLOOKUP(C564,[2]当前组织架构!C:H,6,0),"")</f>
        <v>戴斌</v>
      </c>
      <c r="H564" s="57" t="str">
        <f>IF(OR(E564="营业",E564="装修中"),VLOOKUP(C564,[2]当前组织架构!C:H,5,0),"")</f>
        <v>侯小路</v>
      </c>
      <c r="I564" s="58">
        <v>165243.97</v>
      </c>
      <c r="J564" s="58">
        <v>4812.9299999999903</v>
      </c>
      <c r="K564" s="58">
        <v>160431.04000000001</v>
      </c>
      <c r="L564" s="58">
        <v>7313.25</v>
      </c>
      <c r="M564" s="58">
        <v>9715.52</v>
      </c>
      <c r="N564" s="58">
        <v>7854.21</v>
      </c>
      <c r="O564" s="58">
        <v>27466.65</v>
      </c>
      <c r="P564" s="58">
        <v>0</v>
      </c>
      <c r="Q564" s="58">
        <v>-1160.9515750170699</v>
      </c>
      <c r="R564" s="58">
        <v>51188.6784249829</v>
      </c>
      <c r="S564" s="58">
        <v>11590.7082193555</v>
      </c>
      <c r="T564" s="58">
        <v>0</v>
      </c>
      <c r="U564" s="58">
        <v>5446.23</v>
      </c>
      <c r="V564" s="58">
        <v>68225.616644338399</v>
      </c>
      <c r="W564" s="58">
        <v>92205.423355661595</v>
      </c>
      <c r="X564" s="58">
        <v>31697.71</v>
      </c>
      <c r="Y564" s="58">
        <v>2832.8</v>
      </c>
      <c r="Z564" s="58">
        <v>1615.72</v>
      </c>
      <c r="AA564" s="58">
        <v>7306.72</v>
      </c>
      <c r="AB564" s="58">
        <v>432.94962264151002</v>
      </c>
      <c r="AC564" s="58">
        <v>0</v>
      </c>
      <c r="AD564" s="58">
        <v>43885.899622641497</v>
      </c>
      <c r="AE564" s="58">
        <v>4534.66</v>
      </c>
      <c r="AF564" s="58">
        <v>0</v>
      </c>
      <c r="AG564" s="58">
        <v>363.67</v>
      </c>
      <c r="AH564" s="58">
        <v>200</v>
      </c>
      <c r="AI564" s="58">
        <v>0</v>
      </c>
      <c r="AJ564" s="58">
        <v>207.11</v>
      </c>
      <c r="AK564" s="58">
        <v>39.380000000000003</v>
      </c>
      <c r="AL564" s="58">
        <v>0</v>
      </c>
      <c r="AM564" s="58">
        <v>1091.99</v>
      </c>
      <c r="AN564" s="58">
        <v>588.03</v>
      </c>
      <c r="AO564" s="58">
        <v>677.3</v>
      </c>
      <c r="AP564" s="58">
        <v>0</v>
      </c>
      <c r="AQ564" s="58">
        <v>520</v>
      </c>
      <c r="AR564" s="58">
        <v>0</v>
      </c>
      <c r="AS564" s="58">
        <v>0</v>
      </c>
      <c r="AT564" s="58">
        <v>0</v>
      </c>
      <c r="AU564" s="58">
        <v>0</v>
      </c>
      <c r="AV564" s="58">
        <v>2209.0369899861698</v>
      </c>
      <c r="AW564" s="58">
        <v>10431.176989986199</v>
      </c>
      <c r="AX564" s="58">
        <v>41280</v>
      </c>
      <c r="AY564" s="58">
        <v>9859.52</v>
      </c>
      <c r="AZ564" s="58">
        <v>51139.519999999997</v>
      </c>
      <c r="BA564" s="58">
        <v>-13251.1732569661</v>
      </c>
    </row>
    <row r="565" spans="1:53">
      <c r="A565" s="56">
        <v>202404</v>
      </c>
      <c r="B565" s="56" t="s">
        <v>528</v>
      </c>
      <c r="C565" s="56" t="s">
        <v>154</v>
      </c>
      <c r="D565" s="56" t="s">
        <v>153</v>
      </c>
      <c r="E565" s="62" t="str">
        <f>VLOOKUP(C565,'[2]2024年门店-截止10.31'!A:C,3,0)</f>
        <v>营业</v>
      </c>
      <c r="F565" s="63">
        <f>VLOOKUP(C565,[2]面积!A:B,2,0)</f>
        <v>76.94</v>
      </c>
      <c r="G565" s="57" t="str">
        <f>IF(OR(E565="营业",E565="装修中"),VLOOKUP(C565,[2]当前组织架构!C:H,6,0),"")</f>
        <v>孙军</v>
      </c>
      <c r="H565" s="57" t="str">
        <f>IF(OR(E565="营业",E565="装修中"),VLOOKUP(C565,[2]当前组织架构!C:H,5,0),"")</f>
        <v>甘胜斌</v>
      </c>
      <c r="I565" s="58">
        <v>200883.98</v>
      </c>
      <c r="J565" s="58">
        <v>11370.79</v>
      </c>
      <c r="K565" s="58">
        <v>189513.19</v>
      </c>
      <c r="L565" s="58">
        <v>9177.68</v>
      </c>
      <c r="M565" s="58">
        <v>9475.1299999999992</v>
      </c>
      <c r="N565" s="58">
        <v>8105.53</v>
      </c>
      <c r="O565" s="58">
        <v>27152.799999999999</v>
      </c>
      <c r="P565" s="58">
        <v>0</v>
      </c>
      <c r="Q565" s="58">
        <v>-1195.5809982604601</v>
      </c>
      <c r="R565" s="58">
        <v>52715.559001739501</v>
      </c>
      <c r="S565" s="58">
        <v>11609.499341106301</v>
      </c>
      <c r="T565" s="58">
        <v>0</v>
      </c>
      <c r="U565" s="58">
        <v>2718.1</v>
      </c>
      <c r="V565" s="58">
        <v>67043.158342845898</v>
      </c>
      <c r="W565" s="58">
        <v>122470.031657154</v>
      </c>
      <c r="X565" s="58">
        <v>33517.21</v>
      </c>
      <c r="Y565" s="58">
        <v>5278.54</v>
      </c>
      <c r="Z565" s="58">
        <v>2270.98</v>
      </c>
      <c r="AA565" s="58">
        <v>8573.39</v>
      </c>
      <c r="AB565" s="58">
        <v>1459.3084905660401</v>
      </c>
      <c r="AC565" s="58">
        <v>0</v>
      </c>
      <c r="AD565" s="58">
        <v>51099.428490566002</v>
      </c>
      <c r="AE565" s="58">
        <v>3810.92</v>
      </c>
      <c r="AF565" s="58">
        <v>36</v>
      </c>
      <c r="AG565" s="58">
        <v>509.6</v>
      </c>
      <c r="AH565" s="58">
        <v>85.8</v>
      </c>
      <c r="AI565" s="58">
        <v>265</v>
      </c>
      <c r="AJ565" s="58">
        <v>85.08</v>
      </c>
      <c r="AK565" s="58">
        <v>46.85</v>
      </c>
      <c r="AL565" s="58">
        <v>0</v>
      </c>
      <c r="AM565" s="58">
        <v>767.73</v>
      </c>
      <c r="AN565" s="58">
        <v>707.64</v>
      </c>
      <c r="AO565" s="58">
        <v>698.23</v>
      </c>
      <c r="AP565" s="58">
        <v>0</v>
      </c>
      <c r="AQ565" s="58">
        <v>200</v>
      </c>
      <c r="AR565" s="58">
        <v>0</v>
      </c>
      <c r="AS565" s="58">
        <v>0</v>
      </c>
      <c r="AT565" s="58">
        <v>0</v>
      </c>
      <c r="AU565" s="58">
        <v>0</v>
      </c>
      <c r="AV565" s="58">
        <v>2399.9068066977602</v>
      </c>
      <c r="AW565" s="58">
        <v>9612.7568066977601</v>
      </c>
      <c r="AX565" s="58">
        <v>57155.428571428602</v>
      </c>
      <c r="AY565" s="58">
        <v>9168.1132075471705</v>
      </c>
      <c r="AZ565" s="58">
        <v>66323.541778975807</v>
      </c>
      <c r="BA565" s="58">
        <v>-4565.6954190855404</v>
      </c>
    </row>
    <row r="566" spans="1:53">
      <c r="A566" s="56">
        <v>202404</v>
      </c>
      <c r="B566" s="56" t="s">
        <v>528</v>
      </c>
      <c r="C566" s="56" t="s">
        <v>156</v>
      </c>
      <c r="D566" s="56" t="s">
        <v>155</v>
      </c>
      <c r="E566" s="62" t="str">
        <f>VLOOKUP(C566,'[2]2024年门店-截止10.31'!A:C,3,0)</f>
        <v>营业</v>
      </c>
      <c r="F566" s="63">
        <f>VLOOKUP(C566,[2]面积!A:B,2,0)</f>
        <v>178.3</v>
      </c>
      <c r="G566" s="57" t="str">
        <f>IF(OR(E566="营业",E566="装修中"),VLOOKUP(C566,[2]当前组织架构!C:H,6,0),"")</f>
        <v>戴斌</v>
      </c>
      <c r="H566" s="57" t="str">
        <f>IF(OR(E566="营业",E566="装修中"),VLOOKUP(C566,[2]当前组织架构!C:H,5,0),"")</f>
        <v>王炎根</v>
      </c>
      <c r="I566" s="58">
        <v>673559.6</v>
      </c>
      <c r="J566" s="58">
        <v>38126.019999999997</v>
      </c>
      <c r="K566" s="58">
        <v>635433.57999999996</v>
      </c>
      <c r="L566" s="58">
        <v>23004.55</v>
      </c>
      <c r="M566" s="58">
        <v>26028.43</v>
      </c>
      <c r="N566" s="58">
        <v>8809.44</v>
      </c>
      <c r="O566" s="58">
        <v>71316.990000000005</v>
      </c>
      <c r="P566" s="58">
        <v>0</v>
      </c>
      <c r="Q566" s="58">
        <v>-2864.3530139138502</v>
      </c>
      <c r="R566" s="58">
        <v>126295.056986086</v>
      </c>
      <c r="S566" s="58">
        <v>29621.404521468299</v>
      </c>
      <c r="T566" s="58">
        <v>0</v>
      </c>
      <c r="U566" s="58">
        <v>12717.07</v>
      </c>
      <c r="V566" s="58">
        <v>168633.531507554</v>
      </c>
      <c r="W566" s="58">
        <v>466800.04849244503</v>
      </c>
      <c r="X566" s="58">
        <v>52356.52</v>
      </c>
      <c r="Y566" s="58">
        <v>9118.4500000000007</v>
      </c>
      <c r="Z566" s="58">
        <v>8615.5300000000007</v>
      </c>
      <c r="AA566" s="58">
        <v>8497.11</v>
      </c>
      <c r="AB566" s="58">
        <v>4136.0860377358504</v>
      </c>
      <c r="AC566" s="58">
        <v>0</v>
      </c>
      <c r="AD566" s="58">
        <v>82723.696037735805</v>
      </c>
      <c r="AE566" s="58">
        <v>5378.47</v>
      </c>
      <c r="AF566" s="58">
        <v>0</v>
      </c>
      <c r="AG566" s="58">
        <v>756.77</v>
      </c>
      <c r="AH566" s="58">
        <v>239.4</v>
      </c>
      <c r="AI566" s="58">
        <v>0</v>
      </c>
      <c r="AJ566" s="58">
        <v>87.77</v>
      </c>
      <c r="AK566" s="58">
        <v>43.15</v>
      </c>
      <c r="AL566" s="58">
        <v>0</v>
      </c>
      <c r="AM566" s="58">
        <v>1611.34</v>
      </c>
      <c r="AN566" s="58">
        <v>10611.52</v>
      </c>
      <c r="AO566" s="58">
        <v>411.26</v>
      </c>
      <c r="AP566" s="58">
        <v>3000</v>
      </c>
      <c r="AQ566" s="58">
        <v>926</v>
      </c>
      <c r="AR566" s="58">
        <v>0</v>
      </c>
      <c r="AS566" s="58">
        <v>0</v>
      </c>
      <c r="AT566" s="58">
        <v>0</v>
      </c>
      <c r="AU566" s="58">
        <v>0</v>
      </c>
      <c r="AV566" s="58">
        <v>2100.1972595279499</v>
      </c>
      <c r="AW566" s="58">
        <v>25165.877259527901</v>
      </c>
      <c r="AX566" s="58">
        <v>143612.41904761901</v>
      </c>
      <c r="AY566" s="58">
        <v>0</v>
      </c>
      <c r="AZ566" s="58">
        <v>143612.41904761901</v>
      </c>
      <c r="BA566" s="58">
        <v>215298.05614756199</v>
      </c>
    </row>
    <row r="567" spans="1:53">
      <c r="A567" s="56">
        <v>202404</v>
      </c>
      <c r="B567" s="56" t="s">
        <v>531</v>
      </c>
      <c r="C567" s="56" t="s">
        <v>158</v>
      </c>
      <c r="D567" s="56" t="s">
        <v>157</v>
      </c>
      <c r="E567" s="62" t="str">
        <f>VLOOKUP(C567,'[2]2024年门店-截止10.31'!A:C,3,0)</f>
        <v>营业</v>
      </c>
      <c r="F567" s="63">
        <f>VLOOKUP(C567,[2]面积!A:B,2,0)</f>
        <v>94.06</v>
      </c>
      <c r="G567" s="57" t="str">
        <f>IF(OR(E567="营业",E567="装修中"),VLOOKUP(C567,[2]当前组织架构!C:H,6,0),"")</f>
        <v>刘佳</v>
      </c>
      <c r="H567" s="57" t="str">
        <f>IF(OR(E567="营业",E567="装修中"),VLOOKUP(C567,[2]当前组织架构!C:H,5,0),"")</f>
        <v>孟祥苹</v>
      </c>
      <c r="I567" s="58">
        <v>379196.79</v>
      </c>
      <c r="J567" s="58">
        <v>21463.97</v>
      </c>
      <c r="K567" s="58">
        <v>357732.82</v>
      </c>
      <c r="L567" s="58">
        <v>15318.26</v>
      </c>
      <c r="M567" s="58">
        <v>18255.88</v>
      </c>
      <c r="N567" s="58">
        <v>8759.58</v>
      </c>
      <c r="O567" s="58">
        <v>49029.06</v>
      </c>
      <c r="P567" s="58">
        <v>0</v>
      </c>
      <c r="Q567" s="58">
        <v>-2083.62398626614</v>
      </c>
      <c r="R567" s="58">
        <v>89279.156013733897</v>
      </c>
      <c r="S567" s="58">
        <v>20716.690684866699</v>
      </c>
      <c r="T567" s="58">
        <v>0</v>
      </c>
      <c r="U567" s="58">
        <v>4128.4399999999996</v>
      </c>
      <c r="V567" s="58">
        <v>114124.286698601</v>
      </c>
      <c r="W567" s="58">
        <v>243608.533301399</v>
      </c>
      <c r="X567" s="58">
        <v>48466.82</v>
      </c>
      <c r="Y567" s="58">
        <v>5913.72</v>
      </c>
      <c r="Z567" s="58">
        <v>3658.83</v>
      </c>
      <c r="AA567" s="58">
        <v>5855.1</v>
      </c>
      <c r="AB567" s="58">
        <v>3222.3030188679199</v>
      </c>
      <c r="AC567" s="58">
        <v>0</v>
      </c>
      <c r="AD567" s="58">
        <v>67116.773018867898</v>
      </c>
      <c r="AE567" s="58">
        <v>7323</v>
      </c>
      <c r="AF567" s="58">
        <v>0</v>
      </c>
      <c r="AG567" s="58">
        <v>935.09</v>
      </c>
      <c r="AH567" s="58">
        <v>250</v>
      </c>
      <c r="AI567" s="58">
        <v>0</v>
      </c>
      <c r="AJ567" s="58">
        <v>74.430000000000007</v>
      </c>
      <c r="AK567" s="58">
        <v>44.09</v>
      </c>
      <c r="AL567" s="58">
        <v>0</v>
      </c>
      <c r="AM567" s="58">
        <v>1740.59</v>
      </c>
      <c r="AN567" s="58">
        <v>843.6</v>
      </c>
      <c r="AO567" s="58">
        <v>1490.13</v>
      </c>
      <c r="AP567" s="58">
        <v>0</v>
      </c>
      <c r="AQ567" s="58">
        <v>330</v>
      </c>
      <c r="AR567" s="58">
        <v>0</v>
      </c>
      <c r="AS567" s="58">
        <v>0</v>
      </c>
      <c r="AT567" s="58">
        <v>0</v>
      </c>
      <c r="AU567" s="58">
        <v>0</v>
      </c>
      <c r="AV567" s="58">
        <v>2965.1830458978702</v>
      </c>
      <c r="AW567" s="58">
        <v>15996.113045897901</v>
      </c>
      <c r="AX567" s="58">
        <v>104809.714285714</v>
      </c>
      <c r="AY567" s="58">
        <v>11518.3962264151</v>
      </c>
      <c r="AZ567" s="58">
        <v>116328.110512129</v>
      </c>
      <c r="BA567" s="58">
        <v>44167.536724504098</v>
      </c>
    </row>
    <row r="568" spans="1:53">
      <c r="A568" s="56">
        <v>202404</v>
      </c>
      <c r="B568" s="56" t="s">
        <v>531</v>
      </c>
      <c r="C568" s="56" t="s">
        <v>160</v>
      </c>
      <c r="D568" s="56" t="s">
        <v>159</v>
      </c>
      <c r="E568" s="62" t="str">
        <f>VLOOKUP(C568,'[2]2024年门店-截止10.31'!A:C,3,0)</f>
        <v>营业</v>
      </c>
      <c r="F568" s="63">
        <f>VLOOKUP(C568,[2]面积!A:B,2,0)</f>
        <v>85</v>
      </c>
      <c r="G568" s="57" t="str">
        <f>IF(OR(E568="营业",E568="装修中"),VLOOKUP(C568,[2]当前组织架构!C:H,6,0),"")</f>
        <v>刘佳</v>
      </c>
      <c r="H568" s="57" t="str">
        <f>IF(OR(E568="营业",E568="装修中"),VLOOKUP(C568,[2]当前组织架构!C:H,5,0),"")</f>
        <v>刘传良</v>
      </c>
      <c r="I568" s="58">
        <v>209185.34</v>
      </c>
      <c r="J568" s="58">
        <v>11840.68</v>
      </c>
      <c r="K568" s="58">
        <v>197344.66</v>
      </c>
      <c r="L568" s="58">
        <v>9456.34</v>
      </c>
      <c r="M568" s="58">
        <v>9674.56</v>
      </c>
      <c r="N568" s="58">
        <v>9389.65</v>
      </c>
      <c r="O568" s="58">
        <v>30001.14</v>
      </c>
      <c r="P568" s="58">
        <v>0</v>
      </c>
      <c r="Q568" s="58">
        <v>-1334.6484969134201</v>
      </c>
      <c r="R568" s="58">
        <v>57187.041503086599</v>
      </c>
      <c r="S568" s="58">
        <v>12911.4269868868</v>
      </c>
      <c r="T568" s="58">
        <v>0</v>
      </c>
      <c r="U568" s="58">
        <v>2287.21</v>
      </c>
      <c r="V568" s="58">
        <v>72385.678489973405</v>
      </c>
      <c r="W568" s="58">
        <v>124958.98151002701</v>
      </c>
      <c r="X568" s="58">
        <v>29384.35</v>
      </c>
      <c r="Y568" s="58">
        <v>7654.29</v>
      </c>
      <c r="Z568" s="58">
        <v>2760.89</v>
      </c>
      <c r="AA568" s="58">
        <v>11047.59</v>
      </c>
      <c r="AB568" s="58">
        <v>1316.6301886792501</v>
      </c>
      <c r="AC568" s="58">
        <v>0</v>
      </c>
      <c r="AD568" s="58">
        <v>52163.750188679202</v>
      </c>
      <c r="AE568" s="58">
        <v>6880</v>
      </c>
      <c r="AF568" s="58">
        <v>59</v>
      </c>
      <c r="AG568" s="58">
        <v>975.45</v>
      </c>
      <c r="AH568" s="58">
        <v>683.33</v>
      </c>
      <c r="AI568" s="58">
        <v>24</v>
      </c>
      <c r="AJ568" s="58">
        <v>0</v>
      </c>
      <c r="AK568" s="58">
        <v>46.72</v>
      </c>
      <c r="AL568" s="58">
        <v>0</v>
      </c>
      <c r="AM568" s="58">
        <v>1927.95</v>
      </c>
      <c r="AN568" s="58">
        <v>1010.27</v>
      </c>
      <c r="AO568" s="58">
        <v>915.29</v>
      </c>
      <c r="AP568" s="58">
        <v>0</v>
      </c>
      <c r="AQ568" s="58">
        <v>1180</v>
      </c>
      <c r="AR568" s="58">
        <v>0</v>
      </c>
      <c r="AS568" s="58">
        <v>0</v>
      </c>
      <c r="AT568" s="58">
        <v>0</v>
      </c>
      <c r="AU568" s="58">
        <v>0</v>
      </c>
      <c r="AV568" s="58">
        <v>2427.6362504501299</v>
      </c>
      <c r="AW568" s="58">
        <v>16129.6462504501</v>
      </c>
      <c r="AX568" s="58">
        <v>27398.066666666698</v>
      </c>
      <c r="AY568" s="58">
        <v>4902.6886792452797</v>
      </c>
      <c r="AZ568" s="58">
        <v>32300.755345911999</v>
      </c>
      <c r="BA568" s="58">
        <v>24364.829724985699</v>
      </c>
    </row>
    <row r="569" spans="1:53">
      <c r="A569" s="56">
        <v>202404</v>
      </c>
      <c r="B569" s="56" t="s">
        <v>531</v>
      </c>
      <c r="C569" s="56" t="s">
        <v>162</v>
      </c>
      <c r="D569" s="56" t="s">
        <v>161</v>
      </c>
      <c r="E569" s="62" t="str">
        <f>VLOOKUP(C569,'[2]2024年门店-截止10.31'!A:C,3,0)</f>
        <v>营业</v>
      </c>
      <c r="F569" s="63">
        <f>VLOOKUP(C569,[2]面积!A:B,2,0)</f>
        <v>129.53</v>
      </c>
      <c r="G569" s="57" t="str">
        <f>IF(OR(E569="营业",E569="装修中"),VLOOKUP(C569,[2]当前组织架构!C:H,6,0),"")</f>
        <v>刘佳</v>
      </c>
      <c r="H569" s="57" t="str">
        <f>IF(OR(E569="营业",E569="装修中"),VLOOKUP(C569,[2]当前组织架构!C:H,5,0),"")</f>
        <v>刘传良</v>
      </c>
      <c r="I569" s="58">
        <v>231078.71</v>
      </c>
      <c r="J569" s="58">
        <v>13079.93</v>
      </c>
      <c r="K569" s="58">
        <v>217998.78</v>
      </c>
      <c r="L569" s="58">
        <v>9535.1299999999992</v>
      </c>
      <c r="M569" s="58">
        <v>11667.34</v>
      </c>
      <c r="N569" s="58">
        <v>9983.56</v>
      </c>
      <c r="O569" s="58">
        <v>34488.129999999997</v>
      </c>
      <c r="P569" s="58">
        <v>0</v>
      </c>
      <c r="Q569" s="58">
        <v>-1497.76807419696</v>
      </c>
      <c r="R569" s="58">
        <v>64176.391925803</v>
      </c>
      <c r="S569" s="58">
        <v>14698.8865222191</v>
      </c>
      <c r="T569" s="58">
        <v>0</v>
      </c>
      <c r="U569" s="58">
        <v>2370.35</v>
      </c>
      <c r="V569" s="58">
        <v>81245.628448022093</v>
      </c>
      <c r="W569" s="58">
        <v>136753.15155197799</v>
      </c>
      <c r="X569" s="58">
        <v>30074.09</v>
      </c>
      <c r="Y569" s="58">
        <v>8139.18</v>
      </c>
      <c r="Z569" s="58">
        <v>2296.87</v>
      </c>
      <c r="AA569" s="58">
        <v>5738.85</v>
      </c>
      <c r="AB569" s="58">
        <v>3219.6901886792498</v>
      </c>
      <c r="AC569" s="58">
        <v>0</v>
      </c>
      <c r="AD569" s="58">
        <v>49468.680188679296</v>
      </c>
      <c r="AE569" s="58">
        <v>10294.5</v>
      </c>
      <c r="AF569" s="58">
        <v>0</v>
      </c>
      <c r="AG569" s="58">
        <v>800.77</v>
      </c>
      <c r="AH569" s="58">
        <v>350</v>
      </c>
      <c r="AI569" s="58">
        <v>0</v>
      </c>
      <c r="AJ569" s="58">
        <v>30.09</v>
      </c>
      <c r="AK569" s="58">
        <v>48.03</v>
      </c>
      <c r="AL569" s="58">
        <v>0</v>
      </c>
      <c r="AM569" s="58">
        <v>1468.03</v>
      </c>
      <c r="AN569" s="58">
        <v>2143.6</v>
      </c>
      <c r="AO569" s="58">
        <v>900.04</v>
      </c>
      <c r="AP569" s="58">
        <v>0</v>
      </c>
      <c r="AQ569" s="58">
        <v>600</v>
      </c>
      <c r="AR569" s="58">
        <v>0</v>
      </c>
      <c r="AS569" s="58">
        <v>0</v>
      </c>
      <c r="AT569" s="58">
        <v>0</v>
      </c>
      <c r="AU569" s="58">
        <v>0</v>
      </c>
      <c r="AV569" s="58">
        <v>2427.6362504501299</v>
      </c>
      <c r="AW569" s="58">
        <v>19062.696250450099</v>
      </c>
      <c r="AX569" s="58">
        <v>47653.676190476202</v>
      </c>
      <c r="AY569" s="58">
        <v>10386.839622641501</v>
      </c>
      <c r="AZ569" s="58">
        <v>58040.515813117701</v>
      </c>
      <c r="BA569" s="58">
        <v>10181.2592997309</v>
      </c>
    </row>
    <row r="570" spans="1:53">
      <c r="A570" s="56">
        <v>202404</v>
      </c>
      <c r="B570" s="56" t="s">
        <v>531</v>
      </c>
      <c r="C570" s="56" t="s">
        <v>164</v>
      </c>
      <c r="D570" s="56" t="s">
        <v>163</v>
      </c>
      <c r="E570" s="62" t="str">
        <f>VLOOKUP(C570,'[2]2024年门店-截止10.31'!A:C,3,0)</f>
        <v>营业</v>
      </c>
      <c r="F570" s="63">
        <f>VLOOKUP(C570,[2]面积!A:B,2,0)</f>
        <v>110</v>
      </c>
      <c r="G570" s="57" t="str">
        <f>IF(OR(E570="营业",E570="装修中"),VLOOKUP(C570,[2]当前组织架构!C:H,6,0),"")</f>
        <v>刘佳</v>
      </c>
      <c r="H570" s="57" t="str">
        <f>IF(OR(E570="营业",E570="装修中"),VLOOKUP(C570,[2]当前组织架构!C:H,5,0),"")</f>
        <v>刘传良</v>
      </c>
      <c r="I570" s="58">
        <v>62354.64</v>
      </c>
      <c r="J570" s="58">
        <v>3529.51</v>
      </c>
      <c r="K570" s="58">
        <v>58825.13</v>
      </c>
      <c r="L570" s="58">
        <v>2295.44</v>
      </c>
      <c r="M570" s="58">
        <v>2101</v>
      </c>
      <c r="N570" s="58">
        <v>2525.87</v>
      </c>
      <c r="O570" s="58">
        <v>7300.47</v>
      </c>
      <c r="P570" s="58">
        <v>0</v>
      </c>
      <c r="Q570" s="58">
        <v>-324.36540962727298</v>
      </c>
      <c r="R570" s="58">
        <v>13898.4145903727</v>
      </c>
      <c r="S570" s="58">
        <v>3140.2595744885498</v>
      </c>
      <c r="T570" s="58">
        <v>0</v>
      </c>
      <c r="U570" s="58">
        <v>712.13</v>
      </c>
      <c r="V570" s="58">
        <v>17750.8041648613</v>
      </c>
      <c r="W570" s="58">
        <v>41074.325835138698</v>
      </c>
      <c r="X570" s="58">
        <v>19194.59</v>
      </c>
      <c r="Y570" s="58">
        <v>1375.86</v>
      </c>
      <c r="Z570" s="58">
        <v>1169.44</v>
      </c>
      <c r="AA570" s="58">
        <v>11682.01</v>
      </c>
      <c r="AB570" s="58">
        <v>1125.6456603773599</v>
      </c>
      <c r="AC570" s="58">
        <v>0</v>
      </c>
      <c r="AD570" s="58">
        <v>34547.5456603774</v>
      </c>
      <c r="AE570" s="58">
        <v>0</v>
      </c>
      <c r="AF570" s="58">
        <v>183.6</v>
      </c>
      <c r="AG570" s="58">
        <v>2179.5300000000002</v>
      </c>
      <c r="AH570" s="58">
        <v>665</v>
      </c>
      <c r="AI570" s="58">
        <v>650</v>
      </c>
      <c r="AJ570" s="58">
        <v>214.02</v>
      </c>
      <c r="AK570" s="58">
        <v>50.91</v>
      </c>
      <c r="AL570" s="58">
        <v>0</v>
      </c>
      <c r="AM570" s="58">
        <v>2867.06</v>
      </c>
      <c r="AN570" s="58">
        <v>386.05</v>
      </c>
      <c r="AO570" s="58">
        <v>84.17</v>
      </c>
      <c r="AP570" s="58">
        <v>0</v>
      </c>
      <c r="AQ570" s="58">
        <v>-450</v>
      </c>
      <c r="AR570" s="58">
        <v>0</v>
      </c>
      <c r="AS570" s="58">
        <v>0</v>
      </c>
      <c r="AT570" s="58">
        <v>0</v>
      </c>
      <c r="AU570" s="58">
        <v>0</v>
      </c>
      <c r="AV570" s="58">
        <v>2427.6362504501299</v>
      </c>
      <c r="AW570" s="58">
        <v>9257.9762504501305</v>
      </c>
      <c r="AX570" s="58">
        <v>126005</v>
      </c>
      <c r="AY570" s="58">
        <v>13768.207547169801</v>
      </c>
      <c r="AZ570" s="58">
        <v>139773.20754716999</v>
      </c>
      <c r="BA570" s="58">
        <v>-142504.40362285901</v>
      </c>
    </row>
    <row r="571" spans="1:53">
      <c r="A571" s="56">
        <v>202404</v>
      </c>
      <c r="B571" s="56" t="s">
        <v>531</v>
      </c>
      <c r="C571" s="56" t="s">
        <v>166</v>
      </c>
      <c r="D571" s="56" t="s">
        <v>165</v>
      </c>
      <c r="E571" s="62" t="str">
        <f>VLOOKUP(C571,'[2]2024年门店-截止10.31'!A:C,3,0)</f>
        <v>营业</v>
      </c>
      <c r="F571" s="63">
        <f>VLOOKUP(C571,[2]面积!A:B,2,0)</f>
        <v>46.74</v>
      </c>
      <c r="G571" s="57" t="str">
        <f>IF(OR(E571="营业",E571="装修中"),VLOOKUP(C571,[2]当前组织架构!C:H,6,0),"")</f>
        <v>刘佳</v>
      </c>
      <c r="H571" s="57" t="str">
        <f>IF(OR(E571="营业",E571="装修中"),VLOOKUP(C571,[2]当前组织架构!C:H,5,0),"")</f>
        <v>孟祥苹</v>
      </c>
      <c r="I571" s="58">
        <v>103728.75</v>
      </c>
      <c r="J571" s="58">
        <v>5871.44</v>
      </c>
      <c r="K571" s="58">
        <v>97857.31</v>
      </c>
      <c r="L571" s="58">
        <v>4595.95</v>
      </c>
      <c r="M571" s="58">
        <v>4581.88</v>
      </c>
      <c r="N571" s="58">
        <v>5697.22</v>
      </c>
      <c r="O571" s="58">
        <v>15129.27</v>
      </c>
      <c r="P571" s="58">
        <v>0</v>
      </c>
      <c r="Q571" s="58">
        <v>-684.27997532042002</v>
      </c>
      <c r="R571" s="58">
        <v>29320.040024679602</v>
      </c>
      <c r="S571" s="58">
        <v>6555.2891221004202</v>
      </c>
      <c r="T571" s="58">
        <v>0</v>
      </c>
      <c r="U571" s="58">
        <v>1282.52</v>
      </c>
      <c r="V571" s="58">
        <v>37157.849146779998</v>
      </c>
      <c r="W571" s="58">
        <v>60699.46085322</v>
      </c>
      <c r="X571" s="58">
        <v>18737.900000000001</v>
      </c>
      <c r="Y571" s="58">
        <v>2914.39</v>
      </c>
      <c r="Z571" s="58">
        <v>1643.47</v>
      </c>
      <c r="AA571" s="58">
        <v>6712.03</v>
      </c>
      <c r="AB571" s="58">
        <v>521.58339622641995</v>
      </c>
      <c r="AC571" s="58">
        <v>0</v>
      </c>
      <c r="AD571" s="58">
        <v>30529.373396226401</v>
      </c>
      <c r="AE571" s="58">
        <v>3609.34</v>
      </c>
      <c r="AF571" s="58">
        <v>0</v>
      </c>
      <c r="AG571" s="58">
        <v>472.44</v>
      </c>
      <c r="AH571" s="58">
        <v>1087.74</v>
      </c>
      <c r="AI571" s="58">
        <v>550</v>
      </c>
      <c r="AJ571" s="58">
        <v>0</v>
      </c>
      <c r="AK571" s="58">
        <v>0</v>
      </c>
      <c r="AL571" s="58">
        <v>0</v>
      </c>
      <c r="AM571" s="58">
        <v>1555.27</v>
      </c>
      <c r="AN571" s="58">
        <v>793.26</v>
      </c>
      <c r="AO571" s="58">
        <v>265.69</v>
      </c>
      <c r="AP571" s="58">
        <v>0</v>
      </c>
      <c r="AQ571" s="58">
        <v>0</v>
      </c>
      <c r="AR571" s="58">
        <v>0</v>
      </c>
      <c r="AS571" s="58">
        <v>0</v>
      </c>
      <c r="AT571" s="58">
        <v>0</v>
      </c>
      <c r="AU571" s="58">
        <v>0</v>
      </c>
      <c r="AV571" s="58">
        <v>2965.1830458978702</v>
      </c>
      <c r="AW571" s="58">
        <v>11298.9230458979</v>
      </c>
      <c r="AX571" s="58">
        <v>14045.9333333333</v>
      </c>
      <c r="AY571" s="58">
        <v>886.83962264150898</v>
      </c>
      <c r="AZ571" s="58">
        <v>14932.7729559748</v>
      </c>
      <c r="BA571" s="58">
        <v>3938.39145512089</v>
      </c>
    </row>
    <row r="572" spans="1:53">
      <c r="A572" s="56">
        <v>202404</v>
      </c>
      <c r="B572" s="56" t="s">
        <v>531</v>
      </c>
      <c r="C572" s="56" t="s">
        <v>168</v>
      </c>
      <c r="D572" s="56" t="s">
        <v>167</v>
      </c>
      <c r="E572" s="62" t="str">
        <f>VLOOKUP(C572,'[2]2024年门店-截止10.31'!A:C,3,0)</f>
        <v>营业</v>
      </c>
      <c r="F572" s="63">
        <f>VLOOKUP(C572,[2]面积!A:B,2,0)</f>
        <v>91</v>
      </c>
      <c r="G572" s="57" t="str">
        <f>IF(OR(E572="营业",E572="装修中"),VLOOKUP(C572,[2]当前组织架构!C:H,6,0),"")</f>
        <v>刘佳</v>
      </c>
      <c r="H572" s="57" t="str">
        <f>IF(OR(E572="营业",E572="装修中"),VLOOKUP(C572,[2]当前组织架构!C:H,5,0),"")</f>
        <v>解雯雯</v>
      </c>
      <c r="I572" s="58">
        <v>281472.94</v>
      </c>
      <c r="J572" s="58">
        <v>15932.43</v>
      </c>
      <c r="K572" s="58">
        <v>265540.51</v>
      </c>
      <c r="L572" s="58">
        <v>11280.65</v>
      </c>
      <c r="M572" s="58">
        <v>13256.69</v>
      </c>
      <c r="N572" s="58">
        <v>10555.47</v>
      </c>
      <c r="O572" s="58">
        <v>40299.620000000003</v>
      </c>
      <c r="P572" s="58">
        <v>0</v>
      </c>
      <c r="Q572" s="58">
        <v>-1719.4034105671001</v>
      </c>
      <c r="R572" s="58">
        <v>73673.026589432906</v>
      </c>
      <c r="S572" s="58">
        <v>17054.763531783301</v>
      </c>
      <c r="T572" s="58">
        <v>0</v>
      </c>
      <c r="U572" s="58">
        <v>4530.33</v>
      </c>
      <c r="V572" s="58">
        <v>95258.120121216198</v>
      </c>
      <c r="W572" s="58">
        <v>170282.38987878399</v>
      </c>
      <c r="X572" s="58">
        <v>36082.46</v>
      </c>
      <c r="Y572" s="58">
        <v>4612.7299999999996</v>
      </c>
      <c r="Z572" s="58">
        <v>1839.47</v>
      </c>
      <c r="AA572" s="58">
        <v>11302.93</v>
      </c>
      <c r="AB572" s="58">
        <v>1211.1937735849101</v>
      </c>
      <c r="AC572" s="58">
        <v>0</v>
      </c>
      <c r="AD572" s="58">
        <v>55048.783773584903</v>
      </c>
      <c r="AE572" s="58">
        <v>8947.75</v>
      </c>
      <c r="AF572" s="58">
        <v>13.5</v>
      </c>
      <c r="AG572" s="58">
        <v>1045.69</v>
      </c>
      <c r="AH572" s="58">
        <v>650</v>
      </c>
      <c r="AI572" s="58">
        <v>63</v>
      </c>
      <c r="AJ572" s="58">
        <v>57.74</v>
      </c>
      <c r="AK572" s="58">
        <v>44.23</v>
      </c>
      <c r="AL572" s="58">
        <v>0</v>
      </c>
      <c r="AM572" s="58">
        <v>1555.49</v>
      </c>
      <c r="AN572" s="58">
        <v>493.6</v>
      </c>
      <c r="AO572" s="58">
        <v>999.84</v>
      </c>
      <c r="AP572" s="58">
        <v>0</v>
      </c>
      <c r="AQ572" s="58">
        <v>16700.91</v>
      </c>
      <c r="AR572" s="58">
        <v>0</v>
      </c>
      <c r="AS572" s="58">
        <v>0</v>
      </c>
      <c r="AT572" s="58">
        <v>0</v>
      </c>
      <c r="AU572" s="58">
        <v>0</v>
      </c>
      <c r="AV572" s="58">
        <v>2427.6362504501299</v>
      </c>
      <c r="AW572" s="58">
        <v>32999.386250450101</v>
      </c>
      <c r="AX572" s="58">
        <v>88746.666666666701</v>
      </c>
      <c r="AY572" s="58">
        <v>10516.0377358491</v>
      </c>
      <c r="AZ572" s="58">
        <v>99262.704402515796</v>
      </c>
      <c r="BA572" s="58">
        <v>-17028.484547766799</v>
      </c>
    </row>
    <row r="573" spans="1:53">
      <c r="A573" s="56">
        <v>202404</v>
      </c>
      <c r="B573" s="56" t="s">
        <v>531</v>
      </c>
      <c r="C573" s="56" t="s">
        <v>170</v>
      </c>
      <c r="D573" s="56" t="s">
        <v>169</v>
      </c>
      <c r="E573" s="62" t="str">
        <f>VLOOKUP(C573,'[2]2024年门店-截止10.31'!A:C,3,0)</f>
        <v>营业</v>
      </c>
      <c r="F573" s="63">
        <f>VLOOKUP(C573,[2]面积!A:B,2,0)</f>
        <v>77.08</v>
      </c>
      <c r="G573" s="57" t="str">
        <f>IF(OR(E573="营业",E573="装修中"),VLOOKUP(C573,[2]当前组织架构!C:H,6,0),"")</f>
        <v>刘佳</v>
      </c>
      <c r="H573" s="57" t="str">
        <f>IF(OR(E573="营业",E573="装修中"),VLOOKUP(C573,[2]当前组织架构!C:H,5,0),"")</f>
        <v>孟祥苹</v>
      </c>
      <c r="I573" s="58">
        <v>228432</v>
      </c>
      <c r="J573" s="58">
        <v>12930.11</v>
      </c>
      <c r="K573" s="58">
        <v>215501.89</v>
      </c>
      <c r="L573" s="58">
        <v>8780.2999999999993</v>
      </c>
      <c r="M573" s="58">
        <v>11149.98</v>
      </c>
      <c r="N573" s="58">
        <v>6702.58</v>
      </c>
      <c r="O573" s="58">
        <v>32845.58</v>
      </c>
      <c r="P573" s="58">
        <v>0</v>
      </c>
      <c r="Q573" s="58">
        <v>-1356.4681837581099</v>
      </c>
      <c r="R573" s="58">
        <v>58121.971816241901</v>
      </c>
      <c r="S573" s="58">
        <v>13723.533771353001</v>
      </c>
      <c r="T573" s="58">
        <v>0</v>
      </c>
      <c r="U573" s="58">
        <v>4177.5</v>
      </c>
      <c r="V573" s="58">
        <v>76023.005587594904</v>
      </c>
      <c r="W573" s="58">
        <v>139478.88441240499</v>
      </c>
      <c r="X573" s="58">
        <v>31746</v>
      </c>
      <c r="Y573" s="58">
        <v>5449.68</v>
      </c>
      <c r="Z573" s="58">
        <v>1859.38</v>
      </c>
      <c r="AA573" s="58">
        <v>5185.8599999999997</v>
      </c>
      <c r="AB573" s="58">
        <v>2137.5681132075501</v>
      </c>
      <c r="AC573" s="58">
        <v>0</v>
      </c>
      <c r="AD573" s="58">
        <v>46378.488113207502</v>
      </c>
      <c r="AE573" s="58">
        <v>6998</v>
      </c>
      <c r="AF573" s="58">
        <v>0</v>
      </c>
      <c r="AG573" s="58">
        <v>181.22</v>
      </c>
      <c r="AH573" s="58">
        <v>0</v>
      </c>
      <c r="AI573" s="58">
        <v>67</v>
      </c>
      <c r="AJ573" s="58">
        <v>74.430000000000007</v>
      </c>
      <c r="AK573" s="58">
        <v>39.93</v>
      </c>
      <c r="AL573" s="58">
        <v>0</v>
      </c>
      <c r="AM573" s="58">
        <v>1063.53</v>
      </c>
      <c r="AN573" s="58">
        <v>683.93</v>
      </c>
      <c r="AO573" s="58">
        <v>875.24</v>
      </c>
      <c r="AP573" s="58">
        <v>0</v>
      </c>
      <c r="AQ573" s="58">
        <v>0</v>
      </c>
      <c r="AR573" s="58">
        <v>0</v>
      </c>
      <c r="AS573" s="58">
        <v>0</v>
      </c>
      <c r="AT573" s="58">
        <v>0</v>
      </c>
      <c r="AU573" s="58">
        <v>0</v>
      </c>
      <c r="AV573" s="58">
        <v>2965.1830458978702</v>
      </c>
      <c r="AW573" s="58">
        <v>12948.463045897901</v>
      </c>
      <c r="AX573" s="58">
        <v>36337.714285714297</v>
      </c>
      <c r="AY573" s="58">
        <v>10907.5471698113</v>
      </c>
      <c r="AZ573" s="58">
        <v>47245.2614555256</v>
      </c>
      <c r="BA573" s="58">
        <v>32906.671797773997</v>
      </c>
    </row>
    <row r="574" spans="1:53">
      <c r="A574" s="56">
        <v>202404</v>
      </c>
      <c r="B574" s="56" t="s">
        <v>531</v>
      </c>
      <c r="C574" s="56" t="s">
        <v>172</v>
      </c>
      <c r="D574" s="56" t="s">
        <v>171</v>
      </c>
      <c r="E574" s="62" t="str">
        <f>VLOOKUP(C574,'[2]2024年门店-截止10.31'!A:C,3,0)</f>
        <v>营业</v>
      </c>
      <c r="F574" s="63">
        <f>VLOOKUP(C574,[2]面积!A:B,2,0)</f>
        <v>88</v>
      </c>
      <c r="G574" s="57" t="str">
        <f>IF(OR(E574="营业",E574="装修中"),VLOOKUP(C574,[2]当前组织架构!C:H,6,0),"")</f>
        <v>刘佳</v>
      </c>
      <c r="H574" s="57" t="str">
        <f>IF(OR(E574="营业",E574="装修中"),VLOOKUP(C574,[2]当前组织架构!C:H,5,0),"")</f>
        <v>孟祥苹</v>
      </c>
      <c r="I574" s="58">
        <v>56212.83</v>
      </c>
      <c r="J574" s="58">
        <v>3181.86</v>
      </c>
      <c r="K574" s="58">
        <v>53030.97</v>
      </c>
      <c r="L574" s="58">
        <v>2462.62</v>
      </c>
      <c r="M574" s="58">
        <v>2596.3200000000002</v>
      </c>
      <c r="N574" s="58">
        <v>2092.41</v>
      </c>
      <c r="O574" s="58">
        <v>8447.08</v>
      </c>
      <c r="P574" s="58">
        <v>0</v>
      </c>
      <c r="Q574" s="58">
        <v>-355.73855016335301</v>
      </c>
      <c r="R574" s="58">
        <v>15242.6914498366</v>
      </c>
      <c r="S574" s="58">
        <v>3556.4598249782598</v>
      </c>
      <c r="T574" s="58">
        <v>0</v>
      </c>
      <c r="U574" s="58">
        <v>1632.04</v>
      </c>
      <c r="V574" s="58">
        <v>20431.191274814901</v>
      </c>
      <c r="W574" s="58">
        <v>32599.7787251851</v>
      </c>
      <c r="X574" s="58">
        <v>13529.22</v>
      </c>
      <c r="Y574" s="58">
        <v>2289.34</v>
      </c>
      <c r="Z574" s="58">
        <v>0</v>
      </c>
      <c r="AA574" s="58">
        <v>7538.97</v>
      </c>
      <c r="AB574" s="58">
        <v>535.93566037736002</v>
      </c>
      <c r="AC574" s="58">
        <v>0</v>
      </c>
      <c r="AD574" s="58">
        <v>23893.465660377398</v>
      </c>
      <c r="AE574" s="58">
        <v>0</v>
      </c>
      <c r="AF574" s="58">
        <v>0</v>
      </c>
      <c r="AG574" s="58">
        <v>159.21</v>
      </c>
      <c r="AH574" s="58">
        <v>350</v>
      </c>
      <c r="AI574" s="58">
        <v>0</v>
      </c>
      <c r="AJ574" s="58">
        <v>29.77</v>
      </c>
      <c r="AK574" s="58">
        <v>37.130000000000003</v>
      </c>
      <c r="AL574" s="58">
        <v>0</v>
      </c>
      <c r="AM574" s="58">
        <v>1604.75</v>
      </c>
      <c r="AN574" s="58">
        <v>597.37</v>
      </c>
      <c r="AO574" s="58">
        <v>518.36</v>
      </c>
      <c r="AP574" s="58">
        <v>4000</v>
      </c>
      <c r="AQ574" s="58">
        <v>110</v>
      </c>
      <c r="AR574" s="58">
        <v>0</v>
      </c>
      <c r="AS574" s="58">
        <v>0</v>
      </c>
      <c r="AT574" s="58">
        <v>0</v>
      </c>
      <c r="AU574" s="58">
        <v>0</v>
      </c>
      <c r="AV574" s="58">
        <v>2965.1830458978702</v>
      </c>
      <c r="AW574" s="58">
        <v>10371.7730458979</v>
      </c>
      <c r="AX574" s="58">
        <v>10476.190476190501</v>
      </c>
      <c r="AY574" s="58">
        <v>2490.5660377358499</v>
      </c>
      <c r="AZ574" s="58">
        <v>12966.756513926301</v>
      </c>
      <c r="BA574" s="58">
        <v>-14632.216495016501</v>
      </c>
    </row>
    <row r="575" spans="1:53">
      <c r="A575" s="56">
        <v>202404</v>
      </c>
      <c r="B575" s="56" t="s">
        <v>531</v>
      </c>
      <c r="C575" s="56" t="s">
        <v>444</v>
      </c>
      <c r="D575" s="56" t="s">
        <v>173</v>
      </c>
      <c r="E575" s="62" t="str">
        <f>VLOOKUP(C575,'[2]2024年门店-截止10.31'!A:C,3,0)</f>
        <v>已闭店</v>
      </c>
      <c r="F575" s="63">
        <f>VLOOKUP(C575,[2]面积!A:B,2,0)</f>
        <v>119.8</v>
      </c>
      <c r="G575" s="57" t="str">
        <f>IF(OR(E575="营业",E575="装修中"),VLOOKUP(C575,[2]当前组织架构!C:H,6,0),"")</f>
        <v/>
      </c>
      <c r="H575" s="57" t="str">
        <f>IF(OR(E575="营业",E575="装修中"),VLOOKUP(C575,[2]当前组织架构!C:H,5,0),"")</f>
        <v/>
      </c>
      <c r="I575" s="58">
        <v>380355.62</v>
      </c>
      <c r="J575" s="58">
        <v>21529.56</v>
      </c>
      <c r="K575" s="58">
        <v>358826.06</v>
      </c>
      <c r="L575" s="58">
        <v>14226.64</v>
      </c>
      <c r="M575" s="58">
        <v>21598.79</v>
      </c>
      <c r="N575" s="58">
        <v>15062.49</v>
      </c>
      <c r="O575" s="58">
        <v>55032.42</v>
      </c>
      <c r="P575" s="58">
        <v>0</v>
      </c>
      <c r="Q575" s="58">
        <v>-2415.62440479006</v>
      </c>
      <c r="R575" s="58">
        <v>103504.71559521</v>
      </c>
      <c r="S575" s="58">
        <v>23555.808592819802</v>
      </c>
      <c r="T575" s="58">
        <v>0</v>
      </c>
      <c r="U575" s="58">
        <v>2360.4499999999998</v>
      </c>
      <c r="V575" s="58">
        <v>129420.97418803</v>
      </c>
      <c r="W575" s="58">
        <v>229405.08581197</v>
      </c>
      <c r="X575" s="58">
        <v>40569.67</v>
      </c>
      <c r="Y575" s="58">
        <v>7193.12</v>
      </c>
      <c r="Z575" s="58">
        <v>1938.48</v>
      </c>
      <c r="AA575" s="58">
        <v>8691.7099999999991</v>
      </c>
      <c r="AB575" s="58">
        <v>2559.66433962264</v>
      </c>
      <c r="AC575" s="58">
        <v>0</v>
      </c>
      <c r="AD575" s="58">
        <v>60952.644339622602</v>
      </c>
      <c r="AE575" s="58">
        <v>7221.65</v>
      </c>
      <c r="AF575" s="58">
        <v>304.39999999999998</v>
      </c>
      <c r="AG575" s="58">
        <v>1864.19</v>
      </c>
      <c r="AH575" s="58">
        <v>1048.6600000000001</v>
      </c>
      <c r="AI575" s="58">
        <v>182</v>
      </c>
      <c r="AJ575" s="58">
        <v>216.08</v>
      </c>
      <c r="AK575" s="58">
        <v>46.82</v>
      </c>
      <c r="AL575" s="58">
        <v>0</v>
      </c>
      <c r="AM575" s="58">
        <v>1829.25</v>
      </c>
      <c r="AN575" s="58">
        <v>938.72</v>
      </c>
      <c r="AO575" s="58">
        <v>1200.3399999999999</v>
      </c>
      <c r="AP575" s="58">
        <v>0</v>
      </c>
      <c r="AQ575" s="58">
        <v>926</v>
      </c>
      <c r="AR575" s="58">
        <v>0</v>
      </c>
      <c r="AS575" s="58">
        <v>0</v>
      </c>
      <c r="AT575" s="58">
        <v>0</v>
      </c>
      <c r="AU575" s="58">
        <v>0</v>
      </c>
      <c r="AV575" s="58">
        <v>2427.6362504501299</v>
      </c>
      <c r="AW575" s="58">
        <v>18205.746250450102</v>
      </c>
      <c r="AX575" s="58">
        <v>80437.142857142899</v>
      </c>
      <c r="AY575" s="58">
        <v>12692.075471698099</v>
      </c>
      <c r="AZ575" s="58">
        <v>93129.218328841001</v>
      </c>
      <c r="BA575" s="58">
        <v>57117.4768930563</v>
      </c>
    </row>
    <row r="576" spans="1:53">
      <c r="A576" s="56">
        <v>202404</v>
      </c>
      <c r="B576" s="56" t="s">
        <v>531</v>
      </c>
      <c r="C576" s="56" t="s">
        <v>176</v>
      </c>
      <c r="D576" s="56" t="s">
        <v>175</v>
      </c>
      <c r="E576" s="62" t="str">
        <f>VLOOKUP(C576,'[2]2024年门店-截止10.31'!A:C,3,0)</f>
        <v>营业</v>
      </c>
      <c r="F576" s="63">
        <f>VLOOKUP(C576,[2]面积!A:B,2,0)</f>
        <v>53</v>
      </c>
      <c r="G576" s="57" t="str">
        <f>IF(OR(E576="营业",E576="装修中"),VLOOKUP(C576,[2]当前组织架构!C:H,6,0),"")</f>
        <v>刘佳</v>
      </c>
      <c r="H576" s="57" t="str">
        <f>IF(OR(E576="营业",E576="装修中"),VLOOKUP(C576,[2]当前组织架构!C:H,5,0),"")</f>
        <v>孟祥苹</v>
      </c>
      <c r="I576" s="58">
        <v>335297.25</v>
      </c>
      <c r="J576" s="58">
        <v>18979.09</v>
      </c>
      <c r="K576" s="58">
        <v>316318.15999999997</v>
      </c>
      <c r="L576" s="58">
        <v>13806.22</v>
      </c>
      <c r="M576" s="58">
        <v>19713.64</v>
      </c>
      <c r="N576" s="58">
        <v>11252.46</v>
      </c>
      <c r="O576" s="58">
        <v>48471.48</v>
      </c>
      <c r="P576" s="58">
        <v>0</v>
      </c>
      <c r="Q576" s="58">
        <v>-2126.5226195022001</v>
      </c>
      <c r="R576" s="58">
        <v>91117.277380497806</v>
      </c>
      <c r="S576" s="58">
        <v>20743.119896082801</v>
      </c>
      <c r="T576" s="58">
        <v>0</v>
      </c>
      <c r="U576" s="58">
        <v>4128.4399999999996</v>
      </c>
      <c r="V576" s="58">
        <v>115988.83727658101</v>
      </c>
      <c r="W576" s="58">
        <v>200329.322723419</v>
      </c>
      <c r="X576" s="58">
        <v>43792.65</v>
      </c>
      <c r="Y576" s="58">
        <v>4049</v>
      </c>
      <c r="Z576" s="58">
        <v>3280.66</v>
      </c>
      <c r="AA576" s="58">
        <v>7894.62</v>
      </c>
      <c r="AB576" s="58">
        <v>3167.0116981132101</v>
      </c>
      <c r="AC576" s="58">
        <v>0</v>
      </c>
      <c r="AD576" s="58">
        <v>62183.941698113202</v>
      </c>
      <c r="AE576" s="58">
        <v>454.6</v>
      </c>
      <c r="AF576" s="58">
        <v>0</v>
      </c>
      <c r="AG576" s="58">
        <v>1095.8599999999999</v>
      </c>
      <c r="AH576" s="58">
        <v>416.67</v>
      </c>
      <c r="AI576" s="58">
        <v>0</v>
      </c>
      <c r="AJ576" s="58">
        <v>161.53</v>
      </c>
      <c r="AK576" s="58">
        <v>40.020000000000003</v>
      </c>
      <c r="AL576" s="58">
        <v>0</v>
      </c>
      <c r="AM576" s="58">
        <v>981.18</v>
      </c>
      <c r="AN576" s="58">
        <v>1518.05</v>
      </c>
      <c r="AO576" s="58">
        <v>707.14</v>
      </c>
      <c r="AP576" s="58">
        <v>500</v>
      </c>
      <c r="AQ576" s="58">
        <v>0</v>
      </c>
      <c r="AR576" s="58">
        <v>0</v>
      </c>
      <c r="AS576" s="58">
        <v>0</v>
      </c>
      <c r="AT576" s="58">
        <v>0</v>
      </c>
      <c r="AU576" s="58">
        <v>0</v>
      </c>
      <c r="AV576" s="58">
        <v>2965.1830458978702</v>
      </c>
      <c r="AW576" s="58">
        <v>8840.2330458978704</v>
      </c>
      <c r="AX576" s="58">
        <v>45428.571428571398</v>
      </c>
      <c r="AY576" s="58">
        <v>46520.754716981101</v>
      </c>
      <c r="AZ576" s="58">
        <v>91949.326145552506</v>
      </c>
      <c r="BA576" s="58">
        <v>37355.8218338554</v>
      </c>
    </row>
    <row r="577" spans="1:53">
      <c r="A577" s="56">
        <v>202404</v>
      </c>
      <c r="B577" s="56" t="s">
        <v>531</v>
      </c>
      <c r="C577" s="56" t="s">
        <v>178</v>
      </c>
      <c r="D577" s="56" t="s">
        <v>177</v>
      </c>
      <c r="E577" s="62" t="str">
        <f>VLOOKUP(C577,'[2]2024年门店-截止10.31'!A:C,3,0)</f>
        <v>营业</v>
      </c>
      <c r="F577" s="63">
        <f>VLOOKUP(C577,[2]面积!A:B,2,0)</f>
        <v>108</v>
      </c>
      <c r="G577" s="57" t="str">
        <f>IF(OR(E577="营业",E577="装修中"),VLOOKUP(C577,[2]当前组织架构!C:H,6,0),"")</f>
        <v>刘佳</v>
      </c>
      <c r="H577" s="57" t="str">
        <f>IF(OR(E577="营业",E577="装修中"),VLOOKUP(C577,[2]当前组织架构!C:H,5,0),"")</f>
        <v>王佳</v>
      </c>
      <c r="I577" s="58">
        <v>148515.15</v>
      </c>
      <c r="J577" s="58">
        <v>4325.6799999999903</v>
      </c>
      <c r="K577" s="58">
        <v>144189.47</v>
      </c>
      <c r="L577" s="58">
        <v>6411.92</v>
      </c>
      <c r="M577" s="58">
        <v>7646.25</v>
      </c>
      <c r="N577" s="58">
        <v>6384.17</v>
      </c>
      <c r="O577" s="58">
        <v>23051.16</v>
      </c>
      <c r="P577" s="58">
        <v>0</v>
      </c>
      <c r="Q577" s="58">
        <v>-991.91486781232504</v>
      </c>
      <c r="R577" s="58">
        <v>42501.585132187698</v>
      </c>
      <c r="S577" s="58">
        <v>9788.3826710640005</v>
      </c>
      <c r="T577" s="58">
        <v>-0.01</v>
      </c>
      <c r="U577" s="58">
        <v>11401.08</v>
      </c>
      <c r="V577" s="58">
        <v>63691.037803251696</v>
      </c>
      <c r="W577" s="58">
        <v>80498.432196748297</v>
      </c>
      <c r="X577" s="58">
        <v>17063.11</v>
      </c>
      <c r="Y577" s="58">
        <v>6176.81</v>
      </c>
      <c r="Z577" s="58">
        <v>1325.77</v>
      </c>
      <c r="AA577" s="58">
        <v>5326.98</v>
      </c>
      <c r="AB577" s="58">
        <v>543.19641509433995</v>
      </c>
      <c r="AC577" s="58">
        <v>0</v>
      </c>
      <c r="AD577" s="58">
        <v>30435.8664150943</v>
      </c>
      <c r="AE577" s="58">
        <v>4953.21</v>
      </c>
      <c r="AF577" s="58">
        <v>50</v>
      </c>
      <c r="AG577" s="58">
        <v>414.14</v>
      </c>
      <c r="AH577" s="58">
        <v>320</v>
      </c>
      <c r="AI577" s="58">
        <v>20</v>
      </c>
      <c r="AJ577" s="58">
        <v>0</v>
      </c>
      <c r="AK577" s="58">
        <v>93.41</v>
      </c>
      <c r="AL577" s="58">
        <v>0</v>
      </c>
      <c r="AM577" s="58">
        <v>1279.5</v>
      </c>
      <c r="AN577" s="58">
        <v>611.51</v>
      </c>
      <c r="AO577" s="58">
        <v>590.29999999999995</v>
      </c>
      <c r="AP577" s="58">
        <v>0</v>
      </c>
      <c r="AQ577" s="58">
        <v>207</v>
      </c>
      <c r="AR577" s="58">
        <v>0</v>
      </c>
      <c r="AS577" s="58">
        <v>0</v>
      </c>
      <c r="AT577" s="58">
        <v>0</v>
      </c>
      <c r="AU577" s="58">
        <v>0</v>
      </c>
      <c r="AV577" s="58">
        <v>2453.2152261913702</v>
      </c>
      <c r="AW577" s="58">
        <v>10992.285226191399</v>
      </c>
      <c r="AX577" s="58">
        <v>45161.35</v>
      </c>
      <c r="AY577" s="58">
        <v>7944</v>
      </c>
      <c r="AZ577" s="58">
        <v>53105.35</v>
      </c>
      <c r="BA577" s="58">
        <v>-14035.069444537399</v>
      </c>
    </row>
    <row r="578" spans="1:53">
      <c r="A578" s="56">
        <v>202404</v>
      </c>
      <c r="B578" s="56" t="s">
        <v>531</v>
      </c>
      <c r="C578" s="56" t="s">
        <v>180</v>
      </c>
      <c r="D578" s="56" t="s">
        <v>179</v>
      </c>
      <c r="E578" s="62" t="str">
        <f>VLOOKUP(C578,'[2]2024年门店-截止10.31'!A:C,3,0)</f>
        <v>营业</v>
      </c>
      <c r="F578" s="63">
        <f>VLOOKUP(C578,[2]面积!A:B,2,0)</f>
        <v>96</v>
      </c>
      <c r="G578" s="57" t="str">
        <f>IF(OR(E578="营业",E578="装修中"),VLOOKUP(C578,[2]当前组织架构!C:H,6,0),"")</f>
        <v>刘佳</v>
      </c>
      <c r="H578" s="57" t="str">
        <f>IF(OR(E578="营业",E578="装修中"),VLOOKUP(C578,[2]当前组织架构!C:H,5,0),"")</f>
        <v>王佳</v>
      </c>
      <c r="I578" s="58">
        <v>124006.65</v>
      </c>
      <c r="J578" s="58">
        <v>3611.84</v>
      </c>
      <c r="K578" s="58">
        <v>120394.81</v>
      </c>
      <c r="L578" s="58">
        <v>5189.8900000000003</v>
      </c>
      <c r="M578" s="58">
        <v>7016.37</v>
      </c>
      <c r="N578" s="58">
        <v>2545.9699999999998</v>
      </c>
      <c r="O578" s="58">
        <v>17378.66</v>
      </c>
      <c r="P578" s="58">
        <v>0</v>
      </c>
      <c r="Q578" s="58">
        <v>-732.77863375084405</v>
      </c>
      <c r="R578" s="58">
        <v>31398.111366249199</v>
      </c>
      <c r="S578" s="58">
        <v>7320.4388629093701</v>
      </c>
      <c r="T578" s="58">
        <v>-0.01</v>
      </c>
      <c r="U578" s="58">
        <v>9447.06</v>
      </c>
      <c r="V578" s="58">
        <v>48165.600229158503</v>
      </c>
      <c r="W578" s="58">
        <v>72229.209770841495</v>
      </c>
      <c r="X578" s="58">
        <v>15845.85</v>
      </c>
      <c r="Y578" s="58">
        <v>4399.34</v>
      </c>
      <c r="Z578" s="58">
        <v>0</v>
      </c>
      <c r="AA578" s="58">
        <v>5902.78</v>
      </c>
      <c r="AB578" s="58">
        <v>411.52962264151</v>
      </c>
      <c r="AC578" s="58">
        <v>0</v>
      </c>
      <c r="AD578" s="58">
        <v>26559.499622641499</v>
      </c>
      <c r="AE578" s="58">
        <v>8228.56</v>
      </c>
      <c r="AF578" s="58">
        <v>0</v>
      </c>
      <c r="AG578" s="58">
        <v>226.42</v>
      </c>
      <c r="AH578" s="58">
        <v>310</v>
      </c>
      <c r="AI578" s="58">
        <v>525</v>
      </c>
      <c r="AJ578" s="58">
        <v>0</v>
      </c>
      <c r="AK578" s="58">
        <v>49.83</v>
      </c>
      <c r="AL578" s="58">
        <v>0</v>
      </c>
      <c r="AM578" s="58">
        <v>706.55</v>
      </c>
      <c r="AN578" s="58">
        <v>611.52</v>
      </c>
      <c r="AO578" s="58">
        <v>581.70000000000005</v>
      </c>
      <c r="AP578" s="58">
        <v>0</v>
      </c>
      <c r="AQ578" s="58">
        <v>150</v>
      </c>
      <c r="AR578" s="58">
        <v>0</v>
      </c>
      <c r="AS578" s="58">
        <v>0</v>
      </c>
      <c r="AT578" s="58">
        <v>0</v>
      </c>
      <c r="AU578" s="58">
        <v>0</v>
      </c>
      <c r="AV578" s="58">
        <v>2453.2152261913702</v>
      </c>
      <c r="AW578" s="58">
        <v>13842.7952261914</v>
      </c>
      <c r="AX578" s="58">
        <v>37960</v>
      </c>
      <c r="AY578" s="58">
        <v>8940</v>
      </c>
      <c r="AZ578" s="58">
        <v>46900</v>
      </c>
      <c r="BA578" s="58">
        <v>-15073.0850779914</v>
      </c>
    </row>
    <row r="579" spans="1:53">
      <c r="A579" s="56">
        <v>202404</v>
      </c>
      <c r="B579" s="56" t="s">
        <v>531</v>
      </c>
      <c r="C579" s="56" t="s">
        <v>182</v>
      </c>
      <c r="D579" s="56" t="s">
        <v>181</v>
      </c>
      <c r="E579" s="62" t="str">
        <f>VLOOKUP(C579,'[2]2024年门店-截止10.31'!A:C,3,0)</f>
        <v>营业</v>
      </c>
      <c r="F579" s="63">
        <f>VLOOKUP(C579,[2]面积!A:B,2,0)</f>
        <v>104</v>
      </c>
      <c r="G579" s="57" t="str">
        <f>IF(OR(E579="营业",E579="装修中"),VLOOKUP(C579,[2]当前组织架构!C:H,6,0),"")</f>
        <v>刘佳</v>
      </c>
      <c r="H579" s="57" t="str">
        <f>IF(OR(E579="营业",E579="装修中"),VLOOKUP(C579,[2]当前组织架构!C:H,5,0),"")</f>
        <v>巨伦</v>
      </c>
      <c r="I579" s="58">
        <v>131689.25</v>
      </c>
      <c r="J579" s="58">
        <v>3835.61</v>
      </c>
      <c r="K579" s="58">
        <v>127853.64</v>
      </c>
      <c r="L579" s="58">
        <v>5428.83</v>
      </c>
      <c r="M579" s="58">
        <v>7214.92</v>
      </c>
      <c r="N579" s="58">
        <v>7371.27</v>
      </c>
      <c r="O579" s="58">
        <v>21096.83</v>
      </c>
      <c r="P579" s="58">
        <v>0</v>
      </c>
      <c r="Q579" s="58">
        <v>-937.59884254590099</v>
      </c>
      <c r="R579" s="58">
        <v>40174.251157454099</v>
      </c>
      <c r="S579" s="58">
        <v>9075.6792538316204</v>
      </c>
      <c r="T579" s="58">
        <v>-0.01</v>
      </c>
      <c r="U579" s="58">
        <v>2565.17</v>
      </c>
      <c r="V579" s="58">
        <v>51815.090411285702</v>
      </c>
      <c r="W579" s="58">
        <v>76038.549588714304</v>
      </c>
      <c r="X579" s="58">
        <v>21433.9</v>
      </c>
      <c r="Y579" s="58">
        <v>1923</v>
      </c>
      <c r="Z579" s="58">
        <v>1383.22</v>
      </c>
      <c r="AA579" s="58">
        <v>3796.44</v>
      </c>
      <c r="AB579" s="58">
        <v>226.089433962264</v>
      </c>
      <c r="AC579" s="58">
        <v>0</v>
      </c>
      <c r="AD579" s="58">
        <v>28762.649433962299</v>
      </c>
      <c r="AE579" s="58">
        <v>5194</v>
      </c>
      <c r="AF579" s="58">
        <v>0</v>
      </c>
      <c r="AG579" s="58">
        <v>336.79</v>
      </c>
      <c r="AH579" s="58">
        <v>149.80000000000001</v>
      </c>
      <c r="AI579" s="58">
        <v>0</v>
      </c>
      <c r="AJ579" s="58">
        <v>120.45</v>
      </c>
      <c r="AK579" s="58">
        <v>40.159999999999997</v>
      </c>
      <c r="AL579" s="58">
        <v>0</v>
      </c>
      <c r="AM579" s="58">
        <v>935.79</v>
      </c>
      <c r="AN579" s="58">
        <v>503.03</v>
      </c>
      <c r="AO579" s="58">
        <v>607.79</v>
      </c>
      <c r="AP579" s="58">
        <v>0</v>
      </c>
      <c r="AQ579" s="58">
        <v>150</v>
      </c>
      <c r="AR579" s="58">
        <v>0</v>
      </c>
      <c r="AS579" s="58">
        <v>0</v>
      </c>
      <c r="AT579" s="58">
        <v>0</v>
      </c>
      <c r="AU579" s="58">
        <v>0</v>
      </c>
      <c r="AV579" s="58">
        <v>3316.6059269999901</v>
      </c>
      <c r="AW579" s="58">
        <v>11354.415927</v>
      </c>
      <c r="AX579" s="58">
        <v>22143.33</v>
      </c>
      <c r="AY579" s="58">
        <v>4160</v>
      </c>
      <c r="AZ579" s="58">
        <v>26303.33</v>
      </c>
      <c r="BA579" s="58">
        <v>9618.1542277520002</v>
      </c>
    </row>
    <row r="580" spans="1:53">
      <c r="A580" s="56">
        <v>202404</v>
      </c>
      <c r="B580" s="56" t="s">
        <v>531</v>
      </c>
      <c r="C580" s="56" t="s">
        <v>184</v>
      </c>
      <c r="D580" s="56" t="s">
        <v>183</v>
      </c>
      <c r="E580" s="62" t="str">
        <f>VLOOKUP(C580,'[2]2024年门店-截止10.31'!A:C,3,0)</f>
        <v>营业</v>
      </c>
      <c r="F580" s="63">
        <f>VLOOKUP(C580,[2]面积!A:B,2,0)</f>
        <v>80</v>
      </c>
      <c r="G580" s="57" t="str">
        <f>IF(OR(E580="营业",E580="装修中"),VLOOKUP(C580,[2]当前组织架构!C:H,6,0),"")</f>
        <v>刘佳</v>
      </c>
      <c r="H580" s="57" t="str">
        <f>IF(OR(E580="营业",E580="装修中"),VLOOKUP(C580,[2]当前组织架构!C:H,5,0),"")</f>
        <v>孟祥苹</v>
      </c>
      <c r="I580" s="58">
        <v>165095.47</v>
      </c>
      <c r="J580" s="58">
        <v>9345.0300000000007</v>
      </c>
      <c r="K580" s="58">
        <v>155750.44</v>
      </c>
      <c r="L580" s="58">
        <v>6428.45</v>
      </c>
      <c r="M580" s="58">
        <v>11139.99</v>
      </c>
      <c r="N580" s="58">
        <v>6433.46</v>
      </c>
      <c r="O580" s="58">
        <v>25826.33</v>
      </c>
      <c r="P580" s="58">
        <v>0</v>
      </c>
      <c r="Q580" s="58">
        <v>-1136.3850270447799</v>
      </c>
      <c r="R580" s="58">
        <v>48691.844972955201</v>
      </c>
      <c r="S580" s="58">
        <v>11065.394252955701</v>
      </c>
      <c r="T580" s="58">
        <v>0</v>
      </c>
      <c r="U580" s="58">
        <v>2370.23</v>
      </c>
      <c r="V580" s="58">
        <v>62127.4692259109</v>
      </c>
      <c r="W580" s="58">
        <v>93622.970774089103</v>
      </c>
      <c r="X580" s="58">
        <v>25308</v>
      </c>
      <c r="Y580" s="58">
        <v>3151.83</v>
      </c>
      <c r="Z580" s="58">
        <v>1062.97</v>
      </c>
      <c r="AA580" s="58">
        <v>5465.86</v>
      </c>
      <c r="AB580" s="58">
        <v>1927.8769811320799</v>
      </c>
      <c r="AC580" s="58">
        <v>0</v>
      </c>
      <c r="AD580" s="58">
        <v>36916.5369811321</v>
      </c>
      <c r="AE580" s="58">
        <v>2963.2</v>
      </c>
      <c r="AF580" s="58">
        <v>0</v>
      </c>
      <c r="AG580" s="58">
        <v>646.09</v>
      </c>
      <c r="AH580" s="58">
        <v>0</v>
      </c>
      <c r="AI580" s="58">
        <v>0</v>
      </c>
      <c r="AJ580" s="58">
        <v>74.430000000000007</v>
      </c>
      <c r="AK580" s="58">
        <v>39.69</v>
      </c>
      <c r="AL580" s="58">
        <v>0</v>
      </c>
      <c r="AM580" s="58">
        <v>1241.5899999999999</v>
      </c>
      <c r="AN580" s="58">
        <v>1336.05</v>
      </c>
      <c r="AO580" s="58">
        <v>606.16</v>
      </c>
      <c r="AP580" s="58">
        <v>0</v>
      </c>
      <c r="AQ580" s="58">
        <v>0</v>
      </c>
      <c r="AR580" s="58">
        <v>0</v>
      </c>
      <c r="AS580" s="58">
        <v>0</v>
      </c>
      <c r="AT580" s="58">
        <v>0</v>
      </c>
      <c r="AU580" s="58">
        <v>0</v>
      </c>
      <c r="AV580" s="58">
        <v>2965.1830458978702</v>
      </c>
      <c r="AW580" s="58">
        <v>9872.3930458978703</v>
      </c>
      <c r="AX580" s="58">
        <v>32000</v>
      </c>
      <c r="AY580" s="58">
        <v>9143.8773584905703</v>
      </c>
      <c r="AZ580" s="58">
        <v>41143.877358490601</v>
      </c>
      <c r="BA580" s="58">
        <v>5690.1633885685596</v>
      </c>
    </row>
    <row r="581" spans="1:53">
      <c r="A581" s="56">
        <v>202404</v>
      </c>
      <c r="B581" s="56" t="s">
        <v>531</v>
      </c>
      <c r="C581" s="56" t="s">
        <v>186</v>
      </c>
      <c r="D581" s="56" t="s">
        <v>185</v>
      </c>
      <c r="E581" s="62" t="str">
        <f>VLOOKUP(C581,'[2]2024年门店-截止10.31'!A:C,3,0)</f>
        <v>已闭店</v>
      </c>
      <c r="F581" s="63">
        <f>VLOOKUP(C581,[2]面积!A:B,2,0)</f>
        <v>78</v>
      </c>
      <c r="G581" s="57" t="str">
        <f>IF(OR(E581="营业",E581="装修中"),VLOOKUP(C581,[2]当前组织架构!C:H,6,0),"")</f>
        <v/>
      </c>
      <c r="H581" s="57" t="str">
        <f>IF(OR(E581="营业",E581="装修中"),VLOOKUP(C581,[2]当前组织架构!C:H,5,0),"")</f>
        <v/>
      </c>
      <c r="I581" s="58">
        <v>174017.07</v>
      </c>
      <c r="J581" s="58">
        <v>9850.0200000000204</v>
      </c>
      <c r="K581" s="58">
        <v>164167.04999999999</v>
      </c>
      <c r="L581" s="58">
        <v>7031.11</v>
      </c>
      <c r="M581" s="58">
        <v>9315.8799999999992</v>
      </c>
      <c r="N581" s="58">
        <v>8386.6299999999992</v>
      </c>
      <c r="O581" s="58">
        <v>27409.24</v>
      </c>
      <c r="P581" s="58">
        <v>0</v>
      </c>
      <c r="Q581" s="58">
        <v>-1189.17259094477</v>
      </c>
      <c r="R581" s="58">
        <v>50953.687409055201</v>
      </c>
      <c r="S581" s="58">
        <v>11677.251296664501</v>
      </c>
      <c r="T581" s="58">
        <v>0</v>
      </c>
      <c r="U581" s="58">
        <v>2301.0100000000002</v>
      </c>
      <c r="V581" s="58">
        <v>64931.948705719697</v>
      </c>
      <c r="W581" s="58">
        <v>99235.101294280306</v>
      </c>
      <c r="X581" s="58">
        <v>30279.15</v>
      </c>
      <c r="Y581" s="58">
        <v>1964.78</v>
      </c>
      <c r="Z581" s="58">
        <v>2074.7199999999998</v>
      </c>
      <c r="AA581" s="58">
        <v>5924.82</v>
      </c>
      <c r="AB581" s="58">
        <v>2196.6422641509398</v>
      </c>
      <c r="AC581" s="58">
        <v>0</v>
      </c>
      <c r="AD581" s="58">
        <v>42440.112264150899</v>
      </c>
      <c r="AE581" s="58">
        <v>4237.3</v>
      </c>
      <c r="AF581" s="58">
        <v>0</v>
      </c>
      <c r="AG581" s="58">
        <v>476.28</v>
      </c>
      <c r="AH581" s="58">
        <v>149.80000000000001</v>
      </c>
      <c r="AI581" s="58">
        <v>0</v>
      </c>
      <c r="AJ581" s="58">
        <v>119.72</v>
      </c>
      <c r="AK581" s="58">
        <v>41.78</v>
      </c>
      <c r="AL581" s="58">
        <v>0</v>
      </c>
      <c r="AM581" s="58">
        <v>948.51</v>
      </c>
      <c r="AN581" s="58">
        <v>910.27</v>
      </c>
      <c r="AO581" s="58">
        <v>826.53</v>
      </c>
      <c r="AP581" s="58">
        <v>0</v>
      </c>
      <c r="AQ581" s="58">
        <v>0</v>
      </c>
      <c r="AR581" s="58">
        <v>0</v>
      </c>
      <c r="AS581" s="58">
        <v>0</v>
      </c>
      <c r="AT581" s="58">
        <v>0</v>
      </c>
      <c r="AU581" s="58">
        <v>0</v>
      </c>
      <c r="AV581" s="58">
        <v>2965.1830458978702</v>
      </c>
      <c r="AW581" s="58">
        <v>10675.373045897901</v>
      </c>
      <c r="AX581" s="58">
        <v>26845.4</v>
      </c>
      <c r="AY581" s="58">
        <v>1214.1509433962301</v>
      </c>
      <c r="AZ581" s="58">
        <v>28059.5509433962</v>
      </c>
      <c r="BA581" s="58">
        <v>18060.065040835299</v>
      </c>
    </row>
    <row r="582" spans="1:53">
      <c r="A582" s="56">
        <v>202404</v>
      </c>
      <c r="B582" s="56" t="s">
        <v>531</v>
      </c>
      <c r="C582" s="56" t="s">
        <v>188</v>
      </c>
      <c r="D582" s="56" t="s">
        <v>187</v>
      </c>
      <c r="E582" s="62" t="str">
        <f>VLOOKUP(C582,'[2]2024年门店-截止10.31'!A:C,3,0)</f>
        <v>营业</v>
      </c>
      <c r="F582" s="63">
        <f>VLOOKUP(C582,[2]面积!A:B,2,0)</f>
        <v>77</v>
      </c>
      <c r="G582" s="57" t="str">
        <f>IF(OR(E582="营业",E582="装修中"),VLOOKUP(C582,[2]当前组织架构!C:H,6,0),"")</f>
        <v>刘佳</v>
      </c>
      <c r="H582" s="57" t="str">
        <f>IF(OR(E582="营业",E582="装修中"),VLOOKUP(C582,[2]当前组织架构!C:H,5,0),"")</f>
        <v>刘传良</v>
      </c>
      <c r="I582" s="58">
        <v>116654.64</v>
      </c>
      <c r="J582" s="58">
        <v>6603.09</v>
      </c>
      <c r="K582" s="58">
        <v>110051.55</v>
      </c>
      <c r="L582" s="58">
        <v>5459.9</v>
      </c>
      <c r="M582" s="58">
        <v>7576.57</v>
      </c>
      <c r="N582" s="58">
        <v>4123.3</v>
      </c>
      <c r="O582" s="58">
        <v>20211.2</v>
      </c>
      <c r="P582" s="58">
        <v>0</v>
      </c>
      <c r="Q582" s="58">
        <v>-852.28415205877604</v>
      </c>
      <c r="R582" s="58">
        <v>36518.685847941197</v>
      </c>
      <c r="S582" s="58">
        <v>8513.8703511650201</v>
      </c>
      <c r="T582" s="58">
        <v>0</v>
      </c>
      <c r="U582" s="58">
        <v>2126.0100000000002</v>
      </c>
      <c r="V582" s="58">
        <v>47158.566199106303</v>
      </c>
      <c r="W582" s="58">
        <v>62892.983800893802</v>
      </c>
      <c r="X582" s="58">
        <v>24283.15</v>
      </c>
      <c r="Y582" s="58">
        <v>1897.98</v>
      </c>
      <c r="Z582" s="58">
        <v>1043.1500000000001</v>
      </c>
      <c r="AA582" s="58">
        <v>4859.8999999999996</v>
      </c>
      <c r="AB582" s="58">
        <v>2370.5500000000002</v>
      </c>
      <c r="AC582" s="58">
        <v>0</v>
      </c>
      <c r="AD582" s="58">
        <v>34454.730000000003</v>
      </c>
      <c r="AE582" s="58">
        <v>3225</v>
      </c>
      <c r="AF582" s="58">
        <v>58</v>
      </c>
      <c r="AG582" s="58">
        <v>457.08</v>
      </c>
      <c r="AH582" s="58">
        <v>1250</v>
      </c>
      <c r="AI582" s="58">
        <v>0</v>
      </c>
      <c r="AJ582" s="58">
        <v>52.78</v>
      </c>
      <c r="AK582" s="58">
        <v>48.1</v>
      </c>
      <c r="AL582" s="58">
        <v>0</v>
      </c>
      <c r="AM582" s="58">
        <v>848.81</v>
      </c>
      <c r="AN582" s="58">
        <v>1869.47</v>
      </c>
      <c r="AO582" s="58">
        <v>712.65</v>
      </c>
      <c r="AP582" s="58">
        <v>0</v>
      </c>
      <c r="AQ582" s="58">
        <v>550</v>
      </c>
      <c r="AR582" s="58">
        <v>0</v>
      </c>
      <c r="AS582" s="58">
        <v>0</v>
      </c>
      <c r="AT582" s="58">
        <v>0</v>
      </c>
      <c r="AU582" s="58">
        <v>0</v>
      </c>
      <c r="AV582" s="58">
        <v>2427.6362504501299</v>
      </c>
      <c r="AW582" s="58">
        <v>11499.526250450101</v>
      </c>
      <c r="AX582" s="58">
        <v>36135</v>
      </c>
      <c r="AY582" s="58">
        <v>6186.6320754716999</v>
      </c>
      <c r="AZ582" s="58">
        <v>42321.632075471702</v>
      </c>
      <c r="BA582" s="58">
        <v>-25382.904525028</v>
      </c>
    </row>
    <row r="583" spans="1:53">
      <c r="A583" s="56">
        <v>202404</v>
      </c>
      <c r="B583" s="56" t="s">
        <v>531</v>
      </c>
      <c r="C583" s="56" t="s">
        <v>190</v>
      </c>
      <c r="D583" s="56" t="s">
        <v>189</v>
      </c>
      <c r="E583" s="62" t="str">
        <f>VLOOKUP(C583,'[2]2024年门店-截止10.31'!A:C,3,0)</f>
        <v>营业</v>
      </c>
      <c r="F583" s="63">
        <f>VLOOKUP(C583,[2]面积!A:B,2,0)</f>
        <v>73.31</v>
      </c>
      <c r="G583" s="57" t="str">
        <f>IF(OR(E583="营业",E583="装修中"),VLOOKUP(C583,[2]当前组织架构!C:H,6,0),"")</f>
        <v>刘佳</v>
      </c>
      <c r="H583" s="57" t="str">
        <f>IF(OR(E583="营业",E583="装修中"),VLOOKUP(C583,[2]当前组织架构!C:H,5,0),"")</f>
        <v>孟祥苹</v>
      </c>
      <c r="I583" s="58">
        <v>159657.20000000001</v>
      </c>
      <c r="J583" s="58">
        <v>9037.2000000000098</v>
      </c>
      <c r="K583" s="58">
        <v>150620</v>
      </c>
      <c r="L583" s="58">
        <v>6708.56</v>
      </c>
      <c r="M583" s="58">
        <v>9787.14</v>
      </c>
      <c r="N583" s="58">
        <v>5599.41</v>
      </c>
      <c r="O583" s="58">
        <v>24903.22</v>
      </c>
      <c r="P583" s="58">
        <v>0</v>
      </c>
      <c r="Q583" s="58">
        <v>-1071.84619056526</v>
      </c>
      <c r="R583" s="58">
        <v>45926.4838094347</v>
      </c>
      <c r="S583" s="58">
        <v>10575.7622733793</v>
      </c>
      <c r="T583" s="58">
        <v>0</v>
      </c>
      <c r="U583" s="58">
        <v>2352.4299999999998</v>
      </c>
      <c r="V583" s="58">
        <v>58854.676082814098</v>
      </c>
      <c r="W583" s="58">
        <v>91765.323917185902</v>
      </c>
      <c r="X583" s="58">
        <v>25377.86</v>
      </c>
      <c r="Y583" s="58">
        <v>2501.92</v>
      </c>
      <c r="Z583" s="58">
        <v>298</v>
      </c>
      <c r="AA583" s="58">
        <v>5411.3</v>
      </c>
      <c r="AB583" s="58">
        <v>1844.8841509434001</v>
      </c>
      <c r="AC583" s="58">
        <v>0</v>
      </c>
      <c r="AD583" s="58">
        <v>35433.9641509434</v>
      </c>
      <c r="AE583" s="58">
        <v>2706.19</v>
      </c>
      <c r="AF583" s="58">
        <v>43</v>
      </c>
      <c r="AG583" s="58">
        <v>640.29999999999995</v>
      </c>
      <c r="AH583" s="58">
        <v>290</v>
      </c>
      <c r="AI583" s="58">
        <v>0</v>
      </c>
      <c r="AJ583" s="58">
        <v>212.5</v>
      </c>
      <c r="AK583" s="58">
        <v>46.75</v>
      </c>
      <c r="AL583" s="58">
        <v>0</v>
      </c>
      <c r="AM583" s="58">
        <v>1152.3</v>
      </c>
      <c r="AN583" s="58">
        <v>1110.53</v>
      </c>
      <c r="AO583" s="58">
        <v>987.4</v>
      </c>
      <c r="AP583" s="58">
        <v>0</v>
      </c>
      <c r="AQ583" s="58">
        <v>110</v>
      </c>
      <c r="AR583" s="58">
        <v>0</v>
      </c>
      <c r="AS583" s="58">
        <v>0</v>
      </c>
      <c r="AT583" s="58">
        <v>0</v>
      </c>
      <c r="AU583" s="58">
        <v>0</v>
      </c>
      <c r="AV583" s="58">
        <v>2965.1830458978702</v>
      </c>
      <c r="AW583" s="58">
        <v>10264.1530458979</v>
      </c>
      <c r="AX583" s="58">
        <v>23051.5333333333</v>
      </c>
      <c r="AY583" s="58">
        <v>7696.85849056604</v>
      </c>
      <c r="AZ583" s="58">
        <v>30748.391823899299</v>
      </c>
      <c r="BA583" s="58">
        <v>15318.814896445299</v>
      </c>
    </row>
    <row r="584" spans="1:53">
      <c r="A584" s="56">
        <v>202404</v>
      </c>
      <c r="B584" s="56" t="s">
        <v>531</v>
      </c>
      <c r="C584" s="56" t="s">
        <v>192</v>
      </c>
      <c r="D584" s="56" t="s">
        <v>191</v>
      </c>
      <c r="E584" s="62" t="str">
        <f>VLOOKUP(C584,'[2]2024年门店-截止10.31'!A:C,3,0)</f>
        <v>营业</v>
      </c>
      <c r="F584" s="63">
        <f>VLOOKUP(C584,[2]面积!A:B,2,0)</f>
        <v>101.55</v>
      </c>
      <c r="G584" s="57" t="str">
        <f>IF(OR(E584="营业",E584="装修中"),VLOOKUP(C584,[2]当前组织架构!C:H,6,0),"")</f>
        <v>刘佳</v>
      </c>
      <c r="H584" s="57" t="str">
        <f>IF(OR(E584="营业",E584="装修中"),VLOOKUP(C584,[2]当前组织架构!C:H,5,0),"")</f>
        <v>解雯雯</v>
      </c>
      <c r="I584" s="58">
        <v>112660.63</v>
      </c>
      <c r="J584" s="58">
        <v>6377.02</v>
      </c>
      <c r="K584" s="58">
        <v>106283.61</v>
      </c>
      <c r="L584" s="58">
        <v>5097.88</v>
      </c>
      <c r="M584" s="58">
        <v>7231.03</v>
      </c>
      <c r="N584" s="58">
        <v>4937.07</v>
      </c>
      <c r="O584" s="58">
        <v>19329.54</v>
      </c>
      <c r="P584" s="58">
        <v>0</v>
      </c>
      <c r="Q584" s="58">
        <v>-834.59920179620599</v>
      </c>
      <c r="R584" s="58">
        <v>35760.920798203799</v>
      </c>
      <c r="S584" s="58">
        <v>8219.1768643945798</v>
      </c>
      <c r="T584" s="58">
        <v>0</v>
      </c>
      <c r="U584" s="58">
        <v>2030.38</v>
      </c>
      <c r="V584" s="58">
        <v>46010.477662598401</v>
      </c>
      <c r="W584" s="58">
        <v>60273.132337401599</v>
      </c>
      <c r="X584" s="58">
        <v>21260.5</v>
      </c>
      <c r="Y584" s="58">
        <v>3015.82</v>
      </c>
      <c r="Z584" s="58">
        <v>816.62</v>
      </c>
      <c r="AA584" s="58">
        <v>2697.93</v>
      </c>
      <c r="AB584" s="58">
        <v>1457.56283018868</v>
      </c>
      <c r="AC584" s="58">
        <v>0</v>
      </c>
      <c r="AD584" s="58">
        <v>29248.4328301887</v>
      </c>
      <c r="AE584" s="58">
        <v>3431.2</v>
      </c>
      <c r="AF584" s="58">
        <v>0</v>
      </c>
      <c r="AG584" s="58">
        <v>222.85</v>
      </c>
      <c r="AH584" s="58">
        <v>300</v>
      </c>
      <c r="AI584" s="58">
        <v>0</v>
      </c>
      <c r="AJ584" s="58">
        <v>43.78</v>
      </c>
      <c r="AK584" s="58">
        <v>42.96</v>
      </c>
      <c r="AL584" s="58">
        <v>0</v>
      </c>
      <c r="AM584" s="58">
        <v>800.53</v>
      </c>
      <c r="AN584" s="58">
        <v>952.72</v>
      </c>
      <c r="AO584" s="58">
        <v>466.48</v>
      </c>
      <c r="AP584" s="58">
        <v>500</v>
      </c>
      <c r="AQ584" s="58">
        <v>530</v>
      </c>
      <c r="AR584" s="58">
        <v>0</v>
      </c>
      <c r="AS584" s="58">
        <v>0</v>
      </c>
      <c r="AT584" s="58">
        <v>0</v>
      </c>
      <c r="AU584" s="58">
        <v>0</v>
      </c>
      <c r="AV584" s="58">
        <v>2427.6362504501299</v>
      </c>
      <c r="AW584" s="58">
        <v>9718.1562504501308</v>
      </c>
      <c r="AX584" s="58">
        <v>3602.0285714285701</v>
      </c>
      <c r="AY584" s="58">
        <v>4346.6037735849004</v>
      </c>
      <c r="AZ584" s="58">
        <v>7948.6323450134696</v>
      </c>
      <c r="BA584" s="58">
        <v>13357.910911749301</v>
      </c>
    </row>
    <row r="585" spans="1:53">
      <c r="A585" s="56">
        <v>202404</v>
      </c>
      <c r="B585" s="56" t="s">
        <v>531</v>
      </c>
      <c r="C585" s="56" t="s">
        <v>194</v>
      </c>
      <c r="D585" s="56" t="s">
        <v>193</v>
      </c>
      <c r="E585" s="62" t="str">
        <f>VLOOKUP(C585,'[2]2024年门店-截止10.31'!A:C,3,0)</f>
        <v>营业</v>
      </c>
      <c r="F585" s="63">
        <f>VLOOKUP(C585,[2]面积!A:B,2,0)</f>
        <v>75</v>
      </c>
      <c r="G585" s="57" t="str">
        <f>IF(OR(E585="营业",E585="装修中"),VLOOKUP(C585,[2]当前组织架构!C:H,6,0),"")</f>
        <v>刘佳</v>
      </c>
      <c r="H585" s="57" t="str">
        <f>IF(OR(E585="营业",E585="装修中"),VLOOKUP(C585,[2]当前组织架构!C:H,5,0),"")</f>
        <v>刘传良</v>
      </c>
      <c r="I585" s="58">
        <v>152558.82999999999</v>
      </c>
      <c r="J585" s="58">
        <v>8635.4099999999708</v>
      </c>
      <c r="K585" s="58">
        <v>143923.42000000001</v>
      </c>
      <c r="L585" s="58">
        <v>6464.92</v>
      </c>
      <c r="M585" s="58">
        <v>10559.94</v>
      </c>
      <c r="N585" s="58">
        <v>5692.42</v>
      </c>
      <c r="O585" s="58">
        <v>25808.880000000001</v>
      </c>
      <c r="P585" s="58">
        <v>0</v>
      </c>
      <c r="Q585" s="58">
        <v>-1106.6899555528901</v>
      </c>
      <c r="R585" s="58">
        <v>47419.470044447102</v>
      </c>
      <c r="S585" s="58">
        <v>10944.098076005601</v>
      </c>
      <c r="T585" s="58">
        <v>0</v>
      </c>
      <c r="U585" s="58">
        <v>2131.1999999999998</v>
      </c>
      <c r="V585" s="58">
        <v>60494.768120452703</v>
      </c>
      <c r="W585" s="58">
        <v>83428.651879547295</v>
      </c>
      <c r="X585" s="58">
        <v>24418</v>
      </c>
      <c r="Y585" s="58">
        <v>3070.36</v>
      </c>
      <c r="Z585" s="58">
        <v>2418.5100000000002</v>
      </c>
      <c r="AA585" s="58">
        <v>3859.83</v>
      </c>
      <c r="AB585" s="58">
        <v>2179.5147169811298</v>
      </c>
      <c r="AC585" s="58">
        <v>0</v>
      </c>
      <c r="AD585" s="58">
        <v>35946.2147169811</v>
      </c>
      <c r="AE585" s="58">
        <v>5450</v>
      </c>
      <c r="AF585" s="58">
        <v>0</v>
      </c>
      <c r="AG585" s="58">
        <v>1072.2</v>
      </c>
      <c r="AH585" s="58">
        <v>1000</v>
      </c>
      <c r="AI585" s="58">
        <v>680</v>
      </c>
      <c r="AJ585" s="58">
        <v>147.88999999999999</v>
      </c>
      <c r="AK585" s="58">
        <v>49.15</v>
      </c>
      <c r="AL585" s="58">
        <v>0</v>
      </c>
      <c r="AM585" s="58">
        <v>1770.5</v>
      </c>
      <c r="AN585" s="58">
        <v>1397.37</v>
      </c>
      <c r="AO585" s="58">
        <v>455.11</v>
      </c>
      <c r="AP585" s="58">
        <v>0</v>
      </c>
      <c r="AQ585" s="58">
        <v>636</v>
      </c>
      <c r="AR585" s="58">
        <v>0</v>
      </c>
      <c r="AS585" s="58">
        <v>0</v>
      </c>
      <c r="AT585" s="58">
        <v>0</v>
      </c>
      <c r="AU585" s="58">
        <v>0</v>
      </c>
      <c r="AV585" s="58">
        <v>2427.6362504501299</v>
      </c>
      <c r="AW585" s="58">
        <v>15085.856250450101</v>
      </c>
      <c r="AX585" s="58">
        <v>41279.761904761901</v>
      </c>
      <c r="AY585" s="58">
        <v>6745.28301886792</v>
      </c>
      <c r="AZ585" s="58">
        <v>48025.044923629801</v>
      </c>
      <c r="BA585" s="58">
        <v>-15628.464011513701</v>
      </c>
    </row>
    <row r="586" spans="1:53">
      <c r="A586" s="56">
        <v>202404</v>
      </c>
      <c r="B586" s="56" t="s">
        <v>531</v>
      </c>
      <c r="C586" s="56" t="s">
        <v>196</v>
      </c>
      <c r="D586" s="56" t="s">
        <v>195</v>
      </c>
      <c r="E586" s="62" t="str">
        <f>VLOOKUP(C586,'[2]2024年门店-截止10.31'!A:C,3,0)</f>
        <v>营业</v>
      </c>
      <c r="F586" s="63">
        <f>VLOOKUP(C586,[2]面积!A:B,2,0)</f>
        <v>79</v>
      </c>
      <c r="G586" s="57" t="str">
        <f>IF(OR(E586="营业",E586="装修中"),VLOOKUP(C586,[2]当前组织架构!C:H,6,0),"")</f>
        <v>刘佳</v>
      </c>
      <c r="H586" s="57" t="str">
        <f>IF(OR(E586="营业",E586="装修中"),VLOOKUP(C586,[2]当前组织架构!C:H,5,0),"")</f>
        <v>刘传良</v>
      </c>
      <c r="I586" s="58">
        <v>151191.75</v>
      </c>
      <c r="J586" s="58">
        <v>4403.6400000000103</v>
      </c>
      <c r="K586" s="58">
        <v>146788.10999999999</v>
      </c>
      <c r="L586" s="58">
        <v>7515.09</v>
      </c>
      <c r="M586" s="58">
        <v>10069.83</v>
      </c>
      <c r="N586" s="58">
        <v>8673.8700000000008</v>
      </c>
      <c r="O586" s="58">
        <v>28423.82</v>
      </c>
      <c r="P586" s="58">
        <v>0</v>
      </c>
      <c r="Q586" s="58">
        <v>-1247.0942524695199</v>
      </c>
      <c r="R586" s="58">
        <v>53435.515747530502</v>
      </c>
      <c r="S586" s="58">
        <v>12164.201237843499</v>
      </c>
      <c r="T586" s="58">
        <v>-0.01</v>
      </c>
      <c r="U586" s="58">
        <v>2428.25</v>
      </c>
      <c r="V586" s="58">
        <v>68027.956985373996</v>
      </c>
      <c r="W586" s="58">
        <v>78760.153014626005</v>
      </c>
      <c r="X586" s="58">
        <v>21105.65</v>
      </c>
      <c r="Y586" s="58">
        <v>4525.92</v>
      </c>
      <c r="Z586" s="58">
        <v>966.47</v>
      </c>
      <c r="AA586" s="58">
        <v>6610.87</v>
      </c>
      <c r="AB586" s="58">
        <v>716.75547169811</v>
      </c>
      <c r="AC586" s="58">
        <v>0</v>
      </c>
      <c r="AD586" s="58">
        <v>33925.665471698099</v>
      </c>
      <c r="AE586" s="58">
        <v>0</v>
      </c>
      <c r="AF586" s="58">
        <v>0</v>
      </c>
      <c r="AG586" s="58">
        <v>881.6</v>
      </c>
      <c r="AH586" s="58">
        <v>250</v>
      </c>
      <c r="AI586" s="58">
        <v>0</v>
      </c>
      <c r="AJ586" s="58">
        <v>0</v>
      </c>
      <c r="AK586" s="58">
        <v>47.12</v>
      </c>
      <c r="AL586" s="58">
        <v>0</v>
      </c>
      <c r="AM586" s="58">
        <v>1787.86</v>
      </c>
      <c r="AN586" s="58">
        <v>837.71</v>
      </c>
      <c r="AO586" s="58">
        <v>617.9</v>
      </c>
      <c r="AP586" s="58">
        <v>0</v>
      </c>
      <c r="AQ586" s="58">
        <v>620</v>
      </c>
      <c r="AR586" s="58">
        <v>0</v>
      </c>
      <c r="AS586" s="58">
        <v>0</v>
      </c>
      <c r="AT586" s="58">
        <v>0</v>
      </c>
      <c r="AU586" s="58">
        <v>0</v>
      </c>
      <c r="AV586" s="58">
        <v>2427.6362504501299</v>
      </c>
      <c r="AW586" s="58">
        <v>7469.8262504501299</v>
      </c>
      <c r="AX586" s="58">
        <v>44635</v>
      </c>
      <c r="AY586" s="58">
        <v>4943.88</v>
      </c>
      <c r="AZ586" s="58">
        <v>49578.879999999997</v>
      </c>
      <c r="BA586" s="58">
        <v>-12214.218707522199</v>
      </c>
    </row>
    <row r="587" spans="1:53">
      <c r="A587" s="56">
        <v>202404</v>
      </c>
      <c r="B587" s="56" t="s">
        <v>531</v>
      </c>
      <c r="C587" s="56" t="s">
        <v>198</v>
      </c>
      <c r="D587" s="56" t="s">
        <v>197</v>
      </c>
      <c r="E587" s="62" t="str">
        <f>VLOOKUP(C587,'[2]2024年门店-截止10.31'!A:C,3,0)</f>
        <v>营业</v>
      </c>
      <c r="F587" s="63">
        <f>VLOOKUP(C587,[2]面积!A:B,2,0)</f>
        <v>145</v>
      </c>
      <c r="G587" s="57" t="str">
        <f>IF(OR(E587="营业",E587="装修中"),VLOOKUP(C587,[2]当前组织架构!C:H,6,0),"")</f>
        <v>刘佳</v>
      </c>
      <c r="H587" s="57" t="str">
        <f>IF(OR(E587="营业",E587="装修中"),VLOOKUP(C587,[2]当前组织架构!C:H,5,0),"")</f>
        <v>王佳</v>
      </c>
      <c r="I587" s="58">
        <v>171247.54</v>
      </c>
      <c r="J587" s="58">
        <v>4987.79000000001</v>
      </c>
      <c r="K587" s="58">
        <v>166259.75</v>
      </c>
      <c r="L587" s="58">
        <v>7664.05</v>
      </c>
      <c r="M587" s="58">
        <v>12663.71</v>
      </c>
      <c r="N587" s="58">
        <v>5775.57</v>
      </c>
      <c r="O587" s="58">
        <v>31135.279999999999</v>
      </c>
      <c r="P587" s="58">
        <v>0</v>
      </c>
      <c r="Q587" s="58">
        <v>-1305.3865122814</v>
      </c>
      <c r="R587" s="58">
        <v>55933.223487718598</v>
      </c>
      <c r="S587" s="58">
        <v>13085.8631820962</v>
      </c>
      <c r="T587" s="58">
        <v>-0.02</v>
      </c>
      <c r="U587" s="58">
        <v>13555.07</v>
      </c>
      <c r="V587" s="58">
        <v>82574.136669814805</v>
      </c>
      <c r="W587" s="58">
        <v>83685.613330185195</v>
      </c>
      <c r="X587" s="58">
        <v>23282.5</v>
      </c>
      <c r="Y587" s="58">
        <v>3479.58</v>
      </c>
      <c r="Z587" s="58">
        <v>2167.98</v>
      </c>
      <c r="AA587" s="58">
        <v>4856.1000000000004</v>
      </c>
      <c r="AB587" s="58">
        <v>302.61584905659998</v>
      </c>
      <c r="AC587" s="58">
        <v>0</v>
      </c>
      <c r="AD587" s="58">
        <v>34088.775849056598</v>
      </c>
      <c r="AE587" s="58">
        <v>5236.3</v>
      </c>
      <c r="AF587" s="58">
        <v>0</v>
      </c>
      <c r="AG587" s="58">
        <v>710.29</v>
      </c>
      <c r="AH587" s="58">
        <v>386</v>
      </c>
      <c r="AI587" s="58">
        <v>207</v>
      </c>
      <c r="AJ587" s="58">
        <v>52</v>
      </c>
      <c r="AK587" s="58">
        <v>54.22</v>
      </c>
      <c r="AL587" s="58">
        <v>0</v>
      </c>
      <c r="AM587" s="58">
        <v>1338.95</v>
      </c>
      <c r="AN587" s="58">
        <v>686.05</v>
      </c>
      <c r="AO587" s="58">
        <v>590.94000000000005</v>
      </c>
      <c r="AP587" s="58">
        <v>0</v>
      </c>
      <c r="AQ587" s="58">
        <v>150</v>
      </c>
      <c r="AR587" s="58">
        <v>0</v>
      </c>
      <c r="AS587" s="58">
        <v>0</v>
      </c>
      <c r="AT587" s="58">
        <v>0</v>
      </c>
      <c r="AU587" s="58">
        <v>0</v>
      </c>
      <c r="AV587" s="58">
        <v>2453.2152261913702</v>
      </c>
      <c r="AW587" s="58">
        <v>11864.9652261914</v>
      </c>
      <c r="AX587" s="58">
        <v>46436.25</v>
      </c>
      <c r="AY587" s="58">
        <v>9353.59</v>
      </c>
      <c r="AZ587" s="58">
        <v>55789.84</v>
      </c>
      <c r="BA587" s="58">
        <v>-18057.967745062801</v>
      </c>
    </row>
    <row r="588" spans="1:53">
      <c r="A588" s="56">
        <v>202404</v>
      </c>
      <c r="B588" s="56" t="s">
        <v>531</v>
      </c>
      <c r="C588" s="56" t="s">
        <v>200</v>
      </c>
      <c r="D588" s="56" t="s">
        <v>199</v>
      </c>
      <c r="E588" s="62" t="str">
        <f>VLOOKUP(C588,'[2]2024年门店-截止10.31'!A:C,3,0)</f>
        <v>营业</v>
      </c>
      <c r="F588" s="63">
        <f>VLOOKUP(C588,[2]面积!A:B,2,0)</f>
        <v>80</v>
      </c>
      <c r="G588" s="57" t="str">
        <f>IF(OR(E588="营业",E588="装修中"),VLOOKUP(C588,[2]当前组织架构!C:H,6,0),"")</f>
        <v>刘佳</v>
      </c>
      <c r="H588" s="57" t="str">
        <f>IF(OR(E588="营业",E588="装修中"),VLOOKUP(C588,[2]当前组织架构!C:H,5,0),"")</f>
        <v>王佳</v>
      </c>
      <c r="I588" s="58">
        <v>129731.62</v>
      </c>
      <c r="J588" s="58">
        <v>3778.59</v>
      </c>
      <c r="K588" s="58">
        <v>125953.03</v>
      </c>
      <c r="L588" s="58">
        <v>6147.75</v>
      </c>
      <c r="M588" s="58">
        <v>7859.59</v>
      </c>
      <c r="N588" s="58">
        <v>4220.6099999999997</v>
      </c>
      <c r="O588" s="58">
        <v>22228.99</v>
      </c>
      <c r="P588" s="58">
        <v>0</v>
      </c>
      <c r="Q588" s="58">
        <v>-922.66293336225306</v>
      </c>
      <c r="R588" s="58">
        <v>39534.277066637696</v>
      </c>
      <c r="S588" s="58">
        <v>9305.9785140113399</v>
      </c>
      <c r="T588" s="58">
        <v>0</v>
      </c>
      <c r="U588" s="58">
        <v>9776.51</v>
      </c>
      <c r="V588" s="58">
        <v>58616.765580649102</v>
      </c>
      <c r="W588" s="58">
        <v>67336.264419350904</v>
      </c>
      <c r="X588" s="58">
        <v>18745.79</v>
      </c>
      <c r="Y588" s="58">
        <v>3191.96</v>
      </c>
      <c r="Z588" s="58">
        <v>875</v>
      </c>
      <c r="AA588" s="58">
        <v>5841.89</v>
      </c>
      <c r="AB588" s="58">
        <v>328.31188679245003</v>
      </c>
      <c r="AC588" s="58">
        <v>0</v>
      </c>
      <c r="AD588" s="58">
        <v>28982.951886792402</v>
      </c>
      <c r="AE588" s="58">
        <v>3310.75</v>
      </c>
      <c r="AF588" s="58">
        <v>0</v>
      </c>
      <c r="AG588" s="58">
        <v>296.02</v>
      </c>
      <c r="AH588" s="58">
        <v>196.67</v>
      </c>
      <c r="AI588" s="58">
        <v>0</v>
      </c>
      <c r="AJ588" s="58">
        <v>0</v>
      </c>
      <c r="AK588" s="58">
        <v>41.2</v>
      </c>
      <c r="AL588" s="58">
        <v>0</v>
      </c>
      <c r="AM588" s="58">
        <v>707.71</v>
      </c>
      <c r="AN588" s="58">
        <v>503.03</v>
      </c>
      <c r="AO588" s="58">
        <v>543.77</v>
      </c>
      <c r="AP588" s="58">
        <v>0</v>
      </c>
      <c r="AQ588" s="58">
        <v>150</v>
      </c>
      <c r="AR588" s="58">
        <v>0</v>
      </c>
      <c r="AS588" s="58">
        <v>0</v>
      </c>
      <c r="AT588" s="58">
        <v>0</v>
      </c>
      <c r="AU588" s="58">
        <v>0</v>
      </c>
      <c r="AV588" s="58">
        <v>2453.2152261913702</v>
      </c>
      <c r="AW588" s="58">
        <v>8202.3652261913703</v>
      </c>
      <c r="AX588" s="58">
        <v>50952</v>
      </c>
      <c r="AY588" s="58">
        <v>6000</v>
      </c>
      <c r="AZ588" s="58">
        <v>56952</v>
      </c>
      <c r="BA588" s="58">
        <v>-26801.052693632901</v>
      </c>
    </row>
    <row r="589" spans="1:53">
      <c r="A589" s="56">
        <v>202404</v>
      </c>
      <c r="B589" s="56" t="s">
        <v>531</v>
      </c>
      <c r="C589" s="56" t="s">
        <v>202</v>
      </c>
      <c r="D589" s="56" t="s">
        <v>201</v>
      </c>
      <c r="E589" s="62" t="str">
        <f>VLOOKUP(C589,'[2]2024年门店-截止10.31'!A:C,3,0)</f>
        <v>已闭店</v>
      </c>
      <c r="F589" s="63">
        <f>VLOOKUP(C589,[2]面积!A:B,2,0)</f>
        <v>83.31</v>
      </c>
      <c r="G589" s="57" t="str">
        <f>IF(OR(E589="营业",E589="装修中"),VLOOKUP(C589,[2]当前组织架构!C:H,6,0),"")</f>
        <v/>
      </c>
      <c r="H589" s="57" t="str">
        <f>IF(OR(E589="营业",E589="装修中"),VLOOKUP(C589,[2]当前组织架构!C:H,5,0),"")</f>
        <v/>
      </c>
      <c r="I589" s="58">
        <v>86470.07</v>
      </c>
      <c r="J589" s="58">
        <v>2518.5500000000002</v>
      </c>
      <c r="K589" s="58">
        <v>83951.52</v>
      </c>
      <c r="L589" s="58">
        <v>4092.31</v>
      </c>
      <c r="M589" s="58">
        <v>6029.66</v>
      </c>
      <c r="N589" s="58">
        <v>2071.6999999999998</v>
      </c>
      <c r="O589" s="58">
        <v>15211.7</v>
      </c>
      <c r="P589" s="58">
        <v>0</v>
      </c>
      <c r="Q589" s="58">
        <v>-625.00819572804801</v>
      </c>
      <c r="R589" s="58">
        <v>26780.361804271899</v>
      </c>
      <c r="S589" s="58">
        <v>6343.1196300277497</v>
      </c>
      <c r="T589" s="58">
        <v>-0.02</v>
      </c>
      <c r="U589" s="58">
        <v>6319.3</v>
      </c>
      <c r="V589" s="58">
        <v>39442.761434299697</v>
      </c>
      <c r="W589" s="58">
        <v>44508.7585657003</v>
      </c>
      <c r="X589" s="58">
        <v>15761.37</v>
      </c>
      <c r="Y589" s="58">
        <v>6030.25</v>
      </c>
      <c r="Z589" s="58">
        <v>342.09</v>
      </c>
      <c r="AA589" s="58">
        <v>6313.33</v>
      </c>
      <c r="AB589" s="58">
        <v>280.80320754717002</v>
      </c>
      <c r="AC589" s="58">
        <v>0</v>
      </c>
      <c r="AD589" s="58">
        <v>28727.843207547201</v>
      </c>
      <c r="AE589" s="58">
        <v>4009.5</v>
      </c>
      <c r="AF589" s="58">
        <v>50.78</v>
      </c>
      <c r="AG589" s="58">
        <v>307.94</v>
      </c>
      <c r="AH589" s="58">
        <v>127.83</v>
      </c>
      <c r="AI589" s="58">
        <v>270</v>
      </c>
      <c r="AJ589" s="58">
        <v>0</v>
      </c>
      <c r="AK589" s="58">
        <v>41.86</v>
      </c>
      <c r="AL589" s="58">
        <v>0</v>
      </c>
      <c r="AM589" s="58">
        <v>1285.43</v>
      </c>
      <c r="AN589" s="58">
        <v>503.03</v>
      </c>
      <c r="AO589" s="58">
        <v>521.75</v>
      </c>
      <c r="AP589" s="58">
        <v>0</v>
      </c>
      <c r="AQ589" s="58">
        <v>150</v>
      </c>
      <c r="AR589" s="58">
        <v>0</v>
      </c>
      <c r="AS589" s="58">
        <v>0</v>
      </c>
      <c r="AT589" s="58">
        <v>0</v>
      </c>
      <c r="AU589" s="58">
        <v>0</v>
      </c>
      <c r="AV589" s="58">
        <v>2453.2152261913702</v>
      </c>
      <c r="AW589" s="58">
        <v>9721.3352261913697</v>
      </c>
      <c r="AX589" s="58">
        <v>40341.61</v>
      </c>
      <c r="AY589" s="58">
        <v>6248.7</v>
      </c>
      <c r="AZ589" s="58">
        <v>46590.31</v>
      </c>
      <c r="BA589" s="58">
        <v>-40530.729868038303</v>
      </c>
    </row>
    <row r="590" spans="1:53">
      <c r="A590" s="56">
        <v>202404</v>
      </c>
      <c r="B590" s="56" t="s">
        <v>531</v>
      </c>
      <c r="C590" s="56" t="s">
        <v>204</v>
      </c>
      <c r="D590" s="56" t="s">
        <v>203</v>
      </c>
      <c r="E590" s="62" t="str">
        <f>VLOOKUP(C590,'[2]2024年门店-截止10.31'!A:C,3,0)</f>
        <v>营业</v>
      </c>
      <c r="F590" s="63">
        <f>VLOOKUP(C590,[2]面积!A:B,2,0)</f>
        <v>106</v>
      </c>
      <c r="G590" s="57" t="str">
        <f>IF(OR(E590="营业",E590="装修中"),VLOOKUP(C590,[2]当前组织架构!C:H,6,0),"")</f>
        <v>刘佳</v>
      </c>
      <c r="H590" s="57" t="str">
        <f>IF(OR(E590="营业",E590="装修中"),VLOOKUP(C590,[2]当前组织架构!C:H,5,0),"")</f>
        <v>王佳</v>
      </c>
      <c r="I590" s="58">
        <v>197463.08</v>
      </c>
      <c r="J590" s="58">
        <v>5751.3499999999804</v>
      </c>
      <c r="K590" s="58">
        <v>191711.73</v>
      </c>
      <c r="L590" s="58">
        <v>9082.4</v>
      </c>
      <c r="M590" s="58">
        <v>11671.62</v>
      </c>
      <c r="N590" s="58">
        <v>8400.4699999999993</v>
      </c>
      <c r="O590" s="58">
        <v>34236.81</v>
      </c>
      <c r="P590" s="58">
        <v>0</v>
      </c>
      <c r="Q590" s="58">
        <v>-1445.7050584558899</v>
      </c>
      <c r="R590" s="58">
        <v>61945.594941544099</v>
      </c>
      <c r="S590" s="58">
        <v>14429.866939653301</v>
      </c>
      <c r="T590" s="58">
        <v>21.59</v>
      </c>
      <c r="U590" s="58">
        <v>15402.85</v>
      </c>
      <c r="V590" s="58">
        <v>91799.901881197395</v>
      </c>
      <c r="W590" s="58">
        <v>99911.828118802601</v>
      </c>
      <c r="X590" s="58">
        <v>21983.49</v>
      </c>
      <c r="Y590" s="58">
        <v>6179.31</v>
      </c>
      <c r="Z590" s="58">
        <v>1194.33</v>
      </c>
      <c r="AA590" s="58">
        <v>7159.18</v>
      </c>
      <c r="AB590" s="58">
        <v>393.43509433961998</v>
      </c>
      <c r="AC590" s="58">
        <v>0</v>
      </c>
      <c r="AD590" s="58">
        <v>36909.745094339603</v>
      </c>
      <c r="AE590" s="58">
        <v>303.8</v>
      </c>
      <c r="AF590" s="58">
        <v>71</v>
      </c>
      <c r="AG590" s="58">
        <v>361.94</v>
      </c>
      <c r="AH590" s="58">
        <v>283</v>
      </c>
      <c r="AI590" s="58">
        <v>230</v>
      </c>
      <c r="AJ590" s="58">
        <v>34</v>
      </c>
      <c r="AK590" s="58">
        <v>37.950000000000003</v>
      </c>
      <c r="AL590" s="58">
        <v>0</v>
      </c>
      <c r="AM590" s="58">
        <v>1720.1</v>
      </c>
      <c r="AN590" s="58">
        <v>503.03</v>
      </c>
      <c r="AO590" s="58">
        <v>764.91</v>
      </c>
      <c r="AP590" s="58">
        <v>0</v>
      </c>
      <c r="AQ590" s="58">
        <v>207</v>
      </c>
      <c r="AR590" s="58">
        <v>0</v>
      </c>
      <c r="AS590" s="58">
        <v>0</v>
      </c>
      <c r="AT590" s="58">
        <v>0</v>
      </c>
      <c r="AU590" s="58">
        <v>0</v>
      </c>
      <c r="AV590" s="58">
        <v>3123.2152261913702</v>
      </c>
      <c r="AW590" s="58">
        <v>7639.9452261913702</v>
      </c>
      <c r="AX590" s="58">
        <v>29910</v>
      </c>
      <c r="AY590" s="58">
        <v>4860</v>
      </c>
      <c r="AZ590" s="58">
        <v>34770</v>
      </c>
      <c r="BA590" s="58">
        <v>20592.1377982716</v>
      </c>
    </row>
    <row r="591" spans="1:53">
      <c r="A591" s="56">
        <v>202404</v>
      </c>
      <c r="B591" s="56" t="s">
        <v>531</v>
      </c>
      <c r="C591" s="56" t="s">
        <v>206</v>
      </c>
      <c r="D591" s="56" t="s">
        <v>205</v>
      </c>
      <c r="E591" s="62" t="str">
        <f>VLOOKUP(C591,'[2]2024年门店-截止10.31'!A:C,3,0)</f>
        <v>营业</v>
      </c>
      <c r="F591" s="63">
        <f>VLOOKUP(C591,[2]面积!A:B,2,0)</f>
        <v>69.650000000000006</v>
      </c>
      <c r="G591" s="57" t="str">
        <f>IF(OR(E591="营业",E591="装修中"),VLOOKUP(C591,[2]当前组织架构!C:H,6,0),"")</f>
        <v>刘佳</v>
      </c>
      <c r="H591" s="57" t="str">
        <f>IF(OR(E591="营业",E591="装修中"),VLOOKUP(C591,[2]当前组织架构!C:H,5,0),"")</f>
        <v>王佳</v>
      </c>
      <c r="I591" s="58">
        <v>97241.77</v>
      </c>
      <c r="J591" s="58">
        <v>2832.28</v>
      </c>
      <c r="K591" s="58">
        <v>94409.49</v>
      </c>
      <c r="L591" s="58">
        <v>4965.7700000000004</v>
      </c>
      <c r="M591" s="58">
        <v>7032.18</v>
      </c>
      <c r="N591" s="58">
        <v>4483.57</v>
      </c>
      <c r="O591" s="58">
        <v>19171.93</v>
      </c>
      <c r="P591" s="58">
        <v>0</v>
      </c>
      <c r="Q591" s="58">
        <v>-813.11430774261305</v>
      </c>
      <c r="R591" s="58">
        <v>34840.335692257402</v>
      </c>
      <c r="S591" s="58">
        <v>8094.3989753074102</v>
      </c>
      <c r="T591" s="58">
        <v>0</v>
      </c>
      <c r="U591" s="58">
        <v>7266.59</v>
      </c>
      <c r="V591" s="58">
        <v>50201.324667564797</v>
      </c>
      <c r="W591" s="58">
        <v>44208.165332435201</v>
      </c>
      <c r="X591" s="58">
        <v>17296.5</v>
      </c>
      <c r="Y591" s="58">
        <v>2496.41</v>
      </c>
      <c r="Z591" s="58">
        <v>1220.67</v>
      </c>
      <c r="AA591" s="58">
        <v>4866.99</v>
      </c>
      <c r="AB591" s="58">
        <v>329.94886792453002</v>
      </c>
      <c r="AC591" s="58">
        <v>0</v>
      </c>
      <c r="AD591" s="58">
        <v>26210.5188679245</v>
      </c>
      <c r="AE591" s="58">
        <v>3335.84</v>
      </c>
      <c r="AF591" s="58">
        <v>0</v>
      </c>
      <c r="AG591" s="58">
        <v>523.17999999999995</v>
      </c>
      <c r="AH591" s="58">
        <v>216</v>
      </c>
      <c r="AI591" s="58">
        <v>0</v>
      </c>
      <c r="AJ591" s="58">
        <v>0</v>
      </c>
      <c r="AK591" s="58">
        <v>43.19</v>
      </c>
      <c r="AL591" s="58">
        <v>0</v>
      </c>
      <c r="AM591" s="58">
        <v>1047.8</v>
      </c>
      <c r="AN591" s="58">
        <v>327.72</v>
      </c>
      <c r="AO591" s="58">
        <v>724.19</v>
      </c>
      <c r="AP591" s="58">
        <v>0</v>
      </c>
      <c r="AQ591" s="58">
        <v>209.4</v>
      </c>
      <c r="AR591" s="58">
        <v>0</v>
      </c>
      <c r="AS591" s="58">
        <v>0</v>
      </c>
      <c r="AT591" s="58">
        <v>0</v>
      </c>
      <c r="AU591" s="58">
        <v>0</v>
      </c>
      <c r="AV591" s="58">
        <v>2453.2152261913702</v>
      </c>
      <c r="AW591" s="58">
        <v>8880.5352261913704</v>
      </c>
      <c r="AX591" s="58">
        <v>16716</v>
      </c>
      <c r="AY591" s="58">
        <v>5223.75</v>
      </c>
      <c r="AZ591" s="58">
        <v>21939.75</v>
      </c>
      <c r="BA591" s="58">
        <v>-12822.638761680701</v>
      </c>
    </row>
    <row r="592" spans="1:53">
      <c r="A592" s="56">
        <v>202404</v>
      </c>
      <c r="B592" s="56" t="s">
        <v>531</v>
      </c>
      <c r="C592" s="56" t="s">
        <v>208</v>
      </c>
      <c r="D592" s="56" t="s">
        <v>207</v>
      </c>
      <c r="E592" s="62" t="str">
        <f>VLOOKUP(C592,'[2]2024年门店-截止10.31'!A:C,3,0)</f>
        <v>营业</v>
      </c>
      <c r="F592" s="63">
        <f>VLOOKUP(C592,[2]面积!A:B,2,0)</f>
        <v>91</v>
      </c>
      <c r="G592" s="57" t="str">
        <f>IF(OR(E592="营业",E592="装修中"),VLOOKUP(C592,[2]当前组织架构!C:H,6,0),"")</f>
        <v>刘佳</v>
      </c>
      <c r="H592" s="57" t="str">
        <f>IF(OR(E592="营业",E592="装修中"),VLOOKUP(C592,[2]当前组织架构!C:H,5,0),"")</f>
        <v>袁春福</v>
      </c>
      <c r="I592" s="58">
        <v>92305.03</v>
      </c>
      <c r="J592" s="58">
        <v>2688.5</v>
      </c>
      <c r="K592" s="58">
        <v>89616.53</v>
      </c>
      <c r="L592" s="58">
        <v>4768.78</v>
      </c>
      <c r="M592" s="58">
        <v>6927.64</v>
      </c>
      <c r="N592" s="58">
        <v>3670.27</v>
      </c>
      <c r="O592" s="58">
        <v>18725.349999999999</v>
      </c>
      <c r="P592" s="58">
        <v>0</v>
      </c>
      <c r="Q592" s="58">
        <v>-777.50471564837301</v>
      </c>
      <c r="R592" s="58">
        <v>33314.535284351601</v>
      </c>
      <c r="S592" s="58">
        <v>7840.2639243876602</v>
      </c>
      <c r="T592" s="58">
        <v>-16.82</v>
      </c>
      <c r="U592" s="58">
        <v>7983.9</v>
      </c>
      <c r="V592" s="58">
        <v>49121.879208739301</v>
      </c>
      <c r="W592" s="58">
        <v>40494.650791260698</v>
      </c>
      <c r="X592" s="58">
        <v>16923.5</v>
      </c>
      <c r="Y592" s="58">
        <v>2403.52</v>
      </c>
      <c r="Z592" s="58">
        <v>767.29</v>
      </c>
      <c r="AA592" s="58">
        <v>5766.96</v>
      </c>
      <c r="AB592" s="58">
        <v>405.39037735849001</v>
      </c>
      <c r="AC592" s="58">
        <v>0</v>
      </c>
      <c r="AD592" s="58">
        <v>26266.660377358501</v>
      </c>
      <c r="AE592" s="58">
        <v>214.1</v>
      </c>
      <c r="AF592" s="58">
        <v>0</v>
      </c>
      <c r="AG592" s="58">
        <v>175.27</v>
      </c>
      <c r="AH592" s="58">
        <v>200</v>
      </c>
      <c r="AI592" s="58">
        <v>0</v>
      </c>
      <c r="AJ592" s="58">
        <v>100.92</v>
      </c>
      <c r="AK592" s="58">
        <v>41.26</v>
      </c>
      <c r="AL592" s="58">
        <v>0</v>
      </c>
      <c r="AM592" s="58">
        <v>931.54</v>
      </c>
      <c r="AN592" s="58">
        <v>531.33000000000004</v>
      </c>
      <c r="AO592" s="58">
        <v>374.26</v>
      </c>
      <c r="AP592" s="58">
        <v>0</v>
      </c>
      <c r="AQ592" s="58">
        <v>450</v>
      </c>
      <c r="AR592" s="58">
        <v>0</v>
      </c>
      <c r="AS592" s="58">
        <v>0</v>
      </c>
      <c r="AT592" s="58">
        <v>0</v>
      </c>
      <c r="AU592" s="58">
        <v>0</v>
      </c>
      <c r="AV592" s="58">
        <v>2438.0803205309899</v>
      </c>
      <c r="AW592" s="58">
        <v>5456.7603205309897</v>
      </c>
      <c r="AX592" s="58">
        <v>5250.45</v>
      </c>
      <c r="AY592" s="58">
        <v>800</v>
      </c>
      <c r="AZ592" s="58">
        <v>6050.45</v>
      </c>
      <c r="BA592" s="58">
        <v>2720.7800933712101</v>
      </c>
    </row>
    <row r="593" spans="1:53">
      <c r="A593" s="56">
        <v>202404</v>
      </c>
      <c r="B593" s="56" t="s">
        <v>531</v>
      </c>
      <c r="C593" s="56" t="s">
        <v>210</v>
      </c>
      <c r="D593" s="56" t="s">
        <v>209</v>
      </c>
      <c r="E593" s="62" t="str">
        <f>VLOOKUP(C593,'[2]2024年门店-截止10.31'!A:C,3,0)</f>
        <v>营业</v>
      </c>
      <c r="F593" s="63">
        <f>VLOOKUP(C593,[2]面积!A:B,2,0)</f>
        <v>90.05</v>
      </c>
      <c r="G593" s="57" t="str">
        <f>IF(OR(E593="营业",E593="装修中"),VLOOKUP(C593,[2]当前组织架构!C:H,6,0),"")</f>
        <v>刘佳</v>
      </c>
      <c r="H593" s="57" t="str">
        <f>IF(OR(E593="营业",E593="装修中"),VLOOKUP(C593,[2]当前组织架构!C:H,5,0),"")</f>
        <v>袁春福</v>
      </c>
      <c r="I593" s="58">
        <v>165339.94</v>
      </c>
      <c r="J593" s="58">
        <v>4815.7300000000096</v>
      </c>
      <c r="K593" s="58">
        <v>160524.21</v>
      </c>
      <c r="L593" s="58">
        <v>7518.33</v>
      </c>
      <c r="M593" s="58">
        <v>13450.85</v>
      </c>
      <c r="N593" s="58">
        <v>8779.51</v>
      </c>
      <c r="O593" s="58">
        <v>31801.83</v>
      </c>
      <c r="P593" s="58">
        <v>0</v>
      </c>
      <c r="Q593" s="58">
        <v>-1403.72414060905</v>
      </c>
      <c r="R593" s="58">
        <v>60146.795859390899</v>
      </c>
      <c r="S593" s="58">
        <v>13642.9769200879</v>
      </c>
      <c r="T593" s="58">
        <v>-27.54</v>
      </c>
      <c r="U593" s="58">
        <v>24835.99</v>
      </c>
      <c r="V593" s="58">
        <v>98598.222779478907</v>
      </c>
      <c r="W593" s="58">
        <v>61925.9872205211</v>
      </c>
      <c r="X593" s="58">
        <v>22303.87</v>
      </c>
      <c r="Y593" s="58">
        <v>4109.33</v>
      </c>
      <c r="Z593" s="58">
        <v>2768.95</v>
      </c>
      <c r="AA593" s="58">
        <v>6734.7</v>
      </c>
      <c r="AB593" s="58">
        <v>495.96132075472002</v>
      </c>
      <c r="AC593" s="58">
        <v>0</v>
      </c>
      <c r="AD593" s="58">
        <v>36412.811320754699</v>
      </c>
      <c r="AE593" s="58">
        <v>4527.6000000000004</v>
      </c>
      <c r="AF593" s="58">
        <v>0</v>
      </c>
      <c r="AG593" s="58">
        <v>419.74</v>
      </c>
      <c r="AH593" s="58">
        <v>2536</v>
      </c>
      <c r="AI593" s="58">
        <v>3914</v>
      </c>
      <c r="AJ593" s="58">
        <v>33.64</v>
      </c>
      <c r="AK593" s="58">
        <v>43.38</v>
      </c>
      <c r="AL593" s="58">
        <v>0</v>
      </c>
      <c r="AM593" s="58">
        <v>1165.24</v>
      </c>
      <c r="AN593" s="58">
        <v>503.03</v>
      </c>
      <c r="AO593" s="58">
        <v>342.88</v>
      </c>
      <c r="AP593" s="58">
        <v>400</v>
      </c>
      <c r="AQ593" s="58">
        <v>570</v>
      </c>
      <c r="AR593" s="58">
        <v>0</v>
      </c>
      <c r="AS593" s="58">
        <v>0</v>
      </c>
      <c r="AT593" s="58">
        <v>0</v>
      </c>
      <c r="AU593" s="58">
        <v>0</v>
      </c>
      <c r="AV593" s="58">
        <v>2438.0803205309899</v>
      </c>
      <c r="AW593" s="58">
        <v>16893.590320530999</v>
      </c>
      <c r="AX593" s="58">
        <v>16209</v>
      </c>
      <c r="AY593" s="58">
        <v>8104.5</v>
      </c>
      <c r="AZ593" s="58">
        <v>24313.5</v>
      </c>
      <c r="BA593" s="58">
        <v>-15693.9144207646</v>
      </c>
    </row>
    <row r="594" spans="1:53">
      <c r="A594" s="56">
        <v>202404</v>
      </c>
      <c r="B594" s="56" t="s">
        <v>531</v>
      </c>
      <c r="C594" s="56" t="s">
        <v>212</v>
      </c>
      <c r="D594" s="56" t="s">
        <v>211</v>
      </c>
      <c r="E594" s="62" t="str">
        <f>VLOOKUP(C594,'[2]2024年门店-截止10.31'!A:C,3,0)</f>
        <v>已闭店</v>
      </c>
      <c r="F594" s="63">
        <f>VLOOKUP(C594,[2]面积!A:B,2,0)</f>
        <v>151</v>
      </c>
      <c r="G594" s="57" t="str">
        <f>IF(OR(E594="营业",E594="装修中"),VLOOKUP(C594,[2]当前组织架构!C:H,6,0),"")</f>
        <v/>
      </c>
      <c r="H594" s="57" t="str">
        <f>IF(OR(E594="营业",E594="装修中"),VLOOKUP(C594,[2]当前组织架构!C:H,5,0),"")</f>
        <v/>
      </c>
      <c r="I594" s="58">
        <v>374520.02</v>
      </c>
      <c r="J594" s="58">
        <v>21199.25</v>
      </c>
      <c r="K594" s="58">
        <v>353320.77</v>
      </c>
      <c r="L594" s="58">
        <v>14685.12</v>
      </c>
      <c r="M594" s="58">
        <v>24061.67</v>
      </c>
      <c r="N594" s="58">
        <v>13443.94</v>
      </c>
      <c r="O594" s="58">
        <v>58169.05</v>
      </c>
      <c r="P594" s="58">
        <v>0</v>
      </c>
      <c r="Q594" s="58">
        <v>-2516.8704884752301</v>
      </c>
      <c r="R594" s="58">
        <v>107842.90951152499</v>
      </c>
      <c r="S594" s="58">
        <v>24755.036350576502</v>
      </c>
      <c r="T594" s="58">
        <v>0</v>
      </c>
      <c r="U594" s="58">
        <v>2672.72</v>
      </c>
      <c r="V594" s="58">
        <v>135270.66586210101</v>
      </c>
      <c r="W594" s="58">
        <v>218050.104137899</v>
      </c>
      <c r="X594" s="58">
        <v>33452.129999999997</v>
      </c>
      <c r="Y594" s="58">
        <v>7568.45</v>
      </c>
      <c r="Z594" s="58">
        <v>5916.2</v>
      </c>
      <c r="AA594" s="58">
        <v>10237.39</v>
      </c>
      <c r="AB594" s="58">
        <v>659.71566037736</v>
      </c>
      <c r="AC594" s="58">
        <v>0</v>
      </c>
      <c r="AD594" s="58">
        <v>57833.885660377397</v>
      </c>
      <c r="AE594" s="58">
        <v>8760.9599999999991</v>
      </c>
      <c r="AF594" s="58">
        <v>33.9</v>
      </c>
      <c r="AG594" s="58">
        <v>1194.79</v>
      </c>
      <c r="AH594" s="58">
        <v>500</v>
      </c>
      <c r="AI594" s="58">
        <v>562</v>
      </c>
      <c r="AJ594" s="58">
        <v>341.75</v>
      </c>
      <c r="AK594" s="58">
        <v>81.55</v>
      </c>
      <c r="AL594" s="58">
        <v>0</v>
      </c>
      <c r="AM594" s="58">
        <v>1886.14</v>
      </c>
      <c r="AN594" s="58">
        <v>607.03</v>
      </c>
      <c r="AO594" s="58">
        <v>635.67999999999995</v>
      </c>
      <c r="AP594" s="58">
        <v>0</v>
      </c>
      <c r="AQ594" s="58">
        <v>450</v>
      </c>
      <c r="AR594" s="58">
        <v>0</v>
      </c>
      <c r="AS594" s="58">
        <v>0</v>
      </c>
      <c r="AT594" s="58">
        <v>0</v>
      </c>
      <c r="AU594" s="58">
        <v>0</v>
      </c>
      <c r="AV594" s="58">
        <v>3316.6059269999901</v>
      </c>
      <c r="AW594" s="58">
        <v>18370.405927</v>
      </c>
      <c r="AX594" s="58">
        <v>48116.190476190503</v>
      </c>
      <c r="AY594" s="58">
        <v>10019.226415094299</v>
      </c>
      <c r="AZ594" s="58">
        <v>58135.416891284804</v>
      </c>
      <c r="BA594" s="58">
        <v>83710.395659236805</v>
      </c>
    </row>
    <row r="595" spans="1:53">
      <c r="A595" s="56">
        <v>202404</v>
      </c>
      <c r="B595" s="56" t="s">
        <v>531</v>
      </c>
      <c r="C595" s="56" t="s">
        <v>214</v>
      </c>
      <c r="D595" s="56" t="s">
        <v>213</v>
      </c>
      <c r="E595" s="62" t="str">
        <f>VLOOKUP(C595,'[2]2024年门店-截止10.31'!A:C,3,0)</f>
        <v>营业</v>
      </c>
      <c r="F595" s="63">
        <f>VLOOKUP(C595,[2]面积!A:B,2,0)</f>
        <v>109</v>
      </c>
      <c r="G595" s="57" t="str">
        <f>IF(OR(E595="营业",E595="装修中"),VLOOKUP(C595,[2]当前组织架构!C:H,6,0),"")</f>
        <v>刘佳</v>
      </c>
      <c r="H595" s="57" t="str">
        <f>IF(OR(E595="营业",E595="装修中"),VLOOKUP(C595,[2]当前组织架构!C:H,5,0),"")</f>
        <v>巨伦</v>
      </c>
      <c r="I595" s="58">
        <v>135311.79</v>
      </c>
      <c r="J595" s="58">
        <v>7659.16</v>
      </c>
      <c r="K595" s="58">
        <v>127652.63</v>
      </c>
      <c r="L595" s="58">
        <v>5910.54</v>
      </c>
      <c r="M595" s="58">
        <v>7008.39</v>
      </c>
      <c r="N595" s="58">
        <v>6569.18</v>
      </c>
      <c r="O595" s="58">
        <v>21259.14</v>
      </c>
      <c r="P595" s="58">
        <v>0</v>
      </c>
      <c r="Q595" s="58">
        <v>-929.28375728478397</v>
      </c>
      <c r="R595" s="58">
        <v>39817.9662427152</v>
      </c>
      <c r="S595" s="58">
        <v>9084.4036083645897</v>
      </c>
      <c r="T595" s="58">
        <v>0</v>
      </c>
      <c r="U595" s="58">
        <v>2520.83</v>
      </c>
      <c r="V595" s="58">
        <v>51423.1998510798</v>
      </c>
      <c r="W595" s="58">
        <v>76229.430148920204</v>
      </c>
      <c r="X595" s="58">
        <v>16865.59</v>
      </c>
      <c r="Y595" s="58">
        <v>2894.27</v>
      </c>
      <c r="Z595" s="58">
        <v>1395.07</v>
      </c>
      <c r="AA595" s="58">
        <v>3699.44</v>
      </c>
      <c r="AB595" s="58">
        <v>234.47471698113199</v>
      </c>
      <c r="AC595" s="58">
        <v>0</v>
      </c>
      <c r="AD595" s="58">
        <v>25088.844716981101</v>
      </c>
      <c r="AE595" s="58">
        <v>4784.92</v>
      </c>
      <c r="AF595" s="58">
        <v>1160</v>
      </c>
      <c r="AG595" s="58">
        <v>114.78</v>
      </c>
      <c r="AH595" s="58">
        <v>397</v>
      </c>
      <c r="AI595" s="58">
        <v>0</v>
      </c>
      <c r="AJ595" s="58">
        <v>97.44</v>
      </c>
      <c r="AK595" s="58">
        <v>53.99</v>
      </c>
      <c r="AL595" s="58">
        <v>0</v>
      </c>
      <c r="AM595" s="58">
        <v>1127.42</v>
      </c>
      <c r="AN595" s="58">
        <v>286.05</v>
      </c>
      <c r="AO595" s="58">
        <v>696.07</v>
      </c>
      <c r="AP595" s="58">
        <v>0</v>
      </c>
      <c r="AQ595" s="58">
        <v>550</v>
      </c>
      <c r="AR595" s="58">
        <v>0</v>
      </c>
      <c r="AS595" s="58">
        <v>0</v>
      </c>
      <c r="AT595" s="58">
        <v>0</v>
      </c>
      <c r="AU595" s="58">
        <v>0</v>
      </c>
      <c r="AV595" s="58">
        <v>3316.6059269999901</v>
      </c>
      <c r="AW595" s="58">
        <v>12584.275927000001</v>
      </c>
      <c r="AX595" s="58">
        <v>15732.4857142857</v>
      </c>
      <c r="AY595" s="58">
        <v>8226.4150943396198</v>
      </c>
      <c r="AZ595" s="58">
        <v>23958.900808625302</v>
      </c>
      <c r="BA595" s="58">
        <v>14597.4086963138</v>
      </c>
    </row>
    <row r="596" spans="1:53">
      <c r="A596" s="56">
        <v>202404</v>
      </c>
      <c r="B596" s="56" t="s">
        <v>531</v>
      </c>
      <c r="C596" s="56" t="s">
        <v>216</v>
      </c>
      <c r="D596" s="56" t="s">
        <v>215</v>
      </c>
      <c r="E596" s="62" t="str">
        <f>VLOOKUP(C596,'[2]2024年门店-截止10.31'!A:C,3,0)</f>
        <v>营业</v>
      </c>
      <c r="F596" s="63">
        <f>VLOOKUP(C596,[2]面积!A:B,2,0)</f>
        <v>110</v>
      </c>
      <c r="G596" s="57" t="str">
        <f>IF(OR(E596="营业",E596="装修中"),VLOOKUP(C596,[2]当前组织架构!C:H,6,0),"")</f>
        <v>刘佳</v>
      </c>
      <c r="H596" s="57" t="str">
        <f>IF(OR(E596="营业",E596="装修中"),VLOOKUP(C596,[2]当前组织架构!C:H,5,0),"")</f>
        <v>巨伦</v>
      </c>
      <c r="I596" s="58">
        <v>96638.2</v>
      </c>
      <c r="J596" s="58">
        <v>5470.09</v>
      </c>
      <c r="K596" s="58">
        <v>91168.11</v>
      </c>
      <c r="L596" s="58">
        <v>3957.12</v>
      </c>
      <c r="M596" s="58">
        <v>5098.82</v>
      </c>
      <c r="N596" s="58">
        <v>4219.2</v>
      </c>
      <c r="O596" s="58">
        <v>15744.45</v>
      </c>
      <c r="P596" s="58">
        <v>0</v>
      </c>
      <c r="Q596" s="58">
        <v>-661.82217524038902</v>
      </c>
      <c r="R596" s="58">
        <v>28357.767824759601</v>
      </c>
      <c r="S596" s="58">
        <v>6623.9948171483902</v>
      </c>
      <c r="T596" s="58">
        <v>0</v>
      </c>
      <c r="U596" s="58">
        <v>2539.6999999999998</v>
      </c>
      <c r="V596" s="58">
        <v>37521.462641908001</v>
      </c>
      <c r="W596" s="58">
        <v>53646.647358091999</v>
      </c>
      <c r="X596" s="58">
        <v>13513.47</v>
      </c>
      <c r="Y596" s="58">
        <v>3111.97</v>
      </c>
      <c r="Z596" s="58">
        <v>176.84</v>
      </c>
      <c r="AA596" s="58">
        <v>3797.44</v>
      </c>
      <c r="AB596" s="58">
        <v>221.47641509433899</v>
      </c>
      <c r="AC596" s="58">
        <v>0</v>
      </c>
      <c r="AD596" s="58">
        <v>20821.196415094299</v>
      </c>
      <c r="AE596" s="58">
        <v>0</v>
      </c>
      <c r="AF596" s="58">
        <v>1320</v>
      </c>
      <c r="AG596" s="58">
        <v>337.02</v>
      </c>
      <c r="AH596" s="58">
        <v>564</v>
      </c>
      <c r="AI596" s="58">
        <v>0</v>
      </c>
      <c r="AJ596" s="58">
        <v>104.35</v>
      </c>
      <c r="AK596" s="58">
        <v>41.59</v>
      </c>
      <c r="AL596" s="58">
        <v>0</v>
      </c>
      <c r="AM596" s="58">
        <v>843.55</v>
      </c>
      <c r="AN596" s="58">
        <v>1786.05</v>
      </c>
      <c r="AO596" s="58">
        <v>676.16</v>
      </c>
      <c r="AP596" s="58">
        <v>0</v>
      </c>
      <c r="AQ596" s="58">
        <v>850</v>
      </c>
      <c r="AR596" s="58">
        <v>0</v>
      </c>
      <c r="AS596" s="58">
        <v>0</v>
      </c>
      <c r="AT596" s="58">
        <v>0</v>
      </c>
      <c r="AU596" s="58">
        <v>0</v>
      </c>
      <c r="AV596" s="58">
        <v>3316.6059269999901</v>
      </c>
      <c r="AW596" s="58">
        <v>9839.3259269999908</v>
      </c>
      <c r="AX596" s="58">
        <v>17525.714285714301</v>
      </c>
      <c r="AY596" s="58">
        <v>3317.8679245283001</v>
      </c>
      <c r="AZ596" s="58">
        <v>20843.582210242599</v>
      </c>
      <c r="BA596" s="58">
        <v>2142.5428057551098</v>
      </c>
    </row>
    <row r="597" spans="1:53">
      <c r="A597" s="56">
        <v>202404</v>
      </c>
      <c r="B597" s="56" t="s">
        <v>531</v>
      </c>
      <c r="C597" s="56" t="s">
        <v>218</v>
      </c>
      <c r="D597" s="56" t="s">
        <v>217</v>
      </c>
      <c r="E597" s="62" t="str">
        <f>VLOOKUP(C597,'[2]2024年门店-截止10.31'!A:C,3,0)</f>
        <v>营业</v>
      </c>
      <c r="F597" s="63">
        <f>VLOOKUP(C597,[2]面积!A:B,2,0)</f>
        <v>80</v>
      </c>
      <c r="G597" s="57" t="str">
        <f>IF(OR(E597="营业",E597="装修中"),VLOOKUP(C597,[2]当前组织架构!C:H,6,0),"")</f>
        <v>刘佳</v>
      </c>
      <c r="H597" s="57" t="str">
        <f>IF(OR(E597="营业",E597="装修中"),VLOOKUP(C597,[2]当前组织架构!C:H,5,0),"")</f>
        <v>袁春福</v>
      </c>
      <c r="I597" s="58">
        <v>78281.55</v>
      </c>
      <c r="J597" s="58">
        <v>2280.0500000000002</v>
      </c>
      <c r="K597" s="58">
        <v>76001.5</v>
      </c>
      <c r="L597" s="58">
        <v>4181.24</v>
      </c>
      <c r="M597" s="58">
        <v>7702.65</v>
      </c>
      <c r="N597" s="58">
        <v>4071.15</v>
      </c>
      <c r="O597" s="58">
        <v>15958.77</v>
      </c>
      <c r="P597" s="58">
        <v>0</v>
      </c>
      <c r="Q597" s="58">
        <v>-727.82789675555296</v>
      </c>
      <c r="R597" s="58">
        <v>31185.982103244402</v>
      </c>
      <c r="S597" s="58">
        <v>6938.4275866958096</v>
      </c>
      <c r="T597" s="58">
        <v>0</v>
      </c>
      <c r="U597" s="58">
        <v>11227.28</v>
      </c>
      <c r="V597" s="58">
        <v>49351.689689940198</v>
      </c>
      <c r="W597" s="58">
        <v>26649.810310059798</v>
      </c>
      <c r="X597" s="58">
        <v>12781.5</v>
      </c>
      <c r="Y597" s="58">
        <v>2518.9</v>
      </c>
      <c r="Z597" s="58">
        <v>1160.26</v>
      </c>
      <c r="AA597" s="58">
        <v>2898.48</v>
      </c>
      <c r="AB597" s="58">
        <v>883.799811320755</v>
      </c>
      <c r="AC597" s="58">
        <v>0</v>
      </c>
      <c r="AD597" s="58">
        <v>20242.939811320801</v>
      </c>
      <c r="AE597" s="58">
        <v>3081.8</v>
      </c>
      <c r="AF597" s="58">
        <v>0</v>
      </c>
      <c r="AG597" s="58">
        <v>361.9</v>
      </c>
      <c r="AH597" s="58">
        <v>405</v>
      </c>
      <c r="AI597" s="58">
        <v>0</v>
      </c>
      <c r="AJ597" s="58">
        <v>50.47</v>
      </c>
      <c r="AK597" s="58">
        <v>39.99</v>
      </c>
      <c r="AL597" s="58">
        <v>0</v>
      </c>
      <c r="AM597" s="58">
        <v>861.44</v>
      </c>
      <c r="AN597" s="58">
        <v>531.33000000000004</v>
      </c>
      <c r="AO597" s="58">
        <v>359.02</v>
      </c>
      <c r="AP597" s="58">
        <v>0</v>
      </c>
      <c r="AQ597" s="58">
        <v>450</v>
      </c>
      <c r="AR597" s="58">
        <v>0</v>
      </c>
      <c r="AS597" s="58">
        <v>0</v>
      </c>
      <c r="AT597" s="58">
        <v>0</v>
      </c>
      <c r="AU597" s="58">
        <v>0</v>
      </c>
      <c r="AV597" s="58">
        <v>2438.0803205309899</v>
      </c>
      <c r="AW597" s="58">
        <v>8579.0303205309901</v>
      </c>
      <c r="AX597" s="58">
        <v>0</v>
      </c>
      <c r="AY597" s="58">
        <v>1937</v>
      </c>
      <c r="AZ597" s="58">
        <v>1937</v>
      </c>
      <c r="BA597" s="58">
        <v>-4109.15982179199</v>
      </c>
    </row>
    <row r="598" spans="1:53">
      <c r="A598" s="56">
        <v>202404</v>
      </c>
      <c r="B598" s="56" t="s">
        <v>531</v>
      </c>
      <c r="C598" s="56" t="s">
        <v>220</v>
      </c>
      <c r="D598" s="56" t="s">
        <v>219</v>
      </c>
      <c r="E598" s="62" t="str">
        <f>VLOOKUP(C598,'[2]2024年门店-截止10.31'!A:C,3,0)</f>
        <v>营业</v>
      </c>
      <c r="F598" s="63">
        <f>VLOOKUP(C598,[2]面积!A:B,2,0)</f>
        <v>99</v>
      </c>
      <c r="G598" s="57" t="str">
        <f>IF(OR(E598="营业",E598="装修中"),VLOOKUP(C598,[2]当前组织架构!C:H,6,0),"")</f>
        <v>刘佳</v>
      </c>
      <c r="H598" s="57" t="str">
        <f>IF(OR(E598="营业",E598="装修中"),VLOOKUP(C598,[2]当前组织架构!C:H,5,0),"")</f>
        <v>袁春福</v>
      </c>
      <c r="I598" s="58">
        <v>136528.07999999999</v>
      </c>
      <c r="J598" s="58">
        <v>3976.5499999999902</v>
      </c>
      <c r="K598" s="58">
        <v>132551.53</v>
      </c>
      <c r="L598" s="58">
        <v>5483.15</v>
      </c>
      <c r="M598" s="58">
        <v>11209.98</v>
      </c>
      <c r="N598" s="58">
        <v>8112.51</v>
      </c>
      <c r="O598" s="58">
        <v>25877.3</v>
      </c>
      <c r="P598" s="58">
        <v>0</v>
      </c>
      <c r="Q598" s="58">
        <v>-1155.87758470668</v>
      </c>
      <c r="R598" s="58">
        <v>49527.062415293301</v>
      </c>
      <c r="S598" s="58">
        <v>11155.1051964116</v>
      </c>
      <c r="T598" s="58">
        <v>-20.03</v>
      </c>
      <c r="U598" s="58">
        <v>12056.5</v>
      </c>
      <c r="V598" s="58">
        <v>72718.637611704893</v>
      </c>
      <c r="W598" s="58">
        <v>59832.892388295098</v>
      </c>
      <c r="X598" s="58">
        <v>19200</v>
      </c>
      <c r="Y598" s="58">
        <v>1754.5</v>
      </c>
      <c r="Z598" s="58">
        <v>1321.14</v>
      </c>
      <c r="AA598" s="58">
        <v>6338.28</v>
      </c>
      <c r="AB598" s="58">
        <v>499.94792452830001</v>
      </c>
      <c r="AC598" s="58">
        <v>0</v>
      </c>
      <c r="AD598" s="58">
        <v>29113.867924528298</v>
      </c>
      <c r="AE598" s="58">
        <v>3469.3</v>
      </c>
      <c r="AF598" s="58">
        <v>0</v>
      </c>
      <c r="AG598" s="58">
        <v>776.57</v>
      </c>
      <c r="AH598" s="58">
        <v>380</v>
      </c>
      <c r="AI598" s="58">
        <v>0</v>
      </c>
      <c r="AJ598" s="58">
        <v>144.13</v>
      </c>
      <c r="AK598" s="58">
        <v>39.56</v>
      </c>
      <c r="AL598" s="58">
        <v>0</v>
      </c>
      <c r="AM598" s="58">
        <v>859.04</v>
      </c>
      <c r="AN598" s="58">
        <v>503.03</v>
      </c>
      <c r="AO598" s="58">
        <v>405.4</v>
      </c>
      <c r="AP598" s="58">
        <v>0</v>
      </c>
      <c r="AQ598" s="58">
        <v>450</v>
      </c>
      <c r="AR598" s="58">
        <v>0</v>
      </c>
      <c r="AS598" s="58">
        <v>0</v>
      </c>
      <c r="AT598" s="58">
        <v>0</v>
      </c>
      <c r="AU598" s="58">
        <v>0</v>
      </c>
      <c r="AV598" s="58">
        <v>2438.0803205309899</v>
      </c>
      <c r="AW598" s="58">
        <v>9465.1103205309901</v>
      </c>
      <c r="AX598" s="58">
        <v>18067.5</v>
      </c>
      <c r="AY598" s="58">
        <v>2970</v>
      </c>
      <c r="AZ598" s="58">
        <v>21037.5</v>
      </c>
      <c r="BA598" s="58">
        <v>216.41414323580801</v>
      </c>
    </row>
    <row r="599" spans="1:53">
      <c r="A599" s="56">
        <v>202404</v>
      </c>
      <c r="B599" s="56" t="s">
        <v>531</v>
      </c>
      <c r="C599" s="56" t="s">
        <v>222</v>
      </c>
      <c r="D599" s="56" t="s">
        <v>221</v>
      </c>
      <c r="E599" s="62" t="str">
        <f>VLOOKUP(C599,'[2]2024年门店-截止10.31'!A:C,3,0)</f>
        <v>营业</v>
      </c>
      <c r="F599" s="63">
        <f>VLOOKUP(C599,[2]面积!A:B,2,0)</f>
        <v>102</v>
      </c>
      <c r="G599" s="57" t="str">
        <f>IF(OR(E599="营业",E599="装修中"),VLOOKUP(C599,[2]当前组织架构!C:H,6,0),"")</f>
        <v>刘佳</v>
      </c>
      <c r="H599" s="57" t="str">
        <f>IF(OR(E599="营业",E599="装修中"),VLOOKUP(C599,[2]当前组织架构!C:H,5,0),"")</f>
        <v>王佳</v>
      </c>
      <c r="I599" s="58">
        <v>100276.5</v>
      </c>
      <c r="J599" s="58">
        <v>2920.67</v>
      </c>
      <c r="K599" s="58">
        <v>97355.83</v>
      </c>
      <c r="L599" s="58">
        <v>4734.2</v>
      </c>
      <c r="M599" s="58">
        <v>6847.29</v>
      </c>
      <c r="N599" s="58">
        <v>3564.07</v>
      </c>
      <c r="O599" s="58">
        <v>17961.830000000002</v>
      </c>
      <c r="P599" s="58">
        <v>0</v>
      </c>
      <c r="Q599" s="58">
        <v>-755.048740052217</v>
      </c>
      <c r="R599" s="58">
        <v>32352.3412599478</v>
      </c>
      <c r="S599" s="58">
        <v>7556.9619031767297</v>
      </c>
      <c r="T599" s="58">
        <v>0</v>
      </c>
      <c r="U599" s="58">
        <v>7174.51</v>
      </c>
      <c r="V599" s="58">
        <v>47083.813163124498</v>
      </c>
      <c r="W599" s="58">
        <v>50272.016836875497</v>
      </c>
      <c r="X599" s="58">
        <v>13826</v>
      </c>
      <c r="Y599" s="58">
        <v>1411.02</v>
      </c>
      <c r="Z599" s="58">
        <v>960.96</v>
      </c>
      <c r="AA599" s="58">
        <v>3891.61</v>
      </c>
      <c r="AB599" s="58">
        <v>297.42886792452998</v>
      </c>
      <c r="AC599" s="58">
        <v>0</v>
      </c>
      <c r="AD599" s="58">
        <v>20387.0188679245</v>
      </c>
      <c r="AE599" s="58">
        <v>3292.43</v>
      </c>
      <c r="AF599" s="58">
        <v>0</v>
      </c>
      <c r="AG599" s="58">
        <v>587.83000000000004</v>
      </c>
      <c r="AH599" s="58">
        <v>300</v>
      </c>
      <c r="AI599" s="58">
        <v>298</v>
      </c>
      <c r="AJ599" s="58">
        <v>52.01</v>
      </c>
      <c r="AK599" s="58">
        <v>45.64</v>
      </c>
      <c r="AL599" s="58">
        <v>0</v>
      </c>
      <c r="AM599" s="58">
        <v>1149.92</v>
      </c>
      <c r="AN599" s="58">
        <v>531.33000000000004</v>
      </c>
      <c r="AO599" s="58">
        <v>804.19</v>
      </c>
      <c r="AP599" s="58">
        <v>0</v>
      </c>
      <c r="AQ599" s="58">
        <v>346</v>
      </c>
      <c r="AR599" s="58">
        <v>0</v>
      </c>
      <c r="AS599" s="58">
        <v>0</v>
      </c>
      <c r="AT599" s="58">
        <v>0</v>
      </c>
      <c r="AU599" s="58">
        <v>0</v>
      </c>
      <c r="AV599" s="58">
        <v>2813.2152261913702</v>
      </c>
      <c r="AW599" s="58">
        <v>10220.5652261914</v>
      </c>
      <c r="AX599" s="58">
        <v>17397.8</v>
      </c>
      <c r="AY599" s="58">
        <v>5100</v>
      </c>
      <c r="AZ599" s="58">
        <v>22497.8</v>
      </c>
      <c r="BA599" s="58">
        <v>-2833.3672572403998</v>
      </c>
    </row>
    <row r="600" spans="1:53">
      <c r="A600" s="56">
        <v>202404</v>
      </c>
      <c r="B600" s="56" t="s">
        <v>531</v>
      </c>
      <c r="C600" s="56" t="s">
        <v>224</v>
      </c>
      <c r="D600" s="56" t="s">
        <v>223</v>
      </c>
      <c r="E600" s="62" t="str">
        <f>VLOOKUP(C600,'[2]2024年门店-截止10.31'!A:C,3,0)</f>
        <v>已闭店</v>
      </c>
      <c r="F600" s="63">
        <f>VLOOKUP(C600,[2]面积!A:B,2,0)</f>
        <v>112</v>
      </c>
      <c r="G600" s="57" t="str">
        <f>IF(OR(E600="营业",E600="装修中"),VLOOKUP(C600,[2]当前组织架构!C:H,6,0),"")</f>
        <v/>
      </c>
      <c r="H600" s="57" t="str">
        <f>IF(OR(E600="营业",E600="装修中"),VLOOKUP(C600,[2]当前组织架构!C:H,5,0),"")</f>
        <v/>
      </c>
      <c r="I600" s="58">
        <v>246758.35</v>
      </c>
      <c r="J600" s="58">
        <v>7187.1400000000103</v>
      </c>
      <c r="K600" s="58">
        <v>239571.21</v>
      </c>
      <c r="L600" s="58">
        <v>9275.33</v>
      </c>
      <c r="M600" s="58">
        <v>14563.96</v>
      </c>
      <c r="N600" s="58">
        <v>8564.42</v>
      </c>
      <c r="O600" s="58">
        <v>37236.269999999997</v>
      </c>
      <c r="P600" s="58">
        <v>0</v>
      </c>
      <c r="Q600" s="58">
        <v>-1588.21275722011</v>
      </c>
      <c r="R600" s="58">
        <v>68051.767242779897</v>
      </c>
      <c r="S600" s="58">
        <v>15756.423426692299</v>
      </c>
      <c r="T600" s="58">
        <v>-37.54</v>
      </c>
      <c r="U600" s="58">
        <v>24489.19</v>
      </c>
      <c r="V600" s="58">
        <v>108259.840669472</v>
      </c>
      <c r="W600" s="58">
        <v>131311.36933052799</v>
      </c>
      <c r="X600" s="58">
        <v>27542.13</v>
      </c>
      <c r="Y600" s="58">
        <v>5864.69</v>
      </c>
      <c r="Z600" s="58">
        <v>2863.48</v>
      </c>
      <c r="AA600" s="58">
        <v>9457</v>
      </c>
      <c r="AB600" s="58">
        <v>1937.23509433962</v>
      </c>
      <c r="AC600" s="58">
        <v>45000</v>
      </c>
      <c r="AD600" s="58">
        <v>92664.535094339604</v>
      </c>
      <c r="AE600" s="58">
        <v>3452.72</v>
      </c>
      <c r="AF600" s="58">
        <v>40.49</v>
      </c>
      <c r="AG600" s="58">
        <v>774.19</v>
      </c>
      <c r="AH600" s="58">
        <v>493</v>
      </c>
      <c r="AI600" s="58">
        <v>0</v>
      </c>
      <c r="AJ600" s="58">
        <v>117.75</v>
      </c>
      <c r="AK600" s="58">
        <v>40.380000000000003</v>
      </c>
      <c r="AL600" s="58">
        <v>0</v>
      </c>
      <c r="AM600" s="58">
        <v>1432.63</v>
      </c>
      <c r="AN600" s="58">
        <v>503.03</v>
      </c>
      <c r="AO600" s="58">
        <v>652.04</v>
      </c>
      <c r="AP600" s="58">
        <v>0</v>
      </c>
      <c r="AQ600" s="58">
        <v>450</v>
      </c>
      <c r="AR600" s="58">
        <v>0</v>
      </c>
      <c r="AS600" s="58">
        <v>0</v>
      </c>
      <c r="AT600" s="58">
        <v>0</v>
      </c>
      <c r="AU600" s="58">
        <v>0</v>
      </c>
      <c r="AV600" s="58">
        <v>2438.0803205309899</v>
      </c>
      <c r="AW600" s="58">
        <v>10394.310320531</v>
      </c>
      <c r="AX600" s="58">
        <v>27799.53</v>
      </c>
      <c r="AY600" s="58">
        <v>9180</v>
      </c>
      <c r="AZ600" s="58">
        <v>36979.53</v>
      </c>
      <c r="BA600" s="58">
        <v>-8727.0060843426108</v>
      </c>
    </row>
    <row r="601" spans="1:53">
      <c r="A601" s="56">
        <v>202404</v>
      </c>
      <c r="B601" s="56" t="s">
        <v>531</v>
      </c>
      <c r="C601" s="56" t="s">
        <v>228</v>
      </c>
      <c r="D601" s="56" t="s">
        <v>227</v>
      </c>
      <c r="E601" s="62" t="str">
        <f>VLOOKUP(C601,'[2]2024年门店-截止10.31'!A:C,3,0)</f>
        <v>营业</v>
      </c>
      <c r="F601" s="63">
        <f>VLOOKUP(C601,[2]面积!A:B,2,0)</f>
        <v>74.84</v>
      </c>
      <c r="G601" s="57" t="str">
        <f>IF(OR(E601="营业",E601="装修中"),VLOOKUP(C601,[2]当前组织架构!C:H,6,0),"")</f>
        <v>刘佳</v>
      </c>
      <c r="H601" s="57" t="str">
        <f>IF(OR(E601="营业",E601="装修中"),VLOOKUP(C601,[2]当前组织架构!C:H,5,0),"")</f>
        <v>王佳</v>
      </c>
      <c r="I601" s="58">
        <v>100485.84</v>
      </c>
      <c r="J601" s="58">
        <v>2926.76999999999</v>
      </c>
      <c r="K601" s="58">
        <v>97559.07</v>
      </c>
      <c r="L601" s="58">
        <v>5106.01</v>
      </c>
      <c r="M601" s="58">
        <v>7068.63</v>
      </c>
      <c r="N601" s="58">
        <v>5978.05</v>
      </c>
      <c r="O601" s="58">
        <v>19774.150000000001</v>
      </c>
      <c r="P601" s="58">
        <v>0</v>
      </c>
      <c r="Q601" s="58">
        <v>-864.96135020495501</v>
      </c>
      <c r="R601" s="58">
        <v>37061.878649794999</v>
      </c>
      <c r="S601" s="58">
        <v>8452.1618851597905</v>
      </c>
      <c r="T601" s="58">
        <v>0</v>
      </c>
      <c r="U601" s="58">
        <v>7943.79</v>
      </c>
      <c r="V601" s="58">
        <v>53457.830534954803</v>
      </c>
      <c r="W601" s="58">
        <v>44101.239465045197</v>
      </c>
      <c r="X601" s="58">
        <v>15185</v>
      </c>
      <c r="Y601" s="58">
        <v>3472.66</v>
      </c>
      <c r="Z601" s="58">
        <v>1487.34</v>
      </c>
      <c r="AA601" s="58">
        <v>3479.66</v>
      </c>
      <c r="AB601" s="58">
        <v>242.90603773584999</v>
      </c>
      <c r="AC601" s="58">
        <v>0</v>
      </c>
      <c r="AD601" s="58">
        <v>23867.566037735902</v>
      </c>
      <c r="AE601" s="58">
        <v>2356.8000000000002</v>
      </c>
      <c r="AF601" s="58">
        <v>39.299999999999997</v>
      </c>
      <c r="AG601" s="58">
        <v>249.62</v>
      </c>
      <c r="AH601" s="58">
        <v>350</v>
      </c>
      <c r="AI601" s="58">
        <v>0</v>
      </c>
      <c r="AJ601" s="58">
        <v>136.47</v>
      </c>
      <c r="AK601" s="58">
        <v>52.38</v>
      </c>
      <c r="AL601" s="58">
        <v>0</v>
      </c>
      <c r="AM601" s="58">
        <v>818.32</v>
      </c>
      <c r="AN601" s="58">
        <v>836.06</v>
      </c>
      <c r="AO601" s="58">
        <v>642.08000000000004</v>
      </c>
      <c r="AP601" s="58">
        <v>0</v>
      </c>
      <c r="AQ601" s="58">
        <v>150</v>
      </c>
      <c r="AR601" s="58">
        <v>0</v>
      </c>
      <c r="AS601" s="58">
        <v>0</v>
      </c>
      <c r="AT601" s="58">
        <v>0</v>
      </c>
      <c r="AU601" s="58">
        <v>0</v>
      </c>
      <c r="AV601" s="58">
        <v>2453.2152261913702</v>
      </c>
      <c r="AW601" s="58">
        <v>8084.2452261913704</v>
      </c>
      <c r="AX601" s="58">
        <v>2245.1999999999998</v>
      </c>
      <c r="AY601" s="58">
        <v>5204</v>
      </c>
      <c r="AZ601" s="58">
        <v>7449.2</v>
      </c>
      <c r="BA601" s="58">
        <v>4700.2282011179204</v>
      </c>
    </row>
    <row r="602" spans="1:53">
      <c r="A602" s="56">
        <v>202404</v>
      </c>
      <c r="B602" s="56" t="s">
        <v>531</v>
      </c>
      <c r="C602" s="56" t="s">
        <v>230</v>
      </c>
      <c r="D602" s="56" t="s">
        <v>229</v>
      </c>
      <c r="E602" s="62" t="str">
        <f>VLOOKUP(C602,'[2]2024年门店-截止10.31'!A:C,3,0)</f>
        <v>营业</v>
      </c>
      <c r="F602" s="63">
        <f>VLOOKUP(C602,[2]面积!A:B,2,0)</f>
        <v>97.59</v>
      </c>
      <c r="G602" s="57" t="str">
        <f>IF(OR(E602="营业",E602="装修中"),VLOOKUP(C602,[2]当前组织架构!C:H,6,0),"")</f>
        <v>刘佳</v>
      </c>
      <c r="H602" s="57" t="str">
        <f>IF(OR(E602="营业",E602="装修中"),VLOOKUP(C602,[2]当前组织架构!C:H,5,0),"")</f>
        <v>袁春福</v>
      </c>
      <c r="I602" s="58">
        <v>58199.27</v>
      </c>
      <c r="J602" s="58">
        <v>1695.12</v>
      </c>
      <c r="K602" s="58">
        <v>56504.15</v>
      </c>
      <c r="L602" s="58">
        <v>3449.11</v>
      </c>
      <c r="M602" s="58">
        <v>5084.1899999999996</v>
      </c>
      <c r="N602" s="58">
        <v>3335.09</v>
      </c>
      <c r="O602" s="58">
        <v>13240.24</v>
      </c>
      <c r="P602" s="58">
        <v>0</v>
      </c>
      <c r="Q602" s="58">
        <v>-572.62863203463905</v>
      </c>
      <c r="R602" s="58">
        <v>24536.0013679654</v>
      </c>
      <c r="S602" s="58">
        <v>5633.6618843596798</v>
      </c>
      <c r="T602" s="58">
        <v>0</v>
      </c>
      <c r="U602" s="58">
        <v>8224.7999999999993</v>
      </c>
      <c r="V602" s="58">
        <v>38394.463252324997</v>
      </c>
      <c r="W602" s="58">
        <v>18109.686747675001</v>
      </c>
      <c r="X602" s="58">
        <v>16466.25</v>
      </c>
      <c r="Y602" s="58">
        <v>4238.46</v>
      </c>
      <c r="Z602" s="58">
        <v>448.5</v>
      </c>
      <c r="AA602" s="58">
        <v>4582.8599999999997</v>
      </c>
      <c r="AB602" s="58">
        <v>358.52905660377002</v>
      </c>
      <c r="AC602" s="58">
        <v>0</v>
      </c>
      <c r="AD602" s="58">
        <v>26094.599056603802</v>
      </c>
      <c r="AE602" s="58">
        <v>3000</v>
      </c>
      <c r="AF602" s="58">
        <v>0</v>
      </c>
      <c r="AG602" s="58">
        <v>0</v>
      </c>
      <c r="AH602" s="58">
        <v>0</v>
      </c>
      <c r="AI602" s="58">
        <v>0</v>
      </c>
      <c r="AJ602" s="58">
        <v>57.61</v>
      </c>
      <c r="AK602" s="58">
        <v>39.159999999999997</v>
      </c>
      <c r="AL602" s="58">
        <v>0</v>
      </c>
      <c r="AM602" s="58">
        <v>151.74</v>
      </c>
      <c r="AN602" s="58">
        <v>531.33000000000004</v>
      </c>
      <c r="AO602" s="58">
        <v>484.59</v>
      </c>
      <c r="AP602" s="58">
        <v>0</v>
      </c>
      <c r="AQ602" s="58">
        <v>450</v>
      </c>
      <c r="AR602" s="58">
        <v>0</v>
      </c>
      <c r="AS602" s="58">
        <v>0</v>
      </c>
      <c r="AT602" s="58">
        <v>0</v>
      </c>
      <c r="AU602" s="58">
        <v>0</v>
      </c>
      <c r="AV602" s="58">
        <v>2438.0803205309899</v>
      </c>
      <c r="AW602" s="58">
        <v>7152.5103205309897</v>
      </c>
      <c r="AX602" s="58">
        <v>0</v>
      </c>
      <c r="AY602" s="58">
        <v>6245.76</v>
      </c>
      <c r="AZ602" s="58">
        <v>6245.76</v>
      </c>
      <c r="BA602" s="58">
        <v>-21383.1826294598</v>
      </c>
    </row>
    <row r="603" spans="1:53">
      <c r="A603" s="56">
        <v>202404</v>
      </c>
      <c r="B603" s="56" t="s">
        <v>532</v>
      </c>
      <c r="C603" s="56" t="s">
        <v>232</v>
      </c>
      <c r="D603" s="56" t="s">
        <v>231</v>
      </c>
      <c r="E603" s="62" t="str">
        <f>VLOOKUP(C603,'[2]2024年门店-截止10.31'!A:C,3,0)</f>
        <v>已闭店</v>
      </c>
      <c r="F603" s="63">
        <f>VLOOKUP(C603,[2]面积!A:B,2,0)</f>
        <v>110</v>
      </c>
      <c r="G603" s="57" t="str">
        <f>IF(OR(E603="营业",E603="装修中"),VLOOKUP(C603,[2]当前组织架构!C:H,6,0),"")</f>
        <v/>
      </c>
      <c r="H603" s="57" t="str">
        <f>IF(OR(E603="营业",E603="装修中"),VLOOKUP(C603,[2]当前组织架构!C:H,5,0),"")</f>
        <v/>
      </c>
      <c r="I603" s="58">
        <v>30432.7</v>
      </c>
      <c r="J603" s="58">
        <v>886.38999999999896</v>
      </c>
      <c r="K603" s="58">
        <v>29546.31</v>
      </c>
      <c r="L603" s="58">
        <v>1446.52</v>
      </c>
      <c r="M603" s="58">
        <v>1501.94</v>
      </c>
      <c r="N603" s="58">
        <v>735.88</v>
      </c>
      <c r="O603" s="58">
        <v>4550.58</v>
      </c>
      <c r="P603" s="58">
        <v>0</v>
      </c>
      <c r="Q603" s="58">
        <v>421.075713917992</v>
      </c>
      <c r="R603" s="58">
        <v>8655.9957139179896</v>
      </c>
      <c r="S603" s="58">
        <v>3256.9333265666601</v>
      </c>
      <c r="T603" s="58">
        <v>-0.01</v>
      </c>
      <c r="U603" s="58">
        <v>714.84</v>
      </c>
      <c r="V603" s="58">
        <v>12627.7590404847</v>
      </c>
      <c r="W603" s="58">
        <v>16918.550959515302</v>
      </c>
      <c r="X603" s="58">
        <v>6734.05</v>
      </c>
      <c r="Y603" s="58">
        <v>2751.72</v>
      </c>
      <c r="Z603" s="58">
        <v>1877.14</v>
      </c>
      <c r="AA603" s="58">
        <v>692.24000000000103</v>
      </c>
      <c r="AB603" s="58">
        <v>548.25905660376998</v>
      </c>
      <c r="AC603" s="58">
        <v>0</v>
      </c>
      <c r="AD603" s="58">
        <v>12603.409056603799</v>
      </c>
      <c r="AE603" s="58">
        <v>2787.25</v>
      </c>
      <c r="AF603" s="58">
        <v>0</v>
      </c>
      <c r="AG603" s="58">
        <v>104.8</v>
      </c>
      <c r="AH603" s="58">
        <v>364.4</v>
      </c>
      <c r="AI603" s="58">
        <v>0</v>
      </c>
      <c r="AJ603" s="58">
        <v>0</v>
      </c>
      <c r="AK603" s="58">
        <v>144.97999999999999</v>
      </c>
      <c r="AL603" s="58">
        <v>0</v>
      </c>
      <c r="AM603" s="58">
        <v>58.9</v>
      </c>
      <c r="AN603" s="58">
        <v>616.98</v>
      </c>
      <c r="AO603" s="58">
        <v>8</v>
      </c>
      <c r="AP603" s="58">
        <v>0</v>
      </c>
      <c r="AQ603" s="58">
        <v>50</v>
      </c>
      <c r="AR603" s="58">
        <v>0</v>
      </c>
      <c r="AS603" s="58">
        <v>0</v>
      </c>
      <c r="AT603" s="58">
        <v>0</v>
      </c>
      <c r="AU603" s="58">
        <v>0</v>
      </c>
      <c r="AV603" s="58">
        <v>1861.9050983918901</v>
      </c>
      <c r="AW603" s="58">
        <v>5997.21509839189</v>
      </c>
      <c r="AX603" s="58">
        <v>12100</v>
      </c>
      <c r="AY603" s="58">
        <v>3300</v>
      </c>
      <c r="AZ603" s="58">
        <v>15400</v>
      </c>
      <c r="BA603" s="58">
        <v>-17082.0731954804</v>
      </c>
    </row>
    <row r="604" spans="1:53">
      <c r="A604" s="56">
        <v>202404</v>
      </c>
      <c r="B604" s="56" t="s">
        <v>532</v>
      </c>
      <c r="C604" s="56" t="s">
        <v>234</v>
      </c>
      <c r="D604" s="56" t="s">
        <v>233</v>
      </c>
      <c r="E604" s="62" t="str">
        <f>VLOOKUP(C604,'[2]2024年门店-截止10.31'!A:C,3,0)</f>
        <v>营业</v>
      </c>
      <c r="F604" s="63">
        <f>VLOOKUP(C604,[2]面积!A:B,2,0)</f>
        <v>39</v>
      </c>
      <c r="G604" s="57" t="str">
        <f>IF(OR(E604="营业",E604="装修中"),VLOOKUP(C604,[2]当前组织架构!C:H,6,0),"")</f>
        <v>江远洋</v>
      </c>
      <c r="H604" s="57" t="str">
        <f>IF(OR(E604="营业",E604="装修中"),VLOOKUP(C604,[2]当前组织架构!C:H,5,0),"")</f>
        <v>郭静</v>
      </c>
      <c r="I604" s="58">
        <v>144234.79999999999</v>
      </c>
      <c r="J604" s="58">
        <v>4201.0099999999802</v>
      </c>
      <c r="K604" s="58">
        <v>140033.79</v>
      </c>
      <c r="L604" s="58">
        <v>6678.11</v>
      </c>
      <c r="M604" s="58">
        <v>8955.74</v>
      </c>
      <c r="N604" s="58">
        <v>8070.35</v>
      </c>
      <c r="O604" s="58">
        <v>25001.09</v>
      </c>
      <c r="P604" s="58">
        <v>0</v>
      </c>
      <c r="Q604" s="58">
        <v>2490.44492943864</v>
      </c>
      <c r="R604" s="58">
        <v>51195.7349294386</v>
      </c>
      <c r="S604" s="58">
        <v>18409.7119860452</v>
      </c>
      <c r="T604" s="58">
        <v>-0.01</v>
      </c>
      <c r="U604" s="58">
        <v>1066.3</v>
      </c>
      <c r="V604" s="58">
        <v>70671.736915483896</v>
      </c>
      <c r="W604" s="58">
        <v>69362.053084516097</v>
      </c>
      <c r="X604" s="58">
        <v>27915.19</v>
      </c>
      <c r="Y604" s="58">
        <v>1755.17</v>
      </c>
      <c r="Z604" s="58">
        <v>1616.27</v>
      </c>
      <c r="AA604" s="58">
        <v>7507.08</v>
      </c>
      <c r="AB604" s="58">
        <v>431.53735849057</v>
      </c>
      <c r="AC604" s="58">
        <v>0</v>
      </c>
      <c r="AD604" s="58">
        <v>39225.247358490597</v>
      </c>
      <c r="AE604" s="58">
        <v>2790.61</v>
      </c>
      <c r="AF604" s="58">
        <v>0</v>
      </c>
      <c r="AG604" s="58">
        <v>375.37</v>
      </c>
      <c r="AH604" s="58">
        <v>195</v>
      </c>
      <c r="AI604" s="58">
        <v>480</v>
      </c>
      <c r="AJ604" s="58">
        <v>0</v>
      </c>
      <c r="AK604" s="58">
        <v>32.99</v>
      </c>
      <c r="AL604" s="58">
        <v>0</v>
      </c>
      <c r="AM604" s="58">
        <v>826.78</v>
      </c>
      <c r="AN604" s="58">
        <v>503.03</v>
      </c>
      <c r="AO604" s="58">
        <v>470.01</v>
      </c>
      <c r="AP604" s="58">
        <v>0</v>
      </c>
      <c r="AQ604" s="58">
        <v>50</v>
      </c>
      <c r="AR604" s="58">
        <v>0</v>
      </c>
      <c r="AS604" s="58">
        <v>0</v>
      </c>
      <c r="AT604" s="58">
        <v>0</v>
      </c>
      <c r="AU604" s="58">
        <v>0</v>
      </c>
      <c r="AV604" s="58">
        <v>1861.9050983918901</v>
      </c>
      <c r="AW604" s="58">
        <v>7585.6950983918896</v>
      </c>
      <c r="AX604" s="58">
        <v>14966.02</v>
      </c>
      <c r="AY604" s="58">
        <v>2730</v>
      </c>
      <c r="AZ604" s="58">
        <v>17696.02</v>
      </c>
      <c r="BA604" s="58">
        <v>4855.09062763361</v>
      </c>
    </row>
    <row r="605" spans="1:53">
      <c r="A605" s="56">
        <v>202404</v>
      </c>
      <c r="B605" s="56" t="s">
        <v>532</v>
      </c>
      <c r="C605" s="56" t="s">
        <v>236</v>
      </c>
      <c r="D605" s="56" t="s">
        <v>235</v>
      </c>
      <c r="E605" s="62" t="str">
        <f>VLOOKUP(C605,'[2]2024年门店-截止10.31'!A:C,3,0)</f>
        <v>营业</v>
      </c>
      <c r="F605" s="63">
        <f>VLOOKUP(C605,[2]面积!A:B,2,0)</f>
        <v>65</v>
      </c>
      <c r="G605" s="57" t="str">
        <f>IF(OR(E605="营业",E605="装修中"),VLOOKUP(C605,[2]当前组织架构!C:H,6,0),"")</f>
        <v>江远洋</v>
      </c>
      <c r="H605" s="57" t="str">
        <f>IF(OR(E605="营业",E605="装修中"),VLOOKUP(C605,[2]当前组织架构!C:H,5,0),"")</f>
        <v>郭静</v>
      </c>
      <c r="I605" s="58">
        <v>135721.95000000001</v>
      </c>
      <c r="J605" s="58">
        <v>3953.0700000000102</v>
      </c>
      <c r="K605" s="58">
        <v>131768.88</v>
      </c>
      <c r="L605" s="58">
        <v>6189.2</v>
      </c>
      <c r="M605" s="58">
        <v>6416.98</v>
      </c>
      <c r="N605" s="58">
        <v>5243.17</v>
      </c>
      <c r="O605" s="58">
        <v>20294.84</v>
      </c>
      <c r="P605" s="58">
        <v>0</v>
      </c>
      <c r="Q605" s="58">
        <v>1950.4247808204</v>
      </c>
      <c r="R605" s="58">
        <v>40094.614780820397</v>
      </c>
      <c r="S605" s="58">
        <v>14736.679483153701</v>
      </c>
      <c r="T605" s="58">
        <v>0</v>
      </c>
      <c r="U605" s="58">
        <v>1454.03</v>
      </c>
      <c r="V605" s="58">
        <v>56285.3242639741</v>
      </c>
      <c r="W605" s="58">
        <v>75483.555736025897</v>
      </c>
      <c r="X605" s="58">
        <v>27953.75</v>
      </c>
      <c r="Y605" s="58">
        <v>2509.75</v>
      </c>
      <c r="Z605" s="58">
        <v>2487.9299999999998</v>
      </c>
      <c r="AA605" s="58">
        <v>6573.09</v>
      </c>
      <c r="AB605" s="58">
        <v>517.00490566038002</v>
      </c>
      <c r="AC605" s="58">
        <v>0</v>
      </c>
      <c r="AD605" s="58">
        <v>40041.524905660401</v>
      </c>
      <c r="AE605" s="58">
        <v>4135.83</v>
      </c>
      <c r="AF605" s="58">
        <v>91.7</v>
      </c>
      <c r="AG605" s="58">
        <v>260.69</v>
      </c>
      <c r="AH605" s="58">
        <v>160</v>
      </c>
      <c r="AI605" s="58">
        <v>580</v>
      </c>
      <c r="AJ605" s="58">
        <v>52</v>
      </c>
      <c r="AK605" s="58">
        <v>28.83</v>
      </c>
      <c r="AL605" s="58">
        <v>0</v>
      </c>
      <c r="AM605" s="58">
        <v>798.2</v>
      </c>
      <c r="AN605" s="58">
        <v>611.53</v>
      </c>
      <c r="AO605" s="58">
        <v>561.52</v>
      </c>
      <c r="AP605" s="58">
        <v>0</v>
      </c>
      <c r="AQ605" s="58">
        <v>50</v>
      </c>
      <c r="AR605" s="58">
        <v>0</v>
      </c>
      <c r="AS605" s="58">
        <v>0</v>
      </c>
      <c r="AT605" s="58">
        <v>0</v>
      </c>
      <c r="AU605" s="58">
        <v>0</v>
      </c>
      <c r="AV605" s="58">
        <v>1861.9050983918901</v>
      </c>
      <c r="AW605" s="58">
        <v>9192.2050983918907</v>
      </c>
      <c r="AX605" s="58">
        <v>19500</v>
      </c>
      <c r="AY605" s="58">
        <v>5730.36</v>
      </c>
      <c r="AZ605" s="58">
        <v>25230.36</v>
      </c>
      <c r="BA605" s="58">
        <v>1019.46573197361</v>
      </c>
    </row>
    <row r="606" spans="1:53">
      <c r="A606" s="56">
        <v>202404</v>
      </c>
      <c r="B606" s="56" t="s">
        <v>532</v>
      </c>
      <c r="C606" s="56" t="s">
        <v>238</v>
      </c>
      <c r="D606" s="56" t="s">
        <v>237</v>
      </c>
      <c r="E606" s="62" t="str">
        <f>VLOOKUP(C606,'[2]2024年门店-截止10.31'!A:C,3,0)</f>
        <v>营业</v>
      </c>
      <c r="F606" s="63">
        <f>VLOOKUP(C606,[2]面积!A:B,2,0)</f>
        <v>65</v>
      </c>
      <c r="G606" s="57" t="str">
        <f>IF(OR(E606="营业",E606="装修中"),VLOOKUP(C606,[2]当前组织架构!C:H,6,0),"")</f>
        <v>江远洋</v>
      </c>
      <c r="H606" s="57" t="str">
        <f>IF(OR(E606="营业",E606="装修中"),VLOOKUP(C606,[2]当前组织架构!C:H,5,0),"")</f>
        <v>郭静</v>
      </c>
      <c r="I606" s="58">
        <v>141275.62</v>
      </c>
      <c r="J606" s="58">
        <v>4114.8200000000097</v>
      </c>
      <c r="K606" s="58">
        <v>137160.79999999999</v>
      </c>
      <c r="L606" s="58">
        <v>6590.97</v>
      </c>
      <c r="M606" s="58">
        <v>7725.51</v>
      </c>
      <c r="N606" s="58">
        <v>5006.4799999999996</v>
      </c>
      <c r="O606" s="58">
        <v>22618.25</v>
      </c>
      <c r="P606" s="58">
        <v>0</v>
      </c>
      <c r="Q606" s="58">
        <v>2144.57759678715</v>
      </c>
      <c r="R606" s="58">
        <v>44085.7875967871</v>
      </c>
      <c r="S606" s="58">
        <v>16338.854708673</v>
      </c>
      <c r="T606" s="58">
        <v>-0.01</v>
      </c>
      <c r="U606" s="58">
        <v>4232.95</v>
      </c>
      <c r="V606" s="58">
        <v>64657.582305460099</v>
      </c>
      <c r="W606" s="58">
        <v>72503.217694539897</v>
      </c>
      <c r="X606" s="58">
        <v>19087.46</v>
      </c>
      <c r="Y606" s="58">
        <v>1562.44</v>
      </c>
      <c r="Z606" s="58">
        <v>1944.43</v>
      </c>
      <c r="AA606" s="58">
        <v>5212.8</v>
      </c>
      <c r="AB606" s="58">
        <v>426.87981132075998</v>
      </c>
      <c r="AC606" s="58">
        <v>0</v>
      </c>
      <c r="AD606" s="58">
        <v>28234.009811320801</v>
      </c>
      <c r="AE606" s="58">
        <v>4043.25</v>
      </c>
      <c r="AF606" s="58">
        <v>0</v>
      </c>
      <c r="AG606" s="58">
        <v>316.67</v>
      </c>
      <c r="AH606" s="58">
        <v>214</v>
      </c>
      <c r="AI606" s="58">
        <v>1538</v>
      </c>
      <c r="AJ606" s="58">
        <v>377.8</v>
      </c>
      <c r="AK606" s="58">
        <v>46.5</v>
      </c>
      <c r="AL606" s="58">
        <v>0</v>
      </c>
      <c r="AM606" s="58">
        <v>923.23</v>
      </c>
      <c r="AN606" s="58">
        <v>543.03</v>
      </c>
      <c r="AO606" s="58">
        <v>608.16999999999996</v>
      </c>
      <c r="AP606" s="58">
        <v>0</v>
      </c>
      <c r="AQ606" s="58">
        <v>50</v>
      </c>
      <c r="AR606" s="58">
        <v>0</v>
      </c>
      <c r="AS606" s="58">
        <v>0</v>
      </c>
      <c r="AT606" s="58">
        <v>0</v>
      </c>
      <c r="AU606" s="58">
        <v>0</v>
      </c>
      <c r="AV606" s="58">
        <v>1861.9050983918901</v>
      </c>
      <c r="AW606" s="58">
        <v>10522.5550983919</v>
      </c>
      <c r="AX606" s="58">
        <v>18850</v>
      </c>
      <c r="AY606" s="58">
        <v>3250</v>
      </c>
      <c r="AZ606" s="58">
        <v>22100</v>
      </c>
      <c r="BA606" s="58">
        <v>11646.6527848272</v>
      </c>
    </row>
    <row r="607" spans="1:53">
      <c r="A607" s="56">
        <v>202404</v>
      </c>
      <c r="B607" s="56" t="s">
        <v>532</v>
      </c>
      <c r="C607" s="56" t="s">
        <v>240</v>
      </c>
      <c r="D607" s="56" t="s">
        <v>239</v>
      </c>
      <c r="E607" s="62" t="str">
        <f>VLOOKUP(C607,'[2]2024年门店-截止10.31'!A:C,3,0)</f>
        <v>已闭店</v>
      </c>
      <c r="F607" s="63">
        <f>VLOOKUP(C607,[2]面积!A:B,2,0)</f>
        <v>56</v>
      </c>
      <c r="G607" s="57" t="str">
        <f>IF(OR(E607="营业",E607="装修中"),VLOOKUP(C607,[2]当前组织架构!C:H,6,0),"")</f>
        <v/>
      </c>
      <c r="H607" s="57" t="str">
        <f>IF(OR(E607="营业",E607="装修中"),VLOOKUP(C607,[2]当前组织架构!C:H,5,0),"")</f>
        <v/>
      </c>
      <c r="I607" s="58">
        <v>139478.6</v>
      </c>
      <c r="J607" s="58">
        <v>4062.48000000001</v>
      </c>
      <c r="K607" s="58">
        <v>135416.12</v>
      </c>
      <c r="L607" s="58">
        <v>7080.04</v>
      </c>
      <c r="M607" s="58">
        <v>7535.38</v>
      </c>
      <c r="N607" s="58">
        <v>7545.87</v>
      </c>
      <c r="O607" s="58">
        <v>23112.04</v>
      </c>
      <c r="P607" s="58">
        <v>0</v>
      </c>
      <c r="Q607" s="58">
        <v>2314.95870648347</v>
      </c>
      <c r="R607" s="58">
        <v>47588.288706483501</v>
      </c>
      <c r="S607" s="58">
        <v>17055.679026244699</v>
      </c>
      <c r="T607" s="58">
        <v>-0.02</v>
      </c>
      <c r="U607" s="58">
        <v>4155.12</v>
      </c>
      <c r="V607" s="58">
        <v>68799.067732728203</v>
      </c>
      <c r="W607" s="58">
        <v>66617.052267271807</v>
      </c>
      <c r="X607" s="58">
        <v>18810.150000000001</v>
      </c>
      <c r="Y607" s="58">
        <v>1421.55</v>
      </c>
      <c r="Z607" s="58">
        <v>1808.57</v>
      </c>
      <c r="AA607" s="58">
        <v>4955.3900000000003</v>
      </c>
      <c r="AB607" s="58">
        <v>423.90339622641</v>
      </c>
      <c r="AC607" s="58">
        <v>0</v>
      </c>
      <c r="AD607" s="58">
        <v>27419.5633962264</v>
      </c>
      <c r="AE607" s="58">
        <v>3180.91</v>
      </c>
      <c r="AF607" s="58">
        <v>0</v>
      </c>
      <c r="AG607" s="58">
        <v>447.26</v>
      </c>
      <c r="AH607" s="58">
        <v>247.6</v>
      </c>
      <c r="AI607" s="58">
        <v>2581</v>
      </c>
      <c r="AJ607" s="58">
        <v>106.91</v>
      </c>
      <c r="AK607" s="58">
        <v>166.45</v>
      </c>
      <c r="AL607" s="58">
        <v>0</v>
      </c>
      <c r="AM607" s="58">
        <v>735.05</v>
      </c>
      <c r="AN607" s="58">
        <v>1703.03</v>
      </c>
      <c r="AO607" s="58">
        <v>601.26</v>
      </c>
      <c r="AP607" s="58">
        <v>0</v>
      </c>
      <c r="AQ607" s="58">
        <v>50</v>
      </c>
      <c r="AR607" s="58">
        <v>0</v>
      </c>
      <c r="AS607" s="58">
        <v>0</v>
      </c>
      <c r="AT607" s="58">
        <v>0</v>
      </c>
      <c r="AU607" s="58">
        <v>0</v>
      </c>
      <c r="AV607" s="58">
        <v>1861.9050983918901</v>
      </c>
      <c r="AW607" s="58">
        <v>11681.3750983919</v>
      </c>
      <c r="AX607" s="58">
        <v>15422.86</v>
      </c>
      <c r="AY607" s="58">
        <v>4724.1099999999997</v>
      </c>
      <c r="AZ607" s="58">
        <v>20146.97</v>
      </c>
      <c r="BA607" s="58">
        <v>7369.1437726535096</v>
      </c>
    </row>
    <row r="608" spans="1:53">
      <c r="A608" s="56">
        <v>202404</v>
      </c>
      <c r="B608" s="56" t="s">
        <v>532</v>
      </c>
      <c r="C608" s="56" t="s">
        <v>242</v>
      </c>
      <c r="D608" s="56" t="s">
        <v>241</v>
      </c>
      <c r="E608" s="62" t="str">
        <f>VLOOKUP(C608,'[2]2024年门店-截止10.31'!A:C,3,0)</f>
        <v>营业</v>
      </c>
      <c r="F608" s="63">
        <f>VLOOKUP(C608,[2]面积!A:B,2,0)</f>
        <v>60.46</v>
      </c>
      <c r="G608" s="57" t="str">
        <f>IF(OR(E608="营业",E608="装修中"),VLOOKUP(C608,[2]当前组织架构!C:H,6,0),"")</f>
        <v>江远洋</v>
      </c>
      <c r="H608" s="57" t="str">
        <f>IF(OR(E608="营业",E608="装修中"),VLOOKUP(C608,[2]当前组织架构!C:H,5,0),"")</f>
        <v>郭静</v>
      </c>
      <c r="I608" s="58">
        <v>119573</v>
      </c>
      <c r="J608" s="58">
        <v>3482.71000000001</v>
      </c>
      <c r="K608" s="58">
        <v>116090.29</v>
      </c>
      <c r="L608" s="58">
        <v>6320.13</v>
      </c>
      <c r="M608" s="58">
        <v>7652.69</v>
      </c>
      <c r="N608" s="58">
        <v>6293.87</v>
      </c>
      <c r="O608" s="58">
        <v>19732</v>
      </c>
      <c r="P608" s="58">
        <v>0</v>
      </c>
      <c r="Q608" s="58">
        <v>2045.2508278810801</v>
      </c>
      <c r="R608" s="58">
        <v>42043.940827881102</v>
      </c>
      <c r="S608" s="58">
        <v>14762.0072410062</v>
      </c>
      <c r="T608" s="58">
        <v>0</v>
      </c>
      <c r="U608" s="58">
        <v>990.83</v>
      </c>
      <c r="V608" s="58">
        <v>57796.778068887303</v>
      </c>
      <c r="W608" s="58">
        <v>58293.511931112698</v>
      </c>
      <c r="X608" s="58">
        <v>19519.53</v>
      </c>
      <c r="Y608" s="58">
        <v>2404.4899999999998</v>
      </c>
      <c r="Z608" s="58">
        <v>951.66</v>
      </c>
      <c r="AA608" s="58">
        <v>4280.25</v>
      </c>
      <c r="AB608" s="58">
        <v>334.39433962264002</v>
      </c>
      <c r="AC608" s="58">
        <v>0</v>
      </c>
      <c r="AD608" s="58">
        <v>27490.324339622599</v>
      </c>
      <c r="AE608" s="58">
        <v>3912.55</v>
      </c>
      <c r="AF608" s="58">
        <v>4</v>
      </c>
      <c r="AG608" s="58">
        <v>279.62</v>
      </c>
      <c r="AH608" s="58">
        <v>50</v>
      </c>
      <c r="AI608" s="58">
        <v>1750</v>
      </c>
      <c r="AJ608" s="58">
        <v>182.75</v>
      </c>
      <c r="AK608" s="58">
        <v>46.96</v>
      </c>
      <c r="AL608" s="58">
        <v>0</v>
      </c>
      <c r="AM608" s="58">
        <v>1278.5</v>
      </c>
      <c r="AN608" s="58">
        <v>837.03</v>
      </c>
      <c r="AO608" s="58">
        <v>886.95</v>
      </c>
      <c r="AP608" s="58">
        <v>0</v>
      </c>
      <c r="AQ608" s="58">
        <v>50</v>
      </c>
      <c r="AR608" s="58">
        <v>0</v>
      </c>
      <c r="AS608" s="58">
        <v>0</v>
      </c>
      <c r="AT608" s="58">
        <v>0</v>
      </c>
      <c r="AU608" s="58">
        <v>0</v>
      </c>
      <c r="AV608" s="58">
        <v>1861.9050983918901</v>
      </c>
      <c r="AW608" s="58">
        <v>11140.265098391899</v>
      </c>
      <c r="AX608" s="58">
        <v>14945.71</v>
      </c>
      <c r="AY608" s="58">
        <v>828</v>
      </c>
      <c r="AZ608" s="58">
        <v>15773.71</v>
      </c>
      <c r="BA608" s="58">
        <v>3889.2124930982</v>
      </c>
    </row>
    <row r="609" spans="1:53">
      <c r="A609" s="56">
        <v>202404</v>
      </c>
      <c r="B609" s="56" t="s">
        <v>532</v>
      </c>
      <c r="C609" s="56" t="s">
        <v>244</v>
      </c>
      <c r="D609" s="56" t="s">
        <v>243</v>
      </c>
      <c r="E609" s="62" t="str">
        <f>VLOOKUP(C609,'[2]2024年门店-截止10.31'!A:C,3,0)</f>
        <v>营业</v>
      </c>
      <c r="F609" s="63">
        <f>VLOOKUP(C609,[2]面积!A:B,2,0)</f>
        <v>69.319999999999993</v>
      </c>
      <c r="G609" s="57" t="str">
        <f>IF(OR(E609="营业",E609="装修中"),VLOOKUP(C609,[2]当前组织架构!C:H,6,0),"")</f>
        <v>江远洋</v>
      </c>
      <c r="H609" s="57" t="str">
        <f>IF(OR(E609="营业",E609="装修中"),VLOOKUP(C609,[2]当前组织架构!C:H,5,0),"")</f>
        <v>郭静</v>
      </c>
      <c r="I609" s="58">
        <v>113465.71</v>
      </c>
      <c r="J609" s="58">
        <v>3304.83</v>
      </c>
      <c r="K609" s="58">
        <v>110160.88</v>
      </c>
      <c r="L609" s="58">
        <v>5404.14</v>
      </c>
      <c r="M609" s="58">
        <v>5537.37</v>
      </c>
      <c r="N609" s="58">
        <v>5118.5600000000004</v>
      </c>
      <c r="O609" s="58">
        <v>17250.560000000001</v>
      </c>
      <c r="P609" s="58">
        <v>0</v>
      </c>
      <c r="Q609" s="58">
        <v>1703.2706217313701</v>
      </c>
      <c r="R609" s="58">
        <v>35013.900621731402</v>
      </c>
      <c r="S609" s="58">
        <v>12658.5003650649</v>
      </c>
      <c r="T609" s="58">
        <v>-0.01</v>
      </c>
      <c r="U609" s="58">
        <v>1060.6400000000001</v>
      </c>
      <c r="V609" s="58">
        <v>48733.030986796301</v>
      </c>
      <c r="W609" s="58">
        <v>61427.849013203697</v>
      </c>
      <c r="X609" s="58">
        <v>20409.61</v>
      </c>
      <c r="Y609" s="58">
        <v>1561.8</v>
      </c>
      <c r="Z609" s="58">
        <v>772.34</v>
      </c>
      <c r="AA609" s="58">
        <v>3680.34</v>
      </c>
      <c r="AB609" s="58">
        <v>237.95716981132</v>
      </c>
      <c r="AC609" s="58">
        <v>0</v>
      </c>
      <c r="AD609" s="58">
        <v>26662.0471698113</v>
      </c>
      <c r="AE609" s="58">
        <v>2561.89</v>
      </c>
      <c r="AF609" s="58">
        <v>0</v>
      </c>
      <c r="AG609" s="58">
        <v>148.15</v>
      </c>
      <c r="AH609" s="58">
        <v>178.2</v>
      </c>
      <c r="AI609" s="58">
        <v>320</v>
      </c>
      <c r="AJ609" s="58">
        <v>50.06</v>
      </c>
      <c r="AK609" s="58">
        <v>44.48</v>
      </c>
      <c r="AL609" s="58">
        <v>0</v>
      </c>
      <c r="AM609" s="58">
        <v>722.14</v>
      </c>
      <c r="AN609" s="58">
        <v>503.03</v>
      </c>
      <c r="AO609" s="58">
        <v>532.29</v>
      </c>
      <c r="AP609" s="58">
        <v>0</v>
      </c>
      <c r="AQ609" s="58">
        <v>50</v>
      </c>
      <c r="AR609" s="58">
        <v>0</v>
      </c>
      <c r="AS609" s="58">
        <v>0</v>
      </c>
      <c r="AT609" s="58">
        <v>0</v>
      </c>
      <c r="AU609" s="58">
        <v>0</v>
      </c>
      <c r="AV609" s="58">
        <v>1861.9050983918901</v>
      </c>
      <c r="AW609" s="58">
        <v>6972.1450983918903</v>
      </c>
      <c r="AX609" s="58">
        <v>16248.61</v>
      </c>
      <c r="AY609" s="58">
        <v>6238.8</v>
      </c>
      <c r="AZ609" s="58">
        <v>22487.41</v>
      </c>
      <c r="BA609" s="58">
        <v>5306.2467450005097</v>
      </c>
    </row>
    <row r="610" spans="1:53">
      <c r="A610" s="56">
        <v>202404</v>
      </c>
      <c r="B610" s="56" t="s">
        <v>532</v>
      </c>
      <c r="C610" s="56" t="s">
        <v>246</v>
      </c>
      <c r="D610" s="56" t="s">
        <v>245</v>
      </c>
      <c r="E610" s="62" t="str">
        <f>VLOOKUP(C610,'[2]2024年门店-截止10.31'!A:C,3,0)</f>
        <v>营业</v>
      </c>
      <c r="F610" s="63">
        <f>VLOOKUP(C610,[2]面积!A:B,2,0)</f>
        <v>30</v>
      </c>
      <c r="G610" s="57" t="str">
        <f>IF(OR(E610="营业",E610="装修中"),VLOOKUP(C610,[2]当前组织架构!C:H,6,0),"")</f>
        <v>江远洋</v>
      </c>
      <c r="H610" s="57" t="str">
        <f>IF(OR(E610="营业",E610="装修中"),VLOOKUP(C610,[2]当前组织架构!C:H,5,0),"")</f>
        <v>郭静</v>
      </c>
      <c r="I610" s="58">
        <v>143939</v>
      </c>
      <c r="J610" s="58">
        <v>4192.3999999999896</v>
      </c>
      <c r="K610" s="58">
        <v>139746.6</v>
      </c>
      <c r="L610" s="58">
        <v>7605.28</v>
      </c>
      <c r="M610" s="58">
        <v>7093.89</v>
      </c>
      <c r="N610" s="58">
        <v>5351.84</v>
      </c>
      <c r="O610" s="58">
        <v>21132.04</v>
      </c>
      <c r="P610" s="58">
        <v>0</v>
      </c>
      <c r="Q610" s="58">
        <v>2105.8106429777499</v>
      </c>
      <c r="R610" s="58">
        <v>43288.860642977801</v>
      </c>
      <c r="S610" s="58">
        <v>15562.971536991299</v>
      </c>
      <c r="T610" s="58">
        <v>-0.02</v>
      </c>
      <c r="U610" s="58">
        <v>1010.64</v>
      </c>
      <c r="V610" s="58">
        <v>59862.452179968997</v>
      </c>
      <c r="W610" s="58">
        <v>79884.147820030994</v>
      </c>
      <c r="X610" s="58">
        <v>23008.27</v>
      </c>
      <c r="Y610" s="58">
        <v>3179.23</v>
      </c>
      <c r="Z610" s="58">
        <v>1243.25</v>
      </c>
      <c r="AA610" s="58">
        <v>6871.87</v>
      </c>
      <c r="AB610" s="58">
        <v>514.37396226415001</v>
      </c>
      <c r="AC610" s="58">
        <v>0</v>
      </c>
      <c r="AD610" s="58">
        <v>34816.993962264198</v>
      </c>
      <c r="AE610" s="58">
        <v>4200</v>
      </c>
      <c r="AF610" s="58">
        <v>0</v>
      </c>
      <c r="AG610" s="58">
        <v>262.33</v>
      </c>
      <c r="AH610" s="58">
        <v>271.60000000000002</v>
      </c>
      <c r="AI610" s="58">
        <v>50</v>
      </c>
      <c r="AJ610" s="58">
        <v>139.44</v>
      </c>
      <c r="AK610" s="58">
        <v>33.67</v>
      </c>
      <c r="AL610" s="58">
        <v>0</v>
      </c>
      <c r="AM610" s="58">
        <v>960.57</v>
      </c>
      <c r="AN610" s="58">
        <v>503.03</v>
      </c>
      <c r="AO610" s="58">
        <v>597.92999999999995</v>
      </c>
      <c r="AP610" s="58">
        <v>0</v>
      </c>
      <c r="AQ610" s="58">
        <v>50</v>
      </c>
      <c r="AR610" s="58">
        <v>0</v>
      </c>
      <c r="AS610" s="58">
        <v>0</v>
      </c>
      <c r="AT610" s="58">
        <v>0</v>
      </c>
      <c r="AU610" s="58">
        <v>0</v>
      </c>
      <c r="AV610" s="58">
        <v>1861.9050983918901</v>
      </c>
      <c r="AW610" s="58">
        <v>8930.4750983918893</v>
      </c>
      <c r="AX610" s="58">
        <v>19620</v>
      </c>
      <c r="AY610" s="58">
        <v>1050</v>
      </c>
      <c r="AZ610" s="58">
        <v>20670</v>
      </c>
      <c r="BA610" s="58">
        <v>15466.6787593749</v>
      </c>
    </row>
    <row r="611" spans="1:53">
      <c r="A611" s="56">
        <v>202404</v>
      </c>
      <c r="B611" s="56" t="s">
        <v>528</v>
      </c>
      <c r="C611" s="56" t="s">
        <v>250</v>
      </c>
      <c r="D611" s="56" t="s">
        <v>249</v>
      </c>
      <c r="E611" s="62" t="str">
        <f>VLOOKUP(C611,'[2]2024年门店-截止10.31'!A:C,3,0)</f>
        <v>营业</v>
      </c>
      <c r="F611" s="63">
        <f>VLOOKUP(C611,[2]面积!A:B,2,0)</f>
        <v>101.71</v>
      </c>
      <c r="G611" s="57" t="str">
        <f>IF(OR(E611="营业",E611="装修中"),VLOOKUP(C611,[2]当前组织架构!C:H,6,0),"")</f>
        <v>戴斌</v>
      </c>
      <c r="H611" s="57" t="str">
        <f>IF(OR(E611="营业",E611="装修中"),VLOOKUP(C611,[2]当前组织架构!C:H,5,0),"")</f>
        <v>王炎根</v>
      </c>
      <c r="I611" s="58">
        <v>104035.78</v>
      </c>
      <c r="J611" s="58">
        <v>5888.8199999999897</v>
      </c>
      <c r="K611" s="58">
        <v>98146.96</v>
      </c>
      <c r="L611" s="58">
        <v>3915.02</v>
      </c>
      <c r="M611" s="58">
        <v>5718.42</v>
      </c>
      <c r="N611" s="58">
        <v>3164.26</v>
      </c>
      <c r="O611" s="58">
        <v>15246.81</v>
      </c>
      <c r="P611" s="58">
        <v>0</v>
      </c>
      <c r="Q611" s="58">
        <v>-621.93979317679805</v>
      </c>
      <c r="R611" s="58">
        <v>27422.570206823199</v>
      </c>
      <c r="S611" s="58">
        <v>6362.9632626453404</v>
      </c>
      <c r="T611" s="58">
        <v>0</v>
      </c>
      <c r="U611" s="58">
        <v>1808.55</v>
      </c>
      <c r="V611" s="58">
        <v>35594.083469468504</v>
      </c>
      <c r="W611" s="58">
        <v>62552.876530531503</v>
      </c>
      <c r="X611" s="58">
        <v>18200</v>
      </c>
      <c r="Y611" s="58">
        <v>2203.73</v>
      </c>
      <c r="Z611" s="58">
        <v>1428.65</v>
      </c>
      <c r="AA611" s="58">
        <v>6389.96</v>
      </c>
      <c r="AB611" s="58">
        <v>438.70716981132</v>
      </c>
      <c r="AC611" s="58">
        <v>0</v>
      </c>
      <c r="AD611" s="58">
        <v>28661.0471698113</v>
      </c>
      <c r="AE611" s="58">
        <v>4000</v>
      </c>
      <c r="AF611" s="58">
        <v>0</v>
      </c>
      <c r="AG611" s="58">
        <v>1046.76</v>
      </c>
      <c r="AH611" s="58">
        <v>567</v>
      </c>
      <c r="AI611" s="58">
        <v>0</v>
      </c>
      <c r="AJ611" s="58">
        <v>79.73</v>
      </c>
      <c r="AK611" s="58">
        <v>43.69</v>
      </c>
      <c r="AL611" s="58">
        <v>0</v>
      </c>
      <c r="AM611" s="58">
        <v>526.83000000000004</v>
      </c>
      <c r="AN611" s="58">
        <v>503.03</v>
      </c>
      <c r="AO611" s="58">
        <v>416.66</v>
      </c>
      <c r="AP611" s="58">
        <v>0</v>
      </c>
      <c r="AQ611" s="58">
        <v>656.24</v>
      </c>
      <c r="AR611" s="58">
        <v>0</v>
      </c>
      <c r="AS611" s="58">
        <v>0</v>
      </c>
      <c r="AT611" s="58">
        <v>0</v>
      </c>
      <c r="AU611" s="58">
        <v>0</v>
      </c>
      <c r="AV611" s="58">
        <v>1936.58725952795</v>
      </c>
      <c r="AW611" s="58">
        <v>9776.5272595279494</v>
      </c>
      <c r="AX611" s="58">
        <v>17301.352380952401</v>
      </c>
      <c r="AY611" s="58">
        <v>4605.7358490566003</v>
      </c>
      <c r="AZ611" s="58">
        <v>21907.088230009002</v>
      </c>
      <c r="BA611" s="58">
        <v>2208.2138711832599</v>
      </c>
    </row>
    <row r="612" spans="1:53">
      <c r="A612" s="56">
        <v>202404</v>
      </c>
      <c r="B612" s="56" t="s">
        <v>528</v>
      </c>
      <c r="C612" s="56" t="s">
        <v>252</v>
      </c>
      <c r="D612" s="56" t="s">
        <v>251</v>
      </c>
      <c r="E612" s="62" t="str">
        <f>VLOOKUP(C612,'[2]2024年门店-截止10.31'!A:C,3,0)</f>
        <v>已闭店</v>
      </c>
      <c r="F612" s="63">
        <f>VLOOKUP(C612,[2]面积!A:B,2,0)</f>
        <v>74.5</v>
      </c>
      <c r="G612" s="57" t="str">
        <f>IF(OR(E612="营业",E612="装修中"),VLOOKUP(C612,[2]当前组织架构!C:H,6,0),"")</f>
        <v/>
      </c>
      <c r="H612" s="57" t="str">
        <f>IF(OR(E612="营业",E612="装修中"),VLOOKUP(C612,[2]当前组织架构!C:H,5,0),"")</f>
        <v/>
      </c>
      <c r="I612" s="58">
        <v>143948.32</v>
      </c>
      <c r="J612" s="58">
        <v>8148.0200000000204</v>
      </c>
      <c r="K612" s="58">
        <v>135800.29999999999</v>
      </c>
      <c r="L612" s="58">
        <v>6466.58</v>
      </c>
      <c r="M612" s="58">
        <v>10051.07</v>
      </c>
      <c r="N612" s="58">
        <v>7204.51</v>
      </c>
      <c r="O612" s="58">
        <v>23195.8</v>
      </c>
      <c r="P612" s="58">
        <v>0</v>
      </c>
      <c r="Q612" s="58">
        <v>-1040.4940695586099</v>
      </c>
      <c r="R612" s="58">
        <v>45877.465930441402</v>
      </c>
      <c r="S612" s="58">
        <v>9978.0929208559701</v>
      </c>
      <c r="T612" s="58">
        <v>0</v>
      </c>
      <c r="U612" s="58">
        <v>2362.14</v>
      </c>
      <c r="V612" s="58">
        <v>58217.698851297399</v>
      </c>
      <c r="W612" s="58">
        <v>77582.601148702597</v>
      </c>
      <c r="X612" s="58">
        <v>24351.56</v>
      </c>
      <c r="Y612" s="58">
        <v>3698.1</v>
      </c>
      <c r="Z612" s="58">
        <v>2479</v>
      </c>
      <c r="AA612" s="58">
        <v>3575.72</v>
      </c>
      <c r="AB612" s="58">
        <v>1757.71</v>
      </c>
      <c r="AC612" s="58">
        <v>0</v>
      </c>
      <c r="AD612" s="58">
        <v>35862.089999999997</v>
      </c>
      <c r="AE612" s="58">
        <v>5536.36</v>
      </c>
      <c r="AF612" s="58">
        <v>0</v>
      </c>
      <c r="AG612" s="58">
        <v>399.88</v>
      </c>
      <c r="AH612" s="58">
        <v>250.55</v>
      </c>
      <c r="AI612" s="58">
        <v>235</v>
      </c>
      <c r="AJ612" s="58">
        <v>170.98</v>
      </c>
      <c r="AK612" s="58">
        <v>44.03</v>
      </c>
      <c r="AL612" s="58">
        <v>0</v>
      </c>
      <c r="AM612" s="58">
        <v>1107.26</v>
      </c>
      <c r="AN612" s="58">
        <v>503.03</v>
      </c>
      <c r="AO612" s="58">
        <v>513</v>
      </c>
      <c r="AP612" s="58">
        <v>0</v>
      </c>
      <c r="AQ612" s="58">
        <v>1022</v>
      </c>
      <c r="AR612" s="58">
        <v>0</v>
      </c>
      <c r="AS612" s="58">
        <v>0</v>
      </c>
      <c r="AT612" s="58">
        <v>0</v>
      </c>
      <c r="AU612" s="58">
        <v>0</v>
      </c>
      <c r="AV612" s="58">
        <v>1936.58725952795</v>
      </c>
      <c r="AW612" s="58">
        <v>11718.677259528</v>
      </c>
      <c r="AX612" s="58">
        <v>23414.285714285699</v>
      </c>
      <c r="AY612" s="58">
        <v>7520.28301886792</v>
      </c>
      <c r="AZ612" s="58">
        <v>30934.568733153599</v>
      </c>
      <c r="BA612" s="58">
        <v>-932.73484397901495</v>
      </c>
    </row>
    <row r="613" spans="1:53">
      <c r="A613" s="56">
        <v>202404</v>
      </c>
      <c r="B613" s="56" t="s">
        <v>528</v>
      </c>
      <c r="C613" s="56" t="s">
        <v>254</v>
      </c>
      <c r="D613" s="56" t="s">
        <v>253</v>
      </c>
      <c r="E613" s="62" t="str">
        <f>VLOOKUP(C613,'[2]2024年门店-截止10.31'!A:C,3,0)</f>
        <v>营业</v>
      </c>
      <c r="F613" s="63">
        <f>VLOOKUP(C613,[2]面积!A:B,2,0)</f>
        <v>76</v>
      </c>
      <c r="G613" s="57" t="str">
        <f>IF(OR(E613="营业",E613="装修中"),VLOOKUP(C613,[2]当前组织架构!C:H,6,0),"")</f>
        <v>戴斌</v>
      </c>
      <c r="H613" s="57" t="str">
        <f>IF(OR(E613="营业",E613="装修中"),VLOOKUP(C613,[2]当前组织架构!C:H,5,0),"")</f>
        <v>王炎根</v>
      </c>
      <c r="I613" s="58">
        <v>130954.28</v>
      </c>
      <c r="J613" s="58">
        <v>7412.5099999999902</v>
      </c>
      <c r="K613" s="58">
        <v>123541.77</v>
      </c>
      <c r="L613" s="58">
        <v>5268.93</v>
      </c>
      <c r="M613" s="58">
        <v>6417.78</v>
      </c>
      <c r="N613" s="58">
        <v>5079.3999999999996</v>
      </c>
      <c r="O613" s="58">
        <v>18324.8</v>
      </c>
      <c r="P613" s="58">
        <v>0</v>
      </c>
      <c r="Q613" s="58">
        <v>-778.20697554657295</v>
      </c>
      <c r="R613" s="58">
        <v>34312.703024453403</v>
      </c>
      <c r="S613" s="58">
        <v>7744.4774987461597</v>
      </c>
      <c r="T613" s="58">
        <v>0</v>
      </c>
      <c r="U613" s="58">
        <v>8432.7000000000007</v>
      </c>
      <c r="V613" s="58">
        <v>50489.880523199601</v>
      </c>
      <c r="W613" s="58">
        <v>73051.889476800396</v>
      </c>
      <c r="X613" s="58">
        <v>20520.5</v>
      </c>
      <c r="Y613" s="58">
        <v>2914.98</v>
      </c>
      <c r="Z613" s="58">
        <v>1096.76</v>
      </c>
      <c r="AA613" s="58">
        <v>4943.26</v>
      </c>
      <c r="AB613" s="58">
        <v>337.36792452830002</v>
      </c>
      <c r="AC613" s="58">
        <v>0</v>
      </c>
      <c r="AD613" s="58">
        <v>29812.867924528298</v>
      </c>
      <c r="AE613" s="58">
        <v>5233.7</v>
      </c>
      <c r="AF613" s="58">
        <v>0</v>
      </c>
      <c r="AG613" s="58">
        <v>218.16</v>
      </c>
      <c r="AH613" s="58">
        <v>267.44</v>
      </c>
      <c r="AI613" s="58">
        <v>0</v>
      </c>
      <c r="AJ613" s="58">
        <v>253.23</v>
      </c>
      <c r="AK613" s="58">
        <v>45.37</v>
      </c>
      <c r="AL613" s="58">
        <v>0</v>
      </c>
      <c r="AM613" s="58">
        <v>1067.42</v>
      </c>
      <c r="AN613" s="58">
        <v>681.33</v>
      </c>
      <c r="AO613" s="58">
        <v>504.89</v>
      </c>
      <c r="AP613" s="58">
        <v>0</v>
      </c>
      <c r="AQ613" s="58">
        <v>740</v>
      </c>
      <c r="AR613" s="58">
        <v>0</v>
      </c>
      <c r="AS613" s="58">
        <v>0</v>
      </c>
      <c r="AT613" s="58">
        <v>0</v>
      </c>
      <c r="AU613" s="58">
        <v>0</v>
      </c>
      <c r="AV613" s="58">
        <v>1936.58725952795</v>
      </c>
      <c r="AW613" s="58">
        <v>10948.127259527901</v>
      </c>
      <c r="AX613" s="58">
        <v>23929.142857142899</v>
      </c>
      <c r="AY613" s="58">
        <v>4361.6320754716999</v>
      </c>
      <c r="AZ613" s="58">
        <v>28290.7749326146</v>
      </c>
      <c r="BA613" s="58">
        <v>4000.1193601296</v>
      </c>
    </row>
    <row r="614" spans="1:53">
      <c r="A614" s="56">
        <v>202404</v>
      </c>
      <c r="B614" s="56" t="s">
        <v>528</v>
      </c>
      <c r="C614" s="56" t="s">
        <v>256</v>
      </c>
      <c r="D614" s="56" t="s">
        <v>255</v>
      </c>
      <c r="E614" s="62" t="str">
        <f>VLOOKUP(C614,'[2]2024年门店-截止10.31'!A:C,3,0)</f>
        <v>营业</v>
      </c>
      <c r="F614" s="63">
        <f>VLOOKUP(C614,[2]面积!A:B,2,0)</f>
        <v>73</v>
      </c>
      <c r="G614" s="57" t="str">
        <f>IF(OR(E614="营业",E614="装修中"),VLOOKUP(C614,[2]当前组织架构!C:H,6,0),"")</f>
        <v>戴斌</v>
      </c>
      <c r="H614" s="57" t="str">
        <f>IF(OR(E614="营业",E614="装修中"),VLOOKUP(C614,[2]当前组织架构!C:H,5,0),"")</f>
        <v>王炎根</v>
      </c>
      <c r="I614" s="58">
        <v>99845.9</v>
      </c>
      <c r="J614" s="58">
        <v>5651.6499999999896</v>
      </c>
      <c r="K614" s="58">
        <v>94194.25</v>
      </c>
      <c r="L614" s="58">
        <v>4498.51</v>
      </c>
      <c r="M614" s="58">
        <v>5946.11</v>
      </c>
      <c r="N614" s="58">
        <v>3537.98</v>
      </c>
      <c r="O614" s="58">
        <v>15101.1</v>
      </c>
      <c r="P614" s="58">
        <v>0</v>
      </c>
      <c r="Q614" s="58">
        <v>-644.98578733648901</v>
      </c>
      <c r="R614" s="58">
        <v>28438.714212663501</v>
      </c>
      <c r="S614" s="58">
        <v>6393.6917205521504</v>
      </c>
      <c r="T614" s="58">
        <v>0</v>
      </c>
      <c r="U614" s="58">
        <v>6018.99</v>
      </c>
      <c r="V614" s="58">
        <v>40851.395933215703</v>
      </c>
      <c r="W614" s="58">
        <v>53342.854066784297</v>
      </c>
      <c r="X614" s="58">
        <v>17774.97</v>
      </c>
      <c r="Y614" s="58">
        <v>2582.9699999999998</v>
      </c>
      <c r="Z614" s="58">
        <v>1638.89</v>
      </c>
      <c r="AA614" s="58">
        <v>5724.92</v>
      </c>
      <c r="AB614" s="58">
        <v>737.20452830189004</v>
      </c>
      <c r="AC614" s="58">
        <v>0</v>
      </c>
      <c r="AD614" s="58">
        <v>28458.9545283019</v>
      </c>
      <c r="AE614" s="58">
        <v>6152</v>
      </c>
      <c r="AF614" s="58">
        <v>0</v>
      </c>
      <c r="AG614" s="58">
        <v>207.05</v>
      </c>
      <c r="AH614" s="58">
        <v>95</v>
      </c>
      <c r="AI614" s="58">
        <v>0</v>
      </c>
      <c r="AJ614" s="58">
        <v>28.36</v>
      </c>
      <c r="AK614" s="58">
        <v>37.85</v>
      </c>
      <c r="AL614" s="58">
        <v>0</v>
      </c>
      <c r="AM614" s="58">
        <v>944.7</v>
      </c>
      <c r="AN614" s="58">
        <v>531.33000000000004</v>
      </c>
      <c r="AO614" s="58">
        <v>389.76</v>
      </c>
      <c r="AP614" s="58">
        <v>0</v>
      </c>
      <c r="AQ614" s="58">
        <v>150</v>
      </c>
      <c r="AR614" s="58">
        <v>0</v>
      </c>
      <c r="AS614" s="58">
        <v>0</v>
      </c>
      <c r="AT614" s="58">
        <v>0</v>
      </c>
      <c r="AU614" s="58">
        <v>0</v>
      </c>
      <c r="AV614" s="58">
        <v>1936.58725952795</v>
      </c>
      <c r="AW614" s="58">
        <v>10472.637259527901</v>
      </c>
      <c r="AX614" s="58">
        <v>14256.342857142899</v>
      </c>
      <c r="AY614" s="58">
        <v>3142.0754716981101</v>
      </c>
      <c r="AZ614" s="58">
        <v>17398.418328840999</v>
      </c>
      <c r="BA614" s="58">
        <v>-2987.1560498865101</v>
      </c>
    </row>
    <row r="615" spans="1:53">
      <c r="A615" s="56">
        <v>202404</v>
      </c>
      <c r="B615" s="56" t="s">
        <v>528</v>
      </c>
      <c r="C615" s="56" t="s">
        <v>258</v>
      </c>
      <c r="D615" s="56" t="s">
        <v>257</v>
      </c>
      <c r="E615" s="62" t="str">
        <f>VLOOKUP(C615,'[2]2024年门店-截止10.31'!A:C,3,0)</f>
        <v>营业</v>
      </c>
      <c r="F615" s="63">
        <f>VLOOKUP(C615,[2]面积!A:B,2,0)</f>
        <v>60.05</v>
      </c>
      <c r="G615" s="57" t="str">
        <f>IF(OR(E615="营业",E615="装修中"),VLOOKUP(C615,[2]当前组织架构!C:H,6,0),"")</f>
        <v>江远洋</v>
      </c>
      <c r="H615" s="57" t="str">
        <f>IF(OR(E615="营业",E615="装修中"),VLOOKUP(C615,[2]当前组织架构!C:H,5,0),"")</f>
        <v>严彪</v>
      </c>
      <c r="I615" s="58">
        <v>140540.43</v>
      </c>
      <c r="J615" s="58">
        <v>7955.12</v>
      </c>
      <c r="K615" s="58">
        <v>132585.31</v>
      </c>
      <c r="L615" s="58">
        <v>6993.17</v>
      </c>
      <c r="M615" s="58">
        <v>6978.93</v>
      </c>
      <c r="N615" s="58">
        <v>7412.45</v>
      </c>
      <c r="O615" s="58">
        <v>18558.599999999999</v>
      </c>
      <c r="P615" s="58">
        <v>0</v>
      </c>
      <c r="Q615" s="58">
        <v>-885.81453018183595</v>
      </c>
      <c r="R615" s="58">
        <v>39057.335469818201</v>
      </c>
      <c r="S615" s="58">
        <v>8151.7161653702497</v>
      </c>
      <c r="T615" s="58">
        <v>0</v>
      </c>
      <c r="U615" s="58">
        <v>2151.91</v>
      </c>
      <c r="V615" s="58">
        <v>49360.961635188403</v>
      </c>
      <c r="W615" s="58">
        <v>83224.348364811594</v>
      </c>
      <c r="X615" s="58">
        <v>19340.77</v>
      </c>
      <c r="Y615" s="58">
        <v>1997.8</v>
      </c>
      <c r="Z615" s="58">
        <v>1985.78</v>
      </c>
      <c r="AA615" s="58">
        <v>1732.48</v>
      </c>
      <c r="AB615" s="58">
        <v>1929.52981132076</v>
      </c>
      <c r="AC615" s="58">
        <v>0</v>
      </c>
      <c r="AD615" s="58">
        <v>26986.359811320799</v>
      </c>
      <c r="AE615" s="58">
        <v>4656.68</v>
      </c>
      <c r="AF615" s="58">
        <v>0</v>
      </c>
      <c r="AG615" s="58">
        <v>460.41</v>
      </c>
      <c r="AH615" s="58">
        <v>302.95</v>
      </c>
      <c r="AI615" s="58">
        <v>0</v>
      </c>
      <c r="AJ615" s="58">
        <v>23.01</v>
      </c>
      <c r="AK615" s="58">
        <v>50.94</v>
      </c>
      <c r="AL615" s="58">
        <v>0</v>
      </c>
      <c r="AM615" s="58">
        <v>897.34</v>
      </c>
      <c r="AN615" s="58">
        <v>1856.95</v>
      </c>
      <c r="AO615" s="58">
        <v>422.62</v>
      </c>
      <c r="AP615" s="58">
        <v>0</v>
      </c>
      <c r="AQ615" s="58">
        <v>2275</v>
      </c>
      <c r="AR615" s="58">
        <v>0</v>
      </c>
      <c r="AS615" s="58">
        <v>0</v>
      </c>
      <c r="AT615" s="58">
        <v>0</v>
      </c>
      <c r="AU615" s="58">
        <v>0</v>
      </c>
      <c r="AV615" s="58">
        <v>2910.89989398937</v>
      </c>
      <c r="AW615" s="58">
        <v>13856.799893989401</v>
      </c>
      <c r="AX615" s="58">
        <v>34863.809523809497</v>
      </c>
      <c r="AY615" s="58">
        <v>5136.7924528301901</v>
      </c>
      <c r="AZ615" s="58">
        <v>40000.6019766397</v>
      </c>
      <c r="BA615" s="58">
        <v>2380.58668286171</v>
      </c>
    </row>
    <row r="616" spans="1:53">
      <c r="A616" s="56">
        <v>202404</v>
      </c>
      <c r="B616" s="56" t="s">
        <v>528</v>
      </c>
      <c r="C616" s="56" t="s">
        <v>260</v>
      </c>
      <c r="D616" s="56" t="s">
        <v>259</v>
      </c>
      <c r="E616" s="62" t="str">
        <f>VLOOKUP(C616,'[2]2024年门店-截止10.31'!A:C,3,0)</f>
        <v>营业</v>
      </c>
      <c r="F616" s="63">
        <f>VLOOKUP(C616,[2]面积!A:B,2,0)</f>
        <v>81.28</v>
      </c>
      <c r="G616" s="57" t="str">
        <f>IF(OR(E616="营业",E616="装修中"),VLOOKUP(C616,[2]当前组织架构!C:H,6,0),"")</f>
        <v>江远洋</v>
      </c>
      <c r="H616" s="57" t="str">
        <f>IF(OR(E616="营业",E616="装修中"),VLOOKUP(C616,[2]当前组织架构!C:H,5,0),"")</f>
        <v>严彪</v>
      </c>
      <c r="I616" s="58">
        <v>108969.39</v>
      </c>
      <c r="J616" s="58">
        <v>6168.08</v>
      </c>
      <c r="K616" s="58">
        <v>102801.31</v>
      </c>
      <c r="L616" s="58">
        <v>5587.67</v>
      </c>
      <c r="M616" s="58">
        <v>4514.6499999999996</v>
      </c>
      <c r="N616" s="58">
        <v>5571.46</v>
      </c>
      <c r="O616" s="58">
        <v>14554.25</v>
      </c>
      <c r="P616" s="58">
        <v>0</v>
      </c>
      <c r="Q616" s="58">
        <v>-670.36345888525204</v>
      </c>
      <c r="R616" s="58">
        <v>29557.666541114701</v>
      </c>
      <c r="S616" s="58">
        <v>6316.0425682084197</v>
      </c>
      <c r="T616" s="58">
        <v>0</v>
      </c>
      <c r="U616" s="58">
        <v>2113.23</v>
      </c>
      <c r="V616" s="58">
        <v>37986.939109323197</v>
      </c>
      <c r="W616" s="58">
        <v>64814.370890676801</v>
      </c>
      <c r="X616" s="58">
        <v>17933.32</v>
      </c>
      <c r="Y616" s="58">
        <v>2449.63</v>
      </c>
      <c r="Z616" s="58">
        <v>943.84</v>
      </c>
      <c r="AA616" s="58">
        <v>13.63</v>
      </c>
      <c r="AB616" s="58">
        <v>2928.32</v>
      </c>
      <c r="AC616" s="58">
        <v>0</v>
      </c>
      <c r="AD616" s="58">
        <v>24268.74</v>
      </c>
      <c r="AE616" s="58">
        <v>6827.5</v>
      </c>
      <c r="AF616" s="58">
        <v>52</v>
      </c>
      <c r="AG616" s="58">
        <v>328.16</v>
      </c>
      <c r="AH616" s="58">
        <v>305</v>
      </c>
      <c r="AI616" s="58">
        <v>0</v>
      </c>
      <c r="AJ616" s="58">
        <v>0</v>
      </c>
      <c r="AK616" s="58">
        <v>41.71</v>
      </c>
      <c r="AL616" s="58">
        <v>0</v>
      </c>
      <c r="AM616" s="58">
        <v>975.65</v>
      </c>
      <c r="AN616" s="58">
        <v>1500.55</v>
      </c>
      <c r="AO616" s="58">
        <v>214.26</v>
      </c>
      <c r="AP616" s="58">
        <v>0</v>
      </c>
      <c r="AQ616" s="58">
        <v>2516.4699999999998</v>
      </c>
      <c r="AR616" s="58">
        <v>0</v>
      </c>
      <c r="AS616" s="58">
        <v>0</v>
      </c>
      <c r="AT616" s="58">
        <v>0</v>
      </c>
      <c r="AU616" s="58">
        <v>0</v>
      </c>
      <c r="AV616" s="58">
        <v>2187.1218167207298</v>
      </c>
      <c r="AW616" s="58">
        <v>14948.4218167207</v>
      </c>
      <c r="AX616" s="58">
        <v>24383.809523809501</v>
      </c>
      <c r="AY616" s="58">
        <v>3833.96226415094</v>
      </c>
      <c r="AZ616" s="58">
        <v>28217.771787960399</v>
      </c>
      <c r="BA616" s="58">
        <v>-2620.5627140043498</v>
      </c>
    </row>
    <row r="617" spans="1:53">
      <c r="A617" s="56">
        <v>202404</v>
      </c>
      <c r="B617" s="56" t="s">
        <v>528</v>
      </c>
      <c r="C617" s="56" t="s">
        <v>262</v>
      </c>
      <c r="D617" s="56" t="s">
        <v>261</v>
      </c>
      <c r="E617" s="62" t="str">
        <f>VLOOKUP(C617,'[2]2024年门店-截止10.31'!A:C,3,0)</f>
        <v>营业</v>
      </c>
      <c r="F617" s="63">
        <f>VLOOKUP(C617,[2]面积!A:B,2,0)</f>
        <v>58</v>
      </c>
      <c r="G617" s="57" t="str">
        <f>IF(OR(E617="营业",E617="装修中"),VLOOKUP(C617,[2]当前组织架构!C:H,6,0),"")</f>
        <v>江远洋</v>
      </c>
      <c r="H617" s="57" t="str">
        <f>IF(OR(E617="营业",E617="装修中"),VLOOKUP(C617,[2]当前组织架构!C:H,5,0),"")</f>
        <v>严彪</v>
      </c>
      <c r="I617" s="58">
        <v>140532.89000000001</v>
      </c>
      <c r="J617" s="58">
        <v>7954.69</v>
      </c>
      <c r="K617" s="58">
        <v>132578.20000000001</v>
      </c>
      <c r="L617" s="58">
        <v>7371.86</v>
      </c>
      <c r="M617" s="58">
        <v>5242.1000000000004</v>
      </c>
      <c r="N617" s="58">
        <v>5538.51</v>
      </c>
      <c r="O617" s="58">
        <v>17523.849999999999</v>
      </c>
      <c r="P617" s="58">
        <v>0</v>
      </c>
      <c r="Q617" s="58">
        <v>-791.18954412500898</v>
      </c>
      <c r="R617" s="58">
        <v>34885.130455874998</v>
      </c>
      <c r="S617" s="58">
        <v>7554.3747095776798</v>
      </c>
      <c r="T617" s="58">
        <v>0</v>
      </c>
      <c r="U617" s="58">
        <v>2111.81</v>
      </c>
      <c r="V617" s="58">
        <v>44551.315165452703</v>
      </c>
      <c r="W617" s="58">
        <v>88026.884834547294</v>
      </c>
      <c r="X617" s="58">
        <v>20810</v>
      </c>
      <c r="Y617" s="58">
        <v>4424.2700000000004</v>
      </c>
      <c r="Z617" s="58">
        <v>2161.04</v>
      </c>
      <c r="AA617" s="58">
        <v>2726.7</v>
      </c>
      <c r="AB617" s="58">
        <v>594.78679245283001</v>
      </c>
      <c r="AC617" s="58">
        <v>0</v>
      </c>
      <c r="AD617" s="58">
        <v>30716.796792452798</v>
      </c>
      <c r="AE617" s="58">
        <v>2966.36</v>
      </c>
      <c r="AF617" s="58">
        <v>0</v>
      </c>
      <c r="AG617" s="58">
        <v>48.16</v>
      </c>
      <c r="AH617" s="58">
        <v>11.44</v>
      </c>
      <c r="AI617" s="58">
        <v>0</v>
      </c>
      <c r="AJ617" s="58">
        <v>0</v>
      </c>
      <c r="AK617" s="58">
        <v>44.81</v>
      </c>
      <c r="AL617" s="58">
        <v>0</v>
      </c>
      <c r="AM617" s="58">
        <v>479.02</v>
      </c>
      <c r="AN617" s="58">
        <v>1256.92</v>
      </c>
      <c r="AO617" s="58">
        <v>481.45</v>
      </c>
      <c r="AP617" s="58">
        <v>0</v>
      </c>
      <c r="AQ617" s="58">
        <v>2450</v>
      </c>
      <c r="AR617" s="58">
        <v>0</v>
      </c>
      <c r="AS617" s="58">
        <v>0</v>
      </c>
      <c r="AT617" s="58">
        <v>0</v>
      </c>
      <c r="AU617" s="58">
        <v>0</v>
      </c>
      <c r="AV617" s="58">
        <v>2910.89989398937</v>
      </c>
      <c r="AW617" s="58">
        <v>10649.059893989401</v>
      </c>
      <c r="AX617" s="58">
        <v>30339.9047619048</v>
      </c>
      <c r="AY617" s="58">
        <v>4747.5943396226403</v>
      </c>
      <c r="AZ617" s="58">
        <v>35087.499101527399</v>
      </c>
      <c r="BA617" s="58">
        <v>11573.5290465776</v>
      </c>
    </row>
    <row r="618" spans="1:53">
      <c r="A618" s="56">
        <v>202404</v>
      </c>
      <c r="B618" s="56" t="s">
        <v>528</v>
      </c>
      <c r="C618" s="56" t="s">
        <v>264</v>
      </c>
      <c r="D618" s="56" t="s">
        <v>263</v>
      </c>
      <c r="E618" s="62" t="str">
        <f>VLOOKUP(C618,'[2]2024年门店-截止10.31'!A:C,3,0)</f>
        <v>营业</v>
      </c>
      <c r="F618" s="63">
        <f>VLOOKUP(C618,[2]面积!A:B,2,0)</f>
        <v>78</v>
      </c>
      <c r="G618" s="57" t="str">
        <f>IF(OR(E618="营业",E618="装修中"),VLOOKUP(C618,[2]当前组织架构!C:H,6,0),"")</f>
        <v>江远洋</v>
      </c>
      <c r="H618" s="57" t="str">
        <f>IF(OR(E618="营业",E618="装修中"),VLOOKUP(C618,[2]当前组织架构!C:H,5,0),"")</f>
        <v>许瑛伦</v>
      </c>
      <c r="I618" s="58">
        <v>143483.54999999999</v>
      </c>
      <c r="J618" s="58">
        <v>8121.70999999999</v>
      </c>
      <c r="K618" s="58">
        <v>135361.84</v>
      </c>
      <c r="L618" s="58">
        <v>6765.34</v>
      </c>
      <c r="M618" s="58">
        <v>4632.43</v>
      </c>
      <c r="N618" s="58">
        <v>4415.76</v>
      </c>
      <c r="O618" s="58">
        <v>17367.189999999999</v>
      </c>
      <c r="P618" s="58">
        <v>0</v>
      </c>
      <c r="Q618" s="58">
        <v>-735.84491703571302</v>
      </c>
      <c r="R618" s="58">
        <v>32444.8750829643</v>
      </c>
      <c r="S618" s="58">
        <v>7334.4181293035599</v>
      </c>
      <c r="T618" s="58">
        <v>0</v>
      </c>
      <c r="U618" s="58">
        <v>2199.08</v>
      </c>
      <c r="V618" s="58">
        <v>41978.373212267797</v>
      </c>
      <c r="W618" s="58">
        <v>93383.466787732104</v>
      </c>
      <c r="X618" s="58">
        <v>22171.4</v>
      </c>
      <c r="Y618" s="58">
        <v>2398.96</v>
      </c>
      <c r="Z618" s="58">
        <v>1812.49</v>
      </c>
      <c r="AA618" s="58">
        <v>2054.41</v>
      </c>
      <c r="AB618" s="58">
        <v>2837.94509433962</v>
      </c>
      <c r="AC618" s="58">
        <v>0</v>
      </c>
      <c r="AD618" s="58">
        <v>31275.205094339599</v>
      </c>
      <c r="AE618" s="58">
        <v>3725.61</v>
      </c>
      <c r="AF618" s="58">
        <v>0</v>
      </c>
      <c r="AG618" s="58">
        <v>354.87</v>
      </c>
      <c r="AH618" s="58">
        <v>398.1</v>
      </c>
      <c r="AI618" s="58">
        <v>0</v>
      </c>
      <c r="AJ618" s="58">
        <v>146.76</v>
      </c>
      <c r="AK618" s="58">
        <v>44.81</v>
      </c>
      <c r="AL618" s="58">
        <v>0</v>
      </c>
      <c r="AM618" s="58">
        <v>1487.91</v>
      </c>
      <c r="AN618" s="58">
        <v>1560.55</v>
      </c>
      <c r="AO618" s="58">
        <v>899.74</v>
      </c>
      <c r="AP618" s="58">
        <v>0</v>
      </c>
      <c r="AQ618" s="58">
        <v>4930</v>
      </c>
      <c r="AR618" s="58">
        <v>0</v>
      </c>
      <c r="AS618" s="58">
        <v>0</v>
      </c>
      <c r="AT618" s="58">
        <v>0</v>
      </c>
      <c r="AU618" s="58">
        <v>0</v>
      </c>
      <c r="AV618" s="58">
        <v>2187.1218167207298</v>
      </c>
      <c r="AW618" s="58">
        <v>15735.471816720699</v>
      </c>
      <c r="AX618" s="58">
        <v>31051.428571428602</v>
      </c>
      <c r="AY618" s="58">
        <v>6622.64150943396</v>
      </c>
      <c r="AZ618" s="58">
        <v>37674.070080862599</v>
      </c>
      <c r="BA618" s="58">
        <v>8698.7197958092402</v>
      </c>
    </row>
    <row r="619" spans="1:53">
      <c r="A619" s="56">
        <v>202404</v>
      </c>
      <c r="B619" s="56" t="s">
        <v>528</v>
      </c>
      <c r="C619" s="56" t="s">
        <v>266</v>
      </c>
      <c r="D619" s="56" t="s">
        <v>265</v>
      </c>
      <c r="E619" s="62" t="str">
        <f>VLOOKUP(C619,'[2]2024年门店-截止10.31'!A:C,3,0)</f>
        <v>营业</v>
      </c>
      <c r="F619" s="63">
        <f>VLOOKUP(C619,[2]面积!A:B,2,0)</f>
        <v>178</v>
      </c>
      <c r="G619" s="57" t="str">
        <f>IF(OR(E619="营业",E619="装修中"),VLOOKUP(C619,[2]当前组织架构!C:H,6,0),"")</f>
        <v>江远洋</v>
      </c>
      <c r="H619" s="57" t="str">
        <f>IF(OR(E619="营业",E619="装修中"),VLOOKUP(C619,[2]当前组织架构!C:H,5,0),"")</f>
        <v>严彪</v>
      </c>
      <c r="I619" s="58">
        <v>111422</v>
      </c>
      <c r="J619" s="58">
        <v>6306.91</v>
      </c>
      <c r="K619" s="58">
        <v>105115.09</v>
      </c>
      <c r="L619" s="58">
        <v>5569.95</v>
      </c>
      <c r="M619" s="58">
        <v>3778.42</v>
      </c>
      <c r="N619" s="58">
        <v>2876.74</v>
      </c>
      <c r="O619" s="58">
        <v>13082.03</v>
      </c>
      <c r="P619" s="58">
        <v>0</v>
      </c>
      <c r="Q619" s="58">
        <v>-561.23346129050799</v>
      </c>
      <c r="R619" s="58">
        <v>24745.9065387095</v>
      </c>
      <c r="S619" s="58">
        <v>5546.6778752323798</v>
      </c>
      <c r="T619" s="58">
        <v>0</v>
      </c>
      <c r="U619" s="58">
        <v>2139.85</v>
      </c>
      <c r="V619" s="58">
        <v>32432.434413941901</v>
      </c>
      <c r="W619" s="58">
        <v>72682.655586058099</v>
      </c>
      <c r="X619" s="58">
        <v>18747.96</v>
      </c>
      <c r="Y619" s="58">
        <v>2298.0100000000002</v>
      </c>
      <c r="Z619" s="58">
        <v>1481.87</v>
      </c>
      <c r="AA619" s="58">
        <v>1716.41</v>
      </c>
      <c r="AB619" s="58">
        <v>1572.3937735849099</v>
      </c>
      <c r="AC619" s="58">
        <v>0</v>
      </c>
      <c r="AD619" s="58">
        <v>25816.643773584899</v>
      </c>
      <c r="AE619" s="58">
        <v>3893.47</v>
      </c>
      <c r="AF619" s="58">
        <v>57</v>
      </c>
      <c r="AG619" s="58">
        <v>112.31</v>
      </c>
      <c r="AH619" s="58">
        <v>393</v>
      </c>
      <c r="AI619" s="58">
        <v>0</v>
      </c>
      <c r="AJ619" s="58">
        <v>0</v>
      </c>
      <c r="AK619" s="58">
        <v>44.81</v>
      </c>
      <c r="AL619" s="58">
        <v>0</v>
      </c>
      <c r="AM619" s="58">
        <v>968.1</v>
      </c>
      <c r="AN619" s="58">
        <v>1256.92</v>
      </c>
      <c r="AO619" s="58">
        <v>877.86</v>
      </c>
      <c r="AP619" s="58">
        <v>0</v>
      </c>
      <c r="AQ619" s="58">
        <v>3381.44</v>
      </c>
      <c r="AR619" s="58">
        <v>0</v>
      </c>
      <c r="AS619" s="58">
        <v>0</v>
      </c>
      <c r="AT619" s="58">
        <v>0</v>
      </c>
      <c r="AU619" s="58">
        <v>0</v>
      </c>
      <c r="AV619" s="58">
        <v>2910.89989398937</v>
      </c>
      <c r="AW619" s="58">
        <v>13895.809893989401</v>
      </c>
      <c r="AX619" s="58">
        <v>11391.4095238095</v>
      </c>
      <c r="AY619" s="58">
        <v>5349.5188679245302</v>
      </c>
      <c r="AZ619" s="58">
        <v>16740.928391734</v>
      </c>
      <c r="BA619" s="58">
        <v>16229.273526749799</v>
      </c>
    </row>
    <row r="620" spans="1:53">
      <c r="A620" s="56">
        <v>202404</v>
      </c>
      <c r="B620" s="56" t="s">
        <v>528</v>
      </c>
      <c r="C620" s="56" t="s">
        <v>268</v>
      </c>
      <c r="D620" s="56" t="s">
        <v>267</v>
      </c>
      <c r="E620" s="62" t="str">
        <f>VLOOKUP(C620,'[2]2024年门店-截止10.31'!A:C,3,0)</f>
        <v>营业</v>
      </c>
      <c r="F620" s="63">
        <f>VLOOKUP(C620,[2]面积!A:B,2,0)</f>
        <v>129</v>
      </c>
      <c r="G620" s="57" t="str">
        <f>IF(OR(E620="营业",E620="装修中"),VLOOKUP(C620,[2]当前组织架构!C:H,6,0),"")</f>
        <v>江远洋</v>
      </c>
      <c r="H620" s="57" t="str">
        <f>IF(OR(E620="营业",E620="装修中"),VLOOKUP(C620,[2]当前组织架构!C:H,5,0),"")</f>
        <v>严彪</v>
      </c>
      <c r="I620" s="58">
        <v>193145.13</v>
      </c>
      <c r="J620" s="58">
        <v>10932.74</v>
      </c>
      <c r="K620" s="58">
        <v>182212.39</v>
      </c>
      <c r="L620" s="58">
        <v>9025.74</v>
      </c>
      <c r="M620" s="58">
        <v>7132.7</v>
      </c>
      <c r="N620" s="58">
        <v>6298.09</v>
      </c>
      <c r="O620" s="58">
        <v>23612.16</v>
      </c>
      <c r="P620" s="58">
        <v>0</v>
      </c>
      <c r="Q620" s="58">
        <v>-1021.65990885653</v>
      </c>
      <c r="R620" s="58">
        <v>45047.030091143497</v>
      </c>
      <c r="S620" s="58">
        <v>10038.753804705901</v>
      </c>
      <c r="T620" s="58">
        <v>0</v>
      </c>
      <c r="U620" s="58">
        <v>2177.38</v>
      </c>
      <c r="V620" s="58">
        <v>57263.1638958494</v>
      </c>
      <c r="W620" s="58">
        <v>124949.22610415101</v>
      </c>
      <c r="X620" s="58">
        <v>25030.75</v>
      </c>
      <c r="Y620" s="58">
        <v>2788.02</v>
      </c>
      <c r="Z620" s="58">
        <v>1320.35</v>
      </c>
      <c r="AA620" s="58">
        <v>889.84</v>
      </c>
      <c r="AB620" s="58">
        <v>3629.5205660377401</v>
      </c>
      <c r="AC620" s="58">
        <v>0</v>
      </c>
      <c r="AD620" s="58">
        <v>33658.480566037702</v>
      </c>
      <c r="AE620" s="58">
        <v>8627.92</v>
      </c>
      <c r="AF620" s="58">
        <v>1945.1</v>
      </c>
      <c r="AG620" s="58">
        <v>96.31</v>
      </c>
      <c r="AH620" s="58">
        <v>190</v>
      </c>
      <c r="AI620" s="58">
        <v>0</v>
      </c>
      <c r="AJ620" s="58">
        <v>115.05</v>
      </c>
      <c r="AK620" s="58">
        <v>44.81</v>
      </c>
      <c r="AL620" s="58">
        <v>0</v>
      </c>
      <c r="AM620" s="58">
        <v>1457.34</v>
      </c>
      <c r="AN620" s="58">
        <v>2941.64</v>
      </c>
      <c r="AO620" s="58">
        <v>935.17</v>
      </c>
      <c r="AP620" s="58">
        <v>0</v>
      </c>
      <c r="AQ620" s="58">
        <v>6888</v>
      </c>
      <c r="AR620" s="58">
        <v>0</v>
      </c>
      <c r="AS620" s="58">
        <v>0</v>
      </c>
      <c r="AT620" s="58">
        <v>0</v>
      </c>
      <c r="AU620" s="58">
        <v>0</v>
      </c>
      <c r="AV620" s="58">
        <v>2910.89989398937</v>
      </c>
      <c r="AW620" s="58">
        <v>26152.239893989401</v>
      </c>
      <c r="AX620" s="58">
        <v>99315</v>
      </c>
      <c r="AY620" s="58">
        <v>5273.5849056603802</v>
      </c>
      <c r="AZ620" s="58">
        <v>104588.58490566</v>
      </c>
      <c r="BA620" s="58">
        <v>-39450.079261536499</v>
      </c>
    </row>
    <row r="621" spans="1:53">
      <c r="A621" s="56">
        <v>202404</v>
      </c>
      <c r="B621" s="56" t="s">
        <v>528</v>
      </c>
      <c r="C621" s="56" t="s">
        <v>272</v>
      </c>
      <c r="D621" s="56" t="s">
        <v>271</v>
      </c>
      <c r="E621" s="62" t="str">
        <f>VLOOKUP(C621,'[2]2024年门店-截止10.31'!A:C,3,0)</f>
        <v>营业</v>
      </c>
      <c r="F621" s="63">
        <f>VLOOKUP(C621,[2]面积!A:B,2,0)</f>
        <v>107.5</v>
      </c>
      <c r="G621" s="57" t="str">
        <f>IF(OR(E621="营业",E621="装修中"),VLOOKUP(C621,[2]当前组织架构!C:H,6,0),"")</f>
        <v>江远洋</v>
      </c>
      <c r="H621" s="57" t="str">
        <f>IF(OR(E621="营业",E621="装修中"),VLOOKUP(C621,[2]当前组织架构!C:H,5,0),"")</f>
        <v>许瑛伦</v>
      </c>
      <c r="I621" s="58">
        <v>99293.59</v>
      </c>
      <c r="J621" s="58">
        <v>2892.05</v>
      </c>
      <c r="K621" s="58">
        <v>96401.54</v>
      </c>
      <c r="L621" s="58">
        <v>4711.22</v>
      </c>
      <c r="M621" s="58">
        <v>4048.44</v>
      </c>
      <c r="N621" s="58">
        <v>2958.45</v>
      </c>
      <c r="O621" s="58">
        <v>15135.71</v>
      </c>
      <c r="P621" s="58">
        <v>0</v>
      </c>
      <c r="Q621" s="58">
        <v>-595.53400137163896</v>
      </c>
      <c r="R621" s="58">
        <v>26258.285998628398</v>
      </c>
      <c r="S621" s="58">
        <v>6247.52907177415</v>
      </c>
      <c r="T621" s="58">
        <v>-0.02</v>
      </c>
      <c r="U621" s="58">
        <v>2671.44</v>
      </c>
      <c r="V621" s="58">
        <v>35177.235070402501</v>
      </c>
      <c r="W621" s="58">
        <v>61224.3049295975</v>
      </c>
      <c r="X621" s="58">
        <v>15476</v>
      </c>
      <c r="Y621" s="58">
        <v>1514.18</v>
      </c>
      <c r="Z621" s="58">
        <v>1695.9</v>
      </c>
      <c r="AA621" s="58">
        <v>2123.08</v>
      </c>
      <c r="AB621" s="58">
        <v>1382.1183018867901</v>
      </c>
      <c r="AC621" s="58">
        <v>0</v>
      </c>
      <c r="AD621" s="58">
        <v>22191.278301886799</v>
      </c>
      <c r="AE621" s="58">
        <v>3467.41</v>
      </c>
      <c r="AF621" s="58">
        <v>0</v>
      </c>
      <c r="AG621" s="58">
        <v>300.92</v>
      </c>
      <c r="AH621" s="58">
        <v>0</v>
      </c>
      <c r="AI621" s="58">
        <v>0</v>
      </c>
      <c r="AJ621" s="58">
        <v>0</v>
      </c>
      <c r="AK621" s="58">
        <v>44.81</v>
      </c>
      <c r="AL621" s="58">
        <v>0</v>
      </c>
      <c r="AM621" s="58">
        <v>1576.67</v>
      </c>
      <c r="AN621" s="58">
        <v>286.05</v>
      </c>
      <c r="AO621" s="58">
        <v>530.54</v>
      </c>
      <c r="AP621" s="58">
        <v>0</v>
      </c>
      <c r="AQ621" s="58">
        <v>1550</v>
      </c>
      <c r="AR621" s="58">
        <v>0</v>
      </c>
      <c r="AS621" s="58">
        <v>0</v>
      </c>
      <c r="AT621" s="58">
        <v>0</v>
      </c>
      <c r="AU621" s="58">
        <v>0</v>
      </c>
      <c r="AV621" s="58">
        <v>2187.1218167207298</v>
      </c>
      <c r="AW621" s="58">
        <v>9943.5218167207295</v>
      </c>
      <c r="AX621" s="58">
        <v>26876</v>
      </c>
      <c r="AY621" s="58">
        <v>3359.5</v>
      </c>
      <c r="AZ621" s="58">
        <v>30235.5</v>
      </c>
      <c r="BA621" s="58">
        <v>-1145.9951890100299</v>
      </c>
    </row>
    <row r="622" spans="1:53">
      <c r="A622" s="56">
        <v>202404</v>
      </c>
      <c r="B622" s="56" t="s">
        <v>528</v>
      </c>
      <c r="C622" s="56" t="s">
        <v>274</v>
      </c>
      <c r="D622" s="56" t="s">
        <v>273</v>
      </c>
      <c r="E622" s="62" t="str">
        <f>VLOOKUP(C622,'[2]2024年门店-截止10.31'!A:C,3,0)</f>
        <v>营业</v>
      </c>
      <c r="F622" s="63">
        <f>VLOOKUP(C622,[2]面积!A:B,2,0)</f>
        <v>140.72</v>
      </c>
      <c r="G622" s="57" t="str">
        <f>IF(OR(E622="营业",E622="装修中"),VLOOKUP(C622,[2]当前组织架构!C:H,6,0),"")</f>
        <v>江远洋</v>
      </c>
      <c r="H622" s="57" t="str">
        <f>IF(OR(E622="营业",E622="装修中"),VLOOKUP(C622,[2]当前组织架构!C:H,5,0),"")</f>
        <v>许瑛伦</v>
      </c>
      <c r="I622" s="58">
        <v>212620.16</v>
      </c>
      <c r="J622" s="58">
        <v>6192.8200000000097</v>
      </c>
      <c r="K622" s="58">
        <v>206427.34</v>
      </c>
      <c r="L622" s="58">
        <v>10018.41</v>
      </c>
      <c r="M622" s="58">
        <v>10774.11</v>
      </c>
      <c r="N622" s="58">
        <v>8528.18</v>
      </c>
      <c r="O622" s="58">
        <v>32477.69</v>
      </c>
      <c r="P622" s="58">
        <v>0</v>
      </c>
      <c r="Q622" s="58">
        <v>-1370.4956119846299</v>
      </c>
      <c r="R622" s="58">
        <v>60427.894388015397</v>
      </c>
      <c r="S622" s="58">
        <v>13698.1879997099</v>
      </c>
      <c r="T622" s="58">
        <v>0</v>
      </c>
      <c r="U622" s="58">
        <v>5432.68</v>
      </c>
      <c r="V622" s="58">
        <v>79558.762387725204</v>
      </c>
      <c r="W622" s="58">
        <v>126868.577612275</v>
      </c>
      <c r="X622" s="58">
        <v>32836.99</v>
      </c>
      <c r="Y622" s="58">
        <v>2926.54</v>
      </c>
      <c r="Z622" s="58">
        <v>3485.31</v>
      </c>
      <c r="AA622" s="58">
        <v>5249.06</v>
      </c>
      <c r="AB622" s="58">
        <v>2730.6192452830201</v>
      </c>
      <c r="AC622" s="58">
        <v>0</v>
      </c>
      <c r="AD622" s="58">
        <v>47228.519245283002</v>
      </c>
      <c r="AE622" s="58">
        <v>5160.9399999999996</v>
      </c>
      <c r="AF622" s="58">
        <v>0</v>
      </c>
      <c r="AG622" s="58">
        <v>508.89</v>
      </c>
      <c r="AH622" s="58">
        <v>610.41999999999996</v>
      </c>
      <c r="AI622" s="58">
        <v>0</v>
      </c>
      <c r="AJ622" s="58">
        <v>0</v>
      </c>
      <c r="AK622" s="58">
        <v>44.81</v>
      </c>
      <c r="AL622" s="58">
        <v>0</v>
      </c>
      <c r="AM622" s="58">
        <v>1435.22</v>
      </c>
      <c r="AN622" s="58">
        <v>579.29</v>
      </c>
      <c r="AO622" s="58">
        <v>698.75</v>
      </c>
      <c r="AP622" s="58">
        <v>0</v>
      </c>
      <c r="AQ622" s="58">
        <v>3950</v>
      </c>
      <c r="AR622" s="58">
        <v>0</v>
      </c>
      <c r="AS622" s="58">
        <v>0</v>
      </c>
      <c r="AT622" s="58">
        <v>0</v>
      </c>
      <c r="AU622" s="58">
        <v>0</v>
      </c>
      <c r="AV622" s="58">
        <v>2187.1218167207298</v>
      </c>
      <c r="AW622" s="58">
        <v>15175.4418167207</v>
      </c>
      <c r="AX622" s="58">
        <v>67059</v>
      </c>
      <c r="AY622" s="58">
        <v>8590</v>
      </c>
      <c r="AZ622" s="58">
        <v>75649</v>
      </c>
      <c r="BA622" s="58">
        <v>-11184.383449728701</v>
      </c>
    </row>
    <row r="623" spans="1:53">
      <c r="A623" s="56">
        <v>202404</v>
      </c>
      <c r="B623" s="56" t="s">
        <v>528</v>
      </c>
      <c r="C623" s="56" t="s">
        <v>276</v>
      </c>
      <c r="D623" s="56" t="s">
        <v>275</v>
      </c>
      <c r="E623" s="62" t="str">
        <f>VLOOKUP(C623,'[2]2024年门店-截止10.31'!A:C,3,0)</f>
        <v>已闭店</v>
      </c>
      <c r="F623" s="63">
        <f>VLOOKUP(C623,[2]面积!A:B,2,0)</f>
        <v>121.5</v>
      </c>
      <c r="G623" s="57" t="str">
        <f>IF(OR(E623="营业",E623="装修中"),VLOOKUP(C623,[2]当前组织架构!C:H,6,0),"")</f>
        <v/>
      </c>
      <c r="H623" s="57" t="str">
        <f>IF(OR(E623="营业",E623="装修中"),VLOOKUP(C623,[2]当前组织架构!C:H,5,0),"")</f>
        <v/>
      </c>
      <c r="I623" s="58">
        <v>266137.71999999997</v>
      </c>
      <c r="J623" s="58">
        <v>7751.5799999999599</v>
      </c>
      <c r="K623" s="58">
        <v>258386.14</v>
      </c>
      <c r="L623" s="58">
        <v>13748.69</v>
      </c>
      <c r="M623" s="58">
        <v>8594.9599999999991</v>
      </c>
      <c r="N623" s="58">
        <v>5451.27</v>
      </c>
      <c r="O623" s="58">
        <v>34468.92</v>
      </c>
      <c r="P623" s="58">
        <v>0</v>
      </c>
      <c r="Q623" s="58">
        <v>-1380.81784178056</v>
      </c>
      <c r="R623" s="58">
        <v>60883.022158219399</v>
      </c>
      <c r="S623" s="58">
        <v>14305.306887708801</v>
      </c>
      <c r="T623" s="58">
        <v>0</v>
      </c>
      <c r="U623" s="58">
        <v>7490.18</v>
      </c>
      <c r="V623" s="58">
        <v>82678.509045928295</v>
      </c>
      <c r="W623" s="58">
        <v>175707.630954072</v>
      </c>
      <c r="X623" s="58">
        <v>32942.620000000003</v>
      </c>
      <c r="Y623" s="58">
        <v>3061.24</v>
      </c>
      <c r="Z623" s="58">
        <v>5313.78</v>
      </c>
      <c r="AA623" s="58">
        <v>5518.81</v>
      </c>
      <c r="AB623" s="58">
        <v>3577.98886792453</v>
      </c>
      <c r="AC623" s="58">
        <v>0</v>
      </c>
      <c r="AD623" s="58">
        <v>50414.438867924502</v>
      </c>
      <c r="AE623" s="58">
        <v>8037</v>
      </c>
      <c r="AF623" s="58">
        <v>0</v>
      </c>
      <c r="AG623" s="58">
        <v>358.84</v>
      </c>
      <c r="AH623" s="58">
        <v>514</v>
      </c>
      <c r="AI623" s="58">
        <v>0</v>
      </c>
      <c r="AJ623" s="58">
        <v>160.24</v>
      </c>
      <c r="AK623" s="58">
        <v>44.81</v>
      </c>
      <c r="AL623" s="58">
        <v>0</v>
      </c>
      <c r="AM623" s="58">
        <v>1041.0899999999999</v>
      </c>
      <c r="AN623" s="58">
        <v>786.05</v>
      </c>
      <c r="AO623" s="58">
        <v>478.92</v>
      </c>
      <c r="AP623" s="58">
        <v>0</v>
      </c>
      <c r="AQ623" s="58">
        <v>2650</v>
      </c>
      <c r="AR623" s="58">
        <v>0</v>
      </c>
      <c r="AS623" s="58">
        <v>0</v>
      </c>
      <c r="AT623" s="58">
        <v>0</v>
      </c>
      <c r="AU623" s="58">
        <v>0</v>
      </c>
      <c r="AV623" s="58">
        <v>2187.1218167207298</v>
      </c>
      <c r="AW623" s="58">
        <v>16258.0718167207</v>
      </c>
      <c r="AX623" s="58">
        <v>42091</v>
      </c>
      <c r="AY623" s="58">
        <v>7290</v>
      </c>
      <c r="AZ623" s="58">
        <v>49381</v>
      </c>
      <c r="BA623" s="58">
        <v>59654.120269426799</v>
      </c>
    </row>
    <row r="624" spans="1:53">
      <c r="A624" s="56">
        <v>202404</v>
      </c>
      <c r="B624" s="56" t="s">
        <v>528</v>
      </c>
      <c r="C624" s="56" t="s">
        <v>278</v>
      </c>
      <c r="D624" s="56" t="s">
        <v>277</v>
      </c>
      <c r="E624" s="62" t="str">
        <f>VLOOKUP(C624,'[2]2024年门店-截止10.31'!A:C,3,0)</f>
        <v>营业</v>
      </c>
      <c r="F624" s="63">
        <f>VLOOKUP(C624,[2]面积!A:B,2,0)</f>
        <v>130</v>
      </c>
      <c r="G624" s="57" t="str">
        <f>IF(OR(E624="营业",E624="装修中"),VLOOKUP(C624,[2]当前组织架构!C:H,6,0),"")</f>
        <v>江远洋</v>
      </c>
      <c r="H624" s="57" t="str">
        <f>IF(OR(E624="营业",E624="装修中"),VLOOKUP(C624,[2]当前组织架构!C:H,5,0),"")</f>
        <v>许瑛伦</v>
      </c>
      <c r="I624" s="58">
        <v>247056.02</v>
      </c>
      <c r="J624" s="58">
        <v>7195.81</v>
      </c>
      <c r="K624" s="58">
        <v>239860.21</v>
      </c>
      <c r="L624" s="58">
        <v>11446.34</v>
      </c>
      <c r="M624" s="58">
        <v>12866.92</v>
      </c>
      <c r="N624" s="58">
        <v>7533.91</v>
      </c>
      <c r="O624" s="58">
        <v>36413.1</v>
      </c>
      <c r="P624" s="58">
        <v>0</v>
      </c>
      <c r="Q624" s="58">
        <v>-1513.7999632010799</v>
      </c>
      <c r="R624" s="58">
        <v>66746.470036798899</v>
      </c>
      <c r="S624" s="58">
        <v>15286.160520503599</v>
      </c>
      <c r="T624" s="58">
        <v>-0.01</v>
      </c>
      <c r="U624" s="58">
        <v>6336.01</v>
      </c>
      <c r="V624" s="58">
        <v>88368.630557302502</v>
      </c>
      <c r="W624" s="58">
        <v>151491.57944269801</v>
      </c>
      <c r="X624" s="58">
        <v>30967</v>
      </c>
      <c r="Y624" s="58">
        <v>2846.12</v>
      </c>
      <c r="Z624" s="58">
        <v>5329.46</v>
      </c>
      <c r="AA624" s="58">
        <v>5636.44</v>
      </c>
      <c r="AB624" s="58">
        <v>2284.5709433962302</v>
      </c>
      <c r="AC624" s="58">
        <v>0</v>
      </c>
      <c r="AD624" s="58">
        <v>47063.590943396201</v>
      </c>
      <c r="AE624" s="58">
        <v>4507.8999999999996</v>
      </c>
      <c r="AF624" s="58">
        <v>0</v>
      </c>
      <c r="AG624" s="58">
        <v>556.25</v>
      </c>
      <c r="AH624" s="58">
        <v>110.53</v>
      </c>
      <c r="AI624" s="58">
        <v>0</v>
      </c>
      <c r="AJ624" s="58">
        <v>32.049999999999997</v>
      </c>
      <c r="AK624" s="58">
        <v>44.83</v>
      </c>
      <c r="AL624" s="58">
        <v>0</v>
      </c>
      <c r="AM624" s="58">
        <v>514.76</v>
      </c>
      <c r="AN624" s="58">
        <v>286.05</v>
      </c>
      <c r="AO624" s="58">
        <v>1140.74</v>
      </c>
      <c r="AP624" s="58">
        <v>0</v>
      </c>
      <c r="AQ624" s="58">
        <v>50</v>
      </c>
      <c r="AR624" s="58">
        <v>0</v>
      </c>
      <c r="AS624" s="58">
        <v>0</v>
      </c>
      <c r="AT624" s="58">
        <v>0</v>
      </c>
      <c r="AU624" s="58">
        <v>0</v>
      </c>
      <c r="AV624" s="58">
        <v>2187.1218167207298</v>
      </c>
      <c r="AW624" s="58">
        <v>9430.2318167207304</v>
      </c>
      <c r="AX624" s="58">
        <v>33108.080000000002</v>
      </c>
      <c r="AY624" s="58">
        <v>7084</v>
      </c>
      <c r="AZ624" s="58">
        <v>40192.080000000002</v>
      </c>
      <c r="BA624" s="58">
        <v>54805.676682581099</v>
      </c>
    </row>
    <row r="625" spans="1:53">
      <c r="A625" s="56">
        <v>202404</v>
      </c>
      <c r="B625" s="56" t="s">
        <v>528</v>
      </c>
      <c r="C625" s="56" t="s">
        <v>280</v>
      </c>
      <c r="D625" s="56" t="s">
        <v>279</v>
      </c>
      <c r="E625" s="62" t="str">
        <f>VLOOKUP(C625,'[2]2024年门店-截止10.31'!A:C,3,0)</f>
        <v>营业</v>
      </c>
      <c r="F625" s="63">
        <f>VLOOKUP(C625,[2]面积!A:B,2,0)</f>
        <v>81.93</v>
      </c>
      <c r="G625" s="57" t="str">
        <f>IF(OR(E625="营业",E625="装修中"),VLOOKUP(C625,[2]当前组织架构!C:H,6,0),"")</f>
        <v>江远洋</v>
      </c>
      <c r="H625" s="57" t="str">
        <f>IF(OR(E625="营业",E625="装修中"),VLOOKUP(C625,[2]当前组织架构!C:H,5,0),"")</f>
        <v>胡肖肖</v>
      </c>
      <c r="I625" s="58">
        <v>140784.57999999999</v>
      </c>
      <c r="J625" s="58">
        <v>4100.5199999999904</v>
      </c>
      <c r="K625" s="58">
        <v>136684.06</v>
      </c>
      <c r="L625" s="58">
        <v>6376.99</v>
      </c>
      <c r="M625" s="58">
        <v>10218.58</v>
      </c>
      <c r="N625" s="58">
        <v>5647.81</v>
      </c>
      <c r="O625" s="58">
        <v>22767.71</v>
      </c>
      <c r="P625" s="58">
        <v>0</v>
      </c>
      <c r="Q625" s="58">
        <v>-998.205638296487</v>
      </c>
      <c r="R625" s="58">
        <v>44012.884361703502</v>
      </c>
      <c r="S625" s="58">
        <v>9721.0473510892698</v>
      </c>
      <c r="T625" s="58">
        <v>-0.02</v>
      </c>
      <c r="U625" s="58">
        <v>12837.52</v>
      </c>
      <c r="V625" s="58">
        <v>66571.431712792793</v>
      </c>
      <c r="W625" s="58">
        <v>70112.628287207204</v>
      </c>
      <c r="X625" s="58">
        <v>19313.68</v>
      </c>
      <c r="Y625" s="58">
        <v>2350.6</v>
      </c>
      <c r="Z625" s="58">
        <v>2869.91</v>
      </c>
      <c r="AA625" s="58">
        <v>4279.34</v>
      </c>
      <c r="AB625" s="58">
        <v>1098.07471698113</v>
      </c>
      <c r="AC625" s="58">
        <v>0</v>
      </c>
      <c r="AD625" s="58">
        <v>29911.604716981099</v>
      </c>
      <c r="AE625" s="58">
        <v>3000</v>
      </c>
      <c r="AF625" s="58">
        <v>0</v>
      </c>
      <c r="AG625" s="58">
        <v>251.66</v>
      </c>
      <c r="AH625" s="58">
        <v>198</v>
      </c>
      <c r="AI625" s="58">
        <v>360</v>
      </c>
      <c r="AJ625" s="58">
        <v>441.6</v>
      </c>
      <c r="AK625" s="58">
        <v>48.4</v>
      </c>
      <c r="AL625" s="58">
        <v>0</v>
      </c>
      <c r="AM625" s="58">
        <v>1399.2</v>
      </c>
      <c r="AN625" s="58">
        <v>702.05</v>
      </c>
      <c r="AO625" s="58">
        <v>622.08000000000004</v>
      </c>
      <c r="AP625" s="58">
        <v>0</v>
      </c>
      <c r="AQ625" s="58">
        <v>3405</v>
      </c>
      <c r="AR625" s="58">
        <v>0</v>
      </c>
      <c r="AS625" s="58">
        <v>0</v>
      </c>
      <c r="AT625" s="58">
        <v>0</v>
      </c>
      <c r="AU625" s="58">
        <v>0</v>
      </c>
      <c r="AV625" s="58">
        <v>2423.3679233394801</v>
      </c>
      <c r="AW625" s="58">
        <v>12851.357923339499</v>
      </c>
      <c r="AX625" s="58">
        <v>28265.85</v>
      </c>
      <c r="AY625" s="58">
        <v>6135.1</v>
      </c>
      <c r="AZ625" s="58">
        <v>34400.949999999997</v>
      </c>
      <c r="BA625" s="58">
        <v>-7051.2843531133904</v>
      </c>
    </row>
    <row r="626" spans="1:53">
      <c r="A626" s="56">
        <v>202404</v>
      </c>
      <c r="B626" s="56" t="s">
        <v>532</v>
      </c>
      <c r="C626" s="56" t="s">
        <v>282</v>
      </c>
      <c r="D626" s="56" t="s">
        <v>281</v>
      </c>
      <c r="E626" s="62" t="str">
        <f>VLOOKUP(C626,'[2]2024年门店-截止10.31'!A:C,3,0)</f>
        <v>已闭店</v>
      </c>
      <c r="F626" s="63">
        <f>VLOOKUP(C626,[2]面积!A:B,2,0)</f>
        <v>79.8</v>
      </c>
      <c r="G626" s="57" t="str">
        <f>IF(OR(E626="营业",E626="装修中"),VLOOKUP(C626,[2]当前组织架构!C:H,6,0),"")</f>
        <v/>
      </c>
      <c r="H626" s="57" t="str">
        <f>IF(OR(E626="营业",E626="装修中"),VLOOKUP(C626,[2]当前组织架构!C:H,5,0),"")</f>
        <v/>
      </c>
      <c r="I626" s="58">
        <v>281469.46000000002</v>
      </c>
      <c r="J626" s="58">
        <v>8198.1400000000103</v>
      </c>
      <c r="K626" s="58">
        <v>273271.32</v>
      </c>
      <c r="L626" s="58">
        <v>11746.3</v>
      </c>
      <c r="M626" s="58">
        <v>14356.1</v>
      </c>
      <c r="N626" s="58">
        <v>8544.66</v>
      </c>
      <c r="O626" s="58">
        <v>40745.199999999997</v>
      </c>
      <c r="P626" s="58">
        <v>0</v>
      </c>
      <c r="Q626" s="58">
        <v>3855.0283066976799</v>
      </c>
      <c r="R626" s="58">
        <v>79247.288306697694</v>
      </c>
      <c r="S626" s="58">
        <v>29409.178975140501</v>
      </c>
      <c r="T626" s="58">
        <v>-2639.34</v>
      </c>
      <c r="U626" s="58">
        <v>31103.16</v>
      </c>
      <c r="V626" s="58">
        <v>137120.28728183801</v>
      </c>
      <c r="W626" s="58">
        <v>136151.03271816199</v>
      </c>
      <c r="X626" s="58">
        <v>31445</v>
      </c>
      <c r="Y626" s="58">
        <v>3274.9</v>
      </c>
      <c r="Z626" s="58">
        <v>3890.38</v>
      </c>
      <c r="AA626" s="58">
        <v>8248.86</v>
      </c>
      <c r="AB626" s="58">
        <v>1364.1856603773599</v>
      </c>
      <c r="AC626" s="58">
        <v>0</v>
      </c>
      <c r="AD626" s="58">
        <v>48223.325660377399</v>
      </c>
      <c r="AE626" s="58">
        <v>2484.38</v>
      </c>
      <c r="AF626" s="58">
        <v>0</v>
      </c>
      <c r="AG626" s="58">
        <v>89.24</v>
      </c>
      <c r="AH626" s="58">
        <v>280</v>
      </c>
      <c r="AI626" s="58">
        <v>1315</v>
      </c>
      <c r="AJ626" s="58">
        <v>78.180000000000007</v>
      </c>
      <c r="AK626" s="58">
        <v>44.81</v>
      </c>
      <c r="AL626" s="58">
        <v>0</v>
      </c>
      <c r="AM626" s="58">
        <v>1094.67</v>
      </c>
      <c r="AN626" s="58">
        <v>286.05</v>
      </c>
      <c r="AO626" s="58">
        <v>1130.54</v>
      </c>
      <c r="AP626" s="58">
        <v>0</v>
      </c>
      <c r="AQ626" s="58">
        <v>480</v>
      </c>
      <c r="AR626" s="58">
        <v>0</v>
      </c>
      <c r="AS626" s="58">
        <v>0</v>
      </c>
      <c r="AT626" s="58">
        <v>0</v>
      </c>
      <c r="AU626" s="58">
        <v>0</v>
      </c>
      <c r="AV626" s="58">
        <v>2423.3679233394801</v>
      </c>
      <c r="AW626" s="58">
        <v>9706.2379233394804</v>
      </c>
      <c r="AX626" s="58">
        <v>36156.089999999997</v>
      </c>
      <c r="AY626" s="58">
        <v>6684</v>
      </c>
      <c r="AZ626" s="58">
        <v>42840.09</v>
      </c>
      <c r="BA626" s="58">
        <v>35381.379134445102</v>
      </c>
    </row>
    <row r="627" spans="1:53">
      <c r="A627" s="56">
        <v>202404</v>
      </c>
      <c r="B627" s="56" t="s">
        <v>528</v>
      </c>
      <c r="C627" s="56" t="s">
        <v>284</v>
      </c>
      <c r="D627" s="56" t="s">
        <v>283</v>
      </c>
      <c r="E627" s="62" t="str">
        <f>VLOOKUP(C627,'[2]2024年门店-截止10.31'!A:C,3,0)</f>
        <v>营业</v>
      </c>
      <c r="F627" s="63">
        <f>VLOOKUP(C627,[2]面积!A:B,2,0)</f>
        <v>91</v>
      </c>
      <c r="G627" s="57" t="str">
        <f>IF(OR(E627="营业",E627="装修中"),VLOOKUP(C627,[2]当前组织架构!C:H,6,0),"")</f>
        <v>江远洋</v>
      </c>
      <c r="H627" s="57" t="str">
        <f>IF(OR(E627="营业",E627="装修中"),VLOOKUP(C627,[2]当前组织架构!C:H,5,0),"")</f>
        <v>胡肖肖</v>
      </c>
      <c r="I627" s="58">
        <v>317305.18</v>
      </c>
      <c r="J627" s="58">
        <v>17960.669999999998</v>
      </c>
      <c r="K627" s="58">
        <v>299344.51</v>
      </c>
      <c r="L627" s="58">
        <v>12721.09</v>
      </c>
      <c r="M627" s="58">
        <v>14094.83</v>
      </c>
      <c r="N627" s="58">
        <v>7006.26</v>
      </c>
      <c r="O627" s="58">
        <v>36971.730000000003</v>
      </c>
      <c r="P627" s="58">
        <v>0</v>
      </c>
      <c r="Q627" s="58">
        <v>-1569.9881988873001</v>
      </c>
      <c r="R627" s="58">
        <v>69223.921801112694</v>
      </c>
      <c r="S627" s="58">
        <v>15624.7604492235</v>
      </c>
      <c r="T627" s="58">
        <v>0</v>
      </c>
      <c r="U627" s="58">
        <v>35566.28</v>
      </c>
      <c r="V627" s="58">
        <v>120414.962250336</v>
      </c>
      <c r="W627" s="58">
        <v>178929.54774966399</v>
      </c>
      <c r="X627" s="58">
        <v>35100.239999999998</v>
      </c>
      <c r="Y627" s="58">
        <v>3485.23</v>
      </c>
      <c r="Z627" s="58">
        <v>3342.52</v>
      </c>
      <c r="AA627" s="58">
        <v>7763.31</v>
      </c>
      <c r="AB627" s="58">
        <v>1428.35943396226</v>
      </c>
      <c r="AC627" s="58">
        <v>0</v>
      </c>
      <c r="AD627" s="58">
        <v>51119.659433962297</v>
      </c>
      <c r="AE627" s="58">
        <v>4537.4399999999996</v>
      </c>
      <c r="AF627" s="58">
        <v>0</v>
      </c>
      <c r="AG627" s="58">
        <v>780.83</v>
      </c>
      <c r="AH627" s="58">
        <v>390</v>
      </c>
      <c r="AI627" s="58">
        <v>140</v>
      </c>
      <c r="AJ627" s="58">
        <v>236.32</v>
      </c>
      <c r="AK627" s="58">
        <v>433.36</v>
      </c>
      <c r="AL627" s="58">
        <v>0</v>
      </c>
      <c r="AM627" s="58">
        <v>1859.93</v>
      </c>
      <c r="AN627" s="58">
        <v>1124.5899999999999</v>
      </c>
      <c r="AO627" s="58">
        <v>1086.78</v>
      </c>
      <c r="AP627" s="58">
        <v>0</v>
      </c>
      <c r="AQ627" s="58">
        <v>553</v>
      </c>
      <c r="AR627" s="58">
        <v>0</v>
      </c>
      <c r="AS627" s="58">
        <v>0</v>
      </c>
      <c r="AT627" s="58">
        <v>0</v>
      </c>
      <c r="AU627" s="58">
        <v>0</v>
      </c>
      <c r="AV627" s="58">
        <v>2423.3679233394801</v>
      </c>
      <c r="AW627" s="58">
        <v>13565.6179233395</v>
      </c>
      <c r="AX627" s="58">
        <v>53733.333333333299</v>
      </c>
      <c r="AY627" s="58">
        <v>9156.9150943396198</v>
      </c>
      <c r="AZ627" s="58">
        <v>62890.248427672901</v>
      </c>
      <c r="BA627" s="58">
        <v>51354.021964689302</v>
      </c>
    </row>
    <row r="628" spans="1:53">
      <c r="A628" s="56">
        <v>202404</v>
      </c>
      <c r="B628" s="56" t="s">
        <v>528</v>
      </c>
      <c r="C628" s="56" t="s">
        <v>286</v>
      </c>
      <c r="D628" s="56" t="s">
        <v>285</v>
      </c>
      <c r="E628" s="62" t="str">
        <f>VLOOKUP(C628,'[2]2024年门店-截止10.31'!A:C,3,0)</f>
        <v>营业</v>
      </c>
      <c r="F628" s="63">
        <f>VLOOKUP(C628,[2]面积!A:B,2,0)</f>
        <v>79.099999999999994</v>
      </c>
      <c r="G628" s="57" t="str">
        <f>IF(OR(E628="营业",E628="装修中"),VLOOKUP(C628,[2]当前组织架构!C:H,6,0),"")</f>
        <v>江远洋</v>
      </c>
      <c r="H628" s="57" t="str">
        <f>IF(OR(E628="营业",E628="装修中"),VLOOKUP(C628,[2]当前组织架构!C:H,5,0),"")</f>
        <v>胡肖肖</v>
      </c>
      <c r="I628" s="58">
        <v>108074.66</v>
      </c>
      <c r="J628" s="58">
        <v>3147.81</v>
      </c>
      <c r="K628" s="58">
        <v>104926.85</v>
      </c>
      <c r="L628" s="58">
        <v>5493.44</v>
      </c>
      <c r="M628" s="58">
        <v>9367.0400000000009</v>
      </c>
      <c r="N628" s="58">
        <v>5573.49</v>
      </c>
      <c r="O628" s="58">
        <v>19230.439999999999</v>
      </c>
      <c r="P628" s="58">
        <v>0</v>
      </c>
      <c r="Q628" s="58">
        <v>-879.63294605181898</v>
      </c>
      <c r="R628" s="58">
        <v>38784.777053948201</v>
      </c>
      <c r="S628" s="58">
        <v>8326.0418513800705</v>
      </c>
      <c r="T628" s="58">
        <v>0</v>
      </c>
      <c r="U628" s="58">
        <v>9887.42</v>
      </c>
      <c r="V628" s="58">
        <v>56998.238905328297</v>
      </c>
      <c r="W628" s="58">
        <v>47928.611094671804</v>
      </c>
      <c r="X628" s="58">
        <v>11237.5</v>
      </c>
      <c r="Y628" s="58">
        <v>1777.17</v>
      </c>
      <c r="Z628" s="58">
        <v>1145.95</v>
      </c>
      <c r="AA628" s="58">
        <v>1126.02</v>
      </c>
      <c r="AB628" s="58">
        <v>1360.48603773585</v>
      </c>
      <c r="AC628" s="58">
        <v>0</v>
      </c>
      <c r="AD628" s="58">
        <v>16647.126037735899</v>
      </c>
      <c r="AE628" s="58">
        <v>2200</v>
      </c>
      <c r="AF628" s="58">
        <v>329.2</v>
      </c>
      <c r="AG628" s="58">
        <v>558.65</v>
      </c>
      <c r="AH628" s="58">
        <v>0</v>
      </c>
      <c r="AI628" s="58">
        <v>0</v>
      </c>
      <c r="AJ628" s="58">
        <v>442.03</v>
      </c>
      <c r="AK628" s="58">
        <v>44.81</v>
      </c>
      <c r="AL628" s="58">
        <v>0</v>
      </c>
      <c r="AM628" s="58">
        <v>881.04</v>
      </c>
      <c r="AN628" s="58">
        <v>919.67</v>
      </c>
      <c r="AO628" s="58">
        <v>464.93</v>
      </c>
      <c r="AP628" s="58">
        <v>0</v>
      </c>
      <c r="AQ628" s="58">
        <v>380</v>
      </c>
      <c r="AR628" s="58">
        <v>0</v>
      </c>
      <c r="AS628" s="58">
        <v>0</v>
      </c>
      <c r="AT628" s="58">
        <v>0</v>
      </c>
      <c r="AU628" s="58">
        <v>0</v>
      </c>
      <c r="AV628" s="58">
        <v>2423.3679233394801</v>
      </c>
      <c r="AW628" s="58">
        <v>8643.6979233394795</v>
      </c>
      <c r="AX628" s="58">
        <v>15223</v>
      </c>
      <c r="AY628" s="58">
        <v>6486</v>
      </c>
      <c r="AZ628" s="58">
        <v>21709</v>
      </c>
      <c r="BA628" s="58">
        <v>928.78713359642302</v>
      </c>
    </row>
    <row r="629" spans="1:53">
      <c r="A629" s="56">
        <v>202404</v>
      </c>
      <c r="B629" s="56" t="s">
        <v>528</v>
      </c>
      <c r="C629" s="56" t="s">
        <v>288</v>
      </c>
      <c r="D629" s="56" t="s">
        <v>287</v>
      </c>
      <c r="E629" s="62" t="str">
        <f>VLOOKUP(C629,'[2]2024年门店-截止10.31'!A:C,3,0)</f>
        <v>营业</v>
      </c>
      <c r="F629" s="63">
        <f>VLOOKUP(C629,[2]面积!A:B,2,0)</f>
        <v>105.01</v>
      </c>
      <c r="G629" s="57" t="str">
        <f>IF(OR(E629="营业",E629="装修中"),VLOOKUP(C629,[2]当前组织架构!C:H,6,0),"")</f>
        <v>江远洋</v>
      </c>
      <c r="H629" s="57" t="str">
        <f>IF(OR(E629="营业",E629="装修中"),VLOOKUP(C629,[2]当前组织架构!C:H,5,0),"")</f>
        <v>许瑛伦</v>
      </c>
      <c r="I629" s="58">
        <v>257082.93</v>
      </c>
      <c r="J629" s="58">
        <v>14551.86</v>
      </c>
      <c r="K629" s="58">
        <v>242531.07</v>
      </c>
      <c r="L629" s="58">
        <v>10441.65</v>
      </c>
      <c r="M629" s="58">
        <v>8396.3799999999992</v>
      </c>
      <c r="N629" s="58">
        <v>7147.44</v>
      </c>
      <c r="O629" s="58">
        <v>32135.759999999998</v>
      </c>
      <c r="P629" s="58">
        <v>0</v>
      </c>
      <c r="Q629" s="58">
        <v>-1288.9476680241901</v>
      </c>
      <c r="R629" s="58">
        <v>56832.282331975803</v>
      </c>
      <c r="S629" s="58">
        <v>13342.0364446354</v>
      </c>
      <c r="T629" s="58">
        <v>0</v>
      </c>
      <c r="U629" s="58">
        <v>2119.36</v>
      </c>
      <c r="V629" s="58">
        <v>72293.678776611196</v>
      </c>
      <c r="W629" s="58">
        <v>170237.39122338899</v>
      </c>
      <c r="X629" s="58">
        <v>35020.400000000001</v>
      </c>
      <c r="Y629" s="58">
        <v>4815.68</v>
      </c>
      <c r="Z629" s="58">
        <v>2562.5100000000002</v>
      </c>
      <c r="AA629" s="58">
        <v>1774.96</v>
      </c>
      <c r="AB629" s="58">
        <v>5940.2741509433999</v>
      </c>
      <c r="AC629" s="58">
        <v>0</v>
      </c>
      <c r="AD629" s="58">
        <v>50113.824150943401</v>
      </c>
      <c r="AE629" s="58">
        <v>7276.83</v>
      </c>
      <c r="AF629" s="58">
        <v>13</v>
      </c>
      <c r="AG629" s="58">
        <v>182.73</v>
      </c>
      <c r="AH629" s="58">
        <v>490.03</v>
      </c>
      <c r="AI629" s="58">
        <v>0</v>
      </c>
      <c r="AJ629" s="58">
        <v>92.04</v>
      </c>
      <c r="AK629" s="58">
        <v>0</v>
      </c>
      <c r="AL629" s="58">
        <v>0</v>
      </c>
      <c r="AM629" s="58">
        <v>1100.01</v>
      </c>
      <c r="AN629" s="58">
        <v>988.62</v>
      </c>
      <c r="AO629" s="58">
        <v>946.44</v>
      </c>
      <c r="AP629" s="58">
        <v>0</v>
      </c>
      <c r="AQ629" s="58">
        <v>5652</v>
      </c>
      <c r="AR629" s="58">
        <v>0</v>
      </c>
      <c r="AS629" s="58">
        <v>0</v>
      </c>
      <c r="AT629" s="58">
        <v>0</v>
      </c>
      <c r="AU629" s="58">
        <v>0</v>
      </c>
      <c r="AV629" s="58">
        <v>2187.1218167207298</v>
      </c>
      <c r="AW629" s="58">
        <v>18928.821816720701</v>
      </c>
      <c r="AX629" s="58">
        <v>59187.409523809503</v>
      </c>
      <c r="AY629" s="58">
        <v>6142.5471698113197</v>
      </c>
      <c r="AZ629" s="58">
        <v>65329.956693620799</v>
      </c>
      <c r="BA629" s="58">
        <v>35864.788562104099</v>
      </c>
    </row>
    <row r="630" spans="1:53">
      <c r="A630" s="56">
        <v>202404</v>
      </c>
      <c r="B630" s="56" t="s">
        <v>528</v>
      </c>
      <c r="C630" s="56" t="s">
        <v>290</v>
      </c>
      <c r="D630" s="56" t="s">
        <v>289</v>
      </c>
      <c r="E630" s="62" t="str">
        <f>VLOOKUP(C630,'[2]2024年门店-截止10.31'!A:C,3,0)</f>
        <v>已闭店</v>
      </c>
      <c r="F630" s="63">
        <f>VLOOKUP(C630,[2]面积!A:B,2,0)</f>
        <v>51</v>
      </c>
      <c r="G630" s="57" t="str">
        <f>IF(OR(E630="营业",E630="装修中"),VLOOKUP(C630,[2]当前组织架构!C:H,6,0),"")</f>
        <v/>
      </c>
      <c r="H630" s="57" t="str">
        <f>IF(OR(E630="营业",E630="装修中"),VLOOKUP(C630,[2]当前组织架构!C:H,5,0),"")</f>
        <v/>
      </c>
      <c r="I630" s="58">
        <v>95782.48</v>
      </c>
      <c r="J630" s="58">
        <v>2789.78</v>
      </c>
      <c r="K630" s="58">
        <v>92992.7</v>
      </c>
      <c r="L630" s="58">
        <v>4813.42</v>
      </c>
      <c r="M630" s="58">
        <v>5745.36</v>
      </c>
      <c r="N630" s="58">
        <v>3157.96</v>
      </c>
      <c r="O630" s="58">
        <v>15152.22</v>
      </c>
      <c r="P630" s="58">
        <v>0</v>
      </c>
      <c r="Q630" s="58">
        <v>-640.22352366396296</v>
      </c>
      <c r="R630" s="58">
        <v>28228.736476335998</v>
      </c>
      <c r="S630" s="58">
        <v>6393.4039796061998</v>
      </c>
      <c r="T630" s="58">
        <v>0</v>
      </c>
      <c r="U630" s="58">
        <v>9776.5400000000009</v>
      </c>
      <c r="V630" s="58">
        <v>44398.680455942202</v>
      </c>
      <c r="W630" s="58">
        <v>48594.019544057803</v>
      </c>
      <c r="X630" s="58">
        <v>17501.14</v>
      </c>
      <c r="Y630" s="58">
        <v>2115.6799999999998</v>
      </c>
      <c r="Z630" s="58">
        <v>973.16</v>
      </c>
      <c r="AA630" s="58">
        <v>1664.91</v>
      </c>
      <c r="AB630" s="58">
        <v>1572.97</v>
      </c>
      <c r="AC630" s="58">
        <v>0</v>
      </c>
      <c r="AD630" s="58">
        <v>23827.86</v>
      </c>
      <c r="AE630" s="58">
        <v>2271.12</v>
      </c>
      <c r="AF630" s="58">
        <v>0</v>
      </c>
      <c r="AG630" s="58">
        <v>0</v>
      </c>
      <c r="AH630" s="58">
        <v>92.99</v>
      </c>
      <c r="AI630" s="58">
        <v>118</v>
      </c>
      <c r="AJ630" s="58">
        <v>0</v>
      </c>
      <c r="AK630" s="58">
        <v>95</v>
      </c>
      <c r="AL630" s="58">
        <v>0</v>
      </c>
      <c r="AM630" s="58">
        <v>340.35</v>
      </c>
      <c r="AN630" s="58">
        <v>1600</v>
      </c>
      <c r="AO630" s="58">
        <v>44.62</v>
      </c>
      <c r="AP630" s="58">
        <v>0</v>
      </c>
      <c r="AQ630" s="58">
        <v>2126</v>
      </c>
      <c r="AR630" s="58">
        <v>0</v>
      </c>
      <c r="AS630" s="58">
        <v>0</v>
      </c>
      <c r="AT630" s="58">
        <v>0</v>
      </c>
      <c r="AU630" s="58">
        <v>0</v>
      </c>
      <c r="AV630" s="58">
        <v>2423.3679233394801</v>
      </c>
      <c r="AW630" s="58">
        <v>9111.4479233394795</v>
      </c>
      <c r="AX630" s="58">
        <v>12078</v>
      </c>
      <c r="AY630" s="58">
        <v>3228.3</v>
      </c>
      <c r="AZ630" s="58">
        <v>15306.3</v>
      </c>
      <c r="BA630" s="58">
        <v>348.41162071832298</v>
      </c>
    </row>
    <row r="631" spans="1:53">
      <c r="A631" s="56">
        <v>202404</v>
      </c>
      <c r="B631" s="56" t="s">
        <v>528</v>
      </c>
      <c r="C631" s="56" t="s">
        <v>296</v>
      </c>
      <c r="D631" s="56" t="s">
        <v>295</v>
      </c>
      <c r="E631" s="62" t="str">
        <f>VLOOKUP(C631,'[2]2024年门店-截止10.31'!A:C,3,0)</f>
        <v>营业</v>
      </c>
      <c r="F631" s="63">
        <f>VLOOKUP(C631,[2]面积!A:B,2,0)</f>
        <v>66.37</v>
      </c>
      <c r="G631" s="57" t="str">
        <f>IF(OR(E631="营业",E631="装修中"),VLOOKUP(C631,[2]当前组织架构!C:H,6,0),"")</f>
        <v>戴斌</v>
      </c>
      <c r="H631" s="57" t="str">
        <f>IF(OR(E631="营业",E631="装修中"),VLOOKUP(C631,[2]当前组织架构!C:H,5,0),"")</f>
        <v>董婷婷</v>
      </c>
      <c r="I631" s="58">
        <v>167382.48000000001</v>
      </c>
      <c r="J631" s="58">
        <v>9474.4800000000105</v>
      </c>
      <c r="K631" s="58">
        <v>157908</v>
      </c>
      <c r="L631" s="58">
        <v>7817.9</v>
      </c>
      <c r="M631" s="58">
        <v>9900.85</v>
      </c>
      <c r="N631" s="58">
        <v>9526.76</v>
      </c>
      <c r="O631" s="58">
        <v>22191.23</v>
      </c>
      <c r="P631" s="58">
        <v>0</v>
      </c>
      <c r="Q631" s="58">
        <v>-1096.35275677611</v>
      </c>
      <c r="R631" s="58">
        <v>48340.3872432239</v>
      </c>
      <c r="S631" s="58">
        <v>9864.6253938524897</v>
      </c>
      <c r="T631" s="58">
        <v>0</v>
      </c>
      <c r="U631" s="58">
        <v>2849.23</v>
      </c>
      <c r="V631" s="58">
        <v>61054.242637076401</v>
      </c>
      <c r="W631" s="58">
        <v>96853.757362923599</v>
      </c>
      <c r="X631" s="58">
        <v>22579.33</v>
      </c>
      <c r="Y631" s="58">
        <v>4098.8900000000003</v>
      </c>
      <c r="Z631" s="58">
        <v>1858.73</v>
      </c>
      <c r="AA631" s="58">
        <v>6029.39</v>
      </c>
      <c r="AB631" s="58">
        <v>1888.9584905660399</v>
      </c>
      <c r="AC631" s="58">
        <v>0</v>
      </c>
      <c r="AD631" s="58">
        <v>36455.298490565998</v>
      </c>
      <c r="AE631" s="58">
        <v>3500</v>
      </c>
      <c r="AF631" s="58">
        <v>0</v>
      </c>
      <c r="AG631" s="58">
        <v>384.14</v>
      </c>
      <c r="AH631" s="58">
        <v>561.83000000000004</v>
      </c>
      <c r="AI631" s="58">
        <v>17.7</v>
      </c>
      <c r="AJ631" s="58">
        <v>92.06</v>
      </c>
      <c r="AK631" s="58">
        <v>40.46</v>
      </c>
      <c r="AL631" s="58">
        <v>0</v>
      </c>
      <c r="AM631" s="58">
        <v>1055.51</v>
      </c>
      <c r="AN631" s="58">
        <v>2839.39</v>
      </c>
      <c r="AO631" s="58">
        <v>633.66999999999996</v>
      </c>
      <c r="AP631" s="58">
        <v>0</v>
      </c>
      <c r="AQ631" s="58">
        <v>0</v>
      </c>
      <c r="AR631" s="58">
        <v>0</v>
      </c>
      <c r="AS631" s="58">
        <v>0</v>
      </c>
      <c r="AT631" s="58">
        <v>0</v>
      </c>
      <c r="AU631" s="58">
        <v>0</v>
      </c>
      <c r="AV631" s="58">
        <v>2349.8617878298401</v>
      </c>
      <c r="AW631" s="58">
        <v>11474.621787829799</v>
      </c>
      <c r="AX631" s="58">
        <v>40325.085714285698</v>
      </c>
      <c r="AY631" s="58">
        <v>5259.5094339622601</v>
      </c>
      <c r="AZ631" s="58">
        <v>45584.595148248001</v>
      </c>
      <c r="BA631" s="58">
        <v>3339.2419362798501</v>
      </c>
    </row>
    <row r="632" spans="1:53">
      <c r="A632" s="56">
        <v>202404</v>
      </c>
      <c r="B632" s="56" t="s">
        <v>528</v>
      </c>
      <c r="C632" s="56" t="s">
        <v>294</v>
      </c>
      <c r="D632" s="56" t="s">
        <v>293</v>
      </c>
      <c r="E632" s="62" t="str">
        <f>VLOOKUP(C632,'[2]2024年门店-截止10.31'!A:C,3,0)</f>
        <v>营业</v>
      </c>
      <c r="F632" s="63">
        <f>VLOOKUP(C632,[2]面积!A:B,2,0)</f>
        <v>40</v>
      </c>
      <c r="G632" s="57" t="str">
        <f>IF(OR(E632="营业",E632="装修中"),VLOOKUP(C632,[2]当前组织架构!C:H,6,0),"")</f>
        <v>戴斌</v>
      </c>
      <c r="H632" s="57" t="str">
        <f>IF(OR(E632="营业",E632="装修中"),VLOOKUP(C632,[2]当前组织架构!C:H,5,0),"")</f>
        <v>董婷婷</v>
      </c>
      <c r="I632" s="58">
        <v>188402.43</v>
      </c>
      <c r="J632" s="58">
        <v>10664.29</v>
      </c>
      <c r="K632" s="58">
        <v>177738.14</v>
      </c>
      <c r="L632" s="58">
        <v>9434.99</v>
      </c>
      <c r="M632" s="58">
        <v>9599.2900000000009</v>
      </c>
      <c r="N632" s="58">
        <v>10655.39</v>
      </c>
      <c r="O632" s="58">
        <v>24770.47</v>
      </c>
      <c r="P632" s="58">
        <v>0</v>
      </c>
      <c r="Q632" s="58">
        <v>-1207.75610655987</v>
      </c>
      <c r="R632" s="58">
        <v>53252.383893440099</v>
      </c>
      <c r="S632" s="58">
        <v>10960.574607397701</v>
      </c>
      <c r="T632" s="58">
        <v>0</v>
      </c>
      <c r="U632" s="58">
        <v>3170.46</v>
      </c>
      <c r="V632" s="58">
        <v>67383.418500837797</v>
      </c>
      <c r="W632" s="58">
        <v>110354.721499162</v>
      </c>
      <c r="X632" s="58">
        <v>29801.88</v>
      </c>
      <c r="Y632" s="58">
        <v>7686.37</v>
      </c>
      <c r="Z632" s="58">
        <v>1924.62</v>
      </c>
      <c r="AA632" s="58">
        <v>8451.57</v>
      </c>
      <c r="AB632" s="58">
        <v>844.04660377358005</v>
      </c>
      <c r="AC632" s="58">
        <v>0</v>
      </c>
      <c r="AD632" s="58">
        <v>48708.486603773599</v>
      </c>
      <c r="AE632" s="58">
        <v>866.8</v>
      </c>
      <c r="AF632" s="58">
        <v>150</v>
      </c>
      <c r="AG632" s="58">
        <v>703.31</v>
      </c>
      <c r="AH632" s="58">
        <v>692.33</v>
      </c>
      <c r="AI632" s="58">
        <v>0</v>
      </c>
      <c r="AJ632" s="58">
        <v>115.05</v>
      </c>
      <c r="AK632" s="58">
        <v>33.53</v>
      </c>
      <c r="AL632" s="58">
        <v>0</v>
      </c>
      <c r="AM632" s="58">
        <v>771.93</v>
      </c>
      <c r="AN632" s="58">
        <v>690.04</v>
      </c>
      <c r="AO632" s="58">
        <v>438.87</v>
      </c>
      <c r="AP632" s="58">
        <v>0</v>
      </c>
      <c r="AQ632" s="58">
        <v>100</v>
      </c>
      <c r="AR632" s="58">
        <v>0</v>
      </c>
      <c r="AS632" s="58">
        <v>0</v>
      </c>
      <c r="AT632" s="58">
        <v>0</v>
      </c>
      <c r="AU632" s="58">
        <v>0</v>
      </c>
      <c r="AV632" s="58">
        <v>2026.0648066977601</v>
      </c>
      <c r="AW632" s="58">
        <v>6587.9248066977598</v>
      </c>
      <c r="AX632" s="58">
        <v>28582.857142857101</v>
      </c>
      <c r="AY632" s="58">
        <v>3962.2641509434002</v>
      </c>
      <c r="AZ632" s="58">
        <v>32545.121293800501</v>
      </c>
      <c r="BA632" s="58">
        <v>22513.188794890099</v>
      </c>
    </row>
    <row r="633" spans="1:53">
      <c r="A633" s="56">
        <v>202404</v>
      </c>
      <c r="B633" s="56" t="s">
        <v>531</v>
      </c>
      <c r="C633" s="56" t="s">
        <v>302</v>
      </c>
      <c r="D633" s="56" t="s">
        <v>301</v>
      </c>
      <c r="E633" s="62" t="str">
        <f>VLOOKUP(C633,'[2]2024年门店-截止10.31'!A:C,3,0)</f>
        <v>营业</v>
      </c>
      <c r="F633" s="63">
        <f>VLOOKUP(C633,[2]面积!A:B,2,0)</f>
        <v>75</v>
      </c>
      <c r="G633" s="57" t="str">
        <f>IF(OR(E633="营业",E633="装修中"),VLOOKUP(C633,[2]当前组织架构!C:H,6,0),"")</f>
        <v>刘佳</v>
      </c>
      <c r="H633" s="57" t="str">
        <f>IF(OR(E633="营业",E633="装修中"),VLOOKUP(C633,[2]当前组织架构!C:H,5,0),"")</f>
        <v>孟祥苹</v>
      </c>
      <c r="I633" s="58">
        <v>119068.44</v>
      </c>
      <c r="J633" s="58">
        <v>6739.72</v>
      </c>
      <c r="K633" s="58">
        <v>112328.72</v>
      </c>
      <c r="L633" s="58">
        <v>4716.51</v>
      </c>
      <c r="M633" s="58">
        <v>6965.79</v>
      </c>
      <c r="N633" s="58">
        <v>6572.31</v>
      </c>
      <c r="O633" s="58">
        <v>19169.419999999998</v>
      </c>
      <c r="P633" s="58">
        <v>0</v>
      </c>
      <c r="Q633" s="58">
        <v>-853.49424098898601</v>
      </c>
      <c r="R633" s="58">
        <v>36570.535759011</v>
      </c>
      <c r="S633" s="58">
        <v>8252.6404637470896</v>
      </c>
      <c r="T633" s="58">
        <v>0</v>
      </c>
      <c r="U633" s="58">
        <v>2064.2199999999998</v>
      </c>
      <c r="V633" s="58">
        <v>46887.3962227581</v>
      </c>
      <c r="W633" s="58">
        <v>65441.323777241902</v>
      </c>
      <c r="X633" s="58">
        <v>21701.37</v>
      </c>
      <c r="Y633" s="58">
        <v>4554.71</v>
      </c>
      <c r="Z633" s="58">
        <v>594.5</v>
      </c>
      <c r="AA633" s="58">
        <v>6634.54</v>
      </c>
      <c r="AB633" s="58">
        <v>771.71150943396003</v>
      </c>
      <c r="AC633" s="58">
        <v>0</v>
      </c>
      <c r="AD633" s="58">
        <v>34256.831509434</v>
      </c>
      <c r="AE633" s="58">
        <v>3221.14</v>
      </c>
      <c r="AF633" s="58">
        <v>0</v>
      </c>
      <c r="AG633" s="58">
        <v>290.13</v>
      </c>
      <c r="AH633" s="58">
        <v>0</v>
      </c>
      <c r="AI633" s="58">
        <v>550</v>
      </c>
      <c r="AJ633" s="58">
        <v>97.46</v>
      </c>
      <c r="AK633" s="58">
        <v>75.44</v>
      </c>
      <c r="AL633" s="58">
        <v>0</v>
      </c>
      <c r="AM633" s="58">
        <v>1606.75</v>
      </c>
      <c r="AN633" s="58">
        <v>988.6</v>
      </c>
      <c r="AO633" s="58">
        <v>637.69000000000005</v>
      </c>
      <c r="AP633" s="58">
        <v>0</v>
      </c>
      <c r="AQ633" s="58">
        <v>0</v>
      </c>
      <c r="AR633" s="58">
        <v>0</v>
      </c>
      <c r="AS633" s="58">
        <v>0</v>
      </c>
      <c r="AT633" s="58">
        <v>0</v>
      </c>
      <c r="AU633" s="58">
        <v>0</v>
      </c>
      <c r="AV633" s="58">
        <v>2965.1830458978702</v>
      </c>
      <c r="AW633" s="58">
        <v>10432.393045897899</v>
      </c>
      <c r="AX633" s="58">
        <v>35035.714285714297</v>
      </c>
      <c r="AY633" s="58">
        <v>13195</v>
      </c>
      <c r="AZ633" s="58">
        <v>48230.714285714297</v>
      </c>
      <c r="BA633" s="58">
        <v>-27478.6150638043</v>
      </c>
    </row>
    <row r="634" spans="1:53">
      <c r="A634" s="56">
        <v>202404</v>
      </c>
      <c r="B634" s="56" t="s">
        <v>531</v>
      </c>
      <c r="C634" s="56" t="s">
        <v>292</v>
      </c>
      <c r="D634" s="56" t="s">
        <v>291</v>
      </c>
      <c r="E634" s="62" t="str">
        <f>VLOOKUP(C634,'[2]2024年门店-截止10.31'!A:C,3,0)</f>
        <v>营业</v>
      </c>
      <c r="F634" s="63">
        <f>VLOOKUP(C634,[2]面积!A:B,2,0)</f>
        <v>132</v>
      </c>
      <c r="G634" s="57" t="str">
        <f>IF(OR(E634="营业",E634="装修中"),VLOOKUP(C634,[2]当前组织架构!C:H,6,0),"")</f>
        <v>刘佳</v>
      </c>
      <c r="H634" s="57" t="str">
        <f>IF(OR(E634="营业",E634="装修中"),VLOOKUP(C634,[2]当前组织架构!C:H,5,0),"")</f>
        <v>巨伦</v>
      </c>
      <c r="I634" s="58">
        <v>227419.64</v>
      </c>
      <c r="J634" s="58">
        <v>6623.8700000000199</v>
      </c>
      <c r="K634" s="58">
        <v>220795.77</v>
      </c>
      <c r="L634" s="58">
        <v>8986.57</v>
      </c>
      <c r="M634" s="58">
        <v>15262.64</v>
      </c>
      <c r="N634" s="58">
        <v>10270.52</v>
      </c>
      <c r="O634" s="58">
        <v>37195.120000000003</v>
      </c>
      <c r="P634" s="58">
        <v>0</v>
      </c>
      <c r="Q634" s="58">
        <v>-1635.5323429462001</v>
      </c>
      <c r="R634" s="58">
        <v>70079.317657053805</v>
      </c>
      <c r="S634" s="58">
        <v>15932.1045565568</v>
      </c>
      <c r="T634" s="58">
        <v>-0.02</v>
      </c>
      <c r="U634" s="58">
        <v>2514.23</v>
      </c>
      <c r="V634" s="58">
        <v>88525.632213610603</v>
      </c>
      <c r="W634" s="58">
        <v>132270.13778638901</v>
      </c>
      <c r="X634" s="58">
        <v>26838.78</v>
      </c>
      <c r="Y634" s="58">
        <v>8256.08</v>
      </c>
      <c r="Z634" s="58">
        <v>1551.52</v>
      </c>
      <c r="AA634" s="58">
        <v>10766.25</v>
      </c>
      <c r="AB634" s="58">
        <v>665.21528301886997</v>
      </c>
      <c r="AC634" s="58">
        <v>0</v>
      </c>
      <c r="AD634" s="58">
        <v>48077.845283018898</v>
      </c>
      <c r="AE634" s="58">
        <v>6300</v>
      </c>
      <c r="AF634" s="58">
        <v>0</v>
      </c>
      <c r="AG634" s="58">
        <v>1090.6500000000001</v>
      </c>
      <c r="AH634" s="58">
        <v>250</v>
      </c>
      <c r="AI634" s="58">
        <v>0</v>
      </c>
      <c r="AJ634" s="58">
        <v>474.77</v>
      </c>
      <c r="AK634" s="58">
        <v>48.49</v>
      </c>
      <c r="AL634" s="58">
        <v>0</v>
      </c>
      <c r="AM634" s="58">
        <v>1071.3800000000001</v>
      </c>
      <c r="AN634" s="58">
        <v>503.03</v>
      </c>
      <c r="AO634" s="58">
        <v>987.55</v>
      </c>
      <c r="AP634" s="58">
        <v>0</v>
      </c>
      <c r="AQ634" s="58">
        <v>450</v>
      </c>
      <c r="AR634" s="58">
        <v>0</v>
      </c>
      <c r="AS634" s="58">
        <v>0</v>
      </c>
      <c r="AT634" s="58">
        <v>0</v>
      </c>
      <c r="AU634" s="58">
        <v>0</v>
      </c>
      <c r="AV634" s="58">
        <v>3316.6059269999901</v>
      </c>
      <c r="AW634" s="58">
        <v>14492.475927</v>
      </c>
      <c r="AX634" s="58">
        <v>32076</v>
      </c>
      <c r="AY634" s="58">
        <v>10543.69</v>
      </c>
      <c r="AZ634" s="58">
        <v>42619.69</v>
      </c>
      <c r="BA634" s="58">
        <v>27080.126576370101</v>
      </c>
    </row>
    <row r="635" spans="1:53">
      <c r="A635" s="56">
        <v>202404</v>
      </c>
      <c r="B635" s="56" t="s">
        <v>528</v>
      </c>
      <c r="C635" s="56" t="s">
        <v>298</v>
      </c>
      <c r="D635" s="56" t="s">
        <v>297</v>
      </c>
      <c r="E635" s="62" t="str">
        <f>VLOOKUP(C635,'[2]2024年门店-截止10.31'!A:C,3,0)</f>
        <v>营业</v>
      </c>
      <c r="F635" s="63">
        <f>VLOOKUP(C635,[2]面积!A:B,2,0)</f>
        <v>73.8</v>
      </c>
      <c r="G635" s="57" t="str">
        <f>IF(OR(E635="营业",E635="装修中"),VLOOKUP(C635,[2]当前组织架构!C:H,6,0),"")</f>
        <v>孙军</v>
      </c>
      <c r="H635" s="57" t="str">
        <f>IF(OR(E635="营业",E635="装修中"),VLOOKUP(C635,[2]当前组织架构!C:H,5,0),"")</f>
        <v>甘胜斌</v>
      </c>
      <c r="I635" s="58">
        <v>132717.53</v>
      </c>
      <c r="J635" s="58">
        <v>7512.31</v>
      </c>
      <c r="K635" s="58">
        <v>125205.22</v>
      </c>
      <c r="L635" s="58">
        <v>6487.7</v>
      </c>
      <c r="M635" s="58">
        <v>6343.67</v>
      </c>
      <c r="N635" s="58">
        <v>6186.31</v>
      </c>
      <c r="O635" s="58">
        <v>17397.22</v>
      </c>
      <c r="P635" s="58">
        <v>0</v>
      </c>
      <c r="Q635" s="58">
        <v>-807.56894574210003</v>
      </c>
      <c r="R635" s="58">
        <v>35607.331054257898</v>
      </c>
      <c r="S635" s="58">
        <v>7569.5578963080397</v>
      </c>
      <c r="T635" s="58">
        <v>0</v>
      </c>
      <c r="U635" s="58">
        <v>3097.34</v>
      </c>
      <c r="V635" s="58">
        <v>46274.228950565899</v>
      </c>
      <c r="W635" s="58">
        <v>78930.991049434102</v>
      </c>
      <c r="X635" s="58">
        <v>22539.16</v>
      </c>
      <c r="Y635" s="58">
        <v>4633.18</v>
      </c>
      <c r="Z635" s="58">
        <v>1257.02</v>
      </c>
      <c r="AA635" s="58">
        <v>3890.65</v>
      </c>
      <c r="AB635" s="58">
        <v>2671.9235849056599</v>
      </c>
      <c r="AC635" s="58">
        <v>0</v>
      </c>
      <c r="AD635" s="58">
        <v>34991.933584905702</v>
      </c>
      <c r="AE635" s="58">
        <v>5293.51</v>
      </c>
      <c r="AF635" s="58">
        <v>0</v>
      </c>
      <c r="AG635" s="58">
        <v>493.31</v>
      </c>
      <c r="AH635" s="58">
        <v>589</v>
      </c>
      <c r="AI635" s="58">
        <v>860</v>
      </c>
      <c r="AJ635" s="58">
        <v>23.01</v>
      </c>
      <c r="AK635" s="58">
        <v>44.2</v>
      </c>
      <c r="AL635" s="58">
        <v>0</v>
      </c>
      <c r="AM635" s="58">
        <v>1799.09</v>
      </c>
      <c r="AN635" s="58">
        <v>982.74</v>
      </c>
      <c r="AO635" s="58">
        <v>608.64</v>
      </c>
      <c r="AP635" s="58">
        <v>0</v>
      </c>
      <c r="AQ635" s="58">
        <v>0</v>
      </c>
      <c r="AR635" s="58">
        <v>0</v>
      </c>
      <c r="AS635" s="58">
        <v>0</v>
      </c>
      <c r="AT635" s="58">
        <v>0</v>
      </c>
      <c r="AU635" s="58">
        <v>0</v>
      </c>
      <c r="AV635" s="58">
        <v>2349.8617878298401</v>
      </c>
      <c r="AW635" s="58">
        <v>13043.361787829799</v>
      </c>
      <c r="AX635" s="58">
        <v>38160.952380952403</v>
      </c>
      <c r="AY635" s="58">
        <v>7782.0754716981101</v>
      </c>
      <c r="AZ635" s="58">
        <v>45943.027852650499</v>
      </c>
      <c r="BA635" s="58">
        <v>-15047.3321759519</v>
      </c>
    </row>
    <row r="636" spans="1:53">
      <c r="A636" s="56">
        <v>202404</v>
      </c>
      <c r="B636" s="56" t="s">
        <v>528</v>
      </c>
      <c r="C636" s="56" t="s">
        <v>300</v>
      </c>
      <c r="D636" s="56" t="s">
        <v>299</v>
      </c>
      <c r="E636" s="62" t="str">
        <f>VLOOKUP(C636,'[2]2024年门店-截止10.31'!A:C,3,0)</f>
        <v>营业</v>
      </c>
      <c r="F636" s="63">
        <f>VLOOKUP(C636,[2]面积!A:B,2,0)</f>
        <v>67</v>
      </c>
      <c r="G636" s="57" t="str">
        <f>IF(OR(E636="营业",E636="装修中"),VLOOKUP(C636,[2]当前组织架构!C:H,6,0),"")</f>
        <v>江远洋</v>
      </c>
      <c r="H636" s="57" t="str">
        <f>IF(OR(E636="营业",E636="装修中"),VLOOKUP(C636,[2]当前组织架构!C:H,5,0),"")</f>
        <v>许瑛伦</v>
      </c>
      <c r="I636" s="58">
        <v>147074.04999999999</v>
      </c>
      <c r="J636" s="58">
        <v>4283.70999999999</v>
      </c>
      <c r="K636" s="58">
        <v>142790.34</v>
      </c>
      <c r="L636" s="58">
        <v>7436.01</v>
      </c>
      <c r="M636" s="58">
        <v>6642.79</v>
      </c>
      <c r="N636" s="58">
        <v>8424.14</v>
      </c>
      <c r="O636" s="58">
        <v>24533.58</v>
      </c>
      <c r="P636" s="58">
        <v>0</v>
      </c>
      <c r="Q636" s="58">
        <v>-1043.1233607061199</v>
      </c>
      <c r="R636" s="58">
        <v>45993.396639293896</v>
      </c>
      <c r="S636" s="58">
        <v>10372.382059142799</v>
      </c>
      <c r="T636" s="58">
        <v>0</v>
      </c>
      <c r="U636" s="58">
        <v>3913.16</v>
      </c>
      <c r="V636" s="58">
        <v>60278.938698436701</v>
      </c>
      <c r="W636" s="58">
        <v>82511.401301563295</v>
      </c>
      <c r="X636" s="58">
        <v>23563.98</v>
      </c>
      <c r="Y636" s="58">
        <v>1338.36</v>
      </c>
      <c r="Z636" s="58">
        <v>1294.3599999999999</v>
      </c>
      <c r="AA636" s="58">
        <v>2904.35</v>
      </c>
      <c r="AB636" s="58">
        <v>3423.1347169811302</v>
      </c>
      <c r="AC636" s="58">
        <v>0</v>
      </c>
      <c r="AD636" s="58">
        <v>32524.184716981101</v>
      </c>
      <c r="AE636" s="58">
        <v>3607.78</v>
      </c>
      <c r="AF636" s="58">
        <v>0</v>
      </c>
      <c r="AG636" s="58">
        <v>0</v>
      </c>
      <c r="AH636" s="58">
        <v>542.62</v>
      </c>
      <c r="AI636" s="58">
        <v>0</v>
      </c>
      <c r="AJ636" s="58">
        <v>0</v>
      </c>
      <c r="AK636" s="58">
        <v>206.55</v>
      </c>
      <c r="AL636" s="58">
        <v>0</v>
      </c>
      <c r="AM636" s="58">
        <v>668.02</v>
      </c>
      <c r="AN636" s="58">
        <v>286.05</v>
      </c>
      <c r="AO636" s="58">
        <v>601.04</v>
      </c>
      <c r="AP636" s="58">
        <v>0</v>
      </c>
      <c r="AQ636" s="58">
        <v>50</v>
      </c>
      <c r="AR636" s="58">
        <v>0</v>
      </c>
      <c r="AS636" s="58">
        <v>0</v>
      </c>
      <c r="AT636" s="58">
        <v>0</v>
      </c>
      <c r="AU636" s="58">
        <v>0</v>
      </c>
      <c r="AV636" s="58">
        <v>2187.1218167207298</v>
      </c>
      <c r="AW636" s="58">
        <v>8149.1818167207302</v>
      </c>
      <c r="AX636" s="58">
        <v>42042</v>
      </c>
      <c r="AY636" s="58">
        <v>7448</v>
      </c>
      <c r="AZ636" s="58">
        <v>49490</v>
      </c>
      <c r="BA636" s="58">
        <v>-7651.9652321385402</v>
      </c>
    </row>
    <row r="637" spans="1:53">
      <c r="A637" s="56">
        <v>202404</v>
      </c>
      <c r="B637" s="56" t="s">
        <v>531</v>
      </c>
      <c r="C637" s="56" t="s">
        <v>304</v>
      </c>
      <c r="D637" s="56" t="s">
        <v>303</v>
      </c>
      <c r="E637" s="62" t="str">
        <f>VLOOKUP(C637,'[2]2024年门店-截止10.31'!A:C,3,0)</f>
        <v>营业</v>
      </c>
      <c r="F637" s="63">
        <f>VLOOKUP(C637,[2]面积!A:B,2,0)</f>
        <v>75</v>
      </c>
      <c r="G637" s="57" t="str">
        <f>IF(OR(E637="营业",E637="装修中"),VLOOKUP(C637,[2]当前组织架构!C:H,6,0),"")</f>
        <v>刘佳</v>
      </c>
      <c r="H637" s="57" t="str">
        <f>IF(OR(E637="营业",E637="装修中"),VLOOKUP(C637,[2]当前组织架构!C:H,5,0),"")</f>
        <v>刘传良</v>
      </c>
      <c r="I637" s="58">
        <v>180332.26</v>
      </c>
      <c r="J637" s="58">
        <v>10207.49</v>
      </c>
      <c r="K637" s="58">
        <v>170124.77</v>
      </c>
      <c r="L637" s="58">
        <v>7170.07</v>
      </c>
      <c r="M637" s="58">
        <v>10980.14</v>
      </c>
      <c r="N637" s="58">
        <v>10733.68</v>
      </c>
      <c r="O637" s="58">
        <v>28881.9</v>
      </c>
      <c r="P637" s="58">
        <v>0</v>
      </c>
      <c r="Q637" s="58">
        <v>-1317.40940489785</v>
      </c>
      <c r="R637" s="58">
        <v>56448.3805951022</v>
      </c>
      <c r="S637" s="58">
        <v>12557.8279886688</v>
      </c>
      <c r="T637" s="58">
        <v>0</v>
      </c>
      <c r="U637" s="58">
        <v>2284.9699999999998</v>
      </c>
      <c r="V637" s="58">
        <v>71291.178583771005</v>
      </c>
      <c r="W637" s="58">
        <v>98833.591416228999</v>
      </c>
      <c r="X637" s="58">
        <v>28766.35</v>
      </c>
      <c r="Y637" s="58">
        <v>2882.47</v>
      </c>
      <c r="Z637" s="58">
        <v>1659.62</v>
      </c>
      <c r="AA637" s="58">
        <v>5138.53</v>
      </c>
      <c r="AB637" s="58">
        <v>1990.2905660377401</v>
      </c>
      <c r="AC637" s="58">
        <v>0</v>
      </c>
      <c r="AD637" s="58">
        <v>40437.260566037701</v>
      </c>
      <c r="AE637" s="58">
        <v>5247</v>
      </c>
      <c r="AF637" s="58">
        <v>21.1</v>
      </c>
      <c r="AG637" s="58">
        <v>354.05</v>
      </c>
      <c r="AH637" s="58">
        <v>695</v>
      </c>
      <c r="AI637" s="58">
        <v>0</v>
      </c>
      <c r="AJ637" s="58">
        <v>0</v>
      </c>
      <c r="AK637" s="58">
        <v>44.12</v>
      </c>
      <c r="AL637" s="58">
        <v>0</v>
      </c>
      <c r="AM637" s="58">
        <v>962.92</v>
      </c>
      <c r="AN637" s="58">
        <v>1393.6</v>
      </c>
      <c r="AO637" s="58">
        <v>417.72</v>
      </c>
      <c r="AP637" s="58">
        <v>0</v>
      </c>
      <c r="AQ637" s="58">
        <v>695</v>
      </c>
      <c r="AR637" s="58">
        <v>0</v>
      </c>
      <c r="AS637" s="58">
        <v>0</v>
      </c>
      <c r="AT637" s="58">
        <v>0</v>
      </c>
      <c r="AU637" s="58">
        <v>0</v>
      </c>
      <c r="AV637" s="58">
        <v>2427.6362504501299</v>
      </c>
      <c r="AW637" s="58">
        <v>12258.1462504501</v>
      </c>
      <c r="AX637" s="58">
        <v>22392.857142857101</v>
      </c>
      <c r="AY637" s="58">
        <v>11158.0188679245</v>
      </c>
      <c r="AZ637" s="58">
        <v>33550.876010781598</v>
      </c>
      <c r="BA637" s="58">
        <v>12587.3085889596</v>
      </c>
    </row>
    <row r="638" spans="1:53">
      <c r="A638" s="56">
        <v>202404</v>
      </c>
      <c r="B638" s="56" t="s">
        <v>528</v>
      </c>
      <c r="C638" s="56" t="s">
        <v>306</v>
      </c>
      <c r="D638" s="56" t="s">
        <v>305</v>
      </c>
      <c r="E638" s="62" t="str">
        <f>VLOOKUP(C638,'[2]2024年门店-截止10.31'!A:C,3,0)</f>
        <v>营业</v>
      </c>
      <c r="F638" s="63">
        <f>VLOOKUP(C638,[2]面积!A:B,2,0)</f>
        <v>92</v>
      </c>
      <c r="G638" s="57" t="str">
        <f>IF(OR(E638="营业",E638="装修中"),VLOOKUP(C638,[2]当前组织架构!C:H,6,0),"")</f>
        <v>刘佳</v>
      </c>
      <c r="H638" s="57" t="str">
        <f>IF(OR(E638="营业",E638="装修中"),VLOOKUP(C638,[2]当前组织架构!C:H,5,0),"")</f>
        <v>袁春福</v>
      </c>
      <c r="I638" s="58">
        <v>196810.02</v>
      </c>
      <c r="J638" s="58">
        <v>5732.3299999999899</v>
      </c>
      <c r="K638" s="58">
        <v>191077.69</v>
      </c>
      <c r="L638" s="58">
        <v>8914.06</v>
      </c>
      <c r="M638" s="58">
        <v>8322.2800000000007</v>
      </c>
      <c r="N638" s="58">
        <v>8593.16</v>
      </c>
      <c r="O638" s="58">
        <v>25261.63</v>
      </c>
      <c r="P638" s="58">
        <v>0</v>
      </c>
      <c r="Q638" s="58">
        <v>-1133.04196883343</v>
      </c>
      <c r="R638" s="58">
        <v>49958.088031166597</v>
      </c>
      <c r="S638" s="58">
        <v>10866.371170901701</v>
      </c>
      <c r="T638" s="58">
        <v>203.74</v>
      </c>
      <c r="U638" s="58">
        <v>9804.1299999999992</v>
      </c>
      <c r="V638" s="58">
        <v>70832.3292020683</v>
      </c>
      <c r="W638" s="58">
        <v>120245.36079793199</v>
      </c>
      <c r="X638" s="58">
        <v>26290.97</v>
      </c>
      <c r="Y638" s="58">
        <v>6519.17</v>
      </c>
      <c r="Z638" s="58">
        <v>2643.06</v>
      </c>
      <c r="AA638" s="58">
        <v>5984.01</v>
      </c>
      <c r="AB638" s="58">
        <v>1316.9545283018899</v>
      </c>
      <c r="AC638" s="58">
        <v>0</v>
      </c>
      <c r="AD638" s="58">
        <v>42754.164528301902</v>
      </c>
      <c r="AE638" s="58">
        <v>4134</v>
      </c>
      <c r="AF638" s="58">
        <v>0</v>
      </c>
      <c r="AG638" s="58">
        <v>435.6</v>
      </c>
      <c r="AH638" s="58">
        <v>0</v>
      </c>
      <c r="AI638" s="58">
        <v>0</v>
      </c>
      <c r="AJ638" s="58">
        <v>69.03</v>
      </c>
      <c r="AK638" s="58">
        <v>79.56</v>
      </c>
      <c r="AL638" s="58">
        <v>0</v>
      </c>
      <c r="AM638" s="58">
        <v>825.92</v>
      </c>
      <c r="AN638" s="58">
        <v>503.03</v>
      </c>
      <c r="AO638" s="58">
        <v>196.97</v>
      </c>
      <c r="AP638" s="58">
        <v>0</v>
      </c>
      <c r="AQ638" s="58">
        <v>450</v>
      </c>
      <c r="AR638" s="58">
        <v>0</v>
      </c>
      <c r="AS638" s="58">
        <v>0</v>
      </c>
      <c r="AT638" s="58">
        <v>0</v>
      </c>
      <c r="AU638" s="58">
        <v>0</v>
      </c>
      <c r="AV638" s="58">
        <v>2424.9585394871501</v>
      </c>
      <c r="AW638" s="58">
        <v>9119.0685394871507</v>
      </c>
      <c r="AX638" s="58">
        <v>43374</v>
      </c>
      <c r="AY638" s="58">
        <v>10380</v>
      </c>
      <c r="AZ638" s="58">
        <v>53754</v>
      </c>
      <c r="BA638" s="58">
        <v>14618.1277301429</v>
      </c>
    </row>
    <row r="639" spans="1:53">
      <c r="A639" s="56">
        <v>202404</v>
      </c>
      <c r="B639" s="56" t="s">
        <v>528</v>
      </c>
      <c r="C639" s="56" t="s">
        <v>308</v>
      </c>
      <c r="D639" s="56" t="s">
        <v>307</v>
      </c>
      <c r="E639" s="62" t="str">
        <f>VLOOKUP(C639,'[2]2024年门店-截止10.31'!A:C,3,0)</f>
        <v>已闭店</v>
      </c>
      <c r="F639" s="63">
        <f>VLOOKUP(C639,[2]面积!A:B,2,0)</f>
        <v>25</v>
      </c>
      <c r="G639" s="57" t="str">
        <f>IF(OR(E639="营业",E639="装修中"),VLOOKUP(C639,[2]当前组织架构!C:H,6,0),"")</f>
        <v/>
      </c>
      <c r="H639" s="57" t="str">
        <f>IF(OR(E639="营业",E639="装修中"),VLOOKUP(C639,[2]当前组织架构!C:H,5,0),"")</f>
        <v/>
      </c>
      <c r="I639" s="58">
        <v>54931.93</v>
      </c>
      <c r="J639" s="58">
        <v>3109.35</v>
      </c>
      <c r="K639" s="58">
        <v>51822.58</v>
      </c>
      <c r="L639" s="58">
        <v>3306.8</v>
      </c>
      <c r="M639" s="58">
        <v>2162.3000000000002</v>
      </c>
      <c r="N639" s="58">
        <v>3755.64</v>
      </c>
      <c r="O639" s="58">
        <v>6631.01</v>
      </c>
      <c r="P639" s="58">
        <v>0</v>
      </c>
      <c r="Q639" s="58">
        <v>-351.63109912289502</v>
      </c>
      <c r="R639" s="58">
        <v>15504.1189008771</v>
      </c>
      <c r="S639" s="58">
        <v>3023.5394645526198</v>
      </c>
      <c r="T639" s="58">
        <v>0</v>
      </c>
      <c r="U639" s="58">
        <v>2229.36</v>
      </c>
      <c r="V639" s="58">
        <v>20757.0183654297</v>
      </c>
      <c r="W639" s="58">
        <v>31065.561634570298</v>
      </c>
      <c r="X639" s="58">
        <v>14604</v>
      </c>
      <c r="Y639" s="58">
        <v>859.61</v>
      </c>
      <c r="Z639" s="58">
        <v>331.02</v>
      </c>
      <c r="AA639" s="58">
        <v>2088.85</v>
      </c>
      <c r="AB639" s="58">
        <v>1677.53</v>
      </c>
      <c r="AC639" s="58">
        <v>0</v>
      </c>
      <c r="AD639" s="58">
        <v>19561.009999999998</v>
      </c>
      <c r="AE639" s="58">
        <v>3137.06</v>
      </c>
      <c r="AF639" s="58">
        <v>0</v>
      </c>
      <c r="AG639" s="58">
        <v>275.88</v>
      </c>
      <c r="AH639" s="58">
        <v>561.83000000000004</v>
      </c>
      <c r="AI639" s="58">
        <v>0</v>
      </c>
      <c r="AJ639" s="58">
        <v>251.34</v>
      </c>
      <c r="AK639" s="58">
        <v>29.67</v>
      </c>
      <c r="AL639" s="58">
        <v>0</v>
      </c>
      <c r="AM639" s="58">
        <v>673.89</v>
      </c>
      <c r="AN639" s="58">
        <v>672.84</v>
      </c>
      <c r="AO639" s="58">
        <v>133.29</v>
      </c>
      <c r="AP639" s="58">
        <v>0</v>
      </c>
      <c r="AQ639" s="58">
        <v>0</v>
      </c>
      <c r="AR639" s="58">
        <v>0</v>
      </c>
      <c r="AS639" s="58">
        <v>0</v>
      </c>
      <c r="AT639" s="58">
        <v>0</v>
      </c>
      <c r="AU639" s="58">
        <v>0</v>
      </c>
      <c r="AV639" s="58">
        <v>2349.8617878298401</v>
      </c>
      <c r="AW639" s="58">
        <v>8085.6617878298403</v>
      </c>
      <c r="AX639" s="58">
        <v>5476.1904761904798</v>
      </c>
      <c r="AY639" s="58">
        <v>1768.8679245282999</v>
      </c>
      <c r="AZ639" s="58">
        <v>7245.0584007187799</v>
      </c>
      <c r="BA639" s="58">
        <v>-3826.1685539783198</v>
      </c>
    </row>
    <row r="640" spans="1:53">
      <c r="A640" s="56">
        <v>202404</v>
      </c>
      <c r="B640" s="56" t="s">
        <v>528</v>
      </c>
      <c r="C640" s="56" t="s">
        <v>310</v>
      </c>
      <c r="D640" s="56" t="s">
        <v>309</v>
      </c>
      <c r="E640" s="62" t="str">
        <f>VLOOKUP(C640,'[2]2024年门店-截止10.31'!A:C,3,0)</f>
        <v>营业</v>
      </c>
      <c r="F640" s="63">
        <f>VLOOKUP(C640,[2]面积!A:B,2,0)</f>
        <v>41.6</v>
      </c>
      <c r="G640" s="57" t="str">
        <f>IF(OR(E640="营业",E640="装修中"),VLOOKUP(C640,[2]当前组织架构!C:H,6,0),"")</f>
        <v>孙军</v>
      </c>
      <c r="H640" s="57" t="str">
        <f>IF(OR(E640="营业",E640="装修中"),VLOOKUP(C640,[2]当前组织架构!C:H,5,0),"")</f>
        <v>殷艳花</v>
      </c>
      <c r="I640" s="58">
        <v>190969.16</v>
      </c>
      <c r="J640" s="58">
        <v>10809.58</v>
      </c>
      <c r="K640" s="58">
        <v>180159.58</v>
      </c>
      <c r="L640" s="58">
        <v>8880.65</v>
      </c>
      <c r="M640" s="58">
        <v>8462.1299999999992</v>
      </c>
      <c r="N640" s="58">
        <v>11512.43</v>
      </c>
      <c r="O640" s="58">
        <v>23951.01</v>
      </c>
      <c r="P640" s="58">
        <v>0</v>
      </c>
      <c r="Q640" s="58">
        <v>-1171.0773176371599</v>
      </c>
      <c r="R640" s="58">
        <v>51635.142682362799</v>
      </c>
      <c r="S640" s="58">
        <v>10608.320823713</v>
      </c>
      <c r="T640" s="58">
        <v>0</v>
      </c>
      <c r="U640" s="58">
        <v>2886.49</v>
      </c>
      <c r="V640" s="58">
        <v>65129.953506075799</v>
      </c>
      <c r="W640" s="58">
        <v>115029.62649392401</v>
      </c>
      <c r="X640" s="58">
        <v>29373.49</v>
      </c>
      <c r="Y640" s="58">
        <v>5319.31</v>
      </c>
      <c r="Z640" s="58">
        <v>2458.27</v>
      </c>
      <c r="AA640" s="58">
        <v>9700.3799999999992</v>
      </c>
      <c r="AB640" s="58">
        <v>1908.9686792452801</v>
      </c>
      <c r="AC640" s="58">
        <v>0</v>
      </c>
      <c r="AD640" s="58">
        <v>48760.418679245297</v>
      </c>
      <c r="AE640" s="58">
        <v>4010.19</v>
      </c>
      <c r="AF640" s="58">
        <v>0</v>
      </c>
      <c r="AG640" s="58">
        <v>781.8</v>
      </c>
      <c r="AH640" s="58">
        <v>624</v>
      </c>
      <c r="AI640" s="58">
        <v>10</v>
      </c>
      <c r="AJ640" s="58">
        <v>50.98</v>
      </c>
      <c r="AK640" s="58">
        <v>55.36</v>
      </c>
      <c r="AL640" s="58">
        <v>0</v>
      </c>
      <c r="AM640" s="58">
        <v>1595.41</v>
      </c>
      <c r="AN640" s="58">
        <v>1692.94</v>
      </c>
      <c r="AO640" s="58">
        <v>464.23</v>
      </c>
      <c r="AP640" s="58">
        <v>0</v>
      </c>
      <c r="AQ640" s="58">
        <v>0</v>
      </c>
      <c r="AR640" s="58">
        <v>0</v>
      </c>
      <c r="AS640" s="58">
        <v>0</v>
      </c>
      <c r="AT640" s="58">
        <v>0</v>
      </c>
      <c r="AU640" s="58">
        <v>0</v>
      </c>
      <c r="AV640" s="58">
        <v>2349.8617878298401</v>
      </c>
      <c r="AW640" s="58">
        <v>11634.771787829801</v>
      </c>
      <c r="AX640" s="58">
        <v>52497.619047619002</v>
      </c>
      <c r="AY640" s="58">
        <v>4708.4905660377399</v>
      </c>
      <c r="AZ640" s="58">
        <v>57206.109613656699</v>
      </c>
      <c r="BA640" s="58">
        <v>-2571.6735868078299</v>
      </c>
    </row>
    <row r="641" spans="1:53">
      <c r="A641" s="56">
        <v>202404</v>
      </c>
      <c r="B641" s="56" t="s">
        <v>528</v>
      </c>
      <c r="C641" s="56" t="s">
        <v>312</v>
      </c>
      <c r="D641" s="56" t="s">
        <v>311</v>
      </c>
      <c r="E641" s="62" t="str">
        <f>VLOOKUP(C641,'[2]2024年门店-截止10.31'!A:C,3,0)</f>
        <v>营业</v>
      </c>
      <c r="F641" s="63">
        <f>VLOOKUP(C641,[2]面积!A:B,2,0)</f>
        <v>51</v>
      </c>
      <c r="G641" s="57" t="str">
        <f>IF(OR(E641="营业",E641="装修中"),VLOOKUP(C641,[2]当前组织架构!C:H,6,0),"")</f>
        <v>戴斌</v>
      </c>
      <c r="H641" s="57" t="str">
        <f>IF(OR(E641="营业",E641="装修中"),VLOOKUP(C641,[2]当前组织架构!C:H,5,0),"")</f>
        <v>冯珏</v>
      </c>
      <c r="I641" s="58">
        <v>186993.82</v>
      </c>
      <c r="J641" s="58">
        <v>10584.56</v>
      </c>
      <c r="K641" s="58">
        <v>176409.26</v>
      </c>
      <c r="L641" s="58">
        <v>8839</v>
      </c>
      <c r="M641" s="58">
        <v>9410.9599999999991</v>
      </c>
      <c r="N641" s="58">
        <v>12911.04</v>
      </c>
      <c r="O641" s="58">
        <v>23880.5</v>
      </c>
      <c r="P641" s="58">
        <v>0</v>
      </c>
      <c r="Q641" s="58">
        <v>-1220.6488587656099</v>
      </c>
      <c r="R641" s="58">
        <v>53820.851141234401</v>
      </c>
      <c r="S641" s="58">
        <v>10744.503457479799</v>
      </c>
      <c r="T641" s="58">
        <v>0</v>
      </c>
      <c r="U641" s="58">
        <v>2477.06</v>
      </c>
      <c r="V641" s="58">
        <v>67042.414598714196</v>
      </c>
      <c r="W641" s="58">
        <v>109366.845401286</v>
      </c>
      <c r="X641" s="58">
        <v>22519.3</v>
      </c>
      <c r="Y641" s="58">
        <v>9569.75</v>
      </c>
      <c r="Z641" s="58">
        <v>3366.87</v>
      </c>
      <c r="AA641" s="58">
        <v>5273.05</v>
      </c>
      <c r="AB641" s="58">
        <v>961.39698113207999</v>
      </c>
      <c r="AC641" s="58">
        <v>0</v>
      </c>
      <c r="AD641" s="58">
        <v>41690.366981132102</v>
      </c>
      <c r="AE641" s="58">
        <v>178.25</v>
      </c>
      <c r="AF641" s="58">
        <v>0</v>
      </c>
      <c r="AG641" s="58">
        <v>653.22</v>
      </c>
      <c r="AH641" s="58">
        <v>673.98</v>
      </c>
      <c r="AI641" s="58">
        <v>191</v>
      </c>
      <c r="AJ641" s="58">
        <v>511.12</v>
      </c>
      <c r="AK641" s="58">
        <v>47.12</v>
      </c>
      <c r="AL641" s="58">
        <v>0</v>
      </c>
      <c r="AM641" s="58">
        <v>1125.45</v>
      </c>
      <c r="AN641" s="58">
        <v>686.99</v>
      </c>
      <c r="AO641" s="58">
        <v>776.81</v>
      </c>
      <c r="AP641" s="58">
        <v>1000</v>
      </c>
      <c r="AQ641" s="58">
        <v>150</v>
      </c>
      <c r="AR641" s="58">
        <v>0</v>
      </c>
      <c r="AS641" s="58">
        <v>0</v>
      </c>
      <c r="AT641" s="58">
        <v>0</v>
      </c>
      <c r="AU641" s="58">
        <v>0</v>
      </c>
      <c r="AV641" s="58">
        <v>2588.9836955866499</v>
      </c>
      <c r="AW641" s="58">
        <v>8582.9236955866509</v>
      </c>
      <c r="AX641" s="58">
        <v>29547.619047618999</v>
      </c>
      <c r="AY641" s="58">
        <v>4550.2358490566003</v>
      </c>
      <c r="AZ641" s="58">
        <v>34097.854896675599</v>
      </c>
      <c r="BA641" s="58">
        <v>24995.699827891702</v>
      </c>
    </row>
    <row r="642" spans="1:53">
      <c r="A642" s="56">
        <v>202404</v>
      </c>
      <c r="B642" s="56" t="s">
        <v>528</v>
      </c>
      <c r="C642" s="56" t="s">
        <v>314</v>
      </c>
      <c r="D642" s="56" t="s">
        <v>313</v>
      </c>
      <c r="E642" s="62" t="str">
        <f>VLOOKUP(C642,'[2]2024年门店-截止10.31'!A:C,3,0)</f>
        <v>营业</v>
      </c>
      <c r="F642" s="63">
        <f>VLOOKUP(C642,[2]面积!A:B,2,0)</f>
        <v>94</v>
      </c>
      <c r="G642" s="57" t="str">
        <f>IF(OR(E642="营业",E642="装修中"),VLOOKUP(C642,[2]当前组织架构!C:H,6,0),"")</f>
        <v>戴斌</v>
      </c>
      <c r="H642" s="57" t="str">
        <f>IF(OR(E642="营业",E642="装修中"),VLOOKUP(C642,[2]当前组织架构!C:H,5,0),"")</f>
        <v>董婷婷</v>
      </c>
      <c r="I642" s="58">
        <v>205688.63</v>
      </c>
      <c r="J642" s="58">
        <v>11642.75</v>
      </c>
      <c r="K642" s="58">
        <v>194045.88</v>
      </c>
      <c r="L642" s="58">
        <v>9545.82</v>
      </c>
      <c r="M642" s="58">
        <v>9466.2099999999991</v>
      </c>
      <c r="N642" s="58">
        <v>9966.5</v>
      </c>
      <c r="O642" s="58">
        <v>26131.14</v>
      </c>
      <c r="P642" s="58">
        <v>0</v>
      </c>
      <c r="Q642" s="58">
        <v>-1222.16065682166</v>
      </c>
      <c r="R642" s="58">
        <v>53887.509343178303</v>
      </c>
      <c r="S642" s="58">
        <v>11398.649623027601</v>
      </c>
      <c r="T642" s="58">
        <v>0</v>
      </c>
      <c r="U642" s="58">
        <v>2477.06</v>
      </c>
      <c r="V642" s="58">
        <v>67763.218966205997</v>
      </c>
      <c r="W642" s="58">
        <v>126282.66103379399</v>
      </c>
      <c r="X642" s="58">
        <v>31708.23</v>
      </c>
      <c r="Y642" s="58">
        <v>3119.52</v>
      </c>
      <c r="Z642" s="58">
        <v>4475.95</v>
      </c>
      <c r="AA642" s="58">
        <v>5205.3500000000004</v>
      </c>
      <c r="AB642" s="58">
        <v>2748.1609433962299</v>
      </c>
      <c r="AC642" s="58">
        <v>0</v>
      </c>
      <c r="AD642" s="58">
        <v>47257.210943396203</v>
      </c>
      <c r="AE642" s="58">
        <v>6359.9</v>
      </c>
      <c r="AF642" s="58">
        <v>200</v>
      </c>
      <c r="AG642" s="58">
        <v>418.45</v>
      </c>
      <c r="AH642" s="58">
        <v>649.88</v>
      </c>
      <c r="AI642" s="58">
        <v>248</v>
      </c>
      <c r="AJ642" s="58">
        <v>0</v>
      </c>
      <c r="AK642" s="58">
        <v>35.270000000000003</v>
      </c>
      <c r="AL642" s="58">
        <v>0</v>
      </c>
      <c r="AM642" s="58">
        <v>1064.9100000000001</v>
      </c>
      <c r="AN642" s="58">
        <v>1019.22</v>
      </c>
      <c r="AO642" s="58">
        <v>623.35</v>
      </c>
      <c r="AP642" s="58">
        <v>0</v>
      </c>
      <c r="AQ642" s="58">
        <v>100</v>
      </c>
      <c r="AR642" s="58">
        <v>0</v>
      </c>
      <c r="AS642" s="58">
        <v>0</v>
      </c>
      <c r="AT642" s="58">
        <v>0</v>
      </c>
      <c r="AU642" s="58">
        <v>0</v>
      </c>
      <c r="AV642" s="58">
        <v>2026.0648066977601</v>
      </c>
      <c r="AW642" s="58">
        <v>12745.044806697801</v>
      </c>
      <c r="AX642" s="58">
        <v>22902.838095238101</v>
      </c>
      <c r="AY642" s="58">
        <v>9754.7169811320691</v>
      </c>
      <c r="AZ642" s="58">
        <v>32657.555076370201</v>
      </c>
      <c r="BA642" s="58">
        <v>33622.8502073298</v>
      </c>
    </row>
    <row r="643" spans="1:53">
      <c r="A643" s="56">
        <v>202404</v>
      </c>
      <c r="B643" s="56" t="s">
        <v>531</v>
      </c>
      <c r="C643" s="56" t="s">
        <v>318</v>
      </c>
      <c r="D643" s="56" t="s">
        <v>317</v>
      </c>
      <c r="E643" s="62" t="str">
        <f>VLOOKUP(C643,'[2]2024年门店-截止10.31'!A:C,3,0)</f>
        <v>营业</v>
      </c>
      <c r="F643" s="63">
        <f>VLOOKUP(C643,[2]面积!A:B,2,0)</f>
        <v>105.1</v>
      </c>
      <c r="G643" s="57" t="str">
        <f>IF(OR(E643="营业",E643="装修中"),VLOOKUP(C643,[2]当前组织架构!C:H,6,0),"")</f>
        <v>刘佳</v>
      </c>
      <c r="H643" s="57" t="str">
        <f>IF(OR(E643="营业",E643="装修中"),VLOOKUP(C643,[2]当前组织架构!C:H,5,0),"")</f>
        <v>王佳</v>
      </c>
      <c r="I643" s="58">
        <v>103718.97</v>
      </c>
      <c r="J643" s="58">
        <v>3020.94</v>
      </c>
      <c r="K643" s="58">
        <v>100698.03</v>
      </c>
      <c r="L643" s="58">
        <v>5596.19</v>
      </c>
      <c r="M643" s="58">
        <v>7549.05</v>
      </c>
      <c r="N643" s="58">
        <v>6757.74</v>
      </c>
      <c r="O643" s="58">
        <v>21354.92</v>
      </c>
      <c r="P643" s="58">
        <v>0</v>
      </c>
      <c r="Q643" s="58">
        <v>-940.92966592051903</v>
      </c>
      <c r="R643" s="58">
        <v>40316.970334079502</v>
      </c>
      <c r="S643" s="58">
        <v>9154.6815116579291</v>
      </c>
      <c r="T643" s="58">
        <v>-0.02</v>
      </c>
      <c r="U643" s="58">
        <v>7568.5</v>
      </c>
      <c r="V643" s="58">
        <v>57040.1318457374</v>
      </c>
      <c r="W643" s="58">
        <v>43657.898154262599</v>
      </c>
      <c r="X643" s="58">
        <v>14286.89</v>
      </c>
      <c r="Y643" s="58">
        <v>2096.4899999999998</v>
      </c>
      <c r="Z643" s="58">
        <v>1119.17</v>
      </c>
      <c r="AA643" s="58">
        <v>5102.91</v>
      </c>
      <c r="AB643" s="58">
        <v>306.40886792453</v>
      </c>
      <c r="AC643" s="58">
        <v>0</v>
      </c>
      <c r="AD643" s="58">
        <v>22911.868867924499</v>
      </c>
      <c r="AE643" s="58">
        <v>1934.42</v>
      </c>
      <c r="AF643" s="58">
        <v>91.8</v>
      </c>
      <c r="AG643" s="58">
        <v>264.97000000000003</v>
      </c>
      <c r="AH643" s="58">
        <v>403.33</v>
      </c>
      <c r="AI643" s="58">
        <v>0</v>
      </c>
      <c r="AJ643" s="58">
        <v>0</v>
      </c>
      <c r="AK643" s="58">
        <v>47.16</v>
      </c>
      <c r="AL643" s="58">
        <v>0</v>
      </c>
      <c r="AM643" s="58">
        <v>1065.76</v>
      </c>
      <c r="AN643" s="58">
        <v>503.03</v>
      </c>
      <c r="AO643" s="58">
        <v>275.43</v>
      </c>
      <c r="AP643" s="58">
        <v>0</v>
      </c>
      <c r="AQ643" s="58">
        <v>150</v>
      </c>
      <c r="AR643" s="58">
        <v>0</v>
      </c>
      <c r="AS643" s="58">
        <v>0</v>
      </c>
      <c r="AT643" s="58">
        <v>0</v>
      </c>
      <c r="AU643" s="58">
        <v>0</v>
      </c>
      <c r="AV643" s="58">
        <v>2453.2152261913702</v>
      </c>
      <c r="AW643" s="58">
        <v>7189.1152261913703</v>
      </c>
      <c r="AX643" s="58">
        <v>5959.17</v>
      </c>
      <c r="AY643" s="58">
        <v>6832</v>
      </c>
      <c r="AZ643" s="58">
        <v>12791.17</v>
      </c>
      <c r="BA643" s="58">
        <v>765.74406014673002</v>
      </c>
    </row>
    <row r="644" spans="1:53">
      <c r="A644" s="56">
        <v>202404</v>
      </c>
      <c r="B644" s="56" t="s">
        <v>532</v>
      </c>
      <c r="C644" s="56" t="s">
        <v>316</v>
      </c>
      <c r="D644" s="56" t="s">
        <v>315</v>
      </c>
      <c r="E644" s="62" t="str">
        <f>VLOOKUP(C644,'[2]2024年门店-截止10.31'!A:C,3,0)</f>
        <v>营业</v>
      </c>
      <c r="F644" s="63">
        <f>VLOOKUP(C644,[2]面积!A:B,2,0)</f>
        <v>66.17</v>
      </c>
      <c r="G644" s="57" t="str">
        <f>IF(OR(E644="营业",E644="装修中"),VLOOKUP(C644,[2]当前组织架构!C:H,6,0),"")</f>
        <v>江远洋</v>
      </c>
      <c r="H644" s="57" t="str">
        <f>IF(OR(E644="营业",E644="装修中"),VLOOKUP(C644,[2]当前组织架构!C:H,5,0),"")</f>
        <v>胡肖肖</v>
      </c>
      <c r="I644" s="58">
        <v>197242.04</v>
      </c>
      <c r="J644" s="58">
        <v>5744.91</v>
      </c>
      <c r="K644" s="58">
        <v>191497.13</v>
      </c>
      <c r="L644" s="58">
        <v>8507.35</v>
      </c>
      <c r="M644" s="58">
        <v>12287.59</v>
      </c>
      <c r="N644" s="58">
        <v>9105.26</v>
      </c>
      <c r="O644" s="58">
        <v>33537.82</v>
      </c>
      <c r="P644" s="58">
        <v>0</v>
      </c>
      <c r="Q644" s="58">
        <v>3243.7728066628301</v>
      </c>
      <c r="R644" s="58">
        <v>66681.792806662794</v>
      </c>
      <c r="S644" s="58">
        <v>24412.947489537</v>
      </c>
      <c r="T644" s="58">
        <v>-0.01</v>
      </c>
      <c r="U644" s="58">
        <v>19655.73</v>
      </c>
      <c r="V644" s="58">
        <v>110750.46029620001</v>
      </c>
      <c r="W644" s="58">
        <v>80746.669703800202</v>
      </c>
      <c r="X644" s="58">
        <v>25500</v>
      </c>
      <c r="Y644" s="58">
        <v>2038.95</v>
      </c>
      <c r="Z644" s="58">
        <v>2813.92</v>
      </c>
      <c r="AA644" s="58">
        <v>5556.24</v>
      </c>
      <c r="AB644" s="58">
        <v>926.59735849056995</v>
      </c>
      <c r="AC644" s="58">
        <v>0</v>
      </c>
      <c r="AD644" s="58">
        <v>36835.707358490603</v>
      </c>
      <c r="AE644" s="58">
        <v>6203</v>
      </c>
      <c r="AF644" s="58">
        <v>67.099999999999994</v>
      </c>
      <c r="AG644" s="58">
        <v>649.9</v>
      </c>
      <c r="AH644" s="58">
        <v>0</v>
      </c>
      <c r="AI644" s="58">
        <v>0</v>
      </c>
      <c r="AJ644" s="58">
        <v>0</v>
      </c>
      <c r="AK644" s="58">
        <v>47.5</v>
      </c>
      <c r="AL644" s="58">
        <v>0</v>
      </c>
      <c r="AM644" s="58">
        <v>916.5</v>
      </c>
      <c r="AN644" s="58">
        <v>384.05</v>
      </c>
      <c r="AO644" s="58">
        <v>606.66999999999996</v>
      </c>
      <c r="AP644" s="58">
        <v>0</v>
      </c>
      <c r="AQ644" s="58">
        <v>440</v>
      </c>
      <c r="AR644" s="58">
        <v>0</v>
      </c>
      <c r="AS644" s="58">
        <v>0</v>
      </c>
      <c r="AT644" s="58">
        <v>0</v>
      </c>
      <c r="AU644" s="58">
        <v>0</v>
      </c>
      <c r="AV644" s="58">
        <v>2423.3679233394801</v>
      </c>
      <c r="AW644" s="58">
        <v>11738.087923339501</v>
      </c>
      <c r="AX644" s="58">
        <v>22004.28</v>
      </c>
      <c r="AY644" s="58">
        <v>5783.41</v>
      </c>
      <c r="AZ644" s="58">
        <v>27787.69</v>
      </c>
      <c r="BA644" s="58">
        <v>4385.1844219700997</v>
      </c>
    </row>
    <row r="645" spans="1:53">
      <c r="A645" s="56">
        <v>202404</v>
      </c>
      <c r="B645" s="56" t="s">
        <v>532</v>
      </c>
      <c r="C645" s="56" t="s">
        <v>326</v>
      </c>
      <c r="D645" s="56" t="s">
        <v>325</v>
      </c>
      <c r="E645" s="62" t="str">
        <f>VLOOKUP(C645,'[2]2024年门店-截止10.31'!A:C,3,0)</f>
        <v>营业</v>
      </c>
      <c r="F645" s="63">
        <f>VLOOKUP(C645,[2]面积!A:B,2,0)</f>
        <v>53</v>
      </c>
      <c r="G645" s="57" t="str">
        <f>IF(OR(E645="营业",E645="装修中"),VLOOKUP(C645,[2]当前组织架构!C:H,6,0),"")</f>
        <v>江远洋</v>
      </c>
      <c r="H645" s="57" t="str">
        <f>IF(OR(E645="营业",E645="装修中"),VLOOKUP(C645,[2]当前组织架构!C:H,5,0),"")</f>
        <v>郭静</v>
      </c>
      <c r="I645" s="58">
        <v>135211.85</v>
      </c>
      <c r="J645" s="58">
        <v>3938.20999999999</v>
      </c>
      <c r="K645" s="58">
        <v>131273.64000000001</v>
      </c>
      <c r="L645" s="58">
        <v>6251.39</v>
      </c>
      <c r="M645" s="58">
        <v>6681.69</v>
      </c>
      <c r="N645" s="58">
        <v>5335.08</v>
      </c>
      <c r="O645" s="58">
        <v>20882.78</v>
      </c>
      <c r="P645" s="58">
        <v>0</v>
      </c>
      <c r="Q645" s="58">
        <v>2001.90287350217</v>
      </c>
      <c r="R645" s="58">
        <v>41152.842873502203</v>
      </c>
      <c r="S645" s="58">
        <v>15148.9528898111</v>
      </c>
      <c r="T645" s="58">
        <v>0</v>
      </c>
      <c r="U645" s="58">
        <v>4018.37</v>
      </c>
      <c r="V645" s="58">
        <v>60320.1657633133</v>
      </c>
      <c r="W645" s="58">
        <v>70953.474236686699</v>
      </c>
      <c r="X645" s="58">
        <v>16615.939999999999</v>
      </c>
      <c r="Y645" s="58">
        <v>2921.72</v>
      </c>
      <c r="Z645" s="58">
        <v>1266.6300000000001</v>
      </c>
      <c r="AA645" s="58">
        <v>4125.3599999999997</v>
      </c>
      <c r="AB645" s="58">
        <v>339.66283018868</v>
      </c>
      <c r="AC645" s="58">
        <v>0</v>
      </c>
      <c r="AD645" s="58">
        <v>25269.312830188701</v>
      </c>
      <c r="AE645" s="58">
        <v>2685.35</v>
      </c>
      <c r="AF645" s="58">
        <v>0</v>
      </c>
      <c r="AG645" s="58">
        <v>365.56</v>
      </c>
      <c r="AH645" s="58">
        <v>254.6</v>
      </c>
      <c r="AI645" s="58">
        <v>0</v>
      </c>
      <c r="AJ645" s="58">
        <v>86</v>
      </c>
      <c r="AK645" s="58">
        <v>36.020000000000003</v>
      </c>
      <c r="AL645" s="58">
        <v>0</v>
      </c>
      <c r="AM645" s="58">
        <v>1081.02</v>
      </c>
      <c r="AN645" s="58">
        <v>503.03</v>
      </c>
      <c r="AO645" s="58">
        <v>563.78</v>
      </c>
      <c r="AP645" s="58">
        <v>0</v>
      </c>
      <c r="AQ645" s="58">
        <v>258</v>
      </c>
      <c r="AR645" s="58">
        <v>0</v>
      </c>
      <c r="AS645" s="58">
        <v>0</v>
      </c>
      <c r="AT645" s="58">
        <v>0</v>
      </c>
      <c r="AU645" s="58">
        <v>0</v>
      </c>
      <c r="AV645" s="58">
        <v>1861.9050983918901</v>
      </c>
      <c r="AW645" s="58">
        <v>7695.2650983918902</v>
      </c>
      <c r="AX645" s="58">
        <v>29927.34</v>
      </c>
      <c r="AY645" s="58">
        <v>5105</v>
      </c>
      <c r="AZ645" s="58">
        <v>35032.339999999997</v>
      </c>
      <c r="BA645" s="58">
        <v>2956.55630810611</v>
      </c>
    </row>
    <row r="646" spans="1:53">
      <c r="A646" s="56">
        <v>202404</v>
      </c>
      <c r="B646" s="56" t="s">
        <v>528</v>
      </c>
      <c r="C646" s="56" t="s">
        <v>320</v>
      </c>
      <c r="D646" s="56" t="s">
        <v>319</v>
      </c>
      <c r="E646" s="62" t="str">
        <f>VLOOKUP(C646,'[2]2024年门店-截止10.31'!A:C,3,0)</f>
        <v>营业</v>
      </c>
      <c r="F646" s="63">
        <f>VLOOKUP(C646,[2]面积!A:B,2,0)</f>
        <v>55.22</v>
      </c>
      <c r="G646" s="57" t="str">
        <f>IF(OR(E646="营业",E646="装修中"),VLOOKUP(C646,[2]当前组织架构!C:H,6,0),"")</f>
        <v>江远洋</v>
      </c>
      <c r="H646" s="57" t="str">
        <f>IF(OR(E646="营业",E646="装修中"),VLOOKUP(C646,[2]当前组织架构!C:H,5,0),"")</f>
        <v>严彪</v>
      </c>
      <c r="I646" s="58">
        <v>154351.12</v>
      </c>
      <c r="J646" s="58">
        <v>8736.8599999999897</v>
      </c>
      <c r="K646" s="58">
        <v>145614.26</v>
      </c>
      <c r="L646" s="58">
        <v>7424.7</v>
      </c>
      <c r="M646" s="58">
        <v>5977.65</v>
      </c>
      <c r="N646" s="58">
        <v>6926.29</v>
      </c>
      <c r="O646" s="58">
        <v>20079.5</v>
      </c>
      <c r="P646" s="58">
        <v>0</v>
      </c>
      <c r="Q646" s="58">
        <v>-896.12655861197402</v>
      </c>
      <c r="R646" s="58">
        <v>39512.013441388001</v>
      </c>
      <c r="S646" s="58">
        <v>8623.0994955722508</v>
      </c>
      <c r="T646" s="58">
        <v>0</v>
      </c>
      <c r="U646" s="58">
        <v>2261.34</v>
      </c>
      <c r="V646" s="58">
        <v>50396.452936960297</v>
      </c>
      <c r="W646" s="58">
        <v>95217.807063039698</v>
      </c>
      <c r="X646" s="58">
        <v>26636</v>
      </c>
      <c r="Y646" s="58">
        <v>1878.08</v>
      </c>
      <c r="Z646" s="58">
        <v>3147.07</v>
      </c>
      <c r="AA646" s="58">
        <v>3567.05</v>
      </c>
      <c r="AB646" s="58">
        <v>493.74603773584897</v>
      </c>
      <c r="AC646" s="58">
        <v>0</v>
      </c>
      <c r="AD646" s="58">
        <v>35721.946037735899</v>
      </c>
      <c r="AE646" s="58">
        <v>3985.1</v>
      </c>
      <c r="AF646" s="58">
        <v>0</v>
      </c>
      <c r="AG646" s="58">
        <v>109.46</v>
      </c>
      <c r="AH646" s="58">
        <v>399.1</v>
      </c>
      <c r="AI646" s="58">
        <v>0</v>
      </c>
      <c r="AJ646" s="58">
        <v>46.02</v>
      </c>
      <c r="AK646" s="58">
        <v>44.82</v>
      </c>
      <c r="AL646" s="58">
        <v>0</v>
      </c>
      <c r="AM646" s="58">
        <v>1253.33</v>
      </c>
      <c r="AN646" s="58">
        <v>624.82000000000005</v>
      </c>
      <c r="AO646" s="58">
        <v>723.4</v>
      </c>
      <c r="AP646" s="58">
        <v>0</v>
      </c>
      <c r="AQ646" s="58">
        <v>50</v>
      </c>
      <c r="AR646" s="58">
        <v>0</v>
      </c>
      <c r="AS646" s="58">
        <v>0</v>
      </c>
      <c r="AT646" s="58">
        <v>0</v>
      </c>
      <c r="AU646" s="58">
        <v>0</v>
      </c>
      <c r="AV646" s="58">
        <v>2187.1218167207298</v>
      </c>
      <c r="AW646" s="58">
        <v>9423.1718167207291</v>
      </c>
      <c r="AX646" s="58">
        <v>28924.761904761901</v>
      </c>
      <c r="AY646" s="58">
        <v>9250.7358490566003</v>
      </c>
      <c r="AZ646" s="58">
        <v>38175.497753818498</v>
      </c>
      <c r="BA646" s="58">
        <v>11897.191454764599</v>
      </c>
    </row>
    <row r="647" spans="1:53">
      <c r="A647" s="56">
        <v>202404</v>
      </c>
      <c r="B647" s="56" t="s">
        <v>531</v>
      </c>
      <c r="C647" s="56" t="s">
        <v>324</v>
      </c>
      <c r="D647" s="56" t="s">
        <v>323</v>
      </c>
      <c r="E647" s="62" t="str">
        <f>VLOOKUP(C647,'[2]2024年门店-截止10.31'!A:C,3,0)</f>
        <v>营业</v>
      </c>
      <c r="F647" s="63">
        <f>VLOOKUP(C647,[2]面积!A:B,2,0)</f>
        <v>63.62</v>
      </c>
      <c r="G647" s="57" t="str">
        <f>IF(OR(E647="营业",E647="装修中"),VLOOKUP(C647,[2]当前组织架构!C:H,6,0),"")</f>
        <v>刘佳</v>
      </c>
      <c r="H647" s="57" t="str">
        <f>IF(OR(E647="营业",E647="装修中"),VLOOKUP(C647,[2]当前组织架构!C:H,5,0),"")</f>
        <v>巨伦</v>
      </c>
      <c r="I647" s="58">
        <v>145019.47</v>
      </c>
      <c r="J647" s="58">
        <v>8208.6499999999905</v>
      </c>
      <c r="K647" s="58">
        <v>136810.82</v>
      </c>
      <c r="L647" s="58">
        <v>5747.22</v>
      </c>
      <c r="M647" s="58">
        <v>9739.24</v>
      </c>
      <c r="N647" s="58">
        <v>6106.7</v>
      </c>
      <c r="O647" s="58">
        <v>24161.75</v>
      </c>
      <c r="P647" s="58">
        <v>0</v>
      </c>
      <c r="Q647" s="58">
        <v>-1043.48869381436</v>
      </c>
      <c r="R647" s="58">
        <v>44711.421306185599</v>
      </c>
      <c r="S647" s="58">
        <v>10274.8695098521</v>
      </c>
      <c r="T647" s="58">
        <v>0</v>
      </c>
      <c r="U647" s="58">
        <v>2478.38</v>
      </c>
      <c r="V647" s="58">
        <v>57464.670816037702</v>
      </c>
      <c r="W647" s="58">
        <v>79346.149183962305</v>
      </c>
      <c r="X647" s="58">
        <v>19133.93</v>
      </c>
      <c r="Y647" s="58">
        <v>3389.25</v>
      </c>
      <c r="Z647" s="58">
        <v>1224.95</v>
      </c>
      <c r="AA647" s="58">
        <v>6498.88</v>
      </c>
      <c r="AB647" s="58">
        <v>425.80679245283</v>
      </c>
      <c r="AC647" s="58">
        <v>0</v>
      </c>
      <c r="AD647" s="58">
        <v>30672.816792452799</v>
      </c>
      <c r="AE647" s="58">
        <v>5600</v>
      </c>
      <c r="AF647" s="58">
        <v>751.35</v>
      </c>
      <c r="AG647" s="58">
        <v>1676.14</v>
      </c>
      <c r="AH647" s="58">
        <v>689.24</v>
      </c>
      <c r="AI647" s="58">
        <v>559</v>
      </c>
      <c r="AJ647" s="58">
        <v>90.68</v>
      </c>
      <c r="AK647" s="58">
        <v>31.38</v>
      </c>
      <c r="AL647" s="58">
        <v>0</v>
      </c>
      <c r="AM647" s="58">
        <v>2913.58</v>
      </c>
      <c r="AN647" s="58">
        <v>503.03</v>
      </c>
      <c r="AO647" s="58">
        <v>584.89</v>
      </c>
      <c r="AP647" s="58">
        <v>0</v>
      </c>
      <c r="AQ647" s="58">
        <v>450</v>
      </c>
      <c r="AR647" s="58">
        <v>0</v>
      </c>
      <c r="AS647" s="58">
        <v>0</v>
      </c>
      <c r="AT647" s="58">
        <v>0</v>
      </c>
      <c r="AU647" s="58">
        <v>0</v>
      </c>
      <c r="AV647" s="58">
        <v>3316.6059269999901</v>
      </c>
      <c r="AW647" s="58">
        <v>17165.895927000001</v>
      </c>
      <c r="AX647" s="58">
        <v>13486.209523809501</v>
      </c>
      <c r="AY647" s="58">
        <v>3742.64150943396</v>
      </c>
      <c r="AZ647" s="58">
        <v>17228.8510332435</v>
      </c>
      <c r="BA647" s="58">
        <v>14278.585431265999</v>
      </c>
    </row>
    <row r="648" spans="1:53">
      <c r="A648" s="56">
        <v>202404</v>
      </c>
      <c r="B648" s="56" t="s">
        <v>528</v>
      </c>
      <c r="C648" s="56" t="s">
        <v>322</v>
      </c>
      <c r="D648" s="56" t="s">
        <v>321</v>
      </c>
      <c r="E648" s="62" t="str">
        <f>VLOOKUP(C648,'[2]2024年门店-截止10.31'!A:C,3,0)</f>
        <v>营业</v>
      </c>
      <c r="F648" s="63">
        <f>VLOOKUP(C648,[2]面积!A:B,2,0)</f>
        <v>88.53</v>
      </c>
      <c r="G648" s="57" t="str">
        <f>IF(OR(E648="营业",E648="装修中"),VLOOKUP(C648,[2]当前组织架构!C:H,6,0),"")</f>
        <v>戴斌</v>
      </c>
      <c r="H648" s="57" t="str">
        <f>IF(OR(E648="营业",E648="装修中"),VLOOKUP(C648,[2]当前组织架构!C:H,5,0),"")</f>
        <v>池甜</v>
      </c>
      <c r="I648" s="58">
        <v>196306.23</v>
      </c>
      <c r="J648" s="58">
        <v>5717.66</v>
      </c>
      <c r="K648" s="58">
        <v>190588.57</v>
      </c>
      <c r="L648" s="58">
        <v>7911.52</v>
      </c>
      <c r="M648" s="58">
        <v>13469.06</v>
      </c>
      <c r="N648" s="58">
        <v>6417.64</v>
      </c>
      <c r="O648" s="58">
        <v>29749.29</v>
      </c>
      <c r="P648" s="58">
        <v>0</v>
      </c>
      <c r="Q648" s="58">
        <v>-1276.2243471980701</v>
      </c>
      <c r="R648" s="58">
        <v>56271.285652801897</v>
      </c>
      <c r="S648" s="58">
        <v>12613.298105989201</v>
      </c>
      <c r="T648" s="58">
        <v>0</v>
      </c>
      <c r="U648" s="58">
        <v>6146.92</v>
      </c>
      <c r="V648" s="58">
        <v>75031.503758791194</v>
      </c>
      <c r="W648" s="58">
        <v>115557.066241209</v>
      </c>
      <c r="X648" s="58">
        <v>30404.55</v>
      </c>
      <c r="Y648" s="58">
        <v>6537.4</v>
      </c>
      <c r="Z648" s="58">
        <v>2069.46</v>
      </c>
      <c r="AA648" s="58">
        <v>6168.58</v>
      </c>
      <c r="AB648" s="58">
        <v>682.04358490566005</v>
      </c>
      <c r="AC648" s="58">
        <v>0</v>
      </c>
      <c r="AD648" s="58">
        <v>45862.033584905701</v>
      </c>
      <c r="AE648" s="58">
        <v>3819.23</v>
      </c>
      <c r="AF648" s="58">
        <v>31.47</v>
      </c>
      <c r="AG648" s="58">
        <v>629.58000000000004</v>
      </c>
      <c r="AH648" s="58">
        <v>1329.1</v>
      </c>
      <c r="AI648" s="58">
        <v>0</v>
      </c>
      <c r="AJ648" s="58">
        <v>618.82000000000005</v>
      </c>
      <c r="AK648" s="58">
        <v>36.880000000000003</v>
      </c>
      <c r="AL648" s="58">
        <v>0</v>
      </c>
      <c r="AM648" s="58">
        <v>1001.48</v>
      </c>
      <c r="AN648" s="58">
        <v>503.03</v>
      </c>
      <c r="AO648" s="58">
        <v>718.26</v>
      </c>
      <c r="AP648" s="58">
        <v>0</v>
      </c>
      <c r="AQ648" s="58">
        <v>690</v>
      </c>
      <c r="AR648" s="58">
        <v>0</v>
      </c>
      <c r="AS648" s="58">
        <v>0</v>
      </c>
      <c r="AT648" s="58">
        <v>0</v>
      </c>
      <c r="AU648" s="58">
        <v>0</v>
      </c>
      <c r="AV648" s="58">
        <v>2453.2501526097099</v>
      </c>
      <c r="AW648" s="58">
        <v>11831.100152609701</v>
      </c>
      <c r="AX648" s="58">
        <v>22214.46</v>
      </c>
      <c r="AY648" s="58">
        <v>9295.65</v>
      </c>
      <c r="AZ648" s="58">
        <v>31510.11</v>
      </c>
      <c r="BA648" s="58">
        <v>26353.822503693598</v>
      </c>
    </row>
    <row r="649" spans="1:53">
      <c r="A649" s="56">
        <v>202404</v>
      </c>
      <c r="B649" s="56" t="s">
        <v>528</v>
      </c>
      <c r="C649" s="56" t="s">
        <v>330</v>
      </c>
      <c r="D649" s="56" t="s">
        <v>329</v>
      </c>
      <c r="E649" s="62" t="str">
        <f>VLOOKUP(C649,'[2]2024年门店-截止10.31'!A:C,3,0)</f>
        <v>营业</v>
      </c>
      <c r="F649" s="63">
        <f>VLOOKUP(C649,[2]面积!A:B,2,0)</f>
        <v>49.92</v>
      </c>
      <c r="G649" s="57" t="str">
        <f>IF(OR(E649="营业",E649="装修中"),VLOOKUP(C649,[2]当前组织架构!C:H,6,0),"")</f>
        <v>江远洋</v>
      </c>
      <c r="H649" s="57" t="str">
        <f>IF(OR(E649="营业",E649="装修中"),VLOOKUP(C649,[2]当前组织架构!C:H,5,0),"")</f>
        <v>许瑛伦</v>
      </c>
      <c r="I649" s="58">
        <v>25138.639999999999</v>
      </c>
      <c r="J649" s="58">
        <v>1422.94</v>
      </c>
      <c r="K649" s="58">
        <v>23715.7</v>
      </c>
      <c r="L649" s="58">
        <v>1157.54</v>
      </c>
      <c r="M649" s="58">
        <v>1410.85</v>
      </c>
      <c r="N649" s="58">
        <v>1065.8</v>
      </c>
      <c r="O649" s="58">
        <v>3694.57</v>
      </c>
      <c r="P649" s="58">
        <v>0</v>
      </c>
      <c r="Q649" s="58">
        <v>-162.529046813169</v>
      </c>
      <c r="R649" s="58">
        <v>7166.2309531868304</v>
      </c>
      <c r="S649" s="58">
        <v>1579.1872111308101</v>
      </c>
      <c r="T649" s="58">
        <v>0</v>
      </c>
      <c r="U649" s="58">
        <v>2044.83</v>
      </c>
      <c r="V649" s="58">
        <v>10790.2481643176</v>
      </c>
      <c r="W649" s="58">
        <v>12925.451835682399</v>
      </c>
      <c r="X649" s="58">
        <v>2996.41</v>
      </c>
      <c r="Y649" s="58">
        <v>1241.04</v>
      </c>
      <c r="Z649" s="58">
        <v>1432.52</v>
      </c>
      <c r="AA649" s="58">
        <v>-35.020000000000103</v>
      </c>
      <c r="AB649" s="58">
        <v>540.63283018867901</v>
      </c>
      <c r="AC649" s="58">
        <v>0</v>
      </c>
      <c r="AD649" s="58">
        <v>6175.5828301886804</v>
      </c>
      <c r="AE649" s="58">
        <v>1626.29</v>
      </c>
      <c r="AF649" s="58">
        <v>0</v>
      </c>
      <c r="AG649" s="58">
        <v>48.16</v>
      </c>
      <c r="AH649" s="58">
        <v>399</v>
      </c>
      <c r="AI649" s="58">
        <v>0</v>
      </c>
      <c r="AJ649" s="58">
        <v>0</v>
      </c>
      <c r="AK649" s="58">
        <v>44.81</v>
      </c>
      <c r="AL649" s="58">
        <v>0</v>
      </c>
      <c r="AM649" s="58">
        <v>282.45999999999998</v>
      </c>
      <c r="AN649" s="58">
        <v>1111.29</v>
      </c>
      <c r="AO649" s="58">
        <v>96.5</v>
      </c>
      <c r="AP649" s="58">
        <v>0</v>
      </c>
      <c r="AQ649" s="58">
        <v>2654.5</v>
      </c>
      <c r="AR649" s="58">
        <v>0</v>
      </c>
      <c r="AS649" s="58">
        <v>0</v>
      </c>
      <c r="AT649" s="58">
        <v>0</v>
      </c>
      <c r="AU649" s="58">
        <v>0</v>
      </c>
      <c r="AV649" s="58">
        <v>2187.1218167207298</v>
      </c>
      <c r="AW649" s="58">
        <v>8450.1318167207301</v>
      </c>
      <c r="AX649" s="58">
        <v>5229.7142857142899</v>
      </c>
      <c r="AY649" s="58">
        <v>2119.2452830188699</v>
      </c>
      <c r="AZ649" s="58">
        <v>7348.9595687331603</v>
      </c>
      <c r="BA649" s="58">
        <v>-9049.2223799601707</v>
      </c>
    </row>
    <row r="650" spans="1:53">
      <c r="A650" s="56">
        <v>202404</v>
      </c>
      <c r="B650" s="56" t="s">
        <v>528</v>
      </c>
      <c r="C650" s="56" t="s">
        <v>328</v>
      </c>
      <c r="D650" s="56" t="s">
        <v>327</v>
      </c>
      <c r="E650" s="62" t="str">
        <f>VLOOKUP(C650,'[2]2024年门店-截止10.31'!A:C,3,0)</f>
        <v>营业</v>
      </c>
      <c r="F650" s="63">
        <f>VLOOKUP(C650,[2]面积!A:B,2,0)</f>
        <v>45</v>
      </c>
      <c r="G650" s="57" t="str">
        <f>IF(OR(E650="营业",E650="装修中"),VLOOKUP(C650,[2]当前组织架构!C:H,6,0),"")</f>
        <v>孙军</v>
      </c>
      <c r="H650" s="57" t="str">
        <f>IF(OR(E650="营业",E650="装修中"),VLOOKUP(C650,[2]当前组织架构!C:H,5,0),"")</f>
        <v>殷艳花</v>
      </c>
      <c r="I650" s="58">
        <v>189206.84</v>
      </c>
      <c r="J650" s="58">
        <v>10709.82</v>
      </c>
      <c r="K650" s="58">
        <v>178497.02</v>
      </c>
      <c r="L650" s="58">
        <v>8939.35</v>
      </c>
      <c r="M650" s="58">
        <v>9505.2099999999991</v>
      </c>
      <c r="N650" s="58">
        <v>12410.76</v>
      </c>
      <c r="O650" s="58">
        <v>25887.16</v>
      </c>
      <c r="P650" s="58">
        <v>0</v>
      </c>
      <c r="Q650" s="58">
        <v>-1258.3712917622199</v>
      </c>
      <c r="R650" s="58">
        <v>55484.1087082378</v>
      </c>
      <c r="S650" s="58">
        <v>11442.593014538401</v>
      </c>
      <c r="T650" s="58">
        <v>0</v>
      </c>
      <c r="U650" s="58">
        <v>2477.06</v>
      </c>
      <c r="V650" s="58">
        <v>69403.761722776195</v>
      </c>
      <c r="W650" s="58">
        <v>109093.258277224</v>
      </c>
      <c r="X650" s="58">
        <v>32819.440000000002</v>
      </c>
      <c r="Y650" s="58">
        <v>4259.2299999999996</v>
      </c>
      <c r="Z650" s="58">
        <v>2968.35</v>
      </c>
      <c r="AA650" s="58">
        <v>12021.29</v>
      </c>
      <c r="AB650" s="58">
        <v>1102.97396226415</v>
      </c>
      <c r="AC650" s="58">
        <v>0</v>
      </c>
      <c r="AD650" s="58">
        <v>53171.283962264097</v>
      </c>
      <c r="AE650" s="58">
        <v>3571.81</v>
      </c>
      <c r="AF650" s="58">
        <v>0</v>
      </c>
      <c r="AG650" s="58">
        <v>459.85</v>
      </c>
      <c r="AH650" s="58">
        <v>522.67999999999995</v>
      </c>
      <c r="AI650" s="58">
        <v>260</v>
      </c>
      <c r="AJ650" s="58">
        <v>224.87</v>
      </c>
      <c r="AK650" s="58">
        <v>33.700000000000003</v>
      </c>
      <c r="AL650" s="58">
        <v>0</v>
      </c>
      <c r="AM650" s="58">
        <v>1345.93</v>
      </c>
      <c r="AN650" s="58">
        <v>756.39</v>
      </c>
      <c r="AO650" s="58">
        <v>943.36</v>
      </c>
      <c r="AP650" s="58">
        <v>0</v>
      </c>
      <c r="AQ650" s="58">
        <v>300</v>
      </c>
      <c r="AR650" s="58">
        <v>0</v>
      </c>
      <c r="AS650" s="58">
        <v>0</v>
      </c>
      <c r="AT650" s="58">
        <v>0</v>
      </c>
      <c r="AU650" s="58">
        <v>0</v>
      </c>
      <c r="AV650" s="58">
        <v>2349.8617878298401</v>
      </c>
      <c r="AW650" s="58">
        <v>10768.451787829799</v>
      </c>
      <c r="AX650" s="58">
        <v>18250</v>
      </c>
      <c r="AY650" s="58">
        <v>2582.5471698113201</v>
      </c>
      <c r="AZ650" s="58">
        <v>20832.5471698113</v>
      </c>
      <c r="BA650" s="58">
        <v>24320.975357318799</v>
      </c>
    </row>
    <row r="651" spans="1:53">
      <c r="A651" s="56">
        <v>202404</v>
      </c>
      <c r="B651" s="56" t="s">
        <v>531</v>
      </c>
      <c r="C651" s="56" t="s">
        <v>332</v>
      </c>
      <c r="D651" s="56" t="s">
        <v>331</v>
      </c>
      <c r="E651" s="62" t="str">
        <f>VLOOKUP(C651,'[2]2024年门店-截止10.31'!A:C,3,0)</f>
        <v>营业</v>
      </c>
      <c r="F651" s="63">
        <f>VLOOKUP(C651,[2]面积!A:B,2,0)</f>
        <v>109.8</v>
      </c>
      <c r="G651" s="57" t="str">
        <f>IF(OR(E651="营业",E651="装修中"),VLOOKUP(C651,[2]当前组织架构!C:H,6,0),"")</f>
        <v>刘佳</v>
      </c>
      <c r="H651" s="57" t="str">
        <f>IF(OR(E651="营业",E651="装修中"),VLOOKUP(C651,[2]当前组织架构!C:H,5,0),"")</f>
        <v>解雯雯</v>
      </c>
      <c r="I651" s="58">
        <v>141016.34</v>
      </c>
      <c r="J651" s="58">
        <v>7982.06</v>
      </c>
      <c r="K651" s="58">
        <v>133034.28</v>
      </c>
      <c r="L651" s="58">
        <v>4882.8900000000003</v>
      </c>
      <c r="M651" s="58">
        <v>9090.0499999999993</v>
      </c>
      <c r="N651" s="58">
        <v>4155.49</v>
      </c>
      <c r="O651" s="58">
        <v>22541.96</v>
      </c>
      <c r="P651" s="58">
        <v>0</v>
      </c>
      <c r="Q651" s="58">
        <v>-927.53088440170802</v>
      </c>
      <c r="R651" s="58">
        <v>39742.859115598301</v>
      </c>
      <c r="S651" s="58">
        <v>9405.0410553063302</v>
      </c>
      <c r="T651" s="58">
        <v>0</v>
      </c>
      <c r="U651" s="58">
        <v>2064.2199999999998</v>
      </c>
      <c r="V651" s="58">
        <v>51212.1201709046</v>
      </c>
      <c r="W651" s="58">
        <v>81822.159829095399</v>
      </c>
      <c r="X651" s="58">
        <v>20551.95</v>
      </c>
      <c r="Y651" s="58">
        <v>4148.3500000000004</v>
      </c>
      <c r="Z651" s="58">
        <v>2027</v>
      </c>
      <c r="AA651" s="58">
        <v>6520.73</v>
      </c>
      <c r="AB651" s="58">
        <v>739.45</v>
      </c>
      <c r="AC651" s="58">
        <v>0</v>
      </c>
      <c r="AD651" s="58">
        <v>33987.480000000003</v>
      </c>
      <c r="AE651" s="58">
        <v>5266</v>
      </c>
      <c r="AF651" s="58">
        <v>0</v>
      </c>
      <c r="AG651" s="58">
        <v>531.52</v>
      </c>
      <c r="AH651" s="58">
        <v>794</v>
      </c>
      <c r="AI651" s="58">
        <v>0</v>
      </c>
      <c r="AJ651" s="58">
        <v>0</v>
      </c>
      <c r="AK651" s="58">
        <v>43.92</v>
      </c>
      <c r="AL651" s="58">
        <v>0</v>
      </c>
      <c r="AM651" s="58">
        <v>826.38</v>
      </c>
      <c r="AN651" s="58">
        <v>558.35</v>
      </c>
      <c r="AO651" s="58">
        <v>623.27</v>
      </c>
      <c r="AP651" s="58">
        <v>0</v>
      </c>
      <c r="AQ651" s="58">
        <v>690</v>
      </c>
      <c r="AR651" s="58">
        <v>0</v>
      </c>
      <c r="AS651" s="58">
        <v>0</v>
      </c>
      <c r="AT651" s="58">
        <v>0</v>
      </c>
      <c r="AU651" s="58">
        <v>0</v>
      </c>
      <c r="AV651" s="58">
        <v>2427.6362504501299</v>
      </c>
      <c r="AW651" s="58">
        <v>11761.0762504501</v>
      </c>
      <c r="AX651" s="58">
        <v>20365.714285714301</v>
      </c>
      <c r="AY651" s="58">
        <v>14410.377358490599</v>
      </c>
      <c r="AZ651" s="58">
        <v>34776.091644204898</v>
      </c>
      <c r="BA651" s="58">
        <v>1297.5119344404</v>
      </c>
    </row>
    <row r="652" spans="1:53">
      <c r="A652" s="56">
        <v>202404</v>
      </c>
      <c r="B652" s="56" t="s">
        <v>528</v>
      </c>
      <c r="C652" s="56" t="s">
        <v>334</v>
      </c>
      <c r="D652" s="56" t="s">
        <v>333</v>
      </c>
      <c r="E652" s="62" t="str">
        <f>VLOOKUP(C652,'[2]2024年门店-截止10.31'!A:C,3,0)</f>
        <v>营业</v>
      </c>
      <c r="F652" s="63">
        <f>VLOOKUP(C652,[2]面积!A:B,2,0)</f>
        <v>39</v>
      </c>
      <c r="G652" s="57" t="str">
        <f>IF(OR(E652="营业",E652="装修中"),VLOOKUP(C652,[2]当前组织架构!C:H,6,0),"")</f>
        <v>戴斌</v>
      </c>
      <c r="H652" s="57" t="str">
        <f>IF(OR(E652="营业",E652="装修中"),VLOOKUP(C652,[2]当前组织架构!C:H,5,0),"")</f>
        <v>冯珏</v>
      </c>
      <c r="I652" s="58">
        <v>190143.51</v>
      </c>
      <c r="J652" s="58">
        <v>10762.84</v>
      </c>
      <c r="K652" s="58">
        <v>179380.67</v>
      </c>
      <c r="L652" s="58">
        <v>8902.67</v>
      </c>
      <c r="M652" s="58">
        <v>9649.0499999999993</v>
      </c>
      <c r="N652" s="58">
        <v>11908.5</v>
      </c>
      <c r="O652" s="58">
        <v>26546.6</v>
      </c>
      <c r="P652" s="58">
        <v>0</v>
      </c>
      <c r="Q652" s="58">
        <v>-1264.2335287893</v>
      </c>
      <c r="R652" s="58">
        <v>55742.5864712107</v>
      </c>
      <c r="S652" s="58">
        <v>11651.370436446399</v>
      </c>
      <c r="T652" s="58">
        <v>0</v>
      </c>
      <c r="U652" s="58">
        <v>2708.19</v>
      </c>
      <c r="V652" s="58">
        <v>70102.146907657094</v>
      </c>
      <c r="W652" s="58">
        <v>109278.52309234301</v>
      </c>
      <c r="X652" s="58">
        <v>26580.21</v>
      </c>
      <c r="Y652" s="58">
        <v>5944.12</v>
      </c>
      <c r="Z652" s="58">
        <v>3340.2</v>
      </c>
      <c r="AA652" s="58">
        <v>5583.54</v>
      </c>
      <c r="AB652" s="58">
        <v>2654.0966037735898</v>
      </c>
      <c r="AC652" s="58">
        <v>0</v>
      </c>
      <c r="AD652" s="58">
        <v>44102.166603773599</v>
      </c>
      <c r="AE652" s="58">
        <v>2997.41</v>
      </c>
      <c r="AF652" s="58">
        <v>138</v>
      </c>
      <c r="AG652" s="58">
        <v>591.61</v>
      </c>
      <c r="AH652" s="58">
        <v>692.33</v>
      </c>
      <c r="AI652" s="58">
        <v>320</v>
      </c>
      <c r="AJ652" s="58">
        <v>378</v>
      </c>
      <c r="AK652" s="58">
        <v>0</v>
      </c>
      <c r="AL652" s="58">
        <v>0</v>
      </c>
      <c r="AM652" s="58">
        <v>935.6</v>
      </c>
      <c r="AN652" s="58">
        <v>688.04</v>
      </c>
      <c r="AO652" s="58">
        <v>615.29</v>
      </c>
      <c r="AP652" s="58">
        <v>0</v>
      </c>
      <c r="AQ652" s="58">
        <v>150</v>
      </c>
      <c r="AR652" s="58">
        <v>0</v>
      </c>
      <c r="AS652" s="58">
        <v>0</v>
      </c>
      <c r="AT652" s="58">
        <v>0</v>
      </c>
      <c r="AU652" s="58">
        <v>0</v>
      </c>
      <c r="AV652" s="58">
        <v>2588.9836955866499</v>
      </c>
      <c r="AW652" s="58">
        <v>10095.2636955867</v>
      </c>
      <c r="AX652" s="58">
        <v>39004.809523809497</v>
      </c>
      <c r="AY652" s="58">
        <v>94.339622641509393</v>
      </c>
      <c r="AZ652" s="58">
        <v>39099.149146451004</v>
      </c>
      <c r="BA652" s="58">
        <v>15981.943646531699</v>
      </c>
    </row>
    <row r="653" spans="1:53">
      <c r="A653" s="56">
        <v>202404</v>
      </c>
      <c r="B653" s="56" t="s">
        <v>528</v>
      </c>
      <c r="C653" s="56" t="s">
        <v>336</v>
      </c>
      <c r="D653" s="56" t="s">
        <v>335</v>
      </c>
      <c r="E653" s="62" t="str">
        <f>VLOOKUP(C653,'[2]2024年门店-截止10.31'!A:C,3,0)</f>
        <v>营业</v>
      </c>
      <c r="F653" s="63">
        <f>VLOOKUP(C653,[2]面积!A:B,2,0)</f>
        <v>59.54</v>
      </c>
      <c r="G653" s="57" t="str">
        <f>IF(OR(E653="营业",E653="装修中"),VLOOKUP(C653,[2]当前组织架构!C:H,6,0),"")</f>
        <v>江远洋</v>
      </c>
      <c r="H653" s="57" t="str">
        <f>IF(OR(E653="营业",E653="装修中"),VLOOKUP(C653,[2]当前组织架构!C:H,5,0),"")</f>
        <v>胡肖肖</v>
      </c>
      <c r="I653" s="58">
        <v>155955.01999999999</v>
      </c>
      <c r="J653" s="58">
        <v>4542.3799999999801</v>
      </c>
      <c r="K653" s="58">
        <v>151412.64000000001</v>
      </c>
      <c r="L653" s="58">
        <v>7950.45</v>
      </c>
      <c r="M653" s="58">
        <v>6445.53</v>
      </c>
      <c r="N653" s="58">
        <v>8422.17</v>
      </c>
      <c r="O653" s="58">
        <v>22702.58</v>
      </c>
      <c r="P653" s="58">
        <v>0</v>
      </c>
      <c r="Q653" s="58">
        <v>-1009.50786451455</v>
      </c>
      <c r="R653" s="58">
        <v>44511.222135485499</v>
      </c>
      <c r="S653" s="58">
        <v>9737.9433539071306</v>
      </c>
      <c r="T653" s="58">
        <v>-0.01</v>
      </c>
      <c r="U653" s="58">
        <v>17075.2</v>
      </c>
      <c r="V653" s="58">
        <v>71324.355489392605</v>
      </c>
      <c r="W653" s="58">
        <v>80088.284510607395</v>
      </c>
      <c r="X653" s="58">
        <v>22592.400000000001</v>
      </c>
      <c r="Y653" s="58">
        <v>1852.85</v>
      </c>
      <c r="Z653" s="58">
        <v>2273.9899999999998</v>
      </c>
      <c r="AA653" s="58">
        <v>5158.88</v>
      </c>
      <c r="AB653" s="58">
        <v>1098.7341509434</v>
      </c>
      <c r="AC653" s="58">
        <v>0</v>
      </c>
      <c r="AD653" s="58">
        <v>32976.8541509434</v>
      </c>
      <c r="AE653" s="58">
        <v>2211.3000000000002</v>
      </c>
      <c r="AF653" s="58">
        <v>71</v>
      </c>
      <c r="AG653" s="58">
        <v>263.33999999999997</v>
      </c>
      <c r="AH653" s="58">
        <v>398</v>
      </c>
      <c r="AI653" s="58">
        <v>0</v>
      </c>
      <c r="AJ653" s="58">
        <v>126.07</v>
      </c>
      <c r="AK653" s="58">
        <v>44.81</v>
      </c>
      <c r="AL653" s="58">
        <v>0</v>
      </c>
      <c r="AM653" s="58">
        <v>1147.3599999999999</v>
      </c>
      <c r="AN653" s="58">
        <v>614.04999999999995</v>
      </c>
      <c r="AO653" s="58">
        <v>269.12</v>
      </c>
      <c r="AP653" s="58">
        <v>0</v>
      </c>
      <c r="AQ653" s="58">
        <v>3682.25</v>
      </c>
      <c r="AR653" s="58">
        <v>0</v>
      </c>
      <c r="AS653" s="58">
        <v>0</v>
      </c>
      <c r="AT653" s="58">
        <v>0</v>
      </c>
      <c r="AU653" s="58">
        <v>0</v>
      </c>
      <c r="AV653" s="58">
        <v>2423.3679233394801</v>
      </c>
      <c r="AW653" s="58">
        <v>11250.667923339501</v>
      </c>
      <c r="AX653" s="58">
        <v>25602.2</v>
      </c>
      <c r="AY653" s="58">
        <v>6748.02</v>
      </c>
      <c r="AZ653" s="58">
        <v>32350.22</v>
      </c>
      <c r="BA653" s="58">
        <v>3510.5424363245002</v>
      </c>
    </row>
    <row r="654" spans="1:53">
      <c r="A654" s="56">
        <v>202404</v>
      </c>
      <c r="B654" s="56" t="s">
        <v>528</v>
      </c>
      <c r="C654" s="56" t="s">
        <v>340</v>
      </c>
      <c r="D654" s="56" t="s">
        <v>339</v>
      </c>
      <c r="E654" s="62" t="str">
        <f>VLOOKUP(C654,'[2]2024年门店-截止10.31'!A:C,3,0)</f>
        <v>营业</v>
      </c>
      <c r="F654" s="63">
        <f>VLOOKUP(C654,[2]面积!A:B,2,0)</f>
        <v>75</v>
      </c>
      <c r="G654" s="57" t="str">
        <f>IF(OR(E654="营业",E654="装修中"),VLOOKUP(C654,[2]当前组织架构!C:H,6,0),"")</f>
        <v>江远洋</v>
      </c>
      <c r="H654" s="57" t="str">
        <f>IF(OR(E654="营业",E654="装修中"),VLOOKUP(C654,[2]当前组织架构!C:H,5,0),"")</f>
        <v>胡肖肖</v>
      </c>
      <c r="I654" s="58">
        <v>180429.67</v>
      </c>
      <c r="J654" s="58">
        <v>5255.2300000000096</v>
      </c>
      <c r="K654" s="58">
        <v>175174.44</v>
      </c>
      <c r="L654" s="58">
        <v>9198.82</v>
      </c>
      <c r="M654" s="58">
        <v>14301.38</v>
      </c>
      <c r="N654" s="58">
        <v>5883.94</v>
      </c>
      <c r="O654" s="58">
        <v>28293.46</v>
      </c>
      <c r="P654" s="58">
        <v>0</v>
      </c>
      <c r="Q654" s="58">
        <v>-1279.10933779674</v>
      </c>
      <c r="R654" s="58">
        <v>56398.490662203301</v>
      </c>
      <c r="S654" s="58">
        <v>12202.360100438</v>
      </c>
      <c r="T654" s="58">
        <v>0</v>
      </c>
      <c r="U654" s="58">
        <v>19379.03</v>
      </c>
      <c r="V654" s="58">
        <v>87979.880762641202</v>
      </c>
      <c r="W654" s="58">
        <v>87194.559237358801</v>
      </c>
      <c r="X654" s="58">
        <v>21706.58</v>
      </c>
      <c r="Y654" s="58">
        <v>3680.96</v>
      </c>
      <c r="Z654" s="58">
        <v>939.42</v>
      </c>
      <c r="AA654" s="58">
        <v>1730.47</v>
      </c>
      <c r="AB654" s="58">
        <v>3750.5645283018898</v>
      </c>
      <c r="AC654" s="58">
        <v>0</v>
      </c>
      <c r="AD654" s="58">
        <v>31807.994528301901</v>
      </c>
      <c r="AE654" s="58">
        <v>5300</v>
      </c>
      <c r="AF654" s="58">
        <v>0</v>
      </c>
      <c r="AG654" s="58">
        <v>673.67</v>
      </c>
      <c r="AH654" s="58">
        <v>600</v>
      </c>
      <c r="AI654" s="58">
        <v>0</v>
      </c>
      <c r="AJ654" s="58">
        <v>61</v>
      </c>
      <c r="AK654" s="58">
        <v>44.81</v>
      </c>
      <c r="AL654" s="58">
        <v>0</v>
      </c>
      <c r="AM654" s="58">
        <v>1819.11</v>
      </c>
      <c r="AN654" s="58">
        <v>591.66999999999996</v>
      </c>
      <c r="AO654" s="58">
        <v>1297.73</v>
      </c>
      <c r="AP654" s="58">
        <v>0</v>
      </c>
      <c r="AQ654" s="58">
        <v>2900</v>
      </c>
      <c r="AR654" s="58">
        <v>0</v>
      </c>
      <c r="AS654" s="58">
        <v>0</v>
      </c>
      <c r="AT654" s="58">
        <v>0</v>
      </c>
      <c r="AU654" s="58">
        <v>0</v>
      </c>
      <c r="AV654" s="58">
        <v>2423.3679233394801</v>
      </c>
      <c r="AW654" s="58">
        <v>15711.357923339499</v>
      </c>
      <c r="AX654" s="58">
        <v>30000</v>
      </c>
      <c r="AY654" s="58">
        <v>6150</v>
      </c>
      <c r="AZ654" s="58">
        <v>36150</v>
      </c>
      <c r="BA654" s="58">
        <v>3525.2067857174002</v>
      </c>
    </row>
    <row r="655" spans="1:53">
      <c r="A655" s="56">
        <v>202404</v>
      </c>
      <c r="B655" s="56" t="s">
        <v>531</v>
      </c>
      <c r="C655" s="56" t="s">
        <v>342</v>
      </c>
      <c r="D655" s="56" t="s">
        <v>341</v>
      </c>
      <c r="E655" s="62" t="str">
        <f>VLOOKUP(C655,'[2]2024年门店-截止10.31'!A:C,3,0)</f>
        <v>营业</v>
      </c>
      <c r="F655" s="63">
        <f>VLOOKUP(C655,[2]面积!A:B,2,0)</f>
        <v>66.400000000000006</v>
      </c>
      <c r="G655" s="57" t="str">
        <f>IF(OR(E655="营业",E655="装修中"),VLOOKUP(C655,[2]当前组织架构!C:H,6,0),"")</f>
        <v>刘佳</v>
      </c>
      <c r="H655" s="57" t="str">
        <f>IF(OR(E655="营业",E655="装修中"),VLOOKUP(C655,[2]当前组织架构!C:H,5,0),"")</f>
        <v>解雯雯</v>
      </c>
      <c r="I655" s="58">
        <v>159262.09</v>
      </c>
      <c r="J655" s="58">
        <v>9014.84</v>
      </c>
      <c r="K655" s="58">
        <v>150247.25</v>
      </c>
      <c r="L655" s="58">
        <v>6782.58</v>
      </c>
      <c r="M655" s="58">
        <v>6829.29</v>
      </c>
      <c r="N655" s="58">
        <v>7060.76</v>
      </c>
      <c r="O655" s="58">
        <v>22739.91</v>
      </c>
      <c r="P655" s="58">
        <v>0</v>
      </c>
      <c r="Q655" s="58">
        <v>-990.06849013064596</v>
      </c>
      <c r="R655" s="58">
        <v>42422.471509869298</v>
      </c>
      <c r="S655" s="58">
        <v>9701.6482285426391</v>
      </c>
      <c r="T655" s="58">
        <v>0</v>
      </c>
      <c r="U655" s="58">
        <v>2201.83</v>
      </c>
      <c r="V655" s="58">
        <v>54325.949738411997</v>
      </c>
      <c r="W655" s="58">
        <v>95921.300261587996</v>
      </c>
      <c r="X655" s="58">
        <v>27045.51</v>
      </c>
      <c r="Y655" s="58">
        <v>3588.53</v>
      </c>
      <c r="Z655" s="58">
        <v>0</v>
      </c>
      <c r="AA655" s="58">
        <v>4486.91</v>
      </c>
      <c r="AB655" s="58">
        <v>2600.77471698113</v>
      </c>
      <c r="AC655" s="58">
        <v>0</v>
      </c>
      <c r="AD655" s="58">
        <v>37721.724716981102</v>
      </c>
      <c r="AE655" s="58">
        <v>5400</v>
      </c>
      <c r="AF655" s="58">
        <v>636.03</v>
      </c>
      <c r="AG655" s="58">
        <v>905.69</v>
      </c>
      <c r="AH655" s="58">
        <v>952</v>
      </c>
      <c r="AI655" s="58">
        <v>0</v>
      </c>
      <c r="AJ655" s="58">
        <v>46.02</v>
      </c>
      <c r="AK655" s="58">
        <v>0</v>
      </c>
      <c r="AL655" s="58">
        <v>0</v>
      </c>
      <c r="AM655" s="58">
        <v>1425.48</v>
      </c>
      <c r="AN655" s="58">
        <v>1078.51</v>
      </c>
      <c r="AO655" s="58">
        <v>873.63</v>
      </c>
      <c r="AP655" s="58">
        <v>0</v>
      </c>
      <c r="AQ655" s="58">
        <v>550</v>
      </c>
      <c r="AR655" s="58">
        <v>0</v>
      </c>
      <c r="AS655" s="58">
        <v>0</v>
      </c>
      <c r="AT655" s="58">
        <v>0</v>
      </c>
      <c r="AU655" s="58">
        <v>0</v>
      </c>
      <c r="AV655" s="58">
        <v>2427.6362504501299</v>
      </c>
      <c r="AW655" s="58">
        <v>14294.9962504501</v>
      </c>
      <c r="AX655" s="58">
        <v>48693.333333333299</v>
      </c>
      <c r="AY655" s="58">
        <v>5261.8867924528304</v>
      </c>
      <c r="AZ655" s="58">
        <v>53955.220125786102</v>
      </c>
      <c r="BA655" s="58">
        <v>-10050.6408316293</v>
      </c>
    </row>
    <row r="656" spans="1:53">
      <c r="A656" s="56">
        <v>202404</v>
      </c>
      <c r="B656" s="56" t="s">
        <v>528</v>
      </c>
      <c r="C656" s="56" t="s">
        <v>338</v>
      </c>
      <c r="D656" s="56" t="s">
        <v>337</v>
      </c>
      <c r="E656" s="62" t="str">
        <f>VLOOKUP(C656,'[2]2024年门店-截止10.31'!A:C,3,0)</f>
        <v>营业</v>
      </c>
      <c r="F656" s="63">
        <f>VLOOKUP(C656,[2]面积!A:B,2,0)</f>
        <v>114.6</v>
      </c>
      <c r="G656" s="57" t="str">
        <f>IF(OR(E656="营业",E656="装修中"),VLOOKUP(C656,[2]当前组织架构!C:H,6,0),"")</f>
        <v>江远洋</v>
      </c>
      <c r="H656" s="57" t="str">
        <f>IF(OR(E656="营业",E656="装修中"),VLOOKUP(C656,[2]当前组织架构!C:H,5,0),"")</f>
        <v>许瑛伦</v>
      </c>
      <c r="I656" s="58">
        <v>318083.36</v>
      </c>
      <c r="J656" s="58">
        <v>18004.72</v>
      </c>
      <c r="K656" s="58">
        <v>300078.64</v>
      </c>
      <c r="L656" s="58">
        <v>13160.98</v>
      </c>
      <c r="M656" s="58">
        <v>12442.37</v>
      </c>
      <c r="N656" s="58">
        <v>9960.85</v>
      </c>
      <c r="O656" s="58">
        <v>41138.559999999998</v>
      </c>
      <c r="P656" s="58">
        <v>0</v>
      </c>
      <c r="Q656" s="58">
        <v>-1701.02806896928</v>
      </c>
      <c r="R656" s="58">
        <v>75001.731931030707</v>
      </c>
      <c r="S656" s="58">
        <v>17240.777869201698</v>
      </c>
      <c r="T656" s="58">
        <v>0</v>
      </c>
      <c r="U656" s="58">
        <v>2382.79</v>
      </c>
      <c r="V656" s="58">
        <v>94625.299800232402</v>
      </c>
      <c r="W656" s="58">
        <v>205453.34019976799</v>
      </c>
      <c r="X656" s="58">
        <v>40662.410000000003</v>
      </c>
      <c r="Y656" s="58">
        <v>3160.42</v>
      </c>
      <c r="Z656" s="58">
        <v>6584.01</v>
      </c>
      <c r="AA656" s="58">
        <v>4925.59</v>
      </c>
      <c r="AB656" s="58">
        <v>2934.7547169811301</v>
      </c>
      <c r="AC656" s="58">
        <v>0</v>
      </c>
      <c r="AD656" s="58">
        <v>58267.184716981101</v>
      </c>
      <c r="AE656" s="58">
        <v>5930.37</v>
      </c>
      <c r="AF656" s="58">
        <v>0</v>
      </c>
      <c r="AG656" s="58">
        <v>421.87</v>
      </c>
      <c r="AH656" s="58">
        <v>399</v>
      </c>
      <c r="AI656" s="58">
        <v>0</v>
      </c>
      <c r="AJ656" s="58">
        <v>238.4</v>
      </c>
      <c r="AK656" s="58">
        <v>44.81</v>
      </c>
      <c r="AL656" s="58">
        <v>0</v>
      </c>
      <c r="AM656" s="58">
        <v>1655.36</v>
      </c>
      <c r="AN656" s="58">
        <v>1256.92</v>
      </c>
      <c r="AO656" s="58">
        <v>532.05999999999995</v>
      </c>
      <c r="AP656" s="58">
        <v>0</v>
      </c>
      <c r="AQ656" s="58">
        <v>8568.1200000000008</v>
      </c>
      <c r="AR656" s="58">
        <v>0</v>
      </c>
      <c r="AS656" s="58">
        <v>0</v>
      </c>
      <c r="AT656" s="58">
        <v>0</v>
      </c>
      <c r="AU656" s="58">
        <v>0</v>
      </c>
      <c r="AV656" s="58">
        <v>2187.1218167207298</v>
      </c>
      <c r="AW656" s="58">
        <v>21234.031816720701</v>
      </c>
      <c r="AX656" s="58">
        <v>72331.152380952393</v>
      </c>
      <c r="AY656" s="58">
        <v>14216.0377358491</v>
      </c>
      <c r="AZ656" s="58">
        <v>86547.190116801503</v>
      </c>
      <c r="BA656" s="58">
        <v>39404.933549264701</v>
      </c>
    </row>
    <row r="657" spans="1:53">
      <c r="A657" s="56">
        <v>202404</v>
      </c>
      <c r="B657" s="56" t="s">
        <v>532</v>
      </c>
      <c r="C657" s="56" t="s">
        <v>344</v>
      </c>
      <c r="D657" s="56" t="s">
        <v>343</v>
      </c>
      <c r="E657" s="62" t="str">
        <f>VLOOKUP(C657,'[2]2024年门店-截止10.31'!A:C,3,0)</f>
        <v>营业</v>
      </c>
      <c r="F657" s="63">
        <f>VLOOKUP(C657,[2]面积!A:B,2,0)</f>
        <v>72</v>
      </c>
      <c r="G657" s="57" t="str">
        <f>IF(OR(E657="营业",E657="装修中"),VLOOKUP(C657,[2]当前组织架构!C:H,6,0),"")</f>
        <v>江远洋</v>
      </c>
      <c r="H657" s="57" t="str">
        <f>IF(OR(E657="营业",E657="装修中"),VLOOKUP(C657,[2]当前组织架构!C:H,5,0),"")</f>
        <v>郭静</v>
      </c>
      <c r="I657" s="58">
        <v>171780.42</v>
      </c>
      <c r="J657" s="58">
        <v>5003.3100000000304</v>
      </c>
      <c r="K657" s="58">
        <v>166777.10999999999</v>
      </c>
      <c r="L657" s="58">
        <v>7858.41</v>
      </c>
      <c r="M657" s="58">
        <v>9839.19</v>
      </c>
      <c r="N657" s="58">
        <v>6400.31</v>
      </c>
      <c r="O657" s="58">
        <v>27601.48</v>
      </c>
      <c r="P657" s="58">
        <v>0</v>
      </c>
      <c r="Q657" s="58">
        <v>2643.5420809643201</v>
      </c>
      <c r="R657" s="58">
        <v>54342.932080964303</v>
      </c>
      <c r="S657" s="58">
        <v>20015.771579138</v>
      </c>
      <c r="T657" s="58">
        <v>0</v>
      </c>
      <c r="U657" s="58">
        <v>4769.76</v>
      </c>
      <c r="V657" s="58">
        <v>79128.463660102294</v>
      </c>
      <c r="W657" s="58">
        <v>87648.646339897707</v>
      </c>
      <c r="X657" s="58">
        <v>23872.54</v>
      </c>
      <c r="Y657" s="58">
        <v>1499.14</v>
      </c>
      <c r="Z657" s="58">
        <v>2148.5300000000002</v>
      </c>
      <c r="AA657" s="58">
        <v>5803.12</v>
      </c>
      <c r="AB657" s="58">
        <v>566.13264150942996</v>
      </c>
      <c r="AC657" s="58">
        <v>0</v>
      </c>
      <c r="AD657" s="58">
        <v>33889.462641509403</v>
      </c>
      <c r="AE657" s="58">
        <v>6254.27</v>
      </c>
      <c r="AF657" s="58">
        <v>0</v>
      </c>
      <c r="AG657" s="58">
        <v>549.64</v>
      </c>
      <c r="AH657" s="58">
        <v>190</v>
      </c>
      <c r="AI657" s="58">
        <v>0</v>
      </c>
      <c r="AJ657" s="58">
        <v>168.01</v>
      </c>
      <c r="AK657" s="58">
        <v>0</v>
      </c>
      <c r="AL657" s="58">
        <v>0</v>
      </c>
      <c r="AM657" s="58">
        <v>1038.0999999999999</v>
      </c>
      <c r="AN657" s="58">
        <v>503.03</v>
      </c>
      <c r="AO657" s="58">
        <v>569.27</v>
      </c>
      <c r="AP657" s="58">
        <v>0</v>
      </c>
      <c r="AQ657" s="58">
        <v>187</v>
      </c>
      <c r="AR657" s="58">
        <v>0</v>
      </c>
      <c r="AS657" s="58">
        <v>0</v>
      </c>
      <c r="AT657" s="58">
        <v>0</v>
      </c>
      <c r="AU657" s="58">
        <v>0</v>
      </c>
      <c r="AV657" s="58">
        <v>1861.9050983918901</v>
      </c>
      <c r="AW657" s="58">
        <v>11321.2250983919</v>
      </c>
      <c r="AX657" s="58">
        <v>22344</v>
      </c>
      <c r="AY657" s="58">
        <v>7264</v>
      </c>
      <c r="AZ657" s="58">
        <v>29608</v>
      </c>
      <c r="BA657" s="58">
        <v>12829.9585999964</v>
      </c>
    </row>
    <row r="658" spans="1:53">
      <c r="A658" s="56">
        <v>202404</v>
      </c>
      <c r="B658" s="56" t="s">
        <v>528</v>
      </c>
      <c r="C658" s="56" t="s">
        <v>350</v>
      </c>
      <c r="D658" s="56" t="s">
        <v>349</v>
      </c>
      <c r="E658" s="62" t="str">
        <f>VLOOKUP(C658,'[2]2024年门店-截止10.31'!A:C,3,0)</f>
        <v>营业</v>
      </c>
      <c r="F658" s="63">
        <f>VLOOKUP(C658,[2]面积!A:B,2,0)</f>
        <v>112</v>
      </c>
      <c r="G658" s="57" t="str">
        <f>IF(OR(E658="营业",E658="装修中"),VLOOKUP(C658,[2]当前组织架构!C:H,6,0),"")</f>
        <v>戴斌</v>
      </c>
      <c r="H658" s="57" t="str">
        <f>IF(OR(E658="营业",E658="装修中"),VLOOKUP(C658,[2]当前组织架构!C:H,5,0),"")</f>
        <v>池甜</v>
      </c>
      <c r="I658" s="58">
        <v>96320.63</v>
      </c>
      <c r="J658" s="58">
        <v>2805.46000000001</v>
      </c>
      <c r="K658" s="58">
        <v>93515.17</v>
      </c>
      <c r="L658" s="58">
        <v>4736.9399999999996</v>
      </c>
      <c r="M658" s="58">
        <v>5605.43</v>
      </c>
      <c r="N658" s="58">
        <v>4268.37</v>
      </c>
      <c r="O658" s="58">
        <v>13424.49</v>
      </c>
      <c r="P658" s="58">
        <v>0</v>
      </c>
      <c r="Q658" s="58">
        <v>-621.73399171046105</v>
      </c>
      <c r="R658" s="58">
        <v>27413.496008289501</v>
      </c>
      <c r="S658" s="58">
        <v>5836.5231897365702</v>
      </c>
      <c r="T658" s="58">
        <v>-0.02</v>
      </c>
      <c r="U658" s="58">
        <v>2322.06</v>
      </c>
      <c r="V658" s="58">
        <v>35572.059198026102</v>
      </c>
      <c r="W658" s="58">
        <v>57943.110801973897</v>
      </c>
      <c r="X658" s="58">
        <v>20050.88</v>
      </c>
      <c r="Y658" s="58">
        <v>3831.43</v>
      </c>
      <c r="Z658" s="58">
        <v>657.1</v>
      </c>
      <c r="AA658" s="58">
        <v>4751.95</v>
      </c>
      <c r="AB658" s="58">
        <v>342.16641509433998</v>
      </c>
      <c r="AC658" s="58">
        <v>0</v>
      </c>
      <c r="AD658" s="58">
        <v>29633.5264150943</v>
      </c>
      <c r="AE658" s="58">
        <v>3347.38</v>
      </c>
      <c r="AF658" s="58">
        <v>0</v>
      </c>
      <c r="AG658" s="58">
        <v>346.65</v>
      </c>
      <c r="AH658" s="58">
        <v>500</v>
      </c>
      <c r="AI658" s="58">
        <v>0</v>
      </c>
      <c r="AJ658" s="58">
        <v>42.54</v>
      </c>
      <c r="AK658" s="58">
        <v>0</v>
      </c>
      <c r="AL658" s="58">
        <v>0</v>
      </c>
      <c r="AM658" s="58">
        <v>1325.01</v>
      </c>
      <c r="AN658" s="58">
        <v>503.03</v>
      </c>
      <c r="AO658" s="58">
        <v>561.89</v>
      </c>
      <c r="AP658" s="58">
        <v>0</v>
      </c>
      <c r="AQ658" s="58">
        <v>500</v>
      </c>
      <c r="AR658" s="58">
        <v>0</v>
      </c>
      <c r="AS658" s="58">
        <v>0</v>
      </c>
      <c r="AT658" s="58">
        <v>0</v>
      </c>
      <c r="AU658" s="58">
        <v>0</v>
      </c>
      <c r="AV658" s="58">
        <v>2453.2501526097099</v>
      </c>
      <c r="AW658" s="58">
        <v>9579.7501526097094</v>
      </c>
      <c r="AX658" s="58">
        <v>26880</v>
      </c>
      <c r="AY658" s="58">
        <v>9520</v>
      </c>
      <c r="AZ658" s="58">
        <v>36400</v>
      </c>
      <c r="BA658" s="58">
        <v>-17670.1657657301</v>
      </c>
    </row>
    <row r="659" spans="1:53">
      <c r="A659" s="56">
        <v>202404</v>
      </c>
      <c r="B659" s="56" t="s">
        <v>528</v>
      </c>
      <c r="C659" s="56" t="s">
        <v>348</v>
      </c>
      <c r="D659" s="56" t="s">
        <v>347</v>
      </c>
      <c r="E659" s="62" t="str">
        <f>VLOOKUP(C659,'[2]2024年门店-截止10.31'!A:C,3,0)</f>
        <v>营业</v>
      </c>
      <c r="F659" s="63">
        <f>VLOOKUP(C659,[2]面积!A:B,2,0)</f>
        <v>93</v>
      </c>
      <c r="G659" s="57" t="str">
        <f>IF(OR(E659="营业",E659="装修中"),VLOOKUP(C659,[2]当前组织架构!C:H,6,0),"")</f>
        <v>戴斌</v>
      </c>
      <c r="H659" s="57" t="str">
        <f>IF(OR(E659="营业",E659="装修中"),VLOOKUP(C659,[2]当前组织架构!C:H,5,0),"")</f>
        <v>王炎根</v>
      </c>
      <c r="I659" s="58">
        <v>126468.08</v>
      </c>
      <c r="J659" s="58">
        <v>7158.5700000000097</v>
      </c>
      <c r="K659" s="58">
        <v>119309.51</v>
      </c>
      <c r="L659" s="58">
        <v>5498.57</v>
      </c>
      <c r="M659" s="58">
        <v>7369.5</v>
      </c>
      <c r="N659" s="58">
        <v>5118.92</v>
      </c>
      <c r="O659" s="58">
        <v>18005.560000000001</v>
      </c>
      <c r="P659" s="58">
        <v>0</v>
      </c>
      <c r="Q659" s="58">
        <v>-798.20253956676504</v>
      </c>
      <c r="R659" s="58">
        <v>35194.3474604332</v>
      </c>
      <c r="S659" s="58">
        <v>7715.5056871285797</v>
      </c>
      <c r="T659" s="58">
        <v>0</v>
      </c>
      <c r="U659" s="58">
        <v>2208.38</v>
      </c>
      <c r="V659" s="58">
        <v>45118.233147561798</v>
      </c>
      <c r="W659" s="58">
        <v>74191.276852438197</v>
      </c>
      <c r="X659" s="58">
        <v>24188</v>
      </c>
      <c r="Y659" s="58">
        <v>3679.41</v>
      </c>
      <c r="Z659" s="58">
        <v>878.64</v>
      </c>
      <c r="AA659" s="58">
        <v>5411.57</v>
      </c>
      <c r="AB659" s="58">
        <v>469.06075471698</v>
      </c>
      <c r="AC659" s="58">
        <v>0</v>
      </c>
      <c r="AD659" s="58">
        <v>34626.680754717003</v>
      </c>
      <c r="AE659" s="58">
        <v>3217.97</v>
      </c>
      <c r="AF659" s="58">
        <v>0</v>
      </c>
      <c r="AG659" s="58">
        <v>187.44</v>
      </c>
      <c r="AH659" s="58">
        <v>0</v>
      </c>
      <c r="AI659" s="58">
        <v>0</v>
      </c>
      <c r="AJ659" s="58">
        <v>23.01</v>
      </c>
      <c r="AK659" s="58">
        <v>0</v>
      </c>
      <c r="AL659" s="58">
        <v>0</v>
      </c>
      <c r="AM659" s="58">
        <v>742</v>
      </c>
      <c r="AN659" s="58">
        <v>503.03</v>
      </c>
      <c r="AO659" s="58">
        <v>698.07</v>
      </c>
      <c r="AP659" s="58">
        <v>0</v>
      </c>
      <c r="AQ659" s="58">
        <v>150</v>
      </c>
      <c r="AR659" s="58">
        <v>0</v>
      </c>
      <c r="AS659" s="58">
        <v>0</v>
      </c>
      <c r="AT659" s="58">
        <v>0</v>
      </c>
      <c r="AU659" s="58">
        <v>0</v>
      </c>
      <c r="AV659" s="58">
        <v>1936.58725952795</v>
      </c>
      <c r="AW659" s="58">
        <v>7458.1072595279502</v>
      </c>
      <c r="AX659" s="58">
        <v>24800</v>
      </c>
      <c r="AY659" s="58">
        <v>8773.5849056603802</v>
      </c>
      <c r="AZ659" s="58">
        <v>33573.584905660398</v>
      </c>
      <c r="BA659" s="58">
        <v>-1467.0960674671301</v>
      </c>
    </row>
    <row r="660" spans="1:53">
      <c r="A660" s="56">
        <v>202404</v>
      </c>
      <c r="B660" s="56" t="s">
        <v>528</v>
      </c>
      <c r="C660" s="56" t="s">
        <v>354</v>
      </c>
      <c r="D660" s="56" t="s">
        <v>353</v>
      </c>
      <c r="E660" s="62" t="str">
        <f>VLOOKUP(C660,'[2]2024年门店-截止10.31'!A:C,3,0)</f>
        <v>营业</v>
      </c>
      <c r="F660" s="63">
        <f>VLOOKUP(C660,[2]面积!A:B,2,0)</f>
        <v>86.45</v>
      </c>
      <c r="G660" s="57" t="str">
        <f>IF(OR(E660="营业",E660="装修中"),VLOOKUP(C660,[2]当前组织架构!C:H,6,0),"")</f>
        <v>孙军</v>
      </c>
      <c r="H660" s="57" t="str">
        <f>IF(OR(E660="营业",E660="装修中"),VLOOKUP(C660,[2]当前组织架构!C:H,5,0),"")</f>
        <v>殷艳花</v>
      </c>
      <c r="I660" s="58">
        <v>156099.10999999999</v>
      </c>
      <c r="J660" s="58">
        <v>8835.7999999999902</v>
      </c>
      <c r="K660" s="58">
        <v>147263.31</v>
      </c>
      <c r="L660" s="58">
        <v>7645.68</v>
      </c>
      <c r="M660" s="58">
        <v>7147.09</v>
      </c>
      <c r="N660" s="58">
        <v>5245.79</v>
      </c>
      <c r="O660" s="58">
        <v>21015.200000000001</v>
      </c>
      <c r="P660" s="58">
        <v>0</v>
      </c>
      <c r="Q660" s="58">
        <v>-910.44439726455903</v>
      </c>
      <c r="R660" s="58">
        <v>40143.315602735398</v>
      </c>
      <c r="S660" s="58">
        <v>8938.28499257558</v>
      </c>
      <c r="T660" s="58">
        <v>0</v>
      </c>
      <c r="U660" s="58">
        <v>2394.5</v>
      </c>
      <c r="V660" s="58">
        <v>51476.100595311</v>
      </c>
      <c r="W660" s="58">
        <v>95787.209404688998</v>
      </c>
      <c r="X660" s="58">
        <v>25170.91</v>
      </c>
      <c r="Y660" s="58">
        <v>6264.27</v>
      </c>
      <c r="Z660" s="58">
        <v>1601.67</v>
      </c>
      <c r="AA660" s="58">
        <v>8154.33</v>
      </c>
      <c r="AB660" s="58">
        <v>856.35169811320998</v>
      </c>
      <c r="AC660" s="58">
        <v>0</v>
      </c>
      <c r="AD660" s="58">
        <v>42047.531698113198</v>
      </c>
      <c r="AE660" s="58">
        <v>3643.89</v>
      </c>
      <c r="AF660" s="58">
        <v>0</v>
      </c>
      <c r="AG660" s="58">
        <v>274.72000000000003</v>
      </c>
      <c r="AH660" s="58">
        <v>868</v>
      </c>
      <c r="AI660" s="58">
        <v>0</v>
      </c>
      <c r="AJ660" s="58">
        <v>92.05</v>
      </c>
      <c r="AK660" s="58">
        <v>0</v>
      </c>
      <c r="AL660" s="58">
        <v>0</v>
      </c>
      <c r="AM660" s="58">
        <v>1093.26</v>
      </c>
      <c r="AN660" s="58">
        <v>908.13</v>
      </c>
      <c r="AO660" s="58">
        <v>1084.3699999999999</v>
      </c>
      <c r="AP660" s="58">
        <v>0</v>
      </c>
      <c r="AQ660" s="58">
        <v>273</v>
      </c>
      <c r="AR660" s="58">
        <v>0</v>
      </c>
      <c r="AS660" s="58">
        <v>0</v>
      </c>
      <c r="AT660" s="58">
        <v>0</v>
      </c>
      <c r="AU660" s="58">
        <v>0</v>
      </c>
      <c r="AV660" s="58">
        <v>2399.9068066977602</v>
      </c>
      <c r="AW660" s="58">
        <v>10637.3268066978</v>
      </c>
      <c r="AX660" s="58">
        <v>29640</v>
      </c>
      <c r="AY660" s="58">
        <v>8155.6603773584902</v>
      </c>
      <c r="AZ660" s="58">
        <v>37795.660377358501</v>
      </c>
      <c r="BA660" s="58">
        <v>5306.6905225195096</v>
      </c>
    </row>
    <row r="661" spans="1:53">
      <c r="A661" s="56">
        <v>202404</v>
      </c>
      <c r="B661" s="56" t="s">
        <v>532</v>
      </c>
      <c r="C661" s="56" t="s">
        <v>346</v>
      </c>
      <c r="D661" s="56" t="s">
        <v>345</v>
      </c>
      <c r="E661" s="62" t="str">
        <f>VLOOKUP(C661,'[2]2024年门店-截止10.31'!A:C,3,0)</f>
        <v>营业</v>
      </c>
      <c r="F661" s="63">
        <f>VLOOKUP(C661,[2]面积!A:B,2,0)</f>
        <v>72</v>
      </c>
      <c r="G661" s="57" t="str">
        <f>IF(OR(E661="营业",E661="装修中"),VLOOKUP(C661,[2]当前组织架构!C:H,6,0),"")</f>
        <v>江远洋</v>
      </c>
      <c r="H661" s="57" t="str">
        <f>IF(OR(E661="营业",E661="装修中"),VLOOKUP(C661,[2]当前组织架构!C:H,5,0),"")</f>
        <v>郭静</v>
      </c>
      <c r="I661" s="58">
        <v>194709.46</v>
      </c>
      <c r="J661" s="58">
        <v>5671.1499999999896</v>
      </c>
      <c r="K661" s="58">
        <v>189038.31</v>
      </c>
      <c r="L661" s="58">
        <v>9427.84</v>
      </c>
      <c r="M661" s="58">
        <v>11764.16</v>
      </c>
      <c r="N661" s="58">
        <v>7651.74</v>
      </c>
      <c r="O661" s="58">
        <v>30699.8</v>
      </c>
      <c r="P661" s="58">
        <v>0</v>
      </c>
      <c r="Q661" s="58">
        <v>3044.6365738470399</v>
      </c>
      <c r="R661" s="58">
        <v>62588.176573846999</v>
      </c>
      <c r="S661" s="58">
        <v>22566.715819983201</v>
      </c>
      <c r="T661" s="58">
        <v>-0.01</v>
      </c>
      <c r="U661" s="58">
        <v>5621.25</v>
      </c>
      <c r="V661" s="58">
        <v>90776.132393830296</v>
      </c>
      <c r="W661" s="58">
        <v>98262.177606169702</v>
      </c>
      <c r="X661" s="58">
        <v>23780.880000000001</v>
      </c>
      <c r="Y661" s="58">
        <v>4555.6499999999996</v>
      </c>
      <c r="Z661" s="58">
        <v>2116.4499999999998</v>
      </c>
      <c r="AA661" s="58">
        <v>5886.11</v>
      </c>
      <c r="AB661" s="58">
        <v>526.57113207547002</v>
      </c>
      <c r="AC661" s="58">
        <v>0</v>
      </c>
      <c r="AD661" s="58">
        <v>36865.661132075496</v>
      </c>
      <c r="AE661" s="58">
        <v>11761.05</v>
      </c>
      <c r="AF661" s="58">
        <v>0</v>
      </c>
      <c r="AG661" s="58">
        <v>394.42</v>
      </c>
      <c r="AH661" s="58">
        <v>250</v>
      </c>
      <c r="AI661" s="58">
        <v>465</v>
      </c>
      <c r="AJ661" s="58">
        <v>144.88</v>
      </c>
      <c r="AK661" s="58">
        <v>0</v>
      </c>
      <c r="AL661" s="58">
        <v>0</v>
      </c>
      <c r="AM661" s="58">
        <v>1174.25</v>
      </c>
      <c r="AN661" s="58">
        <v>503.03</v>
      </c>
      <c r="AO661" s="58">
        <v>623.03</v>
      </c>
      <c r="AP661" s="58">
        <v>0</v>
      </c>
      <c r="AQ661" s="58">
        <v>181</v>
      </c>
      <c r="AR661" s="58">
        <v>0</v>
      </c>
      <c r="AS661" s="58">
        <v>0</v>
      </c>
      <c r="AT661" s="58">
        <v>0</v>
      </c>
      <c r="AU661" s="58">
        <v>0</v>
      </c>
      <c r="AV661" s="58">
        <v>1861.9050983918901</v>
      </c>
      <c r="AW661" s="58">
        <v>17358.5650983919</v>
      </c>
      <c r="AX661" s="58">
        <v>30207.85</v>
      </c>
      <c r="AY661" s="58">
        <v>6787.15</v>
      </c>
      <c r="AZ661" s="58">
        <v>36995</v>
      </c>
      <c r="BA661" s="58">
        <v>7042.9513757023096</v>
      </c>
    </row>
    <row r="662" spans="1:53">
      <c r="A662" s="56">
        <v>202404</v>
      </c>
      <c r="B662" s="56" t="s">
        <v>528</v>
      </c>
      <c r="C662" s="56" t="s">
        <v>352</v>
      </c>
      <c r="D662" s="56" t="s">
        <v>351</v>
      </c>
      <c r="E662" s="62" t="str">
        <f>VLOOKUP(C662,'[2]2024年门店-截止10.31'!A:C,3,0)</f>
        <v>营业</v>
      </c>
      <c r="F662" s="63">
        <f>VLOOKUP(C662,[2]面积!A:B,2,0)</f>
        <v>56</v>
      </c>
      <c r="G662" s="57" t="str">
        <f>IF(OR(E662="营业",E662="装修中"),VLOOKUP(C662,[2]当前组织架构!C:H,6,0),"")</f>
        <v>戴斌</v>
      </c>
      <c r="H662" s="57" t="str">
        <f>IF(OR(E662="营业",E662="装修中"),VLOOKUP(C662,[2]当前组织架构!C:H,5,0),"")</f>
        <v>董婷婷</v>
      </c>
      <c r="I662" s="58">
        <v>161980.79999999999</v>
      </c>
      <c r="J662" s="58">
        <v>9168.7199999999993</v>
      </c>
      <c r="K662" s="58">
        <v>152812.07999999999</v>
      </c>
      <c r="L662" s="58">
        <v>7794.84</v>
      </c>
      <c r="M662" s="58">
        <v>8245</v>
      </c>
      <c r="N662" s="58">
        <v>9579.77</v>
      </c>
      <c r="O662" s="58">
        <v>20990.57</v>
      </c>
      <c r="P662" s="58">
        <v>0</v>
      </c>
      <c r="Q662" s="58">
        <v>-1033.6684687710101</v>
      </c>
      <c r="R662" s="58">
        <v>45576.511531229</v>
      </c>
      <c r="S662" s="58">
        <v>9320.2699840910609</v>
      </c>
      <c r="T662" s="58">
        <v>0</v>
      </c>
      <c r="U662" s="58">
        <v>2394.5</v>
      </c>
      <c r="V662" s="58">
        <v>57291.281515319999</v>
      </c>
      <c r="W662" s="58">
        <v>95520.798484679894</v>
      </c>
      <c r="X662" s="58">
        <v>16540.580000000002</v>
      </c>
      <c r="Y662" s="58">
        <v>10389.49</v>
      </c>
      <c r="Z662" s="58">
        <v>2737.73</v>
      </c>
      <c r="AA662" s="58">
        <v>7214.09</v>
      </c>
      <c r="AB662" s="58">
        <v>750.33433962263996</v>
      </c>
      <c r="AC662" s="58">
        <v>0</v>
      </c>
      <c r="AD662" s="58">
        <v>37632.224339622597</v>
      </c>
      <c r="AE662" s="58">
        <v>4932.62</v>
      </c>
      <c r="AF662" s="58">
        <v>0</v>
      </c>
      <c r="AG662" s="58">
        <v>265.7</v>
      </c>
      <c r="AH662" s="58">
        <v>740</v>
      </c>
      <c r="AI662" s="58">
        <v>0</v>
      </c>
      <c r="AJ662" s="58">
        <v>0</v>
      </c>
      <c r="AK662" s="58">
        <v>0</v>
      </c>
      <c r="AL662" s="58">
        <v>0</v>
      </c>
      <c r="AM662" s="58">
        <v>579.23</v>
      </c>
      <c r="AN662" s="58">
        <v>1515.05</v>
      </c>
      <c r="AO662" s="58">
        <v>662.02</v>
      </c>
      <c r="AP662" s="58">
        <v>0</v>
      </c>
      <c r="AQ662" s="58">
        <v>100</v>
      </c>
      <c r="AR662" s="58">
        <v>0</v>
      </c>
      <c r="AS662" s="58">
        <v>0</v>
      </c>
      <c r="AT662" s="58">
        <v>0</v>
      </c>
      <c r="AU662" s="58">
        <v>0</v>
      </c>
      <c r="AV662" s="58">
        <v>2026.0648066977601</v>
      </c>
      <c r="AW662" s="58">
        <v>10820.6848066978</v>
      </c>
      <c r="AX662" s="58">
        <v>16221.9047619048</v>
      </c>
      <c r="AY662" s="58">
        <v>6425.3679245283001</v>
      </c>
      <c r="AZ662" s="58">
        <v>22647.272686433102</v>
      </c>
      <c r="BA662" s="58">
        <v>24420.616651926401</v>
      </c>
    </row>
    <row r="663" spans="1:53">
      <c r="A663" s="56">
        <v>202404</v>
      </c>
      <c r="B663" s="56" t="s">
        <v>528</v>
      </c>
      <c r="C663" s="56" t="s">
        <v>358</v>
      </c>
      <c r="D663" s="56" t="s">
        <v>357</v>
      </c>
      <c r="E663" s="62" t="str">
        <f>VLOOKUP(C663,'[2]2024年门店-截止10.31'!A:C,3,0)</f>
        <v>营业</v>
      </c>
      <c r="F663" s="63">
        <f>VLOOKUP(C663,[2]面积!A:B,2,0)</f>
        <v>44.59</v>
      </c>
      <c r="G663" s="57" t="str">
        <f>IF(OR(E663="营业",E663="装修中"),VLOOKUP(C663,[2]当前组织架构!C:H,6,0),"")</f>
        <v>江远洋</v>
      </c>
      <c r="H663" s="57" t="str">
        <f>IF(OR(E663="营业",E663="装修中"),VLOOKUP(C663,[2]当前组织架构!C:H,5,0),"")</f>
        <v>胡肖肖</v>
      </c>
      <c r="I663" s="58">
        <v>91882.74</v>
      </c>
      <c r="J663" s="58">
        <v>2676.2000000000098</v>
      </c>
      <c r="K663" s="58">
        <v>89206.54</v>
      </c>
      <c r="L663" s="58">
        <v>4663.68</v>
      </c>
      <c r="M663" s="58">
        <v>7616.74</v>
      </c>
      <c r="N663" s="58">
        <v>4513.29</v>
      </c>
      <c r="O663" s="58">
        <v>18138.93</v>
      </c>
      <c r="P663" s="58">
        <v>0</v>
      </c>
      <c r="Q663" s="58">
        <v>-774.69704040896204</v>
      </c>
      <c r="R663" s="58">
        <v>34157.942959590997</v>
      </c>
      <c r="S663" s="58">
        <v>7679.7658647915796</v>
      </c>
      <c r="T663" s="58">
        <v>0</v>
      </c>
      <c r="U663" s="58">
        <v>7605.39</v>
      </c>
      <c r="V663" s="58">
        <v>49443.0988243826</v>
      </c>
      <c r="W663" s="58">
        <v>39763.441175617401</v>
      </c>
      <c r="X663" s="58">
        <v>13240</v>
      </c>
      <c r="Y663" s="58">
        <v>2838.71</v>
      </c>
      <c r="Z663" s="58">
        <v>1360</v>
      </c>
      <c r="AA663" s="58">
        <v>3761.76</v>
      </c>
      <c r="AB663" s="58">
        <v>453.08169811321</v>
      </c>
      <c r="AC663" s="58">
        <v>0</v>
      </c>
      <c r="AD663" s="58">
        <v>21653.551698113199</v>
      </c>
      <c r="AE663" s="58">
        <v>1978.02</v>
      </c>
      <c r="AF663" s="58">
        <v>0</v>
      </c>
      <c r="AG663" s="58">
        <v>176.45</v>
      </c>
      <c r="AH663" s="58">
        <v>418</v>
      </c>
      <c r="AI663" s="58">
        <v>0</v>
      </c>
      <c r="AJ663" s="58">
        <v>69</v>
      </c>
      <c r="AK663" s="58">
        <v>44.81</v>
      </c>
      <c r="AL663" s="58">
        <v>0</v>
      </c>
      <c r="AM663" s="58">
        <v>728.99</v>
      </c>
      <c r="AN663" s="58">
        <v>698.59</v>
      </c>
      <c r="AO663" s="58">
        <v>456.43</v>
      </c>
      <c r="AP663" s="58">
        <v>0</v>
      </c>
      <c r="AQ663" s="58">
        <v>2380</v>
      </c>
      <c r="AR663" s="58">
        <v>0</v>
      </c>
      <c r="AS663" s="58">
        <v>0</v>
      </c>
      <c r="AT663" s="58">
        <v>0</v>
      </c>
      <c r="AU663" s="58">
        <v>0</v>
      </c>
      <c r="AV663" s="58">
        <v>2423.3679233394801</v>
      </c>
      <c r="AW663" s="58">
        <v>9373.6579233394805</v>
      </c>
      <c r="AX663" s="58">
        <v>20140.419999999998</v>
      </c>
      <c r="AY663" s="58">
        <v>3908.57</v>
      </c>
      <c r="AZ663" s="58">
        <v>24048.99</v>
      </c>
      <c r="BA663" s="58">
        <v>-15312.758445835299</v>
      </c>
    </row>
    <row r="664" spans="1:53">
      <c r="A664" s="56">
        <v>202404</v>
      </c>
      <c r="B664" s="56" t="s">
        <v>528</v>
      </c>
      <c r="C664" s="56" t="s">
        <v>362</v>
      </c>
      <c r="D664" s="56" t="s">
        <v>361</v>
      </c>
      <c r="E664" s="62" t="str">
        <f>VLOOKUP(C664,'[2]2024年门店-截止10.31'!A:C,3,0)</f>
        <v>营业</v>
      </c>
      <c r="F664" s="63">
        <f>VLOOKUP(C664,[2]面积!A:B,2,0)</f>
        <v>49</v>
      </c>
      <c r="G664" s="57" t="str">
        <f>IF(OR(E664="营业",E664="装修中"),VLOOKUP(C664,[2]当前组织架构!C:H,6,0),"")</f>
        <v>江远洋</v>
      </c>
      <c r="H664" s="57" t="str">
        <f>IF(OR(E664="营业",E664="装修中"),VLOOKUP(C664,[2]当前组织架构!C:H,5,0),"")</f>
        <v>许瑛伦</v>
      </c>
      <c r="I664" s="58">
        <v>148256.14000000001</v>
      </c>
      <c r="J664" s="58">
        <v>8391.8600000000206</v>
      </c>
      <c r="K664" s="58">
        <v>139864.28</v>
      </c>
      <c r="L664" s="58">
        <v>7513.06</v>
      </c>
      <c r="M664" s="58">
        <v>6969.14</v>
      </c>
      <c r="N664" s="58">
        <v>6013.09</v>
      </c>
      <c r="O664" s="58">
        <v>20710.37</v>
      </c>
      <c r="P664" s="58">
        <v>0</v>
      </c>
      <c r="Q664" s="58">
        <v>-913.81306566288504</v>
      </c>
      <c r="R664" s="58">
        <v>40291.846934337103</v>
      </c>
      <c r="S664" s="58">
        <v>8860.9699035216508</v>
      </c>
      <c r="T664" s="58">
        <v>0</v>
      </c>
      <c r="U664" s="58">
        <v>2044.83</v>
      </c>
      <c r="V664" s="58">
        <v>51197.646837858803</v>
      </c>
      <c r="W664" s="58">
        <v>88666.633162141195</v>
      </c>
      <c r="X664" s="58">
        <v>22740.15</v>
      </c>
      <c r="Y664" s="58">
        <v>2922.73</v>
      </c>
      <c r="Z664" s="58">
        <v>1579.5</v>
      </c>
      <c r="AA664" s="58">
        <v>57.95</v>
      </c>
      <c r="AB664" s="58">
        <v>2803.85</v>
      </c>
      <c r="AC664" s="58">
        <v>0</v>
      </c>
      <c r="AD664" s="58">
        <v>30104.18</v>
      </c>
      <c r="AE664" s="58">
        <v>3482.45</v>
      </c>
      <c r="AF664" s="58">
        <v>0</v>
      </c>
      <c r="AG664" s="58">
        <v>96.31</v>
      </c>
      <c r="AH664" s="58">
        <v>409.3</v>
      </c>
      <c r="AI664" s="58">
        <v>0</v>
      </c>
      <c r="AJ664" s="58">
        <v>9.91</v>
      </c>
      <c r="AK664" s="58">
        <v>44.81</v>
      </c>
      <c r="AL664" s="58">
        <v>0</v>
      </c>
      <c r="AM664" s="58">
        <v>1001.24</v>
      </c>
      <c r="AN664" s="58">
        <v>1111.29</v>
      </c>
      <c r="AO664" s="58">
        <v>608.73</v>
      </c>
      <c r="AP664" s="58">
        <v>0</v>
      </c>
      <c r="AQ664" s="58">
        <v>50</v>
      </c>
      <c r="AR664" s="58">
        <v>0</v>
      </c>
      <c r="AS664" s="58">
        <v>0</v>
      </c>
      <c r="AT664" s="58">
        <v>0</v>
      </c>
      <c r="AU664" s="58">
        <v>0</v>
      </c>
      <c r="AV664" s="58">
        <v>2187.1218167207298</v>
      </c>
      <c r="AW664" s="58">
        <v>9001.1618167207307</v>
      </c>
      <c r="AX664" s="58">
        <v>38323.809523809497</v>
      </c>
      <c r="AY664" s="58">
        <v>9773.5849056603802</v>
      </c>
      <c r="AZ664" s="58">
        <v>48097.394429469903</v>
      </c>
      <c r="BA664" s="58">
        <v>1463.89691595059</v>
      </c>
    </row>
    <row r="665" spans="1:53">
      <c r="A665" s="56">
        <v>202404</v>
      </c>
      <c r="B665" s="56" t="s">
        <v>531</v>
      </c>
      <c r="C665" s="56" t="s">
        <v>373</v>
      </c>
      <c r="D665" s="56" t="s">
        <v>372</v>
      </c>
      <c r="E665" s="62" t="str">
        <f>VLOOKUP(C665,'[2]2024年门店-截止10.31'!A:C,3,0)</f>
        <v>营业</v>
      </c>
      <c r="F665" s="63">
        <f>VLOOKUP(C665,[2]面积!A:B,2,0)</f>
        <v>97</v>
      </c>
      <c r="G665" s="57" t="str">
        <f>IF(OR(E665="营业",E665="装修中"),VLOOKUP(C665,[2]当前组织架构!C:H,6,0),"")</f>
        <v>刘佳</v>
      </c>
      <c r="H665" s="57" t="str">
        <f>IF(OR(E665="营业",E665="装修中"),VLOOKUP(C665,[2]当前组织架构!C:H,5,0),"")</f>
        <v>刘传良</v>
      </c>
      <c r="I665" s="58">
        <v>102589.22</v>
      </c>
      <c r="J665" s="58">
        <v>5806.94</v>
      </c>
      <c r="K665" s="58">
        <v>96782.28</v>
      </c>
      <c r="L665" s="58">
        <v>3770.6</v>
      </c>
      <c r="M665" s="58">
        <v>4724.83</v>
      </c>
      <c r="N665" s="58">
        <v>1742.94</v>
      </c>
      <c r="O665" s="58">
        <v>14168.57</v>
      </c>
      <c r="P665" s="58">
        <v>0</v>
      </c>
      <c r="Q665" s="58">
        <v>-556.62585590498202</v>
      </c>
      <c r="R665" s="58">
        <v>23850.314144094998</v>
      </c>
      <c r="S665" s="58">
        <v>5807.7207122754098</v>
      </c>
      <c r="T665" s="58">
        <v>0</v>
      </c>
      <c r="U665" s="58">
        <v>2201.83</v>
      </c>
      <c r="V665" s="58">
        <v>31859.864856370401</v>
      </c>
      <c r="W665" s="58">
        <v>64922.415143629602</v>
      </c>
      <c r="X665" s="58">
        <v>24840.639999999999</v>
      </c>
      <c r="Y665" s="58">
        <v>1621.5</v>
      </c>
      <c r="Z665" s="58">
        <v>997.8</v>
      </c>
      <c r="AA665" s="58">
        <v>5440.12</v>
      </c>
      <c r="AB665" s="58">
        <v>1764.6709433962301</v>
      </c>
      <c r="AC665" s="58">
        <v>0</v>
      </c>
      <c r="AD665" s="58">
        <v>34664.7309433962</v>
      </c>
      <c r="AE665" s="58">
        <v>0</v>
      </c>
      <c r="AF665" s="58">
        <v>0</v>
      </c>
      <c r="AG665" s="58">
        <v>21.19</v>
      </c>
      <c r="AH665" s="58">
        <v>431.67</v>
      </c>
      <c r="AI665" s="58">
        <v>0</v>
      </c>
      <c r="AJ665" s="58">
        <v>0</v>
      </c>
      <c r="AK665" s="58">
        <v>0</v>
      </c>
      <c r="AL665" s="58">
        <v>0</v>
      </c>
      <c r="AM665" s="58">
        <v>2732.12</v>
      </c>
      <c r="AN665" s="58">
        <v>515.79999999999995</v>
      </c>
      <c r="AO665" s="58">
        <v>900.96</v>
      </c>
      <c r="AP665" s="58">
        <v>0</v>
      </c>
      <c r="AQ665" s="58">
        <v>2403</v>
      </c>
      <c r="AR665" s="58">
        <v>0</v>
      </c>
      <c r="AS665" s="58">
        <v>0</v>
      </c>
      <c r="AT665" s="58">
        <v>0</v>
      </c>
      <c r="AU665" s="58">
        <v>0</v>
      </c>
      <c r="AV665" s="58">
        <v>2427.6362504501299</v>
      </c>
      <c r="AW665" s="58">
        <v>9432.3762504501301</v>
      </c>
      <c r="AX665" s="58">
        <v>13210.3714285714</v>
      </c>
      <c r="AY665" s="58">
        <v>0</v>
      </c>
      <c r="AZ665" s="58">
        <v>13210.3714285714</v>
      </c>
      <c r="BA665" s="58">
        <v>7614.9365212118701</v>
      </c>
    </row>
    <row r="666" spans="1:53">
      <c r="A666" s="56">
        <v>202404</v>
      </c>
      <c r="B666" s="56" t="s">
        <v>528</v>
      </c>
      <c r="C666" s="56" t="s">
        <v>364</v>
      </c>
      <c r="D666" s="56" t="s">
        <v>363</v>
      </c>
      <c r="E666" s="62" t="str">
        <f>VLOOKUP(C666,'[2]2024年门店-截止10.31'!A:C,3,0)</f>
        <v>营业</v>
      </c>
      <c r="F666" s="63">
        <f>VLOOKUP(C666,[2]面积!A:B,2,0)</f>
        <v>86</v>
      </c>
      <c r="G666" s="57" t="str">
        <f>IF(OR(E666="营业",E666="装修中"),VLOOKUP(C666,[2]当前组织架构!C:H,6,0),"")</f>
        <v>江远洋</v>
      </c>
      <c r="H666" s="57" t="str">
        <f>IF(OR(E666="营业",E666="装修中"),VLOOKUP(C666,[2]当前组织架构!C:H,5,0),"")</f>
        <v>严彪</v>
      </c>
      <c r="I666" s="58">
        <v>117178.64</v>
      </c>
      <c r="J666" s="58">
        <v>6632.75</v>
      </c>
      <c r="K666" s="58">
        <v>110545.89</v>
      </c>
      <c r="L666" s="58">
        <v>5289</v>
      </c>
      <c r="M666" s="58">
        <v>4628.32</v>
      </c>
      <c r="N666" s="58">
        <v>3691.61</v>
      </c>
      <c r="O666" s="58">
        <v>15826.07</v>
      </c>
      <c r="P666" s="58">
        <v>0</v>
      </c>
      <c r="Q666" s="58">
        <v>-652.77652603518595</v>
      </c>
      <c r="R666" s="58">
        <v>28782.223473964801</v>
      </c>
      <c r="S666" s="58">
        <v>6627.4658012654299</v>
      </c>
      <c r="T666" s="58">
        <v>0</v>
      </c>
      <c r="U666" s="58">
        <v>2076.91</v>
      </c>
      <c r="V666" s="58">
        <v>37486.599275230197</v>
      </c>
      <c r="W666" s="58">
        <v>73059.290724769802</v>
      </c>
      <c r="X666" s="58">
        <v>19849.04</v>
      </c>
      <c r="Y666" s="58">
        <v>2208.46</v>
      </c>
      <c r="Z666" s="58">
        <v>1400</v>
      </c>
      <c r="AA666" s="58">
        <v>783.67</v>
      </c>
      <c r="AB666" s="58">
        <v>2115.4299999999998</v>
      </c>
      <c r="AC666" s="58">
        <v>0</v>
      </c>
      <c r="AD666" s="58">
        <v>26356.6</v>
      </c>
      <c r="AE666" s="58">
        <v>3248.99</v>
      </c>
      <c r="AF666" s="58">
        <v>400</v>
      </c>
      <c r="AG666" s="58">
        <v>96.31</v>
      </c>
      <c r="AH666" s="58">
        <v>399</v>
      </c>
      <c r="AI666" s="58">
        <v>0</v>
      </c>
      <c r="AJ666" s="58">
        <v>26.57</v>
      </c>
      <c r="AK666" s="58">
        <v>44.81</v>
      </c>
      <c r="AL666" s="58">
        <v>0</v>
      </c>
      <c r="AM666" s="58">
        <v>1156.42</v>
      </c>
      <c r="AN666" s="58">
        <v>1150.1199999999999</v>
      </c>
      <c r="AO666" s="58">
        <v>429.88</v>
      </c>
      <c r="AP666" s="58">
        <v>0</v>
      </c>
      <c r="AQ666" s="58">
        <v>450</v>
      </c>
      <c r="AR666" s="58">
        <v>0</v>
      </c>
      <c r="AS666" s="58">
        <v>0</v>
      </c>
      <c r="AT666" s="58">
        <v>0</v>
      </c>
      <c r="AU666" s="58">
        <v>0</v>
      </c>
      <c r="AV666" s="58">
        <v>2910.89989398937</v>
      </c>
      <c r="AW666" s="58">
        <v>10312.999893989399</v>
      </c>
      <c r="AX666" s="58">
        <v>24703.5333333333</v>
      </c>
      <c r="AY666" s="58">
        <v>11379.688679245301</v>
      </c>
      <c r="AZ666" s="58">
        <v>36083.222012578597</v>
      </c>
      <c r="BA666" s="58">
        <v>306.46881820180698</v>
      </c>
    </row>
    <row r="667" spans="1:53">
      <c r="A667" s="56">
        <v>202404</v>
      </c>
      <c r="B667" s="56" t="s">
        <v>528</v>
      </c>
      <c r="C667" s="56" t="s">
        <v>356</v>
      </c>
      <c r="D667" s="56" t="s">
        <v>355</v>
      </c>
      <c r="E667" s="62" t="str">
        <f>VLOOKUP(C667,'[2]2024年门店-截止10.31'!A:C,3,0)</f>
        <v>营业</v>
      </c>
      <c r="F667" s="63">
        <f>VLOOKUP(C667,[2]面积!A:B,2,0)</f>
        <v>39</v>
      </c>
      <c r="G667" s="57" t="str">
        <f>IF(OR(E667="营业",E667="装修中"),VLOOKUP(C667,[2]当前组织架构!C:H,6,0),"")</f>
        <v>孙军</v>
      </c>
      <c r="H667" s="57" t="str">
        <f>IF(OR(E667="营业",E667="装修中"),VLOOKUP(C667,[2]当前组织架构!C:H,5,0),"")</f>
        <v>郭洋</v>
      </c>
      <c r="I667" s="58">
        <v>160463.85</v>
      </c>
      <c r="J667" s="58">
        <v>9082.8600000000206</v>
      </c>
      <c r="K667" s="58">
        <v>151380.99</v>
      </c>
      <c r="L667" s="58">
        <v>8395.86</v>
      </c>
      <c r="M667" s="58">
        <v>8410.61</v>
      </c>
      <c r="N667" s="58">
        <v>10146.35</v>
      </c>
      <c r="O667" s="58">
        <v>22014.44</v>
      </c>
      <c r="P667" s="58">
        <v>0</v>
      </c>
      <c r="Q667" s="58">
        <v>-1085.94115414512</v>
      </c>
      <c r="R667" s="58">
        <v>47881.318845854898</v>
      </c>
      <c r="S667" s="58">
        <v>9780.7409383610702</v>
      </c>
      <c r="T667" s="58">
        <v>0</v>
      </c>
      <c r="U667" s="58">
        <v>2599.5</v>
      </c>
      <c r="V667" s="58">
        <v>60261.559784215897</v>
      </c>
      <c r="W667" s="58">
        <v>91119.430215784101</v>
      </c>
      <c r="X667" s="58">
        <v>31574.83</v>
      </c>
      <c r="Y667" s="58">
        <v>3825.71</v>
      </c>
      <c r="Z667" s="58">
        <v>1976.06</v>
      </c>
      <c r="AA667" s="58">
        <v>5789.05</v>
      </c>
      <c r="AB667" s="58">
        <v>1609.30094339623</v>
      </c>
      <c r="AC667" s="58">
        <v>0</v>
      </c>
      <c r="AD667" s="58">
        <v>44774.950943396201</v>
      </c>
      <c r="AE667" s="58">
        <v>3316.8</v>
      </c>
      <c r="AF667" s="58">
        <v>634.4</v>
      </c>
      <c r="AG667" s="58">
        <v>693.09</v>
      </c>
      <c r="AH667" s="58">
        <v>561.5</v>
      </c>
      <c r="AI667" s="58">
        <v>0</v>
      </c>
      <c r="AJ667" s="58">
        <v>579.91999999999996</v>
      </c>
      <c r="AK667" s="58">
        <v>0</v>
      </c>
      <c r="AL667" s="58">
        <v>0</v>
      </c>
      <c r="AM667" s="58">
        <v>1519.2</v>
      </c>
      <c r="AN667" s="58">
        <v>2285.16</v>
      </c>
      <c r="AO667" s="58">
        <v>412.78</v>
      </c>
      <c r="AP667" s="58">
        <v>0</v>
      </c>
      <c r="AQ667" s="58">
        <v>150</v>
      </c>
      <c r="AR667" s="58">
        <v>0</v>
      </c>
      <c r="AS667" s="58">
        <v>0</v>
      </c>
      <c r="AT667" s="58">
        <v>0</v>
      </c>
      <c r="AU667" s="58">
        <v>0</v>
      </c>
      <c r="AV667" s="58">
        <v>2769.6018066977599</v>
      </c>
      <c r="AW667" s="58">
        <v>12922.4518066978</v>
      </c>
      <c r="AX667" s="58">
        <v>20067.619047618999</v>
      </c>
      <c r="AY667" s="58">
        <v>3901.8867924528299</v>
      </c>
      <c r="AZ667" s="58">
        <v>23969.505840071801</v>
      </c>
      <c r="BA667" s="58">
        <v>9452.5216256182703</v>
      </c>
    </row>
    <row r="668" spans="1:53">
      <c r="A668" s="56">
        <v>202404</v>
      </c>
      <c r="B668" s="56" t="s">
        <v>528</v>
      </c>
      <c r="C668" s="56" t="s">
        <v>360</v>
      </c>
      <c r="D668" s="56" t="s">
        <v>359</v>
      </c>
      <c r="E668" s="62" t="str">
        <f>VLOOKUP(C668,'[2]2024年门店-截止10.31'!A:C,3,0)</f>
        <v>营业</v>
      </c>
      <c r="F668" s="63">
        <f>VLOOKUP(C668,[2]面积!A:B,2,0)</f>
        <v>64.7</v>
      </c>
      <c r="G668" s="57" t="str">
        <f>IF(OR(E668="营业",E668="装修中"),VLOOKUP(C668,[2]当前组织架构!C:H,6,0),"")</f>
        <v>江远洋</v>
      </c>
      <c r="H668" s="57" t="str">
        <f>IF(OR(E668="营业",E668="装修中"),VLOOKUP(C668,[2]当前组织架构!C:H,5,0),"")</f>
        <v>严彪</v>
      </c>
      <c r="I668" s="58">
        <v>98243</v>
      </c>
      <c r="J668" s="58">
        <v>5560.92</v>
      </c>
      <c r="K668" s="58">
        <v>92682.08</v>
      </c>
      <c r="L668" s="58">
        <v>4955.1899999999996</v>
      </c>
      <c r="M668" s="58">
        <v>4016.44</v>
      </c>
      <c r="N668" s="58">
        <v>3647.27</v>
      </c>
      <c r="O668" s="58">
        <v>13486.56</v>
      </c>
      <c r="P668" s="58">
        <v>0</v>
      </c>
      <c r="Q668" s="58">
        <v>-578.93770984713797</v>
      </c>
      <c r="R668" s="58">
        <v>25526.522290152901</v>
      </c>
      <c r="S668" s="58">
        <v>5719.2988896832803</v>
      </c>
      <c r="T668" s="58">
        <v>0</v>
      </c>
      <c r="U668" s="58">
        <v>2134.4499999999998</v>
      </c>
      <c r="V668" s="58">
        <v>33380.271179836098</v>
      </c>
      <c r="W668" s="58">
        <v>59301.808820163897</v>
      </c>
      <c r="X668" s="58">
        <v>16444.919999999998</v>
      </c>
      <c r="Y668" s="58">
        <v>1394.22</v>
      </c>
      <c r="Z668" s="58">
        <v>600</v>
      </c>
      <c r="AA668" s="58">
        <v>908.15</v>
      </c>
      <c r="AB668" s="58">
        <v>2654.1456603773599</v>
      </c>
      <c r="AC668" s="58">
        <v>0</v>
      </c>
      <c r="AD668" s="58">
        <v>22001.435660377399</v>
      </c>
      <c r="AE668" s="58">
        <v>4092.37</v>
      </c>
      <c r="AF668" s="58">
        <v>52.83</v>
      </c>
      <c r="AG668" s="58">
        <v>375.11</v>
      </c>
      <c r="AH668" s="58">
        <v>399.1</v>
      </c>
      <c r="AI668" s="58">
        <v>0</v>
      </c>
      <c r="AJ668" s="58">
        <v>70.900000000000006</v>
      </c>
      <c r="AK668" s="58">
        <v>44.81</v>
      </c>
      <c r="AL668" s="58">
        <v>0</v>
      </c>
      <c r="AM668" s="58">
        <v>1273.81</v>
      </c>
      <c r="AN668" s="58">
        <v>1548.19</v>
      </c>
      <c r="AO668" s="58">
        <v>1027.74</v>
      </c>
      <c r="AP668" s="58">
        <v>0</v>
      </c>
      <c r="AQ668" s="58">
        <v>50</v>
      </c>
      <c r="AR668" s="58">
        <v>0</v>
      </c>
      <c r="AS668" s="58">
        <v>0</v>
      </c>
      <c r="AT668" s="58">
        <v>0</v>
      </c>
      <c r="AU668" s="58">
        <v>0</v>
      </c>
      <c r="AV668" s="58">
        <v>2187.1218167207298</v>
      </c>
      <c r="AW668" s="58">
        <v>11121.981816720699</v>
      </c>
      <c r="AX668" s="58">
        <v>24647.619047618999</v>
      </c>
      <c r="AY668" s="58">
        <v>9211.1509433962292</v>
      </c>
      <c r="AZ668" s="58">
        <v>33858.769991015201</v>
      </c>
      <c r="BA668" s="58">
        <v>-7680.3786479494302</v>
      </c>
    </row>
    <row r="669" spans="1:53">
      <c r="A669" s="56">
        <v>202404</v>
      </c>
      <c r="B669" s="56" t="s">
        <v>528</v>
      </c>
      <c r="C669" s="56" t="s">
        <v>397</v>
      </c>
      <c r="D669" s="56" t="s">
        <v>396</v>
      </c>
      <c r="E669" s="62" t="str">
        <f>VLOOKUP(C669,'[2]2024年门店-截止10.31'!A:C,3,0)</f>
        <v>营业</v>
      </c>
      <c r="F669" s="63">
        <f>VLOOKUP(C669,[2]面积!A:B,2,0)</f>
        <v>53.46</v>
      </c>
      <c r="G669" s="57" t="str">
        <f>IF(OR(E669="营业",E669="装修中"),VLOOKUP(C669,[2]当前组织架构!C:H,6,0),"")</f>
        <v>江远洋</v>
      </c>
      <c r="H669" s="57" t="str">
        <f>IF(OR(E669="营业",E669="装修中"),VLOOKUP(C669,[2]当前组织架构!C:H,5,0),"")</f>
        <v>许瑛伦</v>
      </c>
      <c r="I669" s="58">
        <v>0</v>
      </c>
      <c r="J669" s="58">
        <v>0</v>
      </c>
      <c r="K669" s="58">
        <v>0</v>
      </c>
      <c r="L669" s="58">
        <v>0</v>
      </c>
      <c r="M669" s="58">
        <v>0</v>
      </c>
      <c r="N669" s="58">
        <v>0</v>
      </c>
      <c r="O669" s="58">
        <v>0</v>
      </c>
      <c r="P669" s="58">
        <v>0</v>
      </c>
      <c r="Q669" s="58">
        <v>0</v>
      </c>
      <c r="R669" s="58">
        <v>0</v>
      </c>
      <c r="S669" s="58">
        <v>0</v>
      </c>
      <c r="T669" s="58">
        <v>0</v>
      </c>
      <c r="U669" s="58">
        <v>0</v>
      </c>
      <c r="V669" s="58">
        <v>0</v>
      </c>
      <c r="W669" s="58">
        <v>0</v>
      </c>
      <c r="X669" s="58">
        <v>6175.64</v>
      </c>
      <c r="Y669" s="58">
        <v>594.83000000000004</v>
      </c>
      <c r="Z669" s="58">
        <v>13.94</v>
      </c>
      <c r="AA669" s="58">
        <v>-112.67</v>
      </c>
      <c r="AB669" s="58">
        <v>1211.91452830189</v>
      </c>
      <c r="AC669" s="58">
        <v>0</v>
      </c>
      <c r="AD669" s="58">
        <v>7883.6545283018904</v>
      </c>
      <c r="AE669" s="58">
        <v>0</v>
      </c>
      <c r="AF669" s="58">
        <v>0</v>
      </c>
      <c r="AG669" s="58">
        <v>0</v>
      </c>
      <c r="AH669" s="58">
        <v>0</v>
      </c>
      <c r="AI669" s="58">
        <v>0</v>
      </c>
      <c r="AJ669" s="58">
        <v>0</v>
      </c>
      <c r="AK669" s="58">
        <v>0</v>
      </c>
      <c r="AL669" s="58">
        <v>0</v>
      </c>
      <c r="AM669" s="58">
        <v>0</v>
      </c>
      <c r="AN669" s="58">
        <v>0</v>
      </c>
      <c r="AO669" s="58">
        <v>0</v>
      </c>
      <c r="AP669" s="58">
        <v>0</v>
      </c>
      <c r="AQ669" s="58">
        <v>0</v>
      </c>
      <c r="AR669" s="58">
        <v>0</v>
      </c>
      <c r="AS669" s="58">
        <v>0</v>
      </c>
      <c r="AT669" s="58">
        <v>0</v>
      </c>
      <c r="AU669" s="58">
        <v>0</v>
      </c>
      <c r="AV669" s="58">
        <v>0</v>
      </c>
      <c r="AW669" s="58">
        <v>0</v>
      </c>
      <c r="AX669" s="58">
        <v>0</v>
      </c>
      <c r="AY669" s="58">
        <v>756.50943396226398</v>
      </c>
      <c r="AZ669" s="58">
        <v>756.50943396226398</v>
      </c>
      <c r="BA669" s="58">
        <v>-8640.1639622641505</v>
      </c>
    </row>
    <row r="670" spans="1:53">
      <c r="A670" s="56">
        <v>202404</v>
      </c>
      <c r="B670" s="56" t="s">
        <v>531</v>
      </c>
      <c r="C670" s="56" t="s">
        <v>370</v>
      </c>
      <c r="D670" s="56" t="s">
        <v>369</v>
      </c>
      <c r="E670" s="62" t="str">
        <f>VLOOKUP(C670,'[2]2024年门店-截止10.31'!A:C,3,0)</f>
        <v>营业</v>
      </c>
      <c r="F670" s="63">
        <f>VLOOKUP(C670,[2]面积!A:B,2,0)</f>
        <v>76</v>
      </c>
      <c r="G670" s="57" t="str">
        <f>IF(OR(E670="营业",E670="装修中"),VLOOKUP(C670,[2]当前组织架构!C:H,6,0),"")</f>
        <v>刘佳</v>
      </c>
      <c r="H670" s="57" t="str">
        <f>IF(OR(E670="营业",E670="装修中"),VLOOKUP(C670,[2]当前组织架构!C:H,5,0),"")</f>
        <v>巨伦</v>
      </c>
      <c r="I670" s="58">
        <v>151497.39000000001</v>
      </c>
      <c r="J670" s="58">
        <v>8575.3200000000106</v>
      </c>
      <c r="K670" s="58">
        <v>142922.07</v>
      </c>
      <c r="L670" s="58">
        <v>5305.09</v>
      </c>
      <c r="M670" s="58">
        <v>9116.81</v>
      </c>
      <c r="N670" s="58">
        <v>5797.06</v>
      </c>
      <c r="O670" s="58">
        <v>24680.13</v>
      </c>
      <c r="P670" s="58">
        <v>0</v>
      </c>
      <c r="Q670" s="58">
        <v>-1023.97082143869</v>
      </c>
      <c r="R670" s="58">
        <v>43875.119178561297</v>
      </c>
      <c r="S670" s="58">
        <v>10330.4275549052</v>
      </c>
      <c r="T670" s="58">
        <v>0</v>
      </c>
      <c r="U670" s="58">
        <v>2478.38</v>
      </c>
      <c r="V670" s="58">
        <v>56683.926733466498</v>
      </c>
      <c r="W670" s="58">
        <v>86238.143266533501</v>
      </c>
      <c r="X670" s="58">
        <v>17246.5</v>
      </c>
      <c r="Y670" s="58">
        <v>6681.95</v>
      </c>
      <c r="Z670" s="58">
        <v>2989.03</v>
      </c>
      <c r="AA670" s="58">
        <v>4999.57</v>
      </c>
      <c r="AB670" s="58">
        <v>256.98358490566</v>
      </c>
      <c r="AC670" s="58">
        <v>0</v>
      </c>
      <c r="AD670" s="58">
        <v>32174.033584905701</v>
      </c>
      <c r="AE670" s="58">
        <v>3062.25</v>
      </c>
      <c r="AF670" s="58">
        <v>700</v>
      </c>
      <c r="AG670" s="58">
        <v>769.7</v>
      </c>
      <c r="AH670" s="58">
        <v>500</v>
      </c>
      <c r="AI670" s="58">
        <v>0</v>
      </c>
      <c r="AJ670" s="58">
        <v>97.44</v>
      </c>
      <c r="AK670" s="58">
        <v>0</v>
      </c>
      <c r="AL670" s="58">
        <v>0</v>
      </c>
      <c r="AM670" s="58">
        <v>1531.97</v>
      </c>
      <c r="AN670" s="58">
        <v>179.25</v>
      </c>
      <c r="AO670" s="58">
        <v>416.89</v>
      </c>
      <c r="AP670" s="58">
        <v>0</v>
      </c>
      <c r="AQ670" s="58">
        <v>400</v>
      </c>
      <c r="AR670" s="58">
        <v>0</v>
      </c>
      <c r="AS670" s="58">
        <v>0</v>
      </c>
      <c r="AT670" s="58">
        <v>0</v>
      </c>
      <c r="AU670" s="58">
        <v>0</v>
      </c>
      <c r="AV670" s="58">
        <v>3316.6059269999901</v>
      </c>
      <c r="AW670" s="58">
        <v>10974.105927000001</v>
      </c>
      <c r="AX670" s="58">
        <v>11834.285714285699</v>
      </c>
      <c r="AY670" s="58">
        <v>5700</v>
      </c>
      <c r="AZ670" s="58">
        <v>17534.285714285699</v>
      </c>
      <c r="BA670" s="58">
        <v>25555.718040342101</v>
      </c>
    </row>
    <row r="671" spans="1:53">
      <c r="A671" s="56">
        <v>202404</v>
      </c>
      <c r="B671" s="56" t="s">
        <v>528</v>
      </c>
      <c r="C671" s="56" t="s">
        <v>366</v>
      </c>
      <c r="D671" s="56" t="s">
        <v>365</v>
      </c>
      <c r="E671" s="62" t="str">
        <f>VLOOKUP(C671,'[2]2024年门店-截止10.31'!A:C,3,0)</f>
        <v>营业</v>
      </c>
      <c r="F671" s="63">
        <f>VLOOKUP(C671,[2]面积!A:B,2,0)</f>
        <v>82</v>
      </c>
      <c r="G671" s="57" t="str">
        <f>IF(OR(E671="营业",E671="装修中"),VLOOKUP(C671,[2]当前组织架构!C:H,6,0),"")</f>
        <v>江远洋</v>
      </c>
      <c r="H671" s="57" t="str">
        <f>IF(OR(E671="营业",E671="装修中"),VLOOKUP(C671,[2]当前组织架构!C:H,5,0),"")</f>
        <v>严彪</v>
      </c>
      <c r="I671" s="58">
        <v>227486.73</v>
      </c>
      <c r="J671" s="58">
        <v>12876.61</v>
      </c>
      <c r="K671" s="58">
        <v>214610.12</v>
      </c>
      <c r="L671" s="58">
        <v>8490.1299999999992</v>
      </c>
      <c r="M671" s="58">
        <v>6849.52</v>
      </c>
      <c r="N671" s="58">
        <v>4833.57</v>
      </c>
      <c r="O671" s="58">
        <v>28577.99</v>
      </c>
      <c r="P671" s="58">
        <v>0</v>
      </c>
      <c r="Q671" s="58">
        <v>-1081.14983875698</v>
      </c>
      <c r="R671" s="58">
        <v>47670.060161242996</v>
      </c>
      <c r="S671" s="58">
        <v>11659.379476473499</v>
      </c>
      <c r="T671" s="58">
        <v>0</v>
      </c>
      <c r="U671" s="58">
        <v>2044.83</v>
      </c>
      <c r="V671" s="58">
        <v>61374.269637716498</v>
      </c>
      <c r="W671" s="58">
        <v>153235.850362283</v>
      </c>
      <c r="X671" s="58">
        <v>28442.34</v>
      </c>
      <c r="Y671" s="58">
        <v>2381.0300000000002</v>
      </c>
      <c r="Z671" s="58">
        <v>1400</v>
      </c>
      <c r="AA671" s="58">
        <v>2711.89</v>
      </c>
      <c r="AB671" s="58">
        <v>3482.3149056603802</v>
      </c>
      <c r="AC671" s="58">
        <v>0</v>
      </c>
      <c r="AD671" s="58">
        <v>38417.574905660404</v>
      </c>
      <c r="AE671" s="58">
        <v>3271.4</v>
      </c>
      <c r="AF671" s="58">
        <v>0</v>
      </c>
      <c r="AG671" s="58">
        <v>177.16</v>
      </c>
      <c r="AH671" s="58">
        <v>399</v>
      </c>
      <c r="AI671" s="58">
        <v>0</v>
      </c>
      <c r="AJ671" s="58">
        <v>0</v>
      </c>
      <c r="AK671" s="58">
        <v>44.81</v>
      </c>
      <c r="AL671" s="58">
        <v>0</v>
      </c>
      <c r="AM671" s="58">
        <v>1034.6199999999999</v>
      </c>
      <c r="AN671" s="58">
        <v>286.05</v>
      </c>
      <c r="AO671" s="58">
        <v>1582.81</v>
      </c>
      <c r="AP671" s="58">
        <v>0</v>
      </c>
      <c r="AQ671" s="58">
        <v>550</v>
      </c>
      <c r="AR671" s="58">
        <v>0</v>
      </c>
      <c r="AS671" s="58">
        <v>0</v>
      </c>
      <c r="AT671" s="58">
        <v>0</v>
      </c>
      <c r="AU671" s="58">
        <v>0</v>
      </c>
      <c r="AV671" s="58">
        <v>2910.89989398937</v>
      </c>
      <c r="AW671" s="58">
        <v>10256.749893989399</v>
      </c>
      <c r="AX671" s="58">
        <v>52857.142857142899</v>
      </c>
      <c r="AY671" s="58">
        <v>10767.5471698113</v>
      </c>
      <c r="AZ671" s="58">
        <v>63624.690026954202</v>
      </c>
      <c r="BA671" s="58">
        <v>40936.835535678998</v>
      </c>
    </row>
    <row r="672" spans="1:53">
      <c r="A672" s="56">
        <v>202404</v>
      </c>
      <c r="B672" s="56" t="s">
        <v>528</v>
      </c>
      <c r="C672" s="56" t="s">
        <v>76</v>
      </c>
      <c r="D672" s="56" t="s">
        <v>75</v>
      </c>
      <c r="E672" s="62" t="str">
        <f>VLOOKUP(C672,'[2]2024年门店-截止10.31'!A:C,3,0)</f>
        <v>营业</v>
      </c>
      <c r="F672" s="63">
        <f>VLOOKUP(C672,[2]面积!A:B,2,0)</f>
        <v>48</v>
      </c>
      <c r="G672" s="57" t="str">
        <f>IF(OR(E672="营业",E672="装修中"),VLOOKUP(C672,[2]当前组织架构!C:H,6,0),"")</f>
        <v>孙军</v>
      </c>
      <c r="H672" s="57" t="str">
        <f>IF(OR(E672="营业",E672="装修中"),VLOOKUP(C672,[2]当前组织架构!C:H,5,0),"")</f>
        <v>甘胜斌</v>
      </c>
      <c r="I672" s="58">
        <v>149066.21</v>
      </c>
      <c r="J672" s="58">
        <v>8437.70999999999</v>
      </c>
      <c r="K672" s="58">
        <v>140628.5</v>
      </c>
      <c r="L672" s="58">
        <v>6587.35</v>
      </c>
      <c r="M672" s="58">
        <v>5754.04</v>
      </c>
      <c r="N672" s="58">
        <v>5907.5</v>
      </c>
      <c r="O672" s="58">
        <v>18923.71</v>
      </c>
      <c r="P672" s="58">
        <v>0</v>
      </c>
      <c r="Q672" s="58">
        <v>-824.37236934586599</v>
      </c>
      <c r="R672" s="58">
        <v>36348.227630654103</v>
      </c>
      <c r="S672" s="58">
        <v>8063.05128002534</v>
      </c>
      <c r="T672" s="58">
        <v>0</v>
      </c>
      <c r="U672" s="58">
        <v>1733.94</v>
      </c>
      <c r="V672" s="58">
        <v>46145.218910679498</v>
      </c>
      <c r="W672" s="58">
        <v>94483.281089320502</v>
      </c>
      <c r="X672" s="58">
        <v>28854.36</v>
      </c>
      <c r="Y672" s="58">
        <v>2385.64</v>
      </c>
      <c r="Z672" s="58">
        <v>1607.66</v>
      </c>
      <c r="AA672" s="58">
        <v>8730.0400000000009</v>
      </c>
      <c r="AB672" s="58">
        <v>1206.18226415094</v>
      </c>
      <c r="AC672" s="58">
        <v>0</v>
      </c>
      <c r="AD672" s="58">
        <v>42783.882264150903</v>
      </c>
      <c r="AE672" s="58">
        <v>4852.95</v>
      </c>
      <c r="AF672" s="58">
        <v>0</v>
      </c>
      <c r="AG672" s="58">
        <v>300.85000000000002</v>
      </c>
      <c r="AH672" s="58">
        <v>539</v>
      </c>
      <c r="AI672" s="58">
        <v>1967</v>
      </c>
      <c r="AJ672" s="58">
        <v>94.77</v>
      </c>
      <c r="AK672" s="58">
        <v>0</v>
      </c>
      <c r="AL672" s="58">
        <v>0</v>
      </c>
      <c r="AM672" s="58">
        <v>1048.53</v>
      </c>
      <c r="AN672" s="58">
        <v>461.28</v>
      </c>
      <c r="AO672" s="58">
        <v>558.63</v>
      </c>
      <c r="AP672" s="58">
        <v>0</v>
      </c>
      <c r="AQ672" s="58">
        <v>500</v>
      </c>
      <c r="AR672" s="58">
        <v>0</v>
      </c>
      <c r="AS672" s="58">
        <v>0</v>
      </c>
      <c r="AT672" s="58">
        <v>0</v>
      </c>
      <c r="AU672" s="58">
        <v>0</v>
      </c>
      <c r="AV672" s="58">
        <v>2399.9068066977602</v>
      </c>
      <c r="AW672" s="58">
        <v>12722.9168066978</v>
      </c>
      <c r="AX672" s="58">
        <v>30156.19</v>
      </c>
      <c r="AY672" s="58">
        <v>6679.2452830188704</v>
      </c>
      <c r="AZ672" s="58">
        <v>36835.435283018902</v>
      </c>
      <c r="BA672" s="58">
        <v>2141.0467354529201</v>
      </c>
    </row>
    <row r="673" spans="1:53">
      <c r="A673" s="56">
        <v>202404</v>
      </c>
      <c r="B673" s="56" t="s">
        <v>532</v>
      </c>
      <c r="C673" s="56" t="s">
        <v>371</v>
      </c>
      <c r="D673" s="56" t="s">
        <v>429</v>
      </c>
      <c r="E673" s="62" t="str">
        <f>VLOOKUP(C673,'[2]2024年门店-截止10.31'!A:C,3,0)</f>
        <v>营业</v>
      </c>
      <c r="F673" s="63">
        <f>VLOOKUP(C673,[2]面积!A:B,2,0)</f>
        <v>70.349999999999994</v>
      </c>
      <c r="G673" s="57" t="str">
        <f>IF(OR(E673="营业",E673="装修中"),VLOOKUP(C673,[2]当前组织架构!C:H,6,0),"")</f>
        <v>江远洋</v>
      </c>
      <c r="H673" s="57" t="str">
        <f>IF(OR(E673="营业",E673="装修中"),VLOOKUP(C673,[2]当前组织架构!C:H,5,0),"")</f>
        <v>郭静</v>
      </c>
      <c r="I673" s="58">
        <v>125417.56</v>
      </c>
      <c r="J673" s="58">
        <v>3652.94</v>
      </c>
      <c r="K673" s="58">
        <v>121764.62</v>
      </c>
      <c r="L673" s="58">
        <v>6336.66</v>
      </c>
      <c r="M673" s="58">
        <v>6900.22</v>
      </c>
      <c r="N673" s="58">
        <v>6244.8</v>
      </c>
      <c r="O673" s="58">
        <v>19669.87</v>
      </c>
      <c r="P673" s="58">
        <v>0</v>
      </c>
      <c r="Q673" s="58">
        <v>2001.9340645988</v>
      </c>
      <c r="R673" s="58">
        <v>41153.484064598801</v>
      </c>
      <c r="S673" s="58">
        <v>14608.047906989201</v>
      </c>
      <c r="T673" s="58">
        <v>0</v>
      </c>
      <c r="U673" s="58">
        <v>4290.97</v>
      </c>
      <c r="V673" s="58">
        <v>60052.501971587997</v>
      </c>
      <c r="W673" s="58">
        <v>61712.118028411998</v>
      </c>
      <c r="X673" s="58">
        <v>20050.79</v>
      </c>
      <c r="Y673" s="58">
        <v>3529.43</v>
      </c>
      <c r="Z673" s="58">
        <v>313.04000000000002</v>
      </c>
      <c r="AA673" s="58">
        <v>5931.8</v>
      </c>
      <c r="AB673" s="58">
        <v>320.47679245283001</v>
      </c>
      <c r="AC673" s="58">
        <v>0</v>
      </c>
      <c r="AD673" s="58">
        <v>30145.5367924528</v>
      </c>
      <c r="AE673" s="58">
        <v>456.72</v>
      </c>
      <c r="AF673" s="58">
        <v>0</v>
      </c>
      <c r="AG673" s="58">
        <v>346.25</v>
      </c>
      <c r="AH673" s="58">
        <v>0</v>
      </c>
      <c r="AI673" s="58">
        <v>0</v>
      </c>
      <c r="AJ673" s="58">
        <v>223.01</v>
      </c>
      <c r="AK673" s="58">
        <v>0</v>
      </c>
      <c r="AL673" s="58">
        <v>0</v>
      </c>
      <c r="AM673" s="58">
        <v>2199.15</v>
      </c>
      <c r="AN673" s="58">
        <v>800</v>
      </c>
      <c r="AO673" s="58">
        <v>526.66999999999996</v>
      </c>
      <c r="AP673" s="58">
        <v>0</v>
      </c>
      <c r="AQ673" s="58">
        <v>50</v>
      </c>
      <c r="AR673" s="58">
        <v>0</v>
      </c>
      <c r="AS673" s="58">
        <v>0</v>
      </c>
      <c r="AT673" s="58">
        <v>0</v>
      </c>
      <c r="AU673" s="58">
        <v>0</v>
      </c>
      <c r="AV673" s="58">
        <v>1861.9050983918901</v>
      </c>
      <c r="AW673" s="58">
        <v>6463.7050983918898</v>
      </c>
      <c r="AX673" s="58">
        <v>20073.97</v>
      </c>
      <c r="AY673" s="58">
        <v>8620.24</v>
      </c>
      <c r="AZ673" s="58">
        <v>28694.21</v>
      </c>
      <c r="BA673" s="58">
        <v>-3591.3338624326898</v>
      </c>
    </row>
    <row r="674" spans="1:53">
      <c r="A674" s="56">
        <v>202404</v>
      </c>
      <c r="B674" s="56" t="s">
        <v>528</v>
      </c>
      <c r="C674" s="56" t="s">
        <v>368</v>
      </c>
      <c r="D674" s="56" t="s">
        <v>367</v>
      </c>
      <c r="E674" s="62" t="str">
        <f>VLOOKUP(C674,'[2]2024年门店-截止10.31'!A:C,3,0)</f>
        <v>营业</v>
      </c>
      <c r="F674" s="63">
        <f>VLOOKUP(C674,[2]面积!A:B,2,0)</f>
        <v>55.2</v>
      </c>
      <c r="G674" s="57" t="str">
        <f>IF(OR(E674="营业",E674="装修中"),VLOOKUP(C674,[2]当前组织架构!C:H,6,0),"")</f>
        <v>江远洋</v>
      </c>
      <c r="H674" s="57" t="str">
        <f>IF(OR(E674="营业",E674="装修中"),VLOOKUP(C674,[2]当前组织架构!C:H,5,0),"")</f>
        <v>许瑛伦</v>
      </c>
      <c r="I674" s="58">
        <v>163864.91</v>
      </c>
      <c r="J674" s="58">
        <v>4772.7600000000102</v>
      </c>
      <c r="K674" s="58">
        <v>159092.15</v>
      </c>
      <c r="L674" s="58">
        <v>7598.04</v>
      </c>
      <c r="M674" s="58">
        <v>7873.5</v>
      </c>
      <c r="N674" s="58">
        <v>5421.04</v>
      </c>
      <c r="O674" s="58">
        <v>25161.18</v>
      </c>
      <c r="P674" s="58">
        <v>0</v>
      </c>
      <c r="Q674" s="58">
        <v>-1021.3288080060501</v>
      </c>
      <c r="R674" s="58">
        <v>45032.431191994001</v>
      </c>
      <c r="S674" s="58">
        <v>10484.6438727397</v>
      </c>
      <c r="T674" s="58">
        <v>-0.02</v>
      </c>
      <c r="U674" s="58">
        <v>4420.2</v>
      </c>
      <c r="V674" s="58">
        <v>59937.255064733698</v>
      </c>
      <c r="W674" s="58">
        <v>99154.894935266304</v>
      </c>
      <c r="X674" s="58">
        <v>24723.51</v>
      </c>
      <c r="Y674" s="58">
        <v>1725.86</v>
      </c>
      <c r="Z674" s="58">
        <v>3297.53</v>
      </c>
      <c r="AA674" s="58">
        <v>3705.11</v>
      </c>
      <c r="AB674" s="58">
        <v>1879.04660377358</v>
      </c>
      <c r="AC674" s="58">
        <v>0</v>
      </c>
      <c r="AD674" s="58">
        <v>35331.056603773599</v>
      </c>
      <c r="AE674" s="58">
        <v>3458.77</v>
      </c>
      <c r="AF674" s="58">
        <v>0</v>
      </c>
      <c r="AG674" s="58">
        <v>82.43</v>
      </c>
      <c r="AH674" s="58">
        <v>0</v>
      </c>
      <c r="AI674" s="58">
        <v>0</v>
      </c>
      <c r="AJ674" s="58">
        <v>52</v>
      </c>
      <c r="AK674" s="58">
        <v>93.55</v>
      </c>
      <c r="AL674" s="58">
        <v>0</v>
      </c>
      <c r="AM674" s="58">
        <v>2182.2800000000002</v>
      </c>
      <c r="AN674" s="58">
        <v>1637.25</v>
      </c>
      <c r="AO674" s="58">
        <v>805.54</v>
      </c>
      <c r="AP674" s="58">
        <v>0</v>
      </c>
      <c r="AQ674" s="58">
        <v>50</v>
      </c>
      <c r="AR674" s="58">
        <v>0</v>
      </c>
      <c r="AS674" s="58">
        <v>0</v>
      </c>
      <c r="AT674" s="58">
        <v>0</v>
      </c>
      <c r="AU674" s="58">
        <v>0</v>
      </c>
      <c r="AV674" s="58">
        <v>2187.1218167207298</v>
      </c>
      <c r="AW674" s="58">
        <v>10548.9418167207</v>
      </c>
      <c r="AX674" s="58">
        <v>33790.68</v>
      </c>
      <c r="AY674" s="58">
        <v>7217.25</v>
      </c>
      <c r="AZ674" s="58">
        <v>41007.93</v>
      </c>
      <c r="BA674" s="58">
        <v>12266.966514772001</v>
      </c>
    </row>
    <row r="675" spans="1:53">
      <c r="A675" s="56">
        <v>202404</v>
      </c>
      <c r="B675" s="56" t="s">
        <v>528</v>
      </c>
      <c r="C675" s="56" t="s">
        <v>375</v>
      </c>
      <c r="D675" s="56" t="s">
        <v>374</v>
      </c>
      <c r="E675" s="62" t="str">
        <f>VLOOKUP(C675,'[2]2024年门店-截止10.31'!A:C,3,0)</f>
        <v>营业</v>
      </c>
      <c r="F675" s="63">
        <f>VLOOKUP(C675,[2]面积!A:B,2,0)</f>
        <v>74.930000000000007</v>
      </c>
      <c r="G675" s="57" t="str">
        <f>IF(OR(E675="营业",E675="装修中"),VLOOKUP(C675,[2]当前组织架构!C:H,6,0),"")</f>
        <v>江远洋</v>
      </c>
      <c r="H675" s="57" t="str">
        <f>IF(OR(E675="营业",E675="装修中"),VLOOKUP(C675,[2]当前组织架构!C:H,5,0),"")</f>
        <v>严彪</v>
      </c>
      <c r="I675" s="58">
        <v>8227.2000000000007</v>
      </c>
      <c r="J675" s="58">
        <v>465.69000000000102</v>
      </c>
      <c r="K675" s="58">
        <v>7761.51</v>
      </c>
      <c r="L675" s="58">
        <v>749.9</v>
      </c>
      <c r="M675" s="58">
        <v>478.77</v>
      </c>
      <c r="N675" s="58">
        <v>1709.33</v>
      </c>
      <c r="O675" s="58">
        <v>916.26</v>
      </c>
      <c r="P675" s="58">
        <v>0</v>
      </c>
      <c r="Q675" s="58">
        <v>-85.475469788903595</v>
      </c>
      <c r="R675" s="58">
        <v>3768.7845302111</v>
      </c>
      <c r="S675" s="58">
        <v>534.26333395387599</v>
      </c>
      <c r="T675" s="58">
        <v>0</v>
      </c>
      <c r="U675" s="58">
        <v>0</v>
      </c>
      <c r="V675" s="58">
        <v>4303.0478641649697</v>
      </c>
      <c r="W675" s="58">
        <v>3458.46213583503</v>
      </c>
      <c r="X675" s="58">
        <v>11881.27</v>
      </c>
      <c r="Y675" s="58">
        <v>2258.2800000000002</v>
      </c>
      <c r="Z675" s="58">
        <v>2441.83</v>
      </c>
      <c r="AA675" s="58">
        <v>-631.62</v>
      </c>
      <c r="AB675" s="58">
        <v>2879.0696226415098</v>
      </c>
      <c r="AC675" s="58">
        <v>0</v>
      </c>
      <c r="AD675" s="58">
        <v>18828.8296226415</v>
      </c>
      <c r="AE675" s="58">
        <v>0</v>
      </c>
      <c r="AF675" s="58">
        <v>0</v>
      </c>
      <c r="AG675" s="58">
        <v>370.42</v>
      </c>
      <c r="AH675" s="58">
        <v>0</v>
      </c>
      <c r="AI675" s="58">
        <v>0</v>
      </c>
      <c r="AJ675" s="58">
        <v>577.16</v>
      </c>
      <c r="AK675" s="58">
        <v>0</v>
      </c>
      <c r="AL675" s="58">
        <v>0</v>
      </c>
      <c r="AM675" s="58">
        <v>6677.15</v>
      </c>
      <c r="AN675" s="58">
        <v>0</v>
      </c>
      <c r="AO675" s="58">
        <v>354.7</v>
      </c>
      <c r="AP675" s="58">
        <v>0</v>
      </c>
      <c r="AQ675" s="58">
        <v>0</v>
      </c>
      <c r="AR675" s="58">
        <v>0</v>
      </c>
      <c r="AS675" s="58">
        <v>0</v>
      </c>
      <c r="AT675" s="58">
        <v>0</v>
      </c>
      <c r="AU675" s="58">
        <v>0</v>
      </c>
      <c r="AV675" s="58">
        <v>0</v>
      </c>
      <c r="AW675" s="58">
        <v>7979.43</v>
      </c>
      <c r="AX675" s="58">
        <v>2036.19047619048</v>
      </c>
      <c r="AY675" s="58">
        <v>565.50943396226398</v>
      </c>
      <c r="AZ675" s="58">
        <v>2601.6999101527399</v>
      </c>
      <c r="BA675" s="58">
        <v>-25951.497396959199</v>
      </c>
    </row>
    <row r="676" spans="1:53">
      <c r="A676" s="56">
        <v>202404</v>
      </c>
      <c r="B676" s="56" t="s">
        <v>531</v>
      </c>
      <c r="C676" s="56" t="s">
        <v>379</v>
      </c>
      <c r="D676" s="56" t="s">
        <v>378</v>
      </c>
      <c r="E676" s="62" t="str">
        <f>VLOOKUP(C676,'[2]2024年门店-截止10.31'!A:C,3,0)</f>
        <v>营业</v>
      </c>
      <c r="F676" s="63">
        <f>VLOOKUP(C676,[2]面积!A:B,2,0)</f>
        <v>80</v>
      </c>
      <c r="G676" s="57" t="str">
        <f>IF(OR(E676="营业",E676="装修中"),VLOOKUP(C676,[2]当前组织架构!C:H,6,0),"")</f>
        <v>刘佳</v>
      </c>
      <c r="H676" s="57" t="str">
        <f>IF(OR(E676="营业",E676="装修中"),VLOOKUP(C676,[2]当前组织架构!C:H,5,0),"")</f>
        <v>解雯雯</v>
      </c>
      <c r="I676" s="58">
        <v>0</v>
      </c>
      <c r="J676" s="58">
        <v>0</v>
      </c>
      <c r="K676" s="58">
        <v>0</v>
      </c>
      <c r="L676" s="58">
        <v>0</v>
      </c>
      <c r="M676" s="58">
        <v>0</v>
      </c>
      <c r="N676" s="58">
        <v>0</v>
      </c>
      <c r="O676" s="58">
        <v>0</v>
      </c>
      <c r="P676" s="58">
        <v>0</v>
      </c>
      <c r="Q676" s="58">
        <v>0</v>
      </c>
      <c r="R676" s="58">
        <v>0</v>
      </c>
      <c r="S676" s="58">
        <v>0</v>
      </c>
      <c r="T676" s="58">
        <v>0</v>
      </c>
      <c r="U676" s="58">
        <v>0</v>
      </c>
      <c r="V676" s="58">
        <v>0</v>
      </c>
      <c r="W676" s="58">
        <v>0</v>
      </c>
      <c r="X676" s="58">
        <v>19706.36</v>
      </c>
      <c r="Y676" s="58">
        <v>1126.28</v>
      </c>
      <c r="Z676" s="58">
        <v>59.86</v>
      </c>
      <c r="AA676" s="58">
        <v>3329.1</v>
      </c>
      <c r="AB676" s="58">
        <v>713.130566037736</v>
      </c>
      <c r="AC676" s="58">
        <v>0</v>
      </c>
      <c r="AD676" s="58">
        <v>24934.730566037699</v>
      </c>
      <c r="AE676" s="58">
        <v>7000</v>
      </c>
      <c r="AF676" s="58">
        <v>0</v>
      </c>
      <c r="AG676" s="58">
        <v>0</v>
      </c>
      <c r="AH676" s="58">
        <v>0</v>
      </c>
      <c r="AI676" s="58">
        <v>0</v>
      </c>
      <c r="AJ676" s="58">
        <v>0</v>
      </c>
      <c r="AK676" s="58">
        <v>0</v>
      </c>
      <c r="AL676" s="58">
        <v>0</v>
      </c>
      <c r="AM676" s="58">
        <v>0</v>
      </c>
      <c r="AN676" s="58">
        <v>0</v>
      </c>
      <c r="AO676" s="58">
        <v>0</v>
      </c>
      <c r="AP676" s="58">
        <v>0</v>
      </c>
      <c r="AQ676" s="58">
        <v>0</v>
      </c>
      <c r="AR676" s="58">
        <v>0</v>
      </c>
      <c r="AS676" s="58">
        <v>0</v>
      </c>
      <c r="AT676" s="58">
        <v>0</v>
      </c>
      <c r="AU676" s="58">
        <v>0</v>
      </c>
      <c r="AV676" s="58">
        <v>2427.6362504501299</v>
      </c>
      <c r="AW676" s="58">
        <v>9427.6362504501303</v>
      </c>
      <c r="AX676" s="58">
        <v>15238.0952380952</v>
      </c>
      <c r="AY676" s="58">
        <v>0</v>
      </c>
      <c r="AZ676" s="58">
        <v>15238.0952380952</v>
      </c>
      <c r="BA676" s="58">
        <v>-49600.462054582997</v>
      </c>
    </row>
    <row r="677" spans="1:53">
      <c r="A677" s="56">
        <v>202404</v>
      </c>
      <c r="B677" s="56" t="s">
        <v>528</v>
      </c>
      <c r="C677" s="56" t="s">
        <v>122</v>
      </c>
      <c r="D677" s="56" t="s">
        <v>430</v>
      </c>
      <c r="E677" s="62" t="str">
        <f>VLOOKUP(C677,'[2]2024年门店-截止10.31'!A:C,3,0)</f>
        <v>营业</v>
      </c>
      <c r="F677" s="63">
        <f>VLOOKUP(C677,[2]面积!A:B,2,0)</f>
        <v>56.86</v>
      </c>
      <c r="G677" s="57" t="str">
        <f>IF(OR(E677="营业",E677="装修中"),VLOOKUP(C677,[2]当前组织架构!C:H,6,0),"")</f>
        <v>孙军</v>
      </c>
      <c r="H677" s="57" t="str">
        <f>IF(OR(E677="营业",E677="装修中"),VLOOKUP(C677,[2]当前组织架构!C:H,5,0),"")</f>
        <v>殷艳花</v>
      </c>
      <c r="I677" s="58">
        <v>12129</v>
      </c>
      <c r="J677" s="58">
        <v>686.54999999999905</v>
      </c>
      <c r="K677" s="58">
        <v>11442.45</v>
      </c>
      <c r="L677" s="58">
        <v>633.29999999999995</v>
      </c>
      <c r="M677" s="58">
        <v>687.61</v>
      </c>
      <c r="N677" s="58">
        <v>2356.37</v>
      </c>
      <c r="O677" s="58">
        <v>2203.16</v>
      </c>
      <c r="P677" s="58">
        <v>0</v>
      </c>
      <c r="Q677" s="58">
        <v>-130.409824860144</v>
      </c>
      <c r="R677" s="58">
        <v>5750.0301751398601</v>
      </c>
      <c r="S677" s="58">
        <v>1047.45433373883</v>
      </c>
      <c r="T677" s="58">
        <v>0</v>
      </c>
      <c r="U677" s="58">
        <v>997.25</v>
      </c>
      <c r="V677" s="58">
        <v>7794.7345088786897</v>
      </c>
      <c r="W677" s="58">
        <v>3647.7154911213102</v>
      </c>
      <c r="X677" s="58">
        <v>11952.25</v>
      </c>
      <c r="Y677" s="58">
        <v>0</v>
      </c>
      <c r="Z677" s="58">
        <v>535.34</v>
      </c>
      <c r="AA677" s="58">
        <v>2208.7600000000002</v>
      </c>
      <c r="AB677" s="58">
        <v>727.14207547169804</v>
      </c>
      <c r="AC677" s="58">
        <v>0</v>
      </c>
      <c r="AD677" s="58">
        <v>15423.4920754717</v>
      </c>
      <c r="AE677" s="58">
        <v>3617.97</v>
      </c>
      <c r="AF677" s="58">
        <v>0</v>
      </c>
      <c r="AG677" s="58">
        <v>187.73</v>
      </c>
      <c r="AH677" s="58">
        <v>516</v>
      </c>
      <c r="AI677" s="58">
        <v>0</v>
      </c>
      <c r="AJ677" s="58">
        <v>502.88</v>
      </c>
      <c r="AK677" s="58">
        <v>0</v>
      </c>
      <c r="AL677" s="58">
        <v>0</v>
      </c>
      <c r="AM677" s="58">
        <v>4836.1899999999996</v>
      </c>
      <c r="AN677" s="58">
        <v>2000</v>
      </c>
      <c r="AO677" s="58">
        <v>89.38</v>
      </c>
      <c r="AP677" s="58">
        <v>1300</v>
      </c>
      <c r="AQ677" s="58">
        <v>0</v>
      </c>
      <c r="AR677" s="58">
        <v>0</v>
      </c>
      <c r="AS677" s="58">
        <v>0</v>
      </c>
      <c r="AT677" s="58">
        <v>0</v>
      </c>
      <c r="AU677" s="58">
        <v>0</v>
      </c>
      <c r="AV677" s="58">
        <v>0</v>
      </c>
      <c r="AW677" s="58">
        <v>13050.15</v>
      </c>
      <c r="AX677" s="58">
        <v>0</v>
      </c>
      <c r="AY677" s="58">
        <v>471.69811320754701</v>
      </c>
      <c r="AZ677" s="58">
        <v>471.69811320754701</v>
      </c>
      <c r="BA677" s="58">
        <v>-25297.624697557902</v>
      </c>
    </row>
    <row r="678" spans="1:53">
      <c r="A678" s="56">
        <v>202404</v>
      </c>
      <c r="B678" s="56" t="s">
        <v>528</v>
      </c>
      <c r="C678" s="56" t="s">
        <v>383</v>
      </c>
      <c r="D678" s="56" t="s">
        <v>382</v>
      </c>
      <c r="E678" s="62" t="str">
        <f>VLOOKUP(C678,'[2]2024年门店-截止10.31'!A:C,3,0)</f>
        <v>营业</v>
      </c>
      <c r="F678" s="63">
        <f>VLOOKUP(C678,[2]面积!A:B,2,0)</f>
        <v>100</v>
      </c>
      <c r="G678" s="57" t="str">
        <f>IF(OR(E678="营业",E678="装修中"),VLOOKUP(C678,[2]当前组织架构!C:H,6,0),"")</f>
        <v>刘佳</v>
      </c>
      <c r="H678" s="57" t="str">
        <f>IF(OR(E678="营业",E678="装修中"),VLOOKUP(C678,[2]当前组织架构!C:H,5,0),"")</f>
        <v>袁春福</v>
      </c>
      <c r="I678" s="58">
        <v>0</v>
      </c>
      <c r="J678" s="58">
        <v>0</v>
      </c>
      <c r="K678" s="58">
        <v>0</v>
      </c>
      <c r="L678" s="58">
        <v>0</v>
      </c>
      <c r="M678" s="58">
        <v>0</v>
      </c>
      <c r="N678" s="58">
        <v>0</v>
      </c>
      <c r="O678" s="58">
        <v>0</v>
      </c>
      <c r="P678" s="58">
        <v>0</v>
      </c>
      <c r="Q678" s="58">
        <v>0</v>
      </c>
      <c r="R678" s="58">
        <v>0</v>
      </c>
      <c r="S678" s="58">
        <v>0</v>
      </c>
      <c r="T678" s="58">
        <v>0</v>
      </c>
      <c r="U678" s="58">
        <v>0</v>
      </c>
      <c r="V678" s="58">
        <v>0</v>
      </c>
      <c r="W678" s="58">
        <v>0</v>
      </c>
      <c r="X678" s="58">
        <v>2375.75</v>
      </c>
      <c r="Y678" s="58">
        <v>0</v>
      </c>
      <c r="Z678" s="58">
        <v>0</v>
      </c>
      <c r="AA678" s="58">
        <v>0</v>
      </c>
      <c r="AB678" s="58">
        <v>310.55</v>
      </c>
      <c r="AC678" s="58">
        <v>0</v>
      </c>
      <c r="AD678" s="58">
        <v>2686.3</v>
      </c>
      <c r="AE678" s="58">
        <v>0</v>
      </c>
      <c r="AF678" s="58">
        <v>0</v>
      </c>
      <c r="AG678" s="58">
        <v>0</v>
      </c>
      <c r="AH678" s="58">
        <v>0</v>
      </c>
      <c r="AI678" s="58">
        <v>0</v>
      </c>
      <c r="AJ678" s="58">
        <v>0</v>
      </c>
      <c r="AK678" s="58">
        <v>0</v>
      </c>
      <c r="AL678" s="58">
        <v>0</v>
      </c>
      <c r="AM678" s="58">
        <v>0</v>
      </c>
      <c r="AN678" s="58">
        <v>0</v>
      </c>
      <c r="AO678" s="58">
        <v>0</v>
      </c>
      <c r="AP678" s="58">
        <v>0</v>
      </c>
      <c r="AQ678" s="58">
        <v>0</v>
      </c>
      <c r="AR678" s="58">
        <v>0</v>
      </c>
      <c r="AS678" s="58">
        <v>0</v>
      </c>
      <c r="AT678" s="58">
        <v>0</v>
      </c>
      <c r="AU678" s="58">
        <v>0</v>
      </c>
      <c r="AV678" s="58">
        <v>0</v>
      </c>
      <c r="AW678" s="58">
        <v>0</v>
      </c>
      <c r="AX678" s="58">
        <v>0</v>
      </c>
      <c r="AY678" s="58">
        <v>5109.68</v>
      </c>
      <c r="AZ678" s="58">
        <v>5109.68</v>
      </c>
      <c r="BA678" s="58">
        <v>-7795.98</v>
      </c>
    </row>
    <row r="679" spans="1:53">
      <c r="A679" s="56">
        <v>202404</v>
      </c>
      <c r="B679" s="56" t="s">
        <v>528</v>
      </c>
      <c r="C679" s="56" t="s">
        <v>377</v>
      </c>
      <c r="D679" s="56" t="s">
        <v>376</v>
      </c>
      <c r="E679" s="62" t="str">
        <f>VLOOKUP(C679,'[2]2024年门店-截止10.31'!A:C,3,0)</f>
        <v>营业</v>
      </c>
      <c r="F679" s="63">
        <f>VLOOKUP(C679,[2]面积!A:B,2,0)</f>
        <v>60</v>
      </c>
      <c r="G679" s="57" t="str">
        <f>IF(OR(E679="营业",E679="装修中"),VLOOKUP(C679,[2]当前组织架构!C:H,6,0),"")</f>
        <v>孙军</v>
      </c>
      <c r="H679" s="57" t="str">
        <f>IF(OR(E679="营业",E679="装修中"),VLOOKUP(C679,[2]当前组织架构!C:H,5,0),"")</f>
        <v>郭洋</v>
      </c>
      <c r="I679" s="58">
        <v>34924.629999999997</v>
      </c>
      <c r="J679" s="58">
        <v>1976.87</v>
      </c>
      <c r="K679" s="58">
        <v>32947.760000000002</v>
      </c>
      <c r="L679" s="58">
        <v>1213.17</v>
      </c>
      <c r="M679" s="58">
        <v>1179.8</v>
      </c>
      <c r="N679" s="58">
        <v>2695.42</v>
      </c>
      <c r="O679" s="58">
        <v>3961.86</v>
      </c>
      <c r="P679" s="58">
        <v>0</v>
      </c>
      <c r="Q679" s="58">
        <v>-200.70632766264501</v>
      </c>
      <c r="R679" s="58">
        <v>8849.5436723373496</v>
      </c>
      <c r="S679" s="58">
        <v>1776.8561494066901</v>
      </c>
      <c r="T679" s="58">
        <v>0</v>
      </c>
      <c r="U679" s="58">
        <v>1394.49</v>
      </c>
      <c r="V679" s="58">
        <v>12020.889821744</v>
      </c>
      <c r="W679" s="58">
        <v>20926.870178255998</v>
      </c>
      <c r="X679" s="58">
        <v>18026.830000000002</v>
      </c>
      <c r="Y679" s="58">
        <v>4726</v>
      </c>
      <c r="Z679" s="58">
        <v>0</v>
      </c>
      <c r="AA679" s="58">
        <v>2392.33</v>
      </c>
      <c r="AB679" s="58">
        <v>1931.75</v>
      </c>
      <c r="AC679" s="58">
        <v>0</v>
      </c>
      <c r="AD679" s="58">
        <v>27076.91</v>
      </c>
      <c r="AE679" s="58">
        <v>0</v>
      </c>
      <c r="AF679" s="58">
        <v>0</v>
      </c>
      <c r="AG679" s="58">
        <v>1169.1400000000001</v>
      </c>
      <c r="AH679" s="58">
        <v>314.47000000000003</v>
      </c>
      <c r="AI679" s="58">
        <v>0</v>
      </c>
      <c r="AJ679" s="58">
        <v>960.39</v>
      </c>
      <c r="AK679" s="58">
        <v>0</v>
      </c>
      <c r="AL679" s="58">
        <v>0</v>
      </c>
      <c r="AM679" s="58">
        <v>6341.15</v>
      </c>
      <c r="AN679" s="58">
        <v>0</v>
      </c>
      <c r="AO679" s="58">
        <v>1060.4100000000001</v>
      </c>
      <c r="AP679" s="58">
        <v>0</v>
      </c>
      <c r="AQ679" s="58">
        <v>0</v>
      </c>
      <c r="AR679" s="58">
        <v>0</v>
      </c>
      <c r="AS679" s="58">
        <v>0</v>
      </c>
      <c r="AT679" s="58">
        <v>0</v>
      </c>
      <c r="AU679" s="58">
        <v>0</v>
      </c>
      <c r="AV679" s="58">
        <v>2769.6018066977599</v>
      </c>
      <c r="AW679" s="58">
        <v>12615.161806697801</v>
      </c>
      <c r="AX679" s="58">
        <v>3583.4</v>
      </c>
      <c r="AY679" s="58">
        <v>4606.4528301886803</v>
      </c>
      <c r="AZ679" s="58">
        <v>8189.8528301886799</v>
      </c>
      <c r="BA679" s="58">
        <v>-26955.0544586305</v>
      </c>
    </row>
    <row r="680" spans="1:53">
      <c r="A680" s="56">
        <v>202404</v>
      </c>
      <c r="B680" s="56" t="s">
        <v>532</v>
      </c>
      <c r="C680" s="56" t="s">
        <v>402</v>
      </c>
      <c r="D680" s="56" t="s">
        <v>434</v>
      </c>
      <c r="E680" s="62" t="str">
        <f>VLOOKUP(C680,'[2]2024年门店-截止10.31'!A:C,3,0)</f>
        <v>营业</v>
      </c>
      <c r="F680" s="63">
        <f>VLOOKUP(C680,[2]面积!A:B,2,0)</f>
        <v>55</v>
      </c>
      <c r="G680" s="57" t="str">
        <f>IF(OR(E680="营业",E680="装修中"),VLOOKUP(C680,[2]当前组织架构!C:H,6,0),"")</f>
        <v>江远洋</v>
      </c>
      <c r="H680" s="57" t="str">
        <f>IF(OR(E680="营业",E680="装修中"),VLOOKUP(C680,[2]当前组织架构!C:H,5,0),"")</f>
        <v>郭静</v>
      </c>
      <c r="I680" s="58">
        <v>0</v>
      </c>
      <c r="J680" s="58">
        <v>0</v>
      </c>
      <c r="K680" s="58">
        <v>0</v>
      </c>
      <c r="L680" s="58">
        <v>0</v>
      </c>
      <c r="M680" s="58">
        <v>0</v>
      </c>
      <c r="N680" s="58">
        <v>0</v>
      </c>
      <c r="O680" s="58">
        <v>0</v>
      </c>
      <c r="P680" s="58">
        <v>0</v>
      </c>
      <c r="Q680" s="58">
        <v>0</v>
      </c>
      <c r="R680" s="58">
        <v>0</v>
      </c>
      <c r="S680" s="58">
        <v>0</v>
      </c>
      <c r="T680" s="58">
        <v>0</v>
      </c>
      <c r="U680" s="58">
        <v>0</v>
      </c>
      <c r="V680" s="58">
        <v>0</v>
      </c>
      <c r="W680" s="58">
        <v>0</v>
      </c>
      <c r="X680" s="58">
        <v>6295.48</v>
      </c>
      <c r="Y680" s="58">
        <v>1079.6600000000001</v>
      </c>
      <c r="Z680" s="58">
        <v>0</v>
      </c>
      <c r="AA680" s="58">
        <v>1572.57</v>
      </c>
      <c r="AB680" s="58">
        <v>209.549811320755</v>
      </c>
      <c r="AC680" s="58">
        <v>0</v>
      </c>
      <c r="AD680" s="58">
        <v>9157.2598113207496</v>
      </c>
      <c r="AE680" s="58">
        <v>200</v>
      </c>
      <c r="AF680" s="58">
        <v>0</v>
      </c>
      <c r="AG680" s="58">
        <v>0</v>
      </c>
      <c r="AH680" s="58">
        <v>0</v>
      </c>
      <c r="AI680" s="58">
        <v>0</v>
      </c>
      <c r="AJ680" s="58">
        <v>0</v>
      </c>
      <c r="AK680" s="58">
        <v>0</v>
      </c>
      <c r="AL680" s="58">
        <v>0</v>
      </c>
      <c r="AM680" s="58">
        <v>0</v>
      </c>
      <c r="AN680" s="58">
        <v>2650</v>
      </c>
      <c r="AO680" s="58">
        <v>0</v>
      </c>
      <c r="AP680" s="58">
        <v>0</v>
      </c>
      <c r="AQ680" s="58">
        <v>0</v>
      </c>
      <c r="AR680" s="58">
        <v>0</v>
      </c>
      <c r="AS680" s="58">
        <v>0</v>
      </c>
      <c r="AT680" s="58">
        <v>0</v>
      </c>
      <c r="AU680" s="58">
        <v>0</v>
      </c>
      <c r="AV680" s="58">
        <v>0</v>
      </c>
      <c r="AW680" s="58">
        <v>2850</v>
      </c>
      <c r="AX680" s="58">
        <v>0</v>
      </c>
      <c r="AY680" s="58">
        <v>3500</v>
      </c>
      <c r="AZ680" s="58">
        <v>3500</v>
      </c>
      <c r="BA680" s="58">
        <v>-15507.2598113207</v>
      </c>
    </row>
    <row r="681" spans="1:53">
      <c r="A681" s="56">
        <v>202404</v>
      </c>
      <c r="B681" s="56" t="s">
        <v>528</v>
      </c>
      <c r="C681" s="56" t="s">
        <v>387</v>
      </c>
      <c r="D681" s="56" t="s">
        <v>386</v>
      </c>
      <c r="E681" s="62" t="str">
        <f>VLOOKUP(C681,'[2]2024年门店-截止10.31'!A:C,3,0)</f>
        <v>营业</v>
      </c>
      <c r="F681" s="63">
        <f>VLOOKUP(C681,[2]面积!A:B,2,0)</f>
        <v>95.43</v>
      </c>
      <c r="G681" s="57" t="str">
        <f>IF(OR(E681="营业",E681="装修中"),VLOOKUP(C681,[2]当前组织架构!C:H,6,0),"")</f>
        <v>孙军</v>
      </c>
      <c r="H681" s="57" t="str">
        <f>IF(OR(E681="营业",E681="装修中"),VLOOKUP(C681,[2]当前组织架构!C:H,5,0),"")</f>
        <v>郭洋</v>
      </c>
      <c r="I681" s="58">
        <v>0</v>
      </c>
      <c r="J681" s="58">
        <v>0</v>
      </c>
      <c r="K681" s="58">
        <v>0</v>
      </c>
      <c r="L681" s="58">
        <v>0</v>
      </c>
      <c r="M681" s="58">
        <v>0</v>
      </c>
      <c r="N681" s="58">
        <v>0</v>
      </c>
      <c r="O681" s="58">
        <v>0</v>
      </c>
      <c r="P681" s="58">
        <v>0</v>
      </c>
      <c r="Q681" s="58">
        <v>0</v>
      </c>
      <c r="R681" s="58">
        <v>0</v>
      </c>
      <c r="S681" s="58">
        <v>0</v>
      </c>
      <c r="T681" s="58">
        <v>0</v>
      </c>
      <c r="U681" s="58">
        <v>0</v>
      </c>
      <c r="V681" s="58">
        <v>0</v>
      </c>
      <c r="W681" s="58">
        <v>0</v>
      </c>
      <c r="X681" s="58">
        <v>13516.66</v>
      </c>
      <c r="Y681" s="58">
        <v>312.48</v>
      </c>
      <c r="Z681" s="58">
        <v>0</v>
      </c>
      <c r="AA681" s="58">
        <v>2630.64</v>
      </c>
      <c r="AB681" s="58">
        <v>452.08094339622602</v>
      </c>
      <c r="AC681" s="58">
        <v>0</v>
      </c>
      <c r="AD681" s="58">
        <v>16911.860943396201</v>
      </c>
      <c r="AE681" s="58">
        <v>1500</v>
      </c>
      <c r="AF681" s="58">
        <v>0</v>
      </c>
      <c r="AG681" s="58">
        <v>0</v>
      </c>
      <c r="AH681" s="58">
        <v>566.66999999999996</v>
      </c>
      <c r="AI681" s="58">
        <v>0</v>
      </c>
      <c r="AJ681" s="58">
        <v>0</v>
      </c>
      <c r="AK681" s="58">
        <v>0</v>
      </c>
      <c r="AL681" s="58">
        <v>0</v>
      </c>
      <c r="AM681" s="58">
        <v>0</v>
      </c>
      <c r="AN681" s="58">
        <v>0</v>
      </c>
      <c r="AO681" s="58">
        <v>0</v>
      </c>
      <c r="AP681" s="58">
        <v>0</v>
      </c>
      <c r="AQ681" s="58">
        <v>0</v>
      </c>
      <c r="AR681" s="58">
        <v>0</v>
      </c>
      <c r="AS681" s="58">
        <v>0</v>
      </c>
      <c r="AT681" s="58">
        <v>0</v>
      </c>
      <c r="AU681" s="58">
        <v>0</v>
      </c>
      <c r="AV681" s="58">
        <v>0</v>
      </c>
      <c r="AW681" s="58">
        <v>2066.67</v>
      </c>
      <c r="AX681" s="58">
        <v>0</v>
      </c>
      <c r="AY681" s="58">
        <v>3601.1320754716999</v>
      </c>
      <c r="AZ681" s="58">
        <v>3601.1320754716999</v>
      </c>
      <c r="BA681" s="58">
        <v>-22579.663018867901</v>
      </c>
    </row>
    <row r="682" spans="1:53">
      <c r="A682" s="56">
        <v>202404</v>
      </c>
      <c r="B682" s="56" t="s">
        <v>531</v>
      </c>
      <c r="C682" s="56" t="s">
        <v>381</v>
      </c>
      <c r="D682" s="56" t="s">
        <v>380</v>
      </c>
      <c r="E682" s="62" t="str">
        <f>VLOOKUP(C682,'[2]2024年门店-截止10.31'!A:C,3,0)</f>
        <v>营业</v>
      </c>
      <c r="F682" s="63">
        <f>VLOOKUP(C682,[2]面积!A:B,2,0)</f>
        <v>67</v>
      </c>
      <c r="G682" s="57" t="str">
        <f>IF(OR(E682="营业",E682="装修中"),VLOOKUP(C682,[2]当前组织架构!C:H,6,0),"")</f>
        <v>刘佳</v>
      </c>
      <c r="H682" s="57" t="str">
        <f>IF(OR(E682="营业",E682="装修中"),VLOOKUP(C682,[2]当前组织架构!C:H,5,0),"")</f>
        <v>刘传良</v>
      </c>
      <c r="I682" s="58">
        <v>0</v>
      </c>
      <c r="J682" s="58">
        <v>0</v>
      </c>
      <c r="K682" s="58">
        <v>0</v>
      </c>
      <c r="L682" s="58">
        <v>0</v>
      </c>
      <c r="M682" s="58">
        <v>0</v>
      </c>
      <c r="N682" s="58">
        <v>0</v>
      </c>
      <c r="O682" s="58">
        <v>0</v>
      </c>
      <c r="P682" s="58">
        <v>0</v>
      </c>
      <c r="Q682" s="58">
        <v>0</v>
      </c>
      <c r="R682" s="58">
        <v>0</v>
      </c>
      <c r="S682" s="58">
        <v>0</v>
      </c>
      <c r="T682" s="58">
        <v>0</v>
      </c>
      <c r="U682" s="58">
        <v>0</v>
      </c>
      <c r="V682" s="58">
        <v>0</v>
      </c>
      <c r="W682" s="58">
        <v>0</v>
      </c>
      <c r="X682" s="58">
        <v>0</v>
      </c>
      <c r="Y682" s="58">
        <v>0</v>
      </c>
      <c r="Z682" s="58">
        <v>0</v>
      </c>
      <c r="AA682" s="58">
        <v>0</v>
      </c>
      <c r="AB682" s="58">
        <v>0</v>
      </c>
      <c r="AC682" s="58">
        <v>0</v>
      </c>
      <c r="AD682" s="58">
        <v>0</v>
      </c>
      <c r="AE682" s="58">
        <v>0</v>
      </c>
      <c r="AF682" s="58">
        <v>0</v>
      </c>
      <c r="AG682" s="58">
        <v>0</v>
      </c>
      <c r="AH682" s="58">
        <v>0</v>
      </c>
      <c r="AI682" s="58">
        <v>0</v>
      </c>
      <c r="AJ682" s="58">
        <v>0</v>
      </c>
      <c r="AK682" s="58">
        <v>0</v>
      </c>
      <c r="AL682" s="58">
        <v>0</v>
      </c>
      <c r="AM682" s="58">
        <v>0</v>
      </c>
      <c r="AN682" s="58">
        <v>0</v>
      </c>
      <c r="AO682" s="58">
        <v>0</v>
      </c>
      <c r="AP682" s="58">
        <v>0</v>
      </c>
      <c r="AQ682" s="58">
        <v>0</v>
      </c>
      <c r="AR682" s="58">
        <v>0</v>
      </c>
      <c r="AS682" s="58">
        <v>0</v>
      </c>
      <c r="AT682" s="58">
        <v>0</v>
      </c>
      <c r="AU682" s="58">
        <v>0</v>
      </c>
      <c r="AV682" s="58">
        <v>0</v>
      </c>
      <c r="AW682" s="58">
        <v>0</v>
      </c>
      <c r="AX682" s="58">
        <v>3909.7714285714301</v>
      </c>
      <c r="AY682" s="58">
        <v>5092.3679245283001</v>
      </c>
      <c r="AZ682" s="58">
        <v>9002.1393530997302</v>
      </c>
      <c r="BA682" s="58">
        <v>-9002.1393530997302</v>
      </c>
    </row>
    <row r="683" spans="1:53">
      <c r="A683" s="56">
        <v>202404</v>
      </c>
      <c r="B683" s="56" t="s">
        <v>528</v>
      </c>
      <c r="C683" s="56" t="s">
        <v>395</v>
      </c>
      <c r="D683" s="56" t="s">
        <v>394</v>
      </c>
      <c r="E683" s="62" t="str">
        <f>VLOOKUP(C683,'[2]2024年门店-截止10.31'!A:C,3,0)</f>
        <v>营业</v>
      </c>
      <c r="F683" s="63">
        <f>VLOOKUP(C683,[2]面积!A:B,2,0)</f>
        <v>115</v>
      </c>
      <c r="G683" s="57" t="str">
        <f>IF(OR(E683="营业",E683="装修中"),VLOOKUP(C683,[2]当前组织架构!C:H,6,0),"")</f>
        <v>江远洋</v>
      </c>
      <c r="H683" s="57" t="str">
        <f>IF(OR(E683="营业",E683="装修中"),VLOOKUP(C683,[2]当前组织架构!C:H,5,0),"")</f>
        <v>胡肖肖</v>
      </c>
      <c r="I683" s="58">
        <v>0</v>
      </c>
      <c r="J683" s="58">
        <v>0</v>
      </c>
      <c r="K683" s="58">
        <v>0</v>
      </c>
      <c r="L683" s="58">
        <v>0</v>
      </c>
      <c r="M683" s="58">
        <v>0</v>
      </c>
      <c r="N683" s="58">
        <v>0</v>
      </c>
      <c r="O683" s="58">
        <v>0</v>
      </c>
      <c r="P683" s="58">
        <v>0</v>
      </c>
      <c r="Q683" s="58">
        <v>0</v>
      </c>
      <c r="R683" s="58">
        <v>0</v>
      </c>
      <c r="S683" s="58">
        <v>0</v>
      </c>
      <c r="T683" s="58">
        <v>0</v>
      </c>
      <c r="U683" s="58">
        <v>0</v>
      </c>
      <c r="V683" s="58">
        <v>0</v>
      </c>
      <c r="W683" s="58">
        <v>0</v>
      </c>
      <c r="X683" s="58">
        <v>0</v>
      </c>
      <c r="Y683" s="58">
        <v>0</v>
      </c>
      <c r="Z683" s="58">
        <v>0</v>
      </c>
      <c r="AA683" s="58">
        <v>0</v>
      </c>
      <c r="AB683" s="58">
        <v>0</v>
      </c>
      <c r="AC683" s="58">
        <v>0</v>
      </c>
      <c r="AD683" s="58">
        <v>0</v>
      </c>
      <c r="AE683" s="58">
        <v>0</v>
      </c>
      <c r="AF683" s="58">
        <v>0</v>
      </c>
      <c r="AG683" s="58">
        <v>0</v>
      </c>
      <c r="AH683" s="58">
        <v>0</v>
      </c>
      <c r="AI683" s="58">
        <v>0</v>
      </c>
      <c r="AJ683" s="58">
        <v>0</v>
      </c>
      <c r="AK683" s="58">
        <v>0</v>
      </c>
      <c r="AL683" s="58">
        <v>0</v>
      </c>
      <c r="AM683" s="58">
        <v>0</v>
      </c>
      <c r="AN683" s="58">
        <v>0</v>
      </c>
      <c r="AO683" s="58">
        <v>0</v>
      </c>
      <c r="AP683" s="58">
        <v>0</v>
      </c>
      <c r="AQ683" s="58">
        <v>0</v>
      </c>
      <c r="AR683" s="58">
        <v>0</v>
      </c>
      <c r="AS683" s="58">
        <v>0</v>
      </c>
      <c r="AT683" s="58">
        <v>0</v>
      </c>
      <c r="AU683" s="58">
        <v>0</v>
      </c>
      <c r="AV683" s="58">
        <v>0</v>
      </c>
      <c r="AW683" s="58">
        <v>0</v>
      </c>
      <c r="AX683" s="58">
        <v>57.65</v>
      </c>
      <c r="AY683" s="58">
        <v>0</v>
      </c>
      <c r="AZ683" s="58">
        <v>57.65</v>
      </c>
      <c r="BA683" s="58">
        <v>-57.65</v>
      </c>
    </row>
    <row r="684" spans="1:53">
      <c r="A684" s="56">
        <v>202404</v>
      </c>
      <c r="B684" s="56" t="s">
        <v>528</v>
      </c>
      <c r="C684" s="56" t="s">
        <v>385</v>
      </c>
      <c r="D684" s="56" t="s">
        <v>384</v>
      </c>
      <c r="E684" s="62" t="str">
        <f>VLOOKUP(C684,'[2]2024年门店-截止10.31'!A:C,3,0)</f>
        <v>营业</v>
      </c>
      <c r="F684" s="63">
        <f>VLOOKUP(C684,[2]面积!A:B,2,0)</f>
        <v>48</v>
      </c>
      <c r="G684" s="57" t="str">
        <f>IF(OR(E684="营业",E684="装修中"),VLOOKUP(C684,[2]当前组织架构!C:H,6,0),"")</f>
        <v>戴斌</v>
      </c>
      <c r="H684" s="57" t="str">
        <f>IF(OR(E684="营业",E684="装修中"),VLOOKUP(C684,[2]当前组织架构!C:H,5,0),"")</f>
        <v>侯小路</v>
      </c>
      <c r="I684" s="58">
        <v>0</v>
      </c>
      <c r="J684" s="58">
        <v>0</v>
      </c>
      <c r="K684" s="58">
        <v>0</v>
      </c>
      <c r="L684" s="58">
        <v>0</v>
      </c>
      <c r="M684" s="58">
        <v>0</v>
      </c>
      <c r="N684" s="58">
        <v>0</v>
      </c>
      <c r="O684" s="58">
        <v>0</v>
      </c>
      <c r="P684" s="58">
        <v>0</v>
      </c>
      <c r="Q684" s="58">
        <v>0</v>
      </c>
      <c r="R684" s="58">
        <v>0</v>
      </c>
      <c r="S684" s="58">
        <v>0</v>
      </c>
      <c r="T684" s="58">
        <v>0</v>
      </c>
      <c r="U684" s="58">
        <v>0</v>
      </c>
      <c r="V684" s="58">
        <v>0</v>
      </c>
      <c r="W684" s="58">
        <v>0</v>
      </c>
      <c r="X684" s="58">
        <v>2472.04</v>
      </c>
      <c r="Y684" s="58">
        <v>0</v>
      </c>
      <c r="Z684" s="58">
        <v>0</v>
      </c>
      <c r="AA684" s="58">
        <v>0</v>
      </c>
      <c r="AB684" s="58">
        <v>73.686415094340006</v>
      </c>
      <c r="AC684" s="58">
        <v>0</v>
      </c>
      <c r="AD684" s="58">
        <v>2545.7264150943402</v>
      </c>
      <c r="AE684" s="58">
        <v>600</v>
      </c>
      <c r="AF684" s="58">
        <v>0</v>
      </c>
      <c r="AG684" s="58">
        <v>0</v>
      </c>
      <c r="AH684" s="58">
        <v>0</v>
      </c>
      <c r="AI684" s="58">
        <v>0</v>
      </c>
      <c r="AJ684" s="58">
        <v>0</v>
      </c>
      <c r="AK684" s="58">
        <v>0</v>
      </c>
      <c r="AL684" s="58">
        <v>0</v>
      </c>
      <c r="AM684" s="58">
        <v>0</v>
      </c>
      <c r="AN684" s="58">
        <v>0</v>
      </c>
      <c r="AO684" s="58">
        <v>0</v>
      </c>
      <c r="AP684" s="58">
        <v>0</v>
      </c>
      <c r="AQ684" s="58">
        <v>0</v>
      </c>
      <c r="AR684" s="58">
        <v>0</v>
      </c>
      <c r="AS684" s="58">
        <v>0</v>
      </c>
      <c r="AT684" s="58">
        <v>0</v>
      </c>
      <c r="AU684" s="58">
        <v>0</v>
      </c>
      <c r="AV684" s="58">
        <v>0</v>
      </c>
      <c r="AW684" s="58">
        <v>600</v>
      </c>
      <c r="AX684" s="58">
        <v>0</v>
      </c>
      <c r="AY684" s="58">
        <v>3564</v>
      </c>
      <c r="AZ684" s="58">
        <v>3564</v>
      </c>
      <c r="BA684" s="58">
        <v>-6709.7264150943402</v>
      </c>
    </row>
    <row r="685" spans="1:53">
      <c r="A685" s="56">
        <v>202404</v>
      </c>
      <c r="B685" s="56" t="s">
        <v>532</v>
      </c>
      <c r="C685" s="56" t="s">
        <v>389</v>
      </c>
      <c r="D685" s="56" t="s">
        <v>388</v>
      </c>
      <c r="E685" s="62" t="str">
        <f>VLOOKUP(C685,'[2]2024年门店-截止10.31'!A:C,3,0)</f>
        <v>营业</v>
      </c>
      <c r="F685" s="63">
        <f>VLOOKUP(C685,[2]面积!A:B,2,0)</f>
        <v>139</v>
      </c>
      <c r="G685" s="57" t="str">
        <f>IF(OR(E685="营业",E685="装修中"),VLOOKUP(C685,[2]当前组织架构!C:H,6,0),"")</f>
        <v>江远洋</v>
      </c>
      <c r="H685" s="57" t="str">
        <f>IF(OR(E685="营业",E685="装修中"),VLOOKUP(C685,[2]当前组织架构!C:H,5,0),"")</f>
        <v>胡肖肖</v>
      </c>
      <c r="I685" s="58">
        <v>0</v>
      </c>
      <c r="J685" s="58">
        <v>0</v>
      </c>
      <c r="K685" s="58">
        <v>0</v>
      </c>
      <c r="L685" s="58">
        <v>0</v>
      </c>
      <c r="M685" s="58">
        <v>0</v>
      </c>
      <c r="N685" s="58">
        <v>0</v>
      </c>
      <c r="O685" s="58">
        <v>0</v>
      </c>
      <c r="P685" s="58">
        <v>0</v>
      </c>
      <c r="Q685" s="58">
        <v>0</v>
      </c>
      <c r="R685" s="58">
        <v>0</v>
      </c>
      <c r="S685" s="58">
        <v>0</v>
      </c>
      <c r="T685" s="58">
        <v>0</v>
      </c>
      <c r="U685" s="58">
        <v>0</v>
      </c>
      <c r="V685" s="58">
        <v>0</v>
      </c>
      <c r="W685" s="58">
        <v>0</v>
      </c>
      <c r="X685" s="58">
        <v>0</v>
      </c>
      <c r="Y685" s="58">
        <v>0</v>
      </c>
      <c r="Z685" s="58">
        <v>0</v>
      </c>
      <c r="AA685" s="58">
        <v>0</v>
      </c>
      <c r="AB685" s="58">
        <v>0</v>
      </c>
      <c r="AC685" s="58">
        <v>0</v>
      </c>
      <c r="AD685" s="58">
        <v>0</v>
      </c>
      <c r="AE685" s="58">
        <v>0</v>
      </c>
      <c r="AF685" s="58">
        <v>0</v>
      </c>
      <c r="AG685" s="58">
        <v>0</v>
      </c>
      <c r="AH685" s="58">
        <v>0</v>
      </c>
      <c r="AI685" s="58">
        <v>0</v>
      </c>
      <c r="AJ685" s="58">
        <v>0</v>
      </c>
      <c r="AK685" s="58">
        <v>0</v>
      </c>
      <c r="AL685" s="58">
        <v>0</v>
      </c>
      <c r="AM685" s="58">
        <v>0</v>
      </c>
      <c r="AN685" s="58">
        <v>0</v>
      </c>
      <c r="AO685" s="58">
        <v>0</v>
      </c>
      <c r="AP685" s="58">
        <v>0</v>
      </c>
      <c r="AQ685" s="58">
        <v>0</v>
      </c>
      <c r="AR685" s="58">
        <v>0</v>
      </c>
      <c r="AS685" s="58">
        <v>0</v>
      </c>
      <c r="AT685" s="58">
        <v>0</v>
      </c>
      <c r="AU685" s="58">
        <v>0</v>
      </c>
      <c r="AV685" s="58">
        <v>0</v>
      </c>
      <c r="AW685" s="58">
        <v>0</v>
      </c>
      <c r="AX685" s="58">
        <v>0</v>
      </c>
      <c r="AY685" s="58">
        <v>4027.64</v>
      </c>
      <c r="AZ685" s="58">
        <v>4027.64</v>
      </c>
      <c r="BA685" s="58">
        <v>-4027.64</v>
      </c>
    </row>
    <row r="686" spans="1:53">
      <c r="A686" s="56">
        <v>202404</v>
      </c>
      <c r="B686" s="56" t="s">
        <v>531</v>
      </c>
      <c r="C686" s="56" t="s">
        <v>404</v>
      </c>
      <c r="D686" s="56" t="s">
        <v>433</v>
      </c>
      <c r="E686" s="62" t="str">
        <f>VLOOKUP(C686,'[2]2024年门店-截止10.31'!A:C,3,0)</f>
        <v>营业</v>
      </c>
      <c r="F686" s="63">
        <f>VLOOKUP(C686,[2]面积!A:B,2,0)</f>
        <v>100</v>
      </c>
      <c r="G686" s="57" t="str">
        <f>IF(OR(E686="营业",E686="装修中"),VLOOKUP(C686,[2]当前组织架构!C:H,6,0),"")</f>
        <v>刘佳</v>
      </c>
      <c r="H686" s="57" t="str">
        <f>IF(OR(E686="营业",E686="装修中"),VLOOKUP(C686,[2]当前组织架构!C:H,5,0),"")</f>
        <v>巨伦</v>
      </c>
      <c r="I686" s="58">
        <v>0</v>
      </c>
      <c r="J686" s="58">
        <v>0</v>
      </c>
      <c r="K686" s="58">
        <v>0</v>
      </c>
      <c r="L686" s="58">
        <v>0</v>
      </c>
      <c r="M686" s="58">
        <v>0</v>
      </c>
      <c r="N686" s="58">
        <v>0</v>
      </c>
      <c r="O686" s="58">
        <v>0</v>
      </c>
      <c r="P686" s="58">
        <v>0</v>
      </c>
      <c r="Q686" s="58">
        <v>0</v>
      </c>
      <c r="R686" s="58">
        <v>0</v>
      </c>
      <c r="S686" s="58">
        <v>0</v>
      </c>
      <c r="T686" s="58">
        <v>0</v>
      </c>
      <c r="U686" s="58">
        <v>0</v>
      </c>
      <c r="V686" s="58">
        <v>0</v>
      </c>
      <c r="W686" s="58">
        <v>0</v>
      </c>
      <c r="X686" s="58">
        <v>0</v>
      </c>
      <c r="Y686" s="58">
        <v>0</v>
      </c>
      <c r="Z686" s="58">
        <v>0</v>
      </c>
      <c r="AA686" s="58">
        <v>0</v>
      </c>
      <c r="AB686" s="58">
        <v>0</v>
      </c>
      <c r="AC686" s="58">
        <v>0</v>
      </c>
      <c r="AD686" s="58">
        <v>0</v>
      </c>
      <c r="AE686" s="58">
        <v>694.3</v>
      </c>
      <c r="AF686" s="58">
        <v>0</v>
      </c>
      <c r="AG686" s="58">
        <v>0</v>
      </c>
      <c r="AH686" s="58">
        <v>0</v>
      </c>
      <c r="AI686" s="58">
        <v>0</v>
      </c>
      <c r="AJ686" s="58">
        <v>0</v>
      </c>
      <c r="AK686" s="58">
        <v>0</v>
      </c>
      <c r="AL686" s="58">
        <v>0</v>
      </c>
      <c r="AM686" s="58">
        <v>0</v>
      </c>
      <c r="AN686" s="58">
        <v>1590</v>
      </c>
      <c r="AO686" s="58">
        <v>0</v>
      </c>
      <c r="AP686" s="58">
        <v>0</v>
      </c>
      <c r="AQ686" s="58">
        <v>0</v>
      </c>
      <c r="AR686" s="58">
        <v>0</v>
      </c>
      <c r="AS686" s="58">
        <v>0</v>
      </c>
      <c r="AT686" s="58">
        <v>0</v>
      </c>
      <c r="AU686" s="58">
        <v>0</v>
      </c>
      <c r="AV686" s="58">
        <v>0</v>
      </c>
      <c r="AW686" s="58">
        <v>2284.3000000000002</v>
      </c>
      <c r="AX686" s="58">
        <v>0</v>
      </c>
      <c r="AY686" s="58">
        <v>2250</v>
      </c>
      <c r="AZ686" s="58">
        <v>2250</v>
      </c>
      <c r="BA686" s="58">
        <v>-4534.3</v>
      </c>
    </row>
    <row r="687" spans="1:53">
      <c r="A687" s="56">
        <v>202404</v>
      </c>
      <c r="B687" s="56" t="s">
        <v>528</v>
      </c>
      <c r="C687" s="56" t="s">
        <v>393</v>
      </c>
      <c r="D687" s="56" t="s">
        <v>392</v>
      </c>
      <c r="E687" s="62" t="str">
        <f>VLOOKUP(C687,'[2]2024年门店-截止10.31'!A:C,3,0)</f>
        <v>营业</v>
      </c>
      <c r="F687" s="63">
        <f>VLOOKUP(C687,[2]面积!A:B,2,0)</f>
        <v>59.5</v>
      </c>
      <c r="G687" s="57" t="str">
        <f>IF(OR(E687="营业",E687="装修中"),VLOOKUP(C687,[2]当前组织架构!C:H,6,0),"")</f>
        <v>江远洋</v>
      </c>
      <c r="H687" s="57" t="str">
        <f>IF(OR(E687="营业",E687="装修中"),VLOOKUP(C687,[2]当前组织架构!C:H,5,0),"")</f>
        <v>胡肖肖</v>
      </c>
      <c r="I687" s="58">
        <v>0</v>
      </c>
      <c r="J687" s="58">
        <v>0</v>
      </c>
      <c r="K687" s="58">
        <v>0</v>
      </c>
      <c r="L687" s="58">
        <v>0</v>
      </c>
      <c r="M687" s="58">
        <v>0</v>
      </c>
      <c r="N687" s="58">
        <v>0</v>
      </c>
      <c r="O687" s="58">
        <v>0</v>
      </c>
      <c r="P687" s="58">
        <v>0</v>
      </c>
      <c r="Q687" s="58">
        <v>0</v>
      </c>
      <c r="R687" s="58">
        <v>0</v>
      </c>
      <c r="S687" s="58">
        <v>0</v>
      </c>
      <c r="T687" s="58">
        <v>0</v>
      </c>
      <c r="U687" s="58">
        <v>0</v>
      </c>
      <c r="V687" s="58">
        <v>0</v>
      </c>
      <c r="W687" s="58">
        <v>0</v>
      </c>
      <c r="X687" s="58">
        <v>0</v>
      </c>
      <c r="Y687" s="58">
        <v>0</v>
      </c>
      <c r="Z687" s="58">
        <v>0</v>
      </c>
      <c r="AA687" s="58">
        <v>0</v>
      </c>
      <c r="AB687" s="58">
        <v>0</v>
      </c>
      <c r="AC687" s="58">
        <v>0</v>
      </c>
      <c r="AD687" s="58">
        <v>0</v>
      </c>
      <c r="AE687" s="58">
        <v>500</v>
      </c>
      <c r="AF687" s="58">
        <v>0</v>
      </c>
      <c r="AG687" s="58">
        <v>0</v>
      </c>
      <c r="AH687" s="58">
        <v>0</v>
      </c>
      <c r="AI687" s="58">
        <v>0</v>
      </c>
      <c r="AJ687" s="58">
        <v>0</v>
      </c>
      <c r="AK687" s="58">
        <v>0</v>
      </c>
      <c r="AL687" s="58">
        <v>0</v>
      </c>
      <c r="AM687" s="58">
        <v>0</v>
      </c>
      <c r="AN687" s="58">
        <v>0</v>
      </c>
      <c r="AO687" s="58">
        <v>0</v>
      </c>
      <c r="AP687" s="58">
        <v>0</v>
      </c>
      <c r="AQ687" s="58">
        <v>0</v>
      </c>
      <c r="AR687" s="58">
        <v>0</v>
      </c>
      <c r="AS687" s="58">
        <v>0</v>
      </c>
      <c r="AT687" s="58">
        <v>0</v>
      </c>
      <c r="AU687" s="58">
        <v>0</v>
      </c>
      <c r="AV687" s="58">
        <v>0</v>
      </c>
      <c r="AW687" s="58">
        <v>500</v>
      </c>
      <c r="AX687" s="58">
        <v>0</v>
      </c>
      <c r="AY687" s="58">
        <v>967.83</v>
      </c>
      <c r="AZ687" s="58">
        <v>967.83</v>
      </c>
      <c r="BA687" s="58">
        <v>-1467.83</v>
      </c>
    </row>
    <row r="688" spans="1:53">
      <c r="A688" s="56">
        <v>202404</v>
      </c>
      <c r="B688" s="56" t="s">
        <v>532</v>
      </c>
      <c r="C688" s="56" t="s">
        <v>403</v>
      </c>
      <c r="D688" s="56" t="s">
        <v>435</v>
      </c>
      <c r="E688" s="62" t="str">
        <f>VLOOKUP(C688,'[2]2024年门店-截止10.31'!A:C,3,0)</f>
        <v>营业</v>
      </c>
      <c r="F688" s="63">
        <f>VLOOKUP(C688,[2]面积!A:B,2,0)</f>
        <v>53.15</v>
      </c>
      <c r="G688" s="57" t="str">
        <f>IF(OR(E688="营业",E688="装修中"),VLOOKUP(C688,[2]当前组织架构!C:H,6,0),"")</f>
        <v>江远洋</v>
      </c>
      <c r="H688" s="57" t="str">
        <f>IF(OR(E688="营业",E688="装修中"),VLOOKUP(C688,[2]当前组织架构!C:H,5,0),"")</f>
        <v>郭静</v>
      </c>
      <c r="I688" s="58">
        <v>0</v>
      </c>
      <c r="J688" s="58">
        <v>0</v>
      </c>
      <c r="K688" s="58">
        <v>0</v>
      </c>
      <c r="L688" s="58">
        <v>0</v>
      </c>
      <c r="M688" s="58">
        <v>0</v>
      </c>
      <c r="N688" s="58">
        <v>0</v>
      </c>
      <c r="O688" s="58">
        <v>0</v>
      </c>
      <c r="P688" s="58">
        <v>0</v>
      </c>
      <c r="Q688" s="58">
        <v>0</v>
      </c>
      <c r="R688" s="58">
        <v>0</v>
      </c>
      <c r="S688" s="58">
        <v>0</v>
      </c>
      <c r="T688" s="58">
        <v>0</v>
      </c>
      <c r="U688" s="58">
        <v>0</v>
      </c>
      <c r="V688" s="58">
        <v>0</v>
      </c>
      <c r="W688" s="58">
        <v>0</v>
      </c>
      <c r="X688" s="58">
        <v>6213.03</v>
      </c>
      <c r="Y688" s="58">
        <v>0</v>
      </c>
      <c r="Z688" s="58">
        <v>33.76</v>
      </c>
      <c r="AA688" s="58">
        <v>1735.68</v>
      </c>
      <c r="AB688" s="58">
        <v>181.40264150943401</v>
      </c>
      <c r="AC688" s="58">
        <v>0</v>
      </c>
      <c r="AD688" s="58">
        <v>8163.8726415094297</v>
      </c>
      <c r="AE688" s="58">
        <v>0</v>
      </c>
      <c r="AF688" s="58">
        <v>0</v>
      </c>
      <c r="AG688" s="58">
        <v>0</v>
      </c>
      <c r="AH688" s="58">
        <v>0</v>
      </c>
      <c r="AI688" s="58">
        <v>0</v>
      </c>
      <c r="AJ688" s="58">
        <v>0</v>
      </c>
      <c r="AK688" s="58">
        <v>0</v>
      </c>
      <c r="AL688" s="58">
        <v>0</v>
      </c>
      <c r="AM688" s="58">
        <v>0</v>
      </c>
      <c r="AN688" s="58">
        <v>1000</v>
      </c>
      <c r="AO688" s="58">
        <v>0</v>
      </c>
      <c r="AP688" s="58">
        <v>0</v>
      </c>
      <c r="AQ688" s="58">
        <v>0</v>
      </c>
      <c r="AR688" s="58">
        <v>0</v>
      </c>
      <c r="AS688" s="58">
        <v>0</v>
      </c>
      <c r="AT688" s="58">
        <v>0</v>
      </c>
      <c r="AU688" s="58">
        <v>0</v>
      </c>
      <c r="AV688" s="58">
        <v>0</v>
      </c>
      <c r="AW688" s="58">
        <v>1000</v>
      </c>
      <c r="AX688" s="58">
        <v>0</v>
      </c>
      <c r="AY688" s="58">
        <v>0</v>
      </c>
      <c r="AZ688" s="58">
        <v>0</v>
      </c>
      <c r="BA688" s="58">
        <v>-9163.8726415094297</v>
      </c>
    </row>
    <row r="689" spans="1:53">
      <c r="A689" s="56">
        <v>202404</v>
      </c>
      <c r="B689" s="56" t="s">
        <v>528</v>
      </c>
      <c r="C689" s="56" t="s">
        <v>248</v>
      </c>
      <c r="D689" s="56" t="s">
        <v>247</v>
      </c>
      <c r="E689" s="62" t="str">
        <f>VLOOKUP(C689,'[2]2024年门店-截止10.31'!A:C,3,0)</f>
        <v>已闭店</v>
      </c>
      <c r="F689" s="63">
        <f>VLOOKUP(C689,[2]面积!A:B,2,0)</f>
        <v>81.34</v>
      </c>
      <c r="G689" s="57" t="str">
        <f>IF(OR(E689="营业",E689="装修中"),VLOOKUP(C689,[2]当前组织架构!C:H,6,0),"")</f>
        <v/>
      </c>
      <c r="H689" s="57" t="str">
        <f>IF(OR(E689="营业",E689="装修中"),VLOOKUP(C689,[2]当前组织架构!C:H,5,0),"")</f>
        <v/>
      </c>
      <c r="I689" s="58">
        <v>0</v>
      </c>
      <c r="J689" s="58">
        <v>0</v>
      </c>
      <c r="K689" s="58">
        <v>0</v>
      </c>
      <c r="L689" s="58">
        <v>-57.14</v>
      </c>
      <c r="M689" s="58">
        <v>-5.13</v>
      </c>
      <c r="N689" s="58">
        <v>0</v>
      </c>
      <c r="O689" s="58">
        <v>17.38</v>
      </c>
      <c r="P689" s="58">
        <v>0</v>
      </c>
      <c r="Q689" s="58">
        <v>0.99552023963714997</v>
      </c>
      <c r="R689" s="58">
        <v>-43.894479760362799</v>
      </c>
      <c r="S689" s="58">
        <v>1.87116810780832</v>
      </c>
      <c r="T689" s="58">
        <v>0</v>
      </c>
      <c r="U689" s="58">
        <v>0</v>
      </c>
      <c r="V689" s="58">
        <v>-42.023311652554497</v>
      </c>
      <c r="W689" s="58">
        <v>42.023311652554497</v>
      </c>
      <c r="X689" s="58">
        <v>5696.24</v>
      </c>
      <c r="Y689" s="58">
        <v>0</v>
      </c>
      <c r="Z689" s="58">
        <v>0</v>
      </c>
      <c r="AA689" s="58">
        <v>1994.65</v>
      </c>
      <c r="AB689" s="58">
        <v>465.64773584905998</v>
      </c>
      <c r="AC689" s="58">
        <v>40000</v>
      </c>
      <c r="AD689" s="58">
        <v>48156.537735849102</v>
      </c>
      <c r="AE689" s="58">
        <v>7749.03</v>
      </c>
      <c r="AF689" s="58">
        <v>0</v>
      </c>
      <c r="AG689" s="58">
        <v>73.3</v>
      </c>
      <c r="AH689" s="58">
        <v>432.1</v>
      </c>
      <c r="AI689" s="58">
        <v>0</v>
      </c>
      <c r="AJ689" s="58">
        <v>0</v>
      </c>
      <c r="AK689" s="58">
        <v>0</v>
      </c>
      <c r="AL689" s="58">
        <v>0</v>
      </c>
      <c r="AM689" s="58">
        <v>99.38</v>
      </c>
      <c r="AN689" s="58">
        <v>245.29</v>
      </c>
      <c r="AO689" s="58">
        <v>0</v>
      </c>
      <c r="AP689" s="58">
        <v>0</v>
      </c>
      <c r="AQ689" s="58">
        <v>508</v>
      </c>
      <c r="AR689" s="58">
        <v>0</v>
      </c>
      <c r="AS689" s="58">
        <v>0</v>
      </c>
      <c r="AT689" s="58">
        <v>0</v>
      </c>
      <c r="AU689" s="58">
        <v>0</v>
      </c>
      <c r="AV689" s="58">
        <v>1936.58725952795</v>
      </c>
      <c r="AW689" s="58">
        <v>11043.687259528</v>
      </c>
      <c r="AX689" s="58">
        <v>0</v>
      </c>
      <c r="AY689" s="58">
        <v>0</v>
      </c>
      <c r="AZ689" s="58">
        <v>0</v>
      </c>
      <c r="BA689" s="58">
        <v>-59158.201683724503</v>
      </c>
    </row>
    <row r="690" spans="1:53">
      <c r="A690" s="56">
        <v>202404</v>
      </c>
      <c r="B690" s="56" t="s">
        <v>528</v>
      </c>
      <c r="C690" s="56" t="s">
        <v>270</v>
      </c>
      <c r="D690" s="56" t="s">
        <v>269</v>
      </c>
      <c r="E690" s="62" t="str">
        <f>VLOOKUP(C690,'[2]2024年门店-截止10.31'!A:C,3,0)</f>
        <v>已闭店</v>
      </c>
      <c r="F690" s="63">
        <f>VLOOKUP(C690,[2]面积!A:B,2,0)</f>
        <v>177.86</v>
      </c>
      <c r="G690" s="57" t="str">
        <f>IF(OR(E690="营业",E690="装修中"),VLOOKUP(C690,[2]当前组织架构!C:H,6,0),"")</f>
        <v/>
      </c>
      <c r="H690" s="57" t="str">
        <f>IF(OR(E690="营业",E690="装修中"),VLOOKUP(C690,[2]当前组织架构!C:H,5,0),"")</f>
        <v/>
      </c>
      <c r="I690" s="58">
        <v>0</v>
      </c>
      <c r="J690" s="58">
        <v>0</v>
      </c>
      <c r="K690" s="58">
        <v>0</v>
      </c>
      <c r="L690" s="58">
        <v>-4.47</v>
      </c>
      <c r="M690" s="58">
        <v>-5.15</v>
      </c>
      <c r="N690" s="58">
        <v>0</v>
      </c>
      <c r="O690" s="58">
        <v>-7.23</v>
      </c>
      <c r="P690" s="58">
        <v>0</v>
      </c>
      <c r="Q690" s="58">
        <v>0.37368046419884099</v>
      </c>
      <c r="R690" s="58">
        <v>-16.476319535801199</v>
      </c>
      <c r="S690" s="58">
        <v>-3.2659877306379199</v>
      </c>
      <c r="T690" s="58">
        <v>0</v>
      </c>
      <c r="U690" s="58">
        <v>536.84</v>
      </c>
      <c r="V690" s="58">
        <v>517.09769273356096</v>
      </c>
      <c r="W690" s="58">
        <v>-517.09769273356096</v>
      </c>
      <c r="X690" s="58">
        <v>0</v>
      </c>
      <c r="Y690" s="58">
        <v>0</v>
      </c>
      <c r="Z690" s="58">
        <v>0</v>
      </c>
      <c r="AA690" s="58">
        <v>0</v>
      </c>
      <c r="AB690" s="58">
        <v>0</v>
      </c>
      <c r="AC690" s="58">
        <v>0</v>
      </c>
      <c r="AD690" s="58">
        <v>0</v>
      </c>
      <c r="AE690" s="58">
        <v>1161.7</v>
      </c>
      <c r="AF690" s="58">
        <v>0</v>
      </c>
      <c r="AG690" s="58">
        <v>55</v>
      </c>
      <c r="AH690" s="58">
        <v>0</v>
      </c>
      <c r="AI690" s="58">
        <v>0</v>
      </c>
      <c r="AJ690" s="58">
        <v>0</v>
      </c>
      <c r="AK690" s="58">
        <v>0</v>
      </c>
      <c r="AL690" s="58">
        <v>0</v>
      </c>
      <c r="AM690" s="58">
        <v>65</v>
      </c>
      <c r="AN690" s="58">
        <v>3650</v>
      </c>
      <c r="AO690" s="58">
        <v>0</v>
      </c>
      <c r="AP690" s="58">
        <v>0</v>
      </c>
      <c r="AQ690" s="58">
        <v>0</v>
      </c>
      <c r="AR690" s="58">
        <v>0</v>
      </c>
      <c r="AS690" s="58">
        <v>0</v>
      </c>
      <c r="AT690" s="58">
        <v>0</v>
      </c>
      <c r="AU690" s="58">
        <v>0</v>
      </c>
      <c r="AV690" s="58">
        <v>0</v>
      </c>
      <c r="AW690" s="58">
        <v>4931.7</v>
      </c>
      <c r="AX690" s="58">
        <v>0</v>
      </c>
      <c r="AY690" s="58">
        <v>0</v>
      </c>
      <c r="AZ690" s="58">
        <v>0</v>
      </c>
      <c r="BA690" s="58">
        <v>-5448.7976927335603</v>
      </c>
    </row>
    <row r="691" spans="1:53">
      <c r="A691" s="56">
        <v>202404</v>
      </c>
      <c r="B691" s="56" t="s">
        <v>528</v>
      </c>
      <c r="C691" s="56" t="s">
        <v>98</v>
      </c>
      <c r="D691" s="56" t="s">
        <v>97</v>
      </c>
      <c r="E691" s="62" t="str">
        <f>VLOOKUP(C691,'[2]2024年门店-截止10.31'!A:C,3,0)</f>
        <v>已闭店</v>
      </c>
      <c r="F691" s="63">
        <f>VLOOKUP(C691,[2]面积!A:B,2,0)</f>
        <v>83.49</v>
      </c>
      <c r="G691" s="57" t="str">
        <f>IF(OR(E691="营业",E691="装修中"),VLOOKUP(C691,[2]当前组织架构!C:H,6,0),"")</f>
        <v/>
      </c>
      <c r="H691" s="57" t="str">
        <f>IF(OR(E691="营业",E691="装修中"),VLOOKUP(C691,[2]当前组织架构!C:H,5,0),"")</f>
        <v/>
      </c>
      <c r="I691" s="58">
        <v>0</v>
      </c>
      <c r="J691" s="58">
        <v>0</v>
      </c>
      <c r="K691" s="58">
        <v>0</v>
      </c>
      <c r="L691" s="58">
        <v>-317.01</v>
      </c>
      <c r="M691" s="58">
        <v>-0.88</v>
      </c>
      <c r="N691" s="58">
        <v>0</v>
      </c>
      <c r="O691" s="58">
        <v>17.38</v>
      </c>
      <c r="P691" s="58">
        <v>0</v>
      </c>
      <c r="Q691" s="58">
        <v>6.6643748543853798</v>
      </c>
      <c r="R691" s="58">
        <v>-293.84562514561497</v>
      </c>
      <c r="S691" s="58">
        <v>-16.028766118284999</v>
      </c>
      <c r="T691" s="58">
        <v>0</v>
      </c>
      <c r="U691" s="58">
        <v>343.4</v>
      </c>
      <c r="V691" s="58">
        <v>33.525608736100303</v>
      </c>
      <c r="W691" s="58">
        <v>-33.525608736100303</v>
      </c>
      <c r="X691" s="58">
        <v>0</v>
      </c>
      <c r="Y691" s="58">
        <v>0</v>
      </c>
      <c r="Z691" s="58">
        <v>0</v>
      </c>
      <c r="AA691" s="58">
        <v>0</v>
      </c>
      <c r="AB691" s="58">
        <v>0</v>
      </c>
      <c r="AC691" s="58">
        <v>0</v>
      </c>
      <c r="AD691" s="58">
        <v>0</v>
      </c>
      <c r="AE691" s="58">
        <v>0</v>
      </c>
      <c r="AF691" s="58">
        <v>200</v>
      </c>
      <c r="AG691" s="58">
        <v>105</v>
      </c>
      <c r="AH691" s="58">
        <v>561.20000000000005</v>
      </c>
      <c r="AI691" s="58">
        <v>240</v>
      </c>
      <c r="AJ691" s="58">
        <v>0</v>
      </c>
      <c r="AK691" s="58">
        <v>0</v>
      </c>
      <c r="AL691" s="58">
        <v>0</v>
      </c>
      <c r="AM691" s="58">
        <v>29.98</v>
      </c>
      <c r="AN691" s="58">
        <v>566.03</v>
      </c>
      <c r="AO691" s="58">
        <v>0</v>
      </c>
      <c r="AP691" s="58">
        <v>0</v>
      </c>
      <c r="AQ691" s="58">
        <v>100</v>
      </c>
      <c r="AR691" s="58">
        <v>0</v>
      </c>
      <c r="AS691" s="58">
        <v>0</v>
      </c>
      <c r="AT691" s="58">
        <v>0</v>
      </c>
      <c r="AU691" s="58">
        <v>0</v>
      </c>
      <c r="AV691" s="58">
        <v>2026.0648066977601</v>
      </c>
      <c r="AW691" s="58">
        <v>3828.2748066977601</v>
      </c>
      <c r="AX691" s="58">
        <v>0</v>
      </c>
      <c r="AY691" s="58">
        <v>0</v>
      </c>
      <c r="AZ691" s="58">
        <v>0</v>
      </c>
      <c r="BA691" s="58">
        <v>-3861.8004154338601</v>
      </c>
    </row>
    <row r="692" spans="1:53">
      <c r="A692" s="56">
        <v>202404</v>
      </c>
      <c r="B692" s="56" t="s">
        <v>528</v>
      </c>
      <c r="C692" s="56" t="s">
        <v>445</v>
      </c>
      <c r="D692" s="56" t="s">
        <v>121</v>
      </c>
      <c r="E692" s="62" t="str">
        <f>VLOOKUP(C692,'[2]2024年门店-截止10.31'!A:C,3,0)</f>
        <v>已闭店</v>
      </c>
      <c r="F692" s="63">
        <f>VLOOKUP(C692,[2]面积!A:B,2,0)</f>
        <v>80</v>
      </c>
      <c r="G692" s="57" t="str">
        <f>IF(OR(E692="营业",E692="装修中"),VLOOKUP(C692,[2]当前组织架构!C:H,6,0),"")</f>
        <v/>
      </c>
      <c r="H692" s="57" t="str">
        <f>IF(OR(E692="营业",E692="装修中"),VLOOKUP(C692,[2]当前组织架构!C:H,5,0),"")</f>
        <v/>
      </c>
      <c r="I692" s="58">
        <v>0</v>
      </c>
      <c r="J692" s="58">
        <v>0</v>
      </c>
      <c r="K692" s="58">
        <v>0</v>
      </c>
      <c r="L692" s="58">
        <v>-0.13</v>
      </c>
      <c r="M692" s="58">
        <v>9.52</v>
      </c>
      <c r="N692" s="58">
        <v>69.06</v>
      </c>
      <c r="O692" s="58">
        <v>0.73</v>
      </c>
      <c r="P692" s="58">
        <v>0</v>
      </c>
      <c r="Q692" s="58">
        <v>-1.7559655285023299</v>
      </c>
      <c r="R692" s="58">
        <v>77.424034471497706</v>
      </c>
      <c r="S692" s="58">
        <v>5.7552494163441796</v>
      </c>
      <c r="T692" s="58">
        <v>0</v>
      </c>
      <c r="U692" s="58">
        <v>0</v>
      </c>
      <c r="V692" s="58">
        <v>83.179283887841905</v>
      </c>
      <c r="W692" s="58">
        <v>-83.179283887841905</v>
      </c>
      <c r="X692" s="58">
        <v>0</v>
      </c>
      <c r="Y692" s="58">
        <v>0</v>
      </c>
      <c r="Z692" s="58">
        <v>0</v>
      </c>
      <c r="AA692" s="58">
        <v>0</v>
      </c>
      <c r="AB692" s="58">
        <v>0</v>
      </c>
      <c r="AC692" s="58">
        <v>0</v>
      </c>
      <c r="AD692" s="58">
        <v>0</v>
      </c>
      <c r="AE692" s="58">
        <v>0</v>
      </c>
      <c r="AF692" s="58">
        <v>0</v>
      </c>
      <c r="AG692" s="58">
        <v>142.35</v>
      </c>
      <c r="AH692" s="58">
        <v>115.8</v>
      </c>
      <c r="AI692" s="58">
        <v>19.13</v>
      </c>
      <c r="AJ692" s="58">
        <v>0</v>
      </c>
      <c r="AK692" s="58">
        <v>0</v>
      </c>
      <c r="AL692" s="58">
        <v>0</v>
      </c>
      <c r="AM692" s="58">
        <v>73.62</v>
      </c>
      <c r="AN692" s="58">
        <v>566.04</v>
      </c>
      <c r="AO692" s="58">
        <v>874.32</v>
      </c>
      <c r="AP692" s="58">
        <v>0</v>
      </c>
      <c r="AQ692" s="58">
        <v>120</v>
      </c>
      <c r="AR692" s="58">
        <v>0</v>
      </c>
      <c r="AS692" s="58">
        <v>0</v>
      </c>
      <c r="AT692" s="58">
        <v>0</v>
      </c>
      <c r="AU692" s="58">
        <v>0</v>
      </c>
      <c r="AV692" s="58">
        <v>0</v>
      </c>
      <c r="AW692" s="58">
        <v>1911.26</v>
      </c>
      <c r="AX692" s="58">
        <v>0</v>
      </c>
      <c r="AY692" s="58">
        <v>0</v>
      </c>
      <c r="AZ692" s="58">
        <v>0</v>
      </c>
      <c r="BA692" s="58">
        <v>-1994.43928388784</v>
      </c>
    </row>
    <row r="693" spans="1:53">
      <c r="A693" s="56">
        <v>202404</v>
      </c>
      <c r="B693" s="56" t="s">
        <v>531</v>
      </c>
      <c r="C693" s="56" t="s">
        <v>226</v>
      </c>
      <c r="D693" s="56" t="s">
        <v>225</v>
      </c>
      <c r="E693" s="62" t="str">
        <f>VLOOKUP(C693,'[2]2024年门店-截止10.31'!A:C,3,0)</f>
        <v>已闭店</v>
      </c>
      <c r="F693" s="63">
        <f>VLOOKUP(C693,[2]面积!A:B,2,0)</f>
        <v>76</v>
      </c>
      <c r="G693" s="57" t="str">
        <f>IF(OR(E693="营业",E693="装修中"),VLOOKUP(C693,[2]当前组织架构!C:H,6,0),"")</f>
        <v/>
      </c>
      <c r="H693" s="57" t="str">
        <f>IF(OR(E693="营业",E693="装修中"),VLOOKUP(C693,[2]当前组织架构!C:H,5,0),"")</f>
        <v/>
      </c>
      <c r="I693" s="58">
        <v>0</v>
      </c>
      <c r="J693" s="58">
        <v>0</v>
      </c>
      <c r="K693" s="58">
        <v>0</v>
      </c>
      <c r="L693" s="58">
        <v>0</v>
      </c>
      <c r="M693" s="58">
        <v>0</v>
      </c>
      <c r="N693" s="58">
        <v>0</v>
      </c>
      <c r="O693" s="58">
        <v>0</v>
      </c>
      <c r="P693" s="58">
        <v>0</v>
      </c>
      <c r="Q693" s="58">
        <v>0</v>
      </c>
      <c r="R693" s="58">
        <v>0</v>
      </c>
      <c r="S693" s="58">
        <v>0</v>
      </c>
      <c r="T693" s="58">
        <v>-231.62</v>
      </c>
      <c r="U693" s="58">
        <v>0</v>
      </c>
      <c r="V693" s="58">
        <v>-231.62</v>
      </c>
      <c r="W693" s="58">
        <v>231.62</v>
      </c>
      <c r="X693" s="58">
        <v>5140.91</v>
      </c>
      <c r="Y693" s="58">
        <v>0</v>
      </c>
      <c r="Z693" s="58">
        <v>435.45</v>
      </c>
      <c r="AA693" s="58">
        <v>3060.13</v>
      </c>
      <c r="AB693" s="58">
        <v>234.679811320754</v>
      </c>
      <c r="AC693" s="58">
        <v>0</v>
      </c>
      <c r="AD693" s="58">
        <v>8871.1698113207494</v>
      </c>
      <c r="AE693" s="58">
        <v>136.5</v>
      </c>
      <c r="AF693" s="58">
        <v>0</v>
      </c>
      <c r="AG693" s="58">
        <v>0</v>
      </c>
      <c r="AH693" s="58">
        <v>0</v>
      </c>
      <c r="AI693" s="58">
        <v>0</v>
      </c>
      <c r="AJ693" s="58">
        <v>0</v>
      </c>
      <c r="AK693" s="58">
        <v>0</v>
      </c>
      <c r="AL693" s="58">
        <v>0</v>
      </c>
      <c r="AM693" s="58">
        <v>0</v>
      </c>
      <c r="AN693" s="58">
        <v>216.98</v>
      </c>
      <c r="AO693" s="58">
        <v>0</v>
      </c>
      <c r="AP693" s="58">
        <v>0</v>
      </c>
      <c r="AQ693" s="58">
        <v>450</v>
      </c>
      <c r="AR693" s="58">
        <v>0</v>
      </c>
      <c r="AS693" s="58">
        <v>0</v>
      </c>
      <c r="AT693" s="58">
        <v>0</v>
      </c>
      <c r="AU693" s="58">
        <v>0</v>
      </c>
      <c r="AV693" s="58">
        <v>0</v>
      </c>
      <c r="AW693" s="58">
        <v>803.48</v>
      </c>
      <c r="AX693" s="58">
        <v>0</v>
      </c>
      <c r="AY693" s="58">
        <v>0</v>
      </c>
      <c r="AZ693" s="58">
        <v>0</v>
      </c>
      <c r="BA693" s="58">
        <v>-9443.02981132075</v>
      </c>
    </row>
    <row r="694" spans="1:53">
      <c r="A694" s="56">
        <v>202404</v>
      </c>
      <c r="B694" s="56" t="s">
        <v>528</v>
      </c>
      <c r="C694" s="56" t="s">
        <v>529</v>
      </c>
      <c r="D694" s="56" t="s">
        <v>530</v>
      </c>
      <c r="E694" s="62" t="str">
        <f>VLOOKUP(C694,'[2]2024年门店-截止10.31'!A:C,3,0)</f>
        <v>已闭店</v>
      </c>
      <c r="F694" s="63">
        <f>VLOOKUP(C694,[2]面积!A:B,2,0)</f>
        <v>74</v>
      </c>
      <c r="G694" s="57" t="str">
        <f>IF(OR(E694="营业",E694="装修中"),VLOOKUP(C694,[2]当前组织架构!C:H,6,0),"")</f>
        <v/>
      </c>
      <c r="H694" s="57" t="str">
        <f>IF(OR(E694="营业",E694="装修中"),VLOOKUP(C694,[2]当前组织架构!C:H,5,0),"")</f>
        <v/>
      </c>
      <c r="I694" s="58">
        <v>0</v>
      </c>
      <c r="J694" s="58">
        <v>0</v>
      </c>
      <c r="K694" s="58">
        <v>0</v>
      </c>
      <c r="L694" s="58">
        <v>0</v>
      </c>
      <c r="M694" s="58">
        <v>0</v>
      </c>
      <c r="N694" s="58">
        <v>0</v>
      </c>
      <c r="O694" s="58">
        <v>0</v>
      </c>
      <c r="P694" s="58">
        <v>0</v>
      </c>
      <c r="Q694" s="58">
        <v>0</v>
      </c>
      <c r="R694" s="58">
        <v>0</v>
      </c>
      <c r="S694" s="58">
        <v>0</v>
      </c>
      <c r="T694" s="58">
        <v>0</v>
      </c>
      <c r="U694" s="58">
        <v>0</v>
      </c>
      <c r="V694" s="58">
        <v>0</v>
      </c>
      <c r="W694" s="58">
        <v>0</v>
      </c>
      <c r="X694" s="58">
        <v>0</v>
      </c>
      <c r="Y694" s="58">
        <v>0</v>
      </c>
      <c r="Z694" s="58">
        <v>0</v>
      </c>
      <c r="AA694" s="58">
        <v>0</v>
      </c>
      <c r="AB694" s="58">
        <v>0</v>
      </c>
      <c r="AC694" s="58">
        <v>0</v>
      </c>
      <c r="AD694" s="58">
        <v>0</v>
      </c>
      <c r="AE694" s="58">
        <v>0</v>
      </c>
      <c r="AF694" s="58">
        <v>0</v>
      </c>
      <c r="AG694" s="58">
        <v>0</v>
      </c>
      <c r="AH694" s="58">
        <v>0</v>
      </c>
      <c r="AI694" s="58">
        <v>0</v>
      </c>
      <c r="AJ694" s="58">
        <v>0</v>
      </c>
      <c r="AK694" s="58">
        <v>0</v>
      </c>
      <c r="AL694" s="58">
        <v>0</v>
      </c>
      <c r="AM694" s="58">
        <v>0</v>
      </c>
      <c r="AN694" s="58">
        <v>377.36</v>
      </c>
      <c r="AO694" s="58">
        <v>0</v>
      </c>
      <c r="AP694" s="58">
        <v>0</v>
      </c>
      <c r="AQ694" s="58">
        <v>100</v>
      </c>
      <c r="AR694" s="58">
        <v>0</v>
      </c>
      <c r="AS694" s="58">
        <v>0</v>
      </c>
      <c r="AT694" s="58">
        <v>0</v>
      </c>
      <c r="AU694" s="58">
        <v>0</v>
      </c>
      <c r="AV694" s="58">
        <v>0</v>
      </c>
      <c r="AW694" s="58">
        <v>477.36</v>
      </c>
      <c r="AX694" s="58">
        <v>0</v>
      </c>
      <c r="AY694" s="58">
        <v>0</v>
      </c>
      <c r="AZ694" s="58">
        <v>0</v>
      </c>
      <c r="BA694" s="58">
        <v>-477.36</v>
      </c>
    </row>
    <row r="695" spans="1:53">
      <c r="A695" s="56">
        <v>202405</v>
      </c>
      <c r="B695" s="56" t="s">
        <v>528</v>
      </c>
      <c r="C695" s="56" t="s">
        <v>43</v>
      </c>
      <c r="D695" s="56" t="s">
        <v>42</v>
      </c>
      <c r="E695" s="62" t="str">
        <f>VLOOKUP(C695,'[2]2024年门店-截止10.31'!A:C,3,0)</f>
        <v>营业</v>
      </c>
      <c r="F695" s="63">
        <f>VLOOKUP(C695,[2]面积!A:B,2,0)</f>
        <v>106</v>
      </c>
      <c r="G695" s="57" t="str">
        <f>IF(OR(E695="营业",E695="装修中"),VLOOKUP(C695,[2]当前组织架构!C:H,6,0),"")</f>
        <v>戴斌</v>
      </c>
      <c r="H695" s="57" t="str">
        <f>IF(OR(E695="营业",E695="装修中"),VLOOKUP(C695,[2]当前组织架构!C:H,5,0),"")</f>
        <v>王炎根</v>
      </c>
      <c r="I695" s="58">
        <v>138548.01</v>
      </c>
      <c r="J695" s="58">
        <v>4035.38</v>
      </c>
      <c r="K695" s="58">
        <v>134512.63</v>
      </c>
      <c r="L695" s="58">
        <v>7043.97</v>
      </c>
      <c r="M695" s="58">
        <v>7900</v>
      </c>
      <c r="N695" s="58">
        <v>9675.5</v>
      </c>
      <c r="O695" s="58">
        <v>22884.66</v>
      </c>
      <c r="P695" s="58">
        <v>0</v>
      </c>
      <c r="Q695" s="58">
        <v>-1121.46734273168</v>
      </c>
      <c r="R695" s="58">
        <v>46382.662657268302</v>
      </c>
      <c r="S695" s="58">
        <v>8987.3704259127808</v>
      </c>
      <c r="T695" s="58">
        <v>0</v>
      </c>
      <c r="U695" s="58">
        <v>1920.24</v>
      </c>
      <c r="V695" s="58">
        <v>57290.273083181099</v>
      </c>
      <c r="W695" s="58">
        <v>77222.356916818899</v>
      </c>
      <c r="X695" s="58">
        <v>23207.5</v>
      </c>
      <c r="Y695" s="58">
        <v>3862.09</v>
      </c>
      <c r="Z695" s="58">
        <v>2170.1999999999998</v>
      </c>
      <c r="AA695" s="58">
        <v>4883.37</v>
      </c>
      <c r="AB695" s="58">
        <v>2057.63735849057</v>
      </c>
      <c r="AC695" s="58">
        <v>0</v>
      </c>
      <c r="AD695" s="58">
        <v>36180.797358490599</v>
      </c>
      <c r="AE695" s="58">
        <v>4722.6400000000003</v>
      </c>
      <c r="AF695" s="58">
        <v>192.8</v>
      </c>
      <c r="AG695" s="58">
        <v>454.43</v>
      </c>
      <c r="AH695" s="58">
        <v>218.55</v>
      </c>
      <c r="AI695" s="58">
        <v>319</v>
      </c>
      <c r="AJ695" s="58">
        <v>145.63</v>
      </c>
      <c r="AK695" s="58">
        <v>39.35</v>
      </c>
      <c r="AL695" s="58">
        <v>0</v>
      </c>
      <c r="AM695" s="58">
        <v>922.14</v>
      </c>
      <c r="AN695" s="58">
        <v>606.79999999999995</v>
      </c>
      <c r="AO695" s="58">
        <v>1003.52</v>
      </c>
      <c r="AP695" s="58">
        <v>0</v>
      </c>
      <c r="AQ695" s="58">
        <v>350</v>
      </c>
      <c r="AR695" s="58">
        <v>0</v>
      </c>
      <c r="AS695" s="58">
        <v>0</v>
      </c>
      <c r="AT695" s="58">
        <v>0</v>
      </c>
      <c r="AU695" s="58">
        <v>0</v>
      </c>
      <c r="AV695" s="58">
        <v>1996.5679030456799</v>
      </c>
      <c r="AW695" s="58">
        <v>10971.4279030457</v>
      </c>
      <c r="AX695" s="58">
        <v>16121</v>
      </c>
      <c r="AY695" s="58">
        <v>4081</v>
      </c>
      <c r="AZ695" s="58">
        <v>20202</v>
      </c>
      <c r="BA695" s="58">
        <v>9868.1316552825992</v>
      </c>
    </row>
    <row r="696" spans="1:53">
      <c r="A696" s="56">
        <v>202405</v>
      </c>
      <c r="B696" s="56" t="s">
        <v>528</v>
      </c>
      <c r="C696" s="56" t="s">
        <v>45</v>
      </c>
      <c r="D696" s="56" t="s">
        <v>44</v>
      </c>
      <c r="E696" s="62" t="str">
        <f>VLOOKUP(C696,'[2]2024年门店-截止10.31'!A:C,3,0)</f>
        <v>营业</v>
      </c>
      <c r="F696" s="63">
        <f>VLOOKUP(C696,[2]面积!A:B,2,0)</f>
        <v>150</v>
      </c>
      <c r="G696" s="57" t="str">
        <f>IF(OR(E696="营业",E696="装修中"),VLOOKUP(C696,[2]当前组织架构!C:H,6,0),"")</f>
        <v>戴斌</v>
      </c>
      <c r="H696" s="57" t="str">
        <f>IF(OR(E696="营业",E696="装修中"),VLOOKUP(C696,[2]当前组织架构!C:H,5,0),"")</f>
        <v>王炎根</v>
      </c>
      <c r="I696" s="58">
        <v>187582.16</v>
      </c>
      <c r="J696" s="58">
        <v>5463.56</v>
      </c>
      <c r="K696" s="58">
        <v>182118.6</v>
      </c>
      <c r="L696" s="58">
        <v>8833.69</v>
      </c>
      <c r="M696" s="58">
        <v>8457.98</v>
      </c>
      <c r="N696" s="58">
        <v>6159.81</v>
      </c>
      <c r="O696" s="58">
        <v>24972.62</v>
      </c>
      <c r="P696" s="58">
        <v>0</v>
      </c>
      <c r="Q696" s="58">
        <v>-1143.1857977648101</v>
      </c>
      <c r="R696" s="58">
        <v>47280.914202235203</v>
      </c>
      <c r="S696" s="58">
        <v>9594.7643379824895</v>
      </c>
      <c r="T696" s="58">
        <v>0</v>
      </c>
      <c r="U696" s="58">
        <v>2561.4699999999998</v>
      </c>
      <c r="V696" s="58">
        <v>59437.148540217699</v>
      </c>
      <c r="W696" s="58">
        <v>122681.45145978199</v>
      </c>
      <c r="X696" s="58">
        <v>22105.48</v>
      </c>
      <c r="Y696" s="58">
        <v>7050.57</v>
      </c>
      <c r="Z696" s="58">
        <v>1724.57</v>
      </c>
      <c r="AA696" s="58">
        <v>4131</v>
      </c>
      <c r="AB696" s="58">
        <v>2384.5500000000002</v>
      </c>
      <c r="AC696" s="58">
        <v>0</v>
      </c>
      <c r="AD696" s="58">
        <v>37396.17</v>
      </c>
      <c r="AE696" s="58">
        <v>3573.92</v>
      </c>
      <c r="AF696" s="58">
        <v>0</v>
      </c>
      <c r="AG696" s="58">
        <v>766.71</v>
      </c>
      <c r="AH696" s="58">
        <v>202.2</v>
      </c>
      <c r="AI696" s="58">
        <v>325</v>
      </c>
      <c r="AJ696" s="58">
        <v>620.03</v>
      </c>
      <c r="AK696" s="58">
        <v>40.03</v>
      </c>
      <c r="AL696" s="58">
        <v>0</v>
      </c>
      <c r="AM696" s="58">
        <v>1342.41</v>
      </c>
      <c r="AN696" s="58">
        <v>606.79999999999995</v>
      </c>
      <c r="AO696" s="58">
        <v>927.52</v>
      </c>
      <c r="AP696" s="58">
        <v>0</v>
      </c>
      <c r="AQ696" s="58">
        <v>350</v>
      </c>
      <c r="AR696" s="58">
        <v>0</v>
      </c>
      <c r="AS696" s="58">
        <v>0</v>
      </c>
      <c r="AT696" s="58">
        <v>0</v>
      </c>
      <c r="AU696" s="58">
        <v>0</v>
      </c>
      <c r="AV696" s="58">
        <v>1996.5679030456799</v>
      </c>
      <c r="AW696" s="58">
        <v>10751.1879030457</v>
      </c>
      <c r="AX696" s="58">
        <v>24400</v>
      </c>
      <c r="AY696" s="58">
        <v>480</v>
      </c>
      <c r="AZ696" s="58">
        <v>24880</v>
      </c>
      <c r="BA696" s="58">
        <v>49654.093556736298</v>
      </c>
    </row>
    <row r="697" spans="1:53">
      <c r="A697" s="56">
        <v>202405</v>
      </c>
      <c r="B697" s="56" t="s">
        <v>528</v>
      </c>
      <c r="C697" s="56" t="s">
        <v>47</v>
      </c>
      <c r="D697" s="56" t="s">
        <v>46</v>
      </c>
      <c r="E697" s="62" t="str">
        <f>VLOOKUP(C697,'[2]2024年门店-截止10.31'!A:C,3,0)</f>
        <v>营业</v>
      </c>
      <c r="F697" s="63">
        <f>VLOOKUP(C697,[2]面积!A:B,2,0)</f>
        <v>150</v>
      </c>
      <c r="G697" s="57" t="str">
        <f>IF(OR(E697="营业",E697="装修中"),VLOOKUP(C697,[2]当前组织架构!C:H,6,0),"")</f>
        <v>戴斌</v>
      </c>
      <c r="H697" s="57" t="str">
        <f>IF(OR(E697="营业",E697="装修中"),VLOOKUP(C697,[2]当前组织架构!C:H,5,0),"")</f>
        <v>王炎根</v>
      </c>
      <c r="I697" s="58">
        <v>53910.42</v>
      </c>
      <c r="J697" s="58">
        <v>1570.21</v>
      </c>
      <c r="K697" s="58">
        <v>52340.21</v>
      </c>
      <c r="L697" s="58">
        <v>2806.64</v>
      </c>
      <c r="M697" s="58">
        <v>3144.28</v>
      </c>
      <c r="N697" s="58">
        <v>2688.5</v>
      </c>
      <c r="O697" s="58">
        <v>9956.27</v>
      </c>
      <c r="P697" s="58">
        <v>0</v>
      </c>
      <c r="Q697" s="58">
        <v>-439.00307300780202</v>
      </c>
      <c r="R697" s="58">
        <v>18156.686926992199</v>
      </c>
      <c r="S697" s="58">
        <v>3781.0770123949701</v>
      </c>
      <c r="T697" s="58">
        <v>0</v>
      </c>
      <c r="U697" s="58">
        <v>3575.79</v>
      </c>
      <c r="V697" s="58">
        <v>25513.553939387199</v>
      </c>
      <c r="W697" s="58">
        <v>26826.656060612801</v>
      </c>
      <c r="X697" s="58">
        <v>13157.5</v>
      </c>
      <c r="Y697" s="58">
        <v>1697.91</v>
      </c>
      <c r="Z697" s="58">
        <v>499.14</v>
      </c>
      <c r="AA697" s="58">
        <v>3220.7</v>
      </c>
      <c r="AB697" s="58">
        <v>1178.7692452830199</v>
      </c>
      <c r="AC697" s="58">
        <v>0</v>
      </c>
      <c r="AD697" s="58">
        <v>19754.019245283002</v>
      </c>
      <c r="AE697" s="58">
        <v>2644.59</v>
      </c>
      <c r="AF697" s="58">
        <v>0</v>
      </c>
      <c r="AG697" s="58">
        <v>107.08</v>
      </c>
      <c r="AH697" s="58">
        <v>342</v>
      </c>
      <c r="AI697" s="58">
        <v>0</v>
      </c>
      <c r="AJ697" s="58">
        <v>304</v>
      </c>
      <c r="AK697" s="58">
        <v>36.92</v>
      </c>
      <c r="AL697" s="58">
        <v>0</v>
      </c>
      <c r="AM697" s="58">
        <v>497.89</v>
      </c>
      <c r="AN697" s="58">
        <v>606.79999999999995</v>
      </c>
      <c r="AO697" s="58">
        <v>433.93</v>
      </c>
      <c r="AP697" s="58">
        <v>0</v>
      </c>
      <c r="AQ697" s="58">
        <v>770</v>
      </c>
      <c r="AR697" s="58">
        <v>0</v>
      </c>
      <c r="AS697" s="58">
        <v>0</v>
      </c>
      <c r="AT697" s="58">
        <v>0</v>
      </c>
      <c r="AU697" s="58">
        <v>0</v>
      </c>
      <c r="AV697" s="58">
        <v>1996.5679030456799</v>
      </c>
      <c r="AW697" s="58">
        <v>7739.7779030456804</v>
      </c>
      <c r="AX697" s="58">
        <v>5433.22</v>
      </c>
      <c r="AY697" s="58">
        <v>975</v>
      </c>
      <c r="AZ697" s="58">
        <v>6408.22</v>
      </c>
      <c r="BA697" s="58">
        <v>-7075.3610877158799</v>
      </c>
    </row>
    <row r="698" spans="1:53">
      <c r="A698" s="56">
        <v>202405</v>
      </c>
      <c r="B698" s="56" t="s">
        <v>528</v>
      </c>
      <c r="C698" s="56" t="s">
        <v>49</v>
      </c>
      <c r="D698" s="56" t="s">
        <v>48</v>
      </c>
      <c r="E698" s="62" t="str">
        <f>VLOOKUP(C698,'[2]2024年门店-截止10.31'!A:C,3,0)</f>
        <v>营业</v>
      </c>
      <c r="F698" s="63">
        <f>VLOOKUP(C698,[2]面积!A:B,2,0)</f>
        <v>102</v>
      </c>
      <c r="G698" s="57" t="str">
        <f>IF(OR(E698="营业",E698="装修中"),VLOOKUP(C698,[2]当前组织架构!C:H,6,0),"")</f>
        <v>刘佳</v>
      </c>
      <c r="H698" s="57" t="str">
        <f>IF(OR(E698="营业",E698="装修中"),VLOOKUP(C698,[2]当前组织架构!C:H,5,0),"")</f>
        <v>袁春福</v>
      </c>
      <c r="I698" s="58">
        <v>194773.29</v>
      </c>
      <c r="J698" s="58">
        <v>5673.0100000000102</v>
      </c>
      <c r="K698" s="58">
        <v>189100.28</v>
      </c>
      <c r="L698" s="58">
        <v>8547.4699999999993</v>
      </c>
      <c r="M698" s="58">
        <v>10828.13</v>
      </c>
      <c r="N698" s="58">
        <v>6722.2</v>
      </c>
      <c r="O698" s="58">
        <v>27758.52</v>
      </c>
      <c r="P698" s="58">
        <v>0</v>
      </c>
      <c r="Q698" s="58">
        <v>-1271.42848589601</v>
      </c>
      <c r="R698" s="58">
        <v>52584.891514103998</v>
      </c>
      <c r="S698" s="58">
        <v>10667.0140282211</v>
      </c>
      <c r="T698" s="58">
        <v>0</v>
      </c>
      <c r="U698" s="58">
        <v>8408.75</v>
      </c>
      <c r="V698" s="58">
        <v>71660.655542325097</v>
      </c>
      <c r="W698" s="58">
        <v>117439.624457675</v>
      </c>
      <c r="X698" s="58">
        <v>30341.86</v>
      </c>
      <c r="Y698" s="58">
        <v>4974.13</v>
      </c>
      <c r="Z698" s="58">
        <v>728.01</v>
      </c>
      <c r="AA698" s="58">
        <v>7439.53</v>
      </c>
      <c r="AB698" s="58">
        <v>2135.8075471698098</v>
      </c>
      <c r="AC698" s="58">
        <v>0</v>
      </c>
      <c r="AD698" s="58">
        <v>45619.337547169802</v>
      </c>
      <c r="AE698" s="58">
        <v>5253</v>
      </c>
      <c r="AF698" s="58">
        <v>0</v>
      </c>
      <c r="AG698" s="58">
        <v>557.86</v>
      </c>
      <c r="AH698" s="58">
        <v>50</v>
      </c>
      <c r="AI698" s="58">
        <v>710</v>
      </c>
      <c r="AJ698" s="58">
        <v>226.57</v>
      </c>
      <c r="AK698" s="58">
        <v>43.88</v>
      </c>
      <c r="AL698" s="58">
        <v>0</v>
      </c>
      <c r="AM698" s="58">
        <v>694</v>
      </c>
      <c r="AN698" s="58">
        <v>606.79999999999995</v>
      </c>
      <c r="AO698" s="58">
        <v>330.13</v>
      </c>
      <c r="AP698" s="58">
        <v>0</v>
      </c>
      <c r="AQ698" s="58">
        <v>0</v>
      </c>
      <c r="AR698" s="58">
        <v>0</v>
      </c>
      <c r="AS698" s="58">
        <v>0</v>
      </c>
      <c r="AT698" s="58">
        <v>0</v>
      </c>
      <c r="AU698" s="58">
        <v>0</v>
      </c>
      <c r="AV698" s="58">
        <v>2527.97766812998</v>
      </c>
      <c r="AW698" s="58">
        <v>11000.217668130001</v>
      </c>
      <c r="AX698" s="58">
        <v>35700</v>
      </c>
      <c r="AY698" s="58">
        <v>10200</v>
      </c>
      <c r="AZ698" s="58">
        <v>45900</v>
      </c>
      <c r="BA698" s="58">
        <v>14920.069242375201</v>
      </c>
    </row>
    <row r="699" spans="1:53">
      <c r="A699" s="56">
        <v>202405</v>
      </c>
      <c r="B699" s="56" t="s">
        <v>528</v>
      </c>
      <c r="C699" s="56" t="s">
        <v>51</v>
      </c>
      <c r="D699" s="56" t="s">
        <v>50</v>
      </c>
      <c r="E699" s="62" t="str">
        <f>VLOOKUP(C699,'[2]2024年门店-截止10.31'!A:C,3,0)</f>
        <v>营业</v>
      </c>
      <c r="F699" s="63">
        <f>VLOOKUP(C699,[2]面积!A:B,2,0)</f>
        <v>99.9</v>
      </c>
      <c r="G699" s="57" t="str">
        <f>IF(OR(E699="营业",E699="装修中"),VLOOKUP(C699,[2]当前组织架构!C:H,6,0),"")</f>
        <v>戴斌</v>
      </c>
      <c r="H699" s="57" t="str">
        <f>IF(OR(E699="营业",E699="装修中"),VLOOKUP(C699,[2]当前组织架构!C:H,5,0),"")</f>
        <v>池甜</v>
      </c>
      <c r="I699" s="58">
        <v>180654.97</v>
      </c>
      <c r="J699" s="58">
        <v>5261.7999999999902</v>
      </c>
      <c r="K699" s="58">
        <v>175393.17</v>
      </c>
      <c r="L699" s="58">
        <v>9161.02</v>
      </c>
      <c r="M699" s="58">
        <v>10725.12</v>
      </c>
      <c r="N699" s="58">
        <v>8631.02</v>
      </c>
      <c r="O699" s="58">
        <v>25383.87</v>
      </c>
      <c r="P699" s="58">
        <v>0</v>
      </c>
      <c r="Q699" s="58">
        <v>-1272.4839900152001</v>
      </c>
      <c r="R699" s="58">
        <v>52628.546009984799</v>
      </c>
      <c r="S699" s="58">
        <v>10044.1560438334</v>
      </c>
      <c r="T699" s="58">
        <v>0</v>
      </c>
      <c r="U699" s="58">
        <v>7927.46</v>
      </c>
      <c r="V699" s="58">
        <v>70600.162053818203</v>
      </c>
      <c r="W699" s="58">
        <v>104793.007946182</v>
      </c>
      <c r="X699" s="58">
        <v>29011.25</v>
      </c>
      <c r="Y699" s="58">
        <v>2841.53</v>
      </c>
      <c r="Z699" s="58">
        <v>1677.36</v>
      </c>
      <c r="AA699" s="58">
        <v>4788.88</v>
      </c>
      <c r="AB699" s="58">
        <v>340.73433962263999</v>
      </c>
      <c r="AC699" s="58">
        <v>0</v>
      </c>
      <c r="AD699" s="58">
        <v>38659.754339622603</v>
      </c>
      <c r="AE699" s="58">
        <v>4065.98</v>
      </c>
      <c r="AF699" s="58">
        <v>0</v>
      </c>
      <c r="AG699" s="58">
        <v>433.48</v>
      </c>
      <c r="AH699" s="58">
        <v>210</v>
      </c>
      <c r="AI699" s="58">
        <v>321</v>
      </c>
      <c r="AJ699" s="58">
        <v>171.85</v>
      </c>
      <c r="AK699" s="58">
        <v>35.270000000000003</v>
      </c>
      <c r="AL699" s="58">
        <v>0</v>
      </c>
      <c r="AM699" s="58">
        <v>1043.42</v>
      </c>
      <c r="AN699" s="58">
        <v>1648.45</v>
      </c>
      <c r="AO699" s="58">
        <v>697.87</v>
      </c>
      <c r="AP699" s="58">
        <v>0</v>
      </c>
      <c r="AQ699" s="58">
        <v>50</v>
      </c>
      <c r="AR699" s="58">
        <v>0</v>
      </c>
      <c r="AS699" s="58">
        <v>0</v>
      </c>
      <c r="AT699" s="58">
        <v>0</v>
      </c>
      <c r="AU699" s="58">
        <v>0</v>
      </c>
      <c r="AV699" s="58">
        <v>2525.4174837584701</v>
      </c>
      <c r="AW699" s="58">
        <v>11202.737483758499</v>
      </c>
      <c r="AX699" s="58">
        <v>18536</v>
      </c>
      <c r="AY699" s="58">
        <v>999</v>
      </c>
      <c r="AZ699" s="58">
        <v>19535</v>
      </c>
      <c r="BA699" s="58">
        <v>35395.516122800902</v>
      </c>
    </row>
    <row r="700" spans="1:53">
      <c r="A700" s="56">
        <v>202405</v>
      </c>
      <c r="B700" s="56" t="s">
        <v>528</v>
      </c>
      <c r="C700" s="56" t="s">
        <v>53</v>
      </c>
      <c r="D700" s="56" t="s">
        <v>52</v>
      </c>
      <c r="E700" s="62" t="str">
        <f>VLOOKUP(C700,'[2]2024年门店-截止10.31'!A:C,3,0)</f>
        <v>已闭店</v>
      </c>
      <c r="F700" s="63">
        <f>VLOOKUP(C700,[2]面积!A:B,2,0)</f>
        <v>80</v>
      </c>
      <c r="G700" s="57" t="str">
        <f>IF(OR(E700="营业",E700="装修中"),VLOOKUP(C700,[2]当前组织架构!C:H,6,0),"")</f>
        <v/>
      </c>
      <c r="H700" s="57" t="str">
        <f>IF(OR(E700="营业",E700="装修中"),VLOOKUP(C700,[2]当前组织架构!C:H,5,0),"")</f>
        <v/>
      </c>
      <c r="I700" s="58">
        <v>115015.08</v>
      </c>
      <c r="J700" s="58">
        <v>3349.95</v>
      </c>
      <c r="K700" s="58">
        <v>111665.13</v>
      </c>
      <c r="L700" s="58">
        <v>5933.19</v>
      </c>
      <c r="M700" s="58">
        <v>7764.02</v>
      </c>
      <c r="N700" s="58">
        <v>4696.59</v>
      </c>
      <c r="O700" s="58">
        <v>17506.990000000002</v>
      </c>
      <c r="P700" s="58">
        <v>0</v>
      </c>
      <c r="Q700" s="58">
        <v>-847.53817327605202</v>
      </c>
      <c r="R700" s="58">
        <v>35053.251826724001</v>
      </c>
      <c r="S700" s="58">
        <v>6848.0076177124502</v>
      </c>
      <c r="T700" s="58">
        <v>0</v>
      </c>
      <c r="U700" s="58">
        <v>8480.34</v>
      </c>
      <c r="V700" s="58">
        <v>50381.599444436397</v>
      </c>
      <c r="W700" s="58">
        <v>61283.530555563601</v>
      </c>
      <c r="X700" s="58">
        <v>19439.25</v>
      </c>
      <c r="Y700" s="58">
        <v>3947.82</v>
      </c>
      <c r="Z700" s="58">
        <v>2151.4</v>
      </c>
      <c r="AA700" s="58">
        <v>4268.58</v>
      </c>
      <c r="AB700" s="58">
        <v>344.29905660377</v>
      </c>
      <c r="AC700" s="58">
        <v>0</v>
      </c>
      <c r="AD700" s="58">
        <v>30151.349056603802</v>
      </c>
      <c r="AE700" s="58">
        <v>179</v>
      </c>
      <c r="AF700" s="58">
        <v>0</v>
      </c>
      <c r="AG700" s="58">
        <v>112.59</v>
      </c>
      <c r="AH700" s="58">
        <v>80</v>
      </c>
      <c r="AI700" s="58">
        <v>0</v>
      </c>
      <c r="AJ700" s="58">
        <v>69.03</v>
      </c>
      <c r="AK700" s="58">
        <v>45.24</v>
      </c>
      <c r="AL700" s="58">
        <v>0</v>
      </c>
      <c r="AM700" s="58">
        <v>636.23</v>
      </c>
      <c r="AN700" s="58">
        <v>3740.1</v>
      </c>
      <c r="AO700" s="58">
        <v>486.76</v>
      </c>
      <c r="AP700" s="58">
        <v>0</v>
      </c>
      <c r="AQ700" s="58">
        <v>50</v>
      </c>
      <c r="AR700" s="58">
        <v>0</v>
      </c>
      <c r="AS700" s="58">
        <v>0</v>
      </c>
      <c r="AT700" s="58">
        <v>0</v>
      </c>
      <c r="AU700" s="58">
        <v>0</v>
      </c>
      <c r="AV700" s="58">
        <v>2320.6719761214599</v>
      </c>
      <c r="AW700" s="58">
        <v>7719.6219761214597</v>
      </c>
      <c r="AX700" s="58">
        <v>18056</v>
      </c>
      <c r="AY700" s="58">
        <v>5446.67</v>
      </c>
      <c r="AZ700" s="58">
        <v>23502.67</v>
      </c>
      <c r="BA700" s="58">
        <v>-90.110477161659205</v>
      </c>
    </row>
    <row r="701" spans="1:53">
      <c r="A701" s="56">
        <v>202405</v>
      </c>
      <c r="B701" s="56" t="s">
        <v>528</v>
      </c>
      <c r="C701" s="56" t="s">
        <v>56</v>
      </c>
      <c r="D701" s="56" t="s">
        <v>55</v>
      </c>
      <c r="E701" s="62" t="str">
        <f>VLOOKUP(C701,'[2]2024年门店-截止10.31'!A:C,3,0)</f>
        <v>营业</v>
      </c>
      <c r="F701" s="63">
        <f>VLOOKUP(C701,[2]面积!A:B,2,0)</f>
        <v>103</v>
      </c>
      <c r="G701" s="57" t="str">
        <f>IF(OR(E701="营业",E701="装修中"),VLOOKUP(C701,[2]当前组织架构!C:H,6,0),"")</f>
        <v>戴斌</v>
      </c>
      <c r="H701" s="57" t="str">
        <f>IF(OR(E701="营业",E701="装修中"),VLOOKUP(C701,[2]当前组织架构!C:H,5,0),"")</f>
        <v>侯小路</v>
      </c>
      <c r="I701" s="58">
        <v>74392.179999999993</v>
      </c>
      <c r="J701" s="58">
        <v>2166.7599999999902</v>
      </c>
      <c r="K701" s="58">
        <v>72225.42</v>
      </c>
      <c r="L701" s="58">
        <v>3901.15</v>
      </c>
      <c r="M701" s="58">
        <v>3841.34</v>
      </c>
      <c r="N701" s="58">
        <v>3736.05</v>
      </c>
      <c r="O701" s="58">
        <v>11305.98</v>
      </c>
      <c r="P701" s="58">
        <v>0</v>
      </c>
      <c r="Q701" s="58">
        <v>-537.89207590617605</v>
      </c>
      <c r="R701" s="58">
        <v>22246.627924093798</v>
      </c>
      <c r="S701" s="58">
        <v>4397.5137876552899</v>
      </c>
      <c r="T701" s="58">
        <v>0</v>
      </c>
      <c r="U701" s="58">
        <v>2433.34</v>
      </c>
      <c r="V701" s="58">
        <v>29077.4817117491</v>
      </c>
      <c r="W701" s="58">
        <v>43147.938288250902</v>
      </c>
      <c r="X701" s="58">
        <v>15557.42</v>
      </c>
      <c r="Y701" s="58">
        <v>4013.9</v>
      </c>
      <c r="Z701" s="58">
        <v>320.5</v>
      </c>
      <c r="AA701" s="58">
        <v>3133.04</v>
      </c>
      <c r="AB701" s="58">
        <v>451.54754716981103</v>
      </c>
      <c r="AC701" s="58">
        <v>0</v>
      </c>
      <c r="AD701" s="58">
        <v>23476.407547169802</v>
      </c>
      <c r="AE701" s="58">
        <v>3294.47</v>
      </c>
      <c r="AF701" s="58">
        <v>377.93</v>
      </c>
      <c r="AG701" s="58">
        <v>286.86</v>
      </c>
      <c r="AH701" s="58">
        <v>212</v>
      </c>
      <c r="AI701" s="58">
        <v>355</v>
      </c>
      <c r="AJ701" s="58">
        <v>0</v>
      </c>
      <c r="AK701" s="58">
        <v>37.36</v>
      </c>
      <c r="AL701" s="58">
        <v>0</v>
      </c>
      <c r="AM701" s="58">
        <v>561.63</v>
      </c>
      <c r="AN701" s="58">
        <v>606.79999999999995</v>
      </c>
      <c r="AO701" s="58">
        <v>650.47</v>
      </c>
      <c r="AP701" s="58">
        <v>0</v>
      </c>
      <c r="AQ701" s="58">
        <v>0</v>
      </c>
      <c r="AR701" s="58">
        <v>0</v>
      </c>
      <c r="AS701" s="58">
        <v>0</v>
      </c>
      <c r="AT701" s="58">
        <v>0</v>
      </c>
      <c r="AU701" s="58">
        <v>0</v>
      </c>
      <c r="AV701" s="58">
        <v>2318.3837158911201</v>
      </c>
      <c r="AW701" s="58">
        <v>8700.9037158911196</v>
      </c>
      <c r="AX701" s="58">
        <v>4833.47</v>
      </c>
      <c r="AY701" s="58">
        <v>3968.8</v>
      </c>
      <c r="AZ701" s="58">
        <v>8802.27</v>
      </c>
      <c r="BA701" s="58">
        <v>2168.35702518998</v>
      </c>
    </row>
    <row r="702" spans="1:53">
      <c r="A702" s="56">
        <v>202405</v>
      </c>
      <c r="B702" s="56" t="s">
        <v>528</v>
      </c>
      <c r="C702" s="56" t="s">
        <v>58</v>
      </c>
      <c r="D702" s="56" t="s">
        <v>57</v>
      </c>
      <c r="E702" s="62" t="str">
        <f>VLOOKUP(C702,'[2]2024年门店-截止10.31'!A:C,3,0)</f>
        <v>营业</v>
      </c>
      <c r="F702" s="63">
        <f>VLOOKUP(C702,[2]面积!A:B,2,0)</f>
        <v>81.319999999999993</v>
      </c>
      <c r="G702" s="57" t="str">
        <f>IF(OR(E702="营业",E702="装修中"),VLOOKUP(C702,[2]当前组织架构!C:H,6,0),"")</f>
        <v>戴斌</v>
      </c>
      <c r="H702" s="57" t="str">
        <f>IF(OR(E702="营业",E702="装修中"),VLOOKUP(C702,[2]当前组织架构!C:H,5,0),"")</f>
        <v>侯小路</v>
      </c>
      <c r="I702" s="58">
        <v>179001.29</v>
      </c>
      <c r="J702" s="58">
        <v>5213.63</v>
      </c>
      <c r="K702" s="58">
        <v>173787.66</v>
      </c>
      <c r="L702" s="58">
        <v>8784.8700000000008</v>
      </c>
      <c r="M702" s="58">
        <v>10786.26</v>
      </c>
      <c r="N702" s="58">
        <v>8755.81</v>
      </c>
      <c r="O702" s="58">
        <v>26808.41</v>
      </c>
      <c r="P702" s="58">
        <v>0</v>
      </c>
      <c r="Q702" s="58">
        <v>-1301.62355262755</v>
      </c>
      <c r="R702" s="58">
        <v>53833.726447372399</v>
      </c>
      <c r="S702" s="58">
        <v>10496.3347913546</v>
      </c>
      <c r="T702" s="58">
        <v>0</v>
      </c>
      <c r="U702" s="58">
        <v>5732.9</v>
      </c>
      <c r="V702" s="58">
        <v>70062.961238727003</v>
      </c>
      <c r="W702" s="58">
        <v>103724.698761273</v>
      </c>
      <c r="X702" s="58">
        <v>24045.33</v>
      </c>
      <c r="Y702" s="58">
        <v>3988.4</v>
      </c>
      <c r="Z702" s="58">
        <v>3064.39</v>
      </c>
      <c r="AA702" s="58">
        <v>3170.29</v>
      </c>
      <c r="AB702" s="58">
        <v>361.96132075472002</v>
      </c>
      <c r="AC702" s="58">
        <v>0</v>
      </c>
      <c r="AD702" s="58">
        <v>34630.371320754697</v>
      </c>
      <c r="AE702" s="58">
        <v>3200</v>
      </c>
      <c r="AF702" s="58">
        <v>0</v>
      </c>
      <c r="AG702" s="58">
        <v>400.63</v>
      </c>
      <c r="AH702" s="58">
        <v>250</v>
      </c>
      <c r="AI702" s="58">
        <v>0</v>
      </c>
      <c r="AJ702" s="58">
        <v>228.37</v>
      </c>
      <c r="AK702" s="58">
        <v>46.57</v>
      </c>
      <c r="AL702" s="58">
        <v>0</v>
      </c>
      <c r="AM702" s="58">
        <v>1149.17</v>
      </c>
      <c r="AN702" s="58">
        <v>769.44</v>
      </c>
      <c r="AO702" s="58">
        <v>517.28</v>
      </c>
      <c r="AP702" s="58">
        <v>0</v>
      </c>
      <c r="AQ702" s="58">
        <v>50</v>
      </c>
      <c r="AR702" s="58">
        <v>0</v>
      </c>
      <c r="AS702" s="58">
        <v>0</v>
      </c>
      <c r="AT702" s="58">
        <v>0</v>
      </c>
      <c r="AU702" s="58">
        <v>0</v>
      </c>
      <c r="AV702" s="58">
        <v>2320.6719761214599</v>
      </c>
      <c r="AW702" s="58">
        <v>8932.13197612146</v>
      </c>
      <c r="AX702" s="58">
        <v>32194.59</v>
      </c>
      <c r="AY702" s="58">
        <v>8656.06</v>
      </c>
      <c r="AZ702" s="58">
        <v>40850.65</v>
      </c>
      <c r="BA702" s="58">
        <v>19311.545464396801</v>
      </c>
    </row>
    <row r="703" spans="1:53">
      <c r="A703" s="56">
        <v>202405</v>
      </c>
      <c r="B703" s="56" t="s">
        <v>528</v>
      </c>
      <c r="C703" s="56" t="s">
        <v>60</v>
      </c>
      <c r="D703" s="56" t="s">
        <v>59</v>
      </c>
      <c r="E703" s="62" t="str">
        <f>VLOOKUP(C703,'[2]2024年门店-截止10.31'!A:C,3,0)</f>
        <v>营业</v>
      </c>
      <c r="F703" s="63">
        <f>VLOOKUP(C703,[2]面积!A:B,2,0)</f>
        <v>136</v>
      </c>
      <c r="G703" s="57" t="str">
        <f>IF(OR(E703="营业",E703="装修中"),VLOOKUP(C703,[2]当前组织架构!C:H,6,0),"")</f>
        <v>戴斌</v>
      </c>
      <c r="H703" s="57" t="str">
        <f>IF(OR(E703="营业",E703="装修中"),VLOOKUP(C703,[2]当前组织架构!C:H,5,0),"")</f>
        <v>池甜</v>
      </c>
      <c r="I703" s="58">
        <v>182306.16</v>
      </c>
      <c r="J703" s="58">
        <v>5309.8900000000103</v>
      </c>
      <c r="K703" s="58">
        <v>176996.27</v>
      </c>
      <c r="L703" s="58">
        <v>7640.46</v>
      </c>
      <c r="M703" s="58">
        <v>7220.64</v>
      </c>
      <c r="N703" s="58">
        <v>4240.01</v>
      </c>
      <c r="O703" s="58">
        <v>20107.810000000001</v>
      </c>
      <c r="P703" s="58">
        <v>0</v>
      </c>
      <c r="Q703" s="58">
        <v>-925.63579890378105</v>
      </c>
      <c r="R703" s="58">
        <v>38283.284201096198</v>
      </c>
      <c r="S703" s="58">
        <v>7739.2306701155803</v>
      </c>
      <c r="T703" s="58">
        <v>0</v>
      </c>
      <c r="U703" s="58">
        <v>6105.05</v>
      </c>
      <c r="V703" s="58">
        <v>52127.564871211798</v>
      </c>
      <c r="W703" s="58">
        <v>124868.705128788</v>
      </c>
      <c r="X703" s="58">
        <v>25645.5</v>
      </c>
      <c r="Y703" s="58">
        <v>4707.74</v>
      </c>
      <c r="Z703" s="58">
        <v>1780.6</v>
      </c>
      <c r="AA703" s="58">
        <v>5262.33</v>
      </c>
      <c r="AB703" s="58">
        <v>365.58471698112999</v>
      </c>
      <c r="AC703" s="58">
        <v>0</v>
      </c>
      <c r="AD703" s="58">
        <v>37761.754716981101</v>
      </c>
      <c r="AE703" s="58">
        <v>3720</v>
      </c>
      <c r="AF703" s="58">
        <v>0</v>
      </c>
      <c r="AG703" s="58">
        <v>81</v>
      </c>
      <c r="AH703" s="58">
        <v>250</v>
      </c>
      <c r="AI703" s="58">
        <v>243</v>
      </c>
      <c r="AJ703" s="58">
        <v>257.7</v>
      </c>
      <c r="AK703" s="58">
        <v>56.66</v>
      </c>
      <c r="AL703" s="58">
        <v>0</v>
      </c>
      <c r="AM703" s="58">
        <v>390.59</v>
      </c>
      <c r="AN703" s="58">
        <v>940.13</v>
      </c>
      <c r="AO703" s="58">
        <v>755.34</v>
      </c>
      <c r="AP703" s="58">
        <v>0</v>
      </c>
      <c r="AQ703" s="58">
        <v>50</v>
      </c>
      <c r="AR703" s="58">
        <v>0</v>
      </c>
      <c r="AS703" s="58">
        <v>0</v>
      </c>
      <c r="AT703" s="58">
        <v>0</v>
      </c>
      <c r="AU703" s="58">
        <v>0</v>
      </c>
      <c r="AV703" s="58">
        <v>2525.4174837584701</v>
      </c>
      <c r="AW703" s="58">
        <v>9269.8374837584706</v>
      </c>
      <c r="AX703" s="58">
        <v>19720</v>
      </c>
      <c r="AY703" s="58">
        <v>13147</v>
      </c>
      <c r="AZ703" s="58">
        <v>32867</v>
      </c>
      <c r="BA703" s="58">
        <v>44970.112928048402</v>
      </c>
    </row>
    <row r="704" spans="1:53">
      <c r="A704" s="56">
        <v>202405</v>
      </c>
      <c r="B704" s="56" t="s">
        <v>528</v>
      </c>
      <c r="C704" s="56" t="s">
        <v>62</v>
      </c>
      <c r="D704" s="56" t="s">
        <v>61</v>
      </c>
      <c r="E704" s="62" t="str">
        <f>VLOOKUP(C704,'[2]2024年门店-截止10.31'!A:C,3,0)</f>
        <v>已闭店</v>
      </c>
      <c r="F704" s="63">
        <f>VLOOKUP(C704,[2]面积!A:B,2,0)</f>
        <v>153</v>
      </c>
      <c r="G704" s="57" t="str">
        <f>IF(OR(E704="营业",E704="装修中"),VLOOKUP(C704,[2]当前组织架构!C:H,6,0),"")</f>
        <v/>
      </c>
      <c r="H704" s="57" t="str">
        <f>IF(OR(E704="营业",E704="装修中"),VLOOKUP(C704,[2]当前组织架构!C:H,5,0),"")</f>
        <v/>
      </c>
      <c r="I704" s="58">
        <v>0</v>
      </c>
      <c r="J704" s="58">
        <v>0</v>
      </c>
      <c r="K704" s="58">
        <v>0</v>
      </c>
      <c r="L704" s="58">
        <v>0</v>
      </c>
      <c r="M704" s="58">
        <v>0</v>
      </c>
      <c r="N704" s="58">
        <v>0</v>
      </c>
      <c r="O704" s="58">
        <v>0</v>
      </c>
      <c r="P704" s="58">
        <v>0</v>
      </c>
      <c r="Q704" s="58">
        <v>0</v>
      </c>
      <c r="R704" s="58">
        <v>0</v>
      </c>
      <c r="S704" s="58">
        <v>0</v>
      </c>
      <c r="T704" s="58">
        <v>0</v>
      </c>
      <c r="U704" s="58">
        <v>316.7</v>
      </c>
      <c r="V704" s="58">
        <v>316.7</v>
      </c>
      <c r="W704" s="58">
        <v>-316.7</v>
      </c>
      <c r="X704" s="58">
        <v>0</v>
      </c>
      <c r="Y704" s="58">
        <v>0</v>
      </c>
      <c r="Z704" s="58">
        <v>0</v>
      </c>
      <c r="AA704" s="58">
        <v>0</v>
      </c>
      <c r="AB704" s="58">
        <v>0</v>
      </c>
      <c r="AC704" s="58">
        <v>0</v>
      </c>
      <c r="AD704" s="58">
        <v>0</v>
      </c>
      <c r="AE704" s="58">
        <v>171</v>
      </c>
      <c r="AF704" s="58">
        <v>28</v>
      </c>
      <c r="AG704" s="58">
        <v>55</v>
      </c>
      <c r="AH704" s="58">
        <v>194.33</v>
      </c>
      <c r="AI704" s="58">
        <v>0</v>
      </c>
      <c r="AJ704" s="58">
        <v>0</v>
      </c>
      <c r="AK704" s="58">
        <v>0</v>
      </c>
      <c r="AL704" s="58">
        <v>0</v>
      </c>
      <c r="AM704" s="58">
        <v>77.5</v>
      </c>
      <c r="AN704" s="58">
        <v>245.28</v>
      </c>
      <c r="AO704" s="58">
        <v>0</v>
      </c>
      <c r="AP704" s="58">
        <v>0</v>
      </c>
      <c r="AQ704" s="58">
        <v>50</v>
      </c>
      <c r="AR704" s="58">
        <v>0</v>
      </c>
      <c r="AS704" s="58">
        <v>0</v>
      </c>
      <c r="AT704" s="58">
        <v>0</v>
      </c>
      <c r="AU704" s="58">
        <v>0</v>
      </c>
      <c r="AV704" s="58">
        <v>0</v>
      </c>
      <c r="AW704" s="58">
        <v>821.11</v>
      </c>
      <c r="AX704" s="58">
        <v>-0.47</v>
      </c>
      <c r="AY704" s="58">
        <v>0</v>
      </c>
      <c r="AZ704" s="58">
        <v>-0.47</v>
      </c>
      <c r="BA704" s="58">
        <v>-1137.3399999999999</v>
      </c>
    </row>
    <row r="705" spans="1:53">
      <c r="A705" s="56">
        <v>202405</v>
      </c>
      <c r="B705" s="56" t="s">
        <v>528</v>
      </c>
      <c r="C705" s="56" t="s">
        <v>64</v>
      </c>
      <c r="D705" s="56" t="s">
        <v>63</v>
      </c>
      <c r="E705" s="62" t="str">
        <f>VLOOKUP(C705,'[2]2024年门店-截止10.31'!A:C,3,0)</f>
        <v>营业</v>
      </c>
      <c r="F705" s="63">
        <f>VLOOKUP(C705,[2]面积!A:B,2,0)</f>
        <v>70</v>
      </c>
      <c r="G705" s="57" t="str">
        <f>IF(OR(E705="营业",E705="装修中"),VLOOKUP(C705,[2]当前组织架构!C:H,6,0),"")</f>
        <v>戴斌</v>
      </c>
      <c r="H705" s="57" t="str">
        <f>IF(OR(E705="营业",E705="装修中"),VLOOKUP(C705,[2]当前组织架构!C:H,5,0),"")</f>
        <v>董婷婷</v>
      </c>
      <c r="I705" s="58">
        <v>174840.57</v>
      </c>
      <c r="J705" s="58">
        <v>9896.6400000000103</v>
      </c>
      <c r="K705" s="58">
        <v>164943.93</v>
      </c>
      <c r="L705" s="58">
        <v>7860.25</v>
      </c>
      <c r="M705" s="58">
        <v>7848.64</v>
      </c>
      <c r="N705" s="58">
        <v>6823.68</v>
      </c>
      <c r="O705" s="58">
        <v>20797.27</v>
      </c>
      <c r="P705" s="58">
        <v>0</v>
      </c>
      <c r="Q705" s="58">
        <v>-1022.92159704407</v>
      </c>
      <c r="R705" s="58">
        <v>42306.918402955896</v>
      </c>
      <c r="S705" s="58">
        <v>8177.4846678822196</v>
      </c>
      <c r="T705" s="58">
        <v>0</v>
      </c>
      <c r="U705" s="58">
        <v>2423.6799999999998</v>
      </c>
      <c r="V705" s="58">
        <v>52908.083070838104</v>
      </c>
      <c r="W705" s="58">
        <v>112035.846929162</v>
      </c>
      <c r="X705" s="58">
        <v>25653.48</v>
      </c>
      <c r="Y705" s="58">
        <v>4191.95</v>
      </c>
      <c r="Z705" s="58">
        <v>2578.04</v>
      </c>
      <c r="AA705" s="58">
        <v>7987.28</v>
      </c>
      <c r="AB705" s="58">
        <v>2463.46698113208</v>
      </c>
      <c r="AC705" s="58">
        <v>0</v>
      </c>
      <c r="AD705" s="58">
        <v>42874.2169811321</v>
      </c>
      <c r="AE705" s="58">
        <v>529.84</v>
      </c>
      <c r="AF705" s="58">
        <v>0</v>
      </c>
      <c r="AG705" s="58">
        <v>306.45</v>
      </c>
      <c r="AH705" s="58">
        <v>633.38</v>
      </c>
      <c r="AI705" s="58">
        <v>160</v>
      </c>
      <c r="AJ705" s="58">
        <v>67.260000000000005</v>
      </c>
      <c r="AK705" s="58">
        <v>47.61</v>
      </c>
      <c r="AL705" s="58">
        <v>0</v>
      </c>
      <c r="AM705" s="58">
        <v>845.15</v>
      </c>
      <c r="AN705" s="58">
        <v>1978.22</v>
      </c>
      <c r="AO705" s="58">
        <v>950.83</v>
      </c>
      <c r="AP705" s="58">
        <v>0</v>
      </c>
      <c r="AQ705" s="58">
        <v>0</v>
      </c>
      <c r="AR705" s="58">
        <v>0</v>
      </c>
      <c r="AS705" s="58">
        <v>0</v>
      </c>
      <c r="AT705" s="58">
        <v>0</v>
      </c>
      <c r="AU705" s="58">
        <v>0</v>
      </c>
      <c r="AV705" s="58">
        <v>2318.3837158911201</v>
      </c>
      <c r="AW705" s="58">
        <v>7837.1237158911199</v>
      </c>
      <c r="AX705" s="58">
        <v>43715.180952380899</v>
      </c>
      <c r="AY705" s="58">
        <v>6141.5094339622601</v>
      </c>
      <c r="AZ705" s="58">
        <v>49856.690386343202</v>
      </c>
      <c r="BA705" s="58">
        <v>11467.8158457956</v>
      </c>
    </row>
    <row r="706" spans="1:53">
      <c r="A706" s="56">
        <v>202405</v>
      </c>
      <c r="B706" s="56" t="s">
        <v>528</v>
      </c>
      <c r="C706" s="56" t="s">
        <v>66</v>
      </c>
      <c r="D706" s="56" t="s">
        <v>65</v>
      </c>
      <c r="E706" s="62" t="str">
        <f>VLOOKUP(C706,'[2]2024年门店-截止10.31'!A:C,3,0)</f>
        <v>营业</v>
      </c>
      <c r="F706" s="63">
        <f>VLOOKUP(C706,[2]面积!A:B,2,0)</f>
        <v>112</v>
      </c>
      <c r="G706" s="57" t="str">
        <f>IF(OR(E706="营业",E706="装修中"),VLOOKUP(C706,[2]当前组织架构!C:H,6,0),"")</f>
        <v>孙军</v>
      </c>
      <c r="H706" s="57" t="str">
        <f>IF(OR(E706="营业",E706="装修中"),VLOOKUP(C706,[2]当前组织架构!C:H,5,0),"")</f>
        <v>殷艳花</v>
      </c>
      <c r="I706" s="58">
        <v>216764.98</v>
      </c>
      <c r="J706" s="58">
        <v>12269.72</v>
      </c>
      <c r="K706" s="58">
        <v>204495.26</v>
      </c>
      <c r="L706" s="58">
        <v>9838.39</v>
      </c>
      <c r="M706" s="58">
        <v>8080.33</v>
      </c>
      <c r="N706" s="58">
        <v>8427.25</v>
      </c>
      <c r="O706" s="58">
        <v>25882.73</v>
      </c>
      <c r="P706" s="58">
        <v>0</v>
      </c>
      <c r="Q706" s="58">
        <v>-1233.00398098713</v>
      </c>
      <c r="R706" s="58">
        <v>50995.696019012903</v>
      </c>
      <c r="S706" s="58">
        <v>10071.4555283301</v>
      </c>
      <c r="T706" s="58">
        <v>0</v>
      </c>
      <c r="U706" s="58">
        <v>2569.04</v>
      </c>
      <c r="V706" s="58">
        <v>63636.191547342904</v>
      </c>
      <c r="W706" s="58">
        <v>140859.068452657</v>
      </c>
      <c r="X706" s="58">
        <v>35246.22</v>
      </c>
      <c r="Y706" s="58">
        <v>4694.07</v>
      </c>
      <c r="Z706" s="58">
        <v>0</v>
      </c>
      <c r="AA706" s="58">
        <v>6430.47</v>
      </c>
      <c r="AB706" s="58">
        <v>1716.86056603774</v>
      </c>
      <c r="AC706" s="58">
        <v>0</v>
      </c>
      <c r="AD706" s="58">
        <v>48087.620566037702</v>
      </c>
      <c r="AE706" s="58">
        <v>6000</v>
      </c>
      <c r="AF706" s="58">
        <v>128</v>
      </c>
      <c r="AG706" s="58">
        <v>266.14999999999998</v>
      </c>
      <c r="AH706" s="58">
        <v>206.2</v>
      </c>
      <c r="AI706" s="58">
        <v>1205</v>
      </c>
      <c r="AJ706" s="58">
        <v>143.38</v>
      </c>
      <c r="AK706" s="58">
        <v>52.34</v>
      </c>
      <c r="AL706" s="58">
        <v>0</v>
      </c>
      <c r="AM706" s="58">
        <v>2184.04</v>
      </c>
      <c r="AN706" s="58">
        <v>5626.47</v>
      </c>
      <c r="AO706" s="58">
        <v>968.31</v>
      </c>
      <c r="AP706" s="58">
        <v>0</v>
      </c>
      <c r="AQ706" s="58">
        <v>300</v>
      </c>
      <c r="AR706" s="58">
        <v>0</v>
      </c>
      <c r="AS706" s="58">
        <v>0</v>
      </c>
      <c r="AT706" s="58">
        <v>0</v>
      </c>
      <c r="AU706" s="58">
        <v>0</v>
      </c>
      <c r="AV706" s="58">
        <v>2134.07723218615</v>
      </c>
      <c r="AW706" s="58">
        <v>19213.967232186202</v>
      </c>
      <c r="AX706" s="58">
        <v>50185.314285714303</v>
      </c>
      <c r="AY706" s="58">
        <v>9565.5471698113197</v>
      </c>
      <c r="AZ706" s="58">
        <v>59750.861455525599</v>
      </c>
      <c r="BA706" s="58">
        <v>13806.6191989075</v>
      </c>
    </row>
    <row r="707" spans="1:53">
      <c r="A707" s="56">
        <v>202405</v>
      </c>
      <c r="B707" s="56" t="s">
        <v>528</v>
      </c>
      <c r="C707" s="56" t="s">
        <v>68</v>
      </c>
      <c r="D707" s="56" t="s">
        <v>67</v>
      </c>
      <c r="E707" s="62" t="str">
        <f>VLOOKUP(C707,'[2]2024年门店-截止10.31'!A:C,3,0)</f>
        <v>营业</v>
      </c>
      <c r="F707" s="63">
        <f>VLOOKUP(C707,[2]面积!A:B,2,0)</f>
        <v>79</v>
      </c>
      <c r="G707" s="57" t="str">
        <f>IF(OR(E707="营业",E707="装修中"),VLOOKUP(C707,[2]当前组织架构!C:H,6,0),"")</f>
        <v>孙军</v>
      </c>
      <c r="H707" s="57" t="str">
        <f>IF(OR(E707="营业",E707="装修中"),VLOOKUP(C707,[2]当前组织架构!C:H,5,0),"")</f>
        <v>郭洋</v>
      </c>
      <c r="I707" s="58">
        <v>261169.41</v>
      </c>
      <c r="J707" s="58">
        <v>14783.17</v>
      </c>
      <c r="K707" s="58">
        <v>246386.24</v>
      </c>
      <c r="L707" s="58">
        <v>11801.86</v>
      </c>
      <c r="M707" s="58">
        <v>11079.29</v>
      </c>
      <c r="N707" s="58">
        <v>7144.84</v>
      </c>
      <c r="O707" s="58">
        <v>30538.25</v>
      </c>
      <c r="P707" s="58">
        <v>0</v>
      </c>
      <c r="Q707" s="58">
        <v>-1429.7876268308401</v>
      </c>
      <c r="R707" s="58">
        <v>59134.452373169202</v>
      </c>
      <c r="S707" s="58">
        <v>11817.074207977301</v>
      </c>
      <c r="T707" s="58">
        <v>0</v>
      </c>
      <c r="U707" s="58">
        <v>2753.5</v>
      </c>
      <c r="V707" s="58">
        <v>73705.026581146507</v>
      </c>
      <c r="W707" s="58">
        <v>172681.213418853</v>
      </c>
      <c r="X707" s="58">
        <v>39378.959999999999</v>
      </c>
      <c r="Y707" s="58">
        <v>10354.58</v>
      </c>
      <c r="Z707" s="58">
        <v>0</v>
      </c>
      <c r="AA707" s="58">
        <v>9423.19</v>
      </c>
      <c r="AB707" s="58">
        <v>2225.5224528301901</v>
      </c>
      <c r="AC707" s="58">
        <v>0</v>
      </c>
      <c r="AD707" s="58">
        <v>61382.252452830202</v>
      </c>
      <c r="AE707" s="58">
        <v>10041.01</v>
      </c>
      <c r="AF707" s="58">
        <v>0</v>
      </c>
      <c r="AG707" s="58">
        <v>276.02999999999997</v>
      </c>
      <c r="AH707" s="58">
        <v>299.2</v>
      </c>
      <c r="AI707" s="58">
        <v>424</v>
      </c>
      <c r="AJ707" s="58">
        <v>23.01</v>
      </c>
      <c r="AK707" s="58">
        <v>38.17</v>
      </c>
      <c r="AL707" s="58">
        <v>0</v>
      </c>
      <c r="AM707" s="58">
        <v>771.4</v>
      </c>
      <c r="AN707" s="58">
        <v>1280.07</v>
      </c>
      <c r="AO707" s="58">
        <v>968.88</v>
      </c>
      <c r="AP707" s="58">
        <v>0</v>
      </c>
      <c r="AQ707" s="58">
        <v>0</v>
      </c>
      <c r="AR707" s="58">
        <v>0</v>
      </c>
      <c r="AS707" s="58">
        <v>0</v>
      </c>
      <c r="AT707" s="58">
        <v>0</v>
      </c>
      <c r="AU707" s="58">
        <v>0</v>
      </c>
      <c r="AV707" s="58">
        <v>2551.4464431638498</v>
      </c>
      <c r="AW707" s="58">
        <v>16673.216443163899</v>
      </c>
      <c r="AX707" s="58">
        <v>50967.742857142897</v>
      </c>
      <c r="AY707" s="58">
        <v>7550.4716981132096</v>
      </c>
      <c r="AZ707" s="58">
        <v>58518.214555256098</v>
      </c>
      <c r="BA707" s="58">
        <v>36107.529967602801</v>
      </c>
    </row>
    <row r="708" spans="1:53">
      <c r="A708" s="56">
        <v>202405</v>
      </c>
      <c r="B708" s="56" t="s">
        <v>528</v>
      </c>
      <c r="C708" s="56" t="s">
        <v>70</v>
      </c>
      <c r="D708" s="56" t="s">
        <v>69</v>
      </c>
      <c r="E708" s="62" t="str">
        <f>VLOOKUP(C708,'[2]2024年门店-截止10.31'!A:C,3,0)</f>
        <v>营业</v>
      </c>
      <c r="F708" s="63">
        <f>VLOOKUP(C708,[2]面积!A:B,2,0)</f>
        <v>93.91</v>
      </c>
      <c r="G708" s="57" t="str">
        <f>IF(OR(E708="营业",E708="装修中"),VLOOKUP(C708,[2]当前组织架构!C:H,6,0),"")</f>
        <v>戴斌</v>
      </c>
      <c r="H708" s="57" t="str">
        <f>IF(OR(E708="营业",E708="装修中"),VLOOKUP(C708,[2]当前组织架构!C:H,5,0),"")</f>
        <v>冯珏</v>
      </c>
      <c r="I708" s="58">
        <v>214235.03</v>
      </c>
      <c r="J708" s="58">
        <v>12126.51</v>
      </c>
      <c r="K708" s="58">
        <v>202108.52</v>
      </c>
      <c r="L708" s="58">
        <v>10961.14</v>
      </c>
      <c r="M708" s="58">
        <v>9273.85</v>
      </c>
      <c r="N708" s="58">
        <v>11332.62</v>
      </c>
      <c r="O708" s="58">
        <v>26074.87</v>
      </c>
      <c r="P708" s="58">
        <v>0</v>
      </c>
      <c r="Q708" s="58">
        <v>-1360.8113415415501</v>
      </c>
      <c r="R708" s="58">
        <v>56281.668658458402</v>
      </c>
      <c r="S708" s="58">
        <v>10459.1867068298</v>
      </c>
      <c r="T708" s="58">
        <v>0</v>
      </c>
      <c r="U708" s="58">
        <v>2981.33</v>
      </c>
      <c r="V708" s="58">
        <v>69722.1853652883</v>
      </c>
      <c r="W708" s="58">
        <v>132386.334634712</v>
      </c>
      <c r="X708" s="58">
        <v>25093.16</v>
      </c>
      <c r="Y708" s="58">
        <v>8212.6299999999992</v>
      </c>
      <c r="Z708" s="58">
        <v>2098.62</v>
      </c>
      <c r="AA708" s="58">
        <v>7975.67</v>
      </c>
      <c r="AB708" s="58">
        <v>1674.35264150943</v>
      </c>
      <c r="AC708" s="58">
        <v>0</v>
      </c>
      <c r="AD708" s="58">
        <v>45054.432641509396</v>
      </c>
      <c r="AE708" s="58">
        <v>4686.2</v>
      </c>
      <c r="AF708" s="58">
        <v>213.11</v>
      </c>
      <c r="AG708" s="58">
        <v>306.74</v>
      </c>
      <c r="AH708" s="58">
        <v>466.8</v>
      </c>
      <c r="AI708" s="58">
        <v>380</v>
      </c>
      <c r="AJ708" s="58">
        <v>46.02</v>
      </c>
      <c r="AK708" s="58">
        <v>48.87</v>
      </c>
      <c r="AL708" s="58">
        <v>0</v>
      </c>
      <c r="AM708" s="58">
        <v>694.43</v>
      </c>
      <c r="AN708" s="58">
        <v>5155.72</v>
      </c>
      <c r="AO708" s="58">
        <v>987.83</v>
      </c>
      <c r="AP708" s="58">
        <v>0</v>
      </c>
      <c r="AQ708" s="58">
        <v>0</v>
      </c>
      <c r="AR708" s="58">
        <v>0</v>
      </c>
      <c r="AS708" s="58">
        <v>0</v>
      </c>
      <c r="AT708" s="58">
        <v>0</v>
      </c>
      <c r="AU708" s="58">
        <v>0</v>
      </c>
      <c r="AV708" s="58">
        <v>2609.9533118507202</v>
      </c>
      <c r="AW708" s="58">
        <v>15595.6733118507</v>
      </c>
      <c r="AX708" s="58">
        <v>68010.219047619001</v>
      </c>
      <c r="AY708" s="58">
        <v>9745.3773584905703</v>
      </c>
      <c r="AZ708" s="58">
        <v>77755.596406109602</v>
      </c>
      <c r="BA708" s="58">
        <v>-6019.3677247576697</v>
      </c>
    </row>
    <row r="709" spans="1:53">
      <c r="A709" s="56">
        <v>202405</v>
      </c>
      <c r="B709" s="56" t="s">
        <v>528</v>
      </c>
      <c r="C709" s="56" t="s">
        <v>72</v>
      </c>
      <c r="D709" s="56" t="s">
        <v>71</v>
      </c>
      <c r="E709" s="62" t="str">
        <f>VLOOKUP(C709,'[2]2024年门店-截止10.31'!A:C,3,0)</f>
        <v>营业</v>
      </c>
      <c r="F709" s="63">
        <f>VLOOKUP(C709,[2]面积!A:B,2,0)</f>
        <v>132</v>
      </c>
      <c r="G709" s="57" t="str">
        <f>IF(OR(E709="营业",E709="装修中"),VLOOKUP(C709,[2]当前组织架构!C:H,6,0),"")</f>
        <v>戴斌</v>
      </c>
      <c r="H709" s="57" t="str">
        <f>IF(OR(E709="营业",E709="装修中"),VLOOKUP(C709,[2]当前组织架构!C:H,5,0),"")</f>
        <v>冯珏</v>
      </c>
      <c r="I709" s="58">
        <v>379289.3</v>
      </c>
      <c r="J709" s="58">
        <v>21469.21</v>
      </c>
      <c r="K709" s="58">
        <v>357820.09</v>
      </c>
      <c r="L709" s="58">
        <v>17238.28</v>
      </c>
      <c r="M709" s="58">
        <v>14595.74</v>
      </c>
      <c r="N709" s="58">
        <v>5860.89</v>
      </c>
      <c r="O709" s="58">
        <v>38241.35</v>
      </c>
      <c r="P709" s="58">
        <v>0</v>
      </c>
      <c r="Q709" s="58">
        <v>-1792.6869878299401</v>
      </c>
      <c r="R709" s="58">
        <v>74143.573012170003</v>
      </c>
      <c r="S709" s="58">
        <v>14803.7816934083</v>
      </c>
      <c r="T709" s="58">
        <v>0</v>
      </c>
      <c r="U709" s="58">
        <v>2624.7</v>
      </c>
      <c r="V709" s="58">
        <v>91572.054705578397</v>
      </c>
      <c r="W709" s="58">
        <v>266248.03529442201</v>
      </c>
      <c r="X709" s="58">
        <v>35631.24</v>
      </c>
      <c r="Y709" s="58">
        <v>12093.91</v>
      </c>
      <c r="Z709" s="58">
        <v>5496.67</v>
      </c>
      <c r="AA709" s="58">
        <v>6921.81</v>
      </c>
      <c r="AB709" s="58">
        <v>1372.58660377359</v>
      </c>
      <c r="AC709" s="58">
        <v>0</v>
      </c>
      <c r="AD709" s="58">
        <v>61516.216603773602</v>
      </c>
      <c r="AE709" s="58">
        <v>4500</v>
      </c>
      <c r="AF709" s="58">
        <v>30</v>
      </c>
      <c r="AG709" s="58">
        <v>882.76</v>
      </c>
      <c r="AH709" s="58">
        <v>673.13</v>
      </c>
      <c r="AI709" s="58">
        <v>365</v>
      </c>
      <c r="AJ709" s="58">
        <v>69.03</v>
      </c>
      <c r="AK709" s="58">
        <v>45.72</v>
      </c>
      <c r="AL709" s="58">
        <v>0</v>
      </c>
      <c r="AM709" s="58">
        <v>1594.12</v>
      </c>
      <c r="AN709" s="58">
        <v>241.37</v>
      </c>
      <c r="AO709" s="58">
        <v>1732.19</v>
      </c>
      <c r="AP709" s="58">
        <v>0</v>
      </c>
      <c r="AQ709" s="58">
        <v>0</v>
      </c>
      <c r="AR709" s="58">
        <v>0</v>
      </c>
      <c r="AS709" s="58">
        <v>0</v>
      </c>
      <c r="AT709" s="58">
        <v>0</v>
      </c>
      <c r="AU709" s="58">
        <v>0</v>
      </c>
      <c r="AV709" s="58">
        <v>2609.9533118507202</v>
      </c>
      <c r="AW709" s="58">
        <v>12743.2733118507</v>
      </c>
      <c r="AX709" s="58">
        <v>57348.4857142857</v>
      </c>
      <c r="AY709" s="58">
        <v>11207.5471698113</v>
      </c>
      <c r="AZ709" s="58">
        <v>68556.032884097003</v>
      </c>
      <c r="BA709" s="58">
        <v>123432.512494701</v>
      </c>
    </row>
    <row r="710" spans="1:53">
      <c r="A710" s="56">
        <v>202405</v>
      </c>
      <c r="B710" s="56" t="s">
        <v>528</v>
      </c>
      <c r="C710" s="56" t="s">
        <v>74</v>
      </c>
      <c r="D710" s="56" t="s">
        <v>73</v>
      </c>
      <c r="E710" s="62" t="str">
        <f>VLOOKUP(C710,'[2]2024年门店-截止10.31'!A:C,3,0)</f>
        <v>营业</v>
      </c>
      <c r="F710" s="63">
        <f>VLOOKUP(C710,[2]面积!A:B,2,0)</f>
        <v>70</v>
      </c>
      <c r="G710" s="57" t="str">
        <f>IF(OR(E710="营业",E710="装修中"),VLOOKUP(C710,[2]当前组织架构!C:H,6,0),"")</f>
        <v>戴斌</v>
      </c>
      <c r="H710" s="57" t="str">
        <f>IF(OR(E710="营业",E710="装修中"),VLOOKUP(C710,[2]当前组织架构!C:H,5,0),"")</f>
        <v>冯珏</v>
      </c>
      <c r="I710" s="58">
        <v>162262.25</v>
      </c>
      <c r="J710" s="58">
        <v>9184.66</v>
      </c>
      <c r="K710" s="58">
        <v>153077.59</v>
      </c>
      <c r="L710" s="58">
        <v>7656.9</v>
      </c>
      <c r="M710" s="58">
        <v>7283.48</v>
      </c>
      <c r="N710" s="58">
        <v>9211.98</v>
      </c>
      <c r="O710" s="58">
        <v>20739.64</v>
      </c>
      <c r="P710" s="58">
        <v>0</v>
      </c>
      <c r="Q710" s="58">
        <v>-1059.80073627094</v>
      </c>
      <c r="R710" s="58">
        <v>43832.199263729097</v>
      </c>
      <c r="S710" s="58">
        <v>8259.5746128274295</v>
      </c>
      <c r="T710" s="58">
        <v>0</v>
      </c>
      <c r="U710" s="58">
        <v>2649.25</v>
      </c>
      <c r="V710" s="58">
        <v>54741.023876556501</v>
      </c>
      <c r="W710" s="58">
        <v>98336.566123443496</v>
      </c>
      <c r="X710" s="58">
        <v>25775.14</v>
      </c>
      <c r="Y710" s="58">
        <v>4428.38</v>
      </c>
      <c r="Z710" s="58">
        <v>1019.46</v>
      </c>
      <c r="AA710" s="58">
        <v>4182.82</v>
      </c>
      <c r="AB710" s="58">
        <v>2000.2020754717</v>
      </c>
      <c r="AC710" s="58">
        <v>0</v>
      </c>
      <c r="AD710" s="58">
        <v>37406.002075471697</v>
      </c>
      <c r="AE710" s="58">
        <v>4170.8100000000004</v>
      </c>
      <c r="AF710" s="58">
        <v>0</v>
      </c>
      <c r="AG710" s="58">
        <v>342.16</v>
      </c>
      <c r="AH710" s="58">
        <v>571.38</v>
      </c>
      <c r="AI710" s="58">
        <v>1023</v>
      </c>
      <c r="AJ710" s="58">
        <v>0</v>
      </c>
      <c r="AK710" s="58">
        <v>36.03</v>
      </c>
      <c r="AL710" s="58">
        <v>0</v>
      </c>
      <c r="AM710" s="58">
        <v>818.06</v>
      </c>
      <c r="AN710" s="58">
        <v>2030.92</v>
      </c>
      <c r="AO710" s="58">
        <v>586.76</v>
      </c>
      <c r="AP710" s="58">
        <v>0</v>
      </c>
      <c r="AQ710" s="58">
        <v>0</v>
      </c>
      <c r="AR710" s="58">
        <v>0</v>
      </c>
      <c r="AS710" s="58">
        <v>0</v>
      </c>
      <c r="AT710" s="58">
        <v>0</v>
      </c>
      <c r="AU710" s="58">
        <v>0</v>
      </c>
      <c r="AV710" s="58">
        <v>2609.9533118507202</v>
      </c>
      <c r="AW710" s="58">
        <v>12189.0733118507</v>
      </c>
      <c r="AX710" s="58">
        <v>36500</v>
      </c>
      <c r="AY710" s="58">
        <v>7264.1509433962301</v>
      </c>
      <c r="AZ710" s="58">
        <v>43764.150943396198</v>
      </c>
      <c r="BA710" s="58">
        <v>4977.3397927248698</v>
      </c>
    </row>
    <row r="711" spans="1:53">
      <c r="A711" s="56">
        <v>202405</v>
      </c>
      <c r="B711" s="56" t="s">
        <v>528</v>
      </c>
      <c r="C711" s="56" t="s">
        <v>78</v>
      </c>
      <c r="D711" s="56" t="s">
        <v>77</v>
      </c>
      <c r="E711" s="62" t="str">
        <f>VLOOKUP(C711,'[2]2024年门店-截止10.31'!A:C,3,0)</f>
        <v>营业</v>
      </c>
      <c r="F711" s="63">
        <f>VLOOKUP(C711,[2]面积!A:B,2,0)</f>
        <v>70.349999999999994</v>
      </c>
      <c r="G711" s="57" t="str">
        <f>IF(OR(E711="营业",E711="装修中"),VLOOKUP(C711,[2]当前组织架构!C:H,6,0),"")</f>
        <v>戴斌</v>
      </c>
      <c r="H711" s="57" t="str">
        <f>IF(OR(E711="营业",E711="装修中"),VLOOKUP(C711,[2]当前组织架构!C:H,5,0),"")</f>
        <v>董婷婷</v>
      </c>
      <c r="I711" s="58">
        <v>154215.85</v>
      </c>
      <c r="J711" s="58">
        <v>8729.2000000000098</v>
      </c>
      <c r="K711" s="58">
        <v>145486.65</v>
      </c>
      <c r="L711" s="58">
        <v>7858.97</v>
      </c>
      <c r="M711" s="58">
        <v>7273.42</v>
      </c>
      <c r="N711" s="58">
        <v>9583.14</v>
      </c>
      <c r="O711" s="58">
        <v>20463.64</v>
      </c>
      <c r="P711" s="58">
        <v>0</v>
      </c>
      <c r="Q711" s="58">
        <v>-1066.58018422236</v>
      </c>
      <c r="R711" s="58">
        <v>44112.589815777603</v>
      </c>
      <c r="S711" s="58">
        <v>8204.7393890639705</v>
      </c>
      <c r="T711" s="58">
        <v>0</v>
      </c>
      <c r="U711" s="58">
        <v>2850.2</v>
      </c>
      <c r="V711" s="58">
        <v>55167.529204841601</v>
      </c>
      <c r="W711" s="58">
        <v>90319.120795158393</v>
      </c>
      <c r="X711" s="58">
        <v>25363.71</v>
      </c>
      <c r="Y711" s="58">
        <v>3552.81</v>
      </c>
      <c r="Z711" s="58">
        <v>1359.87</v>
      </c>
      <c r="AA711" s="58">
        <v>6696.41</v>
      </c>
      <c r="AB711" s="58">
        <v>784.95528301886998</v>
      </c>
      <c r="AC711" s="58">
        <v>0</v>
      </c>
      <c r="AD711" s="58">
        <v>37757.755283018902</v>
      </c>
      <c r="AE711" s="58">
        <v>7309.56</v>
      </c>
      <c r="AF711" s="58">
        <v>209.3</v>
      </c>
      <c r="AG711" s="58">
        <v>369.5</v>
      </c>
      <c r="AH711" s="58">
        <v>1155.07</v>
      </c>
      <c r="AI711" s="58">
        <v>0</v>
      </c>
      <c r="AJ711" s="58">
        <v>0</v>
      </c>
      <c r="AK711" s="58">
        <v>42.47</v>
      </c>
      <c r="AL711" s="58">
        <v>0</v>
      </c>
      <c r="AM711" s="58">
        <v>836.37</v>
      </c>
      <c r="AN711" s="58">
        <v>1625.92</v>
      </c>
      <c r="AO711" s="58">
        <v>748.63</v>
      </c>
      <c r="AP711" s="58">
        <v>0</v>
      </c>
      <c r="AQ711" s="58">
        <v>0</v>
      </c>
      <c r="AR711" s="58">
        <v>0</v>
      </c>
      <c r="AS711" s="58">
        <v>0</v>
      </c>
      <c r="AT711" s="58">
        <v>0</v>
      </c>
      <c r="AU711" s="58">
        <v>0</v>
      </c>
      <c r="AV711" s="58">
        <v>2318.3837158911201</v>
      </c>
      <c r="AW711" s="58">
        <v>14615.203715891101</v>
      </c>
      <c r="AX711" s="58">
        <v>21398.133333333299</v>
      </c>
      <c r="AY711" s="58">
        <v>8653.3018867924493</v>
      </c>
      <c r="AZ711" s="58">
        <v>30051.435220125699</v>
      </c>
      <c r="BA711" s="58">
        <v>7894.7265761226399</v>
      </c>
    </row>
    <row r="712" spans="1:53">
      <c r="A712" s="56">
        <v>202405</v>
      </c>
      <c r="B712" s="56" t="s">
        <v>528</v>
      </c>
      <c r="C712" s="56" t="s">
        <v>80</v>
      </c>
      <c r="D712" s="56" t="s">
        <v>79</v>
      </c>
      <c r="E712" s="62" t="str">
        <f>VLOOKUP(C712,'[2]2024年门店-截止10.31'!A:C,3,0)</f>
        <v>营业</v>
      </c>
      <c r="F712" s="63">
        <f>VLOOKUP(C712,[2]面积!A:B,2,0)</f>
        <v>115.71</v>
      </c>
      <c r="G712" s="57" t="str">
        <f>IF(OR(E712="营业",E712="装修中"),VLOOKUP(C712,[2]当前组织架构!C:H,6,0),"")</f>
        <v>戴斌</v>
      </c>
      <c r="H712" s="57" t="str">
        <f>IF(OR(E712="营业",E712="装修中"),VLOOKUP(C712,[2]当前组织架构!C:H,5,0),"")</f>
        <v>冯珏</v>
      </c>
      <c r="I712" s="58">
        <v>313986.96999999997</v>
      </c>
      <c r="J712" s="58">
        <v>17772.849999999999</v>
      </c>
      <c r="K712" s="58">
        <v>296214.12</v>
      </c>
      <c r="L712" s="58">
        <v>14027.68</v>
      </c>
      <c r="M712" s="58">
        <v>11228.7</v>
      </c>
      <c r="N712" s="58">
        <v>4596.09</v>
      </c>
      <c r="O712" s="58">
        <v>32976.769999999997</v>
      </c>
      <c r="P712" s="58">
        <v>0</v>
      </c>
      <c r="Q712" s="58">
        <v>-1483.25926248204</v>
      </c>
      <c r="R712" s="58">
        <v>61345.980737518003</v>
      </c>
      <c r="S712" s="58">
        <v>12600.5822915054</v>
      </c>
      <c r="T712" s="58">
        <v>0</v>
      </c>
      <c r="U712" s="58">
        <v>2591.71</v>
      </c>
      <c r="V712" s="58">
        <v>76538.273029023301</v>
      </c>
      <c r="W712" s="58">
        <v>219675.846970977</v>
      </c>
      <c r="X712" s="58">
        <v>39625.379999999997</v>
      </c>
      <c r="Y712" s="58">
        <v>6787.13</v>
      </c>
      <c r="Z712" s="58">
        <v>3638.3</v>
      </c>
      <c r="AA712" s="58">
        <v>6942.82</v>
      </c>
      <c r="AB712" s="58">
        <v>1618.7652830188699</v>
      </c>
      <c r="AC712" s="58">
        <v>0</v>
      </c>
      <c r="AD712" s="58">
        <v>58612.395283018901</v>
      </c>
      <c r="AE712" s="58">
        <v>3338.28</v>
      </c>
      <c r="AF712" s="58">
        <v>336</v>
      </c>
      <c r="AG712" s="58">
        <v>870.14</v>
      </c>
      <c r="AH712" s="58">
        <v>745.05</v>
      </c>
      <c r="AI712" s="58">
        <v>504</v>
      </c>
      <c r="AJ712" s="58">
        <v>69.03</v>
      </c>
      <c r="AK712" s="58">
        <v>45.66</v>
      </c>
      <c r="AL712" s="58">
        <v>0</v>
      </c>
      <c r="AM712" s="58">
        <v>675.03</v>
      </c>
      <c r="AN712" s="58">
        <v>252.52</v>
      </c>
      <c r="AO712" s="58">
        <v>1120.8599999999999</v>
      </c>
      <c r="AP712" s="58">
        <v>0</v>
      </c>
      <c r="AQ712" s="58">
        <v>0</v>
      </c>
      <c r="AR712" s="58">
        <v>0</v>
      </c>
      <c r="AS712" s="58">
        <v>0</v>
      </c>
      <c r="AT712" s="58">
        <v>0</v>
      </c>
      <c r="AU712" s="58">
        <v>0</v>
      </c>
      <c r="AV712" s="58">
        <v>2609.9533118507202</v>
      </c>
      <c r="AW712" s="58">
        <v>10566.5233118507</v>
      </c>
      <c r="AX712" s="58">
        <v>43575.238095238099</v>
      </c>
      <c r="AY712" s="58">
        <v>10697.7169811321</v>
      </c>
      <c r="AZ712" s="58">
        <v>54272.955076370199</v>
      </c>
      <c r="BA712" s="58">
        <v>96223.973299737205</v>
      </c>
    </row>
    <row r="713" spans="1:53">
      <c r="A713" s="56">
        <v>202405</v>
      </c>
      <c r="B713" s="56" t="s">
        <v>528</v>
      </c>
      <c r="C713" s="56" t="s">
        <v>82</v>
      </c>
      <c r="D713" s="56" t="s">
        <v>81</v>
      </c>
      <c r="E713" s="62" t="str">
        <f>VLOOKUP(C713,'[2]2024年门店-截止10.31'!A:C,3,0)</f>
        <v>营业</v>
      </c>
      <c r="F713" s="63">
        <f>VLOOKUP(C713,[2]面积!A:B,2,0)</f>
        <v>66.19</v>
      </c>
      <c r="G713" s="57" t="str">
        <f>IF(OR(E713="营业",E713="装修中"),VLOOKUP(C713,[2]当前组织架构!C:H,6,0),"")</f>
        <v>孙军</v>
      </c>
      <c r="H713" s="57" t="str">
        <f>IF(OR(E713="营业",E713="装修中"),VLOOKUP(C713,[2]当前组织架构!C:H,5,0),"")</f>
        <v>甘胜斌</v>
      </c>
      <c r="I713" s="58">
        <v>151624.78</v>
      </c>
      <c r="J713" s="58">
        <v>8582.5300000000007</v>
      </c>
      <c r="K713" s="58">
        <v>143042.25</v>
      </c>
      <c r="L713" s="58">
        <v>7613.73</v>
      </c>
      <c r="M713" s="58">
        <v>7066.21</v>
      </c>
      <c r="N713" s="58">
        <v>7583.69</v>
      </c>
      <c r="O713" s="58">
        <v>20548.259999999998</v>
      </c>
      <c r="P713" s="58">
        <v>0</v>
      </c>
      <c r="Q713" s="58">
        <v>-1010.69394420277</v>
      </c>
      <c r="R713" s="58">
        <v>41801.196055797198</v>
      </c>
      <c r="S713" s="58">
        <v>8079.6267066174696</v>
      </c>
      <c r="T713" s="58">
        <v>0</v>
      </c>
      <c r="U713" s="58">
        <v>1574.4</v>
      </c>
      <c r="V713" s="58">
        <v>51455.222762414698</v>
      </c>
      <c r="W713" s="58">
        <v>91587.027237585295</v>
      </c>
      <c r="X713" s="58">
        <v>22425.75</v>
      </c>
      <c r="Y713" s="58">
        <v>4068.6</v>
      </c>
      <c r="Z713" s="58">
        <v>859.77</v>
      </c>
      <c r="AA713" s="58">
        <v>6937.07</v>
      </c>
      <c r="AB713" s="58">
        <v>503.31320754717001</v>
      </c>
      <c r="AC713" s="58">
        <v>0</v>
      </c>
      <c r="AD713" s="58">
        <v>34794.503207547197</v>
      </c>
      <c r="AE713" s="58">
        <v>6260</v>
      </c>
      <c r="AF713" s="58">
        <v>0</v>
      </c>
      <c r="AG713" s="58">
        <v>348.16</v>
      </c>
      <c r="AH713" s="58">
        <v>329</v>
      </c>
      <c r="AI713" s="58">
        <v>710</v>
      </c>
      <c r="AJ713" s="58">
        <v>80.39</v>
      </c>
      <c r="AK713" s="58">
        <v>39.159999999999997</v>
      </c>
      <c r="AL713" s="58">
        <v>0</v>
      </c>
      <c r="AM713" s="58">
        <v>794.92</v>
      </c>
      <c r="AN713" s="58">
        <v>1827.52</v>
      </c>
      <c r="AO713" s="58">
        <v>394.62</v>
      </c>
      <c r="AP713" s="58">
        <v>0</v>
      </c>
      <c r="AQ713" s="58">
        <v>50</v>
      </c>
      <c r="AR713" s="58">
        <v>0</v>
      </c>
      <c r="AS713" s="58">
        <v>0</v>
      </c>
      <c r="AT713" s="58">
        <v>0</v>
      </c>
      <c r="AU713" s="58">
        <v>0</v>
      </c>
      <c r="AV713" s="58">
        <v>2457.07453407294</v>
      </c>
      <c r="AW713" s="58">
        <v>13290.844534072899</v>
      </c>
      <c r="AX713" s="58">
        <v>35175.257142857103</v>
      </c>
      <c r="AY713" s="58">
        <v>6169.7735849056598</v>
      </c>
      <c r="AZ713" s="58">
        <v>41345.030727762802</v>
      </c>
      <c r="BA713" s="58">
        <v>2156.6487682024299</v>
      </c>
    </row>
    <row r="714" spans="1:53">
      <c r="A714" s="56">
        <v>202405</v>
      </c>
      <c r="B714" s="56" t="s">
        <v>528</v>
      </c>
      <c r="C714" s="56" t="s">
        <v>84</v>
      </c>
      <c r="D714" s="56" t="s">
        <v>83</v>
      </c>
      <c r="E714" s="62" t="str">
        <f>VLOOKUP(C714,'[2]2024年门店-截止10.31'!A:C,3,0)</f>
        <v>营业</v>
      </c>
      <c r="F714" s="63">
        <f>VLOOKUP(C714,[2]面积!A:B,2,0)</f>
        <v>70</v>
      </c>
      <c r="G714" s="57" t="str">
        <f>IF(OR(E714="营业",E714="装修中"),VLOOKUP(C714,[2]当前组织架构!C:H,6,0),"")</f>
        <v>孙军</v>
      </c>
      <c r="H714" s="57" t="str">
        <f>IF(OR(E714="营业",E714="装修中"),VLOOKUP(C714,[2]当前组织架构!C:H,5,0),"")</f>
        <v>甘胜斌</v>
      </c>
      <c r="I714" s="58">
        <v>173075.86</v>
      </c>
      <c r="J714" s="58">
        <v>9796.75</v>
      </c>
      <c r="K714" s="58">
        <v>163279.10999999999</v>
      </c>
      <c r="L714" s="58">
        <v>9795.4599999999991</v>
      </c>
      <c r="M714" s="58">
        <v>8674.31</v>
      </c>
      <c r="N714" s="58">
        <v>13137.38</v>
      </c>
      <c r="O714" s="58">
        <v>23688.86</v>
      </c>
      <c r="P714" s="58">
        <v>0</v>
      </c>
      <c r="Q714" s="58">
        <v>-1305.41637955193</v>
      </c>
      <c r="R714" s="58">
        <v>53990.593620448097</v>
      </c>
      <c r="S714" s="58">
        <v>9684.4402531077994</v>
      </c>
      <c r="T714" s="58">
        <v>0</v>
      </c>
      <c r="U714" s="58">
        <v>3053.5</v>
      </c>
      <c r="V714" s="58">
        <v>66728.533873555905</v>
      </c>
      <c r="W714" s="58">
        <v>96550.576126444095</v>
      </c>
      <c r="X714" s="58">
        <v>30065.9</v>
      </c>
      <c r="Y714" s="58">
        <v>3863.65</v>
      </c>
      <c r="Z714" s="58">
        <v>1707.37</v>
      </c>
      <c r="AA714" s="58">
        <v>6326.24</v>
      </c>
      <c r="AB714" s="58">
        <v>1783.6777358490599</v>
      </c>
      <c r="AC714" s="58">
        <v>0</v>
      </c>
      <c r="AD714" s="58">
        <v>43746.837735849098</v>
      </c>
      <c r="AE714" s="58">
        <v>3885.96</v>
      </c>
      <c r="AF714" s="58">
        <v>0</v>
      </c>
      <c r="AG714" s="58">
        <v>263.08</v>
      </c>
      <c r="AH714" s="58">
        <v>558.79999999999995</v>
      </c>
      <c r="AI714" s="58">
        <v>535</v>
      </c>
      <c r="AJ714" s="58">
        <v>249.62</v>
      </c>
      <c r="AK714" s="58">
        <v>33.46</v>
      </c>
      <c r="AL714" s="58">
        <v>0</v>
      </c>
      <c r="AM714" s="58">
        <v>2228.31</v>
      </c>
      <c r="AN714" s="58">
        <v>1350.57</v>
      </c>
      <c r="AO714" s="58">
        <v>722.59</v>
      </c>
      <c r="AP714" s="58">
        <v>0</v>
      </c>
      <c r="AQ714" s="58">
        <v>300</v>
      </c>
      <c r="AR714" s="58">
        <v>0</v>
      </c>
      <c r="AS714" s="58">
        <v>0</v>
      </c>
      <c r="AT714" s="58">
        <v>0</v>
      </c>
      <c r="AU714" s="58">
        <v>0</v>
      </c>
      <c r="AV714" s="58">
        <v>2134.07723218615</v>
      </c>
      <c r="AW714" s="58">
        <v>12261.4672321861</v>
      </c>
      <c r="AX714" s="58">
        <v>14512.209523809501</v>
      </c>
      <c r="AY714" s="58">
        <v>1981.1320754717001</v>
      </c>
      <c r="AZ714" s="58">
        <v>16493.341599281201</v>
      </c>
      <c r="BA714" s="58">
        <v>24048.9295591277</v>
      </c>
    </row>
    <row r="715" spans="1:53">
      <c r="A715" s="56">
        <v>202405</v>
      </c>
      <c r="B715" s="56" t="s">
        <v>528</v>
      </c>
      <c r="C715" s="56" t="s">
        <v>86</v>
      </c>
      <c r="D715" s="56" t="s">
        <v>85</v>
      </c>
      <c r="E715" s="62" t="str">
        <f>VLOOKUP(C715,'[2]2024年门店-截止10.31'!A:C,3,0)</f>
        <v>营业</v>
      </c>
      <c r="F715" s="63">
        <f>VLOOKUP(C715,[2]面积!A:B,2,0)</f>
        <v>91</v>
      </c>
      <c r="G715" s="57" t="str">
        <f>IF(OR(E715="营业",E715="装修中"),VLOOKUP(C715,[2]当前组织架构!C:H,6,0),"")</f>
        <v>戴斌</v>
      </c>
      <c r="H715" s="57" t="str">
        <f>IF(OR(E715="营业",E715="装修中"),VLOOKUP(C715,[2]当前组织架构!C:H,5,0),"")</f>
        <v>冯珏</v>
      </c>
      <c r="I715" s="58">
        <v>134799.35999999999</v>
      </c>
      <c r="J715" s="58">
        <v>7630.1499999999796</v>
      </c>
      <c r="K715" s="58">
        <v>127169.21</v>
      </c>
      <c r="L715" s="58">
        <v>6130.09</v>
      </c>
      <c r="M715" s="58">
        <v>4678.55</v>
      </c>
      <c r="N715" s="58">
        <v>1846.54</v>
      </c>
      <c r="O715" s="58">
        <v>12981.18</v>
      </c>
      <c r="P715" s="58">
        <v>0</v>
      </c>
      <c r="Q715" s="58">
        <v>-605.21770478719998</v>
      </c>
      <c r="R715" s="58">
        <v>25031.142295212801</v>
      </c>
      <c r="S715" s="58">
        <v>5016.4539258324903</v>
      </c>
      <c r="T715" s="58">
        <v>0</v>
      </c>
      <c r="U715" s="58">
        <v>2559.63</v>
      </c>
      <c r="V715" s="58">
        <v>32607.226221045301</v>
      </c>
      <c r="W715" s="58">
        <v>94561.983778954702</v>
      </c>
      <c r="X715" s="58">
        <v>21611.16</v>
      </c>
      <c r="Y715" s="58">
        <v>6263.73</v>
      </c>
      <c r="Z715" s="58">
        <v>1616.8</v>
      </c>
      <c r="AA715" s="58">
        <v>8276.25</v>
      </c>
      <c r="AB715" s="58">
        <v>739.44622641509</v>
      </c>
      <c r="AC715" s="58">
        <v>0</v>
      </c>
      <c r="AD715" s="58">
        <v>38507.386226415103</v>
      </c>
      <c r="AE715" s="58">
        <v>8227.6200000000008</v>
      </c>
      <c r="AF715" s="58">
        <v>6</v>
      </c>
      <c r="AG715" s="58">
        <v>541.28</v>
      </c>
      <c r="AH715" s="58">
        <v>746.52</v>
      </c>
      <c r="AI715" s="58">
        <v>380</v>
      </c>
      <c r="AJ715" s="58">
        <v>0</v>
      </c>
      <c r="AK715" s="58">
        <v>35.42</v>
      </c>
      <c r="AL715" s="58">
        <v>0</v>
      </c>
      <c r="AM715" s="58">
        <v>1073.0999999999999</v>
      </c>
      <c r="AN715" s="58">
        <v>231.92</v>
      </c>
      <c r="AO715" s="58">
        <v>330.19</v>
      </c>
      <c r="AP715" s="58">
        <v>0</v>
      </c>
      <c r="AQ715" s="58">
        <v>0</v>
      </c>
      <c r="AR715" s="58">
        <v>0</v>
      </c>
      <c r="AS715" s="58">
        <v>0</v>
      </c>
      <c r="AT715" s="58">
        <v>0</v>
      </c>
      <c r="AU715" s="58">
        <v>0</v>
      </c>
      <c r="AV715" s="58">
        <v>2609.9533118507202</v>
      </c>
      <c r="AW715" s="58">
        <v>14182.0033118507</v>
      </c>
      <c r="AX715" s="58">
        <v>22982.8761904762</v>
      </c>
      <c r="AY715" s="58">
        <v>5803.1226415094297</v>
      </c>
      <c r="AZ715" s="58">
        <v>28785.998831985598</v>
      </c>
      <c r="BA715" s="58">
        <v>13086.595408703301</v>
      </c>
    </row>
    <row r="716" spans="1:53">
      <c r="A716" s="56">
        <v>202405</v>
      </c>
      <c r="B716" s="56" t="s">
        <v>528</v>
      </c>
      <c r="C716" s="56" t="s">
        <v>88</v>
      </c>
      <c r="D716" s="56" t="s">
        <v>87</v>
      </c>
      <c r="E716" s="62" t="str">
        <f>VLOOKUP(C716,'[2]2024年门店-截止10.31'!A:C,3,0)</f>
        <v>营业</v>
      </c>
      <c r="F716" s="63">
        <f>VLOOKUP(C716,[2]面积!A:B,2,0)</f>
        <v>203</v>
      </c>
      <c r="G716" s="57" t="str">
        <f>IF(OR(E716="营业",E716="装修中"),VLOOKUP(C716,[2]当前组织架构!C:H,6,0),"")</f>
        <v>孙军</v>
      </c>
      <c r="H716" s="57" t="str">
        <f>IF(OR(E716="营业",E716="装修中"),VLOOKUP(C716,[2]当前组织架构!C:H,5,0),"")</f>
        <v>郭洋</v>
      </c>
      <c r="I716" s="58">
        <v>227670.51</v>
      </c>
      <c r="J716" s="58">
        <v>12887.01</v>
      </c>
      <c r="K716" s="58">
        <v>214783.5</v>
      </c>
      <c r="L716" s="58">
        <v>10185.06</v>
      </c>
      <c r="M716" s="58">
        <v>7643.74</v>
      </c>
      <c r="N716" s="58">
        <v>4732.42</v>
      </c>
      <c r="O716" s="58">
        <v>21835.53</v>
      </c>
      <c r="P716" s="58">
        <v>0</v>
      </c>
      <c r="Q716" s="58">
        <v>-1048.1089801754699</v>
      </c>
      <c r="R716" s="58">
        <v>43348.641019824499</v>
      </c>
      <c r="S716" s="58">
        <v>8517.4669758791006</v>
      </c>
      <c r="T716" s="58">
        <v>0</v>
      </c>
      <c r="U716" s="58">
        <v>2579.44</v>
      </c>
      <c r="V716" s="58">
        <v>54445.5479957036</v>
      </c>
      <c r="W716" s="58">
        <v>160337.95200429601</v>
      </c>
      <c r="X716" s="58">
        <v>34171</v>
      </c>
      <c r="Y716" s="58">
        <v>6348.37</v>
      </c>
      <c r="Z716" s="58">
        <v>1460.82</v>
      </c>
      <c r="AA716" s="58">
        <v>12731.55</v>
      </c>
      <c r="AB716" s="58">
        <v>1498.69226415094</v>
      </c>
      <c r="AC716" s="58">
        <v>0</v>
      </c>
      <c r="AD716" s="58">
        <v>56210.432264150899</v>
      </c>
      <c r="AE716" s="58">
        <v>4977.84</v>
      </c>
      <c r="AF716" s="58">
        <v>0</v>
      </c>
      <c r="AG716" s="58">
        <v>658.89</v>
      </c>
      <c r="AH716" s="58">
        <v>350.9</v>
      </c>
      <c r="AI716" s="58">
        <v>150</v>
      </c>
      <c r="AJ716" s="58">
        <v>99.47</v>
      </c>
      <c r="AK716" s="58">
        <v>108.13</v>
      </c>
      <c r="AL716" s="58">
        <v>0</v>
      </c>
      <c r="AM716" s="58">
        <v>1021.88</v>
      </c>
      <c r="AN716" s="58">
        <v>517.99</v>
      </c>
      <c r="AO716" s="58">
        <v>634.98</v>
      </c>
      <c r="AP716" s="58">
        <v>0</v>
      </c>
      <c r="AQ716" s="58">
        <v>0</v>
      </c>
      <c r="AR716" s="58">
        <v>0</v>
      </c>
      <c r="AS716" s="58">
        <v>0</v>
      </c>
      <c r="AT716" s="58">
        <v>0</v>
      </c>
      <c r="AU716" s="58">
        <v>0</v>
      </c>
      <c r="AV716" s="58">
        <v>2318.3837158911201</v>
      </c>
      <c r="AW716" s="58">
        <v>10838.463715891099</v>
      </c>
      <c r="AX716" s="58">
        <v>27944.933333333302</v>
      </c>
      <c r="AY716" s="58">
        <v>6366.0377358490596</v>
      </c>
      <c r="AZ716" s="58">
        <v>34310.9710691824</v>
      </c>
      <c r="BA716" s="58">
        <v>58978.084955071601</v>
      </c>
    </row>
    <row r="717" spans="1:53">
      <c r="A717" s="56">
        <v>202405</v>
      </c>
      <c r="B717" s="56" t="s">
        <v>528</v>
      </c>
      <c r="C717" s="56" t="s">
        <v>90</v>
      </c>
      <c r="D717" s="56" t="s">
        <v>89</v>
      </c>
      <c r="E717" s="62" t="str">
        <f>VLOOKUP(C717,'[2]2024年门店-截止10.31'!A:C,3,0)</f>
        <v>营业</v>
      </c>
      <c r="F717" s="63">
        <f>VLOOKUP(C717,[2]面积!A:B,2,0)</f>
        <v>56</v>
      </c>
      <c r="G717" s="57" t="str">
        <f>IF(OR(E717="营业",E717="装修中"),VLOOKUP(C717,[2]当前组织架构!C:H,6,0),"")</f>
        <v>戴斌</v>
      </c>
      <c r="H717" s="57" t="str">
        <f>IF(OR(E717="营业",E717="装修中"),VLOOKUP(C717,[2]当前组织架构!C:H,5,0),"")</f>
        <v>冯珏</v>
      </c>
      <c r="I717" s="58">
        <v>165671.94</v>
      </c>
      <c r="J717" s="58">
        <v>9377.66</v>
      </c>
      <c r="K717" s="58">
        <v>156294.28</v>
      </c>
      <c r="L717" s="58">
        <v>6830.45</v>
      </c>
      <c r="M717" s="58">
        <v>7528.97</v>
      </c>
      <c r="N717" s="58">
        <v>5038.8599999999997</v>
      </c>
      <c r="O717" s="58">
        <v>18474.97</v>
      </c>
      <c r="P717" s="58">
        <v>0</v>
      </c>
      <c r="Q717" s="58">
        <v>-894.10358716416101</v>
      </c>
      <c r="R717" s="58">
        <v>36979.146412835798</v>
      </c>
      <c r="S717" s="58">
        <v>7225.8608126187</v>
      </c>
      <c r="T717" s="58">
        <v>0</v>
      </c>
      <c r="U717" s="58">
        <v>2540.7399999999998</v>
      </c>
      <c r="V717" s="58">
        <v>46745.747225454499</v>
      </c>
      <c r="W717" s="58">
        <v>109548.532774545</v>
      </c>
      <c r="X717" s="58">
        <v>24655.18</v>
      </c>
      <c r="Y717" s="58">
        <v>8793.69</v>
      </c>
      <c r="Z717" s="58">
        <v>1028.67</v>
      </c>
      <c r="AA717" s="58">
        <v>5214.87</v>
      </c>
      <c r="AB717" s="58">
        <v>293.69433962263997</v>
      </c>
      <c r="AC717" s="58">
        <v>0</v>
      </c>
      <c r="AD717" s="58">
        <v>39986.104339622601</v>
      </c>
      <c r="AE717" s="58">
        <v>7222.52</v>
      </c>
      <c r="AF717" s="58">
        <v>30</v>
      </c>
      <c r="AG717" s="58">
        <v>372.18</v>
      </c>
      <c r="AH717" s="58">
        <v>50</v>
      </c>
      <c r="AI717" s="58">
        <v>674</v>
      </c>
      <c r="AJ717" s="58">
        <v>23.01</v>
      </c>
      <c r="AK717" s="58">
        <v>48.85</v>
      </c>
      <c r="AL717" s="58">
        <v>0</v>
      </c>
      <c r="AM717" s="58">
        <v>648.66999999999996</v>
      </c>
      <c r="AN717" s="58">
        <v>617.72</v>
      </c>
      <c r="AO717" s="58">
        <v>558.89</v>
      </c>
      <c r="AP717" s="58">
        <v>0</v>
      </c>
      <c r="AQ717" s="58">
        <v>243</v>
      </c>
      <c r="AR717" s="58">
        <v>0</v>
      </c>
      <c r="AS717" s="58">
        <v>0</v>
      </c>
      <c r="AT717" s="58">
        <v>0</v>
      </c>
      <c r="AU717" s="58">
        <v>0</v>
      </c>
      <c r="AV717" s="58">
        <v>2609.9533118507202</v>
      </c>
      <c r="AW717" s="58">
        <v>13098.793311850701</v>
      </c>
      <c r="AX717" s="58">
        <v>21542.857142857101</v>
      </c>
      <c r="AY717" s="58">
        <v>474.93396226415098</v>
      </c>
      <c r="AZ717" s="58">
        <v>22017.791105121301</v>
      </c>
      <c r="BA717" s="58">
        <v>34445.844017950498</v>
      </c>
    </row>
    <row r="718" spans="1:53">
      <c r="A718" s="56">
        <v>202405</v>
      </c>
      <c r="B718" s="56" t="s">
        <v>528</v>
      </c>
      <c r="C718" s="56" t="s">
        <v>92</v>
      </c>
      <c r="D718" s="56" t="s">
        <v>91</v>
      </c>
      <c r="E718" s="62" t="str">
        <f>VLOOKUP(C718,'[2]2024年门店-截止10.31'!A:C,3,0)</f>
        <v>营业</v>
      </c>
      <c r="F718" s="63">
        <f>VLOOKUP(C718,[2]面积!A:B,2,0)</f>
        <v>82.7</v>
      </c>
      <c r="G718" s="57" t="str">
        <f>IF(OR(E718="营业",E718="装修中"),VLOOKUP(C718,[2]当前组织架构!C:H,6,0),"")</f>
        <v>孙军</v>
      </c>
      <c r="H718" s="57" t="str">
        <f>IF(OR(E718="营业",E718="装修中"),VLOOKUP(C718,[2]当前组织架构!C:H,5,0),"")</f>
        <v>殷艳花</v>
      </c>
      <c r="I718" s="58">
        <v>202427.7</v>
      </c>
      <c r="J718" s="58">
        <v>11458.17</v>
      </c>
      <c r="K718" s="58">
        <v>190969.53</v>
      </c>
      <c r="L718" s="58">
        <v>10328.64</v>
      </c>
      <c r="M718" s="58">
        <v>9570.1</v>
      </c>
      <c r="N718" s="58">
        <v>9001.2999999999993</v>
      </c>
      <c r="O718" s="58">
        <v>27160.78</v>
      </c>
      <c r="P718" s="58">
        <v>0</v>
      </c>
      <c r="Q718" s="58">
        <v>-1323.47185048456</v>
      </c>
      <c r="R718" s="58">
        <v>54737.348149515397</v>
      </c>
      <c r="S718" s="58">
        <v>10646.8004150856</v>
      </c>
      <c r="T718" s="58">
        <v>0</v>
      </c>
      <c r="U718" s="58">
        <v>2708.21</v>
      </c>
      <c r="V718" s="58">
        <v>68092.358564601003</v>
      </c>
      <c r="W718" s="58">
        <v>122877.171435399</v>
      </c>
      <c r="X718" s="58">
        <v>26394</v>
      </c>
      <c r="Y718" s="58">
        <v>6183.81</v>
      </c>
      <c r="Z718" s="58">
        <v>1959.63</v>
      </c>
      <c r="AA718" s="58">
        <v>7155.27</v>
      </c>
      <c r="AB718" s="58">
        <v>257.40641509433999</v>
      </c>
      <c r="AC718" s="58">
        <v>0</v>
      </c>
      <c r="AD718" s="58">
        <v>41950.1164150943</v>
      </c>
      <c r="AE718" s="58">
        <v>10121.4</v>
      </c>
      <c r="AF718" s="58">
        <v>0</v>
      </c>
      <c r="AG718" s="58">
        <v>187.61</v>
      </c>
      <c r="AH718" s="58">
        <v>288.35000000000002</v>
      </c>
      <c r="AI718" s="58">
        <v>0</v>
      </c>
      <c r="AJ718" s="58">
        <v>159</v>
      </c>
      <c r="AK718" s="58">
        <v>46.45</v>
      </c>
      <c r="AL718" s="58">
        <v>0</v>
      </c>
      <c r="AM718" s="58">
        <v>1070.94</v>
      </c>
      <c r="AN718" s="58">
        <v>301.62</v>
      </c>
      <c r="AO718" s="58">
        <v>896.05</v>
      </c>
      <c r="AP718" s="58">
        <v>0</v>
      </c>
      <c r="AQ718" s="58">
        <v>0</v>
      </c>
      <c r="AR718" s="58">
        <v>0</v>
      </c>
      <c r="AS718" s="58">
        <v>0</v>
      </c>
      <c r="AT718" s="58">
        <v>0</v>
      </c>
      <c r="AU718" s="58">
        <v>0</v>
      </c>
      <c r="AV718" s="58">
        <v>2318.3837158911201</v>
      </c>
      <c r="AW718" s="58">
        <v>15389.803715891099</v>
      </c>
      <c r="AX718" s="58">
        <v>28508.571428571398</v>
      </c>
      <c r="AY718" s="58">
        <v>20408.396226415101</v>
      </c>
      <c r="AZ718" s="58">
        <v>48916.967654986503</v>
      </c>
      <c r="BA718" s="58">
        <v>16620.2836494271</v>
      </c>
    </row>
    <row r="719" spans="1:53">
      <c r="A719" s="56">
        <v>202405</v>
      </c>
      <c r="B719" s="56" t="s">
        <v>528</v>
      </c>
      <c r="C719" s="56" t="s">
        <v>94</v>
      </c>
      <c r="D719" s="56" t="s">
        <v>93</v>
      </c>
      <c r="E719" s="62" t="str">
        <f>VLOOKUP(C719,'[2]2024年门店-截止10.31'!A:C,3,0)</f>
        <v>营业</v>
      </c>
      <c r="F719" s="63">
        <f>VLOOKUP(C719,[2]面积!A:B,2,0)</f>
        <v>100</v>
      </c>
      <c r="G719" s="57" t="str">
        <f>IF(OR(E719="营业",E719="装修中"),VLOOKUP(C719,[2]当前组织架构!C:H,6,0),"")</f>
        <v>戴斌</v>
      </c>
      <c r="H719" s="57" t="str">
        <f>IF(OR(E719="营业",E719="装修中"),VLOOKUP(C719,[2]当前组织架构!C:H,5,0),"")</f>
        <v>董婷婷</v>
      </c>
      <c r="I719" s="58">
        <v>154010.22</v>
      </c>
      <c r="J719" s="58">
        <v>8717.56</v>
      </c>
      <c r="K719" s="58">
        <v>145292.66</v>
      </c>
      <c r="L719" s="58">
        <v>7832.73</v>
      </c>
      <c r="M719" s="58">
        <v>8212.19</v>
      </c>
      <c r="N719" s="58">
        <v>9685.93</v>
      </c>
      <c r="O719" s="58">
        <v>20729.3</v>
      </c>
      <c r="P719" s="58">
        <v>0</v>
      </c>
      <c r="Q719" s="58">
        <v>-1096.82128613692</v>
      </c>
      <c r="R719" s="58">
        <v>45363.328713863099</v>
      </c>
      <c r="S719" s="58">
        <v>8354.4969032986592</v>
      </c>
      <c r="T719" s="58">
        <v>0</v>
      </c>
      <c r="U719" s="58">
        <v>3019.06</v>
      </c>
      <c r="V719" s="58">
        <v>56736.885617161701</v>
      </c>
      <c r="W719" s="58">
        <v>88555.774382838295</v>
      </c>
      <c r="X719" s="58">
        <v>20837.87</v>
      </c>
      <c r="Y719" s="58">
        <v>6750.44</v>
      </c>
      <c r="Z719" s="58">
        <v>990.35</v>
      </c>
      <c r="AA719" s="58">
        <v>8801.85</v>
      </c>
      <c r="AB719" s="58">
        <v>599.09471698112998</v>
      </c>
      <c r="AC719" s="58">
        <v>0</v>
      </c>
      <c r="AD719" s="58">
        <v>37979.604716981099</v>
      </c>
      <c r="AE719" s="58">
        <v>5037.0600000000004</v>
      </c>
      <c r="AF719" s="58">
        <v>0</v>
      </c>
      <c r="AG719" s="58">
        <v>283.19</v>
      </c>
      <c r="AH719" s="58">
        <v>662.2</v>
      </c>
      <c r="AI719" s="58">
        <v>0</v>
      </c>
      <c r="AJ719" s="58">
        <v>0</v>
      </c>
      <c r="AK719" s="58">
        <v>43.9</v>
      </c>
      <c r="AL719" s="58">
        <v>0</v>
      </c>
      <c r="AM719" s="58">
        <v>1037.1500000000001</v>
      </c>
      <c r="AN719" s="58">
        <v>724.77</v>
      </c>
      <c r="AO719" s="58">
        <v>498.7</v>
      </c>
      <c r="AP719" s="58">
        <v>0</v>
      </c>
      <c r="AQ719" s="58">
        <v>0</v>
      </c>
      <c r="AR719" s="58">
        <v>0</v>
      </c>
      <c r="AS719" s="58">
        <v>0</v>
      </c>
      <c r="AT719" s="58">
        <v>0</v>
      </c>
      <c r="AU719" s="58">
        <v>0</v>
      </c>
      <c r="AV719" s="58">
        <v>2551.4464431638498</v>
      </c>
      <c r="AW719" s="58">
        <v>10838.4164431638</v>
      </c>
      <c r="AX719" s="58">
        <v>18551</v>
      </c>
      <c r="AY719" s="58">
        <v>9245.28301886792</v>
      </c>
      <c r="AZ719" s="58">
        <v>27796.2830188679</v>
      </c>
      <c r="BA719" s="58">
        <v>11941.4702038255</v>
      </c>
    </row>
    <row r="720" spans="1:53">
      <c r="A720" s="56">
        <v>202405</v>
      </c>
      <c r="B720" s="56" t="s">
        <v>528</v>
      </c>
      <c r="C720" s="56" t="s">
        <v>96</v>
      </c>
      <c r="D720" s="56" t="s">
        <v>95</v>
      </c>
      <c r="E720" s="62" t="str">
        <f>VLOOKUP(C720,'[2]2024年门店-截止10.31'!A:C,3,0)</f>
        <v>营业</v>
      </c>
      <c r="F720" s="63">
        <f>VLOOKUP(C720,[2]面积!A:B,2,0)</f>
        <v>81.55</v>
      </c>
      <c r="G720" s="57" t="str">
        <f>IF(OR(E720="营业",E720="装修中"),VLOOKUP(C720,[2]当前组织架构!C:H,6,0),"")</f>
        <v>孙军</v>
      </c>
      <c r="H720" s="57" t="str">
        <f>IF(OR(E720="营业",E720="装修中"),VLOOKUP(C720,[2]当前组织架构!C:H,5,0),"")</f>
        <v>甘胜斌</v>
      </c>
      <c r="I720" s="58">
        <v>165925.04</v>
      </c>
      <c r="J720" s="58">
        <v>9391.9800000000105</v>
      </c>
      <c r="K720" s="58">
        <v>156533.06</v>
      </c>
      <c r="L720" s="58">
        <v>8442.26</v>
      </c>
      <c r="M720" s="58">
        <v>8972.85</v>
      </c>
      <c r="N720" s="58">
        <v>8485.06</v>
      </c>
      <c r="O720" s="58">
        <v>24690.14</v>
      </c>
      <c r="P720" s="58">
        <v>0</v>
      </c>
      <c r="Q720" s="58">
        <v>-1194.32522022132</v>
      </c>
      <c r="R720" s="58">
        <v>49395.984779778701</v>
      </c>
      <c r="S720" s="58">
        <v>9655.2270793929802</v>
      </c>
      <c r="T720" s="58">
        <v>0</v>
      </c>
      <c r="U720" s="58">
        <v>2797.37</v>
      </c>
      <c r="V720" s="58">
        <v>61848.581859171703</v>
      </c>
      <c r="W720" s="58">
        <v>94684.478140828302</v>
      </c>
      <c r="X720" s="58">
        <v>30449.73</v>
      </c>
      <c r="Y720" s="58">
        <v>6425.89</v>
      </c>
      <c r="Z720" s="58">
        <v>2316.25</v>
      </c>
      <c r="AA720" s="58">
        <v>8673.2800000000007</v>
      </c>
      <c r="AB720" s="58">
        <v>1411.11056603774</v>
      </c>
      <c r="AC720" s="58">
        <v>0</v>
      </c>
      <c r="AD720" s="58">
        <v>49276.260566037701</v>
      </c>
      <c r="AE720" s="58">
        <v>293.51</v>
      </c>
      <c r="AF720" s="58">
        <v>214</v>
      </c>
      <c r="AG720" s="58">
        <v>183.63</v>
      </c>
      <c r="AH720" s="58">
        <v>288.33</v>
      </c>
      <c r="AI720" s="58">
        <v>950</v>
      </c>
      <c r="AJ720" s="58">
        <v>0</v>
      </c>
      <c r="AK720" s="58">
        <v>42.78</v>
      </c>
      <c r="AL720" s="58">
        <v>0</v>
      </c>
      <c r="AM720" s="58">
        <v>1468.67</v>
      </c>
      <c r="AN720" s="58">
        <v>235.42</v>
      </c>
      <c r="AO720" s="58">
        <v>531.89</v>
      </c>
      <c r="AP720" s="58">
        <v>0</v>
      </c>
      <c r="AQ720" s="58">
        <v>195</v>
      </c>
      <c r="AR720" s="58">
        <v>0</v>
      </c>
      <c r="AS720" s="58">
        <v>0</v>
      </c>
      <c r="AT720" s="58">
        <v>0</v>
      </c>
      <c r="AU720" s="58">
        <v>0</v>
      </c>
      <c r="AV720" s="58">
        <v>2457.07453407294</v>
      </c>
      <c r="AW720" s="58">
        <v>6860.3045340729404</v>
      </c>
      <c r="AX720" s="58">
        <v>47247.619047619002</v>
      </c>
      <c r="AY720" s="58">
        <v>7388.6792452830196</v>
      </c>
      <c r="AZ720" s="58">
        <v>54636.298292902</v>
      </c>
      <c r="BA720" s="58">
        <v>-16088.3852521844</v>
      </c>
    </row>
    <row r="721" spans="1:53">
      <c r="A721" s="56">
        <v>202405</v>
      </c>
      <c r="B721" s="56" t="s">
        <v>528</v>
      </c>
      <c r="C721" s="56" t="s">
        <v>100</v>
      </c>
      <c r="D721" s="56" t="s">
        <v>99</v>
      </c>
      <c r="E721" s="62" t="str">
        <f>VLOOKUP(C721,'[2]2024年门店-截止10.31'!A:C,3,0)</f>
        <v>营业</v>
      </c>
      <c r="F721" s="63">
        <f>VLOOKUP(C721,[2]面积!A:B,2,0)</f>
        <v>114.4</v>
      </c>
      <c r="G721" s="57" t="str">
        <f>IF(OR(E721="营业",E721="装修中"),VLOOKUP(C721,[2]当前组织架构!C:H,6,0),"")</f>
        <v>戴斌</v>
      </c>
      <c r="H721" s="57" t="str">
        <f>IF(OR(E721="营业",E721="装修中"),VLOOKUP(C721,[2]当前组织架构!C:H,5,0),"")</f>
        <v>董婷婷</v>
      </c>
      <c r="I721" s="58">
        <v>129507.63</v>
      </c>
      <c r="J721" s="58">
        <v>7330.6200000000099</v>
      </c>
      <c r="K721" s="58">
        <v>122177.01</v>
      </c>
      <c r="L721" s="58">
        <v>6395.77</v>
      </c>
      <c r="M721" s="58">
        <v>5921.66</v>
      </c>
      <c r="N721" s="58">
        <v>6630.81</v>
      </c>
      <c r="O721" s="58">
        <v>16319.86</v>
      </c>
      <c r="P721" s="58">
        <v>0</v>
      </c>
      <c r="Q721" s="58">
        <v>-832.601763050817</v>
      </c>
      <c r="R721" s="58">
        <v>34435.498236949199</v>
      </c>
      <c r="S721" s="58">
        <v>6495.8412520480397</v>
      </c>
      <c r="T721" s="58">
        <v>0</v>
      </c>
      <c r="U721" s="58">
        <v>2911.97</v>
      </c>
      <c r="V721" s="58">
        <v>43843.309488997198</v>
      </c>
      <c r="W721" s="58">
        <v>78333.700511002797</v>
      </c>
      <c r="X721" s="58">
        <v>19266.509999999998</v>
      </c>
      <c r="Y721" s="58">
        <v>6109.61</v>
      </c>
      <c r="Z721" s="58">
        <v>672.16</v>
      </c>
      <c r="AA721" s="58">
        <v>7154.07</v>
      </c>
      <c r="AB721" s="58">
        <v>1088.1639622641501</v>
      </c>
      <c r="AC721" s="58">
        <v>0</v>
      </c>
      <c r="AD721" s="58">
        <v>34290.513962264202</v>
      </c>
      <c r="AE721" s="58">
        <v>3229.02</v>
      </c>
      <c r="AF721" s="58">
        <v>0</v>
      </c>
      <c r="AG721" s="58">
        <v>697.66</v>
      </c>
      <c r="AH721" s="58">
        <v>462.74</v>
      </c>
      <c r="AI721" s="58">
        <v>20</v>
      </c>
      <c r="AJ721" s="58">
        <v>92.04</v>
      </c>
      <c r="AK721" s="58">
        <v>44.36</v>
      </c>
      <c r="AL721" s="58">
        <v>0</v>
      </c>
      <c r="AM721" s="58">
        <v>917.44</v>
      </c>
      <c r="AN721" s="58">
        <v>226.82</v>
      </c>
      <c r="AO721" s="58">
        <v>525.67999999999995</v>
      </c>
      <c r="AP721" s="58">
        <v>0</v>
      </c>
      <c r="AQ721" s="58">
        <v>0</v>
      </c>
      <c r="AR721" s="58">
        <v>0</v>
      </c>
      <c r="AS721" s="58">
        <v>0</v>
      </c>
      <c r="AT721" s="58">
        <v>0</v>
      </c>
      <c r="AU721" s="58">
        <v>0</v>
      </c>
      <c r="AV721" s="58">
        <v>2551.4464431638498</v>
      </c>
      <c r="AW721" s="58">
        <v>8767.2064431638501</v>
      </c>
      <c r="AX721" s="58">
        <v>16778.1238095238</v>
      </c>
      <c r="AY721" s="58">
        <v>9564.2547169811296</v>
      </c>
      <c r="AZ721" s="58">
        <v>26342.378526504901</v>
      </c>
      <c r="BA721" s="58">
        <v>8933.6015790698093</v>
      </c>
    </row>
    <row r="722" spans="1:53">
      <c r="A722" s="56">
        <v>202405</v>
      </c>
      <c r="B722" s="56" t="s">
        <v>528</v>
      </c>
      <c r="C722" s="56" t="s">
        <v>102</v>
      </c>
      <c r="D722" s="56" t="s">
        <v>101</v>
      </c>
      <c r="E722" s="62" t="str">
        <f>VLOOKUP(C722,'[2]2024年门店-截止10.31'!A:C,3,0)</f>
        <v>已闭店</v>
      </c>
      <c r="F722" s="63">
        <f>VLOOKUP(C722,[2]面积!A:B,2,0)</f>
        <v>87.1</v>
      </c>
      <c r="G722" s="57" t="str">
        <f>IF(OR(E722="营业",E722="装修中"),VLOOKUP(C722,[2]当前组织架构!C:H,6,0),"")</f>
        <v/>
      </c>
      <c r="H722" s="57" t="str">
        <f>IF(OR(E722="营业",E722="装修中"),VLOOKUP(C722,[2]当前组织架构!C:H,5,0),"")</f>
        <v/>
      </c>
      <c r="I722" s="58">
        <v>128362.89</v>
      </c>
      <c r="J722" s="58">
        <v>7265.8199999999897</v>
      </c>
      <c r="K722" s="58">
        <v>121097.07</v>
      </c>
      <c r="L722" s="58">
        <v>6443.58</v>
      </c>
      <c r="M722" s="58">
        <v>6107.91</v>
      </c>
      <c r="N722" s="58">
        <v>5177.12</v>
      </c>
      <c r="O722" s="58">
        <v>17669.060000000001</v>
      </c>
      <c r="P722" s="58">
        <v>0</v>
      </c>
      <c r="Q722" s="58">
        <v>-835.66062390349896</v>
      </c>
      <c r="R722" s="58">
        <v>34562.009376096503</v>
      </c>
      <c r="S722" s="58">
        <v>6859.3791322914904</v>
      </c>
      <c r="T722" s="58">
        <v>0</v>
      </c>
      <c r="U722" s="58">
        <v>1661.19</v>
      </c>
      <c r="V722" s="58">
        <v>43082.578508387996</v>
      </c>
      <c r="W722" s="58">
        <v>78014.491491612003</v>
      </c>
      <c r="X722" s="58">
        <v>28797.51</v>
      </c>
      <c r="Y722" s="58">
        <v>3693.93</v>
      </c>
      <c r="Z722" s="58">
        <v>1369.93</v>
      </c>
      <c r="AA722" s="58">
        <v>10844.42</v>
      </c>
      <c r="AB722" s="58">
        <v>238.31509433962</v>
      </c>
      <c r="AC722" s="58">
        <v>0</v>
      </c>
      <c r="AD722" s="58">
        <v>44944.105094339597</v>
      </c>
      <c r="AE722" s="58">
        <v>5136.8100000000004</v>
      </c>
      <c r="AF722" s="58">
        <v>0</v>
      </c>
      <c r="AG722" s="58">
        <v>169.65</v>
      </c>
      <c r="AH722" s="58">
        <v>694.9</v>
      </c>
      <c r="AI722" s="58">
        <v>206</v>
      </c>
      <c r="AJ722" s="58">
        <v>14.16</v>
      </c>
      <c r="AK722" s="58">
        <v>45.57</v>
      </c>
      <c r="AL722" s="58">
        <v>0</v>
      </c>
      <c r="AM722" s="58">
        <v>483.82</v>
      </c>
      <c r="AN722" s="58">
        <v>215.37</v>
      </c>
      <c r="AO722" s="58">
        <v>441.58</v>
      </c>
      <c r="AP722" s="58">
        <v>5000</v>
      </c>
      <c r="AQ722" s="58">
        <v>50</v>
      </c>
      <c r="AR722" s="58">
        <v>0</v>
      </c>
      <c r="AS722" s="58">
        <v>0</v>
      </c>
      <c r="AT722" s="58">
        <v>0</v>
      </c>
      <c r="AU722" s="58">
        <v>0</v>
      </c>
      <c r="AV722" s="58">
        <v>2457.07453407294</v>
      </c>
      <c r="AW722" s="58">
        <v>14914.9345340729</v>
      </c>
      <c r="AX722" s="58">
        <v>14470.676190476201</v>
      </c>
      <c r="AY722" s="58">
        <v>4811.3207547169804</v>
      </c>
      <c r="AZ722" s="58">
        <v>19281.996945193201</v>
      </c>
      <c r="BA722" s="58">
        <v>-1126.54508199367</v>
      </c>
    </row>
    <row r="723" spans="1:53">
      <c r="A723" s="56">
        <v>202405</v>
      </c>
      <c r="B723" s="56" t="s">
        <v>528</v>
      </c>
      <c r="C723" s="56" t="s">
        <v>104</v>
      </c>
      <c r="D723" s="56" t="s">
        <v>103</v>
      </c>
      <c r="E723" s="62" t="str">
        <f>VLOOKUP(C723,'[2]2024年门店-截止10.31'!A:C,3,0)</f>
        <v>营业</v>
      </c>
      <c r="F723" s="63">
        <f>VLOOKUP(C723,[2]面积!A:B,2,0)</f>
        <v>62.9</v>
      </c>
      <c r="G723" s="57" t="str">
        <f>IF(OR(E723="营业",E723="装修中"),VLOOKUP(C723,[2]当前组织架构!C:H,6,0),"")</f>
        <v>孙军</v>
      </c>
      <c r="H723" s="57" t="str">
        <f>IF(OR(E723="营业",E723="装修中"),VLOOKUP(C723,[2]当前组织架构!C:H,5,0),"")</f>
        <v>甘胜斌</v>
      </c>
      <c r="I723" s="58">
        <v>167904.38</v>
      </c>
      <c r="J723" s="58">
        <v>9504.0200000000204</v>
      </c>
      <c r="K723" s="58">
        <v>158400.35999999999</v>
      </c>
      <c r="L723" s="58">
        <v>8168.13</v>
      </c>
      <c r="M723" s="58">
        <v>7563.71</v>
      </c>
      <c r="N723" s="58">
        <v>8383.51</v>
      </c>
      <c r="O723" s="58">
        <v>21888.18</v>
      </c>
      <c r="P723" s="58">
        <v>0</v>
      </c>
      <c r="Q723" s="58">
        <v>-1086.0414988207799</v>
      </c>
      <c r="R723" s="58">
        <v>44917.488501179199</v>
      </c>
      <c r="S723" s="58">
        <v>8631.3904922812399</v>
      </c>
      <c r="T723" s="58">
        <v>0</v>
      </c>
      <c r="U723" s="58">
        <v>1952.23</v>
      </c>
      <c r="V723" s="58">
        <v>55501.108993460497</v>
      </c>
      <c r="W723" s="58">
        <v>102899.25100654</v>
      </c>
      <c r="X723" s="58">
        <v>20946.23</v>
      </c>
      <c r="Y723" s="58">
        <v>7947.72</v>
      </c>
      <c r="Z723" s="58">
        <v>1492.47</v>
      </c>
      <c r="AA723" s="58">
        <v>6144.75</v>
      </c>
      <c r="AB723" s="58">
        <v>410.24698113207</v>
      </c>
      <c r="AC723" s="58">
        <v>0</v>
      </c>
      <c r="AD723" s="58">
        <v>36941.416981132097</v>
      </c>
      <c r="AE723" s="58">
        <v>6345.96</v>
      </c>
      <c r="AF723" s="58">
        <v>0</v>
      </c>
      <c r="AG723" s="58">
        <v>183.83</v>
      </c>
      <c r="AH723" s="58">
        <v>1375.25</v>
      </c>
      <c r="AI723" s="58">
        <v>52</v>
      </c>
      <c r="AJ723" s="58">
        <v>15.04</v>
      </c>
      <c r="AK723" s="58">
        <v>41.47</v>
      </c>
      <c r="AL723" s="58">
        <v>0</v>
      </c>
      <c r="AM723" s="58">
        <v>870.87</v>
      </c>
      <c r="AN723" s="58">
        <v>1060.5</v>
      </c>
      <c r="AO723" s="58">
        <v>702.25</v>
      </c>
      <c r="AP723" s="58">
        <v>0</v>
      </c>
      <c r="AQ723" s="58">
        <v>50</v>
      </c>
      <c r="AR723" s="58">
        <v>0</v>
      </c>
      <c r="AS723" s="58">
        <v>0</v>
      </c>
      <c r="AT723" s="58">
        <v>0</v>
      </c>
      <c r="AU723" s="58">
        <v>0</v>
      </c>
      <c r="AV723" s="58">
        <v>2457.07453407294</v>
      </c>
      <c r="AW723" s="58">
        <v>13154.244534072899</v>
      </c>
      <c r="AX723" s="58">
        <v>36434.076190476197</v>
      </c>
      <c r="AY723" s="58">
        <v>5340.5660377358499</v>
      </c>
      <c r="AZ723" s="58">
        <v>41774.642228211997</v>
      </c>
      <c r="BA723" s="58">
        <v>11028.947263123</v>
      </c>
    </row>
    <row r="724" spans="1:53">
      <c r="A724" s="56">
        <v>202405</v>
      </c>
      <c r="B724" s="56" t="s">
        <v>528</v>
      </c>
      <c r="C724" s="56" t="s">
        <v>106</v>
      </c>
      <c r="D724" s="56" t="s">
        <v>105</v>
      </c>
      <c r="E724" s="62" t="str">
        <f>VLOOKUP(C724,'[2]2024年门店-截止10.31'!A:C,3,0)</f>
        <v>营业</v>
      </c>
      <c r="F724" s="63">
        <f>VLOOKUP(C724,[2]面积!A:B,2,0)</f>
        <v>81.08</v>
      </c>
      <c r="G724" s="57" t="str">
        <f>IF(OR(E724="营业",E724="装修中"),VLOOKUP(C724,[2]当前组织架构!C:H,6,0),"")</f>
        <v>孙军</v>
      </c>
      <c r="H724" s="57" t="str">
        <f>IF(OR(E724="营业",E724="装修中"),VLOOKUP(C724,[2]当前组织架构!C:H,5,0),"")</f>
        <v>郭洋</v>
      </c>
      <c r="I724" s="58">
        <v>336586.74</v>
      </c>
      <c r="J724" s="58">
        <v>19052.080000000002</v>
      </c>
      <c r="K724" s="58">
        <v>317534.65999999997</v>
      </c>
      <c r="L724" s="58">
        <v>14324.54</v>
      </c>
      <c r="M724" s="58">
        <v>12830.79</v>
      </c>
      <c r="N724" s="58">
        <v>7177.46</v>
      </c>
      <c r="O724" s="58">
        <v>37330.6</v>
      </c>
      <c r="P724" s="58">
        <v>0</v>
      </c>
      <c r="Q724" s="58">
        <v>-1691.81398658273</v>
      </c>
      <c r="R724" s="58">
        <v>69971.576013417303</v>
      </c>
      <c r="S724" s="58">
        <v>14297.7633564962</v>
      </c>
      <c r="T724" s="58">
        <v>0</v>
      </c>
      <c r="U724" s="58">
        <v>4717.7</v>
      </c>
      <c r="V724" s="58">
        <v>88987.0393699134</v>
      </c>
      <c r="W724" s="58">
        <v>228547.62063008701</v>
      </c>
      <c r="X724" s="58">
        <v>40699.57</v>
      </c>
      <c r="Y724" s="58">
        <v>12151.03</v>
      </c>
      <c r="Z724" s="58">
        <v>2708.44</v>
      </c>
      <c r="AA724" s="58">
        <v>11597.8</v>
      </c>
      <c r="AB724" s="58">
        <v>1050.87358490566</v>
      </c>
      <c r="AC724" s="58">
        <v>0</v>
      </c>
      <c r="AD724" s="58">
        <v>68207.713584905694</v>
      </c>
      <c r="AE724" s="58">
        <v>6377.6</v>
      </c>
      <c r="AF724" s="58">
        <v>0</v>
      </c>
      <c r="AG724" s="58">
        <v>607.82000000000005</v>
      </c>
      <c r="AH724" s="58">
        <v>913.64</v>
      </c>
      <c r="AI724" s="58">
        <v>654</v>
      </c>
      <c r="AJ724" s="58">
        <v>872.67</v>
      </c>
      <c r="AK724" s="58">
        <v>45.22</v>
      </c>
      <c r="AL724" s="58">
        <v>0</v>
      </c>
      <c r="AM724" s="58">
        <v>955.65</v>
      </c>
      <c r="AN724" s="58">
        <v>4122.37</v>
      </c>
      <c r="AO724" s="58">
        <v>817.47</v>
      </c>
      <c r="AP724" s="58">
        <v>0</v>
      </c>
      <c r="AQ724" s="58">
        <v>0</v>
      </c>
      <c r="AR724" s="58">
        <v>0</v>
      </c>
      <c r="AS724" s="58">
        <v>0</v>
      </c>
      <c r="AT724" s="58">
        <v>0</v>
      </c>
      <c r="AU724" s="58">
        <v>0</v>
      </c>
      <c r="AV724" s="58">
        <v>2551.4464431638498</v>
      </c>
      <c r="AW724" s="58">
        <v>17917.886443163901</v>
      </c>
      <c r="AX724" s="58">
        <v>109066.361904762</v>
      </c>
      <c r="AY724" s="58">
        <v>22168.7169811321</v>
      </c>
      <c r="AZ724" s="58">
        <v>131235.07888589401</v>
      </c>
      <c r="BA724" s="58">
        <v>11186.9417161233</v>
      </c>
    </row>
    <row r="725" spans="1:53">
      <c r="A725" s="56">
        <v>202405</v>
      </c>
      <c r="B725" s="56" t="s">
        <v>528</v>
      </c>
      <c r="C725" s="56" t="s">
        <v>108</v>
      </c>
      <c r="D725" s="56" t="s">
        <v>107</v>
      </c>
      <c r="E725" s="62" t="str">
        <f>VLOOKUP(C725,'[2]2024年门店-截止10.31'!A:C,3,0)</f>
        <v>营业</v>
      </c>
      <c r="F725" s="63">
        <f>VLOOKUP(C725,[2]面积!A:B,2,0)</f>
        <v>70</v>
      </c>
      <c r="G725" s="57" t="str">
        <f>IF(OR(E725="营业",E725="装修中"),VLOOKUP(C725,[2]当前组织架构!C:H,6,0),"")</f>
        <v>孙军</v>
      </c>
      <c r="H725" s="57" t="str">
        <f>IF(OR(E725="营业",E725="装修中"),VLOOKUP(C725,[2]当前组织架构!C:H,5,0),"")</f>
        <v>郭洋</v>
      </c>
      <c r="I725" s="58">
        <v>157545.26999999999</v>
      </c>
      <c r="J725" s="58">
        <v>8917.66</v>
      </c>
      <c r="K725" s="58">
        <v>148627.60999999999</v>
      </c>
      <c r="L725" s="58">
        <v>8003.31</v>
      </c>
      <c r="M725" s="58">
        <v>7375.71</v>
      </c>
      <c r="N725" s="58">
        <v>11176.39</v>
      </c>
      <c r="O725" s="58">
        <v>21462.53</v>
      </c>
      <c r="P725" s="58">
        <v>0</v>
      </c>
      <c r="Q725" s="58">
        <v>-1133.5972593382801</v>
      </c>
      <c r="R725" s="58">
        <v>46884.342740661697</v>
      </c>
      <c r="S725" s="58">
        <v>8644.6802802656803</v>
      </c>
      <c r="T725" s="58">
        <v>0</v>
      </c>
      <c r="U725" s="58">
        <v>2779.44</v>
      </c>
      <c r="V725" s="58">
        <v>58308.463020927396</v>
      </c>
      <c r="W725" s="58">
        <v>90319.146979072597</v>
      </c>
      <c r="X725" s="58">
        <v>20269.79</v>
      </c>
      <c r="Y725" s="58">
        <v>5798.93</v>
      </c>
      <c r="Z725" s="58">
        <v>929.67</v>
      </c>
      <c r="AA725" s="58">
        <v>6973.85</v>
      </c>
      <c r="AB725" s="58">
        <v>436.03943396225998</v>
      </c>
      <c r="AC725" s="58">
        <v>0</v>
      </c>
      <c r="AD725" s="58">
        <v>34408.2794339623</v>
      </c>
      <c r="AE725" s="58">
        <v>4613.5600000000004</v>
      </c>
      <c r="AF725" s="58">
        <v>0</v>
      </c>
      <c r="AG725" s="58">
        <v>309.19</v>
      </c>
      <c r="AH725" s="58">
        <v>326.87</v>
      </c>
      <c r="AI725" s="58">
        <v>28</v>
      </c>
      <c r="AJ725" s="58">
        <v>0</v>
      </c>
      <c r="AK725" s="58">
        <v>43.02</v>
      </c>
      <c r="AL725" s="58">
        <v>0</v>
      </c>
      <c r="AM725" s="58">
        <v>773.36</v>
      </c>
      <c r="AN725" s="58">
        <v>222.92</v>
      </c>
      <c r="AO725" s="58">
        <v>536.29999999999995</v>
      </c>
      <c r="AP725" s="58">
        <v>0</v>
      </c>
      <c r="AQ725" s="58">
        <v>0</v>
      </c>
      <c r="AR725" s="58">
        <v>0</v>
      </c>
      <c r="AS725" s="58">
        <v>0</v>
      </c>
      <c r="AT725" s="58">
        <v>0</v>
      </c>
      <c r="AU725" s="58">
        <v>0</v>
      </c>
      <c r="AV725" s="58">
        <v>2551.4464431638498</v>
      </c>
      <c r="AW725" s="58">
        <v>9404.6664431638492</v>
      </c>
      <c r="AX725" s="58">
        <v>17013.333333333299</v>
      </c>
      <c r="AY725" s="58">
        <v>2008.4905660377401</v>
      </c>
      <c r="AZ725" s="58">
        <v>19021.823899371</v>
      </c>
      <c r="BA725" s="58">
        <v>27484.377202575401</v>
      </c>
    </row>
    <row r="726" spans="1:53">
      <c r="A726" s="56">
        <v>202405</v>
      </c>
      <c r="B726" s="56" t="s">
        <v>528</v>
      </c>
      <c r="C726" s="56" t="s">
        <v>110</v>
      </c>
      <c r="D726" s="56" t="s">
        <v>109</v>
      </c>
      <c r="E726" s="62" t="str">
        <f>VLOOKUP(C726,'[2]2024年门店-截止10.31'!A:C,3,0)</f>
        <v>营业</v>
      </c>
      <c r="F726" s="63">
        <f>VLOOKUP(C726,[2]面积!A:B,2,0)</f>
        <v>74.28</v>
      </c>
      <c r="G726" s="57" t="str">
        <f>IF(OR(E726="营业",E726="装修中"),VLOOKUP(C726,[2]当前组织架构!C:H,6,0),"")</f>
        <v>戴斌</v>
      </c>
      <c r="H726" s="57" t="str">
        <f>IF(OR(E726="营业",E726="装修中"),VLOOKUP(C726,[2]当前组织架构!C:H,5,0),"")</f>
        <v>冯珏</v>
      </c>
      <c r="I726" s="58">
        <v>251690.78</v>
      </c>
      <c r="J726" s="58">
        <v>14246.65</v>
      </c>
      <c r="K726" s="58">
        <v>237444.13</v>
      </c>
      <c r="L726" s="58">
        <v>11548.7</v>
      </c>
      <c r="M726" s="58">
        <v>12576.87</v>
      </c>
      <c r="N726" s="58">
        <v>11827.56</v>
      </c>
      <c r="O726" s="58">
        <v>31097.46</v>
      </c>
      <c r="P726" s="58">
        <v>0</v>
      </c>
      <c r="Q726" s="58">
        <v>-1582.91599058632</v>
      </c>
      <c r="R726" s="58">
        <v>65467.674009413699</v>
      </c>
      <c r="S726" s="58">
        <v>12368.3036900518</v>
      </c>
      <c r="T726" s="58">
        <v>0</v>
      </c>
      <c r="U726" s="58">
        <v>2918.12</v>
      </c>
      <c r="V726" s="58">
        <v>80754.097699465507</v>
      </c>
      <c r="W726" s="58">
        <v>156690.03230053501</v>
      </c>
      <c r="X726" s="58">
        <v>34520</v>
      </c>
      <c r="Y726" s="58">
        <v>4106.16</v>
      </c>
      <c r="Z726" s="58">
        <v>2114.2800000000002</v>
      </c>
      <c r="AA726" s="58">
        <v>4841.21</v>
      </c>
      <c r="AB726" s="58">
        <v>581.08094339623005</v>
      </c>
      <c r="AC726" s="58">
        <v>0</v>
      </c>
      <c r="AD726" s="58">
        <v>46162.7309433962</v>
      </c>
      <c r="AE726" s="58">
        <v>7609.51</v>
      </c>
      <c r="AF726" s="58">
        <v>0</v>
      </c>
      <c r="AG726" s="58">
        <v>554.37</v>
      </c>
      <c r="AH726" s="58">
        <v>675.33</v>
      </c>
      <c r="AI726" s="58">
        <v>0</v>
      </c>
      <c r="AJ726" s="58">
        <v>0</v>
      </c>
      <c r="AK726" s="58">
        <v>49.08</v>
      </c>
      <c r="AL726" s="58">
        <v>0</v>
      </c>
      <c r="AM726" s="58">
        <v>867.19</v>
      </c>
      <c r="AN726" s="58">
        <v>1720.4</v>
      </c>
      <c r="AO726" s="58">
        <v>993.14</v>
      </c>
      <c r="AP726" s="58">
        <v>0</v>
      </c>
      <c r="AQ726" s="58">
        <v>0</v>
      </c>
      <c r="AR726" s="58">
        <v>0</v>
      </c>
      <c r="AS726" s="58">
        <v>0</v>
      </c>
      <c r="AT726" s="58">
        <v>0</v>
      </c>
      <c r="AU726" s="58">
        <v>0</v>
      </c>
      <c r="AV726" s="58">
        <v>2609.9533118507202</v>
      </c>
      <c r="AW726" s="58">
        <v>15078.973311850699</v>
      </c>
      <c r="AX726" s="58">
        <v>60757.6095238095</v>
      </c>
      <c r="AY726" s="58">
        <v>7258.6132075471696</v>
      </c>
      <c r="AZ726" s="58">
        <v>68016.222731356698</v>
      </c>
      <c r="BA726" s="58">
        <v>27432.105313931399</v>
      </c>
    </row>
    <row r="727" spans="1:53">
      <c r="A727" s="56">
        <v>202405</v>
      </c>
      <c r="B727" s="56" t="s">
        <v>528</v>
      </c>
      <c r="C727" s="56" t="s">
        <v>112</v>
      </c>
      <c r="D727" s="56" t="s">
        <v>111</v>
      </c>
      <c r="E727" s="62" t="str">
        <f>VLOOKUP(C727,'[2]2024年门店-截止10.31'!A:C,3,0)</f>
        <v>营业</v>
      </c>
      <c r="F727" s="63">
        <f>VLOOKUP(C727,[2]面积!A:B,2,0)</f>
        <v>94.36</v>
      </c>
      <c r="G727" s="57" t="str">
        <f>IF(OR(E727="营业",E727="装修中"),VLOOKUP(C727,[2]当前组织架构!C:H,6,0),"")</f>
        <v>孙军</v>
      </c>
      <c r="H727" s="57" t="str">
        <f>IF(OR(E727="营业",E727="装修中"),VLOOKUP(C727,[2]当前组织架构!C:H,5,0),"")</f>
        <v>郭洋</v>
      </c>
      <c r="I727" s="58">
        <v>160719.46</v>
      </c>
      <c r="J727" s="58">
        <v>9097.3299999999908</v>
      </c>
      <c r="K727" s="58">
        <v>151622.13</v>
      </c>
      <c r="L727" s="58">
        <v>8217.66</v>
      </c>
      <c r="M727" s="58">
        <v>7439.76</v>
      </c>
      <c r="N727" s="58">
        <v>8926.0400000000009</v>
      </c>
      <c r="O727" s="58">
        <v>22133.67</v>
      </c>
      <c r="P727" s="58">
        <v>0</v>
      </c>
      <c r="Q727" s="58">
        <v>-1102.88801502418</v>
      </c>
      <c r="R727" s="58">
        <v>45614.241984975801</v>
      </c>
      <c r="S727" s="58">
        <v>8740.5039054614499</v>
      </c>
      <c r="T727" s="58">
        <v>0</v>
      </c>
      <c r="U727" s="58">
        <v>2605.38</v>
      </c>
      <c r="V727" s="58">
        <v>56960.125890437303</v>
      </c>
      <c r="W727" s="58">
        <v>94662.004109562695</v>
      </c>
      <c r="X727" s="58">
        <v>24694.2</v>
      </c>
      <c r="Y727" s="58">
        <v>4995</v>
      </c>
      <c r="Z727" s="58">
        <v>1410.96</v>
      </c>
      <c r="AA727" s="58">
        <v>5800.97</v>
      </c>
      <c r="AB727" s="58">
        <v>381.0958490566</v>
      </c>
      <c r="AC727" s="58">
        <v>0</v>
      </c>
      <c r="AD727" s="58">
        <v>37282.225849056602</v>
      </c>
      <c r="AE727" s="58">
        <v>5400</v>
      </c>
      <c r="AF727" s="58">
        <v>0</v>
      </c>
      <c r="AG727" s="58">
        <v>323.20999999999998</v>
      </c>
      <c r="AH727" s="58">
        <v>574.87</v>
      </c>
      <c r="AI727" s="58">
        <v>655</v>
      </c>
      <c r="AJ727" s="58">
        <v>58.42</v>
      </c>
      <c r="AK727" s="58">
        <v>54.27</v>
      </c>
      <c r="AL727" s="58">
        <v>0</v>
      </c>
      <c r="AM727" s="58">
        <v>1445.26</v>
      </c>
      <c r="AN727" s="58">
        <v>628.66999999999996</v>
      </c>
      <c r="AO727" s="58">
        <v>590.72</v>
      </c>
      <c r="AP727" s="58">
        <v>0</v>
      </c>
      <c r="AQ727" s="58">
        <v>0</v>
      </c>
      <c r="AR727" s="58">
        <v>0</v>
      </c>
      <c r="AS727" s="58">
        <v>0</v>
      </c>
      <c r="AT727" s="58">
        <v>0</v>
      </c>
      <c r="AU727" s="58">
        <v>0</v>
      </c>
      <c r="AV727" s="58">
        <v>2318.3837158911201</v>
      </c>
      <c r="AW727" s="58">
        <v>12048.803715891099</v>
      </c>
      <c r="AX727" s="58">
        <v>33026</v>
      </c>
      <c r="AY727" s="58">
        <v>8357.6037735849095</v>
      </c>
      <c r="AZ727" s="58">
        <v>41383.603773584902</v>
      </c>
      <c r="BA727" s="58">
        <v>3947.37077103008</v>
      </c>
    </row>
    <row r="728" spans="1:53">
      <c r="A728" s="56">
        <v>202405</v>
      </c>
      <c r="B728" s="56" t="s">
        <v>528</v>
      </c>
      <c r="C728" s="56" t="s">
        <v>114</v>
      </c>
      <c r="D728" s="56" t="s">
        <v>113</v>
      </c>
      <c r="E728" s="62" t="str">
        <f>VLOOKUP(C728,'[2]2024年门店-截止10.31'!A:C,3,0)</f>
        <v>营业</v>
      </c>
      <c r="F728" s="63">
        <f>VLOOKUP(C728,[2]面积!A:B,2,0)</f>
        <v>70.5</v>
      </c>
      <c r="G728" s="57" t="str">
        <f>IF(OR(E728="营业",E728="装修中"),VLOOKUP(C728,[2]当前组织架构!C:H,6,0),"")</f>
        <v>孙军</v>
      </c>
      <c r="H728" s="57" t="str">
        <f>IF(OR(E728="营业",E728="装修中"),VLOOKUP(C728,[2]当前组织架构!C:H,5,0),"")</f>
        <v>郭洋</v>
      </c>
      <c r="I728" s="58">
        <v>295625.33</v>
      </c>
      <c r="J728" s="58">
        <v>16733.509999999998</v>
      </c>
      <c r="K728" s="58">
        <v>278891.82</v>
      </c>
      <c r="L728" s="58">
        <v>13368.38</v>
      </c>
      <c r="M728" s="58">
        <v>10978.1</v>
      </c>
      <c r="N728" s="58">
        <v>10801.09</v>
      </c>
      <c r="O728" s="58">
        <v>13982.67</v>
      </c>
      <c r="P728" s="58">
        <v>0</v>
      </c>
      <c r="Q728" s="58">
        <v>-1159.85619988346</v>
      </c>
      <c r="R728" s="58">
        <v>47970.383800116499</v>
      </c>
      <c r="S728" s="58">
        <v>6743.2450697557797</v>
      </c>
      <c r="T728" s="58">
        <v>0</v>
      </c>
      <c r="U728" s="58">
        <v>2766.23</v>
      </c>
      <c r="V728" s="58">
        <v>57479.858869872303</v>
      </c>
      <c r="W728" s="58">
        <v>221411.96113012801</v>
      </c>
      <c r="X728" s="58">
        <v>37400.85</v>
      </c>
      <c r="Y728" s="58">
        <v>4929.58</v>
      </c>
      <c r="Z728" s="58">
        <v>2539.91</v>
      </c>
      <c r="AA728" s="58">
        <v>6737.34</v>
      </c>
      <c r="AB728" s="58">
        <v>2546.41622641509</v>
      </c>
      <c r="AC728" s="58">
        <v>0</v>
      </c>
      <c r="AD728" s="58">
        <v>54154.096226415102</v>
      </c>
      <c r="AE728" s="58">
        <v>6451.84</v>
      </c>
      <c r="AF728" s="58">
        <v>0</v>
      </c>
      <c r="AG728" s="58">
        <v>593.42999999999995</v>
      </c>
      <c r="AH728" s="58">
        <v>615.52</v>
      </c>
      <c r="AI728" s="58">
        <v>585</v>
      </c>
      <c r="AJ728" s="58">
        <v>538.1</v>
      </c>
      <c r="AK728" s="58">
        <v>41.53</v>
      </c>
      <c r="AL728" s="58">
        <v>0</v>
      </c>
      <c r="AM728" s="58">
        <v>818.81</v>
      </c>
      <c r="AN728" s="58">
        <v>254.32</v>
      </c>
      <c r="AO728" s="58">
        <v>919.5</v>
      </c>
      <c r="AP728" s="58">
        <v>0</v>
      </c>
      <c r="AQ728" s="58">
        <v>300</v>
      </c>
      <c r="AR728" s="58">
        <v>0</v>
      </c>
      <c r="AS728" s="58">
        <v>0</v>
      </c>
      <c r="AT728" s="58">
        <v>0</v>
      </c>
      <c r="AU728" s="58">
        <v>0</v>
      </c>
      <c r="AV728" s="58">
        <v>2134.07723218615</v>
      </c>
      <c r="AW728" s="58">
        <v>13252.1272321862</v>
      </c>
      <c r="AX728" s="58">
        <v>49014.285714285703</v>
      </c>
      <c r="AY728" s="58">
        <v>5027.5188679245302</v>
      </c>
      <c r="AZ728" s="58">
        <v>54041.804582210199</v>
      </c>
      <c r="BA728" s="58">
        <v>99963.933089316502</v>
      </c>
    </row>
    <row r="729" spans="1:53">
      <c r="A729" s="56">
        <v>202405</v>
      </c>
      <c r="B729" s="56" t="s">
        <v>528</v>
      </c>
      <c r="C729" s="56" t="s">
        <v>116</v>
      </c>
      <c r="D729" s="56" t="s">
        <v>115</v>
      </c>
      <c r="E729" s="62" t="str">
        <f>VLOOKUP(C729,'[2]2024年门店-截止10.31'!A:C,3,0)</f>
        <v>营业</v>
      </c>
      <c r="F729" s="63">
        <f>VLOOKUP(C729,[2]面积!A:B,2,0)</f>
        <v>110.09</v>
      </c>
      <c r="G729" s="57" t="str">
        <f>IF(OR(E729="营业",E729="装修中"),VLOOKUP(C729,[2]当前组织架构!C:H,6,0),"")</f>
        <v>孙军</v>
      </c>
      <c r="H729" s="57" t="str">
        <f>IF(OR(E729="营业",E729="装修中"),VLOOKUP(C729,[2]当前组织架构!C:H,5,0),"")</f>
        <v>甘胜斌</v>
      </c>
      <c r="I729" s="58">
        <v>142505.01999999999</v>
      </c>
      <c r="J729" s="58">
        <v>8066.3199999999797</v>
      </c>
      <c r="K729" s="58">
        <v>134438.70000000001</v>
      </c>
      <c r="L729" s="58">
        <v>7444.01</v>
      </c>
      <c r="M729" s="58">
        <v>6702.13</v>
      </c>
      <c r="N729" s="58">
        <v>5852.58</v>
      </c>
      <c r="O729" s="58">
        <v>18978.400000000001</v>
      </c>
      <c r="P729" s="58">
        <v>0</v>
      </c>
      <c r="Q729" s="58">
        <v>-920.16351407201603</v>
      </c>
      <c r="R729" s="58">
        <v>38056.956485928</v>
      </c>
      <c r="S729" s="58">
        <v>7427.2344900948101</v>
      </c>
      <c r="T729" s="58">
        <v>0</v>
      </c>
      <c r="U729" s="58">
        <v>1414.02</v>
      </c>
      <c r="V729" s="58">
        <v>46898.210976022798</v>
      </c>
      <c r="W729" s="58">
        <v>87540.489023977207</v>
      </c>
      <c r="X729" s="58">
        <v>17330.5</v>
      </c>
      <c r="Y729" s="58">
        <v>8211.1200000000008</v>
      </c>
      <c r="Z729" s="58">
        <v>801.9</v>
      </c>
      <c r="AA729" s="58">
        <v>4553.5200000000004</v>
      </c>
      <c r="AB729" s="58">
        <v>269.66377358491002</v>
      </c>
      <c r="AC729" s="58">
        <v>0</v>
      </c>
      <c r="AD729" s="58">
        <v>31166.703773584901</v>
      </c>
      <c r="AE729" s="58">
        <v>6125.79</v>
      </c>
      <c r="AF729" s="58">
        <v>0</v>
      </c>
      <c r="AG729" s="58">
        <v>285.52999999999997</v>
      </c>
      <c r="AH729" s="58">
        <v>498.03</v>
      </c>
      <c r="AI729" s="58">
        <v>370</v>
      </c>
      <c r="AJ729" s="58">
        <v>0</v>
      </c>
      <c r="AK729" s="58">
        <v>51.78</v>
      </c>
      <c r="AL729" s="58">
        <v>0</v>
      </c>
      <c r="AM729" s="58">
        <v>641.73</v>
      </c>
      <c r="AN729" s="58">
        <v>1140.3699999999999</v>
      </c>
      <c r="AO729" s="58">
        <v>799.56</v>
      </c>
      <c r="AP729" s="58">
        <v>0</v>
      </c>
      <c r="AQ729" s="58">
        <v>50</v>
      </c>
      <c r="AR729" s="58">
        <v>0</v>
      </c>
      <c r="AS729" s="58">
        <v>0</v>
      </c>
      <c r="AT729" s="58">
        <v>0</v>
      </c>
      <c r="AU729" s="58">
        <v>0</v>
      </c>
      <c r="AV729" s="58">
        <v>2457.07453407294</v>
      </c>
      <c r="AW729" s="58">
        <v>12419.8645340729</v>
      </c>
      <c r="AX729" s="58">
        <v>32712.4571428571</v>
      </c>
      <c r="AY729" s="58">
        <v>9129.3490566037708</v>
      </c>
      <c r="AZ729" s="58">
        <v>41841.806199460902</v>
      </c>
      <c r="BA729" s="58">
        <v>2112.1145168585399</v>
      </c>
    </row>
    <row r="730" spans="1:53">
      <c r="A730" s="56">
        <v>202405</v>
      </c>
      <c r="B730" s="56" t="s">
        <v>528</v>
      </c>
      <c r="C730" s="56" t="s">
        <v>118</v>
      </c>
      <c r="D730" s="56" t="s">
        <v>117</v>
      </c>
      <c r="E730" s="62" t="str">
        <f>VLOOKUP(C730,'[2]2024年门店-截止10.31'!A:C,3,0)</f>
        <v>已闭店</v>
      </c>
      <c r="F730" s="63">
        <f>VLOOKUP(C730,[2]面积!A:B,2,0)</f>
        <v>98</v>
      </c>
      <c r="G730" s="57" t="str">
        <f>IF(OR(E730="营业",E730="装修中"),VLOOKUP(C730,[2]当前组织架构!C:H,6,0),"")</f>
        <v/>
      </c>
      <c r="H730" s="57" t="str">
        <f>IF(OR(E730="营业",E730="装修中"),VLOOKUP(C730,[2]当前组织架构!C:H,5,0),"")</f>
        <v/>
      </c>
      <c r="I730" s="58">
        <v>136852.29999999999</v>
      </c>
      <c r="J730" s="58">
        <v>3985.9899999999898</v>
      </c>
      <c r="K730" s="58">
        <v>132866.31</v>
      </c>
      <c r="L730" s="58">
        <v>5606.41</v>
      </c>
      <c r="M730" s="58">
        <v>5757.32</v>
      </c>
      <c r="N730" s="58">
        <v>2412</v>
      </c>
      <c r="O730" s="58">
        <v>15972.61</v>
      </c>
      <c r="P730" s="58">
        <v>0</v>
      </c>
      <c r="Q730" s="58">
        <v>-702.29244931921903</v>
      </c>
      <c r="R730" s="58">
        <v>29046.0475506808</v>
      </c>
      <c r="S730" s="58">
        <v>6060.6444718879702</v>
      </c>
      <c r="T730" s="58">
        <v>0</v>
      </c>
      <c r="U730" s="58">
        <v>3750.45</v>
      </c>
      <c r="V730" s="58">
        <v>38857.142022568703</v>
      </c>
      <c r="W730" s="58">
        <v>94009.167977431294</v>
      </c>
      <c r="X730" s="58">
        <v>17400.41</v>
      </c>
      <c r="Y730" s="58">
        <v>4184.07</v>
      </c>
      <c r="Z730" s="58">
        <v>1929.36</v>
      </c>
      <c r="AA730" s="58">
        <v>4203.51</v>
      </c>
      <c r="AB730" s="58">
        <v>451.71867924527999</v>
      </c>
      <c r="AC730" s="58">
        <v>0</v>
      </c>
      <c r="AD730" s="58">
        <v>28169.068679245302</v>
      </c>
      <c r="AE730" s="58">
        <v>4140.8</v>
      </c>
      <c r="AF730" s="58">
        <v>30.96</v>
      </c>
      <c r="AG730" s="58">
        <v>73</v>
      </c>
      <c r="AH730" s="58">
        <v>50</v>
      </c>
      <c r="AI730" s="58">
        <v>2010</v>
      </c>
      <c r="AJ730" s="58">
        <v>42.49</v>
      </c>
      <c r="AK730" s="58">
        <v>167.06</v>
      </c>
      <c r="AL730" s="58">
        <v>0</v>
      </c>
      <c r="AM730" s="58">
        <v>436.82</v>
      </c>
      <c r="AN730" s="58">
        <v>3984.23</v>
      </c>
      <c r="AO730" s="58">
        <v>480.02</v>
      </c>
      <c r="AP730" s="58">
        <v>0</v>
      </c>
      <c r="AQ730" s="58">
        <v>50</v>
      </c>
      <c r="AR730" s="58">
        <v>0</v>
      </c>
      <c r="AS730" s="58">
        <v>0</v>
      </c>
      <c r="AT730" s="58">
        <v>0</v>
      </c>
      <c r="AU730" s="58">
        <v>0</v>
      </c>
      <c r="AV730" s="58">
        <v>2525.4174837584701</v>
      </c>
      <c r="AW730" s="58">
        <v>13990.797483758501</v>
      </c>
      <c r="AX730" s="58">
        <v>22761.29</v>
      </c>
      <c r="AY730" s="58">
        <v>6828.39</v>
      </c>
      <c r="AZ730" s="58">
        <v>29589.68</v>
      </c>
      <c r="BA730" s="58">
        <v>22259.621814427501</v>
      </c>
    </row>
    <row r="731" spans="1:53">
      <c r="A731" s="56">
        <v>202405</v>
      </c>
      <c r="B731" s="56" t="s">
        <v>528</v>
      </c>
      <c r="C731" s="56" t="s">
        <v>120</v>
      </c>
      <c r="D731" s="56" t="s">
        <v>119</v>
      </c>
      <c r="E731" s="62" t="str">
        <f>VLOOKUP(C731,'[2]2024年门店-截止10.31'!A:C,3,0)</f>
        <v>已闭店</v>
      </c>
      <c r="F731" s="63">
        <f>VLOOKUP(C731,[2]面积!A:B,2,0)</f>
        <v>80.62</v>
      </c>
      <c r="G731" s="57" t="str">
        <f>IF(OR(E731="营业",E731="装修中"),VLOOKUP(C731,[2]当前组织架构!C:H,6,0),"")</f>
        <v/>
      </c>
      <c r="H731" s="57" t="str">
        <f>IF(OR(E731="营业",E731="装修中"),VLOOKUP(C731,[2]当前组织架构!C:H,5,0),"")</f>
        <v/>
      </c>
      <c r="I731" s="58">
        <v>75866.06</v>
      </c>
      <c r="J731" s="58">
        <v>2209.69</v>
      </c>
      <c r="K731" s="58">
        <v>73656.37</v>
      </c>
      <c r="L731" s="58">
        <v>4015.73</v>
      </c>
      <c r="M731" s="58">
        <v>3160.32</v>
      </c>
      <c r="N731" s="58">
        <v>1234.05</v>
      </c>
      <c r="O731" s="58">
        <v>9864.7000000000007</v>
      </c>
      <c r="P731" s="58">
        <v>0</v>
      </c>
      <c r="Q731" s="58">
        <v>-431.427570507089</v>
      </c>
      <c r="R731" s="58">
        <v>17843.372429492902</v>
      </c>
      <c r="S731" s="58">
        <v>3736.9699570997</v>
      </c>
      <c r="T731" s="58">
        <v>0</v>
      </c>
      <c r="U731" s="58">
        <v>6295.41</v>
      </c>
      <c r="V731" s="58">
        <v>27875.752386592601</v>
      </c>
      <c r="W731" s="58">
        <v>45780.617613407398</v>
      </c>
      <c r="X731" s="58">
        <v>11917.5</v>
      </c>
      <c r="Y731" s="58">
        <v>1905.75</v>
      </c>
      <c r="Z731" s="58">
        <v>0</v>
      </c>
      <c r="AA731" s="58">
        <v>2768.78</v>
      </c>
      <c r="AB731" s="58">
        <v>330.7</v>
      </c>
      <c r="AC731" s="58">
        <v>0</v>
      </c>
      <c r="AD731" s="58">
        <v>16922.73</v>
      </c>
      <c r="AE731" s="58">
        <v>2000</v>
      </c>
      <c r="AF731" s="58">
        <v>0</v>
      </c>
      <c r="AG731" s="58">
        <v>74.69</v>
      </c>
      <c r="AH731" s="58">
        <v>250</v>
      </c>
      <c r="AI731" s="58">
        <v>770</v>
      </c>
      <c r="AJ731" s="58">
        <v>0</v>
      </c>
      <c r="AK731" s="58">
        <v>39.9</v>
      </c>
      <c r="AL731" s="58">
        <v>0</v>
      </c>
      <c r="AM731" s="58">
        <v>384.65</v>
      </c>
      <c r="AN731" s="58">
        <v>876.95</v>
      </c>
      <c r="AO731" s="58">
        <v>415.05</v>
      </c>
      <c r="AP731" s="58">
        <v>0</v>
      </c>
      <c r="AQ731" s="58">
        <v>50</v>
      </c>
      <c r="AR731" s="58">
        <v>0</v>
      </c>
      <c r="AS731" s="58">
        <v>0</v>
      </c>
      <c r="AT731" s="58">
        <v>0</v>
      </c>
      <c r="AU731" s="58">
        <v>0</v>
      </c>
      <c r="AV731" s="58">
        <v>2320.6719761214599</v>
      </c>
      <c r="AW731" s="58">
        <v>7181.9119761214597</v>
      </c>
      <c r="AX731" s="58">
        <v>19348.8</v>
      </c>
      <c r="AY731" s="58">
        <v>6341.13</v>
      </c>
      <c r="AZ731" s="58">
        <v>25689.93</v>
      </c>
      <c r="BA731" s="58">
        <v>-4013.9543627140602</v>
      </c>
    </row>
    <row r="732" spans="1:53">
      <c r="A732" s="56">
        <v>202405</v>
      </c>
      <c r="B732" s="56" t="s">
        <v>528</v>
      </c>
      <c r="C732" s="56" t="s">
        <v>124</v>
      </c>
      <c r="D732" s="56" t="s">
        <v>123</v>
      </c>
      <c r="E732" s="62" t="str">
        <f>VLOOKUP(C732,'[2]2024年门店-截止10.31'!A:C,3,0)</f>
        <v>营业</v>
      </c>
      <c r="F732" s="63">
        <f>VLOOKUP(C732,[2]面积!A:B,2,0)</f>
        <v>74</v>
      </c>
      <c r="G732" s="57" t="str">
        <f>IF(OR(E732="营业",E732="装修中"),VLOOKUP(C732,[2]当前组织架构!C:H,6,0),"")</f>
        <v>戴斌</v>
      </c>
      <c r="H732" s="57" t="str">
        <f>IF(OR(E732="营业",E732="装修中"),VLOOKUP(C732,[2]当前组织架构!C:H,5,0),"")</f>
        <v>董婷婷</v>
      </c>
      <c r="I732" s="58">
        <v>208525.81</v>
      </c>
      <c r="J732" s="58">
        <v>11803.35</v>
      </c>
      <c r="K732" s="58">
        <v>196722.46</v>
      </c>
      <c r="L732" s="58">
        <v>10727.43</v>
      </c>
      <c r="M732" s="58">
        <v>10173.879999999999</v>
      </c>
      <c r="N732" s="58">
        <v>11608.77</v>
      </c>
      <c r="O732" s="58">
        <v>27549.5</v>
      </c>
      <c r="P732" s="58">
        <v>0</v>
      </c>
      <c r="Q732" s="58">
        <v>-1417.8737214676</v>
      </c>
      <c r="R732" s="58">
        <v>58641.706278532401</v>
      </c>
      <c r="S732" s="58">
        <v>10998.2125993644</v>
      </c>
      <c r="T732" s="58">
        <v>0</v>
      </c>
      <c r="U732" s="58">
        <v>3102.55</v>
      </c>
      <c r="V732" s="58">
        <v>72742.468877896797</v>
      </c>
      <c r="W732" s="58">
        <v>123979.99112210301</v>
      </c>
      <c r="X732" s="58">
        <v>30189.46</v>
      </c>
      <c r="Y732" s="58">
        <v>8186.9</v>
      </c>
      <c r="Z732" s="58">
        <v>1792.98</v>
      </c>
      <c r="AA732" s="58">
        <v>8484.7900000000009</v>
      </c>
      <c r="AB732" s="58">
        <v>565.01849056603999</v>
      </c>
      <c r="AC732" s="58">
        <v>0</v>
      </c>
      <c r="AD732" s="58">
        <v>49219.148490566004</v>
      </c>
      <c r="AE732" s="58">
        <v>6078.58</v>
      </c>
      <c r="AF732" s="58">
        <v>65.900000000000006</v>
      </c>
      <c r="AG732" s="58">
        <v>474.71</v>
      </c>
      <c r="AH732" s="58">
        <v>284.69</v>
      </c>
      <c r="AI732" s="58">
        <v>94</v>
      </c>
      <c r="AJ732" s="58">
        <v>0</v>
      </c>
      <c r="AK732" s="58">
        <v>33.54</v>
      </c>
      <c r="AL732" s="58">
        <v>0</v>
      </c>
      <c r="AM732" s="58">
        <v>1107.6600000000001</v>
      </c>
      <c r="AN732" s="58">
        <v>1095.4000000000001</v>
      </c>
      <c r="AO732" s="58">
        <v>584.97</v>
      </c>
      <c r="AP732" s="58">
        <v>0</v>
      </c>
      <c r="AQ732" s="58">
        <v>278</v>
      </c>
      <c r="AR732" s="58">
        <v>0</v>
      </c>
      <c r="AS732" s="58">
        <v>0</v>
      </c>
      <c r="AT732" s="58">
        <v>0</v>
      </c>
      <c r="AU732" s="58">
        <v>0</v>
      </c>
      <c r="AV732" s="58">
        <v>2551.4464431638498</v>
      </c>
      <c r="AW732" s="58">
        <v>12648.8964431638</v>
      </c>
      <c r="AX732" s="58">
        <v>33805.371428571401</v>
      </c>
      <c r="AY732" s="58">
        <v>19490.339622641499</v>
      </c>
      <c r="AZ732" s="58">
        <v>53295.7110512129</v>
      </c>
      <c r="BA732" s="58">
        <v>8816.2351371602999</v>
      </c>
    </row>
    <row r="733" spans="1:53">
      <c r="A733" s="56">
        <v>202405</v>
      </c>
      <c r="B733" s="56" t="s">
        <v>528</v>
      </c>
      <c r="C733" s="56" t="s">
        <v>126</v>
      </c>
      <c r="D733" s="56" t="s">
        <v>125</v>
      </c>
      <c r="E733" s="62" t="str">
        <f>VLOOKUP(C733,'[2]2024年门店-截止10.31'!A:C,3,0)</f>
        <v>已闭店</v>
      </c>
      <c r="F733" s="63">
        <f>VLOOKUP(C733,[2]面积!A:B,2,0)</f>
        <v>86.54</v>
      </c>
      <c r="G733" s="57" t="str">
        <f>IF(OR(E733="营业",E733="装修中"),VLOOKUP(C733,[2]当前组织架构!C:H,6,0),"")</f>
        <v/>
      </c>
      <c r="H733" s="57" t="str">
        <f>IF(OR(E733="营业",E733="装修中"),VLOOKUP(C733,[2]当前组织架构!C:H,5,0),"")</f>
        <v/>
      </c>
      <c r="I733" s="58">
        <v>0</v>
      </c>
      <c r="J733" s="58">
        <v>0</v>
      </c>
      <c r="K733" s="58">
        <v>0</v>
      </c>
      <c r="L733" s="58">
        <v>-0.05</v>
      </c>
      <c r="M733" s="58">
        <v>0</v>
      </c>
      <c r="N733" s="58">
        <v>0</v>
      </c>
      <c r="O733" s="58">
        <v>0</v>
      </c>
      <c r="P733" s="58">
        <v>0</v>
      </c>
      <c r="Q733" s="58">
        <v>1.18038930797352E-3</v>
      </c>
      <c r="R733" s="58">
        <v>-4.8819610692026498E-2</v>
      </c>
      <c r="S733" s="58">
        <v>-3.1134311035111301E-3</v>
      </c>
      <c r="T733" s="58">
        <v>0</v>
      </c>
      <c r="U733" s="58">
        <v>70.75</v>
      </c>
      <c r="V733" s="58">
        <v>70.698066958204507</v>
      </c>
      <c r="W733" s="58">
        <v>-70.698066958204507</v>
      </c>
      <c r="X733" s="58">
        <v>0</v>
      </c>
      <c r="Y733" s="58">
        <v>0</v>
      </c>
      <c r="Z733" s="58">
        <v>0</v>
      </c>
      <c r="AA733" s="58">
        <v>0</v>
      </c>
      <c r="AB733" s="58">
        <v>0</v>
      </c>
      <c r="AC733" s="58">
        <v>0</v>
      </c>
      <c r="AD733" s="58">
        <v>0</v>
      </c>
      <c r="AE733" s="58">
        <v>226.38</v>
      </c>
      <c r="AF733" s="58">
        <v>96.7</v>
      </c>
      <c r="AG733" s="58">
        <v>0</v>
      </c>
      <c r="AH733" s="58">
        <v>51.1</v>
      </c>
      <c r="AI733" s="58">
        <v>0</v>
      </c>
      <c r="AJ733" s="58">
        <v>0</v>
      </c>
      <c r="AK733" s="58">
        <v>0</v>
      </c>
      <c r="AL733" s="58">
        <v>0</v>
      </c>
      <c r="AM733" s="58">
        <v>0</v>
      </c>
      <c r="AN733" s="58">
        <v>0</v>
      </c>
      <c r="AO733" s="58">
        <v>0</v>
      </c>
      <c r="AP733" s="58">
        <v>0</v>
      </c>
      <c r="AQ733" s="58">
        <v>206</v>
      </c>
      <c r="AR733" s="58">
        <v>0</v>
      </c>
      <c r="AS733" s="58">
        <v>0</v>
      </c>
      <c r="AT733" s="58">
        <v>0</v>
      </c>
      <c r="AU733" s="58">
        <v>0</v>
      </c>
      <c r="AV733" s="58">
        <v>0</v>
      </c>
      <c r="AW733" s="58">
        <v>580.17999999999995</v>
      </c>
      <c r="AX733" s="58">
        <v>0</v>
      </c>
      <c r="AY733" s="58">
        <v>0</v>
      </c>
      <c r="AZ733" s="58">
        <v>0</v>
      </c>
      <c r="BA733" s="58">
        <v>-650.87806695820495</v>
      </c>
    </row>
    <row r="734" spans="1:53">
      <c r="A734" s="56">
        <v>202405</v>
      </c>
      <c r="B734" s="56" t="s">
        <v>528</v>
      </c>
      <c r="C734" s="56" t="s">
        <v>128</v>
      </c>
      <c r="D734" s="56" t="s">
        <v>127</v>
      </c>
      <c r="E734" s="62" t="str">
        <f>VLOOKUP(C734,'[2]2024年门店-截止10.31'!A:C,3,0)</f>
        <v>已闭店</v>
      </c>
      <c r="F734" s="63">
        <f>VLOOKUP(C734,[2]面积!A:B,2,0)</f>
        <v>113</v>
      </c>
      <c r="G734" s="57" t="str">
        <f>IF(OR(E734="营业",E734="装修中"),VLOOKUP(C734,[2]当前组织架构!C:H,6,0),"")</f>
        <v/>
      </c>
      <c r="H734" s="57" t="str">
        <f>IF(OR(E734="营业",E734="装修中"),VLOOKUP(C734,[2]当前组织架构!C:H,5,0),"")</f>
        <v/>
      </c>
      <c r="I734" s="58">
        <v>106180.27</v>
      </c>
      <c r="J734" s="58">
        <v>3092.63</v>
      </c>
      <c r="K734" s="58">
        <v>103087.64</v>
      </c>
      <c r="L734" s="58">
        <v>6175.55</v>
      </c>
      <c r="M734" s="58">
        <v>7944.18</v>
      </c>
      <c r="N734" s="58">
        <v>4264.22</v>
      </c>
      <c r="O734" s="58">
        <v>17229.37</v>
      </c>
      <c r="P734" s="58">
        <v>0</v>
      </c>
      <c r="Q734" s="58">
        <v>-840.75164298878894</v>
      </c>
      <c r="R734" s="58">
        <v>34772.568357011201</v>
      </c>
      <c r="S734" s="58">
        <v>6756.9635363523303</v>
      </c>
      <c r="T734" s="58">
        <v>0</v>
      </c>
      <c r="U734" s="58">
        <v>4183.3</v>
      </c>
      <c r="V734" s="58">
        <v>45712.831893363502</v>
      </c>
      <c r="W734" s="58">
        <v>57374.808106636498</v>
      </c>
      <c r="X734" s="58">
        <v>15229.79</v>
      </c>
      <c r="Y734" s="58">
        <v>5819.07</v>
      </c>
      <c r="Z734" s="58">
        <v>850.93</v>
      </c>
      <c r="AA734" s="58">
        <v>3926.9</v>
      </c>
      <c r="AB734" s="58">
        <v>678.11773584905995</v>
      </c>
      <c r="AC734" s="58">
        <v>0</v>
      </c>
      <c r="AD734" s="58">
        <v>26504.807735849099</v>
      </c>
      <c r="AE734" s="58">
        <v>3000</v>
      </c>
      <c r="AF734" s="58">
        <v>0</v>
      </c>
      <c r="AG734" s="58">
        <v>425.17</v>
      </c>
      <c r="AH734" s="58">
        <v>252</v>
      </c>
      <c r="AI734" s="58">
        <v>375</v>
      </c>
      <c r="AJ734" s="58">
        <v>0</v>
      </c>
      <c r="AK734" s="58">
        <v>38.450000000000003</v>
      </c>
      <c r="AL734" s="58">
        <v>0</v>
      </c>
      <c r="AM734" s="58">
        <v>868.87</v>
      </c>
      <c r="AN734" s="58">
        <v>606.82000000000005</v>
      </c>
      <c r="AO734" s="58">
        <v>871.46</v>
      </c>
      <c r="AP734" s="58">
        <v>0</v>
      </c>
      <c r="AQ734" s="58">
        <v>0</v>
      </c>
      <c r="AR734" s="58">
        <v>0</v>
      </c>
      <c r="AS734" s="58">
        <v>0</v>
      </c>
      <c r="AT734" s="58">
        <v>0</v>
      </c>
      <c r="AU734" s="58">
        <v>0</v>
      </c>
      <c r="AV734" s="58">
        <v>2527.97766812998</v>
      </c>
      <c r="AW734" s="58">
        <v>8965.7476681299795</v>
      </c>
      <c r="AX734" s="58">
        <v>24860</v>
      </c>
      <c r="AY734" s="58">
        <v>9001</v>
      </c>
      <c r="AZ734" s="58">
        <v>33861</v>
      </c>
      <c r="BA734" s="58">
        <v>-11956.747297342599</v>
      </c>
    </row>
    <row r="735" spans="1:53">
      <c r="A735" s="56">
        <v>202405</v>
      </c>
      <c r="B735" s="56" t="s">
        <v>528</v>
      </c>
      <c r="C735" s="56" t="s">
        <v>130</v>
      </c>
      <c r="D735" s="56" t="s">
        <v>129</v>
      </c>
      <c r="E735" s="62" t="str">
        <f>VLOOKUP(C735,'[2]2024年门店-截止10.31'!A:C,3,0)</f>
        <v>营业</v>
      </c>
      <c r="F735" s="63">
        <f>VLOOKUP(C735,[2]面积!A:B,2,0)</f>
        <v>131.47999999999999</v>
      </c>
      <c r="G735" s="57" t="str">
        <f>IF(OR(E735="营业",E735="装修中"),VLOOKUP(C735,[2]当前组织架构!C:H,6,0),"")</f>
        <v>孙军</v>
      </c>
      <c r="H735" s="57" t="str">
        <f>IF(OR(E735="营业",E735="装修中"),VLOOKUP(C735,[2]当前组织架构!C:H,5,0),"")</f>
        <v>郭洋</v>
      </c>
      <c r="I735" s="58">
        <v>130605.99</v>
      </c>
      <c r="J735" s="58">
        <v>7392.79000000001</v>
      </c>
      <c r="K735" s="58">
        <v>123213.2</v>
      </c>
      <c r="L735" s="58">
        <v>7315.88</v>
      </c>
      <c r="M735" s="58">
        <v>6359.79</v>
      </c>
      <c r="N735" s="58">
        <v>6739.96</v>
      </c>
      <c r="O735" s="58">
        <v>16396.689999999999</v>
      </c>
      <c r="P735" s="58">
        <v>0</v>
      </c>
      <c r="Q735" s="58">
        <v>-869.05737859399403</v>
      </c>
      <c r="R735" s="58">
        <v>35943.262621406</v>
      </c>
      <c r="S735" s="58">
        <v>6612.2398765615599</v>
      </c>
      <c r="T735" s="58">
        <v>0</v>
      </c>
      <c r="U735" s="58">
        <v>1402.23</v>
      </c>
      <c r="V735" s="58">
        <v>43957.732497967598</v>
      </c>
      <c r="W735" s="58">
        <v>79255.467502032407</v>
      </c>
      <c r="X735" s="58">
        <v>22047.21</v>
      </c>
      <c r="Y735" s="58">
        <v>3417.12</v>
      </c>
      <c r="Z735" s="58">
        <v>405.52</v>
      </c>
      <c r="AA735" s="58">
        <v>4365.53</v>
      </c>
      <c r="AB735" s="58">
        <v>992.72584905660005</v>
      </c>
      <c r="AC735" s="58">
        <v>0</v>
      </c>
      <c r="AD735" s="58">
        <v>31228.105849056599</v>
      </c>
      <c r="AE735" s="58">
        <v>5000</v>
      </c>
      <c r="AF735" s="58">
        <v>0</v>
      </c>
      <c r="AG735" s="58">
        <v>225.5</v>
      </c>
      <c r="AH735" s="58">
        <v>585.70000000000005</v>
      </c>
      <c r="AI735" s="58">
        <v>0</v>
      </c>
      <c r="AJ735" s="58">
        <v>377</v>
      </c>
      <c r="AK735" s="58">
        <v>41.35</v>
      </c>
      <c r="AL735" s="58">
        <v>0</v>
      </c>
      <c r="AM735" s="58">
        <v>634.92999999999995</v>
      </c>
      <c r="AN735" s="58">
        <v>804.27</v>
      </c>
      <c r="AO735" s="58">
        <v>641.16999999999996</v>
      </c>
      <c r="AP735" s="58">
        <v>0</v>
      </c>
      <c r="AQ735" s="58">
        <v>0</v>
      </c>
      <c r="AR735" s="58">
        <v>0</v>
      </c>
      <c r="AS735" s="58">
        <v>0</v>
      </c>
      <c r="AT735" s="58">
        <v>0</v>
      </c>
      <c r="AU735" s="58">
        <v>0</v>
      </c>
      <c r="AV735" s="58">
        <v>2318.3837158911201</v>
      </c>
      <c r="AW735" s="58">
        <v>10628.303715891099</v>
      </c>
      <c r="AX735" s="58">
        <v>17638.352380952401</v>
      </c>
      <c r="AY735" s="58">
        <v>9476.3396226415098</v>
      </c>
      <c r="AZ735" s="58">
        <v>27114.6920035939</v>
      </c>
      <c r="BA735" s="58">
        <v>10284.365933490801</v>
      </c>
    </row>
    <row r="736" spans="1:53">
      <c r="A736" s="56">
        <v>202405</v>
      </c>
      <c r="B736" s="56" t="s">
        <v>528</v>
      </c>
      <c r="C736" s="56" t="s">
        <v>132</v>
      </c>
      <c r="D736" s="56" t="s">
        <v>131</v>
      </c>
      <c r="E736" s="62" t="str">
        <f>VLOOKUP(C736,'[2]2024年门店-截止10.31'!A:C,3,0)</f>
        <v>营业</v>
      </c>
      <c r="F736" s="63">
        <f>VLOOKUP(C736,[2]面积!A:B,2,0)</f>
        <v>143</v>
      </c>
      <c r="G736" s="57" t="str">
        <f>IF(OR(E736="营业",E736="装修中"),VLOOKUP(C736,[2]当前组织架构!C:H,6,0),"")</f>
        <v>孙军</v>
      </c>
      <c r="H736" s="57" t="str">
        <f>IF(OR(E736="营业",E736="装修中"),VLOOKUP(C736,[2]当前组织架构!C:H,5,0),"")</f>
        <v>殷艳花</v>
      </c>
      <c r="I736" s="58">
        <v>98453.23</v>
      </c>
      <c r="J736" s="58">
        <v>5572.8199999999897</v>
      </c>
      <c r="K736" s="58">
        <v>92880.41</v>
      </c>
      <c r="L736" s="58">
        <v>5027.63</v>
      </c>
      <c r="M736" s="58">
        <v>4810.4399999999996</v>
      </c>
      <c r="N736" s="58">
        <v>4879.2</v>
      </c>
      <c r="O736" s="58">
        <v>12389.64</v>
      </c>
      <c r="P736" s="58">
        <v>0</v>
      </c>
      <c r="Q736" s="58">
        <v>-639.93413472400903</v>
      </c>
      <c r="R736" s="58">
        <v>26466.975865275999</v>
      </c>
      <c r="S736" s="58">
        <v>4952.1717531972399</v>
      </c>
      <c r="T736" s="58">
        <v>0</v>
      </c>
      <c r="U736" s="58">
        <v>1601.29</v>
      </c>
      <c r="V736" s="58">
        <v>33020.437618473203</v>
      </c>
      <c r="W736" s="58">
        <v>59859.972381526801</v>
      </c>
      <c r="X736" s="58">
        <v>16100</v>
      </c>
      <c r="Y736" s="58">
        <v>6877.59</v>
      </c>
      <c r="Z736" s="58">
        <v>997.46</v>
      </c>
      <c r="AA736" s="58">
        <v>4658.5200000000004</v>
      </c>
      <c r="AB736" s="58">
        <v>277.94735849057002</v>
      </c>
      <c r="AC736" s="58">
        <v>0</v>
      </c>
      <c r="AD736" s="58">
        <v>28911.517358490601</v>
      </c>
      <c r="AE736" s="58">
        <v>3569.35</v>
      </c>
      <c r="AF736" s="58">
        <v>0</v>
      </c>
      <c r="AG736" s="58">
        <v>224.82</v>
      </c>
      <c r="AH736" s="58">
        <v>94.5</v>
      </c>
      <c r="AI736" s="58">
        <v>0</v>
      </c>
      <c r="AJ736" s="58">
        <v>120.36</v>
      </c>
      <c r="AK736" s="58">
        <v>38.619999999999997</v>
      </c>
      <c r="AL736" s="58">
        <v>0</v>
      </c>
      <c r="AM736" s="58">
        <v>576.13</v>
      </c>
      <c r="AN736" s="58">
        <v>212.32</v>
      </c>
      <c r="AO736" s="58">
        <v>481.43</v>
      </c>
      <c r="AP736" s="58">
        <v>0</v>
      </c>
      <c r="AQ736" s="58">
        <v>0</v>
      </c>
      <c r="AR736" s="58">
        <v>0</v>
      </c>
      <c r="AS736" s="58">
        <v>0</v>
      </c>
      <c r="AT736" s="58">
        <v>0</v>
      </c>
      <c r="AU736" s="58">
        <v>0</v>
      </c>
      <c r="AV736" s="58">
        <v>2551.4464431638498</v>
      </c>
      <c r="AW736" s="58">
        <v>7868.9764431638496</v>
      </c>
      <c r="AX736" s="58">
        <v>14900.4380952381</v>
      </c>
      <c r="AY736" s="58">
        <v>3736.7924528301901</v>
      </c>
      <c r="AZ736" s="58">
        <v>18637.230548068299</v>
      </c>
      <c r="BA736" s="58">
        <v>4442.2480318040598</v>
      </c>
    </row>
    <row r="737" spans="1:53">
      <c r="A737" s="56">
        <v>202405</v>
      </c>
      <c r="B737" s="56" t="s">
        <v>528</v>
      </c>
      <c r="C737" s="56" t="s">
        <v>134</v>
      </c>
      <c r="D737" s="56" t="s">
        <v>133</v>
      </c>
      <c r="E737" s="62" t="str">
        <f>VLOOKUP(C737,'[2]2024年门店-截止10.31'!A:C,3,0)</f>
        <v>营业</v>
      </c>
      <c r="F737" s="63">
        <f>VLOOKUP(C737,[2]面积!A:B,2,0)</f>
        <v>79</v>
      </c>
      <c r="G737" s="57" t="str">
        <f>IF(OR(E737="营业",E737="装修中"),VLOOKUP(C737,[2]当前组织架构!C:H,6,0),"")</f>
        <v>刘佳</v>
      </c>
      <c r="H737" s="57" t="str">
        <f>IF(OR(E737="营业",E737="装修中"),VLOOKUP(C737,[2]当前组织架构!C:H,5,0),"")</f>
        <v>袁春福</v>
      </c>
      <c r="I737" s="58">
        <v>123258.59</v>
      </c>
      <c r="J737" s="58">
        <v>3590.06</v>
      </c>
      <c r="K737" s="58">
        <v>119668.53</v>
      </c>
      <c r="L737" s="58">
        <v>6541.17</v>
      </c>
      <c r="M737" s="58">
        <v>9115.85</v>
      </c>
      <c r="N737" s="58">
        <v>6190.64</v>
      </c>
      <c r="O737" s="58">
        <v>20194.3</v>
      </c>
      <c r="P737" s="58">
        <v>0</v>
      </c>
      <c r="Q737" s="58">
        <v>-992.51760140500699</v>
      </c>
      <c r="R737" s="58">
        <v>41049.442398594998</v>
      </c>
      <c r="S737" s="58">
        <v>7938.4274317643503</v>
      </c>
      <c r="T737" s="58">
        <v>0</v>
      </c>
      <c r="U737" s="58">
        <v>5093.68</v>
      </c>
      <c r="V737" s="58">
        <v>54081.549830359298</v>
      </c>
      <c r="W737" s="58">
        <v>65586.980169640694</v>
      </c>
      <c r="X737" s="58">
        <v>18757.71</v>
      </c>
      <c r="Y737" s="58">
        <v>2073.1</v>
      </c>
      <c r="Z737" s="58">
        <v>344.01</v>
      </c>
      <c r="AA737" s="58">
        <v>3375.36</v>
      </c>
      <c r="AB737" s="58">
        <v>906.45754716981196</v>
      </c>
      <c r="AC737" s="58">
        <v>0</v>
      </c>
      <c r="AD737" s="58">
        <v>25456.637547169801</v>
      </c>
      <c r="AE737" s="58">
        <v>211.98</v>
      </c>
      <c r="AF737" s="58">
        <v>0</v>
      </c>
      <c r="AG737" s="58">
        <v>358.02</v>
      </c>
      <c r="AH737" s="58">
        <v>250</v>
      </c>
      <c r="AI737" s="58">
        <v>618</v>
      </c>
      <c r="AJ737" s="58">
        <v>35.4</v>
      </c>
      <c r="AK737" s="58">
        <v>39.61</v>
      </c>
      <c r="AL737" s="58">
        <v>0</v>
      </c>
      <c r="AM737" s="58">
        <v>703.14</v>
      </c>
      <c r="AN737" s="58">
        <v>631.79999999999995</v>
      </c>
      <c r="AO737" s="58">
        <v>334.11</v>
      </c>
      <c r="AP737" s="58">
        <v>0</v>
      </c>
      <c r="AQ737" s="58">
        <v>0</v>
      </c>
      <c r="AR737" s="58">
        <v>0</v>
      </c>
      <c r="AS737" s="58">
        <v>0</v>
      </c>
      <c r="AT737" s="58">
        <v>0</v>
      </c>
      <c r="AU737" s="58">
        <v>0</v>
      </c>
      <c r="AV737" s="58">
        <v>2527.97766812998</v>
      </c>
      <c r="AW737" s="58">
        <v>5710.0376681299804</v>
      </c>
      <c r="AX737" s="58">
        <v>11846</v>
      </c>
      <c r="AY737" s="58">
        <v>5925</v>
      </c>
      <c r="AZ737" s="58">
        <v>17771</v>
      </c>
      <c r="BA737" s="58">
        <v>16649.3049543409</v>
      </c>
    </row>
    <row r="738" spans="1:53">
      <c r="A738" s="56">
        <v>202405</v>
      </c>
      <c r="B738" s="56" t="s">
        <v>528</v>
      </c>
      <c r="C738" s="56" t="s">
        <v>443</v>
      </c>
      <c r="D738" s="56" t="s">
        <v>135</v>
      </c>
      <c r="E738" s="62" t="str">
        <f>VLOOKUP(C738,'[2]2024年门店-截止10.31'!A:C,3,0)</f>
        <v>已闭店</v>
      </c>
      <c r="F738" s="63">
        <f>VLOOKUP(C738,[2]面积!A:B,2,0)</f>
        <v>72.3</v>
      </c>
      <c r="G738" s="57" t="str">
        <f>IF(OR(E738="营业",E738="装修中"),VLOOKUP(C738,[2]当前组织架构!C:H,6,0),"")</f>
        <v/>
      </c>
      <c r="H738" s="57" t="str">
        <f>IF(OR(E738="营业",E738="装修中"),VLOOKUP(C738,[2]当前组织架构!C:H,5,0),"")</f>
        <v/>
      </c>
      <c r="I738" s="58">
        <v>159903.85</v>
      </c>
      <c r="J738" s="58">
        <v>9051.16</v>
      </c>
      <c r="K738" s="58">
        <v>150852.69</v>
      </c>
      <c r="L738" s="58">
        <v>8277.08</v>
      </c>
      <c r="M738" s="58">
        <v>8384.17</v>
      </c>
      <c r="N738" s="58">
        <v>7683.62</v>
      </c>
      <c r="O738" s="58">
        <v>22060.9</v>
      </c>
      <c r="P738" s="58">
        <v>0</v>
      </c>
      <c r="Q738" s="58">
        <v>-1095.53749472557</v>
      </c>
      <c r="R738" s="58">
        <v>45310.232505274398</v>
      </c>
      <c r="S738" s="58">
        <v>8701.94345054941</v>
      </c>
      <c r="T738" s="58">
        <v>0</v>
      </c>
      <c r="U738" s="58">
        <v>3059.16</v>
      </c>
      <c r="V738" s="58">
        <v>57071.335955823801</v>
      </c>
      <c r="W738" s="58">
        <v>93781.354044176202</v>
      </c>
      <c r="X738" s="58">
        <v>24898</v>
      </c>
      <c r="Y738" s="58">
        <v>5788.19</v>
      </c>
      <c r="Z738" s="58">
        <v>1106.1199999999999</v>
      </c>
      <c r="AA738" s="58">
        <v>6385.28</v>
      </c>
      <c r="AB738" s="58">
        <v>2004.6635849056599</v>
      </c>
      <c r="AC738" s="58">
        <v>0</v>
      </c>
      <c r="AD738" s="58">
        <v>40182.253584905702</v>
      </c>
      <c r="AE738" s="58">
        <v>2000</v>
      </c>
      <c r="AF738" s="58">
        <v>0</v>
      </c>
      <c r="AG738" s="58">
        <v>490.14</v>
      </c>
      <c r="AH738" s="58">
        <v>154.4</v>
      </c>
      <c r="AI738" s="58">
        <v>0</v>
      </c>
      <c r="AJ738" s="58">
        <v>42.49</v>
      </c>
      <c r="AK738" s="58">
        <v>41.06</v>
      </c>
      <c r="AL738" s="58">
        <v>0</v>
      </c>
      <c r="AM738" s="58">
        <v>1183.9000000000001</v>
      </c>
      <c r="AN738" s="58">
        <v>228.07</v>
      </c>
      <c r="AO738" s="58">
        <v>559.30999999999995</v>
      </c>
      <c r="AP738" s="58">
        <v>0</v>
      </c>
      <c r="AQ738" s="58">
        <v>300</v>
      </c>
      <c r="AR738" s="58">
        <v>0</v>
      </c>
      <c r="AS738" s="58">
        <v>0</v>
      </c>
      <c r="AT738" s="58">
        <v>0</v>
      </c>
      <c r="AU738" s="58">
        <v>0</v>
      </c>
      <c r="AV738" s="58">
        <v>2134.07723218615</v>
      </c>
      <c r="AW738" s="58">
        <v>7133.4472321861504</v>
      </c>
      <c r="AX738" s="58">
        <v>29315.238095238099</v>
      </c>
      <c r="AY738" s="58">
        <v>5456.6037735849004</v>
      </c>
      <c r="AZ738" s="58">
        <v>34771.841868823001</v>
      </c>
      <c r="BA738" s="58">
        <v>11693.8113582613</v>
      </c>
    </row>
    <row r="739" spans="1:53">
      <c r="A739" s="56">
        <v>202405</v>
      </c>
      <c r="B739" s="56" t="s">
        <v>528</v>
      </c>
      <c r="C739" s="56" t="s">
        <v>138</v>
      </c>
      <c r="D739" s="56" t="s">
        <v>137</v>
      </c>
      <c r="E739" s="62" t="str">
        <f>VLOOKUP(C739,'[2]2024年门店-截止10.31'!A:C,3,0)</f>
        <v>营业</v>
      </c>
      <c r="F739" s="63">
        <f>VLOOKUP(C739,[2]面积!A:B,2,0)</f>
        <v>120</v>
      </c>
      <c r="G739" s="57" t="str">
        <f>IF(OR(E739="营业",E739="装修中"),VLOOKUP(C739,[2]当前组织架构!C:H,6,0),"")</f>
        <v>孙军</v>
      </c>
      <c r="H739" s="57" t="str">
        <f>IF(OR(E739="营业",E739="装修中"),VLOOKUP(C739,[2]当前组织架构!C:H,5,0),"")</f>
        <v>甘胜斌</v>
      </c>
      <c r="I739" s="58">
        <v>179639.61</v>
      </c>
      <c r="J739" s="58">
        <v>10168.280000000001</v>
      </c>
      <c r="K739" s="58">
        <v>169471.33</v>
      </c>
      <c r="L739" s="58">
        <v>8814.2199999999993</v>
      </c>
      <c r="M739" s="58">
        <v>8049.62</v>
      </c>
      <c r="N739" s="58">
        <v>8643.2900000000009</v>
      </c>
      <c r="O739" s="58">
        <v>23521.759999999998</v>
      </c>
      <c r="P739" s="58">
        <v>0</v>
      </c>
      <c r="Q739" s="58">
        <v>-1157.46355075619</v>
      </c>
      <c r="R739" s="58">
        <v>47871.426449243801</v>
      </c>
      <c r="S739" s="58">
        <v>9250.1699834160208</v>
      </c>
      <c r="T739" s="58">
        <v>0</v>
      </c>
      <c r="U739" s="58">
        <v>2588.4</v>
      </c>
      <c r="V739" s="58">
        <v>59709.996432659798</v>
      </c>
      <c r="W739" s="58">
        <v>109761.33356734</v>
      </c>
      <c r="X739" s="58">
        <v>23844.83</v>
      </c>
      <c r="Y739" s="58">
        <v>6176.11</v>
      </c>
      <c r="Z739" s="58">
        <v>2665.9</v>
      </c>
      <c r="AA739" s="58">
        <v>7587.93</v>
      </c>
      <c r="AB739" s="58">
        <v>1570.5403773584901</v>
      </c>
      <c r="AC739" s="58">
        <v>0</v>
      </c>
      <c r="AD739" s="58">
        <v>41845.310377358503</v>
      </c>
      <c r="AE739" s="58">
        <v>7221.63</v>
      </c>
      <c r="AF739" s="58">
        <v>0</v>
      </c>
      <c r="AG739" s="58">
        <v>360.19</v>
      </c>
      <c r="AH739" s="58">
        <v>227.5</v>
      </c>
      <c r="AI739" s="58">
        <v>920</v>
      </c>
      <c r="AJ739" s="58">
        <v>46.02</v>
      </c>
      <c r="AK739" s="58">
        <v>40.85</v>
      </c>
      <c r="AL739" s="58">
        <v>0</v>
      </c>
      <c r="AM739" s="58">
        <v>719.81</v>
      </c>
      <c r="AN739" s="58">
        <v>1054.8499999999999</v>
      </c>
      <c r="AO739" s="58">
        <v>802.79</v>
      </c>
      <c r="AP739" s="58">
        <v>0</v>
      </c>
      <c r="AQ739" s="58">
        <v>50</v>
      </c>
      <c r="AR739" s="58">
        <v>0</v>
      </c>
      <c r="AS739" s="58">
        <v>0</v>
      </c>
      <c r="AT739" s="58">
        <v>0</v>
      </c>
      <c r="AU739" s="58">
        <v>0</v>
      </c>
      <c r="AV739" s="58">
        <v>2457.07453407294</v>
      </c>
      <c r="AW739" s="58">
        <v>13900.7145340729</v>
      </c>
      <c r="AX739" s="58">
        <v>44493.504761904798</v>
      </c>
      <c r="AY739" s="58">
        <v>5602.0566037735898</v>
      </c>
      <c r="AZ739" s="58">
        <v>50095.561365678397</v>
      </c>
      <c r="BA739" s="58">
        <v>3919.7472902302002</v>
      </c>
    </row>
    <row r="740" spans="1:53">
      <c r="A740" s="56">
        <v>202405</v>
      </c>
      <c r="B740" s="56" t="s">
        <v>528</v>
      </c>
      <c r="C740" s="56" t="s">
        <v>140</v>
      </c>
      <c r="D740" s="56" t="s">
        <v>139</v>
      </c>
      <c r="E740" s="62" t="str">
        <f>VLOOKUP(C740,'[2]2024年门店-截止10.31'!A:C,3,0)</f>
        <v>已闭店</v>
      </c>
      <c r="F740" s="63">
        <f>VLOOKUP(C740,[2]面积!A:B,2,0)</f>
        <v>115.56</v>
      </c>
      <c r="G740" s="57" t="str">
        <f>IF(OR(E740="营业",E740="装修中"),VLOOKUP(C740,[2]当前组织架构!C:H,6,0),"")</f>
        <v/>
      </c>
      <c r="H740" s="57" t="str">
        <f>IF(OR(E740="营业",E740="装修中"),VLOOKUP(C740,[2]当前组织架构!C:H,5,0),"")</f>
        <v/>
      </c>
      <c r="I740" s="58">
        <v>123763.05</v>
      </c>
      <c r="J740" s="58">
        <v>3604.75</v>
      </c>
      <c r="K740" s="58">
        <v>120158.3</v>
      </c>
      <c r="L740" s="58">
        <v>6052.43</v>
      </c>
      <c r="M740" s="58">
        <v>6695.82</v>
      </c>
      <c r="N740" s="58">
        <v>5089.2</v>
      </c>
      <c r="O740" s="58">
        <v>15776.93</v>
      </c>
      <c r="P740" s="58">
        <v>0</v>
      </c>
      <c r="Q740" s="58">
        <v>-793.56109492317796</v>
      </c>
      <c r="R740" s="58">
        <v>32820.818905076798</v>
      </c>
      <c r="S740" s="58">
        <v>6249.8222245144798</v>
      </c>
      <c r="T740" s="58">
        <v>0</v>
      </c>
      <c r="U740" s="58">
        <v>9227.31</v>
      </c>
      <c r="V740" s="58">
        <v>48297.951129591303</v>
      </c>
      <c r="W740" s="58">
        <v>71860.348870408707</v>
      </c>
      <c r="X740" s="58">
        <v>19633.59</v>
      </c>
      <c r="Y740" s="58">
        <v>4335.3900000000003</v>
      </c>
      <c r="Z740" s="58">
        <v>730.74</v>
      </c>
      <c r="AA740" s="58">
        <v>5342.65</v>
      </c>
      <c r="AB740" s="58">
        <v>349.66566037735998</v>
      </c>
      <c r="AC740" s="58">
        <v>0</v>
      </c>
      <c r="AD740" s="58">
        <v>30392.035660377402</v>
      </c>
      <c r="AE740" s="58">
        <v>3300</v>
      </c>
      <c r="AF740" s="58">
        <v>0</v>
      </c>
      <c r="AG740" s="58">
        <v>251.81</v>
      </c>
      <c r="AH740" s="58">
        <v>150</v>
      </c>
      <c r="AI740" s="58">
        <v>0</v>
      </c>
      <c r="AJ740" s="58">
        <v>51</v>
      </c>
      <c r="AK740" s="58">
        <v>40.92</v>
      </c>
      <c r="AL740" s="58">
        <v>0</v>
      </c>
      <c r="AM740" s="58">
        <v>322.13</v>
      </c>
      <c r="AN740" s="58">
        <v>635.11</v>
      </c>
      <c r="AO740" s="58">
        <v>290.27</v>
      </c>
      <c r="AP740" s="58">
        <v>0</v>
      </c>
      <c r="AQ740" s="58">
        <v>50</v>
      </c>
      <c r="AR740" s="58">
        <v>0</v>
      </c>
      <c r="AS740" s="58">
        <v>0</v>
      </c>
      <c r="AT740" s="58">
        <v>0</v>
      </c>
      <c r="AU740" s="58">
        <v>0</v>
      </c>
      <c r="AV740" s="58">
        <v>2320.6719761214599</v>
      </c>
      <c r="AW740" s="58">
        <v>7411.9119761214597</v>
      </c>
      <c r="AX740" s="58">
        <v>26755.61</v>
      </c>
      <c r="AY740" s="58">
        <v>6933.6</v>
      </c>
      <c r="AZ740" s="58">
        <v>33689.21</v>
      </c>
      <c r="BA740" s="58">
        <v>367.19123390984902</v>
      </c>
    </row>
    <row r="741" spans="1:53">
      <c r="A741" s="56">
        <v>202405</v>
      </c>
      <c r="B741" s="56" t="s">
        <v>528</v>
      </c>
      <c r="C741" s="56" t="s">
        <v>142</v>
      </c>
      <c r="D741" s="56" t="s">
        <v>141</v>
      </c>
      <c r="E741" s="62" t="str">
        <f>VLOOKUP(C741,'[2]2024年门店-截止10.31'!A:C,3,0)</f>
        <v>营业</v>
      </c>
      <c r="F741" s="63">
        <f>VLOOKUP(C741,[2]面积!A:B,2,0)</f>
        <v>110.43</v>
      </c>
      <c r="G741" s="57" t="str">
        <f>IF(OR(E741="营业",E741="装修中"),VLOOKUP(C741,[2]当前组织架构!C:H,6,0),"")</f>
        <v>戴斌</v>
      </c>
      <c r="H741" s="57" t="str">
        <f>IF(OR(E741="营业",E741="装修中"),VLOOKUP(C741,[2]当前组织架构!C:H,5,0),"")</f>
        <v>侯小路</v>
      </c>
      <c r="I741" s="58">
        <v>70911.37</v>
      </c>
      <c r="J741" s="58">
        <v>2065.3799999999901</v>
      </c>
      <c r="K741" s="58">
        <v>68845.990000000005</v>
      </c>
      <c r="L741" s="58">
        <v>3782.87</v>
      </c>
      <c r="M741" s="58">
        <v>4282.46</v>
      </c>
      <c r="N741" s="58">
        <v>2509.75</v>
      </c>
      <c r="O741" s="58">
        <v>10102.33</v>
      </c>
      <c r="P741" s="58">
        <v>0</v>
      </c>
      <c r="Q741" s="58">
        <v>-488.14787361169402</v>
      </c>
      <c r="R741" s="58">
        <v>20189.262126388301</v>
      </c>
      <c r="S741" s="58">
        <v>3949.18484468204</v>
      </c>
      <c r="T741" s="58">
        <v>0</v>
      </c>
      <c r="U741" s="58">
        <v>2006.29</v>
      </c>
      <c r="V741" s="58">
        <v>26144.736971070299</v>
      </c>
      <c r="W741" s="58">
        <v>42701.253028929699</v>
      </c>
      <c r="X741" s="58">
        <v>10280</v>
      </c>
      <c r="Y741" s="58">
        <v>3626.8</v>
      </c>
      <c r="Z741" s="58">
        <v>685.03</v>
      </c>
      <c r="AA741" s="58">
        <v>2966.04</v>
      </c>
      <c r="AB741" s="58">
        <v>228.91301886792499</v>
      </c>
      <c r="AC741" s="58">
        <v>0</v>
      </c>
      <c r="AD741" s="58">
        <v>17786.7830188679</v>
      </c>
      <c r="AE741" s="58">
        <v>2198.38</v>
      </c>
      <c r="AF741" s="58">
        <v>0</v>
      </c>
      <c r="AG741" s="58">
        <v>196.38</v>
      </c>
      <c r="AH741" s="58">
        <v>133.37</v>
      </c>
      <c r="AI741" s="58">
        <v>190</v>
      </c>
      <c r="AJ741" s="58">
        <v>0</v>
      </c>
      <c r="AK741" s="58">
        <v>38.659999999999997</v>
      </c>
      <c r="AL741" s="58">
        <v>0</v>
      </c>
      <c r="AM741" s="58">
        <v>544.39</v>
      </c>
      <c r="AN741" s="58">
        <v>606.79999999999995</v>
      </c>
      <c r="AO741" s="58">
        <v>773.92</v>
      </c>
      <c r="AP741" s="58">
        <v>0</v>
      </c>
      <c r="AQ741" s="58">
        <v>50</v>
      </c>
      <c r="AR741" s="58">
        <v>0</v>
      </c>
      <c r="AS741" s="58">
        <v>0</v>
      </c>
      <c r="AT741" s="58">
        <v>0</v>
      </c>
      <c r="AU741" s="58">
        <v>0</v>
      </c>
      <c r="AV741" s="58">
        <v>2320.6719761214599</v>
      </c>
      <c r="AW741" s="58">
        <v>7052.5719761214596</v>
      </c>
      <c r="AX741" s="58">
        <v>5478.43</v>
      </c>
      <c r="AY741" s="58">
        <v>9298.2099999999991</v>
      </c>
      <c r="AZ741" s="58">
        <v>14776.64</v>
      </c>
      <c r="BA741" s="58">
        <v>3085.2580339403398</v>
      </c>
    </row>
    <row r="742" spans="1:53">
      <c r="A742" s="56">
        <v>202405</v>
      </c>
      <c r="B742" s="56" t="s">
        <v>528</v>
      </c>
      <c r="C742" s="56" t="s">
        <v>144</v>
      </c>
      <c r="D742" s="56" t="s">
        <v>143</v>
      </c>
      <c r="E742" s="62" t="str">
        <f>VLOOKUP(C742,'[2]2024年门店-截止10.31'!A:C,3,0)</f>
        <v>营业</v>
      </c>
      <c r="F742" s="63">
        <f>VLOOKUP(C742,[2]面积!A:B,2,0)</f>
        <v>93.6</v>
      </c>
      <c r="G742" s="57" t="str">
        <f>IF(OR(E742="营业",E742="装修中"),VLOOKUP(C742,[2]当前组织架构!C:H,6,0),"")</f>
        <v>戴斌</v>
      </c>
      <c r="H742" s="57" t="str">
        <f>IF(OR(E742="营业",E742="装修中"),VLOOKUP(C742,[2]当前组织架构!C:H,5,0),"")</f>
        <v>董婷婷</v>
      </c>
      <c r="I742" s="58">
        <v>176289.29</v>
      </c>
      <c r="J742" s="58">
        <v>9978.6400000000103</v>
      </c>
      <c r="K742" s="58">
        <v>166310.65</v>
      </c>
      <c r="L742" s="58">
        <v>8803.0400000000009</v>
      </c>
      <c r="M742" s="58">
        <v>8272.68</v>
      </c>
      <c r="N742" s="58">
        <v>8229.4699999999993</v>
      </c>
      <c r="O742" s="58">
        <v>22781.97</v>
      </c>
      <c r="P742" s="58">
        <v>0</v>
      </c>
      <c r="Q742" s="58">
        <v>-1135.2313902962401</v>
      </c>
      <c r="R742" s="58">
        <v>46951.928609703798</v>
      </c>
      <c r="S742" s="58">
        <v>8996.6194699572297</v>
      </c>
      <c r="T742" s="58">
        <v>0</v>
      </c>
      <c r="U742" s="58">
        <v>2778.97</v>
      </c>
      <c r="V742" s="58">
        <v>58727.518079661</v>
      </c>
      <c r="W742" s="58">
        <v>107583.131920339</v>
      </c>
      <c r="X742" s="58">
        <v>22964.400000000001</v>
      </c>
      <c r="Y742" s="58">
        <v>5294.11</v>
      </c>
      <c r="Z742" s="58">
        <v>1819.11</v>
      </c>
      <c r="AA742" s="58">
        <v>6025.19</v>
      </c>
      <c r="AB742" s="58">
        <v>312.18264150943003</v>
      </c>
      <c r="AC742" s="58">
        <v>0</v>
      </c>
      <c r="AD742" s="58">
        <v>36414.992641509401</v>
      </c>
      <c r="AE742" s="58">
        <v>7500</v>
      </c>
      <c r="AF742" s="58">
        <v>0</v>
      </c>
      <c r="AG742" s="58">
        <v>936.95</v>
      </c>
      <c r="AH742" s="58">
        <v>760.2</v>
      </c>
      <c r="AI742" s="58">
        <v>0</v>
      </c>
      <c r="AJ742" s="58">
        <v>230.1</v>
      </c>
      <c r="AK742" s="58">
        <v>40.92</v>
      </c>
      <c r="AL742" s="58">
        <v>0</v>
      </c>
      <c r="AM742" s="58">
        <v>824.46</v>
      </c>
      <c r="AN742" s="58">
        <v>236.07</v>
      </c>
      <c r="AO742" s="58">
        <v>585.15</v>
      </c>
      <c r="AP742" s="58">
        <v>0</v>
      </c>
      <c r="AQ742" s="58">
        <v>0</v>
      </c>
      <c r="AR742" s="58">
        <v>0</v>
      </c>
      <c r="AS742" s="58">
        <v>0</v>
      </c>
      <c r="AT742" s="58">
        <v>0</v>
      </c>
      <c r="AU742" s="58">
        <v>0</v>
      </c>
      <c r="AV742" s="58">
        <v>2551.4464431638498</v>
      </c>
      <c r="AW742" s="58">
        <v>13665.296443163899</v>
      </c>
      <c r="AX742" s="58">
        <v>32982.857142857101</v>
      </c>
      <c r="AY742" s="58">
        <v>6181.1320754716999</v>
      </c>
      <c r="AZ742" s="58">
        <v>39163.989218328803</v>
      </c>
      <c r="BA742" s="58">
        <v>18338.853617336899</v>
      </c>
    </row>
    <row r="743" spans="1:53">
      <c r="A743" s="56">
        <v>202405</v>
      </c>
      <c r="B743" s="56" t="s">
        <v>528</v>
      </c>
      <c r="C743" s="56" t="s">
        <v>146</v>
      </c>
      <c r="D743" s="56" t="s">
        <v>145</v>
      </c>
      <c r="E743" s="62" t="str">
        <f>VLOOKUP(C743,'[2]2024年门店-截止10.31'!A:C,3,0)</f>
        <v>营业</v>
      </c>
      <c r="F743" s="63">
        <f>VLOOKUP(C743,[2]面积!A:B,2,0)</f>
        <v>92.02</v>
      </c>
      <c r="G743" s="57" t="str">
        <f>IF(OR(E743="营业",E743="装修中"),VLOOKUP(C743,[2]当前组织架构!C:H,6,0),"")</f>
        <v>孙军</v>
      </c>
      <c r="H743" s="57" t="str">
        <f>IF(OR(E743="营业",E743="装修中"),VLOOKUP(C743,[2]当前组织架构!C:H,5,0),"")</f>
        <v>郭洋</v>
      </c>
      <c r="I743" s="58">
        <v>216421.18</v>
      </c>
      <c r="J743" s="58">
        <v>12250.26</v>
      </c>
      <c r="K743" s="58">
        <v>204170.92</v>
      </c>
      <c r="L743" s="58">
        <v>11254.43</v>
      </c>
      <c r="M743" s="58">
        <v>8797.6299999999992</v>
      </c>
      <c r="N743" s="58">
        <v>9100.19</v>
      </c>
      <c r="O743" s="58">
        <v>28075.16</v>
      </c>
      <c r="P743" s="58">
        <v>0</v>
      </c>
      <c r="Q743" s="58">
        <v>-1351.0124577403401</v>
      </c>
      <c r="R743" s="58">
        <v>55876.3975422597</v>
      </c>
      <c r="S743" s="58">
        <v>10960.3513620008</v>
      </c>
      <c r="T743" s="58">
        <v>0</v>
      </c>
      <c r="U743" s="58">
        <v>2783.21</v>
      </c>
      <c r="V743" s="58">
        <v>69619.958904260493</v>
      </c>
      <c r="W743" s="58">
        <v>134550.96109574</v>
      </c>
      <c r="X743" s="58">
        <v>33362.239999999998</v>
      </c>
      <c r="Y743" s="58">
        <v>6046.79</v>
      </c>
      <c r="Z743" s="58">
        <v>375.15</v>
      </c>
      <c r="AA743" s="58">
        <v>9669.83</v>
      </c>
      <c r="AB743" s="58">
        <v>2354.4801886792502</v>
      </c>
      <c r="AC743" s="58">
        <v>0</v>
      </c>
      <c r="AD743" s="58">
        <v>51808.490188679301</v>
      </c>
      <c r="AE743" s="58">
        <v>4886.25</v>
      </c>
      <c r="AF743" s="58">
        <v>12</v>
      </c>
      <c r="AG743" s="58">
        <v>106.6</v>
      </c>
      <c r="AH743" s="58">
        <v>633.19000000000005</v>
      </c>
      <c r="AI743" s="58">
        <v>0</v>
      </c>
      <c r="AJ743" s="58">
        <v>117.17</v>
      </c>
      <c r="AK743" s="58">
        <v>50.96</v>
      </c>
      <c r="AL743" s="58">
        <v>0</v>
      </c>
      <c r="AM743" s="58">
        <v>1748.68</v>
      </c>
      <c r="AN743" s="58">
        <v>2510.87</v>
      </c>
      <c r="AO743" s="58">
        <v>764.62</v>
      </c>
      <c r="AP743" s="58">
        <v>0</v>
      </c>
      <c r="AQ743" s="58">
        <v>0</v>
      </c>
      <c r="AR743" s="58">
        <v>0</v>
      </c>
      <c r="AS743" s="58">
        <v>0</v>
      </c>
      <c r="AT743" s="58">
        <v>0</v>
      </c>
      <c r="AU743" s="58">
        <v>0</v>
      </c>
      <c r="AV743" s="58">
        <v>2318.3837158911201</v>
      </c>
      <c r="AW743" s="58">
        <v>13148.723715891099</v>
      </c>
      <c r="AX743" s="58">
        <v>28986.304761904801</v>
      </c>
      <c r="AY743" s="58">
        <v>8576.9528301886803</v>
      </c>
      <c r="AZ743" s="58">
        <v>37563.257592093498</v>
      </c>
      <c r="BA743" s="58">
        <v>32030.4895990761</v>
      </c>
    </row>
    <row r="744" spans="1:53">
      <c r="A744" s="56">
        <v>202405</v>
      </c>
      <c r="B744" s="56" t="s">
        <v>528</v>
      </c>
      <c r="C744" s="56" t="s">
        <v>148</v>
      </c>
      <c r="D744" s="56" t="s">
        <v>147</v>
      </c>
      <c r="E744" s="62" t="str">
        <f>VLOOKUP(C744,'[2]2024年门店-截止10.31'!A:C,3,0)</f>
        <v>营业</v>
      </c>
      <c r="F744" s="63">
        <f>VLOOKUP(C744,[2]面积!A:B,2,0)</f>
        <v>81.88</v>
      </c>
      <c r="G744" s="57" t="str">
        <f>IF(OR(E744="营业",E744="装修中"),VLOOKUP(C744,[2]当前组织架构!C:H,6,0),"")</f>
        <v>戴斌</v>
      </c>
      <c r="H744" s="57" t="str">
        <f>IF(OR(E744="营业",E744="装修中"),VLOOKUP(C744,[2]当前组织架构!C:H,5,0),"")</f>
        <v>池甜</v>
      </c>
      <c r="I744" s="58">
        <v>132731.54999999999</v>
      </c>
      <c r="J744" s="58">
        <v>3865.9699999999898</v>
      </c>
      <c r="K744" s="58">
        <v>128865.58</v>
      </c>
      <c r="L744" s="58">
        <v>7072.41</v>
      </c>
      <c r="M744" s="58">
        <v>6996.6</v>
      </c>
      <c r="N744" s="58">
        <v>6794.43</v>
      </c>
      <c r="O744" s="58">
        <v>17996.87</v>
      </c>
      <c r="P744" s="58">
        <v>0</v>
      </c>
      <c r="Q744" s="58">
        <v>-917.40588857072805</v>
      </c>
      <c r="R744" s="58">
        <v>37942.9041114293</v>
      </c>
      <c r="S744" s="58">
        <v>7161.3600852958298</v>
      </c>
      <c r="T744" s="58">
        <v>0</v>
      </c>
      <c r="U744" s="58">
        <v>3474.9</v>
      </c>
      <c r="V744" s="58">
        <v>48579.164196725098</v>
      </c>
      <c r="W744" s="58">
        <v>80286.415803274896</v>
      </c>
      <c r="X744" s="58">
        <v>23133.919999999998</v>
      </c>
      <c r="Y744" s="58">
        <v>3704.89</v>
      </c>
      <c r="Z744" s="58">
        <v>2169.6999999999998</v>
      </c>
      <c r="AA744" s="58">
        <v>5661.79</v>
      </c>
      <c r="AB744" s="58">
        <v>450.17188679244998</v>
      </c>
      <c r="AC744" s="58">
        <v>0</v>
      </c>
      <c r="AD744" s="58">
        <v>35120.471886792402</v>
      </c>
      <c r="AE744" s="58">
        <v>3232.96</v>
      </c>
      <c r="AF744" s="58">
        <v>0</v>
      </c>
      <c r="AG744" s="58">
        <v>271.98</v>
      </c>
      <c r="AH744" s="58">
        <v>250</v>
      </c>
      <c r="AI744" s="58">
        <v>665</v>
      </c>
      <c r="AJ744" s="58">
        <v>115.05</v>
      </c>
      <c r="AK744" s="58">
        <v>36.78</v>
      </c>
      <c r="AL744" s="58">
        <v>0</v>
      </c>
      <c r="AM744" s="58">
        <v>1038.8900000000001</v>
      </c>
      <c r="AN744" s="58">
        <v>606.79999999999995</v>
      </c>
      <c r="AO744" s="58">
        <v>723.48</v>
      </c>
      <c r="AP744" s="58">
        <v>0</v>
      </c>
      <c r="AQ744" s="58">
        <v>50</v>
      </c>
      <c r="AR744" s="58">
        <v>0</v>
      </c>
      <c r="AS744" s="58">
        <v>0</v>
      </c>
      <c r="AT744" s="58">
        <v>0</v>
      </c>
      <c r="AU744" s="58">
        <v>0</v>
      </c>
      <c r="AV744" s="58">
        <v>2525.4174837584701</v>
      </c>
      <c r="AW744" s="58">
        <v>9516.3574837584692</v>
      </c>
      <c r="AX744" s="58">
        <v>23587.58</v>
      </c>
      <c r="AY744" s="58">
        <v>4881.32</v>
      </c>
      <c r="AZ744" s="58">
        <v>28468.9</v>
      </c>
      <c r="BA744" s="58">
        <v>7180.6864327240301</v>
      </c>
    </row>
    <row r="745" spans="1:53">
      <c r="A745" s="56">
        <v>202405</v>
      </c>
      <c r="B745" s="56" t="s">
        <v>528</v>
      </c>
      <c r="C745" s="56" t="s">
        <v>150</v>
      </c>
      <c r="D745" s="56" t="s">
        <v>149</v>
      </c>
      <c r="E745" s="62" t="str">
        <f>VLOOKUP(C745,'[2]2024年门店-截止10.31'!A:C,3,0)</f>
        <v>营业</v>
      </c>
      <c r="F745" s="63">
        <f>VLOOKUP(C745,[2]面积!A:B,2,0)</f>
        <v>68.41</v>
      </c>
      <c r="G745" s="57" t="str">
        <f>IF(OR(E745="营业",E745="装修中"),VLOOKUP(C745,[2]当前组织架构!C:H,6,0),"")</f>
        <v>孙军</v>
      </c>
      <c r="H745" s="57" t="str">
        <f>IF(OR(E745="营业",E745="装修中"),VLOOKUP(C745,[2]当前组织架构!C:H,5,0),"")</f>
        <v>甘胜斌</v>
      </c>
      <c r="I745" s="58">
        <v>183293.37</v>
      </c>
      <c r="J745" s="58">
        <v>10375.1</v>
      </c>
      <c r="K745" s="58">
        <v>172918.27</v>
      </c>
      <c r="L745" s="58">
        <v>9167.2099999999991</v>
      </c>
      <c r="M745" s="58">
        <v>7989.84</v>
      </c>
      <c r="N745" s="58">
        <v>7324.95</v>
      </c>
      <c r="O745" s="58">
        <v>23076.78</v>
      </c>
      <c r="P745" s="58">
        <v>0</v>
      </c>
      <c r="Q745" s="58">
        <v>-1122.7575082453</v>
      </c>
      <c r="R745" s="58">
        <v>46436.022491754702</v>
      </c>
      <c r="S745" s="58">
        <v>9041.3906944764694</v>
      </c>
      <c r="T745" s="58">
        <v>0</v>
      </c>
      <c r="U745" s="58">
        <v>2845.48</v>
      </c>
      <c r="V745" s="58">
        <v>58322.893186231202</v>
      </c>
      <c r="W745" s="58">
        <v>114595.37681376901</v>
      </c>
      <c r="X745" s="58">
        <v>24717.279999999999</v>
      </c>
      <c r="Y745" s="58">
        <v>7092.13</v>
      </c>
      <c r="Z745" s="58">
        <v>957.4</v>
      </c>
      <c r="AA745" s="58">
        <v>8575.9500000000007</v>
      </c>
      <c r="AB745" s="58">
        <v>775.26226415094004</v>
      </c>
      <c r="AC745" s="58">
        <v>0</v>
      </c>
      <c r="AD745" s="58">
        <v>42118.022264150903</v>
      </c>
      <c r="AE745" s="58">
        <v>4114.96</v>
      </c>
      <c r="AF745" s="58">
        <v>0</v>
      </c>
      <c r="AG745" s="58">
        <v>670.03</v>
      </c>
      <c r="AH745" s="58">
        <v>36.4</v>
      </c>
      <c r="AI745" s="58">
        <v>355</v>
      </c>
      <c r="AJ745" s="58">
        <v>53.1</v>
      </c>
      <c r="AK745" s="58">
        <v>31.31</v>
      </c>
      <c r="AL745" s="58">
        <v>0</v>
      </c>
      <c r="AM745" s="58">
        <v>669.63</v>
      </c>
      <c r="AN745" s="58">
        <v>1044.57</v>
      </c>
      <c r="AO745" s="58">
        <v>670.37</v>
      </c>
      <c r="AP745" s="58">
        <v>0</v>
      </c>
      <c r="AQ745" s="58">
        <v>50</v>
      </c>
      <c r="AR745" s="58">
        <v>0</v>
      </c>
      <c r="AS745" s="58">
        <v>0</v>
      </c>
      <c r="AT745" s="58">
        <v>0</v>
      </c>
      <c r="AU745" s="58">
        <v>0</v>
      </c>
      <c r="AV745" s="58">
        <v>2457.07453407294</v>
      </c>
      <c r="AW745" s="58">
        <v>10152.4445340729</v>
      </c>
      <c r="AX745" s="58">
        <v>30716.628571428599</v>
      </c>
      <c r="AY745" s="58">
        <v>7248.1603773584902</v>
      </c>
      <c r="AZ745" s="58">
        <v>37964.7889487871</v>
      </c>
      <c r="BA745" s="58">
        <v>24360.1210667581</v>
      </c>
    </row>
    <row r="746" spans="1:53">
      <c r="A746" s="56">
        <v>202405</v>
      </c>
      <c r="B746" s="56" t="s">
        <v>528</v>
      </c>
      <c r="C746" s="56" t="s">
        <v>152</v>
      </c>
      <c r="D746" s="56" t="s">
        <v>151</v>
      </c>
      <c r="E746" s="62" t="str">
        <f>VLOOKUP(C746,'[2]2024年门店-截止10.31'!A:C,3,0)</f>
        <v>营业</v>
      </c>
      <c r="F746" s="63">
        <f>VLOOKUP(C746,[2]面积!A:B,2,0)</f>
        <v>86</v>
      </c>
      <c r="G746" s="57" t="str">
        <f>IF(OR(E746="营业",E746="装修中"),VLOOKUP(C746,[2]当前组织架构!C:H,6,0),"")</f>
        <v>戴斌</v>
      </c>
      <c r="H746" s="57" t="str">
        <f>IF(OR(E746="营业",E746="装修中"),VLOOKUP(C746,[2]当前组织架构!C:H,5,0),"")</f>
        <v>侯小路</v>
      </c>
      <c r="I746" s="58">
        <v>175756.07</v>
      </c>
      <c r="J746" s="58">
        <v>5119.1100000000197</v>
      </c>
      <c r="K746" s="58">
        <v>170636.96</v>
      </c>
      <c r="L746" s="58">
        <v>8560.6200000000008</v>
      </c>
      <c r="M746" s="58">
        <v>10662.21</v>
      </c>
      <c r="N746" s="58">
        <v>7472.74</v>
      </c>
      <c r="O746" s="58">
        <v>27616.16</v>
      </c>
      <c r="P746" s="58">
        <v>0</v>
      </c>
      <c r="Q746" s="58">
        <v>-1282.17970779089</v>
      </c>
      <c r="R746" s="58">
        <v>53029.550292209096</v>
      </c>
      <c r="S746" s="58">
        <v>10657.8646131075</v>
      </c>
      <c r="T746" s="58">
        <v>0</v>
      </c>
      <c r="U746" s="58">
        <v>5063.3999999999996</v>
      </c>
      <c r="V746" s="58">
        <v>68750.814905316598</v>
      </c>
      <c r="W746" s="58">
        <v>101886.145094683</v>
      </c>
      <c r="X746" s="58">
        <v>29707.73</v>
      </c>
      <c r="Y746" s="58">
        <v>3147.46</v>
      </c>
      <c r="Z746" s="58">
        <v>1784.63</v>
      </c>
      <c r="AA746" s="58">
        <v>5333.67</v>
      </c>
      <c r="AB746" s="58">
        <v>390.05283018867999</v>
      </c>
      <c r="AC746" s="58">
        <v>0</v>
      </c>
      <c r="AD746" s="58">
        <v>40363.5428301887</v>
      </c>
      <c r="AE746" s="58">
        <v>4325.97</v>
      </c>
      <c r="AF746" s="58">
        <v>0</v>
      </c>
      <c r="AG746" s="58">
        <v>308.7</v>
      </c>
      <c r="AH746" s="58">
        <v>0</v>
      </c>
      <c r="AI746" s="58">
        <v>676</v>
      </c>
      <c r="AJ746" s="58">
        <v>224.82</v>
      </c>
      <c r="AK746" s="58">
        <v>39.380000000000003</v>
      </c>
      <c r="AL746" s="58">
        <v>0</v>
      </c>
      <c r="AM746" s="58">
        <v>1084.03</v>
      </c>
      <c r="AN746" s="58">
        <v>606.79999999999995</v>
      </c>
      <c r="AO746" s="58">
        <v>700.04</v>
      </c>
      <c r="AP746" s="58">
        <v>0</v>
      </c>
      <c r="AQ746" s="58">
        <v>50</v>
      </c>
      <c r="AR746" s="58">
        <v>0</v>
      </c>
      <c r="AS746" s="58">
        <v>0</v>
      </c>
      <c r="AT746" s="58">
        <v>0</v>
      </c>
      <c r="AU746" s="58">
        <v>0</v>
      </c>
      <c r="AV746" s="58">
        <v>2320.6719761214599</v>
      </c>
      <c r="AW746" s="58">
        <v>10336.411976121501</v>
      </c>
      <c r="AX746" s="58">
        <v>42656</v>
      </c>
      <c r="AY746" s="58">
        <v>9937.61</v>
      </c>
      <c r="AZ746" s="58">
        <v>52593.61</v>
      </c>
      <c r="BA746" s="58">
        <v>-1407.4197116272001</v>
      </c>
    </row>
    <row r="747" spans="1:53">
      <c r="A747" s="56">
        <v>202405</v>
      </c>
      <c r="B747" s="56" t="s">
        <v>528</v>
      </c>
      <c r="C747" s="56" t="s">
        <v>154</v>
      </c>
      <c r="D747" s="56" t="s">
        <v>153</v>
      </c>
      <c r="E747" s="62" t="str">
        <f>VLOOKUP(C747,'[2]2024年门店-截止10.31'!A:C,3,0)</f>
        <v>营业</v>
      </c>
      <c r="F747" s="63">
        <f>VLOOKUP(C747,[2]面积!A:B,2,0)</f>
        <v>76.94</v>
      </c>
      <c r="G747" s="57" t="str">
        <f>IF(OR(E747="营业",E747="装修中"),VLOOKUP(C747,[2]当前组织架构!C:H,6,0),"")</f>
        <v>孙军</v>
      </c>
      <c r="H747" s="57" t="str">
        <f>IF(OR(E747="营业",E747="装修中"),VLOOKUP(C747,[2]当前组织架构!C:H,5,0),"")</f>
        <v>甘胜斌</v>
      </c>
      <c r="I747" s="58">
        <v>211105.73</v>
      </c>
      <c r="J747" s="58">
        <v>11949.38</v>
      </c>
      <c r="K747" s="58">
        <v>199156.35</v>
      </c>
      <c r="L747" s="58">
        <v>9743.26</v>
      </c>
      <c r="M747" s="58">
        <v>9713.7000000000007</v>
      </c>
      <c r="N747" s="58">
        <v>8742.7000000000007</v>
      </c>
      <c r="O747" s="58">
        <v>27536.080000000002</v>
      </c>
      <c r="P747" s="58">
        <v>0</v>
      </c>
      <c r="Q747" s="58">
        <v>-1315.7974313598399</v>
      </c>
      <c r="R747" s="58">
        <v>54419.942568640203</v>
      </c>
      <c r="S747" s="58">
        <v>10725.4373127906</v>
      </c>
      <c r="T747" s="58">
        <v>0</v>
      </c>
      <c r="U747" s="58">
        <v>2702.08</v>
      </c>
      <c r="V747" s="58">
        <v>67847.459881430797</v>
      </c>
      <c r="W747" s="58">
        <v>131308.89011856899</v>
      </c>
      <c r="X747" s="58">
        <v>27917.58</v>
      </c>
      <c r="Y747" s="58">
        <v>7332.53</v>
      </c>
      <c r="Z747" s="58">
        <v>1181.2</v>
      </c>
      <c r="AA747" s="58">
        <v>8478.11</v>
      </c>
      <c r="AB747" s="58">
        <v>545.44584905659997</v>
      </c>
      <c r="AC747" s="58">
        <v>0</v>
      </c>
      <c r="AD747" s="58">
        <v>45454.865849056601</v>
      </c>
      <c r="AE747" s="58">
        <v>5212.57</v>
      </c>
      <c r="AF747" s="58">
        <v>0</v>
      </c>
      <c r="AG747" s="58">
        <v>285.29000000000002</v>
      </c>
      <c r="AH747" s="58">
        <v>35.9</v>
      </c>
      <c r="AI747" s="58">
        <v>645</v>
      </c>
      <c r="AJ747" s="58">
        <v>0</v>
      </c>
      <c r="AK747" s="58">
        <v>46.85</v>
      </c>
      <c r="AL747" s="58">
        <v>0</v>
      </c>
      <c r="AM747" s="58">
        <v>1453.29</v>
      </c>
      <c r="AN747" s="58">
        <v>224.97</v>
      </c>
      <c r="AO747" s="58">
        <v>477.37</v>
      </c>
      <c r="AP747" s="58">
        <v>0</v>
      </c>
      <c r="AQ747" s="58">
        <v>50</v>
      </c>
      <c r="AR747" s="58">
        <v>0</v>
      </c>
      <c r="AS747" s="58">
        <v>0</v>
      </c>
      <c r="AT747" s="58">
        <v>0</v>
      </c>
      <c r="AU747" s="58">
        <v>0</v>
      </c>
      <c r="AV747" s="58">
        <v>2457.07453407294</v>
      </c>
      <c r="AW747" s="58">
        <v>10888.314534072901</v>
      </c>
      <c r="AX747" s="58">
        <v>57155.428571428602</v>
      </c>
      <c r="AY747" s="58">
        <v>9168.1132075471705</v>
      </c>
      <c r="AZ747" s="58">
        <v>66323.541778975807</v>
      </c>
      <c r="BA747" s="58">
        <v>8642.1679564637197</v>
      </c>
    </row>
    <row r="748" spans="1:53">
      <c r="A748" s="56">
        <v>202405</v>
      </c>
      <c r="B748" s="56" t="s">
        <v>528</v>
      </c>
      <c r="C748" s="56" t="s">
        <v>156</v>
      </c>
      <c r="D748" s="56" t="s">
        <v>155</v>
      </c>
      <c r="E748" s="62" t="str">
        <f>VLOOKUP(C748,'[2]2024年门店-截止10.31'!A:C,3,0)</f>
        <v>营业</v>
      </c>
      <c r="F748" s="63">
        <f>VLOOKUP(C748,[2]面积!A:B,2,0)</f>
        <v>178.3</v>
      </c>
      <c r="G748" s="57" t="str">
        <f>IF(OR(E748="营业",E748="装修中"),VLOOKUP(C748,[2]当前组织架构!C:H,6,0),"")</f>
        <v>戴斌</v>
      </c>
      <c r="H748" s="57" t="str">
        <f>IF(OR(E748="营业",E748="装修中"),VLOOKUP(C748,[2]当前组织架构!C:H,5,0),"")</f>
        <v>王炎根</v>
      </c>
      <c r="I748" s="58">
        <v>749874.76</v>
      </c>
      <c r="J748" s="58">
        <v>42445.74</v>
      </c>
      <c r="K748" s="58">
        <v>707429.02</v>
      </c>
      <c r="L748" s="58">
        <v>27992.639999999999</v>
      </c>
      <c r="M748" s="58">
        <v>27922.73</v>
      </c>
      <c r="N748" s="58">
        <v>12547.74</v>
      </c>
      <c r="O748" s="58">
        <v>76518.73</v>
      </c>
      <c r="P748" s="58">
        <v>0</v>
      </c>
      <c r="Q748" s="58">
        <v>-3422.70027572655</v>
      </c>
      <c r="R748" s="58">
        <v>141559.139724273</v>
      </c>
      <c r="S748" s="58">
        <v>29187.9829556615</v>
      </c>
      <c r="T748" s="58">
        <v>0</v>
      </c>
      <c r="U748" s="58">
        <v>10693.73</v>
      </c>
      <c r="V748" s="58">
        <v>181440.85267993499</v>
      </c>
      <c r="W748" s="58">
        <v>525988.16732006497</v>
      </c>
      <c r="X748" s="58">
        <v>59848.37</v>
      </c>
      <c r="Y748" s="58">
        <v>11462.62</v>
      </c>
      <c r="Z748" s="58">
        <v>4479.59</v>
      </c>
      <c r="AA748" s="58">
        <v>8102.29</v>
      </c>
      <c r="AB748" s="58">
        <v>4551.8298113207502</v>
      </c>
      <c r="AC748" s="58">
        <v>0</v>
      </c>
      <c r="AD748" s="58">
        <v>88444.699811320796</v>
      </c>
      <c r="AE748" s="58">
        <v>6675.2</v>
      </c>
      <c r="AF748" s="58">
        <v>0</v>
      </c>
      <c r="AG748" s="58">
        <v>1355.42</v>
      </c>
      <c r="AH748" s="58">
        <v>392.95</v>
      </c>
      <c r="AI748" s="58">
        <v>950</v>
      </c>
      <c r="AJ748" s="58">
        <v>477.93</v>
      </c>
      <c r="AK748" s="58">
        <v>43.15</v>
      </c>
      <c r="AL748" s="58">
        <v>0</v>
      </c>
      <c r="AM748" s="58">
        <v>1723.54</v>
      </c>
      <c r="AN748" s="58">
        <v>11165.29</v>
      </c>
      <c r="AO748" s="58">
        <v>320.38</v>
      </c>
      <c r="AP748" s="58">
        <v>3000</v>
      </c>
      <c r="AQ748" s="58">
        <v>734</v>
      </c>
      <c r="AR748" s="58">
        <v>0</v>
      </c>
      <c r="AS748" s="58">
        <v>0</v>
      </c>
      <c r="AT748" s="58">
        <v>0</v>
      </c>
      <c r="AU748" s="58">
        <v>0</v>
      </c>
      <c r="AV748" s="58">
        <v>2242.23790304568</v>
      </c>
      <c r="AW748" s="58">
        <v>29080.097903045698</v>
      </c>
      <c r="AX748" s="58">
        <v>158729.52380952399</v>
      </c>
      <c r="AY748" s="58">
        <v>0</v>
      </c>
      <c r="AZ748" s="58">
        <v>158729.52380952399</v>
      </c>
      <c r="BA748" s="58">
        <v>249733.84579617399</v>
      </c>
    </row>
    <row r="749" spans="1:53">
      <c r="A749" s="56">
        <v>202405</v>
      </c>
      <c r="B749" s="56" t="s">
        <v>531</v>
      </c>
      <c r="C749" s="56" t="s">
        <v>158</v>
      </c>
      <c r="D749" s="56" t="s">
        <v>157</v>
      </c>
      <c r="E749" s="62" t="str">
        <f>VLOOKUP(C749,'[2]2024年门店-截止10.31'!A:C,3,0)</f>
        <v>营业</v>
      </c>
      <c r="F749" s="63">
        <f>VLOOKUP(C749,[2]面积!A:B,2,0)</f>
        <v>94.06</v>
      </c>
      <c r="G749" s="57" t="str">
        <f>IF(OR(E749="营业",E749="装修中"),VLOOKUP(C749,[2]当前组织架构!C:H,6,0),"")</f>
        <v>刘佳</v>
      </c>
      <c r="H749" s="57" t="str">
        <f>IF(OR(E749="营业",E749="装修中"),VLOOKUP(C749,[2]当前组织架构!C:H,5,0),"")</f>
        <v>孟祥苹</v>
      </c>
      <c r="I749" s="58">
        <v>379149.38</v>
      </c>
      <c r="J749" s="58">
        <v>21461.29</v>
      </c>
      <c r="K749" s="58">
        <v>357688.09</v>
      </c>
      <c r="L749" s="58">
        <v>16410.400000000001</v>
      </c>
      <c r="M749" s="58">
        <v>17142.79</v>
      </c>
      <c r="N749" s="58">
        <v>9292.67</v>
      </c>
      <c r="O749" s="58">
        <v>47617.98</v>
      </c>
      <c r="P749" s="58">
        <v>0</v>
      </c>
      <c r="Q749" s="58">
        <v>-1254.21951990612</v>
      </c>
      <c r="R749" s="58">
        <v>89209.620480093901</v>
      </c>
      <c r="S749" s="58">
        <v>19830.6168609696</v>
      </c>
      <c r="T749" s="58">
        <v>0</v>
      </c>
      <c r="U749" s="58">
        <v>4266.0600000000004</v>
      </c>
      <c r="V749" s="58">
        <v>113306.29734106299</v>
      </c>
      <c r="W749" s="58">
        <v>244381.79265893699</v>
      </c>
      <c r="X749" s="58">
        <v>44493.98</v>
      </c>
      <c r="Y749" s="58">
        <v>5917.94</v>
      </c>
      <c r="Z749" s="58">
        <v>4409.46</v>
      </c>
      <c r="AA749" s="58">
        <v>4690.8100000000004</v>
      </c>
      <c r="AB749" s="58">
        <v>3019.0543396226399</v>
      </c>
      <c r="AC749" s="58">
        <v>0</v>
      </c>
      <c r="AD749" s="58">
        <v>62531.244339622601</v>
      </c>
      <c r="AE749" s="58">
        <v>7342</v>
      </c>
      <c r="AF749" s="58">
        <v>0</v>
      </c>
      <c r="AG749" s="58">
        <v>664.89</v>
      </c>
      <c r="AH749" s="58">
        <v>0</v>
      </c>
      <c r="AI749" s="58">
        <v>559</v>
      </c>
      <c r="AJ749" s="58">
        <v>15.04</v>
      </c>
      <c r="AK749" s="58">
        <v>44.09</v>
      </c>
      <c r="AL749" s="58">
        <v>0</v>
      </c>
      <c r="AM749" s="58">
        <v>1608.23</v>
      </c>
      <c r="AN749" s="58">
        <v>947.37</v>
      </c>
      <c r="AO749" s="58">
        <v>986.86</v>
      </c>
      <c r="AP749" s="58">
        <v>0</v>
      </c>
      <c r="AQ749" s="58">
        <v>0</v>
      </c>
      <c r="AR749" s="58">
        <v>0</v>
      </c>
      <c r="AS749" s="58">
        <v>0</v>
      </c>
      <c r="AT749" s="58">
        <v>0</v>
      </c>
      <c r="AU749" s="58">
        <v>0</v>
      </c>
      <c r="AV749" s="58">
        <v>2997.2326451508302</v>
      </c>
      <c r="AW749" s="58">
        <v>15164.712645150799</v>
      </c>
      <c r="AX749" s="58">
        <v>108303.371428571</v>
      </c>
      <c r="AY749" s="58">
        <v>11518.3962264151</v>
      </c>
      <c r="AZ749" s="58">
        <v>119821.767654986</v>
      </c>
      <c r="BA749" s="58">
        <v>46864.068019177503</v>
      </c>
    </row>
    <row r="750" spans="1:53">
      <c r="A750" s="56">
        <v>202405</v>
      </c>
      <c r="B750" s="56" t="s">
        <v>531</v>
      </c>
      <c r="C750" s="56" t="s">
        <v>160</v>
      </c>
      <c r="D750" s="56" t="s">
        <v>159</v>
      </c>
      <c r="E750" s="62" t="str">
        <f>VLOOKUP(C750,'[2]2024年门店-截止10.31'!A:C,3,0)</f>
        <v>营业</v>
      </c>
      <c r="F750" s="63">
        <f>VLOOKUP(C750,[2]面积!A:B,2,0)</f>
        <v>85</v>
      </c>
      <c r="G750" s="57" t="str">
        <f>IF(OR(E750="营业",E750="装修中"),VLOOKUP(C750,[2]当前组织架构!C:H,6,0),"")</f>
        <v>刘佳</v>
      </c>
      <c r="H750" s="57" t="str">
        <f>IF(OR(E750="营业",E750="装修中"),VLOOKUP(C750,[2]当前组织架构!C:H,5,0),"")</f>
        <v>刘传良</v>
      </c>
      <c r="I750" s="58">
        <v>199730.17</v>
      </c>
      <c r="J750" s="58">
        <v>11305.48</v>
      </c>
      <c r="K750" s="58">
        <v>188424.69</v>
      </c>
      <c r="L750" s="58">
        <v>9709.4</v>
      </c>
      <c r="M750" s="58">
        <v>9606.34</v>
      </c>
      <c r="N750" s="58">
        <v>9105.11</v>
      </c>
      <c r="O750" s="58">
        <v>28285.56</v>
      </c>
      <c r="P750" s="58">
        <v>0</v>
      </c>
      <c r="Q750" s="58">
        <v>-786.19574766889605</v>
      </c>
      <c r="R750" s="58">
        <v>55920.214252331098</v>
      </c>
      <c r="S750" s="58">
        <v>12029.432071302999</v>
      </c>
      <c r="T750" s="58">
        <v>0</v>
      </c>
      <c r="U750" s="58">
        <v>2297.11</v>
      </c>
      <c r="V750" s="58">
        <v>70246.756323634094</v>
      </c>
      <c r="W750" s="58">
        <v>118177.933676366</v>
      </c>
      <c r="X750" s="58">
        <v>32349.09</v>
      </c>
      <c r="Y750" s="58">
        <v>5884.86</v>
      </c>
      <c r="Z750" s="58">
        <v>1203.67</v>
      </c>
      <c r="AA750" s="58">
        <v>10125.200000000001</v>
      </c>
      <c r="AB750" s="58">
        <v>1515.6169811320799</v>
      </c>
      <c r="AC750" s="58">
        <v>0</v>
      </c>
      <c r="AD750" s="58">
        <v>51078.436981132101</v>
      </c>
      <c r="AE750" s="58">
        <v>6880</v>
      </c>
      <c r="AF750" s="58">
        <v>0</v>
      </c>
      <c r="AG750" s="58">
        <v>436.78</v>
      </c>
      <c r="AH750" s="58">
        <v>433.33</v>
      </c>
      <c r="AI750" s="58">
        <v>0</v>
      </c>
      <c r="AJ750" s="58">
        <v>248.84</v>
      </c>
      <c r="AK750" s="58">
        <v>46.72</v>
      </c>
      <c r="AL750" s="58">
        <v>0</v>
      </c>
      <c r="AM750" s="58">
        <v>973.48</v>
      </c>
      <c r="AN750" s="58">
        <v>1114.04</v>
      </c>
      <c r="AO750" s="58">
        <v>969.84</v>
      </c>
      <c r="AP750" s="58">
        <v>0</v>
      </c>
      <c r="AQ750" s="58">
        <v>0</v>
      </c>
      <c r="AR750" s="58">
        <v>0</v>
      </c>
      <c r="AS750" s="58">
        <v>0</v>
      </c>
      <c r="AT750" s="58">
        <v>0</v>
      </c>
      <c r="AU750" s="58">
        <v>0</v>
      </c>
      <c r="AV750" s="58">
        <v>2376.3796053185501</v>
      </c>
      <c r="AW750" s="58">
        <v>13479.4096053185</v>
      </c>
      <c r="AX750" s="58">
        <v>26361.323809523801</v>
      </c>
      <c r="AY750" s="58">
        <v>4902.6886792452797</v>
      </c>
      <c r="AZ750" s="58">
        <v>31264.012488769102</v>
      </c>
      <c r="BA750" s="58">
        <v>22356.074601146302</v>
      </c>
    </row>
    <row r="751" spans="1:53">
      <c r="A751" s="56">
        <v>202405</v>
      </c>
      <c r="B751" s="56" t="s">
        <v>531</v>
      </c>
      <c r="C751" s="56" t="s">
        <v>162</v>
      </c>
      <c r="D751" s="56" t="s">
        <v>161</v>
      </c>
      <c r="E751" s="62" t="str">
        <f>VLOOKUP(C751,'[2]2024年门店-截止10.31'!A:C,3,0)</f>
        <v>营业</v>
      </c>
      <c r="F751" s="63">
        <f>VLOOKUP(C751,[2]面积!A:B,2,0)</f>
        <v>129.53</v>
      </c>
      <c r="G751" s="57" t="str">
        <f>IF(OR(E751="营业",E751="装修中"),VLOOKUP(C751,[2]当前组织架构!C:H,6,0),"")</f>
        <v>刘佳</v>
      </c>
      <c r="H751" s="57" t="str">
        <f>IF(OR(E751="营业",E751="装修中"),VLOOKUP(C751,[2]当前组织架构!C:H,5,0),"")</f>
        <v>刘传良</v>
      </c>
      <c r="I751" s="58">
        <v>212913.47</v>
      </c>
      <c r="J751" s="58">
        <v>12051.71</v>
      </c>
      <c r="K751" s="58">
        <v>200861.76</v>
      </c>
      <c r="L751" s="58">
        <v>9499</v>
      </c>
      <c r="M751" s="58">
        <v>11444.69</v>
      </c>
      <c r="N751" s="58">
        <v>6479.65</v>
      </c>
      <c r="O751" s="58">
        <v>30646.080000000002</v>
      </c>
      <c r="P751" s="58">
        <v>0</v>
      </c>
      <c r="Q751" s="58">
        <v>-805.09295287074497</v>
      </c>
      <c r="R751" s="58">
        <v>57264.3270471293</v>
      </c>
      <c r="S751" s="58">
        <v>12749.886397259699</v>
      </c>
      <c r="T751" s="58">
        <v>0</v>
      </c>
      <c r="U751" s="58">
        <v>2501.36</v>
      </c>
      <c r="V751" s="58">
        <v>72515.573444388894</v>
      </c>
      <c r="W751" s="58">
        <v>128346.186555611</v>
      </c>
      <c r="X751" s="58">
        <v>28518.14</v>
      </c>
      <c r="Y751" s="58">
        <v>7893.24</v>
      </c>
      <c r="Z751" s="58">
        <v>2096.19</v>
      </c>
      <c r="AA751" s="58">
        <v>7020.92</v>
      </c>
      <c r="AB751" s="58">
        <v>1429.1566037735799</v>
      </c>
      <c r="AC751" s="58">
        <v>0</v>
      </c>
      <c r="AD751" s="58">
        <v>46957.646603773603</v>
      </c>
      <c r="AE751" s="58">
        <v>427.5</v>
      </c>
      <c r="AF751" s="58">
        <v>0</v>
      </c>
      <c r="AG751" s="58">
        <v>496.89</v>
      </c>
      <c r="AH751" s="58">
        <v>0</v>
      </c>
      <c r="AI751" s="58">
        <v>348</v>
      </c>
      <c r="AJ751" s="58">
        <v>0</v>
      </c>
      <c r="AK751" s="58">
        <v>48.03</v>
      </c>
      <c r="AL751" s="58">
        <v>0</v>
      </c>
      <c r="AM751" s="58">
        <v>740.38</v>
      </c>
      <c r="AN751" s="58">
        <v>2247.37</v>
      </c>
      <c r="AO751" s="58">
        <v>586.73</v>
      </c>
      <c r="AP751" s="58">
        <v>0</v>
      </c>
      <c r="AQ751" s="58">
        <v>0</v>
      </c>
      <c r="AR751" s="58">
        <v>0</v>
      </c>
      <c r="AS751" s="58">
        <v>0</v>
      </c>
      <c r="AT751" s="58">
        <v>0</v>
      </c>
      <c r="AU751" s="58">
        <v>0</v>
      </c>
      <c r="AV751" s="58">
        <v>2376.3796053185501</v>
      </c>
      <c r="AW751" s="58">
        <v>7271.2796053185502</v>
      </c>
      <c r="AX751" s="58">
        <v>48779.352380952398</v>
      </c>
      <c r="AY751" s="58">
        <v>10997.8301886792</v>
      </c>
      <c r="AZ751" s="58">
        <v>59777.182569631601</v>
      </c>
      <c r="BA751" s="58">
        <v>14340.077776887299</v>
      </c>
    </row>
    <row r="752" spans="1:53">
      <c r="A752" s="56">
        <v>202405</v>
      </c>
      <c r="B752" s="56" t="s">
        <v>531</v>
      </c>
      <c r="C752" s="56" t="s">
        <v>164</v>
      </c>
      <c r="D752" s="56" t="s">
        <v>163</v>
      </c>
      <c r="E752" s="62" t="str">
        <f>VLOOKUP(C752,'[2]2024年门店-截止10.31'!A:C,3,0)</f>
        <v>营业</v>
      </c>
      <c r="F752" s="63">
        <f>VLOOKUP(C752,[2]面积!A:B,2,0)</f>
        <v>110</v>
      </c>
      <c r="G752" s="57" t="str">
        <f>IF(OR(E752="营业",E752="装修中"),VLOOKUP(C752,[2]当前组织架构!C:H,6,0),"")</f>
        <v>刘佳</v>
      </c>
      <c r="H752" s="57" t="str">
        <f>IF(OR(E752="营业",E752="装修中"),VLOOKUP(C752,[2]当前组织架构!C:H,5,0),"")</f>
        <v>刘传良</v>
      </c>
      <c r="I752" s="58">
        <v>507918.77</v>
      </c>
      <c r="J752" s="58">
        <v>28750.12</v>
      </c>
      <c r="K752" s="58">
        <v>479168.65</v>
      </c>
      <c r="L752" s="58">
        <v>19247.400000000001</v>
      </c>
      <c r="M752" s="58">
        <v>19554.52</v>
      </c>
      <c r="N752" s="58">
        <v>8131.34</v>
      </c>
      <c r="O752" s="58">
        <v>56981.05</v>
      </c>
      <c r="P752" s="58">
        <v>0</v>
      </c>
      <c r="Q752" s="58">
        <v>-1440.7011243340501</v>
      </c>
      <c r="R752" s="58">
        <v>102473.608875666</v>
      </c>
      <c r="S752" s="58">
        <v>23365.0158070816</v>
      </c>
      <c r="T752" s="58">
        <v>0</v>
      </c>
      <c r="U752" s="58">
        <v>4266.0600000000004</v>
      </c>
      <c r="V752" s="58">
        <v>130104.684682748</v>
      </c>
      <c r="W752" s="58">
        <v>349063.96531725198</v>
      </c>
      <c r="X752" s="58">
        <v>50517.5</v>
      </c>
      <c r="Y752" s="58">
        <v>11400.85</v>
      </c>
      <c r="Z752" s="58">
        <v>766.77</v>
      </c>
      <c r="AA752" s="58">
        <v>7399.12</v>
      </c>
      <c r="AB752" s="58">
        <v>4638.9913207547197</v>
      </c>
      <c r="AC752" s="58">
        <v>0</v>
      </c>
      <c r="AD752" s="58">
        <v>74723.231320754698</v>
      </c>
      <c r="AE752" s="58">
        <v>6000</v>
      </c>
      <c r="AF752" s="58">
        <v>0</v>
      </c>
      <c r="AG752" s="58">
        <v>1505.67</v>
      </c>
      <c r="AH752" s="58">
        <v>265</v>
      </c>
      <c r="AI752" s="58">
        <v>2228</v>
      </c>
      <c r="AJ752" s="58">
        <v>500.07</v>
      </c>
      <c r="AK752" s="58">
        <v>50.91</v>
      </c>
      <c r="AL752" s="58">
        <v>0</v>
      </c>
      <c r="AM752" s="58">
        <v>2508.14</v>
      </c>
      <c r="AN752" s="58">
        <v>489.82</v>
      </c>
      <c r="AO752" s="58">
        <v>1807.61</v>
      </c>
      <c r="AP752" s="58">
        <v>0</v>
      </c>
      <c r="AQ752" s="58">
        <v>-1500</v>
      </c>
      <c r="AR752" s="58">
        <v>0</v>
      </c>
      <c r="AS752" s="58">
        <v>0</v>
      </c>
      <c r="AT752" s="58">
        <v>0</v>
      </c>
      <c r="AU752" s="58">
        <v>0</v>
      </c>
      <c r="AV752" s="58">
        <v>2376.3796053185501</v>
      </c>
      <c r="AW752" s="58">
        <v>16231.599605318501</v>
      </c>
      <c r="AX752" s="58">
        <v>126005</v>
      </c>
      <c r="AY752" s="58">
        <v>15806</v>
      </c>
      <c r="AZ752" s="58">
        <v>141811</v>
      </c>
      <c r="BA752" s="58">
        <v>116298.134391179</v>
      </c>
    </row>
    <row r="753" spans="1:53">
      <c r="A753" s="56">
        <v>202405</v>
      </c>
      <c r="B753" s="56" t="s">
        <v>531</v>
      </c>
      <c r="C753" s="56" t="s">
        <v>166</v>
      </c>
      <c r="D753" s="56" t="s">
        <v>165</v>
      </c>
      <c r="E753" s="62" t="str">
        <f>VLOOKUP(C753,'[2]2024年门店-截止10.31'!A:C,3,0)</f>
        <v>营业</v>
      </c>
      <c r="F753" s="63">
        <f>VLOOKUP(C753,[2]面积!A:B,2,0)</f>
        <v>46.74</v>
      </c>
      <c r="G753" s="57" t="str">
        <f>IF(OR(E753="营业",E753="装修中"),VLOOKUP(C753,[2]当前组织架构!C:H,6,0),"")</f>
        <v>刘佳</v>
      </c>
      <c r="H753" s="57" t="str">
        <f>IF(OR(E753="营业",E753="装修中"),VLOOKUP(C753,[2]当前组织架构!C:H,5,0),"")</f>
        <v>孟祥苹</v>
      </c>
      <c r="I753" s="58">
        <v>219121.84</v>
      </c>
      <c r="J753" s="58">
        <v>12403.12</v>
      </c>
      <c r="K753" s="58">
        <v>206718.72</v>
      </c>
      <c r="L753" s="58">
        <v>9924.89</v>
      </c>
      <c r="M753" s="58">
        <v>11896.72</v>
      </c>
      <c r="N753" s="58">
        <v>12804.56</v>
      </c>
      <c r="O753" s="58">
        <v>31054.48</v>
      </c>
      <c r="P753" s="58">
        <v>0</v>
      </c>
      <c r="Q753" s="58">
        <v>-910.61747224218698</v>
      </c>
      <c r="R753" s="58">
        <v>64770.032527757801</v>
      </c>
      <c r="S753" s="58">
        <v>13494.981907142201</v>
      </c>
      <c r="T753" s="58">
        <v>0</v>
      </c>
      <c r="U753" s="58">
        <v>2318.34</v>
      </c>
      <c r="V753" s="58">
        <v>80583.3544349</v>
      </c>
      <c r="W753" s="58">
        <v>126135.3655651</v>
      </c>
      <c r="X753" s="58">
        <v>30827</v>
      </c>
      <c r="Y753" s="58">
        <v>3269.64</v>
      </c>
      <c r="Z753" s="58">
        <v>609.66</v>
      </c>
      <c r="AA753" s="58">
        <v>8195.7900000000009</v>
      </c>
      <c r="AB753" s="58">
        <v>1883.19735849057</v>
      </c>
      <c r="AC753" s="58">
        <v>0</v>
      </c>
      <c r="AD753" s="58">
        <v>44785.287358490597</v>
      </c>
      <c r="AE753" s="58">
        <v>2008.11</v>
      </c>
      <c r="AF753" s="58">
        <v>0</v>
      </c>
      <c r="AG753" s="58">
        <v>429.68</v>
      </c>
      <c r="AH753" s="58">
        <v>1037.74</v>
      </c>
      <c r="AI753" s="58">
        <v>0</v>
      </c>
      <c r="AJ753" s="58">
        <v>0</v>
      </c>
      <c r="AK753" s="58">
        <v>0</v>
      </c>
      <c r="AL753" s="58">
        <v>0</v>
      </c>
      <c r="AM753" s="58">
        <v>1154.42</v>
      </c>
      <c r="AN753" s="58">
        <v>589.82000000000005</v>
      </c>
      <c r="AO753" s="58">
        <v>180.98</v>
      </c>
      <c r="AP753" s="58">
        <v>0</v>
      </c>
      <c r="AQ753" s="58">
        <v>0</v>
      </c>
      <c r="AR753" s="58">
        <v>0</v>
      </c>
      <c r="AS753" s="58">
        <v>0</v>
      </c>
      <c r="AT753" s="58">
        <v>0</v>
      </c>
      <c r="AU753" s="58">
        <v>0</v>
      </c>
      <c r="AV753" s="58">
        <v>2997.2326451508302</v>
      </c>
      <c r="AW753" s="58">
        <v>8397.9826451508306</v>
      </c>
      <c r="AX753" s="58">
        <v>29646.5142857143</v>
      </c>
      <c r="AY753" s="58">
        <v>4377.64150943396</v>
      </c>
      <c r="AZ753" s="58">
        <v>34024.155795148297</v>
      </c>
      <c r="BA753" s="58">
        <v>38927.939766310301</v>
      </c>
    </row>
    <row r="754" spans="1:53">
      <c r="A754" s="56">
        <v>202405</v>
      </c>
      <c r="B754" s="56" t="s">
        <v>531</v>
      </c>
      <c r="C754" s="56" t="s">
        <v>168</v>
      </c>
      <c r="D754" s="56" t="s">
        <v>167</v>
      </c>
      <c r="E754" s="62" t="str">
        <f>VLOOKUP(C754,'[2]2024年门店-截止10.31'!A:C,3,0)</f>
        <v>营业</v>
      </c>
      <c r="F754" s="63">
        <f>VLOOKUP(C754,[2]面积!A:B,2,0)</f>
        <v>91</v>
      </c>
      <c r="G754" s="57" t="str">
        <f>IF(OR(E754="营业",E754="装修中"),VLOOKUP(C754,[2]当前组织架构!C:H,6,0),"")</f>
        <v>刘佳</v>
      </c>
      <c r="H754" s="57" t="str">
        <f>IF(OR(E754="营业",E754="装修中"),VLOOKUP(C754,[2]当前组织架构!C:H,5,0),"")</f>
        <v>解雯雯</v>
      </c>
      <c r="I754" s="58">
        <v>275882.26</v>
      </c>
      <c r="J754" s="58">
        <v>15615.98</v>
      </c>
      <c r="K754" s="58">
        <v>260266.28</v>
      </c>
      <c r="L754" s="58">
        <v>12461.29</v>
      </c>
      <c r="M754" s="58">
        <v>12812.51</v>
      </c>
      <c r="N754" s="58">
        <v>10371.049999999999</v>
      </c>
      <c r="O754" s="58">
        <v>37887.480000000003</v>
      </c>
      <c r="P754" s="58">
        <v>0</v>
      </c>
      <c r="Q754" s="58">
        <v>-1019.47566707513</v>
      </c>
      <c r="R754" s="58">
        <v>72512.854332924893</v>
      </c>
      <c r="S754" s="58">
        <v>15909.0840668945</v>
      </c>
      <c r="T754" s="58">
        <v>0</v>
      </c>
      <c r="U754" s="58">
        <v>4810.3999999999996</v>
      </c>
      <c r="V754" s="58">
        <v>93232.338399819404</v>
      </c>
      <c r="W754" s="58">
        <v>167033.94160018099</v>
      </c>
      <c r="X754" s="58">
        <v>34742.29</v>
      </c>
      <c r="Y754" s="58">
        <v>6186.16</v>
      </c>
      <c r="Z754" s="58">
        <v>1882.99</v>
      </c>
      <c r="AA754" s="58">
        <v>10637.51</v>
      </c>
      <c r="AB754" s="58">
        <v>1269.1896226415099</v>
      </c>
      <c r="AC754" s="58">
        <v>0</v>
      </c>
      <c r="AD754" s="58">
        <v>54718.139622641502</v>
      </c>
      <c r="AE754" s="58">
        <v>6407.95</v>
      </c>
      <c r="AF754" s="58">
        <v>0</v>
      </c>
      <c r="AG754" s="58">
        <v>716.37</v>
      </c>
      <c r="AH754" s="58">
        <v>0</v>
      </c>
      <c r="AI754" s="58">
        <v>0</v>
      </c>
      <c r="AJ754" s="58">
        <v>146.91</v>
      </c>
      <c r="AK754" s="58">
        <v>44.23</v>
      </c>
      <c r="AL754" s="58">
        <v>0</v>
      </c>
      <c r="AM754" s="58">
        <v>1267.46</v>
      </c>
      <c r="AN754" s="58">
        <v>597.37</v>
      </c>
      <c r="AO754" s="58">
        <v>819.21</v>
      </c>
      <c r="AP754" s="58">
        <v>0</v>
      </c>
      <c r="AQ754" s="58">
        <v>-2000</v>
      </c>
      <c r="AR754" s="58">
        <v>0</v>
      </c>
      <c r="AS754" s="58">
        <v>0</v>
      </c>
      <c r="AT754" s="58">
        <v>0</v>
      </c>
      <c r="AU754" s="58">
        <v>0</v>
      </c>
      <c r="AV754" s="58">
        <v>2376.3796053185501</v>
      </c>
      <c r="AW754" s="58">
        <v>10375.8796053186</v>
      </c>
      <c r="AX754" s="58">
        <v>91622.5809523809</v>
      </c>
      <c r="AY754" s="58">
        <v>10516.0377358491</v>
      </c>
      <c r="AZ754" s="58">
        <v>102138.61868823</v>
      </c>
      <c r="BA754" s="58">
        <v>-198.69631600909599</v>
      </c>
    </row>
    <row r="755" spans="1:53">
      <c r="A755" s="56">
        <v>202405</v>
      </c>
      <c r="B755" s="56" t="s">
        <v>531</v>
      </c>
      <c r="C755" s="56" t="s">
        <v>170</v>
      </c>
      <c r="D755" s="56" t="s">
        <v>169</v>
      </c>
      <c r="E755" s="62" t="str">
        <f>VLOOKUP(C755,'[2]2024年门店-截止10.31'!A:C,3,0)</f>
        <v>营业</v>
      </c>
      <c r="F755" s="63">
        <f>VLOOKUP(C755,[2]面积!A:B,2,0)</f>
        <v>77.08</v>
      </c>
      <c r="G755" s="57" t="str">
        <f>IF(OR(E755="营业",E755="装修中"),VLOOKUP(C755,[2]当前组织架构!C:H,6,0),"")</f>
        <v>刘佳</v>
      </c>
      <c r="H755" s="57" t="str">
        <f>IF(OR(E755="营业",E755="装修中"),VLOOKUP(C755,[2]当前组织架构!C:H,5,0),"")</f>
        <v>孟祥苹</v>
      </c>
      <c r="I755" s="58">
        <v>233929.12</v>
      </c>
      <c r="J755" s="58">
        <v>13241.27</v>
      </c>
      <c r="K755" s="58">
        <v>220687.85</v>
      </c>
      <c r="L755" s="58">
        <v>10045.06</v>
      </c>
      <c r="M755" s="58">
        <v>11923.99</v>
      </c>
      <c r="N755" s="58">
        <v>6742.81</v>
      </c>
      <c r="O755" s="58">
        <v>32725.33</v>
      </c>
      <c r="P755" s="58">
        <v>0</v>
      </c>
      <c r="Q755" s="58">
        <v>-851.78478988047402</v>
      </c>
      <c r="R755" s="58">
        <v>60585.405210119497</v>
      </c>
      <c r="S755" s="58">
        <v>13566.804962427301</v>
      </c>
      <c r="T755" s="58">
        <v>0</v>
      </c>
      <c r="U755" s="58">
        <v>4333.9799999999996</v>
      </c>
      <c r="V755" s="58">
        <v>78486.190172546805</v>
      </c>
      <c r="W755" s="58">
        <v>142201.659827453</v>
      </c>
      <c r="X755" s="58">
        <v>34630.5</v>
      </c>
      <c r="Y755" s="58">
        <v>3322.3</v>
      </c>
      <c r="Z755" s="58">
        <v>0</v>
      </c>
      <c r="AA755" s="58">
        <v>5185.8599999999997</v>
      </c>
      <c r="AB755" s="58">
        <v>2170.4</v>
      </c>
      <c r="AC755" s="58">
        <v>0</v>
      </c>
      <c r="AD755" s="58">
        <v>45309.06</v>
      </c>
      <c r="AE755" s="58">
        <v>6048</v>
      </c>
      <c r="AF755" s="58">
        <v>0</v>
      </c>
      <c r="AG755" s="58">
        <v>616.13</v>
      </c>
      <c r="AH755" s="58">
        <v>0</v>
      </c>
      <c r="AI755" s="58">
        <v>72</v>
      </c>
      <c r="AJ755" s="58">
        <v>0</v>
      </c>
      <c r="AK755" s="58">
        <v>39.93</v>
      </c>
      <c r="AL755" s="58">
        <v>0</v>
      </c>
      <c r="AM755" s="58">
        <v>763.25</v>
      </c>
      <c r="AN755" s="58">
        <v>891.47</v>
      </c>
      <c r="AO755" s="58">
        <v>371.68</v>
      </c>
      <c r="AP755" s="58">
        <v>0</v>
      </c>
      <c r="AQ755" s="58">
        <v>0</v>
      </c>
      <c r="AR755" s="58">
        <v>0</v>
      </c>
      <c r="AS755" s="58">
        <v>0</v>
      </c>
      <c r="AT755" s="58">
        <v>0</v>
      </c>
      <c r="AU755" s="58">
        <v>0</v>
      </c>
      <c r="AV755" s="58">
        <v>2997.2326451508302</v>
      </c>
      <c r="AW755" s="58">
        <v>11799.692645150801</v>
      </c>
      <c r="AX755" s="58">
        <v>37548.9714285714</v>
      </c>
      <c r="AY755" s="58">
        <v>11271.1320754717</v>
      </c>
      <c r="AZ755" s="58">
        <v>48820.103504043102</v>
      </c>
      <c r="BA755" s="58">
        <v>36272.803678259101</v>
      </c>
    </row>
    <row r="756" spans="1:53">
      <c r="A756" s="56">
        <v>202405</v>
      </c>
      <c r="B756" s="56" t="s">
        <v>531</v>
      </c>
      <c r="C756" s="56" t="s">
        <v>172</v>
      </c>
      <c r="D756" s="56" t="s">
        <v>171</v>
      </c>
      <c r="E756" s="62" t="str">
        <f>VLOOKUP(C756,'[2]2024年门店-截止10.31'!A:C,3,0)</f>
        <v>营业</v>
      </c>
      <c r="F756" s="63">
        <f>VLOOKUP(C756,[2]面积!A:B,2,0)</f>
        <v>88</v>
      </c>
      <c r="G756" s="57" t="str">
        <f>IF(OR(E756="营业",E756="装修中"),VLOOKUP(C756,[2]当前组织架构!C:H,6,0),"")</f>
        <v>刘佳</v>
      </c>
      <c r="H756" s="57" t="str">
        <f>IF(OR(E756="营业",E756="装修中"),VLOOKUP(C756,[2]当前组织架构!C:H,5,0),"")</f>
        <v>孟祥苹</v>
      </c>
      <c r="I756" s="58">
        <v>174357.79</v>
      </c>
      <c r="J756" s="58">
        <v>9869.31</v>
      </c>
      <c r="K756" s="58">
        <v>164488.48000000001</v>
      </c>
      <c r="L756" s="58">
        <v>8265.7999999999993</v>
      </c>
      <c r="M756" s="58">
        <v>8740.17</v>
      </c>
      <c r="N756" s="58">
        <v>5806.17</v>
      </c>
      <c r="O756" s="58">
        <v>24567.3</v>
      </c>
      <c r="P756" s="58">
        <v>0</v>
      </c>
      <c r="Q756" s="58">
        <v>-656.88366191641501</v>
      </c>
      <c r="R756" s="58">
        <v>46722.556338083603</v>
      </c>
      <c r="S756" s="58">
        <v>10290.5750987627</v>
      </c>
      <c r="T756" s="58">
        <v>0</v>
      </c>
      <c r="U756" s="58">
        <v>4930.66</v>
      </c>
      <c r="V756" s="58">
        <v>61943.791436846303</v>
      </c>
      <c r="W756" s="58">
        <v>102544.68856315401</v>
      </c>
      <c r="X756" s="58">
        <v>30657.68</v>
      </c>
      <c r="Y756" s="58">
        <v>4280.3100000000004</v>
      </c>
      <c r="Z756" s="58">
        <v>0</v>
      </c>
      <c r="AA756" s="58">
        <v>9180.66</v>
      </c>
      <c r="AB756" s="58">
        <v>1362.1807547169799</v>
      </c>
      <c r="AC756" s="58">
        <v>0</v>
      </c>
      <c r="AD756" s="58">
        <v>45480.830754716997</v>
      </c>
      <c r="AE756" s="58">
        <v>3000</v>
      </c>
      <c r="AF756" s="58">
        <v>0</v>
      </c>
      <c r="AG756" s="58">
        <v>349.14</v>
      </c>
      <c r="AH756" s="58">
        <v>0</v>
      </c>
      <c r="AI756" s="58">
        <v>25</v>
      </c>
      <c r="AJ756" s="58">
        <v>44.66</v>
      </c>
      <c r="AK756" s="58">
        <v>37.130000000000003</v>
      </c>
      <c r="AL756" s="58">
        <v>0</v>
      </c>
      <c r="AM756" s="58">
        <v>905.18</v>
      </c>
      <c r="AN756" s="58">
        <v>701.14</v>
      </c>
      <c r="AO756" s="58">
        <v>865.1</v>
      </c>
      <c r="AP756" s="58">
        <v>0</v>
      </c>
      <c r="AQ756" s="58">
        <v>0</v>
      </c>
      <c r="AR756" s="58">
        <v>0</v>
      </c>
      <c r="AS756" s="58">
        <v>0</v>
      </c>
      <c r="AT756" s="58">
        <v>0</v>
      </c>
      <c r="AU756" s="58">
        <v>0</v>
      </c>
      <c r="AV756" s="58">
        <v>2997.2326451508302</v>
      </c>
      <c r="AW756" s="58">
        <v>8924.5826451508292</v>
      </c>
      <c r="AX756" s="58">
        <v>31428.571428571398</v>
      </c>
      <c r="AY756" s="58">
        <v>7471.6981132075498</v>
      </c>
      <c r="AZ756" s="58">
        <v>38900.269541779002</v>
      </c>
      <c r="BA756" s="58">
        <v>9239.0056215072309</v>
      </c>
    </row>
    <row r="757" spans="1:53">
      <c r="A757" s="56">
        <v>202405</v>
      </c>
      <c r="B757" s="56" t="s">
        <v>531</v>
      </c>
      <c r="C757" s="56" t="s">
        <v>444</v>
      </c>
      <c r="D757" s="56" t="s">
        <v>173</v>
      </c>
      <c r="E757" s="62" t="str">
        <f>VLOOKUP(C757,'[2]2024年门店-截止10.31'!A:C,3,0)</f>
        <v>已闭店</v>
      </c>
      <c r="F757" s="63">
        <f>VLOOKUP(C757,[2]面积!A:B,2,0)</f>
        <v>119.8</v>
      </c>
      <c r="G757" s="57" t="str">
        <f>IF(OR(E757="营业",E757="装修中"),VLOOKUP(C757,[2]当前组织架构!C:H,6,0),"")</f>
        <v/>
      </c>
      <c r="H757" s="57" t="str">
        <f>IF(OR(E757="营业",E757="装修中"),VLOOKUP(C757,[2]当前组织架构!C:H,5,0),"")</f>
        <v/>
      </c>
      <c r="I757" s="58">
        <v>362462.58</v>
      </c>
      <c r="J757" s="58">
        <v>20516.75</v>
      </c>
      <c r="K757" s="58">
        <v>341945.83</v>
      </c>
      <c r="L757" s="58">
        <v>15675.71</v>
      </c>
      <c r="M757" s="58">
        <v>20548.22</v>
      </c>
      <c r="N757" s="58">
        <v>13193.79</v>
      </c>
      <c r="O757" s="58">
        <v>50433.75</v>
      </c>
      <c r="P757" s="58">
        <v>0</v>
      </c>
      <c r="Q757" s="58">
        <v>-1384.37261523853</v>
      </c>
      <c r="R757" s="58">
        <v>98467.097384761495</v>
      </c>
      <c r="S757" s="58">
        <v>21342.966001459801</v>
      </c>
      <c r="T757" s="58">
        <v>0</v>
      </c>
      <c r="U757" s="58">
        <v>2205.86</v>
      </c>
      <c r="V757" s="58">
        <v>122015.92338622099</v>
      </c>
      <c r="W757" s="58">
        <v>219929.90661377899</v>
      </c>
      <c r="X757" s="58">
        <v>37978.75</v>
      </c>
      <c r="Y757" s="58">
        <v>9385.8700000000008</v>
      </c>
      <c r="Z757" s="58">
        <v>1999.72</v>
      </c>
      <c r="AA757" s="58">
        <v>10106.36</v>
      </c>
      <c r="AB757" s="58">
        <v>2217.51301886792</v>
      </c>
      <c r="AC757" s="58">
        <v>0</v>
      </c>
      <c r="AD757" s="58">
        <v>61688.2130188679</v>
      </c>
      <c r="AE757" s="58">
        <v>7733.73</v>
      </c>
      <c r="AF757" s="58">
        <v>0</v>
      </c>
      <c r="AG757" s="58">
        <v>7.69</v>
      </c>
      <c r="AH757" s="58">
        <v>0</v>
      </c>
      <c r="AI757" s="58">
        <v>130</v>
      </c>
      <c r="AJ757" s="58">
        <v>23.01</v>
      </c>
      <c r="AK757" s="58">
        <v>46.82</v>
      </c>
      <c r="AL757" s="58">
        <v>0</v>
      </c>
      <c r="AM757" s="58">
        <v>1105.98</v>
      </c>
      <c r="AN757" s="58">
        <v>2722.49</v>
      </c>
      <c r="AO757" s="58">
        <v>1628.28</v>
      </c>
      <c r="AP757" s="58">
        <v>0</v>
      </c>
      <c r="AQ757" s="58">
        <v>0</v>
      </c>
      <c r="AR757" s="58">
        <v>0</v>
      </c>
      <c r="AS757" s="58">
        <v>0</v>
      </c>
      <c r="AT757" s="58">
        <v>0</v>
      </c>
      <c r="AU757" s="58">
        <v>0</v>
      </c>
      <c r="AV757" s="58">
        <v>2376.3796053185501</v>
      </c>
      <c r="AW757" s="58">
        <v>15774.3796053186</v>
      </c>
      <c r="AX757" s="58">
        <v>80437.142857142899</v>
      </c>
      <c r="AY757" s="58">
        <v>12584.905660377401</v>
      </c>
      <c r="AZ757" s="58">
        <v>93022.048517520307</v>
      </c>
      <c r="BA757" s="58">
        <v>49445.265472072198</v>
      </c>
    </row>
    <row r="758" spans="1:53">
      <c r="A758" s="56">
        <v>202405</v>
      </c>
      <c r="B758" s="56" t="s">
        <v>531</v>
      </c>
      <c r="C758" s="56" t="s">
        <v>176</v>
      </c>
      <c r="D758" s="56" t="s">
        <v>175</v>
      </c>
      <c r="E758" s="62" t="str">
        <f>VLOOKUP(C758,'[2]2024年门店-截止10.31'!A:C,3,0)</f>
        <v>营业</v>
      </c>
      <c r="F758" s="63">
        <f>VLOOKUP(C758,[2]面积!A:B,2,0)</f>
        <v>53</v>
      </c>
      <c r="G758" s="57" t="str">
        <f>IF(OR(E758="营业",E758="装修中"),VLOOKUP(C758,[2]当前组织架构!C:H,6,0),"")</f>
        <v>刘佳</v>
      </c>
      <c r="H758" s="57" t="str">
        <f>IF(OR(E758="营业",E758="装修中"),VLOOKUP(C758,[2]当前组织架构!C:H,5,0),"")</f>
        <v>孟祥苹</v>
      </c>
      <c r="I758" s="58">
        <v>317141.40999999997</v>
      </c>
      <c r="J758" s="58">
        <v>17951.400000000001</v>
      </c>
      <c r="K758" s="58">
        <v>299190.01</v>
      </c>
      <c r="L758" s="58">
        <v>13912.72</v>
      </c>
      <c r="M758" s="58">
        <v>17616.419999999998</v>
      </c>
      <c r="N758" s="58">
        <v>10295.84</v>
      </c>
      <c r="O758" s="58">
        <v>44238.58</v>
      </c>
      <c r="P758" s="58">
        <v>0</v>
      </c>
      <c r="Q758" s="58">
        <v>-1193.21263506625</v>
      </c>
      <c r="R758" s="58">
        <v>84870.347364933798</v>
      </c>
      <c r="S758" s="58">
        <v>18593.1752504533</v>
      </c>
      <c r="T758" s="58">
        <v>0</v>
      </c>
      <c r="U758" s="58">
        <v>4266.0600000000004</v>
      </c>
      <c r="V758" s="58">
        <v>107729.582615387</v>
      </c>
      <c r="W758" s="58">
        <v>191460.42738461299</v>
      </c>
      <c r="X758" s="58">
        <v>42954.67</v>
      </c>
      <c r="Y758" s="58">
        <v>3719.21</v>
      </c>
      <c r="Z758" s="58">
        <v>2534.84</v>
      </c>
      <c r="AA758" s="58">
        <v>7453.43</v>
      </c>
      <c r="AB758" s="58">
        <v>3072.3103773584899</v>
      </c>
      <c r="AC758" s="58">
        <v>0</v>
      </c>
      <c r="AD758" s="58">
        <v>59734.460377358497</v>
      </c>
      <c r="AE758" s="58">
        <v>4924.6000000000004</v>
      </c>
      <c r="AF758" s="58">
        <v>0</v>
      </c>
      <c r="AG758" s="58">
        <v>758.49</v>
      </c>
      <c r="AH758" s="58">
        <v>416.67</v>
      </c>
      <c r="AI758" s="58">
        <v>800</v>
      </c>
      <c r="AJ758" s="58">
        <v>0</v>
      </c>
      <c r="AK758" s="58">
        <v>40.020000000000003</v>
      </c>
      <c r="AL758" s="58">
        <v>0</v>
      </c>
      <c r="AM758" s="58">
        <v>1027.08</v>
      </c>
      <c r="AN758" s="58">
        <v>1763.57</v>
      </c>
      <c r="AO758" s="58">
        <v>749.97</v>
      </c>
      <c r="AP758" s="58">
        <v>0</v>
      </c>
      <c r="AQ758" s="58">
        <v>0</v>
      </c>
      <c r="AR758" s="58">
        <v>0</v>
      </c>
      <c r="AS758" s="58">
        <v>0</v>
      </c>
      <c r="AT758" s="58">
        <v>0</v>
      </c>
      <c r="AU758" s="58">
        <v>0</v>
      </c>
      <c r="AV758" s="58">
        <v>2997.2326451508302</v>
      </c>
      <c r="AW758" s="58">
        <v>13477.632645150799</v>
      </c>
      <c r="AX758" s="58">
        <v>45428.571428571398</v>
      </c>
      <c r="AY758" s="58">
        <v>46520.754716981101</v>
      </c>
      <c r="AZ758" s="58">
        <v>91949.326145552506</v>
      </c>
      <c r="BA758" s="58">
        <v>26299.008216551199</v>
      </c>
    </row>
    <row r="759" spans="1:53">
      <c r="A759" s="56">
        <v>202405</v>
      </c>
      <c r="B759" s="56" t="s">
        <v>531</v>
      </c>
      <c r="C759" s="56" t="s">
        <v>178</v>
      </c>
      <c r="D759" s="56" t="s">
        <v>177</v>
      </c>
      <c r="E759" s="62" t="str">
        <f>VLOOKUP(C759,'[2]2024年门店-截止10.31'!A:C,3,0)</f>
        <v>营业</v>
      </c>
      <c r="F759" s="63">
        <f>VLOOKUP(C759,[2]面积!A:B,2,0)</f>
        <v>108</v>
      </c>
      <c r="G759" s="57" t="str">
        <f>IF(OR(E759="营业",E759="装修中"),VLOOKUP(C759,[2]当前组织架构!C:H,6,0),"")</f>
        <v>刘佳</v>
      </c>
      <c r="H759" s="57" t="str">
        <f>IF(OR(E759="营业",E759="装修中"),VLOOKUP(C759,[2]当前组织架构!C:H,5,0),"")</f>
        <v>王佳</v>
      </c>
      <c r="I759" s="58">
        <v>164098.92000000001</v>
      </c>
      <c r="J759" s="58">
        <v>4779.5800000000199</v>
      </c>
      <c r="K759" s="58">
        <v>159319.34</v>
      </c>
      <c r="L759" s="58">
        <v>8167.62</v>
      </c>
      <c r="M759" s="58">
        <v>8743.09</v>
      </c>
      <c r="N759" s="58">
        <v>7270.76</v>
      </c>
      <c r="O759" s="58">
        <v>23919.56</v>
      </c>
      <c r="P759" s="58">
        <v>0</v>
      </c>
      <c r="Q759" s="58">
        <v>-666.88801573744502</v>
      </c>
      <c r="R759" s="58">
        <v>47434.141984262598</v>
      </c>
      <c r="S759" s="58">
        <v>10185.045055667</v>
      </c>
      <c r="T759" s="58">
        <v>0</v>
      </c>
      <c r="U759" s="58">
        <v>11653.33</v>
      </c>
      <c r="V759" s="58">
        <v>69272.517039929502</v>
      </c>
      <c r="W759" s="58">
        <v>90046.822960070494</v>
      </c>
      <c r="X759" s="58">
        <v>18780.61</v>
      </c>
      <c r="Y759" s="58">
        <v>5842.81</v>
      </c>
      <c r="Z759" s="58">
        <v>0</v>
      </c>
      <c r="AA759" s="58">
        <v>6110.33</v>
      </c>
      <c r="AB759" s="58">
        <v>436.22283018868001</v>
      </c>
      <c r="AC759" s="58">
        <v>0</v>
      </c>
      <c r="AD759" s="58">
        <v>31169.972830188701</v>
      </c>
      <c r="AE759" s="58">
        <v>2622.96</v>
      </c>
      <c r="AF759" s="58">
        <v>24</v>
      </c>
      <c r="AG759" s="58">
        <v>266.02</v>
      </c>
      <c r="AH759" s="58">
        <v>320</v>
      </c>
      <c r="AI759" s="58">
        <v>0</v>
      </c>
      <c r="AJ759" s="58">
        <v>126.55</v>
      </c>
      <c r="AK759" s="58">
        <v>93.41</v>
      </c>
      <c r="AL759" s="58">
        <v>0</v>
      </c>
      <c r="AM759" s="58">
        <v>1133.21</v>
      </c>
      <c r="AN759" s="58">
        <v>715.28</v>
      </c>
      <c r="AO759" s="58">
        <v>549.12</v>
      </c>
      <c r="AP759" s="58">
        <v>0</v>
      </c>
      <c r="AQ759" s="58">
        <v>0</v>
      </c>
      <c r="AR759" s="58">
        <v>0</v>
      </c>
      <c r="AS759" s="58">
        <v>0</v>
      </c>
      <c r="AT759" s="58">
        <v>0</v>
      </c>
      <c r="AU759" s="58">
        <v>0</v>
      </c>
      <c r="AV759" s="58">
        <v>2574.9708002870998</v>
      </c>
      <c r="AW759" s="58">
        <v>8425.5208002871004</v>
      </c>
      <c r="AX759" s="58">
        <v>45161.35</v>
      </c>
      <c r="AY759" s="58">
        <v>7944</v>
      </c>
      <c r="AZ759" s="58">
        <v>53105.35</v>
      </c>
      <c r="BA759" s="58">
        <v>-2654.0206704053098</v>
      </c>
    </row>
    <row r="760" spans="1:53">
      <c r="A760" s="56">
        <v>202405</v>
      </c>
      <c r="B760" s="56" t="s">
        <v>531</v>
      </c>
      <c r="C760" s="56" t="s">
        <v>180</v>
      </c>
      <c r="D760" s="56" t="s">
        <v>179</v>
      </c>
      <c r="E760" s="62" t="str">
        <f>VLOOKUP(C760,'[2]2024年门店-截止10.31'!A:C,3,0)</f>
        <v>营业</v>
      </c>
      <c r="F760" s="63">
        <f>VLOOKUP(C760,[2]面积!A:B,2,0)</f>
        <v>96</v>
      </c>
      <c r="G760" s="57" t="str">
        <f>IF(OR(E760="营业",E760="装修中"),VLOOKUP(C760,[2]当前组织架构!C:H,6,0),"")</f>
        <v>刘佳</v>
      </c>
      <c r="H760" s="57" t="str">
        <f>IF(OR(E760="营业",E760="装修中"),VLOOKUP(C760,[2]当前组织架构!C:H,5,0),"")</f>
        <v>王佳</v>
      </c>
      <c r="I760" s="58">
        <v>144975.53</v>
      </c>
      <c r="J760" s="58">
        <v>4222.59</v>
      </c>
      <c r="K760" s="58">
        <v>140752.94</v>
      </c>
      <c r="L760" s="58">
        <v>6181.98</v>
      </c>
      <c r="M760" s="58">
        <v>7707.96</v>
      </c>
      <c r="N760" s="58">
        <v>3187.78</v>
      </c>
      <c r="O760" s="58">
        <v>19583.21</v>
      </c>
      <c r="P760" s="58">
        <v>0</v>
      </c>
      <c r="Q760" s="58">
        <v>-508.27882194600301</v>
      </c>
      <c r="R760" s="58">
        <v>36152.651178054002</v>
      </c>
      <c r="S760" s="58">
        <v>8109.7998329096799</v>
      </c>
      <c r="T760" s="58">
        <v>0</v>
      </c>
      <c r="U760" s="58">
        <v>10030.780000000001</v>
      </c>
      <c r="V760" s="58">
        <v>54293.231010963696</v>
      </c>
      <c r="W760" s="58">
        <v>86459.708989036299</v>
      </c>
      <c r="X760" s="58">
        <v>15959.53</v>
      </c>
      <c r="Y760" s="58">
        <v>6066.21</v>
      </c>
      <c r="Z760" s="58">
        <v>0</v>
      </c>
      <c r="AA760" s="58">
        <v>5760.53</v>
      </c>
      <c r="AB760" s="58">
        <v>419.38830188678998</v>
      </c>
      <c r="AC760" s="58">
        <v>0</v>
      </c>
      <c r="AD760" s="58">
        <v>28205.6583018868</v>
      </c>
      <c r="AE760" s="58">
        <v>4123.03</v>
      </c>
      <c r="AF760" s="58">
        <v>0</v>
      </c>
      <c r="AG760" s="58">
        <v>432.82</v>
      </c>
      <c r="AH760" s="58">
        <v>310</v>
      </c>
      <c r="AI760" s="58">
        <v>125</v>
      </c>
      <c r="AJ760" s="58">
        <v>23.01</v>
      </c>
      <c r="AK760" s="58">
        <v>49.83</v>
      </c>
      <c r="AL760" s="58">
        <v>0</v>
      </c>
      <c r="AM760" s="58">
        <v>855.73</v>
      </c>
      <c r="AN760" s="58">
        <v>715.29</v>
      </c>
      <c r="AO760" s="58">
        <v>420.91</v>
      </c>
      <c r="AP760" s="58">
        <v>0</v>
      </c>
      <c r="AQ760" s="58">
        <v>0</v>
      </c>
      <c r="AR760" s="58">
        <v>0</v>
      </c>
      <c r="AS760" s="58">
        <v>0</v>
      </c>
      <c r="AT760" s="58">
        <v>0</v>
      </c>
      <c r="AU760" s="58">
        <v>0</v>
      </c>
      <c r="AV760" s="58">
        <v>2574.9708002870998</v>
      </c>
      <c r="AW760" s="58">
        <v>9630.5908002871001</v>
      </c>
      <c r="AX760" s="58">
        <v>37960</v>
      </c>
      <c r="AY760" s="58">
        <v>8940</v>
      </c>
      <c r="AZ760" s="58">
        <v>46900</v>
      </c>
      <c r="BA760" s="58">
        <v>1723.4598868624</v>
      </c>
    </row>
    <row r="761" spans="1:53">
      <c r="A761" s="56">
        <v>202405</v>
      </c>
      <c r="B761" s="56" t="s">
        <v>531</v>
      </c>
      <c r="C761" s="56" t="s">
        <v>182</v>
      </c>
      <c r="D761" s="56" t="s">
        <v>181</v>
      </c>
      <c r="E761" s="62" t="str">
        <f>VLOOKUP(C761,'[2]2024年门店-截止10.31'!A:C,3,0)</f>
        <v>营业</v>
      </c>
      <c r="F761" s="63">
        <f>VLOOKUP(C761,[2]面积!A:B,2,0)</f>
        <v>104</v>
      </c>
      <c r="G761" s="57" t="str">
        <f>IF(OR(E761="营业",E761="装修中"),VLOOKUP(C761,[2]当前组织架构!C:H,6,0),"")</f>
        <v>刘佳</v>
      </c>
      <c r="H761" s="57" t="str">
        <f>IF(OR(E761="营业",E761="装修中"),VLOOKUP(C761,[2]当前组织架构!C:H,5,0),"")</f>
        <v>巨伦</v>
      </c>
      <c r="I761" s="58">
        <v>137005.21</v>
      </c>
      <c r="J761" s="58">
        <v>3990.44</v>
      </c>
      <c r="K761" s="58">
        <v>133014.76999999999</v>
      </c>
      <c r="L761" s="58">
        <v>5876.51</v>
      </c>
      <c r="M761" s="58">
        <v>7392.51</v>
      </c>
      <c r="N761" s="58">
        <v>5919.96</v>
      </c>
      <c r="O761" s="58">
        <v>21314.01</v>
      </c>
      <c r="P761" s="58">
        <v>0</v>
      </c>
      <c r="Q761" s="58">
        <v>-561.54636673130597</v>
      </c>
      <c r="R761" s="58">
        <v>39941.443633268696</v>
      </c>
      <c r="S761" s="58">
        <v>8877.1929128035299</v>
      </c>
      <c r="T761" s="58">
        <v>0</v>
      </c>
      <c r="U761" s="58">
        <v>2676.57</v>
      </c>
      <c r="V761" s="58">
        <v>51495.206546072201</v>
      </c>
      <c r="W761" s="58">
        <v>81519.563453927796</v>
      </c>
      <c r="X761" s="58">
        <v>19878.25</v>
      </c>
      <c r="Y761" s="58">
        <v>2443.33</v>
      </c>
      <c r="Z761" s="58">
        <v>872.74</v>
      </c>
      <c r="AA761" s="58">
        <v>3631.44</v>
      </c>
      <c r="AB761" s="58">
        <v>225.28377358490499</v>
      </c>
      <c r="AC761" s="58">
        <v>0</v>
      </c>
      <c r="AD761" s="58">
        <v>27051.043773584901</v>
      </c>
      <c r="AE761" s="58">
        <v>5131</v>
      </c>
      <c r="AF761" s="58">
        <v>0</v>
      </c>
      <c r="AG761" s="58">
        <v>574.86</v>
      </c>
      <c r="AH761" s="58">
        <v>0</v>
      </c>
      <c r="AI761" s="58">
        <v>0</v>
      </c>
      <c r="AJ761" s="58">
        <v>0</v>
      </c>
      <c r="AK761" s="58">
        <v>40.159999999999997</v>
      </c>
      <c r="AL761" s="58">
        <v>0</v>
      </c>
      <c r="AM761" s="58">
        <v>596.54999999999995</v>
      </c>
      <c r="AN761" s="58">
        <v>389.82</v>
      </c>
      <c r="AO761" s="58">
        <v>525.66999999999996</v>
      </c>
      <c r="AP761" s="58">
        <v>0</v>
      </c>
      <c r="AQ761" s="58">
        <v>0</v>
      </c>
      <c r="AR761" s="58">
        <v>0</v>
      </c>
      <c r="AS761" s="58">
        <v>0</v>
      </c>
      <c r="AT761" s="58">
        <v>0</v>
      </c>
      <c r="AU761" s="58">
        <v>0</v>
      </c>
      <c r="AV761" s="58">
        <v>3380.1694525782</v>
      </c>
      <c r="AW761" s="58">
        <v>10638.2294525782</v>
      </c>
      <c r="AX761" s="58">
        <v>22143.33</v>
      </c>
      <c r="AY761" s="58">
        <v>4160</v>
      </c>
      <c r="AZ761" s="58">
        <v>26303.33</v>
      </c>
      <c r="BA761" s="58">
        <v>17526.960227764699</v>
      </c>
    </row>
    <row r="762" spans="1:53">
      <c r="A762" s="56">
        <v>202405</v>
      </c>
      <c r="B762" s="56" t="s">
        <v>531</v>
      </c>
      <c r="C762" s="56" t="s">
        <v>184</v>
      </c>
      <c r="D762" s="56" t="s">
        <v>183</v>
      </c>
      <c r="E762" s="62" t="str">
        <f>VLOOKUP(C762,'[2]2024年门店-截止10.31'!A:C,3,0)</f>
        <v>营业</v>
      </c>
      <c r="F762" s="63">
        <f>VLOOKUP(C762,[2]面积!A:B,2,0)</f>
        <v>80</v>
      </c>
      <c r="G762" s="57" t="str">
        <f>IF(OR(E762="营业",E762="装修中"),VLOOKUP(C762,[2]当前组织架构!C:H,6,0),"")</f>
        <v>刘佳</v>
      </c>
      <c r="H762" s="57" t="str">
        <f>IF(OR(E762="营业",E762="装修中"),VLOOKUP(C762,[2]当前组织架构!C:H,5,0),"")</f>
        <v>孟祥苹</v>
      </c>
      <c r="I762" s="58">
        <v>164666.35999999999</v>
      </c>
      <c r="J762" s="58">
        <v>9320.7399999999907</v>
      </c>
      <c r="K762" s="58">
        <v>155345.62</v>
      </c>
      <c r="L762" s="58">
        <v>6783.62</v>
      </c>
      <c r="M762" s="58">
        <v>10073.620000000001</v>
      </c>
      <c r="N762" s="58">
        <v>6850.53</v>
      </c>
      <c r="O762" s="58">
        <v>24197.4</v>
      </c>
      <c r="P762" s="58">
        <v>0</v>
      </c>
      <c r="Q762" s="58">
        <v>-664.17255025235295</v>
      </c>
      <c r="R762" s="58">
        <v>47240.9974497476</v>
      </c>
      <c r="S762" s="58">
        <v>10239.872115259799</v>
      </c>
      <c r="T762" s="58">
        <v>0</v>
      </c>
      <c r="U762" s="58">
        <v>2245.35</v>
      </c>
      <c r="V762" s="58">
        <v>59726.219565007501</v>
      </c>
      <c r="W762" s="58">
        <v>95619.400434992494</v>
      </c>
      <c r="X762" s="58">
        <v>25271.8</v>
      </c>
      <c r="Y762" s="58">
        <v>4184.8999999999996</v>
      </c>
      <c r="Z762" s="58">
        <v>998.5</v>
      </c>
      <c r="AA762" s="58">
        <v>5938.9</v>
      </c>
      <c r="AB762" s="58">
        <v>1246.7935849056601</v>
      </c>
      <c r="AC762" s="58">
        <v>0</v>
      </c>
      <c r="AD762" s="58">
        <v>37640.893584905702</v>
      </c>
      <c r="AE762" s="58">
        <v>3109.18</v>
      </c>
      <c r="AF762" s="58">
        <v>0</v>
      </c>
      <c r="AG762" s="58">
        <v>63.05</v>
      </c>
      <c r="AH762" s="58">
        <v>0</v>
      </c>
      <c r="AI762" s="58">
        <v>120</v>
      </c>
      <c r="AJ762" s="58">
        <v>30.09</v>
      </c>
      <c r="AK762" s="58">
        <v>39.69</v>
      </c>
      <c r="AL762" s="58">
        <v>0</v>
      </c>
      <c r="AM762" s="58">
        <v>724.72</v>
      </c>
      <c r="AN762" s="58">
        <v>2939.82</v>
      </c>
      <c r="AO762" s="58">
        <v>301.37</v>
      </c>
      <c r="AP762" s="58">
        <v>0</v>
      </c>
      <c r="AQ762" s="58">
        <v>0</v>
      </c>
      <c r="AR762" s="58">
        <v>0</v>
      </c>
      <c r="AS762" s="58">
        <v>0</v>
      </c>
      <c r="AT762" s="58">
        <v>0</v>
      </c>
      <c r="AU762" s="58">
        <v>0</v>
      </c>
      <c r="AV762" s="58">
        <v>2997.2326451508302</v>
      </c>
      <c r="AW762" s="58">
        <v>10325.1526451508</v>
      </c>
      <c r="AX762" s="58">
        <v>32000</v>
      </c>
      <c r="AY762" s="58">
        <v>9143.8773584905703</v>
      </c>
      <c r="AZ762" s="58">
        <v>41143.877358490601</v>
      </c>
      <c r="BA762" s="58">
        <v>6509.4768464454201</v>
      </c>
    </row>
    <row r="763" spans="1:53">
      <c r="A763" s="56">
        <v>202405</v>
      </c>
      <c r="B763" s="56" t="s">
        <v>531</v>
      </c>
      <c r="C763" s="56" t="s">
        <v>186</v>
      </c>
      <c r="D763" s="56" t="s">
        <v>185</v>
      </c>
      <c r="E763" s="62" t="str">
        <f>VLOOKUP(C763,'[2]2024年门店-截止10.31'!A:C,3,0)</f>
        <v>已闭店</v>
      </c>
      <c r="F763" s="63">
        <f>VLOOKUP(C763,[2]面积!A:B,2,0)</f>
        <v>78</v>
      </c>
      <c r="G763" s="57" t="str">
        <f>IF(OR(E763="营业",E763="装修中"),VLOOKUP(C763,[2]当前组织架构!C:H,6,0),"")</f>
        <v/>
      </c>
      <c r="H763" s="57" t="str">
        <f>IF(OR(E763="营业",E763="装修中"),VLOOKUP(C763,[2]当前组织架构!C:H,5,0),"")</f>
        <v/>
      </c>
      <c r="I763" s="58">
        <v>173683.81</v>
      </c>
      <c r="J763" s="58">
        <v>9831.16</v>
      </c>
      <c r="K763" s="58">
        <v>163852.65</v>
      </c>
      <c r="L763" s="58">
        <v>7875.97</v>
      </c>
      <c r="M763" s="58">
        <v>9186.82</v>
      </c>
      <c r="N763" s="58">
        <v>7551.14</v>
      </c>
      <c r="O763" s="58">
        <v>25903.4</v>
      </c>
      <c r="P763" s="58">
        <v>0</v>
      </c>
      <c r="Q763" s="58">
        <v>-700.38836931462095</v>
      </c>
      <c r="R763" s="58">
        <v>49816.941630685396</v>
      </c>
      <c r="S763" s="58">
        <v>10897.4367674609</v>
      </c>
      <c r="T763" s="58">
        <v>0</v>
      </c>
      <c r="U763" s="58">
        <v>2376.36</v>
      </c>
      <c r="V763" s="58">
        <v>63090.738398146299</v>
      </c>
      <c r="W763" s="58">
        <v>100761.91160185399</v>
      </c>
      <c r="X763" s="58">
        <v>25706.92</v>
      </c>
      <c r="Y763" s="58">
        <v>2467.6</v>
      </c>
      <c r="Z763" s="58">
        <v>1850.7</v>
      </c>
      <c r="AA763" s="58">
        <v>4484.7299999999996</v>
      </c>
      <c r="AB763" s="58">
        <v>1960.7386792452801</v>
      </c>
      <c r="AC763" s="58">
        <v>0</v>
      </c>
      <c r="AD763" s="58">
        <v>36470.688679245301</v>
      </c>
      <c r="AE763" s="58">
        <v>4237.3</v>
      </c>
      <c r="AF763" s="58">
        <v>0</v>
      </c>
      <c r="AG763" s="58">
        <v>53.23</v>
      </c>
      <c r="AH763" s="58">
        <v>0</v>
      </c>
      <c r="AI763" s="58">
        <v>500</v>
      </c>
      <c r="AJ763" s="58">
        <v>0</v>
      </c>
      <c r="AK763" s="58">
        <v>41.78</v>
      </c>
      <c r="AL763" s="58">
        <v>0</v>
      </c>
      <c r="AM763" s="58">
        <v>523.89</v>
      </c>
      <c r="AN763" s="58">
        <v>764.04</v>
      </c>
      <c r="AO763" s="58">
        <v>599.78</v>
      </c>
      <c r="AP763" s="58">
        <v>0</v>
      </c>
      <c r="AQ763" s="58">
        <v>0</v>
      </c>
      <c r="AR763" s="58">
        <v>0</v>
      </c>
      <c r="AS763" s="58">
        <v>0</v>
      </c>
      <c r="AT763" s="58">
        <v>0</v>
      </c>
      <c r="AU763" s="58">
        <v>0</v>
      </c>
      <c r="AV763" s="58">
        <v>2997.2326451508302</v>
      </c>
      <c r="AW763" s="58">
        <v>9717.2526451508293</v>
      </c>
      <c r="AX763" s="58">
        <v>26845.4</v>
      </c>
      <c r="AY763" s="58">
        <v>1214.1509433962301</v>
      </c>
      <c r="AZ763" s="58">
        <v>28059.5509433962</v>
      </c>
      <c r="BA763" s="58">
        <v>26514.4193340616</v>
      </c>
    </row>
    <row r="764" spans="1:53">
      <c r="A764" s="56">
        <v>202405</v>
      </c>
      <c r="B764" s="56" t="s">
        <v>531</v>
      </c>
      <c r="C764" s="56" t="s">
        <v>188</v>
      </c>
      <c r="D764" s="56" t="s">
        <v>187</v>
      </c>
      <c r="E764" s="62" t="str">
        <f>VLOOKUP(C764,'[2]2024年门店-截止10.31'!A:C,3,0)</f>
        <v>营业</v>
      </c>
      <c r="F764" s="63">
        <f>VLOOKUP(C764,[2]面积!A:B,2,0)</f>
        <v>77</v>
      </c>
      <c r="G764" s="57" t="str">
        <f>IF(OR(E764="营业",E764="装修中"),VLOOKUP(C764,[2]当前组织架构!C:H,6,0),"")</f>
        <v>刘佳</v>
      </c>
      <c r="H764" s="57" t="str">
        <f>IF(OR(E764="营业",E764="装修中"),VLOOKUP(C764,[2]当前组织架构!C:H,5,0),"")</f>
        <v>刘传良</v>
      </c>
      <c r="I764" s="58">
        <v>115795.87</v>
      </c>
      <c r="J764" s="58">
        <v>6554.48</v>
      </c>
      <c r="K764" s="58">
        <v>109241.39</v>
      </c>
      <c r="L764" s="58">
        <v>5891.1</v>
      </c>
      <c r="M764" s="58">
        <v>7040.21</v>
      </c>
      <c r="N764" s="58">
        <v>3505.62</v>
      </c>
      <c r="O764" s="58">
        <v>19586.54</v>
      </c>
      <c r="P764" s="58">
        <v>0</v>
      </c>
      <c r="Q764" s="58">
        <v>-499.440873267732</v>
      </c>
      <c r="R764" s="58">
        <v>35524.029126732297</v>
      </c>
      <c r="S764" s="58">
        <v>8057.0288652275303</v>
      </c>
      <c r="T764" s="58">
        <v>0</v>
      </c>
      <c r="U764" s="58">
        <v>2129.31</v>
      </c>
      <c r="V764" s="58">
        <v>45710.3679919598</v>
      </c>
      <c r="W764" s="58">
        <v>63531.0220080402</v>
      </c>
      <c r="X764" s="58">
        <v>24134.84</v>
      </c>
      <c r="Y764" s="58">
        <v>2068.9499999999998</v>
      </c>
      <c r="Z764" s="58">
        <v>678.51</v>
      </c>
      <c r="AA764" s="58">
        <v>4944.22</v>
      </c>
      <c r="AB764" s="58">
        <v>2179.8200000000002</v>
      </c>
      <c r="AC764" s="58">
        <v>0</v>
      </c>
      <c r="AD764" s="58">
        <v>34006.339999999997</v>
      </c>
      <c r="AE764" s="58">
        <v>4234</v>
      </c>
      <c r="AF764" s="58">
        <v>0</v>
      </c>
      <c r="AG764" s="58">
        <v>3.85</v>
      </c>
      <c r="AH764" s="58">
        <v>0</v>
      </c>
      <c r="AI764" s="58">
        <v>251</v>
      </c>
      <c r="AJ764" s="58">
        <v>23.01</v>
      </c>
      <c r="AK764" s="58">
        <v>48.1</v>
      </c>
      <c r="AL764" s="58">
        <v>0</v>
      </c>
      <c r="AM764" s="58">
        <v>1091.43</v>
      </c>
      <c r="AN764" s="58">
        <v>1973.24</v>
      </c>
      <c r="AO764" s="58">
        <v>566.16</v>
      </c>
      <c r="AP764" s="58">
        <v>0</v>
      </c>
      <c r="AQ764" s="58">
        <v>0</v>
      </c>
      <c r="AR764" s="58">
        <v>0</v>
      </c>
      <c r="AS764" s="58">
        <v>0</v>
      </c>
      <c r="AT764" s="58">
        <v>0</v>
      </c>
      <c r="AU764" s="58">
        <v>0</v>
      </c>
      <c r="AV764" s="58">
        <v>2376.3796053185501</v>
      </c>
      <c r="AW764" s="58">
        <v>10567.169605318601</v>
      </c>
      <c r="AX764" s="58">
        <v>36135</v>
      </c>
      <c r="AY764" s="58">
        <v>6186.6320754716999</v>
      </c>
      <c r="AZ764" s="58">
        <v>42321.632075471702</v>
      </c>
      <c r="BA764" s="58">
        <v>-23364.119672750101</v>
      </c>
    </row>
    <row r="765" spans="1:53">
      <c r="A765" s="56">
        <v>202405</v>
      </c>
      <c r="B765" s="56" t="s">
        <v>531</v>
      </c>
      <c r="C765" s="56" t="s">
        <v>190</v>
      </c>
      <c r="D765" s="56" t="s">
        <v>189</v>
      </c>
      <c r="E765" s="62" t="str">
        <f>VLOOKUP(C765,'[2]2024年门店-截止10.31'!A:C,3,0)</f>
        <v>营业</v>
      </c>
      <c r="F765" s="63">
        <f>VLOOKUP(C765,[2]面积!A:B,2,0)</f>
        <v>73.31</v>
      </c>
      <c r="G765" s="57" t="str">
        <f>IF(OR(E765="营业",E765="装修中"),VLOOKUP(C765,[2]当前组织架构!C:H,6,0),"")</f>
        <v>刘佳</v>
      </c>
      <c r="H765" s="57" t="str">
        <f>IF(OR(E765="营业",E765="装修中"),VLOOKUP(C765,[2]当前组织架构!C:H,5,0),"")</f>
        <v>孟祥苹</v>
      </c>
      <c r="I765" s="58">
        <v>164346.34</v>
      </c>
      <c r="J765" s="58">
        <v>9302.6200000000008</v>
      </c>
      <c r="K765" s="58">
        <v>155043.72</v>
      </c>
      <c r="L765" s="58">
        <v>7826.2</v>
      </c>
      <c r="M765" s="58">
        <v>10531.96</v>
      </c>
      <c r="N765" s="58">
        <v>5438.01</v>
      </c>
      <c r="O765" s="58">
        <v>25413.599999999999</v>
      </c>
      <c r="P765" s="58">
        <v>0</v>
      </c>
      <c r="Q765" s="58">
        <v>-682.25994059162599</v>
      </c>
      <c r="R765" s="58">
        <v>48527.5100594084</v>
      </c>
      <c r="S765" s="58">
        <v>10661.7398752192</v>
      </c>
      <c r="T765" s="58">
        <v>0</v>
      </c>
      <c r="U765" s="58">
        <v>2282.96</v>
      </c>
      <c r="V765" s="58">
        <v>61472.209934627601</v>
      </c>
      <c r="W765" s="58">
        <v>93571.510065372393</v>
      </c>
      <c r="X765" s="58">
        <v>26426.52</v>
      </c>
      <c r="Y765" s="58">
        <v>2590.7399999999998</v>
      </c>
      <c r="Z765" s="58">
        <v>321.88</v>
      </c>
      <c r="AA765" s="58">
        <v>5371.91</v>
      </c>
      <c r="AB765" s="58">
        <v>1756.90245283019</v>
      </c>
      <c r="AC765" s="58">
        <v>0</v>
      </c>
      <c r="AD765" s="58">
        <v>36467.952452830199</v>
      </c>
      <c r="AE765" s="58">
        <v>3305.74</v>
      </c>
      <c r="AF765" s="58">
        <v>0</v>
      </c>
      <c r="AG765" s="58">
        <v>285.24</v>
      </c>
      <c r="AH765" s="58">
        <v>0</v>
      </c>
      <c r="AI765" s="58">
        <v>208</v>
      </c>
      <c r="AJ765" s="58">
        <v>46.03</v>
      </c>
      <c r="AK765" s="58">
        <v>46.75</v>
      </c>
      <c r="AL765" s="58">
        <v>0</v>
      </c>
      <c r="AM765" s="58">
        <v>691.92</v>
      </c>
      <c r="AN765" s="58">
        <v>1214.3</v>
      </c>
      <c r="AO765" s="58">
        <v>398.13</v>
      </c>
      <c r="AP765" s="58">
        <v>0</v>
      </c>
      <c r="AQ765" s="58">
        <v>0</v>
      </c>
      <c r="AR765" s="58">
        <v>0</v>
      </c>
      <c r="AS765" s="58">
        <v>0</v>
      </c>
      <c r="AT765" s="58">
        <v>0</v>
      </c>
      <c r="AU765" s="58">
        <v>0</v>
      </c>
      <c r="AV765" s="58">
        <v>2997.2326451508302</v>
      </c>
      <c r="AW765" s="58">
        <v>9193.3426451508294</v>
      </c>
      <c r="AX765" s="58">
        <v>24855.580952380998</v>
      </c>
      <c r="AY765" s="58">
        <v>8299.2452830188704</v>
      </c>
      <c r="AZ765" s="58">
        <v>33154.826235399902</v>
      </c>
      <c r="BA765" s="58">
        <v>14755.388731991499</v>
      </c>
    </row>
    <row r="766" spans="1:53">
      <c r="A766" s="56">
        <v>202405</v>
      </c>
      <c r="B766" s="56" t="s">
        <v>531</v>
      </c>
      <c r="C766" s="56" t="s">
        <v>192</v>
      </c>
      <c r="D766" s="56" t="s">
        <v>191</v>
      </c>
      <c r="E766" s="62" t="str">
        <f>VLOOKUP(C766,'[2]2024年门店-截止10.31'!A:C,3,0)</f>
        <v>营业</v>
      </c>
      <c r="F766" s="63">
        <f>VLOOKUP(C766,[2]面积!A:B,2,0)</f>
        <v>101.55</v>
      </c>
      <c r="G766" s="57" t="str">
        <f>IF(OR(E766="营业",E766="装修中"),VLOOKUP(C766,[2]当前组织架构!C:H,6,0),"")</f>
        <v>刘佳</v>
      </c>
      <c r="H766" s="57" t="str">
        <f>IF(OR(E766="营业",E766="装修中"),VLOOKUP(C766,[2]当前组织架构!C:H,5,0),"")</f>
        <v>解雯雯</v>
      </c>
      <c r="I766" s="58">
        <v>117369.16</v>
      </c>
      <c r="J766" s="58">
        <v>6643.54000000001</v>
      </c>
      <c r="K766" s="58">
        <v>110725.62</v>
      </c>
      <c r="L766" s="58">
        <v>6120.8</v>
      </c>
      <c r="M766" s="58">
        <v>7467.12</v>
      </c>
      <c r="N766" s="58">
        <v>4697.5</v>
      </c>
      <c r="O766" s="58">
        <v>18489.099999999999</v>
      </c>
      <c r="P766" s="58">
        <v>0</v>
      </c>
      <c r="Q766" s="58">
        <v>-509.85366992134999</v>
      </c>
      <c r="R766" s="58">
        <v>36264.666330078602</v>
      </c>
      <c r="S766" s="58">
        <v>7838.5682199151497</v>
      </c>
      <c r="T766" s="58">
        <v>0</v>
      </c>
      <c r="U766" s="58">
        <v>2308.91</v>
      </c>
      <c r="V766" s="58">
        <v>46412.144549993798</v>
      </c>
      <c r="W766" s="58">
        <v>64313.475450006197</v>
      </c>
      <c r="X766" s="58">
        <v>21587.15</v>
      </c>
      <c r="Y766" s="58">
        <v>2348.87</v>
      </c>
      <c r="Z766" s="58">
        <v>662.34</v>
      </c>
      <c r="AA766" s="58">
        <v>2556.5700000000002</v>
      </c>
      <c r="AB766" s="58">
        <v>1396.62339622642</v>
      </c>
      <c r="AC766" s="58">
        <v>0</v>
      </c>
      <c r="AD766" s="58">
        <v>28551.553396226402</v>
      </c>
      <c r="AE766" s="58">
        <v>3839.8</v>
      </c>
      <c r="AF766" s="58">
        <v>0</v>
      </c>
      <c r="AG766" s="58">
        <v>343.08</v>
      </c>
      <c r="AH766" s="58">
        <v>0</v>
      </c>
      <c r="AI766" s="58">
        <v>0</v>
      </c>
      <c r="AJ766" s="58">
        <v>0</v>
      </c>
      <c r="AK766" s="58">
        <v>42.96</v>
      </c>
      <c r="AL766" s="58">
        <v>0</v>
      </c>
      <c r="AM766" s="58">
        <v>431.02</v>
      </c>
      <c r="AN766" s="58">
        <v>1056.49</v>
      </c>
      <c r="AO766" s="58">
        <v>425.89</v>
      </c>
      <c r="AP766" s="58">
        <v>0</v>
      </c>
      <c r="AQ766" s="58">
        <v>0</v>
      </c>
      <c r="AR766" s="58">
        <v>0</v>
      </c>
      <c r="AS766" s="58">
        <v>0</v>
      </c>
      <c r="AT766" s="58">
        <v>0</v>
      </c>
      <c r="AU766" s="58">
        <v>0</v>
      </c>
      <c r="AV766" s="58">
        <v>2376.3796053185501</v>
      </c>
      <c r="AW766" s="58">
        <v>8515.6196053185504</v>
      </c>
      <c r="AX766" s="58">
        <v>4872.4571428571398</v>
      </c>
      <c r="AY766" s="58">
        <v>4346.6037735849004</v>
      </c>
      <c r="AZ766" s="58">
        <v>9219.0609164420403</v>
      </c>
      <c r="BA766" s="58">
        <v>18027.241532019201</v>
      </c>
    </row>
    <row r="767" spans="1:53">
      <c r="A767" s="56">
        <v>202405</v>
      </c>
      <c r="B767" s="56" t="s">
        <v>531</v>
      </c>
      <c r="C767" s="56" t="s">
        <v>194</v>
      </c>
      <c r="D767" s="56" t="s">
        <v>193</v>
      </c>
      <c r="E767" s="62" t="str">
        <f>VLOOKUP(C767,'[2]2024年门店-截止10.31'!A:C,3,0)</f>
        <v>营业</v>
      </c>
      <c r="F767" s="63">
        <f>VLOOKUP(C767,[2]面积!A:B,2,0)</f>
        <v>75</v>
      </c>
      <c r="G767" s="57" t="str">
        <f>IF(OR(E767="营业",E767="装修中"),VLOOKUP(C767,[2]当前组织架构!C:H,6,0),"")</f>
        <v>刘佳</v>
      </c>
      <c r="H767" s="57" t="str">
        <f>IF(OR(E767="营业",E767="装修中"),VLOOKUP(C767,[2]当前组织架构!C:H,5,0),"")</f>
        <v>刘传良</v>
      </c>
      <c r="I767" s="58">
        <v>161146.81</v>
      </c>
      <c r="J767" s="58">
        <v>9121.5199999999895</v>
      </c>
      <c r="K767" s="58">
        <v>152025.29</v>
      </c>
      <c r="L767" s="58">
        <v>7516.29</v>
      </c>
      <c r="M767" s="58">
        <v>11220.04</v>
      </c>
      <c r="N767" s="58">
        <v>7221.4</v>
      </c>
      <c r="O767" s="58">
        <v>25689.7</v>
      </c>
      <c r="P767" s="58">
        <v>0</v>
      </c>
      <c r="Q767" s="58">
        <v>-716.05643601890802</v>
      </c>
      <c r="R767" s="58">
        <v>50931.373563981098</v>
      </c>
      <c r="S767" s="58">
        <v>10937.6621225168</v>
      </c>
      <c r="T767" s="58">
        <v>0</v>
      </c>
      <c r="U767" s="58">
        <v>2097.2399999999998</v>
      </c>
      <c r="V767" s="58">
        <v>63966.275686497902</v>
      </c>
      <c r="W767" s="58">
        <v>88059.014313502106</v>
      </c>
      <c r="X767" s="58">
        <v>26385.01</v>
      </c>
      <c r="Y767" s="58">
        <v>2604.75</v>
      </c>
      <c r="Z767" s="58">
        <v>732.2</v>
      </c>
      <c r="AA767" s="58">
        <v>3974.25</v>
      </c>
      <c r="AB767" s="58">
        <v>2566.0649056603802</v>
      </c>
      <c r="AC767" s="58">
        <v>0</v>
      </c>
      <c r="AD767" s="58">
        <v>36262.274905660401</v>
      </c>
      <c r="AE767" s="58">
        <v>5450</v>
      </c>
      <c r="AF767" s="58">
        <v>0</v>
      </c>
      <c r="AG767" s="58">
        <v>159.68</v>
      </c>
      <c r="AH767" s="58">
        <v>0</v>
      </c>
      <c r="AI767" s="58">
        <v>0</v>
      </c>
      <c r="AJ767" s="58">
        <v>0</v>
      </c>
      <c r="AK767" s="58">
        <v>49.15</v>
      </c>
      <c r="AL767" s="58">
        <v>0</v>
      </c>
      <c r="AM767" s="58">
        <v>1163.8</v>
      </c>
      <c r="AN767" s="58">
        <v>1501.14</v>
      </c>
      <c r="AO767" s="58">
        <v>203.11</v>
      </c>
      <c r="AP767" s="58">
        <v>0</v>
      </c>
      <c r="AQ767" s="58">
        <v>0</v>
      </c>
      <c r="AR767" s="58">
        <v>0</v>
      </c>
      <c r="AS767" s="58">
        <v>0</v>
      </c>
      <c r="AT767" s="58">
        <v>0</v>
      </c>
      <c r="AU767" s="58">
        <v>0</v>
      </c>
      <c r="AV767" s="58">
        <v>2376.3796053185501</v>
      </c>
      <c r="AW767" s="58">
        <v>10903.259605318601</v>
      </c>
      <c r="AX767" s="58">
        <v>41279.761904761901</v>
      </c>
      <c r="AY767" s="58">
        <v>6745.28301886792</v>
      </c>
      <c r="AZ767" s="58">
        <v>48025.044923629801</v>
      </c>
      <c r="BA767" s="58">
        <v>-7131.5651211067197</v>
      </c>
    </row>
    <row r="768" spans="1:53">
      <c r="A768" s="56">
        <v>202405</v>
      </c>
      <c r="B768" s="56" t="s">
        <v>531</v>
      </c>
      <c r="C768" s="56" t="s">
        <v>196</v>
      </c>
      <c r="D768" s="56" t="s">
        <v>195</v>
      </c>
      <c r="E768" s="62" t="str">
        <f>VLOOKUP(C768,'[2]2024年门店-截止10.31'!A:C,3,0)</f>
        <v>营业</v>
      </c>
      <c r="F768" s="63">
        <f>VLOOKUP(C768,[2]面积!A:B,2,0)</f>
        <v>79</v>
      </c>
      <c r="G768" s="57" t="str">
        <f>IF(OR(E768="营业",E768="装修中"),VLOOKUP(C768,[2]当前组织架构!C:H,6,0),"")</f>
        <v>刘佳</v>
      </c>
      <c r="H768" s="57" t="str">
        <f>IF(OR(E768="营业",E768="装修中"),VLOOKUP(C768,[2]当前组织架构!C:H,5,0),"")</f>
        <v>刘传良</v>
      </c>
      <c r="I768" s="58">
        <v>158278.57</v>
      </c>
      <c r="J768" s="58">
        <v>4610.0600000000004</v>
      </c>
      <c r="K768" s="58">
        <v>153668.51</v>
      </c>
      <c r="L768" s="58">
        <v>8356.01</v>
      </c>
      <c r="M768" s="58">
        <v>10619.77</v>
      </c>
      <c r="N768" s="58">
        <v>9483.5300000000007</v>
      </c>
      <c r="O768" s="58">
        <v>28606.19</v>
      </c>
      <c r="P768" s="58">
        <v>0</v>
      </c>
      <c r="Q768" s="58">
        <v>-791.17428591581404</v>
      </c>
      <c r="R768" s="58">
        <v>56274.325714084203</v>
      </c>
      <c r="S768" s="58">
        <v>12141.9250626543</v>
      </c>
      <c r="T768" s="58">
        <v>0</v>
      </c>
      <c r="U768" s="58">
        <v>2368.81</v>
      </c>
      <c r="V768" s="58">
        <v>70785.060776738494</v>
      </c>
      <c r="W768" s="58">
        <v>82883.449223261501</v>
      </c>
      <c r="X768" s="58">
        <v>25377.41</v>
      </c>
      <c r="Y768" s="58">
        <v>3332.76</v>
      </c>
      <c r="Z768" s="58">
        <v>907.16</v>
      </c>
      <c r="AA768" s="58">
        <v>7238.51</v>
      </c>
      <c r="AB768" s="58">
        <v>1094.42320754717</v>
      </c>
      <c r="AC768" s="58">
        <v>0</v>
      </c>
      <c r="AD768" s="58">
        <v>37950.263207547199</v>
      </c>
      <c r="AE768" s="58">
        <v>4560.5</v>
      </c>
      <c r="AF768" s="58">
        <v>0</v>
      </c>
      <c r="AG768" s="58">
        <v>442.07</v>
      </c>
      <c r="AH768" s="58">
        <v>0</v>
      </c>
      <c r="AI768" s="58">
        <v>391.42</v>
      </c>
      <c r="AJ768" s="58">
        <v>115.61</v>
      </c>
      <c r="AK768" s="58">
        <v>47.12</v>
      </c>
      <c r="AL768" s="58">
        <v>0</v>
      </c>
      <c r="AM768" s="58">
        <v>1071.73</v>
      </c>
      <c r="AN768" s="58">
        <v>941.48</v>
      </c>
      <c r="AO768" s="58">
        <v>452.37</v>
      </c>
      <c r="AP768" s="58">
        <v>0</v>
      </c>
      <c r="AQ768" s="58">
        <v>0</v>
      </c>
      <c r="AR768" s="58">
        <v>0</v>
      </c>
      <c r="AS768" s="58">
        <v>0</v>
      </c>
      <c r="AT768" s="58">
        <v>0</v>
      </c>
      <c r="AU768" s="58">
        <v>0</v>
      </c>
      <c r="AV768" s="58">
        <v>2376.3796053185501</v>
      </c>
      <c r="AW768" s="58">
        <v>10398.679605318501</v>
      </c>
      <c r="AX768" s="58">
        <v>44635</v>
      </c>
      <c r="AY768" s="58">
        <v>5016.3</v>
      </c>
      <c r="AZ768" s="58">
        <v>49651.3</v>
      </c>
      <c r="BA768" s="58">
        <v>-15116.7935896042</v>
      </c>
    </row>
    <row r="769" spans="1:53">
      <c r="A769" s="56">
        <v>202405</v>
      </c>
      <c r="B769" s="56" t="s">
        <v>531</v>
      </c>
      <c r="C769" s="56" t="s">
        <v>198</v>
      </c>
      <c r="D769" s="56" t="s">
        <v>197</v>
      </c>
      <c r="E769" s="62" t="str">
        <f>VLOOKUP(C769,'[2]2024年门店-截止10.31'!A:C,3,0)</f>
        <v>营业</v>
      </c>
      <c r="F769" s="63">
        <f>VLOOKUP(C769,[2]面积!A:B,2,0)</f>
        <v>145</v>
      </c>
      <c r="G769" s="57" t="str">
        <f>IF(OR(E769="营业",E769="装修中"),VLOOKUP(C769,[2]当前组织架构!C:H,6,0),"")</f>
        <v>刘佳</v>
      </c>
      <c r="H769" s="57" t="str">
        <f>IF(OR(E769="营业",E769="装修中"),VLOOKUP(C769,[2]当前组织架构!C:H,5,0),"")</f>
        <v>王佳</v>
      </c>
      <c r="I769" s="58">
        <v>180952.34</v>
      </c>
      <c r="J769" s="58">
        <v>5270.45999999999</v>
      </c>
      <c r="K769" s="58">
        <v>175681.88</v>
      </c>
      <c r="L769" s="58">
        <v>8696.48</v>
      </c>
      <c r="M769" s="58">
        <v>12671.58</v>
      </c>
      <c r="N769" s="58">
        <v>4823.3</v>
      </c>
      <c r="O769" s="58">
        <v>29027.1</v>
      </c>
      <c r="P769" s="58">
        <v>0</v>
      </c>
      <c r="Q769" s="58">
        <v>-765.56633447303398</v>
      </c>
      <c r="R769" s="58">
        <v>54452.893665527001</v>
      </c>
      <c r="S769" s="58">
        <v>12094.565382383</v>
      </c>
      <c r="T769" s="58">
        <v>0</v>
      </c>
      <c r="U769" s="58">
        <v>13173.15</v>
      </c>
      <c r="V769" s="58">
        <v>79720.609047909995</v>
      </c>
      <c r="W769" s="58">
        <v>95961.270952089995</v>
      </c>
      <c r="X769" s="58">
        <v>24919</v>
      </c>
      <c r="Y769" s="58">
        <v>3184.94</v>
      </c>
      <c r="Z769" s="58">
        <v>1849.28</v>
      </c>
      <c r="AA769" s="58">
        <v>6380.77</v>
      </c>
      <c r="AB769" s="58">
        <v>398.09641509433999</v>
      </c>
      <c r="AC769" s="58">
        <v>0</v>
      </c>
      <c r="AD769" s="58">
        <v>36732.086415094302</v>
      </c>
      <c r="AE769" s="58">
        <v>5222.3999999999996</v>
      </c>
      <c r="AF769" s="58">
        <v>0</v>
      </c>
      <c r="AG769" s="58">
        <v>662.22</v>
      </c>
      <c r="AH769" s="58">
        <v>300</v>
      </c>
      <c r="AI769" s="58">
        <v>0</v>
      </c>
      <c r="AJ769" s="58">
        <v>110.01</v>
      </c>
      <c r="AK769" s="58">
        <v>54.22</v>
      </c>
      <c r="AL769" s="58">
        <v>0</v>
      </c>
      <c r="AM769" s="58">
        <v>1212.23</v>
      </c>
      <c r="AN769" s="58">
        <v>589.82000000000005</v>
      </c>
      <c r="AO769" s="58">
        <v>396</v>
      </c>
      <c r="AP769" s="58">
        <v>0</v>
      </c>
      <c r="AQ769" s="58">
        <v>0</v>
      </c>
      <c r="AR769" s="58">
        <v>0</v>
      </c>
      <c r="AS769" s="58">
        <v>0</v>
      </c>
      <c r="AT769" s="58">
        <v>0</v>
      </c>
      <c r="AU769" s="58">
        <v>0</v>
      </c>
      <c r="AV769" s="58">
        <v>2574.9708002870998</v>
      </c>
      <c r="AW769" s="58">
        <v>11121.870800287101</v>
      </c>
      <c r="AX769" s="58">
        <v>46436.25</v>
      </c>
      <c r="AY769" s="58">
        <v>9353.59</v>
      </c>
      <c r="AZ769" s="58">
        <v>55789.84</v>
      </c>
      <c r="BA769" s="58">
        <v>-7682.5262632914</v>
      </c>
    </row>
    <row r="770" spans="1:53">
      <c r="A770" s="56">
        <v>202405</v>
      </c>
      <c r="B770" s="56" t="s">
        <v>531</v>
      </c>
      <c r="C770" s="56" t="s">
        <v>200</v>
      </c>
      <c r="D770" s="56" t="s">
        <v>199</v>
      </c>
      <c r="E770" s="62" t="str">
        <f>VLOOKUP(C770,'[2]2024年门店-截止10.31'!A:C,3,0)</f>
        <v>营业</v>
      </c>
      <c r="F770" s="63">
        <f>VLOOKUP(C770,[2]面积!A:B,2,0)</f>
        <v>80</v>
      </c>
      <c r="G770" s="57" t="str">
        <f>IF(OR(E770="营业",E770="装修中"),VLOOKUP(C770,[2]当前组织架构!C:H,6,0),"")</f>
        <v>刘佳</v>
      </c>
      <c r="H770" s="57" t="str">
        <f>IF(OR(E770="营业",E770="装修中"),VLOOKUP(C770,[2]当前组织架构!C:H,5,0),"")</f>
        <v>王佳</v>
      </c>
      <c r="I770" s="58">
        <v>143505.68</v>
      </c>
      <c r="J770" s="58">
        <v>4179.78</v>
      </c>
      <c r="K770" s="58">
        <v>139325.9</v>
      </c>
      <c r="L770" s="58">
        <v>7186.52</v>
      </c>
      <c r="M770" s="58">
        <v>8722.84</v>
      </c>
      <c r="N770" s="58">
        <v>4358.75</v>
      </c>
      <c r="O770" s="58">
        <v>22723.63</v>
      </c>
      <c r="P770" s="58">
        <v>0</v>
      </c>
      <c r="Q770" s="58">
        <v>-596.05119020736402</v>
      </c>
      <c r="R770" s="58">
        <v>42395.688809792598</v>
      </c>
      <c r="S770" s="58">
        <v>9448.31427869242</v>
      </c>
      <c r="T770" s="58">
        <v>0</v>
      </c>
      <c r="U770" s="58">
        <v>9858.2800000000007</v>
      </c>
      <c r="V770" s="58">
        <v>61702.283088485099</v>
      </c>
      <c r="W770" s="58">
        <v>77623.616911514895</v>
      </c>
      <c r="X770" s="58">
        <v>18554.57</v>
      </c>
      <c r="Y770" s="58">
        <v>3846.66</v>
      </c>
      <c r="Z770" s="58">
        <v>762.83</v>
      </c>
      <c r="AA770" s="58">
        <v>5828.55</v>
      </c>
      <c r="AB770" s="58">
        <v>329.25622641509</v>
      </c>
      <c r="AC770" s="58">
        <v>0</v>
      </c>
      <c r="AD770" s="58">
        <v>29321.866226415099</v>
      </c>
      <c r="AE770" s="58">
        <v>3186.45</v>
      </c>
      <c r="AF770" s="58">
        <v>17</v>
      </c>
      <c r="AG770" s="58">
        <v>333.99</v>
      </c>
      <c r="AH770" s="58">
        <v>206.67</v>
      </c>
      <c r="AI770" s="58">
        <v>0</v>
      </c>
      <c r="AJ770" s="58">
        <v>0</v>
      </c>
      <c r="AK770" s="58">
        <v>41.2</v>
      </c>
      <c r="AL770" s="58">
        <v>0</v>
      </c>
      <c r="AM770" s="58">
        <v>819.46</v>
      </c>
      <c r="AN770" s="58">
        <v>606.79999999999995</v>
      </c>
      <c r="AO770" s="58">
        <v>272.26</v>
      </c>
      <c r="AP770" s="58">
        <v>0</v>
      </c>
      <c r="AQ770" s="58">
        <v>0</v>
      </c>
      <c r="AR770" s="58">
        <v>0</v>
      </c>
      <c r="AS770" s="58">
        <v>0</v>
      </c>
      <c r="AT770" s="58">
        <v>0</v>
      </c>
      <c r="AU770" s="58">
        <v>0</v>
      </c>
      <c r="AV770" s="58">
        <v>2574.9708002870998</v>
      </c>
      <c r="AW770" s="58">
        <v>8058.8008002871002</v>
      </c>
      <c r="AX770" s="58">
        <v>52650.400000000001</v>
      </c>
      <c r="AY770" s="58">
        <v>6000</v>
      </c>
      <c r="AZ770" s="58">
        <v>58650.400000000001</v>
      </c>
      <c r="BA770" s="58">
        <v>-18407.450115187301</v>
      </c>
    </row>
    <row r="771" spans="1:53">
      <c r="A771" s="56">
        <v>202405</v>
      </c>
      <c r="B771" s="56" t="s">
        <v>531</v>
      </c>
      <c r="C771" s="56" t="s">
        <v>202</v>
      </c>
      <c r="D771" s="56" t="s">
        <v>201</v>
      </c>
      <c r="E771" s="62" t="str">
        <f>VLOOKUP(C771,'[2]2024年门店-截止10.31'!A:C,3,0)</f>
        <v>已闭店</v>
      </c>
      <c r="F771" s="63">
        <f>VLOOKUP(C771,[2]面积!A:B,2,0)</f>
        <v>83.31</v>
      </c>
      <c r="G771" s="57" t="str">
        <f>IF(OR(E771="营业",E771="装修中"),VLOOKUP(C771,[2]当前组织架构!C:H,6,0),"")</f>
        <v/>
      </c>
      <c r="H771" s="57" t="str">
        <f>IF(OR(E771="营业",E771="装修中"),VLOOKUP(C771,[2]当前组织架构!C:H,5,0),"")</f>
        <v/>
      </c>
      <c r="I771" s="58">
        <v>96651.95</v>
      </c>
      <c r="J771" s="58">
        <v>2815.11</v>
      </c>
      <c r="K771" s="58">
        <v>93836.84</v>
      </c>
      <c r="L771" s="58">
        <v>5066.47</v>
      </c>
      <c r="M771" s="58">
        <v>6465.15</v>
      </c>
      <c r="N771" s="58">
        <v>2225.4699999999998</v>
      </c>
      <c r="O771" s="58">
        <v>15449.19</v>
      </c>
      <c r="P771" s="58">
        <v>0</v>
      </c>
      <c r="Q771" s="58">
        <v>-404.92517761620098</v>
      </c>
      <c r="R771" s="58">
        <v>28801.354822383801</v>
      </c>
      <c r="S771" s="58">
        <v>6421.7508622688001</v>
      </c>
      <c r="T771" s="58">
        <v>0</v>
      </c>
      <c r="U771" s="58">
        <v>6480.02</v>
      </c>
      <c r="V771" s="58">
        <v>41703.125684652601</v>
      </c>
      <c r="W771" s="58">
        <v>52133.714315347403</v>
      </c>
      <c r="X771" s="58">
        <v>15479.07</v>
      </c>
      <c r="Y771" s="58">
        <v>6227.17</v>
      </c>
      <c r="Z771" s="58">
        <v>0</v>
      </c>
      <c r="AA771" s="58">
        <v>5723.06</v>
      </c>
      <c r="AB771" s="58">
        <v>276.41490566037697</v>
      </c>
      <c r="AC771" s="58">
        <v>0</v>
      </c>
      <c r="AD771" s="58">
        <v>27705.714905660399</v>
      </c>
      <c r="AE771" s="58">
        <v>3313</v>
      </c>
      <c r="AF771" s="58">
        <v>0</v>
      </c>
      <c r="AG771" s="58">
        <v>93.2</v>
      </c>
      <c r="AH771" s="58">
        <v>377.83</v>
      </c>
      <c r="AI771" s="58">
        <v>0</v>
      </c>
      <c r="AJ771" s="58">
        <v>0</v>
      </c>
      <c r="AK771" s="58">
        <v>41.86</v>
      </c>
      <c r="AL771" s="58">
        <v>0</v>
      </c>
      <c r="AM771" s="58">
        <v>529.6</v>
      </c>
      <c r="AN771" s="58">
        <v>606.79999999999995</v>
      </c>
      <c r="AO771" s="58">
        <v>297.12</v>
      </c>
      <c r="AP771" s="58">
        <v>0</v>
      </c>
      <c r="AQ771" s="58">
        <v>0</v>
      </c>
      <c r="AR771" s="58">
        <v>0</v>
      </c>
      <c r="AS771" s="58">
        <v>0</v>
      </c>
      <c r="AT771" s="58">
        <v>0</v>
      </c>
      <c r="AU771" s="58">
        <v>0</v>
      </c>
      <c r="AV771" s="58">
        <v>2574.9708002870998</v>
      </c>
      <c r="AW771" s="58">
        <v>7834.3808002871001</v>
      </c>
      <c r="AX771" s="58">
        <v>41686.33</v>
      </c>
      <c r="AY771" s="58">
        <v>6248.7</v>
      </c>
      <c r="AZ771" s="58">
        <v>47935.03</v>
      </c>
      <c r="BA771" s="58">
        <v>-31341.4113906001</v>
      </c>
    </row>
    <row r="772" spans="1:53">
      <c r="A772" s="56">
        <v>202405</v>
      </c>
      <c r="B772" s="56" t="s">
        <v>531</v>
      </c>
      <c r="C772" s="56" t="s">
        <v>204</v>
      </c>
      <c r="D772" s="56" t="s">
        <v>203</v>
      </c>
      <c r="E772" s="62" t="str">
        <f>VLOOKUP(C772,'[2]2024年门店-截止10.31'!A:C,3,0)</f>
        <v>营业</v>
      </c>
      <c r="F772" s="63">
        <f>VLOOKUP(C772,[2]面积!A:B,2,0)</f>
        <v>106</v>
      </c>
      <c r="G772" s="57" t="str">
        <f>IF(OR(E772="营业",E772="装修中"),VLOOKUP(C772,[2]当前组织架构!C:H,6,0),"")</f>
        <v>刘佳</v>
      </c>
      <c r="H772" s="57" t="str">
        <f>IF(OR(E772="营业",E772="装修中"),VLOOKUP(C772,[2]当前组织架构!C:H,5,0),"")</f>
        <v>王佳</v>
      </c>
      <c r="I772" s="58">
        <v>195296.47</v>
      </c>
      <c r="J772" s="58">
        <v>5688.25</v>
      </c>
      <c r="K772" s="58">
        <v>189608.22</v>
      </c>
      <c r="L772" s="58">
        <v>9211.41</v>
      </c>
      <c r="M772" s="58">
        <v>10752.92</v>
      </c>
      <c r="N772" s="58">
        <v>6424.62</v>
      </c>
      <c r="O772" s="58">
        <v>31178.32</v>
      </c>
      <c r="P772" s="58">
        <v>0</v>
      </c>
      <c r="Q772" s="58">
        <v>-798.13098517270305</v>
      </c>
      <c r="R772" s="58">
        <v>56769.139014827299</v>
      </c>
      <c r="S772" s="58">
        <v>12844.235193050299</v>
      </c>
      <c r="T772" s="58">
        <v>0</v>
      </c>
      <c r="U772" s="58">
        <v>14055</v>
      </c>
      <c r="V772" s="58">
        <v>83668.374207877598</v>
      </c>
      <c r="W772" s="58">
        <v>105939.845792122</v>
      </c>
      <c r="X772" s="58">
        <v>21110.6</v>
      </c>
      <c r="Y772" s="58">
        <v>5913.38</v>
      </c>
      <c r="Z772" s="58">
        <v>2161.0700000000002</v>
      </c>
      <c r="AA772" s="58">
        <v>6860.94</v>
      </c>
      <c r="AB772" s="58">
        <v>399.04396226415003</v>
      </c>
      <c r="AC772" s="58">
        <v>0</v>
      </c>
      <c r="AD772" s="58">
        <v>36445.033962264097</v>
      </c>
      <c r="AE772" s="58">
        <v>3285.8</v>
      </c>
      <c r="AF772" s="58">
        <v>0</v>
      </c>
      <c r="AG772" s="58">
        <v>958.28</v>
      </c>
      <c r="AH772" s="58">
        <v>204</v>
      </c>
      <c r="AI772" s="58">
        <v>160</v>
      </c>
      <c r="AJ772" s="58">
        <v>256.42</v>
      </c>
      <c r="AK772" s="58">
        <v>37.950000000000003</v>
      </c>
      <c r="AL772" s="58">
        <v>0</v>
      </c>
      <c r="AM772" s="58">
        <v>1393.09</v>
      </c>
      <c r="AN772" s="58">
        <v>606.79999999999995</v>
      </c>
      <c r="AO772" s="58">
        <v>430.76</v>
      </c>
      <c r="AP772" s="58">
        <v>0</v>
      </c>
      <c r="AQ772" s="58">
        <v>57</v>
      </c>
      <c r="AR772" s="58">
        <v>0</v>
      </c>
      <c r="AS772" s="58">
        <v>0</v>
      </c>
      <c r="AT772" s="58">
        <v>0</v>
      </c>
      <c r="AU772" s="58">
        <v>0</v>
      </c>
      <c r="AV772" s="58">
        <v>2574.9708002870998</v>
      </c>
      <c r="AW772" s="58">
        <v>9965.0708002870997</v>
      </c>
      <c r="AX772" s="58">
        <v>30864</v>
      </c>
      <c r="AY772" s="58">
        <v>4929</v>
      </c>
      <c r="AZ772" s="58">
        <v>35793</v>
      </c>
      <c r="BA772" s="58">
        <v>23736.7410295708</v>
      </c>
    </row>
    <row r="773" spans="1:53">
      <c r="A773" s="56">
        <v>202405</v>
      </c>
      <c r="B773" s="56" t="s">
        <v>531</v>
      </c>
      <c r="C773" s="56" t="s">
        <v>206</v>
      </c>
      <c r="D773" s="56" t="s">
        <v>205</v>
      </c>
      <c r="E773" s="62" t="str">
        <f>VLOOKUP(C773,'[2]2024年门店-截止10.31'!A:C,3,0)</f>
        <v>营业</v>
      </c>
      <c r="F773" s="63">
        <f>VLOOKUP(C773,[2]面积!A:B,2,0)</f>
        <v>69.650000000000006</v>
      </c>
      <c r="G773" s="57" t="str">
        <f>IF(OR(E773="营业",E773="装修中"),VLOOKUP(C773,[2]当前组织架构!C:H,6,0),"")</f>
        <v>刘佳</v>
      </c>
      <c r="H773" s="57" t="str">
        <f>IF(OR(E773="营业",E773="装修中"),VLOOKUP(C773,[2]当前组织架构!C:H,5,0),"")</f>
        <v>王佳</v>
      </c>
      <c r="I773" s="58">
        <v>99036.55</v>
      </c>
      <c r="J773" s="58">
        <v>2884.56</v>
      </c>
      <c r="K773" s="58">
        <v>96151.99</v>
      </c>
      <c r="L773" s="58">
        <v>5674.87</v>
      </c>
      <c r="M773" s="58">
        <v>6992.7</v>
      </c>
      <c r="N773" s="58">
        <v>4479.63</v>
      </c>
      <c r="O773" s="58">
        <v>17952.830000000002</v>
      </c>
      <c r="P773" s="58">
        <v>0</v>
      </c>
      <c r="Q773" s="58">
        <v>-486.63800669184798</v>
      </c>
      <c r="R773" s="58">
        <v>34613.391993308098</v>
      </c>
      <c r="S773" s="58">
        <v>7560.0779365919298</v>
      </c>
      <c r="T773" s="58">
        <v>0</v>
      </c>
      <c r="U773" s="58">
        <v>6936.27</v>
      </c>
      <c r="V773" s="58">
        <v>49109.739929900097</v>
      </c>
      <c r="W773" s="58">
        <v>47042.250070099901</v>
      </c>
      <c r="X773" s="58">
        <v>17485</v>
      </c>
      <c r="Y773" s="58">
        <v>2371.1799999999998</v>
      </c>
      <c r="Z773" s="58">
        <v>816.67</v>
      </c>
      <c r="AA773" s="58">
        <v>4842.33</v>
      </c>
      <c r="AB773" s="58">
        <v>326.54641509433998</v>
      </c>
      <c r="AC773" s="58">
        <v>0</v>
      </c>
      <c r="AD773" s="58">
        <v>25841.726415094301</v>
      </c>
      <c r="AE773" s="58">
        <v>3592.4</v>
      </c>
      <c r="AF773" s="58">
        <v>9.42</v>
      </c>
      <c r="AG773" s="58">
        <v>164.25</v>
      </c>
      <c r="AH773" s="58">
        <v>108</v>
      </c>
      <c r="AI773" s="58">
        <v>241</v>
      </c>
      <c r="AJ773" s="58">
        <v>26</v>
      </c>
      <c r="AK773" s="58">
        <v>43.19</v>
      </c>
      <c r="AL773" s="58">
        <v>0</v>
      </c>
      <c r="AM773" s="58">
        <v>672.78</v>
      </c>
      <c r="AN773" s="58">
        <v>431.49</v>
      </c>
      <c r="AO773" s="58">
        <v>533.88</v>
      </c>
      <c r="AP773" s="58">
        <v>0</v>
      </c>
      <c r="AQ773" s="58">
        <v>118.8</v>
      </c>
      <c r="AR773" s="58">
        <v>0</v>
      </c>
      <c r="AS773" s="58">
        <v>0</v>
      </c>
      <c r="AT773" s="58">
        <v>0</v>
      </c>
      <c r="AU773" s="58">
        <v>0</v>
      </c>
      <c r="AV773" s="58">
        <v>2574.9708002870998</v>
      </c>
      <c r="AW773" s="58">
        <v>8516.1808002871003</v>
      </c>
      <c r="AX773" s="58">
        <v>16716</v>
      </c>
      <c r="AY773" s="58">
        <v>5223.75</v>
      </c>
      <c r="AZ773" s="58">
        <v>21939.75</v>
      </c>
      <c r="BA773" s="58">
        <v>-9255.4071452815006</v>
      </c>
    </row>
    <row r="774" spans="1:53">
      <c r="A774" s="56">
        <v>202405</v>
      </c>
      <c r="B774" s="56" t="s">
        <v>531</v>
      </c>
      <c r="C774" s="56" t="s">
        <v>208</v>
      </c>
      <c r="D774" s="56" t="s">
        <v>207</v>
      </c>
      <c r="E774" s="62" t="str">
        <f>VLOOKUP(C774,'[2]2024年门店-截止10.31'!A:C,3,0)</f>
        <v>营业</v>
      </c>
      <c r="F774" s="63">
        <f>VLOOKUP(C774,[2]面积!A:B,2,0)</f>
        <v>91</v>
      </c>
      <c r="G774" s="57" t="str">
        <f>IF(OR(E774="营业",E774="装修中"),VLOOKUP(C774,[2]当前组织架构!C:H,6,0),"")</f>
        <v>刘佳</v>
      </c>
      <c r="H774" s="57" t="str">
        <f>IF(OR(E774="营业",E774="装修中"),VLOOKUP(C774,[2]当前组织架构!C:H,5,0),"")</f>
        <v>袁春福</v>
      </c>
      <c r="I774" s="58">
        <v>104689.86</v>
      </c>
      <c r="J774" s="58">
        <v>3049.22</v>
      </c>
      <c r="K774" s="58">
        <v>101640.64</v>
      </c>
      <c r="L774" s="58">
        <v>5899.59</v>
      </c>
      <c r="M774" s="58">
        <v>6822.34</v>
      </c>
      <c r="N774" s="58">
        <v>4736.01</v>
      </c>
      <c r="O774" s="58">
        <v>19456.759999999998</v>
      </c>
      <c r="P774" s="58">
        <v>0</v>
      </c>
      <c r="Q774" s="58">
        <v>-511.79717013425801</v>
      </c>
      <c r="R774" s="58">
        <v>36402.902829865699</v>
      </c>
      <c r="S774" s="58">
        <v>8098.6963995442902</v>
      </c>
      <c r="T774" s="58">
        <v>0</v>
      </c>
      <c r="U774" s="58">
        <v>8906.42</v>
      </c>
      <c r="V774" s="58">
        <v>53408.019229409998</v>
      </c>
      <c r="W774" s="58">
        <v>48232.620770590001</v>
      </c>
      <c r="X774" s="58">
        <v>17495</v>
      </c>
      <c r="Y774" s="58">
        <v>2744.18</v>
      </c>
      <c r="Z774" s="58">
        <v>664.6</v>
      </c>
      <c r="AA774" s="58">
        <v>5766.96</v>
      </c>
      <c r="AB774" s="58">
        <v>406.85433962264</v>
      </c>
      <c r="AC774" s="58">
        <v>0</v>
      </c>
      <c r="AD774" s="58">
        <v>27077.594339622599</v>
      </c>
      <c r="AE774" s="58">
        <v>1199.2</v>
      </c>
      <c r="AF774" s="58">
        <v>0</v>
      </c>
      <c r="AG774" s="58">
        <v>479.28</v>
      </c>
      <c r="AH774" s="58">
        <v>450</v>
      </c>
      <c r="AI774" s="58">
        <v>430</v>
      </c>
      <c r="AJ774" s="58">
        <v>53.04</v>
      </c>
      <c r="AK774" s="58">
        <v>41.26</v>
      </c>
      <c r="AL774" s="58">
        <v>0</v>
      </c>
      <c r="AM774" s="58">
        <v>1113.97</v>
      </c>
      <c r="AN774" s="58">
        <v>635.1</v>
      </c>
      <c r="AO774" s="58">
        <v>655.76</v>
      </c>
      <c r="AP774" s="58">
        <v>0</v>
      </c>
      <c r="AQ774" s="58">
        <v>0</v>
      </c>
      <c r="AR774" s="58">
        <v>0</v>
      </c>
      <c r="AS774" s="58">
        <v>0</v>
      </c>
      <c r="AT774" s="58">
        <v>0</v>
      </c>
      <c r="AU774" s="58">
        <v>0</v>
      </c>
      <c r="AV774" s="58">
        <v>2519.5736304757802</v>
      </c>
      <c r="AW774" s="58">
        <v>7577.1836304757799</v>
      </c>
      <c r="AX774" s="58">
        <v>6296.4</v>
      </c>
      <c r="AY774" s="58">
        <v>800</v>
      </c>
      <c r="AZ774" s="58">
        <v>7096.4</v>
      </c>
      <c r="BA774" s="58">
        <v>6481.4428004916199</v>
      </c>
    </row>
    <row r="775" spans="1:53">
      <c r="A775" s="56">
        <v>202405</v>
      </c>
      <c r="B775" s="56" t="s">
        <v>531</v>
      </c>
      <c r="C775" s="56" t="s">
        <v>210</v>
      </c>
      <c r="D775" s="56" t="s">
        <v>209</v>
      </c>
      <c r="E775" s="62" t="str">
        <f>VLOOKUP(C775,'[2]2024年门店-截止10.31'!A:C,3,0)</f>
        <v>营业</v>
      </c>
      <c r="F775" s="63">
        <f>VLOOKUP(C775,[2]面积!A:B,2,0)</f>
        <v>90.05</v>
      </c>
      <c r="G775" s="57" t="str">
        <f>IF(OR(E775="营业",E775="装修中"),VLOOKUP(C775,[2]当前组织架构!C:H,6,0),"")</f>
        <v>刘佳</v>
      </c>
      <c r="H775" s="57" t="str">
        <f>IF(OR(E775="营业",E775="装修中"),VLOOKUP(C775,[2]当前组织架构!C:H,5,0),"")</f>
        <v>袁春福</v>
      </c>
      <c r="I775" s="58">
        <v>176288.13</v>
      </c>
      <c r="J775" s="58">
        <v>5134.6100000000197</v>
      </c>
      <c r="K775" s="58">
        <v>171153.52</v>
      </c>
      <c r="L775" s="58">
        <v>9197.26</v>
      </c>
      <c r="M775" s="58">
        <v>13175.68</v>
      </c>
      <c r="N775" s="58">
        <v>7413.55</v>
      </c>
      <c r="O775" s="58">
        <v>31033.64</v>
      </c>
      <c r="P775" s="58">
        <v>0</v>
      </c>
      <c r="Q775" s="58">
        <v>-843.22967330623499</v>
      </c>
      <c r="R775" s="58">
        <v>59976.900326693802</v>
      </c>
      <c r="S775" s="58">
        <v>13080.748172273001</v>
      </c>
      <c r="T775" s="58">
        <v>0</v>
      </c>
      <c r="U775" s="58">
        <v>23529.23</v>
      </c>
      <c r="V775" s="58">
        <v>96586.878498966806</v>
      </c>
      <c r="W775" s="58">
        <v>74566.641501033198</v>
      </c>
      <c r="X775" s="58">
        <v>21625</v>
      </c>
      <c r="Y775" s="58">
        <v>4166.18</v>
      </c>
      <c r="Z775" s="58">
        <v>3121.95</v>
      </c>
      <c r="AA775" s="58">
        <v>4605.22</v>
      </c>
      <c r="AB775" s="58">
        <v>351.7858490566</v>
      </c>
      <c r="AC775" s="58">
        <v>0</v>
      </c>
      <c r="AD775" s="58">
        <v>33870.135849056598</v>
      </c>
      <c r="AE775" s="58">
        <v>4527.6000000000004</v>
      </c>
      <c r="AF775" s="58">
        <v>0</v>
      </c>
      <c r="AG775" s="58">
        <v>311.64</v>
      </c>
      <c r="AH775" s="58">
        <v>609</v>
      </c>
      <c r="AI775" s="58">
        <v>0</v>
      </c>
      <c r="AJ775" s="58">
        <v>110.01</v>
      </c>
      <c r="AK775" s="58">
        <v>43.38</v>
      </c>
      <c r="AL775" s="58">
        <v>0</v>
      </c>
      <c r="AM775" s="58">
        <v>622.39</v>
      </c>
      <c r="AN775" s="58">
        <v>606.79999999999995</v>
      </c>
      <c r="AO775" s="58">
        <v>637.76</v>
      </c>
      <c r="AP775" s="58">
        <v>0</v>
      </c>
      <c r="AQ775" s="58">
        <v>0</v>
      </c>
      <c r="AR775" s="58">
        <v>0</v>
      </c>
      <c r="AS775" s="58">
        <v>0</v>
      </c>
      <c r="AT775" s="58">
        <v>0</v>
      </c>
      <c r="AU775" s="58">
        <v>0</v>
      </c>
      <c r="AV775" s="58">
        <v>2519.5736304757802</v>
      </c>
      <c r="AW775" s="58">
        <v>9988.1536304757792</v>
      </c>
      <c r="AX775" s="58">
        <v>16209</v>
      </c>
      <c r="AY775" s="58">
        <v>8104.5</v>
      </c>
      <c r="AZ775" s="58">
        <v>24313.5</v>
      </c>
      <c r="BA775" s="58">
        <v>6394.8520215008202</v>
      </c>
    </row>
    <row r="776" spans="1:53">
      <c r="A776" s="56">
        <v>202405</v>
      </c>
      <c r="B776" s="56" t="s">
        <v>531</v>
      </c>
      <c r="C776" s="56" t="s">
        <v>212</v>
      </c>
      <c r="D776" s="56" t="s">
        <v>211</v>
      </c>
      <c r="E776" s="62" t="str">
        <f>VLOOKUP(C776,'[2]2024年门店-截止10.31'!A:C,3,0)</f>
        <v>已闭店</v>
      </c>
      <c r="F776" s="63">
        <f>VLOOKUP(C776,[2]面积!A:B,2,0)</f>
        <v>151</v>
      </c>
      <c r="G776" s="57" t="str">
        <f>IF(OR(E776="营业",E776="装修中"),VLOOKUP(C776,[2]当前组织架构!C:H,6,0),"")</f>
        <v/>
      </c>
      <c r="H776" s="57" t="str">
        <f>IF(OR(E776="营业",E776="装修中"),VLOOKUP(C776,[2]当前组织架构!C:H,5,0),"")</f>
        <v/>
      </c>
      <c r="I776" s="58">
        <v>412011.07</v>
      </c>
      <c r="J776" s="58">
        <v>23321.38</v>
      </c>
      <c r="K776" s="58">
        <v>388689.69</v>
      </c>
      <c r="L776" s="58">
        <v>17871.810000000001</v>
      </c>
      <c r="M776" s="58">
        <v>24979.040000000001</v>
      </c>
      <c r="N776" s="58">
        <v>11540.3</v>
      </c>
      <c r="O776" s="58">
        <v>59664.480000000003</v>
      </c>
      <c r="P776" s="58">
        <v>0</v>
      </c>
      <c r="Q776" s="58">
        <v>-1581.3036181217799</v>
      </c>
      <c r="R776" s="58">
        <v>112474.326381878</v>
      </c>
      <c r="S776" s="58">
        <v>24906.805106877298</v>
      </c>
      <c r="T776" s="58">
        <v>0</v>
      </c>
      <c r="U776" s="58">
        <v>2750.16</v>
      </c>
      <c r="V776" s="58">
        <v>140131.29148875599</v>
      </c>
      <c r="W776" s="58">
        <v>248558.39851124401</v>
      </c>
      <c r="X776" s="58">
        <v>40247.82</v>
      </c>
      <c r="Y776" s="58">
        <v>6332.21</v>
      </c>
      <c r="Z776" s="58">
        <v>4637.95</v>
      </c>
      <c r="AA776" s="58">
        <v>10004.790000000001</v>
      </c>
      <c r="AB776" s="58">
        <v>713.96905660377001</v>
      </c>
      <c r="AC776" s="58">
        <v>0</v>
      </c>
      <c r="AD776" s="58">
        <v>61936.739056603801</v>
      </c>
      <c r="AE776" s="58">
        <v>5004.78</v>
      </c>
      <c r="AF776" s="58">
        <v>0</v>
      </c>
      <c r="AG776" s="58">
        <v>786.8</v>
      </c>
      <c r="AH776" s="58">
        <v>250</v>
      </c>
      <c r="AI776" s="58">
        <v>285</v>
      </c>
      <c r="AJ776" s="58">
        <v>50.98</v>
      </c>
      <c r="AK776" s="58">
        <v>81.55</v>
      </c>
      <c r="AL776" s="58">
        <v>0</v>
      </c>
      <c r="AM776" s="58">
        <v>1259.04</v>
      </c>
      <c r="AN776" s="58">
        <v>389.82</v>
      </c>
      <c r="AO776" s="58">
        <v>560.84</v>
      </c>
      <c r="AP776" s="58">
        <v>0</v>
      </c>
      <c r="AQ776" s="58">
        <v>0</v>
      </c>
      <c r="AR776" s="58">
        <v>0</v>
      </c>
      <c r="AS776" s="58">
        <v>0</v>
      </c>
      <c r="AT776" s="58">
        <v>0</v>
      </c>
      <c r="AU776" s="58">
        <v>0</v>
      </c>
      <c r="AV776" s="58">
        <v>3380.1694525782</v>
      </c>
      <c r="AW776" s="58">
        <v>12048.9794525782</v>
      </c>
      <c r="AX776" s="58">
        <v>48230.2</v>
      </c>
      <c r="AY776" s="58">
        <v>10019.226415094299</v>
      </c>
      <c r="AZ776" s="58">
        <v>58249.426415094298</v>
      </c>
      <c r="BA776" s="58">
        <v>116323.253586968</v>
      </c>
    </row>
    <row r="777" spans="1:53">
      <c r="A777" s="56">
        <v>202405</v>
      </c>
      <c r="B777" s="56" t="s">
        <v>531</v>
      </c>
      <c r="C777" s="56" t="s">
        <v>214</v>
      </c>
      <c r="D777" s="56" t="s">
        <v>213</v>
      </c>
      <c r="E777" s="62" t="str">
        <f>VLOOKUP(C777,'[2]2024年门店-截止10.31'!A:C,3,0)</f>
        <v>营业</v>
      </c>
      <c r="F777" s="63">
        <f>VLOOKUP(C777,[2]面积!A:B,2,0)</f>
        <v>109</v>
      </c>
      <c r="G777" s="57" t="str">
        <f>IF(OR(E777="营业",E777="装修中"),VLOOKUP(C777,[2]当前组织架构!C:H,6,0),"")</f>
        <v>刘佳</v>
      </c>
      <c r="H777" s="57" t="str">
        <f>IF(OR(E777="营业",E777="装修中"),VLOOKUP(C777,[2]当前组织架构!C:H,5,0),"")</f>
        <v>巨伦</v>
      </c>
      <c r="I777" s="58">
        <v>148690.96</v>
      </c>
      <c r="J777" s="58">
        <v>8416.4699999999993</v>
      </c>
      <c r="K777" s="58">
        <v>140274.49</v>
      </c>
      <c r="L777" s="58">
        <v>6761.39</v>
      </c>
      <c r="M777" s="58">
        <v>7326.42</v>
      </c>
      <c r="N777" s="58">
        <v>6112.49</v>
      </c>
      <c r="O777" s="58">
        <v>21827.85</v>
      </c>
      <c r="P777" s="58">
        <v>0</v>
      </c>
      <c r="Q777" s="58">
        <v>-582.69167123065097</v>
      </c>
      <c r="R777" s="58">
        <v>41445.458328769397</v>
      </c>
      <c r="S777" s="58">
        <v>9137.3646582093606</v>
      </c>
      <c r="T777" s="58">
        <v>0</v>
      </c>
      <c r="U777" s="58">
        <v>2672.8</v>
      </c>
      <c r="V777" s="58">
        <v>53255.622986978698</v>
      </c>
      <c r="W777" s="58">
        <v>87018.867013021299</v>
      </c>
      <c r="X777" s="58">
        <v>17397.53</v>
      </c>
      <c r="Y777" s="58">
        <v>4120.8999999999996</v>
      </c>
      <c r="Z777" s="58">
        <v>1027.49</v>
      </c>
      <c r="AA777" s="58">
        <v>3699.44</v>
      </c>
      <c r="AB777" s="58">
        <v>239.85867924528</v>
      </c>
      <c r="AC777" s="58">
        <v>0</v>
      </c>
      <c r="AD777" s="58">
        <v>26485.218679245299</v>
      </c>
      <c r="AE777" s="58">
        <v>4843.58</v>
      </c>
      <c r="AF777" s="58">
        <v>640</v>
      </c>
      <c r="AG777" s="58">
        <v>635.26</v>
      </c>
      <c r="AH777" s="58">
        <v>397</v>
      </c>
      <c r="AI777" s="58">
        <v>995</v>
      </c>
      <c r="AJ777" s="58">
        <v>0</v>
      </c>
      <c r="AK777" s="58">
        <v>53.99</v>
      </c>
      <c r="AL777" s="58">
        <v>0</v>
      </c>
      <c r="AM777" s="58">
        <v>993.1</v>
      </c>
      <c r="AN777" s="58">
        <v>389.82</v>
      </c>
      <c r="AO777" s="58">
        <v>533.12</v>
      </c>
      <c r="AP777" s="58">
        <v>0</v>
      </c>
      <c r="AQ777" s="58">
        <v>0</v>
      </c>
      <c r="AR777" s="58">
        <v>0</v>
      </c>
      <c r="AS777" s="58">
        <v>0</v>
      </c>
      <c r="AT777" s="58">
        <v>0</v>
      </c>
      <c r="AU777" s="58">
        <v>0</v>
      </c>
      <c r="AV777" s="58">
        <v>3380.1694525782</v>
      </c>
      <c r="AW777" s="58">
        <v>12861.039452578199</v>
      </c>
      <c r="AX777" s="58">
        <v>17395.723809523799</v>
      </c>
      <c r="AY777" s="58">
        <v>8226.4150943396198</v>
      </c>
      <c r="AZ777" s="58">
        <v>25622.138903863401</v>
      </c>
      <c r="BA777" s="58">
        <v>22050.4699773344</v>
      </c>
    </row>
    <row r="778" spans="1:53">
      <c r="A778" s="56">
        <v>202405</v>
      </c>
      <c r="B778" s="56" t="s">
        <v>531</v>
      </c>
      <c r="C778" s="56" t="s">
        <v>216</v>
      </c>
      <c r="D778" s="56" t="s">
        <v>215</v>
      </c>
      <c r="E778" s="62" t="str">
        <f>VLOOKUP(C778,'[2]2024年门店-截止10.31'!A:C,3,0)</f>
        <v>营业</v>
      </c>
      <c r="F778" s="63">
        <f>VLOOKUP(C778,[2]面积!A:B,2,0)</f>
        <v>110</v>
      </c>
      <c r="G778" s="57" t="str">
        <f>IF(OR(E778="营业",E778="装修中"),VLOOKUP(C778,[2]当前组织架构!C:H,6,0),"")</f>
        <v>刘佳</v>
      </c>
      <c r="H778" s="57" t="str">
        <f>IF(OR(E778="营业",E778="装修中"),VLOOKUP(C778,[2]当前组织架构!C:H,5,0),"")</f>
        <v>巨伦</v>
      </c>
      <c r="I778" s="58">
        <v>90114.2</v>
      </c>
      <c r="J778" s="58">
        <v>5100.8</v>
      </c>
      <c r="K778" s="58">
        <v>85013.4</v>
      </c>
      <c r="L778" s="58">
        <v>4136.67</v>
      </c>
      <c r="M778" s="58">
        <v>5057.68</v>
      </c>
      <c r="N778" s="58">
        <v>4435.54</v>
      </c>
      <c r="O778" s="58">
        <v>14074.76</v>
      </c>
      <c r="P778" s="58">
        <v>0</v>
      </c>
      <c r="Q778" s="58">
        <v>-384.10610053881197</v>
      </c>
      <c r="R778" s="58">
        <v>27320.543899461201</v>
      </c>
      <c r="S778" s="58">
        <v>5942.7007864141497</v>
      </c>
      <c r="T778" s="58">
        <v>0</v>
      </c>
      <c r="U778" s="58">
        <v>2677.52</v>
      </c>
      <c r="V778" s="58">
        <v>35940.7646858753</v>
      </c>
      <c r="W778" s="58">
        <v>49072.635314124702</v>
      </c>
      <c r="X778" s="58">
        <v>12848.47</v>
      </c>
      <c r="Y778" s="58">
        <v>3647.48</v>
      </c>
      <c r="Z778" s="58">
        <v>173.88</v>
      </c>
      <c r="AA778" s="58">
        <v>3797.44</v>
      </c>
      <c r="AB778" s="58">
        <v>225.332075471698</v>
      </c>
      <c r="AC778" s="58">
        <v>0</v>
      </c>
      <c r="AD778" s="58">
        <v>20692.602075471699</v>
      </c>
      <c r="AE778" s="58">
        <v>0</v>
      </c>
      <c r="AF778" s="58">
        <v>600</v>
      </c>
      <c r="AG778" s="58">
        <v>225.85</v>
      </c>
      <c r="AH778" s="58">
        <v>282</v>
      </c>
      <c r="AI778" s="58">
        <v>0</v>
      </c>
      <c r="AJ778" s="58">
        <v>23.01</v>
      </c>
      <c r="AK778" s="58">
        <v>41.59</v>
      </c>
      <c r="AL778" s="58">
        <v>0</v>
      </c>
      <c r="AM778" s="58">
        <v>416.38</v>
      </c>
      <c r="AN778" s="58">
        <v>389.82</v>
      </c>
      <c r="AO778" s="58">
        <v>295.45999999999998</v>
      </c>
      <c r="AP778" s="58">
        <v>0</v>
      </c>
      <c r="AQ778" s="58">
        <v>0</v>
      </c>
      <c r="AR778" s="58">
        <v>0</v>
      </c>
      <c r="AS778" s="58">
        <v>0</v>
      </c>
      <c r="AT778" s="58">
        <v>0</v>
      </c>
      <c r="AU778" s="58">
        <v>0</v>
      </c>
      <c r="AV778" s="58">
        <v>3380.1694525782</v>
      </c>
      <c r="AW778" s="58">
        <v>5654.2794525782001</v>
      </c>
      <c r="AX778" s="58">
        <v>17525.790476190501</v>
      </c>
      <c r="AY778" s="58">
        <v>4629.4811320754698</v>
      </c>
      <c r="AZ778" s="58">
        <v>22155.271608266001</v>
      </c>
      <c r="BA778" s="58">
        <v>570.48217780882999</v>
      </c>
    </row>
    <row r="779" spans="1:53">
      <c r="A779" s="56">
        <v>202405</v>
      </c>
      <c r="B779" s="56" t="s">
        <v>531</v>
      </c>
      <c r="C779" s="56" t="s">
        <v>218</v>
      </c>
      <c r="D779" s="56" t="s">
        <v>217</v>
      </c>
      <c r="E779" s="62" t="str">
        <f>VLOOKUP(C779,'[2]2024年门店-截止10.31'!A:C,3,0)</f>
        <v>营业</v>
      </c>
      <c r="F779" s="63">
        <f>VLOOKUP(C779,[2]面积!A:B,2,0)</f>
        <v>80</v>
      </c>
      <c r="G779" s="57" t="str">
        <f>IF(OR(E779="营业",E779="装修中"),VLOOKUP(C779,[2]当前组织架构!C:H,6,0),"")</f>
        <v>刘佳</v>
      </c>
      <c r="H779" s="57" t="str">
        <f>IF(OR(E779="营业",E779="装修中"),VLOOKUP(C779,[2]当前组织架构!C:H,5,0),"")</f>
        <v>袁春福</v>
      </c>
      <c r="I779" s="58">
        <v>99308.9</v>
      </c>
      <c r="J779" s="58">
        <v>2892.4899999999898</v>
      </c>
      <c r="K779" s="58">
        <v>96416.41</v>
      </c>
      <c r="L779" s="58">
        <v>5476.66</v>
      </c>
      <c r="M779" s="58">
        <v>8894.7999999999993</v>
      </c>
      <c r="N779" s="58">
        <v>4504.41</v>
      </c>
      <c r="O779" s="58">
        <v>17711.830000000002</v>
      </c>
      <c r="P779" s="58">
        <v>0</v>
      </c>
      <c r="Q779" s="58">
        <v>-507.263537878438</v>
      </c>
      <c r="R779" s="58">
        <v>36080.436462121601</v>
      </c>
      <c r="S779" s="58">
        <v>7623.3772985822397</v>
      </c>
      <c r="T779" s="58">
        <v>0</v>
      </c>
      <c r="U779" s="58">
        <v>11870.32</v>
      </c>
      <c r="V779" s="58">
        <v>55574.1337607038</v>
      </c>
      <c r="W779" s="58">
        <v>40842.276239296203</v>
      </c>
      <c r="X779" s="58">
        <v>13558</v>
      </c>
      <c r="Y779" s="58">
        <v>3843.23</v>
      </c>
      <c r="Z779" s="58">
        <v>1221.2</v>
      </c>
      <c r="AA779" s="58">
        <v>2898.48</v>
      </c>
      <c r="AB779" s="58">
        <v>932.64018867924494</v>
      </c>
      <c r="AC779" s="58">
        <v>0</v>
      </c>
      <c r="AD779" s="58">
        <v>22453.550188679201</v>
      </c>
      <c r="AE779" s="58">
        <v>2875</v>
      </c>
      <c r="AF779" s="58">
        <v>0</v>
      </c>
      <c r="AG779" s="58">
        <v>318.38</v>
      </c>
      <c r="AH779" s="58">
        <v>135</v>
      </c>
      <c r="AI779" s="58">
        <v>0</v>
      </c>
      <c r="AJ779" s="58">
        <v>52</v>
      </c>
      <c r="AK779" s="58">
        <v>39.99</v>
      </c>
      <c r="AL779" s="58">
        <v>0</v>
      </c>
      <c r="AM779" s="58">
        <v>796.9</v>
      </c>
      <c r="AN779" s="58">
        <v>635.1</v>
      </c>
      <c r="AO779" s="58">
        <v>330.51</v>
      </c>
      <c r="AP779" s="58">
        <v>0</v>
      </c>
      <c r="AQ779" s="58">
        <v>0</v>
      </c>
      <c r="AR779" s="58">
        <v>0</v>
      </c>
      <c r="AS779" s="58">
        <v>0</v>
      </c>
      <c r="AT779" s="58">
        <v>0</v>
      </c>
      <c r="AU779" s="58">
        <v>0</v>
      </c>
      <c r="AV779" s="58">
        <v>2519.5736304757802</v>
      </c>
      <c r="AW779" s="58">
        <v>7702.4536304757803</v>
      </c>
      <c r="AX779" s="58">
        <v>0</v>
      </c>
      <c r="AY779" s="58">
        <v>1937</v>
      </c>
      <c r="AZ779" s="58">
        <v>1937</v>
      </c>
      <c r="BA779" s="58">
        <v>8749.2724201412202</v>
      </c>
    </row>
    <row r="780" spans="1:53">
      <c r="A780" s="56">
        <v>202405</v>
      </c>
      <c r="B780" s="56" t="s">
        <v>531</v>
      </c>
      <c r="C780" s="56" t="s">
        <v>220</v>
      </c>
      <c r="D780" s="56" t="s">
        <v>219</v>
      </c>
      <c r="E780" s="62" t="str">
        <f>VLOOKUP(C780,'[2]2024年门店-截止10.31'!A:C,3,0)</f>
        <v>营业</v>
      </c>
      <c r="F780" s="63">
        <f>VLOOKUP(C780,[2]面积!A:B,2,0)</f>
        <v>99</v>
      </c>
      <c r="G780" s="57" t="str">
        <f>IF(OR(E780="营业",E780="装修中"),VLOOKUP(C780,[2]当前组织架构!C:H,6,0),"")</f>
        <v>刘佳</v>
      </c>
      <c r="H780" s="57" t="str">
        <f>IF(OR(E780="营业",E780="装修中"),VLOOKUP(C780,[2]当前组织架构!C:H,5,0),"")</f>
        <v>袁春福</v>
      </c>
      <c r="I780" s="58">
        <v>146321.09</v>
      </c>
      <c r="J780" s="58">
        <v>4261.78</v>
      </c>
      <c r="K780" s="58">
        <v>142059.31</v>
      </c>
      <c r="L780" s="58">
        <v>6602.91</v>
      </c>
      <c r="M780" s="58">
        <v>10702.76</v>
      </c>
      <c r="N780" s="58">
        <v>8651.7900000000009</v>
      </c>
      <c r="O780" s="58">
        <v>25843.65</v>
      </c>
      <c r="P780" s="58">
        <v>0</v>
      </c>
      <c r="Q780" s="58">
        <v>-718.18710453595497</v>
      </c>
      <c r="R780" s="58">
        <v>51082.922895463998</v>
      </c>
      <c r="S780" s="58">
        <v>10990.0992722596</v>
      </c>
      <c r="T780" s="58">
        <v>0</v>
      </c>
      <c r="U780" s="58">
        <v>11748.8</v>
      </c>
      <c r="V780" s="58">
        <v>73821.8221677236</v>
      </c>
      <c r="W780" s="58">
        <v>68237.487832276398</v>
      </c>
      <c r="X780" s="58">
        <v>19200</v>
      </c>
      <c r="Y780" s="58">
        <v>3340.13</v>
      </c>
      <c r="Z780" s="58">
        <v>1376.2</v>
      </c>
      <c r="AA780" s="58">
        <v>6338.28</v>
      </c>
      <c r="AB780" s="58">
        <v>511.87113207546997</v>
      </c>
      <c r="AC780" s="58">
        <v>0</v>
      </c>
      <c r="AD780" s="58">
        <v>30766.4811320755</v>
      </c>
      <c r="AE780" s="58">
        <v>3466.93</v>
      </c>
      <c r="AF780" s="58">
        <v>0</v>
      </c>
      <c r="AG780" s="58">
        <v>477.12</v>
      </c>
      <c r="AH780" s="58">
        <v>210</v>
      </c>
      <c r="AI780" s="58">
        <v>0</v>
      </c>
      <c r="AJ780" s="58">
        <v>34</v>
      </c>
      <c r="AK780" s="58">
        <v>39.56</v>
      </c>
      <c r="AL780" s="58">
        <v>0</v>
      </c>
      <c r="AM780" s="58">
        <v>590.73</v>
      </c>
      <c r="AN780" s="58">
        <v>606.79999999999995</v>
      </c>
      <c r="AO780" s="58">
        <v>278.26</v>
      </c>
      <c r="AP780" s="58">
        <v>0</v>
      </c>
      <c r="AQ780" s="58">
        <v>0</v>
      </c>
      <c r="AR780" s="58">
        <v>0</v>
      </c>
      <c r="AS780" s="58">
        <v>0</v>
      </c>
      <c r="AT780" s="58">
        <v>0</v>
      </c>
      <c r="AU780" s="58">
        <v>0</v>
      </c>
      <c r="AV780" s="58">
        <v>2519.5736304757802</v>
      </c>
      <c r="AW780" s="58">
        <v>8222.9736304757807</v>
      </c>
      <c r="AX780" s="58">
        <v>18067.5</v>
      </c>
      <c r="AY780" s="58">
        <v>2970</v>
      </c>
      <c r="AZ780" s="58">
        <v>21037.5</v>
      </c>
      <c r="BA780" s="58">
        <v>8210.5330697251193</v>
      </c>
    </row>
    <row r="781" spans="1:53">
      <c r="A781" s="56">
        <v>202405</v>
      </c>
      <c r="B781" s="56" t="s">
        <v>531</v>
      </c>
      <c r="C781" s="56" t="s">
        <v>222</v>
      </c>
      <c r="D781" s="56" t="s">
        <v>221</v>
      </c>
      <c r="E781" s="62" t="str">
        <f>VLOOKUP(C781,'[2]2024年门店-截止10.31'!A:C,3,0)</f>
        <v>营业</v>
      </c>
      <c r="F781" s="63">
        <f>VLOOKUP(C781,[2]面积!A:B,2,0)</f>
        <v>102</v>
      </c>
      <c r="G781" s="57" t="str">
        <f>IF(OR(E781="营业",E781="装修中"),VLOOKUP(C781,[2]当前组织架构!C:H,6,0),"")</f>
        <v>刘佳</v>
      </c>
      <c r="H781" s="57" t="str">
        <f>IF(OR(E781="营业",E781="装修中"),VLOOKUP(C781,[2]当前组织架构!C:H,5,0),"")</f>
        <v>王佳</v>
      </c>
      <c r="I781" s="58">
        <v>107147.49</v>
      </c>
      <c r="J781" s="58">
        <v>3120.8</v>
      </c>
      <c r="K781" s="58">
        <v>104026.69</v>
      </c>
      <c r="L781" s="58">
        <v>5659.63</v>
      </c>
      <c r="M781" s="58">
        <v>7115.48</v>
      </c>
      <c r="N781" s="58">
        <v>4104.43</v>
      </c>
      <c r="O781" s="58">
        <v>18109.36</v>
      </c>
      <c r="P781" s="58">
        <v>0</v>
      </c>
      <c r="Q781" s="58">
        <v>-485.09726494081099</v>
      </c>
      <c r="R781" s="58">
        <v>34503.802735059202</v>
      </c>
      <c r="S781" s="58">
        <v>7590.9003795570497</v>
      </c>
      <c r="T781" s="58">
        <v>0</v>
      </c>
      <c r="U781" s="58">
        <v>7117.15</v>
      </c>
      <c r="V781" s="58">
        <v>49211.853114616199</v>
      </c>
      <c r="W781" s="58">
        <v>54814.836885383796</v>
      </c>
      <c r="X781" s="58">
        <v>14015</v>
      </c>
      <c r="Y781" s="58">
        <v>2690.08</v>
      </c>
      <c r="Z781" s="58">
        <v>1443.97</v>
      </c>
      <c r="AA781" s="58">
        <v>3891.61</v>
      </c>
      <c r="AB781" s="58">
        <v>309.50981132075998</v>
      </c>
      <c r="AC781" s="58">
        <v>0</v>
      </c>
      <c r="AD781" s="58">
        <v>22350.1698113208</v>
      </c>
      <c r="AE781" s="58">
        <v>3090.83</v>
      </c>
      <c r="AF781" s="58">
        <v>0</v>
      </c>
      <c r="AG781" s="58">
        <v>180.6</v>
      </c>
      <c r="AH781" s="58">
        <v>0</v>
      </c>
      <c r="AI781" s="58">
        <v>0</v>
      </c>
      <c r="AJ781" s="58">
        <v>52</v>
      </c>
      <c r="AK781" s="58">
        <v>45.64</v>
      </c>
      <c r="AL781" s="58">
        <v>0</v>
      </c>
      <c r="AM781" s="58">
        <v>379.44</v>
      </c>
      <c r="AN781" s="58">
        <v>635.1</v>
      </c>
      <c r="AO781" s="58">
        <v>269.25</v>
      </c>
      <c r="AP781" s="58">
        <v>0</v>
      </c>
      <c r="AQ781" s="58">
        <v>0</v>
      </c>
      <c r="AR781" s="58">
        <v>0</v>
      </c>
      <c r="AS781" s="58">
        <v>0</v>
      </c>
      <c r="AT781" s="58">
        <v>0</v>
      </c>
      <c r="AU781" s="58">
        <v>0</v>
      </c>
      <c r="AV781" s="58">
        <v>2574.9708002870998</v>
      </c>
      <c r="AW781" s="58">
        <v>7227.8308002870999</v>
      </c>
      <c r="AX781" s="58">
        <v>18207</v>
      </c>
      <c r="AY781" s="58">
        <v>5100</v>
      </c>
      <c r="AZ781" s="58">
        <v>23307</v>
      </c>
      <c r="BA781" s="58">
        <v>1929.83627377589</v>
      </c>
    </row>
    <row r="782" spans="1:53">
      <c r="A782" s="56">
        <v>202405</v>
      </c>
      <c r="B782" s="56" t="s">
        <v>531</v>
      </c>
      <c r="C782" s="56" t="s">
        <v>224</v>
      </c>
      <c r="D782" s="56" t="s">
        <v>223</v>
      </c>
      <c r="E782" s="62" t="str">
        <f>VLOOKUP(C782,'[2]2024年门店-截止10.31'!A:C,3,0)</f>
        <v>已闭店</v>
      </c>
      <c r="F782" s="63">
        <f>VLOOKUP(C782,[2]面积!A:B,2,0)</f>
        <v>112</v>
      </c>
      <c r="G782" s="57" t="str">
        <f>IF(OR(E782="营业",E782="装修中"),VLOOKUP(C782,[2]当前组织架构!C:H,6,0),"")</f>
        <v/>
      </c>
      <c r="H782" s="57" t="str">
        <f>IF(OR(E782="营业",E782="装修中"),VLOOKUP(C782,[2]当前组织架构!C:H,5,0),"")</f>
        <v/>
      </c>
      <c r="I782" s="58">
        <v>265253.75</v>
      </c>
      <c r="J782" s="58">
        <v>7725.84</v>
      </c>
      <c r="K782" s="58">
        <v>257527.91</v>
      </c>
      <c r="L782" s="58">
        <v>10025.870000000001</v>
      </c>
      <c r="M782" s="58">
        <v>14158.29</v>
      </c>
      <c r="N782" s="58">
        <v>6964.26</v>
      </c>
      <c r="O782" s="58">
        <v>36874.949999999997</v>
      </c>
      <c r="P782" s="58">
        <v>0</v>
      </c>
      <c r="Q782" s="58">
        <v>-943.09768924021</v>
      </c>
      <c r="R782" s="58">
        <v>67080.272310759799</v>
      </c>
      <c r="S782" s="58">
        <v>15185.7984393018</v>
      </c>
      <c r="T782" s="58">
        <v>0</v>
      </c>
      <c r="U782" s="58">
        <v>23139.86</v>
      </c>
      <c r="V782" s="58">
        <v>105405.93075006201</v>
      </c>
      <c r="W782" s="58">
        <v>152121.97924993801</v>
      </c>
      <c r="X782" s="58">
        <v>25390.75</v>
      </c>
      <c r="Y782" s="58">
        <v>7594.46</v>
      </c>
      <c r="Z782" s="58">
        <v>2896.56</v>
      </c>
      <c r="AA782" s="58">
        <v>7978.35</v>
      </c>
      <c r="AB782" s="58">
        <v>1056.8832075471701</v>
      </c>
      <c r="AC782" s="58">
        <v>0</v>
      </c>
      <c r="AD782" s="58">
        <v>44917.003207547197</v>
      </c>
      <c r="AE782" s="58">
        <v>7518.17</v>
      </c>
      <c r="AF782" s="58">
        <v>161.19</v>
      </c>
      <c r="AG782" s="58">
        <v>180</v>
      </c>
      <c r="AH782" s="58">
        <v>181</v>
      </c>
      <c r="AI782" s="58">
        <v>2418</v>
      </c>
      <c r="AJ782" s="58">
        <v>144.56</v>
      </c>
      <c r="AK782" s="58">
        <v>40.380000000000003</v>
      </c>
      <c r="AL782" s="58">
        <v>0</v>
      </c>
      <c r="AM782" s="58">
        <v>1889.96</v>
      </c>
      <c r="AN782" s="58">
        <v>606.79999999999995</v>
      </c>
      <c r="AO782" s="58">
        <v>398.75</v>
      </c>
      <c r="AP782" s="58">
        <v>0</v>
      </c>
      <c r="AQ782" s="58">
        <v>0</v>
      </c>
      <c r="AR782" s="58">
        <v>0</v>
      </c>
      <c r="AS782" s="58">
        <v>0</v>
      </c>
      <c r="AT782" s="58">
        <v>0</v>
      </c>
      <c r="AU782" s="58">
        <v>0</v>
      </c>
      <c r="AV782" s="58">
        <v>3519.5736304757802</v>
      </c>
      <c r="AW782" s="58">
        <v>17058.383630475801</v>
      </c>
      <c r="AX782" s="58">
        <v>30041.73</v>
      </c>
      <c r="AY782" s="58">
        <v>9180</v>
      </c>
      <c r="AZ782" s="58">
        <v>39221.730000000003</v>
      </c>
      <c r="BA782" s="58">
        <v>50924.862411914997</v>
      </c>
    </row>
    <row r="783" spans="1:53">
      <c r="A783" s="56">
        <v>202405</v>
      </c>
      <c r="B783" s="56" t="s">
        <v>531</v>
      </c>
      <c r="C783" s="56" t="s">
        <v>228</v>
      </c>
      <c r="D783" s="56" t="s">
        <v>227</v>
      </c>
      <c r="E783" s="62" t="str">
        <f>VLOOKUP(C783,'[2]2024年门店-截止10.31'!A:C,3,0)</f>
        <v>营业</v>
      </c>
      <c r="F783" s="63">
        <f>VLOOKUP(C783,[2]面积!A:B,2,0)</f>
        <v>74.84</v>
      </c>
      <c r="G783" s="57" t="str">
        <f>IF(OR(E783="营业",E783="装修中"),VLOOKUP(C783,[2]当前组织架构!C:H,6,0),"")</f>
        <v>刘佳</v>
      </c>
      <c r="H783" s="57" t="str">
        <f>IF(OR(E783="营业",E783="装修中"),VLOOKUP(C783,[2]当前组织架构!C:H,5,0),"")</f>
        <v>王佳</v>
      </c>
      <c r="I783" s="58">
        <v>108808.53</v>
      </c>
      <c r="J783" s="58">
        <v>3169.1799999999898</v>
      </c>
      <c r="K783" s="58">
        <v>105639.35</v>
      </c>
      <c r="L783" s="58">
        <v>6203.27</v>
      </c>
      <c r="M783" s="58">
        <v>6361.28</v>
      </c>
      <c r="N783" s="58">
        <v>6158.27</v>
      </c>
      <c r="O783" s="58">
        <v>19453.82</v>
      </c>
      <c r="P783" s="58">
        <v>0</v>
      </c>
      <c r="Q783" s="58">
        <v>-529.29310863244996</v>
      </c>
      <c r="R783" s="58">
        <v>37647.346891367502</v>
      </c>
      <c r="S783" s="58">
        <v>8204.1010911460198</v>
      </c>
      <c r="T783" s="58">
        <v>0</v>
      </c>
      <c r="U783" s="58">
        <v>8266.2999999999993</v>
      </c>
      <c r="V783" s="58">
        <v>54117.747982513603</v>
      </c>
      <c r="W783" s="58">
        <v>51521.602017486402</v>
      </c>
      <c r="X783" s="58">
        <v>15627.25</v>
      </c>
      <c r="Y783" s="58">
        <v>3659.41</v>
      </c>
      <c r="Z783" s="58">
        <v>1326.41</v>
      </c>
      <c r="AA783" s="58">
        <v>3463.22</v>
      </c>
      <c r="AB783" s="58">
        <v>239.16283018868</v>
      </c>
      <c r="AC783" s="58">
        <v>0</v>
      </c>
      <c r="AD783" s="58">
        <v>24315.4528301887</v>
      </c>
      <c r="AE783" s="58">
        <v>4154.2</v>
      </c>
      <c r="AF783" s="58">
        <v>13</v>
      </c>
      <c r="AG783" s="58">
        <v>214.61</v>
      </c>
      <c r="AH783" s="58">
        <v>250</v>
      </c>
      <c r="AI783" s="58">
        <v>0</v>
      </c>
      <c r="AJ783" s="58">
        <v>0</v>
      </c>
      <c r="AK783" s="58">
        <v>52.38</v>
      </c>
      <c r="AL783" s="58">
        <v>0</v>
      </c>
      <c r="AM783" s="58">
        <v>1004.09</v>
      </c>
      <c r="AN783" s="58">
        <v>939.83</v>
      </c>
      <c r="AO783" s="58">
        <v>483.83</v>
      </c>
      <c r="AP783" s="58">
        <v>0</v>
      </c>
      <c r="AQ783" s="58">
        <v>0</v>
      </c>
      <c r="AR783" s="58">
        <v>0</v>
      </c>
      <c r="AS783" s="58">
        <v>0</v>
      </c>
      <c r="AT783" s="58">
        <v>0</v>
      </c>
      <c r="AU783" s="58">
        <v>0</v>
      </c>
      <c r="AV783" s="58">
        <v>2574.9708002870998</v>
      </c>
      <c r="AW783" s="58">
        <v>9686.9108002870998</v>
      </c>
      <c r="AX783" s="58">
        <v>2245.1999999999998</v>
      </c>
      <c r="AY783" s="58">
        <v>5251.6</v>
      </c>
      <c r="AZ783" s="58">
        <v>7496.8</v>
      </c>
      <c r="BA783" s="58">
        <v>10022.438387010599</v>
      </c>
    </row>
    <row r="784" spans="1:53">
      <c r="A784" s="56">
        <v>202405</v>
      </c>
      <c r="B784" s="56" t="s">
        <v>531</v>
      </c>
      <c r="C784" s="56" t="s">
        <v>230</v>
      </c>
      <c r="D784" s="56" t="s">
        <v>229</v>
      </c>
      <c r="E784" s="62" t="str">
        <f>VLOOKUP(C784,'[2]2024年门店-截止10.31'!A:C,3,0)</f>
        <v>营业</v>
      </c>
      <c r="F784" s="63">
        <f>VLOOKUP(C784,[2]面积!A:B,2,0)</f>
        <v>97.59</v>
      </c>
      <c r="G784" s="57" t="str">
        <f>IF(OR(E784="营业",E784="装修中"),VLOOKUP(C784,[2]当前组织架构!C:H,6,0),"")</f>
        <v>刘佳</v>
      </c>
      <c r="H784" s="57" t="str">
        <f>IF(OR(E784="营业",E784="装修中"),VLOOKUP(C784,[2]当前组织架构!C:H,5,0),"")</f>
        <v>袁春福</v>
      </c>
      <c r="I784" s="58">
        <v>63775.29</v>
      </c>
      <c r="J784" s="58">
        <v>1857.53</v>
      </c>
      <c r="K784" s="58">
        <v>61917.760000000002</v>
      </c>
      <c r="L784" s="58">
        <v>4079.39</v>
      </c>
      <c r="M784" s="58">
        <v>5237.57</v>
      </c>
      <c r="N784" s="58">
        <v>2765.58</v>
      </c>
      <c r="O784" s="58">
        <v>13375.84</v>
      </c>
      <c r="P784" s="58">
        <v>0</v>
      </c>
      <c r="Q784" s="58">
        <v>-352.963097091473</v>
      </c>
      <c r="R784" s="58">
        <v>25105.416902908499</v>
      </c>
      <c r="S784" s="58">
        <v>5574.3684618465204</v>
      </c>
      <c r="T784" s="58">
        <v>0</v>
      </c>
      <c r="U784" s="58">
        <v>7529.18</v>
      </c>
      <c r="V784" s="58">
        <v>38208.965364755</v>
      </c>
      <c r="W784" s="58">
        <v>23708.794635245002</v>
      </c>
      <c r="X784" s="58">
        <v>16560.25</v>
      </c>
      <c r="Y784" s="58">
        <v>4172.45</v>
      </c>
      <c r="Z784" s="58">
        <v>1558.7</v>
      </c>
      <c r="AA784" s="58">
        <v>4582.8599999999997</v>
      </c>
      <c r="AB784" s="58">
        <v>366.40509433962001</v>
      </c>
      <c r="AC784" s="58">
        <v>0</v>
      </c>
      <c r="AD784" s="58">
        <v>27240.665094339602</v>
      </c>
      <c r="AE784" s="58">
        <v>7000</v>
      </c>
      <c r="AF784" s="58">
        <v>0</v>
      </c>
      <c r="AG784" s="58">
        <v>92.69</v>
      </c>
      <c r="AH784" s="58">
        <v>300</v>
      </c>
      <c r="AI784" s="58">
        <v>0</v>
      </c>
      <c r="AJ784" s="58">
        <v>95</v>
      </c>
      <c r="AK784" s="58">
        <v>39.159999999999997</v>
      </c>
      <c r="AL784" s="58">
        <v>0</v>
      </c>
      <c r="AM784" s="58">
        <v>742.52</v>
      </c>
      <c r="AN784" s="58">
        <v>635.1</v>
      </c>
      <c r="AO784" s="58">
        <v>509.51</v>
      </c>
      <c r="AP784" s="58">
        <v>0</v>
      </c>
      <c r="AQ784" s="58">
        <v>0</v>
      </c>
      <c r="AR784" s="58">
        <v>0</v>
      </c>
      <c r="AS784" s="58">
        <v>0</v>
      </c>
      <c r="AT784" s="58">
        <v>0</v>
      </c>
      <c r="AU784" s="58">
        <v>0</v>
      </c>
      <c r="AV784" s="58">
        <v>2519.5736304757802</v>
      </c>
      <c r="AW784" s="58">
        <v>11933.553630475801</v>
      </c>
      <c r="AX784" s="58">
        <v>0</v>
      </c>
      <c r="AY784" s="58">
        <v>7933.76</v>
      </c>
      <c r="AZ784" s="58">
        <v>7933.76</v>
      </c>
      <c r="BA784" s="58">
        <v>-23399.184089570401</v>
      </c>
    </row>
    <row r="785" spans="1:53">
      <c r="A785" s="56">
        <v>202405</v>
      </c>
      <c r="B785" s="56" t="s">
        <v>532</v>
      </c>
      <c r="C785" s="56" t="s">
        <v>232</v>
      </c>
      <c r="D785" s="56" t="s">
        <v>231</v>
      </c>
      <c r="E785" s="62" t="str">
        <f>VLOOKUP(C785,'[2]2024年门店-截止10.31'!A:C,3,0)</f>
        <v>已闭店</v>
      </c>
      <c r="F785" s="63">
        <f>VLOOKUP(C785,[2]面积!A:B,2,0)</f>
        <v>110</v>
      </c>
      <c r="G785" s="57" t="str">
        <f>IF(OR(E785="营业",E785="装修中"),VLOOKUP(C785,[2]当前组织架构!C:H,6,0),"")</f>
        <v/>
      </c>
      <c r="H785" s="57" t="str">
        <f>IF(OR(E785="营业",E785="装修中"),VLOOKUP(C785,[2]当前组织架构!C:H,5,0),"")</f>
        <v/>
      </c>
      <c r="I785" s="58">
        <v>0</v>
      </c>
      <c r="J785" s="58">
        <v>0</v>
      </c>
      <c r="K785" s="58">
        <v>0</v>
      </c>
      <c r="L785" s="58">
        <v>0</v>
      </c>
      <c r="M785" s="58">
        <v>0</v>
      </c>
      <c r="N785" s="58">
        <v>0</v>
      </c>
      <c r="O785" s="58">
        <v>0</v>
      </c>
      <c r="P785" s="58">
        <v>0</v>
      </c>
      <c r="Q785" s="58">
        <v>0</v>
      </c>
      <c r="R785" s="58">
        <v>0</v>
      </c>
      <c r="S785" s="58">
        <v>0</v>
      </c>
      <c r="T785" s="58">
        <v>0</v>
      </c>
      <c r="U785" s="58">
        <v>5.66</v>
      </c>
      <c r="V785" s="58">
        <v>5.66</v>
      </c>
      <c r="W785" s="58">
        <v>-5.66</v>
      </c>
      <c r="X785" s="58">
        <v>16.100000000000399</v>
      </c>
      <c r="Y785" s="58">
        <v>551.72</v>
      </c>
      <c r="Z785" s="58">
        <v>291.19</v>
      </c>
      <c r="AA785" s="58">
        <v>-589.11000000000104</v>
      </c>
      <c r="AB785" s="58">
        <v>344.40339622641602</v>
      </c>
      <c r="AC785" s="58">
        <v>0</v>
      </c>
      <c r="AD785" s="58">
        <v>614.30339622641497</v>
      </c>
      <c r="AE785" s="58">
        <v>1220.2</v>
      </c>
      <c r="AF785" s="58">
        <v>0</v>
      </c>
      <c r="AG785" s="58">
        <v>883</v>
      </c>
      <c r="AH785" s="58">
        <v>157</v>
      </c>
      <c r="AI785" s="58">
        <v>0</v>
      </c>
      <c r="AJ785" s="58">
        <v>0</v>
      </c>
      <c r="AK785" s="58">
        <v>0</v>
      </c>
      <c r="AL785" s="58">
        <v>0</v>
      </c>
      <c r="AM785" s="58">
        <v>0</v>
      </c>
      <c r="AN785" s="58">
        <v>216.98</v>
      </c>
      <c r="AO785" s="58">
        <v>0</v>
      </c>
      <c r="AP785" s="58">
        <v>0</v>
      </c>
      <c r="AQ785" s="58">
        <v>0</v>
      </c>
      <c r="AR785" s="58">
        <v>0</v>
      </c>
      <c r="AS785" s="58">
        <v>0</v>
      </c>
      <c r="AT785" s="58">
        <v>0</v>
      </c>
      <c r="AU785" s="58">
        <v>0</v>
      </c>
      <c r="AV785" s="58">
        <v>0</v>
      </c>
      <c r="AW785" s="58">
        <v>2477.1799999999998</v>
      </c>
      <c r="AX785" s="58">
        <v>0</v>
      </c>
      <c r="AY785" s="58">
        <v>0</v>
      </c>
      <c r="AZ785" s="58">
        <v>0</v>
      </c>
      <c r="BA785" s="58">
        <v>-3097.14339622641</v>
      </c>
    </row>
    <row r="786" spans="1:53">
      <c r="A786" s="56">
        <v>202405</v>
      </c>
      <c r="B786" s="56" t="s">
        <v>532</v>
      </c>
      <c r="C786" s="56" t="s">
        <v>234</v>
      </c>
      <c r="D786" s="56" t="s">
        <v>233</v>
      </c>
      <c r="E786" s="62" t="str">
        <f>VLOOKUP(C786,'[2]2024年门店-截止10.31'!A:C,3,0)</f>
        <v>营业</v>
      </c>
      <c r="F786" s="63">
        <f>VLOOKUP(C786,[2]面积!A:B,2,0)</f>
        <v>39</v>
      </c>
      <c r="G786" s="57" t="str">
        <f>IF(OR(E786="营业",E786="装修中"),VLOOKUP(C786,[2]当前组织架构!C:H,6,0),"")</f>
        <v>江远洋</v>
      </c>
      <c r="H786" s="57" t="str">
        <f>IF(OR(E786="营业",E786="装修中"),VLOOKUP(C786,[2]当前组织架构!C:H,5,0),"")</f>
        <v>郭静</v>
      </c>
      <c r="I786" s="58">
        <v>164958.14000000001</v>
      </c>
      <c r="J786" s="58">
        <v>4804.6100000000197</v>
      </c>
      <c r="K786" s="58">
        <v>160153.53</v>
      </c>
      <c r="L786" s="58">
        <v>8054.32</v>
      </c>
      <c r="M786" s="58">
        <v>10510.48</v>
      </c>
      <c r="N786" s="58">
        <v>9285.2900000000009</v>
      </c>
      <c r="O786" s="58">
        <v>27085.7</v>
      </c>
      <c r="P786" s="58">
        <v>0</v>
      </c>
      <c r="Q786" s="58">
        <v>-975.82454062741704</v>
      </c>
      <c r="R786" s="58">
        <v>53959.965459372601</v>
      </c>
      <c r="S786" s="58">
        <v>20286.012777759399</v>
      </c>
      <c r="T786" s="58">
        <v>0</v>
      </c>
      <c r="U786" s="58">
        <v>1060.1099999999999</v>
      </c>
      <c r="V786" s="58">
        <v>75306.088237132004</v>
      </c>
      <c r="W786" s="58">
        <v>84847.441762867995</v>
      </c>
      <c r="X786" s="58">
        <v>20708.95</v>
      </c>
      <c r="Y786" s="58">
        <v>2401.73</v>
      </c>
      <c r="Z786" s="58">
        <v>1338.8</v>
      </c>
      <c r="AA786" s="58">
        <v>5065.6499999999996</v>
      </c>
      <c r="AB786" s="58">
        <v>434.48509433961999</v>
      </c>
      <c r="AC786" s="58">
        <v>0</v>
      </c>
      <c r="AD786" s="58">
        <v>29949.615094339599</v>
      </c>
      <c r="AE786" s="58">
        <v>2718.53</v>
      </c>
      <c r="AF786" s="58">
        <v>0</v>
      </c>
      <c r="AG786" s="58">
        <v>668.96</v>
      </c>
      <c r="AH786" s="58">
        <v>300</v>
      </c>
      <c r="AI786" s="58">
        <v>0</v>
      </c>
      <c r="AJ786" s="58">
        <v>0</v>
      </c>
      <c r="AK786" s="58">
        <v>32.99</v>
      </c>
      <c r="AL786" s="58">
        <v>0</v>
      </c>
      <c r="AM786" s="58">
        <v>762.48</v>
      </c>
      <c r="AN786" s="58">
        <v>606.79999999999995</v>
      </c>
      <c r="AO786" s="58">
        <v>518.59</v>
      </c>
      <c r="AP786" s="58">
        <v>0</v>
      </c>
      <c r="AQ786" s="58">
        <v>0</v>
      </c>
      <c r="AR786" s="58">
        <v>0</v>
      </c>
      <c r="AS786" s="58">
        <v>0</v>
      </c>
      <c r="AT786" s="58">
        <v>0</v>
      </c>
      <c r="AU786" s="58">
        <v>0</v>
      </c>
      <c r="AV786" s="58">
        <v>1914.4940026207601</v>
      </c>
      <c r="AW786" s="58">
        <v>7522.84400262076</v>
      </c>
      <c r="AX786" s="58">
        <v>17713.84</v>
      </c>
      <c r="AY786" s="58">
        <v>2730</v>
      </c>
      <c r="AZ786" s="58">
        <v>20443.84</v>
      </c>
      <c r="BA786" s="58">
        <v>26931.142665907599</v>
      </c>
    </row>
    <row r="787" spans="1:53">
      <c r="A787" s="56">
        <v>202405</v>
      </c>
      <c r="B787" s="56" t="s">
        <v>532</v>
      </c>
      <c r="C787" s="56" t="s">
        <v>236</v>
      </c>
      <c r="D787" s="56" t="s">
        <v>235</v>
      </c>
      <c r="E787" s="62" t="str">
        <f>VLOOKUP(C787,'[2]2024年门店-截止10.31'!A:C,3,0)</f>
        <v>营业</v>
      </c>
      <c r="F787" s="63">
        <f>VLOOKUP(C787,[2]面积!A:B,2,0)</f>
        <v>65</v>
      </c>
      <c r="G787" s="57" t="str">
        <f>IF(OR(E787="营业",E787="装修中"),VLOOKUP(C787,[2]当前组织架构!C:H,6,0),"")</f>
        <v>江远洋</v>
      </c>
      <c r="H787" s="57" t="str">
        <f>IF(OR(E787="营业",E787="装修中"),VLOOKUP(C787,[2]当前组织架构!C:H,5,0),"")</f>
        <v>郭静</v>
      </c>
      <c r="I787" s="58">
        <v>168169.79</v>
      </c>
      <c r="J787" s="58">
        <v>4898.1499999999896</v>
      </c>
      <c r="K787" s="58">
        <v>163271.64000000001</v>
      </c>
      <c r="L787" s="58">
        <v>8051.84</v>
      </c>
      <c r="M787" s="58">
        <v>8145.36</v>
      </c>
      <c r="N787" s="58">
        <v>6380.64</v>
      </c>
      <c r="O787" s="58">
        <v>24011.8</v>
      </c>
      <c r="P787" s="58">
        <v>0</v>
      </c>
      <c r="Q787" s="58">
        <v>-827.57186255074805</v>
      </c>
      <c r="R787" s="58">
        <v>45762.068137449198</v>
      </c>
      <c r="S787" s="58">
        <v>17699.752742062501</v>
      </c>
      <c r="T787" s="58">
        <v>0</v>
      </c>
      <c r="U787" s="58">
        <v>1088.42</v>
      </c>
      <c r="V787" s="58">
        <v>64550.240879511803</v>
      </c>
      <c r="W787" s="58">
        <v>98721.399120488204</v>
      </c>
      <c r="X787" s="58">
        <v>29742.34</v>
      </c>
      <c r="Y787" s="58">
        <v>2231.23</v>
      </c>
      <c r="Z787" s="58">
        <v>912.06</v>
      </c>
      <c r="AA787" s="58">
        <v>6874.38</v>
      </c>
      <c r="AB787" s="58">
        <v>502.09301886792002</v>
      </c>
      <c r="AC787" s="58">
        <v>0</v>
      </c>
      <c r="AD787" s="58">
        <v>40262.1030188679</v>
      </c>
      <c r="AE787" s="58">
        <v>4145.53</v>
      </c>
      <c r="AF787" s="58">
        <v>0</v>
      </c>
      <c r="AG787" s="58">
        <v>692.1</v>
      </c>
      <c r="AH787" s="58">
        <v>160</v>
      </c>
      <c r="AI787" s="58">
        <v>0</v>
      </c>
      <c r="AJ787" s="58">
        <v>154</v>
      </c>
      <c r="AK787" s="58">
        <v>28.83</v>
      </c>
      <c r="AL787" s="58">
        <v>0</v>
      </c>
      <c r="AM787" s="58">
        <v>898.43</v>
      </c>
      <c r="AN787" s="58">
        <v>1615.3</v>
      </c>
      <c r="AO787" s="58">
        <v>577.09</v>
      </c>
      <c r="AP787" s="58">
        <v>0</v>
      </c>
      <c r="AQ787" s="58">
        <v>0</v>
      </c>
      <c r="AR787" s="58">
        <v>0</v>
      </c>
      <c r="AS787" s="58">
        <v>0</v>
      </c>
      <c r="AT787" s="58">
        <v>0</v>
      </c>
      <c r="AU787" s="58">
        <v>0</v>
      </c>
      <c r="AV787" s="58">
        <v>1914.4940026207601</v>
      </c>
      <c r="AW787" s="58">
        <v>10185.774002620799</v>
      </c>
      <c r="AX787" s="58">
        <v>19500</v>
      </c>
      <c r="AY787" s="58">
        <v>5783.53</v>
      </c>
      <c r="AZ787" s="58">
        <v>25283.53</v>
      </c>
      <c r="BA787" s="58">
        <v>22989.992098999501</v>
      </c>
    </row>
    <row r="788" spans="1:53">
      <c r="A788" s="56">
        <v>202405</v>
      </c>
      <c r="B788" s="56" t="s">
        <v>532</v>
      </c>
      <c r="C788" s="56" t="s">
        <v>238</v>
      </c>
      <c r="D788" s="56" t="s">
        <v>237</v>
      </c>
      <c r="E788" s="62" t="str">
        <f>VLOOKUP(C788,'[2]2024年门店-截止10.31'!A:C,3,0)</f>
        <v>营业</v>
      </c>
      <c r="F788" s="63">
        <f>VLOOKUP(C788,[2]面积!A:B,2,0)</f>
        <v>65</v>
      </c>
      <c r="G788" s="57" t="str">
        <f>IF(OR(E788="营业",E788="装修中"),VLOOKUP(C788,[2]当前组织架构!C:H,6,0),"")</f>
        <v>江远洋</v>
      </c>
      <c r="H788" s="57" t="str">
        <f>IF(OR(E788="营业",E788="装修中"),VLOOKUP(C788,[2]当前组织架构!C:H,5,0),"")</f>
        <v>郭静</v>
      </c>
      <c r="I788" s="58">
        <v>142830.84</v>
      </c>
      <c r="J788" s="58">
        <v>4160.12</v>
      </c>
      <c r="K788" s="58">
        <v>138670.72</v>
      </c>
      <c r="L788" s="58">
        <v>7322.04</v>
      </c>
      <c r="M788" s="58">
        <v>7456.41</v>
      </c>
      <c r="N788" s="58">
        <v>4792.1499999999996</v>
      </c>
      <c r="O788" s="58">
        <v>21435.02</v>
      </c>
      <c r="P788" s="58">
        <v>0</v>
      </c>
      <c r="Q788" s="58">
        <v>-728.38290483567096</v>
      </c>
      <c r="R788" s="58">
        <v>40277.237095164302</v>
      </c>
      <c r="S788" s="58">
        <v>15721.7349408564</v>
      </c>
      <c r="T788" s="58">
        <v>0</v>
      </c>
      <c r="U788" s="58">
        <v>4756.01</v>
      </c>
      <c r="V788" s="58">
        <v>60754.982036020701</v>
      </c>
      <c r="W788" s="58">
        <v>77915.737963979307</v>
      </c>
      <c r="X788" s="58">
        <v>21665.93</v>
      </c>
      <c r="Y788" s="58">
        <v>1119.83</v>
      </c>
      <c r="Z788" s="58">
        <v>1424.06</v>
      </c>
      <c r="AA788" s="58">
        <v>6524.93</v>
      </c>
      <c r="AB788" s="58">
        <v>423.89037735849001</v>
      </c>
      <c r="AC788" s="58">
        <v>0</v>
      </c>
      <c r="AD788" s="58">
        <v>31158.640377358501</v>
      </c>
      <c r="AE788" s="58">
        <v>4063.25</v>
      </c>
      <c r="AF788" s="58">
        <v>0</v>
      </c>
      <c r="AG788" s="58">
        <v>663.19</v>
      </c>
      <c r="AH788" s="58">
        <v>214</v>
      </c>
      <c r="AI788" s="58">
        <v>0</v>
      </c>
      <c r="AJ788" s="58">
        <v>0</v>
      </c>
      <c r="AK788" s="58">
        <v>46.5</v>
      </c>
      <c r="AL788" s="58">
        <v>0</v>
      </c>
      <c r="AM788" s="58">
        <v>1021.62</v>
      </c>
      <c r="AN788" s="58">
        <v>606.79999999999995</v>
      </c>
      <c r="AO788" s="58">
        <v>351.01</v>
      </c>
      <c r="AP788" s="58">
        <v>0</v>
      </c>
      <c r="AQ788" s="58">
        <v>0</v>
      </c>
      <c r="AR788" s="58">
        <v>0</v>
      </c>
      <c r="AS788" s="58">
        <v>0</v>
      </c>
      <c r="AT788" s="58">
        <v>0</v>
      </c>
      <c r="AU788" s="58">
        <v>0</v>
      </c>
      <c r="AV788" s="58">
        <v>1914.4940026207601</v>
      </c>
      <c r="AW788" s="58">
        <v>8880.8640026207595</v>
      </c>
      <c r="AX788" s="58">
        <v>18850</v>
      </c>
      <c r="AY788" s="58">
        <v>3250</v>
      </c>
      <c r="AZ788" s="58">
        <v>22100</v>
      </c>
      <c r="BA788" s="58">
        <v>15776.233584</v>
      </c>
    </row>
    <row r="789" spans="1:53">
      <c r="A789" s="56">
        <v>202405</v>
      </c>
      <c r="B789" s="56" t="s">
        <v>532</v>
      </c>
      <c r="C789" s="56" t="s">
        <v>240</v>
      </c>
      <c r="D789" s="56" t="s">
        <v>239</v>
      </c>
      <c r="E789" s="62" t="str">
        <f>VLOOKUP(C789,'[2]2024年门店-截止10.31'!A:C,3,0)</f>
        <v>已闭店</v>
      </c>
      <c r="F789" s="63">
        <f>VLOOKUP(C789,[2]面积!A:B,2,0)</f>
        <v>56</v>
      </c>
      <c r="G789" s="57" t="str">
        <f>IF(OR(E789="营业",E789="装修中"),VLOOKUP(C789,[2]当前组织架构!C:H,6,0),"")</f>
        <v/>
      </c>
      <c r="H789" s="57" t="str">
        <f>IF(OR(E789="营业",E789="装修中"),VLOOKUP(C789,[2]当前组织架构!C:H,5,0),"")</f>
        <v/>
      </c>
      <c r="I789" s="58">
        <v>135037.46</v>
      </c>
      <c r="J789" s="58">
        <v>3933.13</v>
      </c>
      <c r="K789" s="58">
        <v>131104.32999999999</v>
      </c>
      <c r="L789" s="58">
        <v>7756.59</v>
      </c>
      <c r="M789" s="58">
        <v>6563.99</v>
      </c>
      <c r="N789" s="58">
        <v>7534.03</v>
      </c>
      <c r="O789" s="58">
        <v>22249.35</v>
      </c>
      <c r="P789" s="58">
        <v>0</v>
      </c>
      <c r="Q789" s="58">
        <v>-783.41872405675804</v>
      </c>
      <c r="R789" s="58">
        <v>43320.5412759432</v>
      </c>
      <c r="S789" s="58">
        <v>16526.235719513101</v>
      </c>
      <c r="T789" s="58">
        <v>0</v>
      </c>
      <c r="U789" s="58">
        <v>4553.38</v>
      </c>
      <c r="V789" s="58">
        <v>64400.156995456397</v>
      </c>
      <c r="W789" s="58">
        <v>66704.173004543598</v>
      </c>
      <c r="X789" s="58">
        <v>19331.37</v>
      </c>
      <c r="Y789" s="58">
        <v>1456</v>
      </c>
      <c r="Z789" s="58">
        <v>2008.49</v>
      </c>
      <c r="AA789" s="58">
        <v>4942.57</v>
      </c>
      <c r="AB789" s="58">
        <v>423.38245283019</v>
      </c>
      <c r="AC789" s="58">
        <v>0</v>
      </c>
      <c r="AD789" s="58">
        <v>28161.8124528302</v>
      </c>
      <c r="AE789" s="58">
        <v>3119.38</v>
      </c>
      <c r="AF789" s="58">
        <v>0</v>
      </c>
      <c r="AG789" s="58">
        <v>234.18</v>
      </c>
      <c r="AH789" s="58">
        <v>242.6</v>
      </c>
      <c r="AI789" s="58">
        <v>0</v>
      </c>
      <c r="AJ789" s="58">
        <v>0</v>
      </c>
      <c r="AK789" s="58">
        <v>166.45</v>
      </c>
      <c r="AL789" s="58">
        <v>0</v>
      </c>
      <c r="AM789" s="58">
        <v>939.79</v>
      </c>
      <c r="AN789" s="58">
        <v>606.79999999999995</v>
      </c>
      <c r="AO789" s="58">
        <v>432.81</v>
      </c>
      <c r="AP789" s="58">
        <v>0</v>
      </c>
      <c r="AQ789" s="58">
        <v>0</v>
      </c>
      <c r="AR789" s="58">
        <v>0</v>
      </c>
      <c r="AS789" s="58">
        <v>0</v>
      </c>
      <c r="AT789" s="58">
        <v>0</v>
      </c>
      <c r="AU789" s="58">
        <v>0</v>
      </c>
      <c r="AV789" s="58">
        <v>1914.4940026207601</v>
      </c>
      <c r="AW789" s="58">
        <v>7656.5040026207598</v>
      </c>
      <c r="AX789" s="58">
        <v>15244.86</v>
      </c>
      <c r="AY789" s="58">
        <v>4724.1099999999997</v>
      </c>
      <c r="AZ789" s="58">
        <v>19968.97</v>
      </c>
      <c r="BA789" s="58">
        <v>10916.8865490926</v>
      </c>
    </row>
    <row r="790" spans="1:53">
      <c r="A790" s="56">
        <v>202405</v>
      </c>
      <c r="B790" s="56" t="s">
        <v>532</v>
      </c>
      <c r="C790" s="56" t="s">
        <v>242</v>
      </c>
      <c r="D790" s="56" t="s">
        <v>241</v>
      </c>
      <c r="E790" s="62" t="str">
        <f>VLOOKUP(C790,'[2]2024年门店-截止10.31'!A:C,3,0)</f>
        <v>营业</v>
      </c>
      <c r="F790" s="63">
        <f>VLOOKUP(C790,[2]面积!A:B,2,0)</f>
        <v>60.46</v>
      </c>
      <c r="G790" s="57" t="str">
        <f>IF(OR(E790="营业",E790="装修中"),VLOOKUP(C790,[2]当前组织架构!C:H,6,0),"")</f>
        <v>江远洋</v>
      </c>
      <c r="H790" s="57" t="str">
        <f>IF(OR(E790="营业",E790="装修中"),VLOOKUP(C790,[2]当前组织架构!C:H,5,0),"")</f>
        <v>郭静</v>
      </c>
      <c r="I790" s="58">
        <v>154160.4</v>
      </c>
      <c r="J790" s="58">
        <v>4490.1099999999897</v>
      </c>
      <c r="K790" s="58">
        <v>149670.29</v>
      </c>
      <c r="L790" s="58">
        <v>8295.35</v>
      </c>
      <c r="M790" s="58">
        <v>9123.8700000000008</v>
      </c>
      <c r="N790" s="58">
        <v>5460.15</v>
      </c>
      <c r="O790" s="58">
        <v>22963.23</v>
      </c>
      <c r="P790" s="58">
        <v>0</v>
      </c>
      <c r="Q790" s="58">
        <v>-814.30218963204902</v>
      </c>
      <c r="R790" s="58">
        <v>45028.297810368</v>
      </c>
      <c r="S790" s="58">
        <v>17100.0089064969</v>
      </c>
      <c r="T790" s="58">
        <v>0</v>
      </c>
      <c r="U790" s="58">
        <v>1009.17</v>
      </c>
      <c r="V790" s="58">
        <v>63137.476716864803</v>
      </c>
      <c r="W790" s="58">
        <v>86532.813283135198</v>
      </c>
      <c r="X790" s="58">
        <v>20204.57</v>
      </c>
      <c r="Y790" s="58">
        <v>2302.14</v>
      </c>
      <c r="Z790" s="58">
        <v>1291.4000000000001</v>
      </c>
      <c r="AA790" s="58">
        <v>5138.3999999999996</v>
      </c>
      <c r="AB790" s="58">
        <v>336.38169811321001</v>
      </c>
      <c r="AC790" s="58">
        <v>0</v>
      </c>
      <c r="AD790" s="58">
        <v>29272.891698113199</v>
      </c>
      <c r="AE790" s="58">
        <v>4348.5</v>
      </c>
      <c r="AF790" s="58">
        <v>9</v>
      </c>
      <c r="AG790" s="58">
        <v>192.62</v>
      </c>
      <c r="AH790" s="58">
        <v>350</v>
      </c>
      <c r="AI790" s="58">
        <v>0</v>
      </c>
      <c r="AJ790" s="58">
        <v>19</v>
      </c>
      <c r="AK790" s="58">
        <v>46.96</v>
      </c>
      <c r="AL790" s="58">
        <v>0</v>
      </c>
      <c r="AM790" s="58">
        <v>1182.3499999999999</v>
      </c>
      <c r="AN790" s="58">
        <v>642.79999999999995</v>
      </c>
      <c r="AO790" s="58">
        <v>979.64</v>
      </c>
      <c r="AP790" s="58">
        <v>0</v>
      </c>
      <c r="AQ790" s="58">
        <v>0</v>
      </c>
      <c r="AR790" s="58">
        <v>0</v>
      </c>
      <c r="AS790" s="58">
        <v>0</v>
      </c>
      <c r="AT790" s="58">
        <v>0</v>
      </c>
      <c r="AU790" s="58">
        <v>0</v>
      </c>
      <c r="AV790" s="58">
        <v>1914.4940026207601</v>
      </c>
      <c r="AW790" s="58">
        <v>9685.3640026207595</v>
      </c>
      <c r="AX790" s="58">
        <v>16860.560000000001</v>
      </c>
      <c r="AY790" s="58">
        <v>828</v>
      </c>
      <c r="AZ790" s="58">
        <v>17688.560000000001</v>
      </c>
      <c r="BA790" s="58">
        <v>29885.9975824012</v>
      </c>
    </row>
    <row r="791" spans="1:53">
      <c r="A791" s="56">
        <v>202405</v>
      </c>
      <c r="B791" s="56" t="s">
        <v>532</v>
      </c>
      <c r="C791" s="56" t="s">
        <v>244</v>
      </c>
      <c r="D791" s="56" t="s">
        <v>243</v>
      </c>
      <c r="E791" s="62" t="str">
        <f>VLOOKUP(C791,'[2]2024年门店-截止10.31'!A:C,3,0)</f>
        <v>营业</v>
      </c>
      <c r="F791" s="63">
        <f>VLOOKUP(C791,[2]面积!A:B,2,0)</f>
        <v>69.319999999999993</v>
      </c>
      <c r="G791" s="57" t="str">
        <f>IF(OR(E791="营业",E791="装修中"),VLOOKUP(C791,[2]当前组织架构!C:H,6,0),"")</f>
        <v>江远洋</v>
      </c>
      <c r="H791" s="57" t="str">
        <f>IF(OR(E791="营业",E791="装修中"),VLOOKUP(C791,[2]当前组织架构!C:H,5,0),"")</f>
        <v>郭静</v>
      </c>
      <c r="I791" s="58">
        <v>146996.24</v>
      </c>
      <c r="J791" s="58">
        <v>4281.4399999999996</v>
      </c>
      <c r="K791" s="58">
        <v>142714.79999999999</v>
      </c>
      <c r="L791" s="58">
        <v>7272.35</v>
      </c>
      <c r="M791" s="58">
        <v>7708.47</v>
      </c>
      <c r="N791" s="58">
        <v>5428.5</v>
      </c>
      <c r="O791" s="58">
        <v>20675.57</v>
      </c>
      <c r="P791" s="58">
        <v>0</v>
      </c>
      <c r="Q791" s="58">
        <v>-729.79097799408999</v>
      </c>
      <c r="R791" s="58">
        <v>40355.099022005903</v>
      </c>
      <c r="S791" s="58">
        <v>15370.801065678101</v>
      </c>
      <c r="T791" s="58">
        <v>0</v>
      </c>
      <c r="U791" s="58">
        <v>1080.8699999999999</v>
      </c>
      <c r="V791" s="58">
        <v>56806.770087684097</v>
      </c>
      <c r="W791" s="58">
        <v>85908.029912315906</v>
      </c>
      <c r="X791" s="58">
        <v>20721.61</v>
      </c>
      <c r="Y791" s="58">
        <v>1939.65</v>
      </c>
      <c r="Z791" s="58">
        <v>599.1</v>
      </c>
      <c r="AA791" s="58">
        <v>4293.7299999999996</v>
      </c>
      <c r="AB791" s="58">
        <v>241.00283018868001</v>
      </c>
      <c r="AC791" s="58">
        <v>0</v>
      </c>
      <c r="AD791" s="58">
        <v>27795.0928301887</v>
      </c>
      <c r="AE791" s="58">
        <v>2877.26</v>
      </c>
      <c r="AF791" s="58">
        <v>0</v>
      </c>
      <c r="AG791" s="58">
        <v>315.27</v>
      </c>
      <c r="AH791" s="58">
        <v>180.95</v>
      </c>
      <c r="AI791" s="58">
        <v>0</v>
      </c>
      <c r="AJ791" s="58">
        <v>0</v>
      </c>
      <c r="AK791" s="58">
        <v>44.48</v>
      </c>
      <c r="AL791" s="58">
        <v>0</v>
      </c>
      <c r="AM791" s="58">
        <v>445.16</v>
      </c>
      <c r="AN791" s="58">
        <v>606.79999999999995</v>
      </c>
      <c r="AO791" s="58">
        <v>617.75</v>
      </c>
      <c r="AP791" s="58">
        <v>0</v>
      </c>
      <c r="AQ791" s="58">
        <v>0</v>
      </c>
      <c r="AR791" s="58">
        <v>0</v>
      </c>
      <c r="AS791" s="58">
        <v>0</v>
      </c>
      <c r="AT791" s="58">
        <v>0</v>
      </c>
      <c r="AU791" s="58">
        <v>0</v>
      </c>
      <c r="AV791" s="58">
        <v>1914.4940026207601</v>
      </c>
      <c r="AW791" s="58">
        <v>7002.1640026207597</v>
      </c>
      <c r="AX791" s="58">
        <v>19224.28</v>
      </c>
      <c r="AY791" s="58">
        <v>6238.8</v>
      </c>
      <c r="AZ791" s="58">
        <v>25463.08</v>
      </c>
      <c r="BA791" s="58">
        <v>25647.6930795064</v>
      </c>
    </row>
    <row r="792" spans="1:53">
      <c r="A792" s="56">
        <v>202405</v>
      </c>
      <c r="B792" s="56" t="s">
        <v>532</v>
      </c>
      <c r="C792" s="56" t="s">
        <v>246</v>
      </c>
      <c r="D792" s="56" t="s">
        <v>245</v>
      </c>
      <c r="E792" s="62" t="str">
        <f>VLOOKUP(C792,'[2]2024年门店-截止10.31'!A:C,3,0)</f>
        <v>营业</v>
      </c>
      <c r="F792" s="63">
        <f>VLOOKUP(C792,[2]面积!A:B,2,0)</f>
        <v>30</v>
      </c>
      <c r="G792" s="57" t="str">
        <f>IF(OR(E792="营业",E792="装修中"),VLOOKUP(C792,[2]当前组织架构!C:H,6,0),"")</f>
        <v>江远洋</v>
      </c>
      <c r="H792" s="57" t="str">
        <f>IF(OR(E792="营业",E792="装修中"),VLOOKUP(C792,[2]当前组织架构!C:H,5,0),"")</f>
        <v>郭静</v>
      </c>
      <c r="I792" s="58">
        <v>170225.18</v>
      </c>
      <c r="J792" s="58">
        <v>4958.0099999999802</v>
      </c>
      <c r="K792" s="58">
        <v>165267.17000000001</v>
      </c>
      <c r="L792" s="58">
        <v>9275.27</v>
      </c>
      <c r="M792" s="58">
        <v>8282.19</v>
      </c>
      <c r="N792" s="58">
        <v>6837.02</v>
      </c>
      <c r="O792" s="58">
        <v>24794.77</v>
      </c>
      <c r="P792" s="58">
        <v>0</v>
      </c>
      <c r="Q792" s="58">
        <v>-873.74873984805095</v>
      </c>
      <c r="R792" s="58">
        <v>48315.501260151897</v>
      </c>
      <c r="S792" s="58">
        <v>18422.2353122196</v>
      </c>
      <c r="T792" s="58">
        <v>0</v>
      </c>
      <c r="U792" s="58">
        <v>1037.47</v>
      </c>
      <c r="V792" s="58">
        <v>67775.206572371506</v>
      </c>
      <c r="W792" s="58">
        <v>97491.963427628507</v>
      </c>
      <c r="X792" s="58">
        <v>24446.54</v>
      </c>
      <c r="Y792" s="58">
        <v>2918.31</v>
      </c>
      <c r="Z792" s="58">
        <v>777.26</v>
      </c>
      <c r="AA792" s="58">
        <v>7134.49</v>
      </c>
      <c r="AB792" s="58">
        <v>440.40264150943</v>
      </c>
      <c r="AC792" s="58">
        <v>0</v>
      </c>
      <c r="AD792" s="58">
        <v>35717.002641509403</v>
      </c>
      <c r="AE792" s="58">
        <v>4200</v>
      </c>
      <c r="AF792" s="58">
        <v>0</v>
      </c>
      <c r="AG792" s="58">
        <v>391.06</v>
      </c>
      <c r="AH792" s="58">
        <v>269.45</v>
      </c>
      <c r="AI792" s="58">
        <v>0</v>
      </c>
      <c r="AJ792" s="58">
        <v>0</v>
      </c>
      <c r="AK792" s="58">
        <v>33.67</v>
      </c>
      <c r="AL792" s="58">
        <v>0</v>
      </c>
      <c r="AM792" s="58">
        <v>953.64</v>
      </c>
      <c r="AN792" s="58">
        <v>606.79999999999995</v>
      </c>
      <c r="AO792" s="58">
        <v>793.72</v>
      </c>
      <c r="AP792" s="58">
        <v>0</v>
      </c>
      <c r="AQ792" s="58">
        <v>0</v>
      </c>
      <c r="AR792" s="58">
        <v>0</v>
      </c>
      <c r="AS792" s="58">
        <v>0</v>
      </c>
      <c r="AT792" s="58">
        <v>0</v>
      </c>
      <c r="AU792" s="58">
        <v>0</v>
      </c>
      <c r="AV792" s="58">
        <v>1914.4940026207601</v>
      </c>
      <c r="AW792" s="58">
        <v>9162.8340026207607</v>
      </c>
      <c r="AX792" s="58">
        <v>21254.28</v>
      </c>
      <c r="AY792" s="58">
        <v>1050</v>
      </c>
      <c r="AZ792" s="58">
        <v>22304.28</v>
      </c>
      <c r="BA792" s="58">
        <v>30307.846783498298</v>
      </c>
    </row>
    <row r="793" spans="1:53">
      <c r="A793" s="56">
        <v>202405</v>
      </c>
      <c r="B793" s="56" t="s">
        <v>528</v>
      </c>
      <c r="C793" s="56" t="s">
        <v>250</v>
      </c>
      <c r="D793" s="56" t="s">
        <v>249</v>
      </c>
      <c r="E793" s="62" t="str">
        <f>VLOOKUP(C793,'[2]2024年门店-截止10.31'!A:C,3,0)</f>
        <v>营业</v>
      </c>
      <c r="F793" s="63">
        <f>VLOOKUP(C793,[2]面积!A:B,2,0)</f>
        <v>101.71</v>
      </c>
      <c r="G793" s="57" t="str">
        <f>IF(OR(E793="营业",E793="装修中"),VLOOKUP(C793,[2]当前组织架构!C:H,6,0),"")</f>
        <v>戴斌</v>
      </c>
      <c r="H793" s="57" t="str">
        <f>IF(OR(E793="营业",E793="装修中"),VLOOKUP(C793,[2]当前组织架构!C:H,5,0),"")</f>
        <v>王炎根</v>
      </c>
      <c r="I793" s="58">
        <v>110698.18</v>
      </c>
      <c r="J793" s="58">
        <v>6265.9299999999903</v>
      </c>
      <c r="K793" s="58">
        <v>104432.25</v>
      </c>
      <c r="L793" s="58">
        <v>4554.17</v>
      </c>
      <c r="M793" s="58">
        <v>5801.49</v>
      </c>
      <c r="N793" s="58">
        <v>3131.42</v>
      </c>
      <c r="O793" s="58">
        <v>15689.42</v>
      </c>
      <c r="P793" s="58">
        <v>0</v>
      </c>
      <c r="Q793" s="58">
        <v>-688.79257288178701</v>
      </c>
      <c r="R793" s="58">
        <v>28487.707427118199</v>
      </c>
      <c r="S793" s="58">
        <v>5950.42555103831</v>
      </c>
      <c r="T793" s="58">
        <v>0</v>
      </c>
      <c r="U793" s="58">
        <v>2083.35</v>
      </c>
      <c r="V793" s="58">
        <v>36521.482978156499</v>
      </c>
      <c r="W793" s="58">
        <v>67910.767021843494</v>
      </c>
      <c r="X793" s="58">
        <v>18200</v>
      </c>
      <c r="Y793" s="58">
        <v>3467.64</v>
      </c>
      <c r="Z793" s="58">
        <v>1622.95</v>
      </c>
      <c r="AA793" s="58">
        <v>6389.96</v>
      </c>
      <c r="AB793" s="58">
        <v>449.28962264150999</v>
      </c>
      <c r="AC793" s="58">
        <v>0</v>
      </c>
      <c r="AD793" s="58">
        <v>30129.839622641499</v>
      </c>
      <c r="AE793" s="58">
        <v>4500</v>
      </c>
      <c r="AF793" s="58">
        <v>0</v>
      </c>
      <c r="AG793" s="58">
        <v>304.10000000000002</v>
      </c>
      <c r="AH793" s="58">
        <v>139</v>
      </c>
      <c r="AI793" s="58">
        <v>0</v>
      </c>
      <c r="AJ793" s="58">
        <v>120.36</v>
      </c>
      <c r="AK793" s="58">
        <v>43.69</v>
      </c>
      <c r="AL793" s="58">
        <v>0</v>
      </c>
      <c r="AM793" s="58">
        <v>661.17</v>
      </c>
      <c r="AN793" s="58">
        <v>606.79999999999995</v>
      </c>
      <c r="AO793" s="58">
        <v>432.57</v>
      </c>
      <c r="AP793" s="58">
        <v>0</v>
      </c>
      <c r="AQ793" s="58">
        <v>0</v>
      </c>
      <c r="AR793" s="58">
        <v>0</v>
      </c>
      <c r="AS793" s="58">
        <v>0</v>
      </c>
      <c r="AT793" s="58">
        <v>0</v>
      </c>
      <c r="AU793" s="58">
        <v>0</v>
      </c>
      <c r="AV793" s="58">
        <v>1996.5679030456799</v>
      </c>
      <c r="AW793" s="58">
        <v>8804.25790304568</v>
      </c>
      <c r="AX793" s="58">
        <v>17301.352380952401</v>
      </c>
      <c r="AY793" s="58">
        <v>4605.7358490566003</v>
      </c>
      <c r="AZ793" s="58">
        <v>21907.088230009002</v>
      </c>
      <c r="BA793" s="58">
        <v>7069.5812661473101</v>
      </c>
    </row>
    <row r="794" spans="1:53">
      <c r="A794" s="56">
        <v>202405</v>
      </c>
      <c r="B794" s="56" t="s">
        <v>528</v>
      </c>
      <c r="C794" s="56" t="s">
        <v>252</v>
      </c>
      <c r="D794" s="56" t="s">
        <v>251</v>
      </c>
      <c r="E794" s="62" t="str">
        <f>VLOOKUP(C794,'[2]2024年门店-截止10.31'!A:C,3,0)</f>
        <v>已闭店</v>
      </c>
      <c r="F794" s="63">
        <f>VLOOKUP(C794,[2]面积!A:B,2,0)</f>
        <v>74.5</v>
      </c>
      <c r="G794" s="57" t="str">
        <f>IF(OR(E794="营业",E794="装修中"),VLOOKUP(C794,[2]当前组织架构!C:H,6,0),"")</f>
        <v/>
      </c>
      <c r="H794" s="57" t="str">
        <f>IF(OR(E794="营业",E794="装修中"),VLOOKUP(C794,[2]当前组织架构!C:H,5,0),"")</f>
        <v/>
      </c>
      <c r="I794" s="58">
        <v>157065.01</v>
      </c>
      <c r="J794" s="58">
        <v>8890.4699999999993</v>
      </c>
      <c r="K794" s="58">
        <v>148174.54</v>
      </c>
      <c r="L794" s="58">
        <v>7523.37</v>
      </c>
      <c r="M794" s="58">
        <v>11653.6</v>
      </c>
      <c r="N794" s="58">
        <v>6473.16</v>
      </c>
      <c r="O794" s="58">
        <v>24116.66</v>
      </c>
      <c r="P794" s="58">
        <v>0</v>
      </c>
      <c r="Q794" s="58">
        <v>-1174.88373616327</v>
      </c>
      <c r="R794" s="58">
        <v>48591.906263836703</v>
      </c>
      <c r="S794" s="58">
        <v>9452.8545437279008</v>
      </c>
      <c r="T794" s="58">
        <v>0</v>
      </c>
      <c r="U794" s="58">
        <v>1970.16</v>
      </c>
      <c r="V794" s="58">
        <v>60014.920807564602</v>
      </c>
      <c r="W794" s="58">
        <v>88159.619192435406</v>
      </c>
      <c r="X794" s="58">
        <v>23890.95</v>
      </c>
      <c r="Y794" s="58">
        <v>5810.46</v>
      </c>
      <c r="Z794" s="58">
        <v>1727.37</v>
      </c>
      <c r="AA794" s="58">
        <v>3640.08</v>
      </c>
      <c r="AB794" s="58">
        <v>1786.24</v>
      </c>
      <c r="AC794" s="58">
        <v>0</v>
      </c>
      <c r="AD794" s="58">
        <v>36855.1</v>
      </c>
      <c r="AE794" s="58">
        <v>4500.9399999999996</v>
      </c>
      <c r="AF794" s="58">
        <v>0</v>
      </c>
      <c r="AG794" s="58">
        <v>286.43</v>
      </c>
      <c r="AH794" s="58">
        <v>250.55</v>
      </c>
      <c r="AI794" s="58">
        <v>423</v>
      </c>
      <c r="AJ794" s="58">
        <v>247.81</v>
      </c>
      <c r="AK794" s="58">
        <v>44.03</v>
      </c>
      <c r="AL794" s="58">
        <v>0</v>
      </c>
      <c r="AM794" s="58">
        <v>1109.8499999999999</v>
      </c>
      <c r="AN794" s="58">
        <v>606.79999999999995</v>
      </c>
      <c r="AO794" s="58">
        <v>497.37</v>
      </c>
      <c r="AP794" s="58">
        <v>0</v>
      </c>
      <c r="AQ794" s="58">
        <v>0</v>
      </c>
      <c r="AR794" s="58">
        <v>0</v>
      </c>
      <c r="AS794" s="58">
        <v>0</v>
      </c>
      <c r="AT794" s="58">
        <v>0</v>
      </c>
      <c r="AU794" s="58">
        <v>0</v>
      </c>
      <c r="AV794" s="58">
        <v>1996.5679030456799</v>
      </c>
      <c r="AW794" s="58">
        <v>9963.3479030456801</v>
      </c>
      <c r="AX794" s="58">
        <v>24194.761904761901</v>
      </c>
      <c r="AY794" s="58">
        <v>7520.28301886792</v>
      </c>
      <c r="AZ794" s="58">
        <v>31715.044923629801</v>
      </c>
      <c r="BA794" s="58">
        <v>9626.1263657598993</v>
      </c>
    </row>
    <row r="795" spans="1:53">
      <c r="A795" s="56">
        <v>202405</v>
      </c>
      <c r="B795" s="56" t="s">
        <v>528</v>
      </c>
      <c r="C795" s="56" t="s">
        <v>254</v>
      </c>
      <c r="D795" s="56" t="s">
        <v>253</v>
      </c>
      <c r="E795" s="62" t="str">
        <f>VLOOKUP(C795,'[2]2024年门店-截止10.31'!A:C,3,0)</f>
        <v>营业</v>
      </c>
      <c r="F795" s="63">
        <f>VLOOKUP(C795,[2]面积!A:B,2,0)</f>
        <v>76</v>
      </c>
      <c r="G795" s="57" t="str">
        <f>IF(OR(E795="营业",E795="装修中"),VLOOKUP(C795,[2]当前组织架构!C:H,6,0),"")</f>
        <v>戴斌</v>
      </c>
      <c r="H795" s="57" t="str">
        <f>IF(OR(E795="营业",E795="装修中"),VLOOKUP(C795,[2]当前组织架构!C:H,5,0),"")</f>
        <v>王炎根</v>
      </c>
      <c r="I795" s="58">
        <v>157965.79</v>
      </c>
      <c r="J795" s="58">
        <v>8941.4600000000191</v>
      </c>
      <c r="K795" s="58">
        <v>149024.32999999999</v>
      </c>
      <c r="L795" s="58">
        <v>6726.78</v>
      </c>
      <c r="M795" s="58">
        <v>7496.11</v>
      </c>
      <c r="N795" s="58">
        <v>6163.8</v>
      </c>
      <c r="O795" s="58">
        <v>19906.68</v>
      </c>
      <c r="P795" s="58">
        <v>0</v>
      </c>
      <c r="Q795" s="58">
        <v>-951.23726260441799</v>
      </c>
      <c r="R795" s="58">
        <v>39342.132737395601</v>
      </c>
      <c r="S795" s="58">
        <v>7753.7667508915401</v>
      </c>
      <c r="T795" s="58">
        <v>0</v>
      </c>
      <c r="U795" s="58">
        <v>10683.97</v>
      </c>
      <c r="V795" s="58">
        <v>57779.869488287099</v>
      </c>
      <c r="W795" s="58">
        <v>91244.460511712896</v>
      </c>
      <c r="X795" s="58">
        <v>21367</v>
      </c>
      <c r="Y795" s="58">
        <v>3519.82</v>
      </c>
      <c r="Z795" s="58">
        <v>905.16</v>
      </c>
      <c r="AA795" s="58">
        <v>4943.26</v>
      </c>
      <c r="AB795" s="58">
        <v>340.46754716981002</v>
      </c>
      <c r="AC795" s="58">
        <v>0</v>
      </c>
      <c r="AD795" s="58">
        <v>31075.707547169801</v>
      </c>
      <c r="AE795" s="58">
        <v>5122.3</v>
      </c>
      <c r="AF795" s="58">
        <v>0</v>
      </c>
      <c r="AG795" s="58">
        <v>121.6</v>
      </c>
      <c r="AH795" s="58">
        <v>118.33</v>
      </c>
      <c r="AI795" s="58">
        <v>0</v>
      </c>
      <c r="AJ795" s="58">
        <v>278.61</v>
      </c>
      <c r="AK795" s="58">
        <v>45.37</v>
      </c>
      <c r="AL795" s="58">
        <v>0</v>
      </c>
      <c r="AM795" s="58">
        <v>716.98</v>
      </c>
      <c r="AN795" s="58">
        <v>785.1</v>
      </c>
      <c r="AO795" s="58">
        <v>912.41</v>
      </c>
      <c r="AP795" s="58">
        <v>0</v>
      </c>
      <c r="AQ795" s="58">
        <v>0</v>
      </c>
      <c r="AR795" s="58">
        <v>0</v>
      </c>
      <c r="AS795" s="58">
        <v>0</v>
      </c>
      <c r="AT795" s="58">
        <v>0</v>
      </c>
      <c r="AU795" s="58">
        <v>0</v>
      </c>
      <c r="AV795" s="58">
        <v>1996.5679030456799</v>
      </c>
      <c r="AW795" s="58">
        <v>10097.2679030457</v>
      </c>
      <c r="AX795" s="58">
        <v>24726.780952380999</v>
      </c>
      <c r="AY795" s="58">
        <v>4361.6320754716999</v>
      </c>
      <c r="AZ795" s="58">
        <v>29088.413027852701</v>
      </c>
      <c r="BA795" s="58">
        <v>20983.072033644701</v>
      </c>
    </row>
    <row r="796" spans="1:53">
      <c r="A796" s="56">
        <v>202405</v>
      </c>
      <c r="B796" s="56" t="s">
        <v>528</v>
      </c>
      <c r="C796" s="56" t="s">
        <v>256</v>
      </c>
      <c r="D796" s="56" t="s">
        <v>255</v>
      </c>
      <c r="E796" s="62" t="str">
        <f>VLOOKUP(C796,'[2]2024年门店-截止10.31'!A:C,3,0)</f>
        <v>营业</v>
      </c>
      <c r="F796" s="63">
        <f>VLOOKUP(C796,[2]面积!A:B,2,0)</f>
        <v>73</v>
      </c>
      <c r="G796" s="57" t="str">
        <f>IF(OR(E796="营业",E796="装修中"),VLOOKUP(C796,[2]当前组织架构!C:H,6,0),"")</f>
        <v>戴斌</v>
      </c>
      <c r="H796" s="57" t="str">
        <f>IF(OR(E796="营业",E796="装修中"),VLOOKUP(C796,[2]当前组织架构!C:H,5,0),"")</f>
        <v>王炎根</v>
      </c>
      <c r="I796" s="58">
        <v>103663.18</v>
      </c>
      <c r="J796" s="58">
        <v>5867.73</v>
      </c>
      <c r="K796" s="58">
        <v>97795.45</v>
      </c>
      <c r="L796" s="58">
        <v>5221.18</v>
      </c>
      <c r="M796" s="58">
        <v>5773.94</v>
      </c>
      <c r="N796" s="58">
        <v>3340.34</v>
      </c>
      <c r="O796" s="58">
        <v>13952.25</v>
      </c>
      <c r="P796" s="58">
        <v>0</v>
      </c>
      <c r="Q796" s="58">
        <v>-667.810208621112</v>
      </c>
      <c r="R796" s="58">
        <v>27619.899791378899</v>
      </c>
      <c r="S796" s="58">
        <v>5437.3947787399402</v>
      </c>
      <c r="T796" s="58">
        <v>0</v>
      </c>
      <c r="U796" s="58">
        <v>6620.68</v>
      </c>
      <c r="V796" s="58">
        <v>39677.9745701188</v>
      </c>
      <c r="W796" s="58">
        <v>58117.475429881197</v>
      </c>
      <c r="X796" s="58">
        <v>17567</v>
      </c>
      <c r="Y796" s="58">
        <v>4434.57</v>
      </c>
      <c r="Z796" s="58">
        <v>478.24</v>
      </c>
      <c r="AA796" s="58">
        <v>5724.92</v>
      </c>
      <c r="AB796" s="58">
        <v>706.89301886791998</v>
      </c>
      <c r="AC796" s="58">
        <v>0</v>
      </c>
      <c r="AD796" s="58">
        <v>28911.6230188679</v>
      </c>
      <c r="AE796" s="58">
        <v>5706</v>
      </c>
      <c r="AF796" s="58">
        <v>0</v>
      </c>
      <c r="AG796" s="58">
        <v>168.28</v>
      </c>
      <c r="AH796" s="58">
        <v>95</v>
      </c>
      <c r="AI796" s="58">
        <v>0</v>
      </c>
      <c r="AJ796" s="58">
        <v>134.51</v>
      </c>
      <c r="AK796" s="58">
        <v>37.85</v>
      </c>
      <c r="AL796" s="58">
        <v>0</v>
      </c>
      <c r="AM796" s="58">
        <v>687.32</v>
      </c>
      <c r="AN796" s="58">
        <v>635.1</v>
      </c>
      <c r="AO796" s="58">
        <v>529.22</v>
      </c>
      <c r="AP796" s="58">
        <v>0</v>
      </c>
      <c r="AQ796" s="58">
        <v>0</v>
      </c>
      <c r="AR796" s="58">
        <v>0</v>
      </c>
      <c r="AS796" s="58">
        <v>0</v>
      </c>
      <c r="AT796" s="58">
        <v>0</v>
      </c>
      <c r="AU796" s="58">
        <v>0</v>
      </c>
      <c r="AV796" s="58">
        <v>1996.5679030456799</v>
      </c>
      <c r="AW796" s="58">
        <v>9989.8479030456801</v>
      </c>
      <c r="AX796" s="58">
        <v>14256.342857142899</v>
      </c>
      <c r="AY796" s="58">
        <v>3142.0754716981101</v>
      </c>
      <c r="AZ796" s="58">
        <v>17398.418328840999</v>
      </c>
      <c r="BA796" s="58">
        <v>1817.58617912661</v>
      </c>
    </row>
    <row r="797" spans="1:53">
      <c r="A797" s="56">
        <v>202405</v>
      </c>
      <c r="B797" s="56" t="s">
        <v>528</v>
      </c>
      <c r="C797" s="56" t="s">
        <v>258</v>
      </c>
      <c r="D797" s="56" t="s">
        <v>257</v>
      </c>
      <c r="E797" s="62" t="str">
        <f>VLOOKUP(C797,'[2]2024年门店-截止10.31'!A:C,3,0)</f>
        <v>营业</v>
      </c>
      <c r="F797" s="63">
        <f>VLOOKUP(C797,[2]面积!A:B,2,0)</f>
        <v>60.05</v>
      </c>
      <c r="G797" s="57" t="str">
        <f>IF(OR(E797="营业",E797="装修中"),VLOOKUP(C797,[2]当前组织架构!C:H,6,0),"")</f>
        <v>江远洋</v>
      </c>
      <c r="H797" s="57" t="str">
        <f>IF(OR(E797="营业",E797="装修中"),VLOOKUP(C797,[2]当前组织架构!C:H,5,0),"")</f>
        <v>严彪</v>
      </c>
      <c r="I797" s="58">
        <v>132015.81</v>
      </c>
      <c r="J797" s="58">
        <v>7472.59</v>
      </c>
      <c r="K797" s="58">
        <v>124543.22</v>
      </c>
      <c r="L797" s="58">
        <v>6311.09</v>
      </c>
      <c r="M797" s="58">
        <v>5709.38</v>
      </c>
      <c r="N797" s="58">
        <v>6073</v>
      </c>
      <c r="O797" s="58">
        <v>16962.330000000002</v>
      </c>
      <c r="P797" s="58">
        <v>0</v>
      </c>
      <c r="Q797" s="58">
        <v>-827.58983004916104</v>
      </c>
      <c r="R797" s="58">
        <v>34228.210169950798</v>
      </c>
      <c r="S797" s="58">
        <v>6651.8912949207497</v>
      </c>
      <c r="T797" s="58">
        <v>0</v>
      </c>
      <c r="U797" s="58">
        <v>1996.09</v>
      </c>
      <c r="V797" s="58">
        <v>42876.191464871597</v>
      </c>
      <c r="W797" s="58">
        <v>81667.028535128396</v>
      </c>
      <c r="X797" s="58">
        <v>20082.68</v>
      </c>
      <c r="Y797" s="58">
        <v>1941.25</v>
      </c>
      <c r="Z797" s="58">
        <v>1963.27</v>
      </c>
      <c r="AA797" s="58">
        <v>1798.29</v>
      </c>
      <c r="AB797" s="58">
        <v>1911.8341509433999</v>
      </c>
      <c r="AC797" s="58">
        <v>0</v>
      </c>
      <c r="AD797" s="58">
        <v>27697.324150943401</v>
      </c>
      <c r="AE797" s="58">
        <v>6136.58</v>
      </c>
      <c r="AF797" s="58">
        <v>32.49</v>
      </c>
      <c r="AG797" s="58">
        <v>239.19</v>
      </c>
      <c r="AH797" s="58">
        <v>303.43</v>
      </c>
      <c r="AI797" s="58">
        <v>800</v>
      </c>
      <c r="AJ797" s="58">
        <v>0</v>
      </c>
      <c r="AK797" s="58">
        <v>50.94</v>
      </c>
      <c r="AL797" s="58">
        <v>0</v>
      </c>
      <c r="AM797" s="58">
        <v>585.73</v>
      </c>
      <c r="AN797" s="58">
        <v>1960.7</v>
      </c>
      <c r="AO797" s="58">
        <v>445.14</v>
      </c>
      <c r="AP797" s="58">
        <v>0</v>
      </c>
      <c r="AQ797" s="58">
        <v>2275</v>
      </c>
      <c r="AR797" s="58">
        <v>0</v>
      </c>
      <c r="AS797" s="58">
        <v>0</v>
      </c>
      <c r="AT797" s="58">
        <v>0</v>
      </c>
      <c r="AU797" s="58">
        <v>0</v>
      </c>
      <c r="AV797" s="58">
        <v>2565.5997144561002</v>
      </c>
      <c r="AW797" s="58">
        <v>15394.7997144561</v>
      </c>
      <c r="AX797" s="58">
        <v>34863.809523809497</v>
      </c>
      <c r="AY797" s="58">
        <v>5136.7924528301901</v>
      </c>
      <c r="AZ797" s="58">
        <v>40000.6019766397</v>
      </c>
      <c r="BA797" s="58">
        <v>-1425.6973069107901</v>
      </c>
    </row>
    <row r="798" spans="1:53">
      <c r="A798" s="56">
        <v>202405</v>
      </c>
      <c r="B798" s="56" t="s">
        <v>528</v>
      </c>
      <c r="C798" s="56" t="s">
        <v>260</v>
      </c>
      <c r="D798" s="56" t="s">
        <v>259</v>
      </c>
      <c r="E798" s="62" t="str">
        <f>VLOOKUP(C798,'[2]2024年门店-截止10.31'!A:C,3,0)</f>
        <v>营业</v>
      </c>
      <c r="F798" s="63">
        <f>VLOOKUP(C798,[2]面积!A:B,2,0)</f>
        <v>81.28</v>
      </c>
      <c r="G798" s="57" t="str">
        <f>IF(OR(E798="营业",E798="装修中"),VLOOKUP(C798,[2]当前组织架构!C:H,6,0),"")</f>
        <v>江远洋</v>
      </c>
      <c r="H798" s="57" t="str">
        <f>IF(OR(E798="营业",E798="装修中"),VLOOKUP(C798,[2]当前组织架构!C:H,5,0),"")</f>
        <v>严彪</v>
      </c>
      <c r="I798" s="58">
        <v>107447.49</v>
      </c>
      <c r="J798" s="58">
        <v>6081.9300000000103</v>
      </c>
      <c r="K798" s="58">
        <v>101365.56</v>
      </c>
      <c r="L798" s="58">
        <v>5764.38</v>
      </c>
      <c r="M798" s="58">
        <v>4357.7299999999996</v>
      </c>
      <c r="N798" s="58">
        <v>5487.21</v>
      </c>
      <c r="O798" s="58">
        <v>13914.29</v>
      </c>
      <c r="P798" s="58">
        <v>0</v>
      </c>
      <c r="Q798" s="58">
        <v>-696.98707153560099</v>
      </c>
      <c r="R798" s="58">
        <v>28826.6229284644</v>
      </c>
      <c r="S798" s="58">
        <v>5504.3513597911297</v>
      </c>
      <c r="T798" s="58">
        <v>0</v>
      </c>
      <c r="U798" s="58">
        <v>1963.54</v>
      </c>
      <c r="V798" s="58">
        <v>36294.514288255501</v>
      </c>
      <c r="W798" s="58">
        <v>65071.045711744497</v>
      </c>
      <c r="X798" s="58">
        <v>16248</v>
      </c>
      <c r="Y798" s="58">
        <v>1271.32</v>
      </c>
      <c r="Z798" s="58">
        <v>1471.63</v>
      </c>
      <c r="AA798" s="58">
        <v>0</v>
      </c>
      <c r="AB798" s="58">
        <v>2214.48</v>
      </c>
      <c r="AC798" s="58">
        <v>0</v>
      </c>
      <c r="AD798" s="58">
        <v>21205.43</v>
      </c>
      <c r="AE798" s="58">
        <v>8558</v>
      </c>
      <c r="AF798" s="58">
        <v>67.5</v>
      </c>
      <c r="AG798" s="58">
        <v>473.16</v>
      </c>
      <c r="AH798" s="58">
        <v>305</v>
      </c>
      <c r="AI798" s="58">
        <v>1040</v>
      </c>
      <c r="AJ798" s="58">
        <v>0</v>
      </c>
      <c r="AK798" s="58">
        <v>41.73</v>
      </c>
      <c r="AL798" s="58">
        <v>0</v>
      </c>
      <c r="AM798" s="58">
        <v>916.88</v>
      </c>
      <c r="AN798" s="58">
        <v>1651.96</v>
      </c>
      <c r="AO798" s="58">
        <v>304.41000000000003</v>
      </c>
      <c r="AP798" s="58">
        <v>0</v>
      </c>
      <c r="AQ798" s="58">
        <v>2563.96</v>
      </c>
      <c r="AR798" s="58">
        <v>0</v>
      </c>
      <c r="AS798" s="58">
        <v>0</v>
      </c>
      <c r="AT798" s="58">
        <v>0</v>
      </c>
      <c r="AU798" s="58">
        <v>0</v>
      </c>
      <c r="AV798" s="58">
        <v>2177.78637213804</v>
      </c>
      <c r="AW798" s="58">
        <v>18100.386372138</v>
      </c>
      <c r="AX798" s="58">
        <v>24533.857142857101</v>
      </c>
      <c r="AY798" s="58">
        <v>3833.96226415094</v>
      </c>
      <c r="AZ798" s="58">
        <v>28367.819407007999</v>
      </c>
      <c r="BA798" s="58">
        <v>-2602.5900674015502</v>
      </c>
    </row>
    <row r="799" spans="1:53">
      <c r="A799" s="56">
        <v>202405</v>
      </c>
      <c r="B799" s="56" t="s">
        <v>528</v>
      </c>
      <c r="C799" s="56" t="s">
        <v>262</v>
      </c>
      <c r="D799" s="56" t="s">
        <v>261</v>
      </c>
      <c r="E799" s="62" t="str">
        <f>VLOOKUP(C799,'[2]2024年门店-截止10.31'!A:C,3,0)</f>
        <v>营业</v>
      </c>
      <c r="F799" s="63">
        <f>VLOOKUP(C799,[2]面积!A:B,2,0)</f>
        <v>58</v>
      </c>
      <c r="G799" s="57" t="str">
        <f>IF(OR(E799="营业",E799="装修中"),VLOOKUP(C799,[2]当前组织架构!C:H,6,0),"")</f>
        <v>江远洋</v>
      </c>
      <c r="H799" s="57" t="str">
        <f>IF(OR(E799="营业",E799="装修中"),VLOOKUP(C799,[2]当前组织架构!C:H,5,0),"")</f>
        <v>严彪</v>
      </c>
      <c r="I799" s="58">
        <v>144053.96</v>
      </c>
      <c r="J799" s="58">
        <v>8154</v>
      </c>
      <c r="K799" s="58">
        <v>135899.96</v>
      </c>
      <c r="L799" s="58">
        <v>7026.99</v>
      </c>
      <c r="M799" s="58">
        <v>5400.42</v>
      </c>
      <c r="N799" s="58">
        <v>5067.1499999999996</v>
      </c>
      <c r="O799" s="58">
        <v>17648.89</v>
      </c>
      <c r="P799" s="58">
        <v>0</v>
      </c>
      <c r="Q799" s="58">
        <v>-829.65905250603896</v>
      </c>
      <c r="R799" s="58">
        <v>34313.790947494002</v>
      </c>
      <c r="S799" s="58">
        <v>6838.23507292452</v>
      </c>
      <c r="T799" s="58">
        <v>0</v>
      </c>
      <c r="U799" s="58">
        <v>1941.37</v>
      </c>
      <c r="V799" s="58">
        <v>43093.396020418499</v>
      </c>
      <c r="W799" s="58">
        <v>92806.563979581493</v>
      </c>
      <c r="X799" s="58">
        <v>22341.68</v>
      </c>
      <c r="Y799" s="58">
        <v>3278.06</v>
      </c>
      <c r="Z799" s="58">
        <v>2380.4699999999998</v>
      </c>
      <c r="AA799" s="58">
        <v>3003.4</v>
      </c>
      <c r="AB799" s="58">
        <v>638.87773584905699</v>
      </c>
      <c r="AC799" s="58">
        <v>0</v>
      </c>
      <c r="AD799" s="58">
        <v>31642.487735849099</v>
      </c>
      <c r="AE799" s="58">
        <v>3840.52</v>
      </c>
      <c r="AF799" s="58">
        <v>0</v>
      </c>
      <c r="AG799" s="58">
        <v>230.23</v>
      </c>
      <c r="AH799" s="58">
        <v>177.61</v>
      </c>
      <c r="AI799" s="58">
        <v>800</v>
      </c>
      <c r="AJ799" s="58">
        <v>0</v>
      </c>
      <c r="AK799" s="58">
        <v>44.81</v>
      </c>
      <c r="AL799" s="58">
        <v>0</v>
      </c>
      <c r="AM799" s="58">
        <v>856.2</v>
      </c>
      <c r="AN799" s="58">
        <v>1360.7</v>
      </c>
      <c r="AO799" s="58">
        <v>578.51</v>
      </c>
      <c r="AP799" s="58">
        <v>0</v>
      </c>
      <c r="AQ799" s="58">
        <v>2450</v>
      </c>
      <c r="AR799" s="58">
        <v>0</v>
      </c>
      <c r="AS799" s="58">
        <v>0</v>
      </c>
      <c r="AT799" s="58">
        <v>0</v>
      </c>
      <c r="AU799" s="58">
        <v>0</v>
      </c>
      <c r="AV799" s="58">
        <v>2565.5997144561002</v>
      </c>
      <c r="AW799" s="58">
        <v>12904.179714456101</v>
      </c>
      <c r="AX799" s="58">
        <v>30339.9047619048</v>
      </c>
      <c r="AY799" s="58">
        <v>4747.4339622641501</v>
      </c>
      <c r="AZ799" s="58">
        <v>35087.338724168898</v>
      </c>
      <c r="BA799" s="58">
        <v>13172.557805107301</v>
      </c>
    </row>
    <row r="800" spans="1:53">
      <c r="A800" s="56">
        <v>202405</v>
      </c>
      <c r="B800" s="56" t="s">
        <v>528</v>
      </c>
      <c r="C800" s="56" t="s">
        <v>264</v>
      </c>
      <c r="D800" s="56" t="s">
        <v>263</v>
      </c>
      <c r="E800" s="62" t="str">
        <f>VLOOKUP(C800,'[2]2024年门店-截止10.31'!A:C,3,0)</f>
        <v>营业</v>
      </c>
      <c r="F800" s="63">
        <f>VLOOKUP(C800,[2]面积!A:B,2,0)</f>
        <v>78</v>
      </c>
      <c r="G800" s="57" t="str">
        <f>IF(OR(E800="营业",E800="装修中"),VLOOKUP(C800,[2]当前组织架构!C:H,6,0),"")</f>
        <v>江远洋</v>
      </c>
      <c r="H800" s="57" t="str">
        <f>IF(OR(E800="营业",E800="装修中"),VLOOKUP(C800,[2]当前组织架构!C:H,5,0),"")</f>
        <v>许瑛伦</v>
      </c>
      <c r="I800" s="58">
        <v>178793.13</v>
      </c>
      <c r="J800" s="58">
        <v>10120.370000000001</v>
      </c>
      <c r="K800" s="58">
        <v>168672.76</v>
      </c>
      <c r="L800" s="58">
        <v>8292.23</v>
      </c>
      <c r="M800" s="58">
        <v>5785.2</v>
      </c>
      <c r="N800" s="58">
        <v>3961.52</v>
      </c>
      <c r="O800" s="58">
        <v>19849.73</v>
      </c>
      <c r="P800" s="58">
        <v>0</v>
      </c>
      <c r="Q800" s="58">
        <v>-894.46785530460204</v>
      </c>
      <c r="R800" s="58">
        <v>36994.212144695397</v>
      </c>
      <c r="S800" s="58">
        <v>7589.0255699669697</v>
      </c>
      <c r="T800" s="58">
        <v>0</v>
      </c>
      <c r="U800" s="58">
        <v>1985.24</v>
      </c>
      <c r="V800" s="58">
        <v>46568.477714662396</v>
      </c>
      <c r="W800" s="58">
        <v>122104.28228533801</v>
      </c>
      <c r="X800" s="58">
        <v>21582.82</v>
      </c>
      <c r="Y800" s="58">
        <v>3385.78</v>
      </c>
      <c r="Z800" s="58">
        <v>800</v>
      </c>
      <c r="AA800" s="58">
        <v>1858.95</v>
      </c>
      <c r="AB800" s="58">
        <v>2326.1092452830198</v>
      </c>
      <c r="AC800" s="58">
        <v>0</v>
      </c>
      <c r="AD800" s="58">
        <v>29953.659245283001</v>
      </c>
      <c r="AE800" s="58">
        <v>3600.06</v>
      </c>
      <c r="AF800" s="58">
        <v>19.5</v>
      </c>
      <c r="AG800" s="58">
        <v>281.31</v>
      </c>
      <c r="AH800" s="58">
        <v>398.1</v>
      </c>
      <c r="AI800" s="58">
        <v>1039</v>
      </c>
      <c r="AJ800" s="58">
        <v>146.91</v>
      </c>
      <c r="AK800" s="58">
        <v>44.81</v>
      </c>
      <c r="AL800" s="58">
        <v>0</v>
      </c>
      <c r="AM800" s="58">
        <v>1639.58</v>
      </c>
      <c r="AN800" s="58">
        <v>1506.33</v>
      </c>
      <c r="AO800" s="58">
        <v>682.05</v>
      </c>
      <c r="AP800" s="58">
        <v>0</v>
      </c>
      <c r="AQ800" s="58">
        <v>4930</v>
      </c>
      <c r="AR800" s="58">
        <v>0</v>
      </c>
      <c r="AS800" s="58">
        <v>0</v>
      </c>
      <c r="AT800" s="58">
        <v>0</v>
      </c>
      <c r="AU800" s="58">
        <v>0</v>
      </c>
      <c r="AV800" s="58">
        <v>2177.78637213804</v>
      </c>
      <c r="AW800" s="58">
        <v>16465.436372138</v>
      </c>
      <c r="AX800" s="58">
        <v>31051.428571428602</v>
      </c>
      <c r="AY800" s="58">
        <v>6622.64150943396</v>
      </c>
      <c r="AZ800" s="58">
        <v>37674.070080862599</v>
      </c>
      <c r="BA800" s="58">
        <v>38011.116587054399</v>
      </c>
    </row>
    <row r="801" spans="1:53">
      <c r="A801" s="56">
        <v>202405</v>
      </c>
      <c r="B801" s="56" t="s">
        <v>528</v>
      </c>
      <c r="C801" s="56" t="s">
        <v>266</v>
      </c>
      <c r="D801" s="56" t="s">
        <v>265</v>
      </c>
      <c r="E801" s="62" t="str">
        <f>VLOOKUP(C801,'[2]2024年门店-截止10.31'!A:C,3,0)</f>
        <v>营业</v>
      </c>
      <c r="F801" s="63">
        <f>VLOOKUP(C801,[2]面积!A:B,2,0)</f>
        <v>178</v>
      </c>
      <c r="G801" s="57" t="str">
        <f>IF(OR(E801="营业",E801="装修中"),VLOOKUP(C801,[2]当前组织架构!C:H,6,0),"")</f>
        <v>江远洋</v>
      </c>
      <c r="H801" s="57" t="str">
        <f>IF(OR(E801="营业",E801="装修中"),VLOOKUP(C801,[2]当前组织架构!C:H,5,0),"")</f>
        <v>严彪</v>
      </c>
      <c r="I801" s="58">
        <v>119842.06</v>
      </c>
      <c r="J801" s="58">
        <v>6783.5099999999902</v>
      </c>
      <c r="K801" s="58">
        <v>113058.55</v>
      </c>
      <c r="L801" s="58">
        <v>5784.95</v>
      </c>
      <c r="M801" s="58">
        <v>3621.4</v>
      </c>
      <c r="N801" s="58">
        <v>2390.92</v>
      </c>
      <c r="O801" s="58">
        <v>13398.23</v>
      </c>
      <c r="P801" s="58">
        <v>0</v>
      </c>
      <c r="Q801" s="58">
        <v>-594.80997618093602</v>
      </c>
      <c r="R801" s="58">
        <v>24600.690023819101</v>
      </c>
      <c r="S801" s="58">
        <v>5098.8811115338704</v>
      </c>
      <c r="T801" s="58">
        <v>0</v>
      </c>
      <c r="U801" s="58">
        <v>1911.65</v>
      </c>
      <c r="V801" s="58">
        <v>31611.221135352898</v>
      </c>
      <c r="W801" s="58">
        <v>81447.328864647105</v>
      </c>
      <c r="X801" s="58">
        <v>21513.52</v>
      </c>
      <c r="Y801" s="58">
        <v>1918.12</v>
      </c>
      <c r="Z801" s="58">
        <v>800</v>
      </c>
      <c r="AA801" s="58">
        <v>1555.4</v>
      </c>
      <c r="AB801" s="58">
        <v>2338.9728301886798</v>
      </c>
      <c r="AC801" s="58">
        <v>0</v>
      </c>
      <c r="AD801" s="58">
        <v>28126.012830188702</v>
      </c>
      <c r="AE801" s="58">
        <v>4665.97</v>
      </c>
      <c r="AF801" s="58">
        <v>60</v>
      </c>
      <c r="AG801" s="58">
        <v>153.13</v>
      </c>
      <c r="AH801" s="58">
        <v>393</v>
      </c>
      <c r="AI801" s="58">
        <v>800</v>
      </c>
      <c r="AJ801" s="58">
        <v>69.03</v>
      </c>
      <c r="AK801" s="58">
        <v>44.81</v>
      </c>
      <c r="AL801" s="58">
        <v>0</v>
      </c>
      <c r="AM801" s="58">
        <v>977.25</v>
      </c>
      <c r="AN801" s="58">
        <v>1360.7</v>
      </c>
      <c r="AO801" s="58">
        <v>627.11</v>
      </c>
      <c r="AP801" s="58">
        <v>0</v>
      </c>
      <c r="AQ801" s="58">
        <v>3307.56</v>
      </c>
      <c r="AR801" s="58">
        <v>0</v>
      </c>
      <c r="AS801" s="58">
        <v>0</v>
      </c>
      <c r="AT801" s="58">
        <v>0</v>
      </c>
      <c r="AU801" s="58">
        <v>0</v>
      </c>
      <c r="AV801" s="58">
        <v>2565.5997144561002</v>
      </c>
      <c r="AW801" s="58">
        <v>15024.1597144561</v>
      </c>
      <c r="AX801" s="58">
        <v>12397.190476190501</v>
      </c>
      <c r="AY801" s="58">
        <v>5349.5188679245302</v>
      </c>
      <c r="AZ801" s="58">
        <v>17746.709344114999</v>
      </c>
      <c r="BA801" s="58">
        <v>20550.446975887298</v>
      </c>
    </row>
    <row r="802" spans="1:53">
      <c r="A802" s="56">
        <v>202405</v>
      </c>
      <c r="B802" s="56" t="s">
        <v>528</v>
      </c>
      <c r="C802" s="56" t="s">
        <v>268</v>
      </c>
      <c r="D802" s="56" t="s">
        <v>267</v>
      </c>
      <c r="E802" s="62" t="str">
        <f>VLOOKUP(C802,'[2]2024年门店-截止10.31'!A:C,3,0)</f>
        <v>营业</v>
      </c>
      <c r="F802" s="63">
        <f>VLOOKUP(C802,[2]面积!A:B,2,0)</f>
        <v>129</v>
      </c>
      <c r="G802" s="57" t="str">
        <f>IF(OR(E802="营业",E802="装修中"),VLOOKUP(C802,[2]当前组织架构!C:H,6,0),"")</f>
        <v>江远洋</v>
      </c>
      <c r="H802" s="57" t="str">
        <f>IF(OR(E802="营业",E802="装修中"),VLOOKUP(C802,[2]当前组织架构!C:H,5,0),"")</f>
        <v>严彪</v>
      </c>
      <c r="I802" s="58">
        <v>224001.64</v>
      </c>
      <c r="J802" s="58">
        <v>12679.34</v>
      </c>
      <c r="K802" s="58">
        <v>211322.3</v>
      </c>
      <c r="L802" s="58">
        <v>10447.93</v>
      </c>
      <c r="M802" s="58">
        <v>8092.68</v>
      </c>
      <c r="N802" s="58">
        <v>5170.8900000000003</v>
      </c>
      <c r="O802" s="58">
        <v>25081.61</v>
      </c>
      <c r="P802" s="58">
        <v>0</v>
      </c>
      <c r="Q802" s="58">
        <v>-1151.89730693552</v>
      </c>
      <c r="R802" s="58">
        <v>47641.212693064503</v>
      </c>
      <c r="S802" s="58">
        <v>9646.4573552668608</v>
      </c>
      <c r="T802" s="58">
        <v>0</v>
      </c>
      <c r="U802" s="58">
        <v>2009.77</v>
      </c>
      <c r="V802" s="58">
        <v>59297.4400483313</v>
      </c>
      <c r="W802" s="58">
        <v>152024.859951669</v>
      </c>
      <c r="X802" s="58">
        <v>28788.76</v>
      </c>
      <c r="Y802" s="58">
        <v>4340.78</v>
      </c>
      <c r="Z802" s="58">
        <v>1000</v>
      </c>
      <c r="AA802" s="58">
        <v>2779.93</v>
      </c>
      <c r="AB802" s="58">
        <v>2322.2545283018899</v>
      </c>
      <c r="AC802" s="58">
        <v>0</v>
      </c>
      <c r="AD802" s="58">
        <v>39231.7245283019</v>
      </c>
      <c r="AE802" s="58">
        <v>17229.39</v>
      </c>
      <c r="AF802" s="58">
        <v>-1528.1</v>
      </c>
      <c r="AG802" s="58">
        <v>70.8</v>
      </c>
      <c r="AH802" s="58">
        <v>190</v>
      </c>
      <c r="AI802" s="58">
        <v>800</v>
      </c>
      <c r="AJ802" s="58">
        <v>138.11000000000001</v>
      </c>
      <c r="AK802" s="58">
        <v>44.81</v>
      </c>
      <c r="AL802" s="58">
        <v>0</v>
      </c>
      <c r="AM802" s="58">
        <v>1553.16</v>
      </c>
      <c r="AN802" s="58">
        <v>1360.7</v>
      </c>
      <c r="AO802" s="58">
        <v>778.61</v>
      </c>
      <c r="AP802" s="58">
        <v>0</v>
      </c>
      <c r="AQ802" s="58">
        <v>6898</v>
      </c>
      <c r="AR802" s="58">
        <v>0</v>
      </c>
      <c r="AS802" s="58">
        <v>0</v>
      </c>
      <c r="AT802" s="58">
        <v>0</v>
      </c>
      <c r="AU802" s="58">
        <v>0</v>
      </c>
      <c r="AV802" s="58">
        <v>2565.5997144561002</v>
      </c>
      <c r="AW802" s="58">
        <v>30101.0797144561</v>
      </c>
      <c r="AX802" s="58">
        <v>99315</v>
      </c>
      <c r="AY802" s="58">
        <v>5273.5849056603802</v>
      </c>
      <c r="AZ802" s="58">
        <v>104588.58490566</v>
      </c>
      <c r="BA802" s="58">
        <v>-21896.529196749401</v>
      </c>
    </row>
    <row r="803" spans="1:53">
      <c r="A803" s="56">
        <v>202405</v>
      </c>
      <c r="B803" s="56" t="s">
        <v>528</v>
      </c>
      <c r="C803" s="56" t="s">
        <v>272</v>
      </c>
      <c r="D803" s="56" t="s">
        <v>271</v>
      </c>
      <c r="E803" s="62" t="str">
        <f>VLOOKUP(C803,'[2]2024年门店-截止10.31'!A:C,3,0)</f>
        <v>营业</v>
      </c>
      <c r="F803" s="63">
        <f>VLOOKUP(C803,[2]面积!A:B,2,0)</f>
        <v>107.5</v>
      </c>
      <c r="G803" s="57" t="str">
        <f>IF(OR(E803="营业",E803="装修中"),VLOOKUP(C803,[2]当前组织架构!C:H,6,0),"")</f>
        <v>江远洋</v>
      </c>
      <c r="H803" s="57" t="str">
        <f>IF(OR(E803="营业",E803="装修中"),VLOOKUP(C803,[2]当前组织架构!C:H,5,0),"")</f>
        <v>许瑛伦</v>
      </c>
      <c r="I803" s="58">
        <v>120485.51</v>
      </c>
      <c r="J803" s="58">
        <v>3509.28999999999</v>
      </c>
      <c r="K803" s="58">
        <v>116976.22</v>
      </c>
      <c r="L803" s="58">
        <v>5428.79</v>
      </c>
      <c r="M803" s="58">
        <v>5026.6099999999997</v>
      </c>
      <c r="N803" s="58">
        <v>1788.11</v>
      </c>
      <c r="O803" s="58">
        <v>15272.44</v>
      </c>
      <c r="P803" s="58">
        <v>0</v>
      </c>
      <c r="Q803" s="58">
        <v>-649.59066357467896</v>
      </c>
      <c r="R803" s="58">
        <v>26866.359336425299</v>
      </c>
      <c r="S803" s="58">
        <v>5737.1649029253804</v>
      </c>
      <c r="T803" s="58">
        <v>0</v>
      </c>
      <c r="U803" s="58">
        <v>2932.27</v>
      </c>
      <c r="V803" s="58">
        <v>35535.794239350696</v>
      </c>
      <c r="W803" s="58">
        <v>81440.425760649305</v>
      </c>
      <c r="X803" s="58">
        <v>15755.51</v>
      </c>
      <c r="Y803" s="58">
        <v>1591.03</v>
      </c>
      <c r="Z803" s="58">
        <v>800</v>
      </c>
      <c r="AA803" s="58">
        <v>2204.1799999999998</v>
      </c>
      <c r="AB803" s="58">
        <v>1437.0501886792499</v>
      </c>
      <c r="AC803" s="58">
        <v>0</v>
      </c>
      <c r="AD803" s="58">
        <v>21787.770188679198</v>
      </c>
      <c r="AE803" s="58">
        <v>5927.94</v>
      </c>
      <c r="AF803" s="58">
        <v>0</v>
      </c>
      <c r="AG803" s="58">
        <v>88.82</v>
      </c>
      <c r="AH803" s="58">
        <v>0</v>
      </c>
      <c r="AI803" s="58">
        <v>0</v>
      </c>
      <c r="AJ803" s="58">
        <v>0</v>
      </c>
      <c r="AK803" s="58">
        <v>44.81</v>
      </c>
      <c r="AL803" s="58">
        <v>0</v>
      </c>
      <c r="AM803" s="58">
        <v>395.8</v>
      </c>
      <c r="AN803" s="58">
        <v>1182.28</v>
      </c>
      <c r="AO803" s="58">
        <v>222</v>
      </c>
      <c r="AP803" s="58">
        <v>0</v>
      </c>
      <c r="AQ803" s="58">
        <v>1550</v>
      </c>
      <c r="AR803" s="58">
        <v>0</v>
      </c>
      <c r="AS803" s="58">
        <v>0</v>
      </c>
      <c r="AT803" s="58">
        <v>0</v>
      </c>
      <c r="AU803" s="58">
        <v>0</v>
      </c>
      <c r="AV803" s="58">
        <v>2177.78637213804</v>
      </c>
      <c r="AW803" s="58">
        <v>11589.436372138</v>
      </c>
      <c r="AX803" s="58">
        <v>26876</v>
      </c>
      <c r="AY803" s="58">
        <v>3359.5</v>
      </c>
      <c r="AZ803" s="58">
        <v>30235.5</v>
      </c>
      <c r="BA803" s="58">
        <v>17827.7191998321</v>
      </c>
    </row>
    <row r="804" spans="1:53">
      <c r="A804" s="56">
        <v>202405</v>
      </c>
      <c r="B804" s="56" t="s">
        <v>528</v>
      </c>
      <c r="C804" s="56" t="s">
        <v>274</v>
      </c>
      <c r="D804" s="56" t="s">
        <v>273</v>
      </c>
      <c r="E804" s="62" t="str">
        <f>VLOOKUP(C804,'[2]2024年门店-截止10.31'!A:C,3,0)</f>
        <v>营业</v>
      </c>
      <c r="F804" s="63">
        <f>VLOOKUP(C804,[2]面积!A:B,2,0)</f>
        <v>140.72</v>
      </c>
      <c r="G804" s="57" t="str">
        <f>IF(OR(E804="营业",E804="装修中"),VLOOKUP(C804,[2]当前组织架构!C:H,6,0),"")</f>
        <v>江远洋</v>
      </c>
      <c r="H804" s="57" t="str">
        <f>IF(OR(E804="营业",E804="装修中"),VLOOKUP(C804,[2]当前组织架构!C:H,5,0),"")</f>
        <v>许瑛伦</v>
      </c>
      <c r="I804" s="58">
        <v>220720.29</v>
      </c>
      <c r="J804" s="58">
        <v>6428.75</v>
      </c>
      <c r="K804" s="58">
        <v>214291.54</v>
      </c>
      <c r="L804" s="58">
        <v>10152.56</v>
      </c>
      <c r="M804" s="58">
        <v>11755.93</v>
      </c>
      <c r="N804" s="58">
        <v>7433.77</v>
      </c>
      <c r="O804" s="58">
        <v>33539.06</v>
      </c>
      <c r="P804" s="58">
        <v>0</v>
      </c>
      <c r="Q804" s="58">
        <v>-1484.48875598523</v>
      </c>
      <c r="R804" s="58">
        <v>61396.8312440148</v>
      </c>
      <c r="S804" s="58">
        <v>12751.970125145601</v>
      </c>
      <c r="T804" s="58">
        <v>0</v>
      </c>
      <c r="U804" s="58">
        <v>5212.7700000000004</v>
      </c>
      <c r="V804" s="58">
        <v>79361.571369160301</v>
      </c>
      <c r="W804" s="58">
        <v>134929.96863084001</v>
      </c>
      <c r="X804" s="58">
        <v>28566</v>
      </c>
      <c r="Y804" s="58">
        <v>3667.47</v>
      </c>
      <c r="Z804" s="58">
        <v>2684.53</v>
      </c>
      <c r="AA804" s="58">
        <v>3779.73</v>
      </c>
      <c r="AB804" s="58">
        <v>2610.16622641509</v>
      </c>
      <c r="AC804" s="58">
        <v>0</v>
      </c>
      <c r="AD804" s="58">
        <v>41307.896226415098</v>
      </c>
      <c r="AE804" s="58">
        <v>5411</v>
      </c>
      <c r="AF804" s="58">
        <v>0</v>
      </c>
      <c r="AG804" s="58">
        <v>432.51</v>
      </c>
      <c r="AH804" s="58">
        <v>610.41999999999996</v>
      </c>
      <c r="AI804" s="58">
        <v>0</v>
      </c>
      <c r="AJ804" s="58">
        <v>0</v>
      </c>
      <c r="AK804" s="58">
        <v>44.83</v>
      </c>
      <c r="AL804" s="58">
        <v>0</v>
      </c>
      <c r="AM804" s="58">
        <v>1614.36</v>
      </c>
      <c r="AN804" s="58">
        <v>2058.5300000000002</v>
      </c>
      <c r="AO804" s="58">
        <v>643.46</v>
      </c>
      <c r="AP804" s="58">
        <v>0</v>
      </c>
      <c r="AQ804" s="58">
        <v>3950</v>
      </c>
      <c r="AR804" s="58">
        <v>0</v>
      </c>
      <c r="AS804" s="58">
        <v>0</v>
      </c>
      <c r="AT804" s="58">
        <v>0</v>
      </c>
      <c r="AU804" s="58">
        <v>0</v>
      </c>
      <c r="AV804" s="58">
        <v>2177.78637213804</v>
      </c>
      <c r="AW804" s="58">
        <v>16942.896372137999</v>
      </c>
      <c r="AX804" s="58">
        <v>67059</v>
      </c>
      <c r="AY804" s="58">
        <v>8569</v>
      </c>
      <c r="AZ804" s="58">
        <v>75628</v>
      </c>
      <c r="BA804" s="58">
        <v>1051.17603228692</v>
      </c>
    </row>
    <row r="805" spans="1:53">
      <c r="A805" s="56">
        <v>202405</v>
      </c>
      <c r="B805" s="56" t="s">
        <v>528</v>
      </c>
      <c r="C805" s="56" t="s">
        <v>276</v>
      </c>
      <c r="D805" s="56" t="s">
        <v>275</v>
      </c>
      <c r="E805" s="62" t="str">
        <f>VLOOKUP(C805,'[2]2024年门店-截止10.31'!A:C,3,0)</f>
        <v>已闭店</v>
      </c>
      <c r="F805" s="63">
        <f>VLOOKUP(C805,[2]面积!A:B,2,0)</f>
        <v>121.5</v>
      </c>
      <c r="G805" s="57" t="str">
        <f>IF(OR(E805="营业",E805="装修中"),VLOOKUP(C805,[2]当前组织架构!C:H,6,0),"")</f>
        <v/>
      </c>
      <c r="H805" s="57" t="str">
        <f>IF(OR(E805="营业",E805="装修中"),VLOOKUP(C805,[2]当前组织架构!C:H,5,0),"")</f>
        <v/>
      </c>
      <c r="I805" s="58">
        <v>277199.23</v>
      </c>
      <c r="J805" s="58">
        <v>8073.7600000000102</v>
      </c>
      <c r="K805" s="58">
        <v>269125.46999999997</v>
      </c>
      <c r="L805" s="58">
        <v>13268.35</v>
      </c>
      <c r="M805" s="58">
        <v>8150.71</v>
      </c>
      <c r="N805" s="58">
        <v>3944.32</v>
      </c>
      <c r="O805" s="58">
        <v>34542.74</v>
      </c>
      <c r="P805" s="58">
        <v>0</v>
      </c>
      <c r="Q805" s="58">
        <v>-1414.2508706035701</v>
      </c>
      <c r="R805" s="58">
        <v>58491.8691293964</v>
      </c>
      <c r="S805" s="58">
        <v>12831.1451228273</v>
      </c>
      <c r="T805" s="58">
        <v>0</v>
      </c>
      <c r="U805" s="58">
        <v>7143.97</v>
      </c>
      <c r="V805" s="58">
        <v>78466.984252223701</v>
      </c>
      <c r="W805" s="58">
        <v>190658.48574777599</v>
      </c>
      <c r="X805" s="58">
        <v>28202.94</v>
      </c>
      <c r="Y805" s="58">
        <v>3311.1</v>
      </c>
      <c r="Z805" s="58">
        <v>4554.92</v>
      </c>
      <c r="AA805" s="58">
        <v>5517.47</v>
      </c>
      <c r="AB805" s="58">
        <v>2490.1584905660402</v>
      </c>
      <c r="AC805" s="58">
        <v>0</v>
      </c>
      <c r="AD805" s="58">
        <v>44076.588490565999</v>
      </c>
      <c r="AE805" s="58">
        <v>0</v>
      </c>
      <c r="AF805" s="58">
        <v>769.61</v>
      </c>
      <c r="AG805" s="58">
        <v>335.42</v>
      </c>
      <c r="AH805" s="58">
        <v>514</v>
      </c>
      <c r="AI805" s="58">
        <v>0</v>
      </c>
      <c r="AJ805" s="58">
        <v>0</v>
      </c>
      <c r="AK805" s="58">
        <v>44.81</v>
      </c>
      <c r="AL805" s="58">
        <v>0</v>
      </c>
      <c r="AM805" s="58">
        <v>1264.73</v>
      </c>
      <c r="AN805" s="58">
        <v>2265.29</v>
      </c>
      <c r="AO805" s="58">
        <v>447.5</v>
      </c>
      <c r="AP805" s="58">
        <v>0</v>
      </c>
      <c r="AQ805" s="58">
        <v>2833</v>
      </c>
      <c r="AR805" s="58">
        <v>0</v>
      </c>
      <c r="AS805" s="58">
        <v>0</v>
      </c>
      <c r="AT805" s="58">
        <v>0</v>
      </c>
      <c r="AU805" s="58">
        <v>0</v>
      </c>
      <c r="AV805" s="58">
        <v>2177.78637213804</v>
      </c>
      <c r="AW805" s="58">
        <v>10652.146372138001</v>
      </c>
      <c r="AX805" s="58">
        <v>42091</v>
      </c>
      <c r="AY805" s="58">
        <v>7290</v>
      </c>
      <c r="AZ805" s="58">
        <v>49381</v>
      </c>
      <c r="BA805" s="58">
        <v>86548.750885072004</v>
      </c>
    </row>
    <row r="806" spans="1:53">
      <c r="A806" s="56">
        <v>202405</v>
      </c>
      <c r="B806" s="56" t="s">
        <v>528</v>
      </c>
      <c r="C806" s="56" t="s">
        <v>278</v>
      </c>
      <c r="D806" s="56" t="s">
        <v>277</v>
      </c>
      <c r="E806" s="62" t="str">
        <f>VLOOKUP(C806,'[2]2024年门店-截止10.31'!A:C,3,0)</f>
        <v>营业</v>
      </c>
      <c r="F806" s="63">
        <f>VLOOKUP(C806,[2]面积!A:B,2,0)</f>
        <v>130</v>
      </c>
      <c r="G806" s="57" t="str">
        <f>IF(OR(E806="营业",E806="装修中"),VLOOKUP(C806,[2]当前组织架构!C:H,6,0),"")</f>
        <v>江远洋</v>
      </c>
      <c r="H806" s="57" t="str">
        <f>IF(OR(E806="营业",E806="装修中"),VLOOKUP(C806,[2]当前组织架构!C:H,5,0),"")</f>
        <v>许瑛伦</v>
      </c>
      <c r="I806" s="58">
        <v>260216.15</v>
      </c>
      <c r="J806" s="58">
        <v>7579.1099999999897</v>
      </c>
      <c r="K806" s="58">
        <v>252637.04</v>
      </c>
      <c r="L806" s="58">
        <v>12570.24</v>
      </c>
      <c r="M806" s="58">
        <v>13567.36</v>
      </c>
      <c r="N806" s="58">
        <v>6617.59</v>
      </c>
      <c r="O806" s="58">
        <v>34962.31</v>
      </c>
      <c r="P806" s="58">
        <v>0</v>
      </c>
      <c r="Q806" s="58">
        <v>-1598.66025925393</v>
      </c>
      <c r="R806" s="58">
        <v>66118.839740746102</v>
      </c>
      <c r="S806" s="58">
        <v>13428.0918592707</v>
      </c>
      <c r="T806" s="58">
        <v>0</v>
      </c>
      <c r="U806" s="58">
        <v>6090.42</v>
      </c>
      <c r="V806" s="58">
        <v>85637.3516000167</v>
      </c>
      <c r="W806" s="58">
        <v>166999.68839998299</v>
      </c>
      <c r="X806" s="58">
        <v>29265.63</v>
      </c>
      <c r="Y806" s="58">
        <v>3324.44</v>
      </c>
      <c r="Z806" s="58">
        <v>5454.07</v>
      </c>
      <c r="AA806" s="58">
        <v>5636.44</v>
      </c>
      <c r="AB806" s="58">
        <v>1473.2294339622599</v>
      </c>
      <c r="AC806" s="58">
        <v>0</v>
      </c>
      <c r="AD806" s="58">
        <v>45153.809433962298</v>
      </c>
      <c r="AE806" s="58">
        <v>4271.2</v>
      </c>
      <c r="AF806" s="58">
        <v>419.38</v>
      </c>
      <c r="AG806" s="58">
        <v>727.92</v>
      </c>
      <c r="AH806" s="58">
        <v>115.3</v>
      </c>
      <c r="AI806" s="58">
        <v>0</v>
      </c>
      <c r="AJ806" s="58">
        <v>0</v>
      </c>
      <c r="AK806" s="58">
        <v>44.81</v>
      </c>
      <c r="AL806" s="58">
        <v>0</v>
      </c>
      <c r="AM806" s="58">
        <v>878.78</v>
      </c>
      <c r="AN806" s="58">
        <v>1765.29</v>
      </c>
      <c r="AO806" s="58">
        <v>774.14</v>
      </c>
      <c r="AP806" s="58">
        <v>0</v>
      </c>
      <c r="AQ806" s="58">
        <v>145</v>
      </c>
      <c r="AR806" s="58">
        <v>0</v>
      </c>
      <c r="AS806" s="58">
        <v>0</v>
      </c>
      <c r="AT806" s="58">
        <v>0</v>
      </c>
      <c r="AU806" s="58">
        <v>0</v>
      </c>
      <c r="AV806" s="58">
        <v>2177.78637213804</v>
      </c>
      <c r="AW806" s="58">
        <v>11319.606372138</v>
      </c>
      <c r="AX806" s="58">
        <v>33108.080000000002</v>
      </c>
      <c r="AY806" s="58">
        <v>7078.6</v>
      </c>
      <c r="AZ806" s="58">
        <v>40186.68</v>
      </c>
      <c r="BA806" s="58">
        <v>70339.592593882699</v>
      </c>
    </row>
    <row r="807" spans="1:53">
      <c r="A807" s="56">
        <v>202405</v>
      </c>
      <c r="B807" s="56" t="s">
        <v>528</v>
      </c>
      <c r="C807" s="56" t="s">
        <v>280</v>
      </c>
      <c r="D807" s="56" t="s">
        <v>279</v>
      </c>
      <c r="E807" s="62" t="str">
        <f>VLOOKUP(C807,'[2]2024年门店-截止10.31'!A:C,3,0)</f>
        <v>营业</v>
      </c>
      <c r="F807" s="63">
        <f>VLOOKUP(C807,[2]面积!A:B,2,0)</f>
        <v>81.93</v>
      </c>
      <c r="G807" s="57" t="str">
        <f>IF(OR(E807="营业",E807="装修中"),VLOOKUP(C807,[2]当前组织架构!C:H,6,0),"")</f>
        <v>江远洋</v>
      </c>
      <c r="H807" s="57" t="str">
        <f>IF(OR(E807="营业",E807="装修中"),VLOOKUP(C807,[2]当前组织架构!C:H,5,0),"")</f>
        <v>胡肖肖</v>
      </c>
      <c r="I807" s="58">
        <v>164004.79999999999</v>
      </c>
      <c r="J807" s="58">
        <v>4776.84</v>
      </c>
      <c r="K807" s="58">
        <v>159227.96</v>
      </c>
      <c r="L807" s="58">
        <v>8108.63</v>
      </c>
      <c r="M807" s="58">
        <v>11288.54</v>
      </c>
      <c r="N807" s="58">
        <v>5183.58</v>
      </c>
      <c r="O807" s="58">
        <v>24398.23</v>
      </c>
      <c r="P807" s="58">
        <v>0</v>
      </c>
      <c r="Q807" s="58">
        <v>-1156.28528614898</v>
      </c>
      <c r="R807" s="58">
        <v>47822.694713851</v>
      </c>
      <c r="S807" s="58">
        <v>9477.9831159695696</v>
      </c>
      <c r="T807" s="58">
        <v>0</v>
      </c>
      <c r="U807" s="58">
        <v>11512.78</v>
      </c>
      <c r="V807" s="58">
        <v>68813.457829820603</v>
      </c>
      <c r="W807" s="58">
        <v>90414.502170179403</v>
      </c>
      <c r="X807" s="58">
        <v>18852</v>
      </c>
      <c r="Y807" s="58">
        <v>2520.4299999999998</v>
      </c>
      <c r="Z807" s="58">
        <v>2744.7</v>
      </c>
      <c r="AA807" s="58">
        <v>3560.48</v>
      </c>
      <c r="AB807" s="58">
        <v>934.82188679244996</v>
      </c>
      <c r="AC807" s="58">
        <v>0</v>
      </c>
      <c r="AD807" s="58">
        <v>28612.431886792499</v>
      </c>
      <c r="AE807" s="58">
        <v>3000</v>
      </c>
      <c r="AF807" s="58">
        <v>0</v>
      </c>
      <c r="AG807" s="58">
        <v>309.45999999999998</v>
      </c>
      <c r="AH807" s="58">
        <v>0</v>
      </c>
      <c r="AI807" s="58">
        <v>675</v>
      </c>
      <c r="AJ807" s="58">
        <v>0</v>
      </c>
      <c r="AK807" s="58">
        <v>48.4</v>
      </c>
      <c r="AL807" s="58">
        <v>0</v>
      </c>
      <c r="AM807" s="58">
        <v>1327.62</v>
      </c>
      <c r="AN807" s="58">
        <v>389.82</v>
      </c>
      <c r="AO807" s="58">
        <v>1401.53</v>
      </c>
      <c r="AP807" s="58">
        <v>0</v>
      </c>
      <c r="AQ807" s="58">
        <v>2900</v>
      </c>
      <c r="AR807" s="58">
        <v>0</v>
      </c>
      <c r="AS807" s="58">
        <v>0</v>
      </c>
      <c r="AT807" s="58">
        <v>0</v>
      </c>
      <c r="AU807" s="58">
        <v>0</v>
      </c>
      <c r="AV807" s="58">
        <v>2431.1783308083</v>
      </c>
      <c r="AW807" s="58">
        <v>12483.008330808299</v>
      </c>
      <c r="AX807" s="58">
        <v>29208.05</v>
      </c>
      <c r="AY807" s="58">
        <v>6135.1</v>
      </c>
      <c r="AZ807" s="58">
        <v>35343.15</v>
      </c>
      <c r="BA807" s="58">
        <v>13975.911952578601</v>
      </c>
    </row>
    <row r="808" spans="1:53">
      <c r="A808" s="56">
        <v>202405</v>
      </c>
      <c r="B808" s="56" t="s">
        <v>532</v>
      </c>
      <c r="C808" s="56" t="s">
        <v>282</v>
      </c>
      <c r="D808" s="56" t="s">
        <v>281</v>
      </c>
      <c r="E808" s="62" t="str">
        <f>VLOOKUP(C808,'[2]2024年门店-截止10.31'!A:C,3,0)</f>
        <v>已闭店</v>
      </c>
      <c r="F808" s="63">
        <f>VLOOKUP(C808,[2]面积!A:B,2,0)</f>
        <v>79.8</v>
      </c>
      <c r="G808" s="57" t="str">
        <f>IF(OR(E808="营业",E808="装修中"),VLOOKUP(C808,[2]当前组织架构!C:H,6,0),"")</f>
        <v/>
      </c>
      <c r="H808" s="57" t="str">
        <f>IF(OR(E808="营业",E808="装修中"),VLOOKUP(C808,[2]当前组织架构!C:H,5,0),"")</f>
        <v/>
      </c>
      <c r="I808" s="58">
        <v>288117.15000000002</v>
      </c>
      <c r="J808" s="58">
        <v>8391.7600000000093</v>
      </c>
      <c r="K808" s="58">
        <v>279725.39</v>
      </c>
      <c r="L808" s="58">
        <v>12016.68</v>
      </c>
      <c r="M808" s="58">
        <v>11300.04</v>
      </c>
      <c r="N808" s="58">
        <v>6572.05</v>
      </c>
      <c r="O808" s="58">
        <v>37036.25</v>
      </c>
      <c r="P808" s="58">
        <v>0</v>
      </c>
      <c r="Q808" s="58">
        <v>-1188.7892555650999</v>
      </c>
      <c r="R808" s="58">
        <v>65736.230744434899</v>
      </c>
      <c r="S808" s="58">
        <v>26636.501574322501</v>
      </c>
      <c r="T808" s="58">
        <v>0</v>
      </c>
      <c r="U808" s="58">
        <v>34083.519999999997</v>
      </c>
      <c r="V808" s="58">
        <v>126456.252318757</v>
      </c>
      <c r="W808" s="58">
        <v>153269.13768124301</v>
      </c>
      <c r="X808" s="58">
        <v>26468.85</v>
      </c>
      <c r="Y808" s="58">
        <v>2963.78</v>
      </c>
      <c r="Z808" s="58">
        <v>5218.09</v>
      </c>
      <c r="AA808" s="58">
        <v>6966.05</v>
      </c>
      <c r="AB808" s="58">
        <v>1303.4566037735799</v>
      </c>
      <c r="AC808" s="58">
        <v>0</v>
      </c>
      <c r="AD808" s="58">
        <v>42920.226603773597</v>
      </c>
      <c r="AE808" s="58">
        <v>2924.2</v>
      </c>
      <c r="AF808" s="58">
        <v>0</v>
      </c>
      <c r="AG808" s="58">
        <v>300.02</v>
      </c>
      <c r="AH808" s="58">
        <v>280</v>
      </c>
      <c r="AI808" s="58">
        <v>865</v>
      </c>
      <c r="AJ808" s="58">
        <v>332</v>
      </c>
      <c r="AK808" s="58">
        <v>44.83</v>
      </c>
      <c r="AL808" s="58">
        <v>0</v>
      </c>
      <c r="AM808" s="58">
        <v>1301.32</v>
      </c>
      <c r="AN808" s="58">
        <v>389.82</v>
      </c>
      <c r="AO808" s="58">
        <v>813.21</v>
      </c>
      <c r="AP808" s="58">
        <v>0</v>
      </c>
      <c r="AQ808" s="58">
        <v>0</v>
      </c>
      <c r="AR808" s="58">
        <v>0</v>
      </c>
      <c r="AS808" s="58">
        <v>0</v>
      </c>
      <c r="AT808" s="58">
        <v>0</v>
      </c>
      <c r="AU808" s="58">
        <v>0</v>
      </c>
      <c r="AV808" s="58">
        <v>2431.1783308083</v>
      </c>
      <c r="AW808" s="58">
        <v>9681.5783308082991</v>
      </c>
      <c r="AX808" s="58">
        <v>38600.07</v>
      </c>
      <c r="AY808" s="58">
        <v>6684</v>
      </c>
      <c r="AZ808" s="58">
        <v>45284.07</v>
      </c>
      <c r="BA808" s="58">
        <v>55383.262746661101</v>
      </c>
    </row>
    <row r="809" spans="1:53">
      <c r="A809" s="56">
        <v>202405</v>
      </c>
      <c r="B809" s="56" t="s">
        <v>528</v>
      </c>
      <c r="C809" s="56" t="s">
        <v>284</v>
      </c>
      <c r="D809" s="56" t="s">
        <v>283</v>
      </c>
      <c r="E809" s="62" t="str">
        <f>VLOOKUP(C809,'[2]2024年门店-截止10.31'!A:C,3,0)</f>
        <v>营业</v>
      </c>
      <c r="F809" s="63">
        <f>VLOOKUP(C809,[2]面积!A:B,2,0)</f>
        <v>91</v>
      </c>
      <c r="G809" s="57" t="str">
        <f>IF(OR(E809="营业",E809="装修中"),VLOOKUP(C809,[2]当前组织架构!C:H,6,0),"")</f>
        <v>江远洋</v>
      </c>
      <c r="H809" s="57" t="str">
        <f>IF(OR(E809="营业",E809="装修中"),VLOOKUP(C809,[2]当前组织架构!C:H,5,0),"")</f>
        <v>胡肖肖</v>
      </c>
      <c r="I809" s="58">
        <v>384241.32</v>
      </c>
      <c r="J809" s="58">
        <v>21749.51</v>
      </c>
      <c r="K809" s="58">
        <v>362491.81</v>
      </c>
      <c r="L809" s="58">
        <v>15732.17</v>
      </c>
      <c r="M809" s="58">
        <v>17037.009999999998</v>
      </c>
      <c r="N809" s="58">
        <v>7124.12</v>
      </c>
      <c r="O809" s="58">
        <v>43896.69</v>
      </c>
      <c r="P809" s="58">
        <v>0</v>
      </c>
      <c r="Q809" s="58">
        <v>-1978.09616622416</v>
      </c>
      <c r="R809" s="58">
        <v>81811.893833775801</v>
      </c>
      <c r="S809" s="58">
        <v>16782.818347533699</v>
      </c>
      <c r="T809" s="58">
        <v>0</v>
      </c>
      <c r="U809" s="58">
        <v>32086.46</v>
      </c>
      <c r="V809" s="58">
        <v>130681.17218131</v>
      </c>
      <c r="W809" s="58">
        <v>231810.63781869001</v>
      </c>
      <c r="X809" s="58">
        <v>37951.81</v>
      </c>
      <c r="Y809" s="58">
        <v>5215.43</v>
      </c>
      <c r="Z809" s="58">
        <v>4087.15</v>
      </c>
      <c r="AA809" s="58">
        <v>8028.06</v>
      </c>
      <c r="AB809" s="58">
        <v>2508.0343396226399</v>
      </c>
      <c r="AC809" s="58">
        <v>0</v>
      </c>
      <c r="AD809" s="58">
        <v>57790.484339622599</v>
      </c>
      <c r="AE809" s="58">
        <v>3961.23</v>
      </c>
      <c r="AF809" s="58">
        <v>306.08999999999997</v>
      </c>
      <c r="AG809" s="58">
        <v>100.16</v>
      </c>
      <c r="AH809" s="58">
        <v>195</v>
      </c>
      <c r="AI809" s="58">
        <v>320</v>
      </c>
      <c r="AJ809" s="58">
        <v>443.19</v>
      </c>
      <c r="AK809" s="58">
        <v>402.37</v>
      </c>
      <c r="AL809" s="58">
        <v>0</v>
      </c>
      <c r="AM809" s="58">
        <v>1341.38</v>
      </c>
      <c r="AN809" s="58">
        <v>802.36</v>
      </c>
      <c r="AO809" s="58">
        <v>620.48</v>
      </c>
      <c r="AP809" s="58">
        <v>0</v>
      </c>
      <c r="AQ809" s="58">
        <v>0</v>
      </c>
      <c r="AR809" s="58">
        <v>0</v>
      </c>
      <c r="AS809" s="58">
        <v>0</v>
      </c>
      <c r="AT809" s="58">
        <v>0</v>
      </c>
      <c r="AU809" s="58">
        <v>0</v>
      </c>
      <c r="AV809" s="58">
        <v>2431.1783308083</v>
      </c>
      <c r="AW809" s="58">
        <v>10923.4383308083</v>
      </c>
      <c r="AX809" s="58">
        <v>64316.323809523798</v>
      </c>
      <c r="AY809" s="58">
        <v>9156.9150943396198</v>
      </c>
      <c r="AZ809" s="58">
        <v>73473.238903863399</v>
      </c>
      <c r="BA809" s="58">
        <v>89623.476244395701</v>
      </c>
    </row>
    <row r="810" spans="1:53">
      <c r="A810" s="56">
        <v>202405</v>
      </c>
      <c r="B810" s="56" t="s">
        <v>528</v>
      </c>
      <c r="C810" s="56" t="s">
        <v>286</v>
      </c>
      <c r="D810" s="56" t="s">
        <v>285</v>
      </c>
      <c r="E810" s="62" t="str">
        <f>VLOOKUP(C810,'[2]2024年门店-截止10.31'!A:C,3,0)</f>
        <v>营业</v>
      </c>
      <c r="F810" s="63">
        <f>VLOOKUP(C810,[2]面积!A:B,2,0)</f>
        <v>79.099999999999994</v>
      </c>
      <c r="G810" s="57" t="str">
        <f>IF(OR(E810="营业",E810="装修中"),VLOOKUP(C810,[2]当前组织架构!C:H,6,0),"")</f>
        <v>江远洋</v>
      </c>
      <c r="H810" s="57" t="str">
        <f>IF(OR(E810="营业",E810="装修中"),VLOOKUP(C810,[2]当前组织架构!C:H,5,0),"")</f>
        <v>胡肖肖</v>
      </c>
      <c r="I810" s="58">
        <v>113532.1</v>
      </c>
      <c r="J810" s="58">
        <v>3306.7600000000102</v>
      </c>
      <c r="K810" s="58">
        <v>110225.34</v>
      </c>
      <c r="L810" s="58">
        <v>6334.43</v>
      </c>
      <c r="M810" s="58">
        <v>9181.25</v>
      </c>
      <c r="N810" s="58">
        <v>4863.57</v>
      </c>
      <c r="O810" s="58">
        <v>19065.29</v>
      </c>
      <c r="P810" s="58">
        <v>0</v>
      </c>
      <c r="Q810" s="58">
        <v>-931.19826547867501</v>
      </c>
      <c r="R810" s="58">
        <v>38513.341734521302</v>
      </c>
      <c r="S810" s="58">
        <v>7479.2327408191604</v>
      </c>
      <c r="T810" s="58">
        <v>0</v>
      </c>
      <c r="U810" s="58">
        <v>8181.64</v>
      </c>
      <c r="V810" s="58">
        <v>54174.214475340501</v>
      </c>
      <c r="W810" s="58">
        <v>56051.125524659503</v>
      </c>
      <c r="X810" s="58">
        <v>14696</v>
      </c>
      <c r="Y810" s="58">
        <v>1993.55</v>
      </c>
      <c r="Z810" s="58">
        <v>1534.14</v>
      </c>
      <c r="AA810" s="58">
        <v>1149.1600000000001</v>
      </c>
      <c r="AB810" s="58">
        <v>1228.30075471698</v>
      </c>
      <c r="AC810" s="58">
        <v>0</v>
      </c>
      <c r="AD810" s="58">
        <v>20601.150754717</v>
      </c>
      <c r="AE810" s="58">
        <v>3300</v>
      </c>
      <c r="AF810" s="58">
        <v>0</v>
      </c>
      <c r="AG810" s="58">
        <v>130.41999999999999</v>
      </c>
      <c r="AH810" s="58">
        <v>400</v>
      </c>
      <c r="AI810" s="58">
        <v>350</v>
      </c>
      <c r="AJ810" s="58">
        <v>0</v>
      </c>
      <c r="AK810" s="58">
        <v>44.81</v>
      </c>
      <c r="AL810" s="58">
        <v>0</v>
      </c>
      <c r="AM810" s="58">
        <v>947.51</v>
      </c>
      <c r="AN810" s="58">
        <v>701.67</v>
      </c>
      <c r="AO810" s="58">
        <v>1425.95</v>
      </c>
      <c r="AP810" s="58">
        <v>0</v>
      </c>
      <c r="AQ810" s="58">
        <v>0</v>
      </c>
      <c r="AR810" s="58">
        <v>0</v>
      </c>
      <c r="AS810" s="58">
        <v>0</v>
      </c>
      <c r="AT810" s="58">
        <v>0</v>
      </c>
      <c r="AU810" s="58">
        <v>0</v>
      </c>
      <c r="AV810" s="58">
        <v>2431.1783308083</v>
      </c>
      <c r="AW810" s="58">
        <v>9731.5383308083001</v>
      </c>
      <c r="AX810" s="58">
        <v>15223</v>
      </c>
      <c r="AY810" s="58">
        <v>6486</v>
      </c>
      <c r="AZ810" s="58">
        <v>21709</v>
      </c>
      <c r="BA810" s="58">
        <v>4009.4364391342101</v>
      </c>
    </row>
    <row r="811" spans="1:53">
      <c r="A811" s="56">
        <v>202405</v>
      </c>
      <c r="B811" s="56" t="s">
        <v>528</v>
      </c>
      <c r="C811" s="56" t="s">
        <v>288</v>
      </c>
      <c r="D811" s="56" t="s">
        <v>287</v>
      </c>
      <c r="E811" s="62" t="str">
        <f>VLOOKUP(C811,'[2]2024年门店-截止10.31'!A:C,3,0)</f>
        <v>营业</v>
      </c>
      <c r="F811" s="63">
        <f>VLOOKUP(C811,[2]面积!A:B,2,0)</f>
        <v>105.01</v>
      </c>
      <c r="G811" s="57" t="str">
        <f>IF(OR(E811="营业",E811="装修中"),VLOOKUP(C811,[2]当前组织架构!C:H,6,0),"")</f>
        <v>江远洋</v>
      </c>
      <c r="H811" s="57" t="str">
        <f>IF(OR(E811="营业",E811="装修中"),VLOOKUP(C811,[2]当前组织架构!C:H,5,0),"")</f>
        <v>许瑛伦</v>
      </c>
      <c r="I811" s="58">
        <v>288414.86</v>
      </c>
      <c r="J811" s="58">
        <v>16325.37</v>
      </c>
      <c r="K811" s="58">
        <v>272089.49</v>
      </c>
      <c r="L811" s="58">
        <v>11883.61</v>
      </c>
      <c r="M811" s="58">
        <v>9158.7000000000007</v>
      </c>
      <c r="N811" s="58">
        <v>5765.5</v>
      </c>
      <c r="O811" s="58">
        <v>33440.089999999997</v>
      </c>
      <c r="P811" s="58">
        <v>0</v>
      </c>
      <c r="Q811" s="58">
        <v>-1422.3195397571501</v>
      </c>
      <c r="R811" s="58">
        <v>58825.580460242803</v>
      </c>
      <c r="S811" s="58">
        <v>12561.915357133499</v>
      </c>
      <c r="T811" s="58">
        <v>0</v>
      </c>
      <c r="U811" s="58">
        <v>1900.33</v>
      </c>
      <c r="V811" s="58">
        <v>73287.825817376302</v>
      </c>
      <c r="W811" s="58">
        <v>198801.66418262399</v>
      </c>
      <c r="X811" s="58">
        <v>28870.5</v>
      </c>
      <c r="Y811" s="58">
        <v>5693.45</v>
      </c>
      <c r="Z811" s="58">
        <v>400</v>
      </c>
      <c r="AA811" s="58">
        <v>1762.78</v>
      </c>
      <c r="AB811" s="58">
        <v>3757.5173584905701</v>
      </c>
      <c r="AC811" s="58">
        <v>0</v>
      </c>
      <c r="AD811" s="58">
        <v>40484.247358490597</v>
      </c>
      <c r="AE811" s="58">
        <v>9642.8700000000008</v>
      </c>
      <c r="AF811" s="58">
        <v>0</v>
      </c>
      <c r="AG811" s="58">
        <v>174.31</v>
      </c>
      <c r="AH811" s="58">
        <v>490.36</v>
      </c>
      <c r="AI811" s="58">
        <v>1157</v>
      </c>
      <c r="AJ811" s="58">
        <v>0</v>
      </c>
      <c r="AK811" s="58">
        <v>111.04</v>
      </c>
      <c r="AL811" s="58">
        <v>0</v>
      </c>
      <c r="AM811" s="58">
        <v>2077.35</v>
      </c>
      <c r="AN811" s="58">
        <v>994.45</v>
      </c>
      <c r="AO811" s="58">
        <v>1214.98</v>
      </c>
      <c r="AP811" s="58">
        <v>0</v>
      </c>
      <c r="AQ811" s="58">
        <v>5913</v>
      </c>
      <c r="AR811" s="58">
        <v>0</v>
      </c>
      <c r="AS811" s="58">
        <v>0</v>
      </c>
      <c r="AT811" s="58">
        <v>0</v>
      </c>
      <c r="AU811" s="58">
        <v>0</v>
      </c>
      <c r="AV811" s="58">
        <v>2177.78637213804</v>
      </c>
      <c r="AW811" s="58">
        <v>23953.146372137999</v>
      </c>
      <c r="AX811" s="58">
        <v>62146.780952380897</v>
      </c>
      <c r="AY811" s="58">
        <v>6510.2452830188704</v>
      </c>
      <c r="AZ811" s="58">
        <v>68657.026235399797</v>
      </c>
      <c r="BA811" s="58">
        <v>65707.244216595602</v>
      </c>
    </row>
    <row r="812" spans="1:53">
      <c r="A812" s="56">
        <v>202405</v>
      </c>
      <c r="B812" s="56" t="s">
        <v>528</v>
      </c>
      <c r="C812" s="56" t="s">
        <v>290</v>
      </c>
      <c r="D812" s="56" t="s">
        <v>289</v>
      </c>
      <c r="E812" s="62" t="str">
        <f>VLOOKUP(C812,'[2]2024年门店-截止10.31'!A:C,3,0)</f>
        <v>已闭店</v>
      </c>
      <c r="F812" s="63">
        <f>VLOOKUP(C812,[2]面积!A:B,2,0)</f>
        <v>51</v>
      </c>
      <c r="G812" s="57" t="str">
        <f>IF(OR(E812="营业",E812="装修中"),VLOOKUP(C812,[2]当前组织架构!C:H,6,0),"")</f>
        <v/>
      </c>
      <c r="H812" s="57" t="str">
        <f>IF(OR(E812="营业",E812="装修中"),VLOOKUP(C812,[2]当前组织架构!C:H,5,0),"")</f>
        <v/>
      </c>
      <c r="I812" s="58">
        <v>0</v>
      </c>
      <c r="J812" s="58">
        <v>0</v>
      </c>
      <c r="K812" s="58">
        <v>0</v>
      </c>
      <c r="L812" s="58">
        <v>0</v>
      </c>
      <c r="M812" s="58">
        <v>0</v>
      </c>
      <c r="N812" s="58">
        <v>0</v>
      </c>
      <c r="O812" s="58">
        <v>0</v>
      </c>
      <c r="P812" s="58">
        <v>0</v>
      </c>
      <c r="Q812" s="58">
        <v>0</v>
      </c>
      <c r="R812" s="58">
        <v>0</v>
      </c>
      <c r="S812" s="58">
        <v>0</v>
      </c>
      <c r="T812" s="58">
        <v>0</v>
      </c>
      <c r="U812" s="58">
        <v>7.55</v>
      </c>
      <c r="V812" s="58">
        <v>7.55</v>
      </c>
      <c r="W812" s="58">
        <v>-7.55</v>
      </c>
      <c r="X812" s="58">
        <v>0</v>
      </c>
      <c r="Y812" s="58">
        <v>0</v>
      </c>
      <c r="Z812" s="58">
        <v>0</v>
      </c>
      <c r="AA812" s="58">
        <v>0</v>
      </c>
      <c r="AB812" s="58">
        <v>0</v>
      </c>
      <c r="AC812" s="58">
        <v>0</v>
      </c>
      <c r="AD812" s="58">
        <v>0</v>
      </c>
      <c r="AE812" s="58">
        <v>2198.33</v>
      </c>
      <c r="AF812" s="58">
        <v>1528.1</v>
      </c>
      <c r="AG812" s="58">
        <v>55.7</v>
      </c>
      <c r="AH812" s="58">
        <v>260.26</v>
      </c>
      <c r="AI812" s="58">
        <v>950</v>
      </c>
      <c r="AJ812" s="58">
        <v>0</v>
      </c>
      <c r="AK812" s="58">
        <v>0</v>
      </c>
      <c r="AL812" s="58">
        <v>0</v>
      </c>
      <c r="AM812" s="58">
        <v>145.65</v>
      </c>
      <c r="AN812" s="58">
        <v>640</v>
      </c>
      <c r="AO812" s="58">
        <v>0</v>
      </c>
      <c r="AP812" s="58">
        <v>0</v>
      </c>
      <c r="AQ812" s="58">
        <v>561</v>
      </c>
      <c r="AR812" s="58">
        <v>0</v>
      </c>
      <c r="AS812" s="58">
        <v>0</v>
      </c>
      <c r="AT812" s="58">
        <v>0</v>
      </c>
      <c r="AU812" s="58">
        <v>0</v>
      </c>
      <c r="AV812" s="58">
        <v>0</v>
      </c>
      <c r="AW812" s="58">
        <v>6339.04</v>
      </c>
      <c r="AX812" s="58">
        <v>0</v>
      </c>
      <c r="AY812" s="58">
        <v>0</v>
      </c>
      <c r="AZ812" s="58">
        <v>0</v>
      </c>
      <c r="BA812" s="58">
        <v>-6346.59</v>
      </c>
    </row>
    <row r="813" spans="1:53">
      <c r="A813" s="56">
        <v>202405</v>
      </c>
      <c r="B813" s="56" t="s">
        <v>528</v>
      </c>
      <c r="C813" s="56" t="s">
        <v>296</v>
      </c>
      <c r="D813" s="56" t="s">
        <v>295</v>
      </c>
      <c r="E813" s="62" t="str">
        <f>VLOOKUP(C813,'[2]2024年门店-截止10.31'!A:C,3,0)</f>
        <v>营业</v>
      </c>
      <c r="F813" s="63">
        <f>VLOOKUP(C813,[2]面积!A:B,2,0)</f>
        <v>66.37</v>
      </c>
      <c r="G813" s="57" t="str">
        <f>IF(OR(E813="营业",E813="装修中"),VLOOKUP(C813,[2]当前组织架构!C:H,6,0),"")</f>
        <v>戴斌</v>
      </c>
      <c r="H813" s="57" t="str">
        <f>IF(OR(E813="营业",E813="装修中"),VLOOKUP(C813,[2]当前组织架构!C:H,5,0),"")</f>
        <v>董婷婷</v>
      </c>
      <c r="I813" s="58">
        <v>183405.03</v>
      </c>
      <c r="J813" s="58">
        <v>10381.42</v>
      </c>
      <c r="K813" s="58">
        <v>173023.61</v>
      </c>
      <c r="L813" s="58">
        <v>9609.99</v>
      </c>
      <c r="M813" s="58">
        <v>10668.22</v>
      </c>
      <c r="N813" s="58">
        <v>9650.85</v>
      </c>
      <c r="O813" s="58">
        <v>23366.720000000001</v>
      </c>
      <c r="P813" s="58">
        <v>0</v>
      </c>
      <c r="Q813" s="58">
        <v>-1258.19537744218</v>
      </c>
      <c r="R813" s="58">
        <v>52037.584622557799</v>
      </c>
      <c r="S813" s="58">
        <v>9475.0154138409398</v>
      </c>
      <c r="T813" s="58">
        <v>0</v>
      </c>
      <c r="U813" s="58">
        <v>2878.97</v>
      </c>
      <c r="V813" s="58">
        <v>64391.5700363988</v>
      </c>
      <c r="W813" s="58">
        <v>108632.039963601</v>
      </c>
      <c r="X813" s="58">
        <v>23761.97</v>
      </c>
      <c r="Y813" s="58">
        <v>5739.6</v>
      </c>
      <c r="Z813" s="58">
        <v>1405.4</v>
      </c>
      <c r="AA813" s="58">
        <v>6508.33</v>
      </c>
      <c r="AB813" s="58">
        <v>1925.9139622641501</v>
      </c>
      <c r="AC813" s="58">
        <v>0</v>
      </c>
      <c r="AD813" s="58">
        <v>39341.213962264199</v>
      </c>
      <c r="AE813" s="58">
        <v>3500</v>
      </c>
      <c r="AF813" s="58">
        <v>0</v>
      </c>
      <c r="AG813" s="58">
        <v>385.34</v>
      </c>
      <c r="AH813" s="58">
        <v>611.83000000000004</v>
      </c>
      <c r="AI813" s="58">
        <v>273</v>
      </c>
      <c r="AJ813" s="58">
        <v>0</v>
      </c>
      <c r="AK813" s="58">
        <v>40.46</v>
      </c>
      <c r="AL813" s="58">
        <v>0</v>
      </c>
      <c r="AM813" s="58">
        <v>1848.52</v>
      </c>
      <c r="AN813" s="58">
        <v>2372.5700000000002</v>
      </c>
      <c r="AO813" s="58">
        <v>442.94</v>
      </c>
      <c r="AP813" s="58">
        <v>0</v>
      </c>
      <c r="AQ813" s="58">
        <v>600</v>
      </c>
      <c r="AR813" s="58">
        <v>0</v>
      </c>
      <c r="AS813" s="58">
        <v>0</v>
      </c>
      <c r="AT813" s="58">
        <v>0</v>
      </c>
      <c r="AU813" s="58">
        <v>0</v>
      </c>
      <c r="AV813" s="58">
        <v>2134.07723218615</v>
      </c>
      <c r="AW813" s="58">
        <v>12208.7372321861</v>
      </c>
      <c r="AX813" s="58">
        <v>40325.085714285698</v>
      </c>
      <c r="AY813" s="58">
        <v>6184.0377358490596</v>
      </c>
      <c r="AZ813" s="58">
        <v>46509.123450134801</v>
      </c>
      <c r="BA813" s="58">
        <v>10572.965319015901</v>
      </c>
    </row>
    <row r="814" spans="1:53">
      <c r="A814" s="56">
        <v>202405</v>
      </c>
      <c r="B814" s="56" t="s">
        <v>528</v>
      </c>
      <c r="C814" s="56" t="s">
        <v>294</v>
      </c>
      <c r="D814" s="56" t="s">
        <v>293</v>
      </c>
      <c r="E814" s="62" t="str">
        <f>VLOOKUP(C814,'[2]2024年门店-截止10.31'!A:C,3,0)</f>
        <v>营业</v>
      </c>
      <c r="F814" s="63">
        <f>VLOOKUP(C814,[2]面积!A:B,2,0)</f>
        <v>40</v>
      </c>
      <c r="G814" s="57" t="str">
        <f>IF(OR(E814="营业",E814="装修中"),VLOOKUP(C814,[2]当前组织架构!C:H,6,0),"")</f>
        <v>戴斌</v>
      </c>
      <c r="H814" s="57" t="str">
        <f>IF(OR(E814="营业",E814="装修中"),VLOOKUP(C814,[2]当前组织架构!C:H,5,0),"")</f>
        <v>董婷婷</v>
      </c>
      <c r="I814" s="58">
        <v>205286.55</v>
      </c>
      <c r="J814" s="58">
        <v>11619.99</v>
      </c>
      <c r="K814" s="58">
        <v>193666.56</v>
      </c>
      <c r="L814" s="58">
        <v>10264.33</v>
      </c>
      <c r="M814" s="58">
        <v>10398.48</v>
      </c>
      <c r="N814" s="58">
        <v>11046.25</v>
      </c>
      <c r="O814" s="58">
        <v>24589.93</v>
      </c>
      <c r="P814" s="58">
        <v>0</v>
      </c>
      <c r="Q814" s="58">
        <v>-1329.0945169141601</v>
      </c>
      <c r="R814" s="58">
        <v>54969.895483085798</v>
      </c>
      <c r="S814" s="58">
        <v>9984.2966844191596</v>
      </c>
      <c r="T814" s="58">
        <v>0</v>
      </c>
      <c r="U814" s="58">
        <v>3074.25</v>
      </c>
      <c r="V814" s="58">
        <v>68028.442167504996</v>
      </c>
      <c r="W814" s="58">
        <v>125638.117832495</v>
      </c>
      <c r="X814" s="58">
        <v>30096.51</v>
      </c>
      <c r="Y814" s="58">
        <v>5174.1400000000003</v>
      </c>
      <c r="Z814" s="58">
        <v>2306.0500000000002</v>
      </c>
      <c r="AA814" s="58">
        <v>7677.68</v>
      </c>
      <c r="AB814" s="58">
        <v>802.95169811321</v>
      </c>
      <c r="AC814" s="58">
        <v>0</v>
      </c>
      <c r="AD814" s="58">
        <v>46057.331698113201</v>
      </c>
      <c r="AE814" s="58">
        <v>994.8</v>
      </c>
      <c r="AF814" s="58">
        <v>380</v>
      </c>
      <c r="AG814" s="58">
        <v>242.06</v>
      </c>
      <c r="AH814" s="58">
        <v>742.33</v>
      </c>
      <c r="AI814" s="58">
        <v>400</v>
      </c>
      <c r="AJ814" s="58">
        <v>0</v>
      </c>
      <c r="AK814" s="58">
        <v>33.53</v>
      </c>
      <c r="AL814" s="58">
        <v>0</v>
      </c>
      <c r="AM814" s="58">
        <v>1063.23</v>
      </c>
      <c r="AN814" s="58">
        <v>227.67</v>
      </c>
      <c r="AO814" s="58">
        <v>543.39</v>
      </c>
      <c r="AP814" s="58">
        <v>0</v>
      </c>
      <c r="AQ814" s="58">
        <v>276</v>
      </c>
      <c r="AR814" s="58">
        <v>0</v>
      </c>
      <c r="AS814" s="58">
        <v>0</v>
      </c>
      <c r="AT814" s="58">
        <v>0</v>
      </c>
      <c r="AU814" s="58">
        <v>0</v>
      </c>
      <c r="AV814" s="58">
        <v>2318.3837158911201</v>
      </c>
      <c r="AW814" s="58">
        <v>7221.3937158911203</v>
      </c>
      <c r="AX814" s="58">
        <v>37882.323809523798</v>
      </c>
      <c r="AY814" s="58">
        <v>3962.2641509434002</v>
      </c>
      <c r="AZ814" s="58">
        <v>41844.587960467201</v>
      </c>
      <c r="BA814" s="58">
        <v>30514.8044580235</v>
      </c>
    </row>
    <row r="815" spans="1:53">
      <c r="A815" s="56">
        <v>202405</v>
      </c>
      <c r="B815" s="56" t="s">
        <v>531</v>
      </c>
      <c r="C815" s="56" t="s">
        <v>302</v>
      </c>
      <c r="D815" s="56" t="s">
        <v>301</v>
      </c>
      <c r="E815" s="62" t="str">
        <f>VLOOKUP(C815,'[2]2024年门店-截止10.31'!A:C,3,0)</f>
        <v>营业</v>
      </c>
      <c r="F815" s="63">
        <f>VLOOKUP(C815,[2]面积!A:B,2,0)</f>
        <v>75</v>
      </c>
      <c r="G815" s="57" t="str">
        <f>IF(OR(E815="营业",E815="装修中"),VLOOKUP(C815,[2]当前组织架构!C:H,6,0),"")</f>
        <v>刘佳</v>
      </c>
      <c r="H815" s="57" t="str">
        <f>IF(OR(E815="营业",E815="装修中"),VLOOKUP(C815,[2]当前组织架构!C:H,5,0),"")</f>
        <v>孟祥苹</v>
      </c>
      <c r="I815" s="58">
        <v>125754.19</v>
      </c>
      <c r="J815" s="58">
        <v>7118.16</v>
      </c>
      <c r="K815" s="58">
        <v>118636.03</v>
      </c>
      <c r="L815" s="58">
        <v>6098.28</v>
      </c>
      <c r="M815" s="58">
        <v>6512.04</v>
      </c>
      <c r="N815" s="58">
        <v>5747.35</v>
      </c>
      <c r="O815" s="58">
        <v>19035.669999999998</v>
      </c>
      <c r="P815" s="58">
        <v>0</v>
      </c>
      <c r="Q815" s="58">
        <v>-518.43318769672101</v>
      </c>
      <c r="R815" s="58">
        <v>36874.906812303299</v>
      </c>
      <c r="S815" s="58">
        <v>8030.8948654198402</v>
      </c>
      <c r="T815" s="58">
        <v>0</v>
      </c>
      <c r="U815" s="58">
        <v>2201.83</v>
      </c>
      <c r="V815" s="58">
        <v>47107.631677723097</v>
      </c>
      <c r="W815" s="58">
        <v>71528.398322276902</v>
      </c>
      <c r="X815" s="58">
        <v>19721</v>
      </c>
      <c r="Y815" s="58">
        <v>4209.1899999999996</v>
      </c>
      <c r="Z815" s="58">
        <v>0</v>
      </c>
      <c r="AA815" s="58">
        <v>7386.79</v>
      </c>
      <c r="AB815" s="58">
        <v>468.52641509434</v>
      </c>
      <c r="AC815" s="58">
        <v>0</v>
      </c>
      <c r="AD815" s="58">
        <v>31785.5064150943</v>
      </c>
      <c r="AE815" s="58">
        <v>3252.75</v>
      </c>
      <c r="AF815" s="58">
        <v>0</v>
      </c>
      <c r="AG815" s="58">
        <v>254.7</v>
      </c>
      <c r="AH815" s="58">
        <v>0</v>
      </c>
      <c r="AI815" s="58">
        <v>0</v>
      </c>
      <c r="AJ815" s="58">
        <v>0</v>
      </c>
      <c r="AK815" s="58">
        <v>75.44</v>
      </c>
      <c r="AL815" s="58">
        <v>0</v>
      </c>
      <c r="AM815" s="58">
        <v>1066.5899999999999</v>
      </c>
      <c r="AN815" s="58">
        <v>1339.37</v>
      </c>
      <c r="AO815" s="58">
        <v>583.88</v>
      </c>
      <c r="AP815" s="58">
        <v>0</v>
      </c>
      <c r="AQ815" s="58">
        <v>0</v>
      </c>
      <c r="AR815" s="58">
        <v>0</v>
      </c>
      <c r="AS815" s="58">
        <v>0</v>
      </c>
      <c r="AT815" s="58">
        <v>0</v>
      </c>
      <c r="AU815" s="58">
        <v>0</v>
      </c>
      <c r="AV815" s="58">
        <v>2997.2326451508302</v>
      </c>
      <c r="AW815" s="58">
        <v>9569.9626451508302</v>
      </c>
      <c r="AX815" s="58">
        <v>38928.571428571398</v>
      </c>
      <c r="AY815" s="58">
        <v>12948.1132075472</v>
      </c>
      <c r="AZ815" s="58">
        <v>51876.684636118604</v>
      </c>
      <c r="BA815" s="58">
        <v>-21703.755374086799</v>
      </c>
    </row>
    <row r="816" spans="1:53">
      <c r="A816" s="56">
        <v>202405</v>
      </c>
      <c r="B816" s="56" t="s">
        <v>531</v>
      </c>
      <c r="C816" s="56" t="s">
        <v>292</v>
      </c>
      <c r="D816" s="56" t="s">
        <v>291</v>
      </c>
      <c r="E816" s="62" t="str">
        <f>VLOOKUP(C816,'[2]2024年门店-截止10.31'!A:C,3,0)</f>
        <v>营业</v>
      </c>
      <c r="F816" s="63">
        <f>VLOOKUP(C816,[2]面积!A:B,2,0)</f>
        <v>132</v>
      </c>
      <c r="G816" s="57" t="str">
        <f>IF(OR(E816="营业",E816="装修中"),VLOOKUP(C816,[2]当前组织架构!C:H,6,0),"")</f>
        <v>刘佳</v>
      </c>
      <c r="H816" s="57" t="str">
        <f>IF(OR(E816="营业",E816="装修中"),VLOOKUP(C816,[2]当前组织架构!C:H,5,0),"")</f>
        <v>巨伦</v>
      </c>
      <c r="I816" s="58">
        <v>252307.14</v>
      </c>
      <c r="J816" s="58">
        <v>7348.75</v>
      </c>
      <c r="K816" s="58">
        <v>244958.39</v>
      </c>
      <c r="L816" s="58">
        <v>10911.24</v>
      </c>
      <c r="M816" s="58">
        <v>16372.02</v>
      </c>
      <c r="N816" s="58">
        <v>7348.27</v>
      </c>
      <c r="O816" s="58">
        <v>39086.370000000003</v>
      </c>
      <c r="P816" s="58">
        <v>0</v>
      </c>
      <c r="Q816" s="58">
        <v>-1022.04846871951</v>
      </c>
      <c r="R816" s="58">
        <v>72695.851531280496</v>
      </c>
      <c r="S816" s="58">
        <v>16232.372404166799</v>
      </c>
      <c r="T816" s="58">
        <v>0</v>
      </c>
      <c r="U816" s="58">
        <v>2668.08</v>
      </c>
      <c r="V816" s="58">
        <v>91596.3039354473</v>
      </c>
      <c r="W816" s="58">
        <v>153362.086064553</v>
      </c>
      <c r="X816" s="58">
        <v>15656.89</v>
      </c>
      <c r="Y816" s="58">
        <v>11476.12</v>
      </c>
      <c r="Z816" s="58">
        <v>1336.5</v>
      </c>
      <c r="AA816" s="58">
        <v>6665.02</v>
      </c>
      <c r="AB816" s="58">
        <v>592.25962264150996</v>
      </c>
      <c r="AC816" s="58">
        <v>0</v>
      </c>
      <c r="AD816" s="58">
        <v>35726.789622641503</v>
      </c>
      <c r="AE816" s="58">
        <v>0</v>
      </c>
      <c r="AF816" s="58">
        <v>0</v>
      </c>
      <c r="AG816" s="58">
        <v>883.11</v>
      </c>
      <c r="AH816" s="58">
        <v>0</v>
      </c>
      <c r="AI816" s="58">
        <v>0</v>
      </c>
      <c r="AJ816" s="58">
        <v>146.19999999999999</v>
      </c>
      <c r="AK816" s="58">
        <v>48.49</v>
      </c>
      <c r="AL816" s="58">
        <v>0</v>
      </c>
      <c r="AM816" s="58">
        <v>705.43</v>
      </c>
      <c r="AN816" s="58">
        <v>389.82</v>
      </c>
      <c r="AO816" s="58">
        <v>668.37</v>
      </c>
      <c r="AP816" s="58">
        <v>0</v>
      </c>
      <c r="AQ816" s="58">
        <v>0</v>
      </c>
      <c r="AR816" s="58">
        <v>0</v>
      </c>
      <c r="AS816" s="58">
        <v>0</v>
      </c>
      <c r="AT816" s="58">
        <v>0</v>
      </c>
      <c r="AU816" s="58">
        <v>0</v>
      </c>
      <c r="AV816" s="58">
        <v>3380.1694525782</v>
      </c>
      <c r="AW816" s="58">
        <v>6221.5894525781996</v>
      </c>
      <c r="AX816" s="58">
        <v>34782</v>
      </c>
      <c r="AY816" s="58">
        <v>9913.4500000000007</v>
      </c>
      <c r="AZ816" s="58">
        <v>44695.45</v>
      </c>
      <c r="BA816" s="58">
        <v>66718.256989333298</v>
      </c>
    </row>
    <row r="817" spans="1:53">
      <c r="A817" s="56">
        <v>202405</v>
      </c>
      <c r="B817" s="56" t="s">
        <v>528</v>
      </c>
      <c r="C817" s="56" t="s">
        <v>298</v>
      </c>
      <c r="D817" s="56" t="s">
        <v>297</v>
      </c>
      <c r="E817" s="62" t="str">
        <f>VLOOKUP(C817,'[2]2024年门店-截止10.31'!A:C,3,0)</f>
        <v>营业</v>
      </c>
      <c r="F817" s="63">
        <f>VLOOKUP(C817,[2]面积!A:B,2,0)</f>
        <v>73.8</v>
      </c>
      <c r="G817" s="57" t="str">
        <f>IF(OR(E817="营业",E817="装修中"),VLOOKUP(C817,[2]当前组织架构!C:H,6,0),"")</f>
        <v>孙军</v>
      </c>
      <c r="H817" s="57" t="str">
        <f>IF(OR(E817="营业",E817="装修中"),VLOOKUP(C817,[2]当前组织架构!C:H,5,0),"")</f>
        <v>甘胜斌</v>
      </c>
      <c r="I817" s="58">
        <v>137585.19</v>
      </c>
      <c r="J817" s="58">
        <v>7787.84</v>
      </c>
      <c r="K817" s="58">
        <v>129797.35</v>
      </c>
      <c r="L817" s="58">
        <v>7257.9</v>
      </c>
      <c r="M817" s="58">
        <v>6176.59</v>
      </c>
      <c r="N817" s="58">
        <v>7010.84</v>
      </c>
      <c r="O817" s="58">
        <v>17264.080000000002</v>
      </c>
      <c r="P817" s="58">
        <v>0</v>
      </c>
      <c r="Q817" s="58">
        <v>-890.235687479793</v>
      </c>
      <c r="R817" s="58">
        <v>36819.174312520197</v>
      </c>
      <c r="S817" s="58">
        <v>6896.6291134620296</v>
      </c>
      <c r="T817" s="58">
        <v>0</v>
      </c>
      <c r="U817" s="58">
        <v>2892.65</v>
      </c>
      <c r="V817" s="58">
        <v>46608.453425982203</v>
      </c>
      <c r="W817" s="58">
        <v>83188.896574017796</v>
      </c>
      <c r="X817" s="58">
        <v>20712.849999999999</v>
      </c>
      <c r="Y817" s="58">
        <v>6672.02</v>
      </c>
      <c r="Z817" s="58">
        <v>1218.18</v>
      </c>
      <c r="AA817" s="58">
        <v>3781.2</v>
      </c>
      <c r="AB817" s="58">
        <v>2541.1092452830198</v>
      </c>
      <c r="AC817" s="58">
        <v>0</v>
      </c>
      <c r="AD817" s="58">
        <v>34925.359245282998</v>
      </c>
      <c r="AE817" s="58">
        <v>6245.59</v>
      </c>
      <c r="AF817" s="58">
        <v>0</v>
      </c>
      <c r="AG817" s="58">
        <v>307.26</v>
      </c>
      <c r="AH817" s="58">
        <v>589</v>
      </c>
      <c r="AI817" s="58">
        <v>180</v>
      </c>
      <c r="AJ817" s="58">
        <v>158</v>
      </c>
      <c r="AK817" s="58">
        <v>44.2</v>
      </c>
      <c r="AL817" s="58">
        <v>0</v>
      </c>
      <c r="AM817" s="58">
        <v>925.74</v>
      </c>
      <c r="AN817" s="58">
        <v>508.02</v>
      </c>
      <c r="AO817" s="58">
        <v>329.55</v>
      </c>
      <c r="AP817" s="58">
        <v>0</v>
      </c>
      <c r="AQ817" s="58">
        <v>300</v>
      </c>
      <c r="AR817" s="58">
        <v>0</v>
      </c>
      <c r="AS817" s="58">
        <v>0</v>
      </c>
      <c r="AT817" s="58">
        <v>0</v>
      </c>
      <c r="AU817" s="58">
        <v>0</v>
      </c>
      <c r="AV817" s="58">
        <v>2134.07723218615</v>
      </c>
      <c r="AW817" s="58">
        <v>11721.437232186199</v>
      </c>
      <c r="AX817" s="58">
        <v>38160.952380952403</v>
      </c>
      <c r="AY817" s="58">
        <v>7782.0754716981101</v>
      </c>
      <c r="AZ817" s="58">
        <v>45943.027852650499</v>
      </c>
      <c r="BA817" s="58">
        <v>-9400.9277561019098</v>
      </c>
    </row>
    <row r="818" spans="1:53">
      <c r="A818" s="56">
        <v>202405</v>
      </c>
      <c r="B818" s="56" t="s">
        <v>528</v>
      </c>
      <c r="C818" s="56" t="s">
        <v>300</v>
      </c>
      <c r="D818" s="56" t="s">
        <v>299</v>
      </c>
      <c r="E818" s="62" t="str">
        <f>VLOOKUP(C818,'[2]2024年门店-截止10.31'!A:C,3,0)</f>
        <v>营业</v>
      </c>
      <c r="F818" s="63">
        <f>VLOOKUP(C818,[2]面积!A:B,2,0)</f>
        <v>67</v>
      </c>
      <c r="G818" s="57" t="str">
        <f>IF(OR(E818="营业",E818="装修中"),VLOOKUP(C818,[2]当前组织架构!C:H,6,0),"")</f>
        <v>江远洋</v>
      </c>
      <c r="H818" s="57" t="str">
        <f>IF(OR(E818="营业",E818="装修中"),VLOOKUP(C818,[2]当前组织架构!C:H,5,0),"")</f>
        <v>许瑛伦</v>
      </c>
      <c r="I818" s="58">
        <v>164692.13</v>
      </c>
      <c r="J818" s="58">
        <v>4796.8600000000197</v>
      </c>
      <c r="K818" s="58">
        <v>159895.26999999999</v>
      </c>
      <c r="L818" s="58">
        <v>8309.2900000000009</v>
      </c>
      <c r="M818" s="58">
        <v>8719.58</v>
      </c>
      <c r="N818" s="58">
        <v>8875.17</v>
      </c>
      <c r="O818" s="58">
        <v>27555.23</v>
      </c>
      <c r="P818" s="58">
        <v>0</v>
      </c>
      <c r="Q818" s="58">
        <v>-1262.0550144013901</v>
      </c>
      <c r="R818" s="58">
        <v>52197.214985598599</v>
      </c>
      <c r="S818" s="58">
        <v>10588.730056586401</v>
      </c>
      <c r="T818" s="58">
        <v>0</v>
      </c>
      <c r="U818" s="58">
        <v>3648.67</v>
      </c>
      <c r="V818" s="58">
        <v>66434.615042185105</v>
      </c>
      <c r="W818" s="58">
        <v>93460.654957814899</v>
      </c>
      <c r="X818" s="58">
        <v>22959.83</v>
      </c>
      <c r="Y818" s="58">
        <v>1397.84</v>
      </c>
      <c r="Z818" s="58">
        <v>817.55</v>
      </c>
      <c r="AA818" s="58">
        <v>2905.69</v>
      </c>
      <c r="AB818" s="58">
        <v>3051.9637735849101</v>
      </c>
      <c r="AC818" s="58">
        <v>0</v>
      </c>
      <c r="AD818" s="58">
        <v>31132.873773584899</v>
      </c>
      <c r="AE818" s="58">
        <v>3201.91</v>
      </c>
      <c r="AF818" s="58">
        <v>0</v>
      </c>
      <c r="AG818" s="58">
        <v>130.13999999999999</v>
      </c>
      <c r="AH818" s="58">
        <v>542.62</v>
      </c>
      <c r="AI818" s="58">
        <v>0</v>
      </c>
      <c r="AJ818" s="58">
        <v>0</v>
      </c>
      <c r="AK818" s="58">
        <v>206.55</v>
      </c>
      <c r="AL818" s="58">
        <v>0</v>
      </c>
      <c r="AM818" s="58">
        <v>732.92</v>
      </c>
      <c r="AN818" s="58">
        <v>1765.29</v>
      </c>
      <c r="AO818" s="58">
        <v>571.6</v>
      </c>
      <c r="AP818" s="58">
        <v>0</v>
      </c>
      <c r="AQ818" s="58">
        <v>50</v>
      </c>
      <c r="AR818" s="58">
        <v>0</v>
      </c>
      <c r="AS818" s="58">
        <v>0</v>
      </c>
      <c r="AT818" s="58">
        <v>0</v>
      </c>
      <c r="AU818" s="58">
        <v>0</v>
      </c>
      <c r="AV818" s="58">
        <v>2177.78637213804</v>
      </c>
      <c r="AW818" s="58">
        <v>9378.8163721380406</v>
      </c>
      <c r="AX818" s="58">
        <v>42042</v>
      </c>
      <c r="AY818" s="58">
        <v>7390.6</v>
      </c>
      <c r="AZ818" s="58">
        <v>49432.6</v>
      </c>
      <c r="BA818" s="58">
        <v>3516.3648120919602</v>
      </c>
    </row>
    <row r="819" spans="1:53">
      <c r="A819" s="56">
        <v>202405</v>
      </c>
      <c r="B819" s="56" t="s">
        <v>531</v>
      </c>
      <c r="C819" s="56" t="s">
        <v>304</v>
      </c>
      <c r="D819" s="56" t="s">
        <v>303</v>
      </c>
      <c r="E819" s="62" t="str">
        <f>VLOOKUP(C819,'[2]2024年门店-截止10.31'!A:C,3,0)</f>
        <v>营业</v>
      </c>
      <c r="F819" s="63">
        <f>VLOOKUP(C819,[2]面积!A:B,2,0)</f>
        <v>75</v>
      </c>
      <c r="G819" s="57" t="str">
        <f>IF(OR(E819="营业",E819="装修中"),VLOOKUP(C819,[2]当前组织架构!C:H,6,0),"")</f>
        <v>刘佳</v>
      </c>
      <c r="H819" s="57" t="str">
        <f>IF(OR(E819="营业",E819="装修中"),VLOOKUP(C819,[2]当前组织架构!C:H,5,0),"")</f>
        <v>刘传良</v>
      </c>
      <c r="I819" s="58">
        <v>181728.23</v>
      </c>
      <c r="J819" s="58">
        <v>10286.5</v>
      </c>
      <c r="K819" s="58">
        <v>171441.73</v>
      </c>
      <c r="L819" s="58">
        <v>7952.33</v>
      </c>
      <c r="M819" s="58">
        <v>11015.6</v>
      </c>
      <c r="N819" s="58">
        <v>7729.59</v>
      </c>
      <c r="O819" s="58">
        <v>27043.55</v>
      </c>
      <c r="P819" s="58">
        <v>0</v>
      </c>
      <c r="Q819" s="58">
        <v>-745.08332848396606</v>
      </c>
      <c r="R819" s="58">
        <v>52995.986671516002</v>
      </c>
      <c r="S819" s="58">
        <v>11461.2327801995</v>
      </c>
      <c r="T819" s="58">
        <v>0</v>
      </c>
      <c r="U819" s="58">
        <v>2379.66</v>
      </c>
      <c r="V819" s="58">
        <v>66836.879451715504</v>
      </c>
      <c r="W819" s="58">
        <v>104604.850548284</v>
      </c>
      <c r="X819" s="58">
        <v>29456.07</v>
      </c>
      <c r="Y819" s="58">
        <v>2509.4699999999998</v>
      </c>
      <c r="Z819" s="58">
        <v>984.02</v>
      </c>
      <c r="AA819" s="58">
        <v>4942.6499999999996</v>
      </c>
      <c r="AB819" s="58">
        <v>1828.63566037736</v>
      </c>
      <c r="AC819" s="58">
        <v>0</v>
      </c>
      <c r="AD819" s="58">
        <v>39720.845660377403</v>
      </c>
      <c r="AE819" s="58">
        <v>5228</v>
      </c>
      <c r="AF819" s="58">
        <v>0</v>
      </c>
      <c r="AG819" s="58">
        <v>427.67</v>
      </c>
      <c r="AH819" s="58">
        <v>0</v>
      </c>
      <c r="AI819" s="58">
        <v>200</v>
      </c>
      <c r="AJ819" s="58">
        <v>0</v>
      </c>
      <c r="AK819" s="58">
        <v>44.12</v>
      </c>
      <c r="AL819" s="58">
        <v>0</v>
      </c>
      <c r="AM819" s="58">
        <v>857.31</v>
      </c>
      <c r="AN819" s="58">
        <v>1497.37</v>
      </c>
      <c r="AO819" s="58">
        <v>237.78</v>
      </c>
      <c r="AP819" s="58">
        <v>0</v>
      </c>
      <c r="AQ819" s="58">
        <v>0</v>
      </c>
      <c r="AR819" s="58">
        <v>0</v>
      </c>
      <c r="AS819" s="58">
        <v>0</v>
      </c>
      <c r="AT819" s="58">
        <v>0</v>
      </c>
      <c r="AU819" s="58">
        <v>0</v>
      </c>
      <c r="AV819" s="58">
        <v>2376.3796053185501</v>
      </c>
      <c r="AW819" s="58">
        <v>10868.6296053186</v>
      </c>
      <c r="AX819" s="58">
        <v>23139.285714285699</v>
      </c>
      <c r="AY819" s="58">
        <v>11529.9528301887</v>
      </c>
      <c r="AZ819" s="58">
        <v>34669.2385444744</v>
      </c>
      <c r="BA819" s="58">
        <v>19346.136738113601</v>
      </c>
    </row>
    <row r="820" spans="1:53">
      <c r="A820" s="56">
        <v>202405</v>
      </c>
      <c r="B820" s="56" t="s">
        <v>528</v>
      </c>
      <c r="C820" s="56" t="s">
        <v>306</v>
      </c>
      <c r="D820" s="56" t="s">
        <v>305</v>
      </c>
      <c r="E820" s="62" t="str">
        <f>VLOOKUP(C820,'[2]2024年门店-截止10.31'!A:C,3,0)</f>
        <v>营业</v>
      </c>
      <c r="F820" s="63">
        <f>VLOOKUP(C820,[2]面积!A:B,2,0)</f>
        <v>92</v>
      </c>
      <c r="G820" s="57" t="str">
        <f>IF(OR(E820="营业",E820="装修中"),VLOOKUP(C820,[2]当前组织架构!C:H,6,0),"")</f>
        <v>刘佳</v>
      </c>
      <c r="H820" s="57" t="str">
        <f>IF(OR(E820="营业",E820="装修中"),VLOOKUP(C820,[2]当前组织架构!C:H,5,0),"")</f>
        <v>袁春福</v>
      </c>
      <c r="I820" s="58">
        <v>205032.41</v>
      </c>
      <c r="J820" s="58">
        <v>5971.8200000000097</v>
      </c>
      <c r="K820" s="58">
        <v>199060.59</v>
      </c>
      <c r="L820" s="58">
        <v>9770.9</v>
      </c>
      <c r="M820" s="58">
        <v>8331.27</v>
      </c>
      <c r="N820" s="58">
        <v>7124.56</v>
      </c>
      <c r="O820" s="58">
        <v>24463.34</v>
      </c>
      <c r="P820" s="58">
        <v>0</v>
      </c>
      <c r="Q820" s="58">
        <v>-1173.07254680911</v>
      </c>
      <c r="R820" s="58">
        <v>48516.997453190903</v>
      </c>
      <c r="S820" s="58">
        <v>9539.41604962971</v>
      </c>
      <c r="T820" s="58">
        <v>0</v>
      </c>
      <c r="U820" s="58">
        <v>10261.56</v>
      </c>
      <c r="V820" s="58">
        <v>68317.973502820605</v>
      </c>
      <c r="W820" s="58">
        <v>130742.616497179</v>
      </c>
      <c r="X820" s="58">
        <v>19125.52</v>
      </c>
      <c r="Y820" s="58">
        <v>8332.9699999999993</v>
      </c>
      <c r="Z820" s="58">
        <v>1393.93</v>
      </c>
      <c r="AA820" s="58">
        <v>4096.9799999999996</v>
      </c>
      <c r="AB820" s="58">
        <v>1534.07283018868</v>
      </c>
      <c r="AC820" s="58">
        <v>0</v>
      </c>
      <c r="AD820" s="58">
        <v>34483.472830188701</v>
      </c>
      <c r="AE820" s="58">
        <v>139</v>
      </c>
      <c r="AF820" s="58">
        <v>0</v>
      </c>
      <c r="AG820" s="58">
        <v>242.47</v>
      </c>
      <c r="AH820" s="58">
        <v>209.26</v>
      </c>
      <c r="AI820" s="58">
        <v>540</v>
      </c>
      <c r="AJ820" s="58">
        <v>74.349999999999994</v>
      </c>
      <c r="AK820" s="58">
        <v>79.56</v>
      </c>
      <c r="AL820" s="58">
        <v>0</v>
      </c>
      <c r="AM820" s="58">
        <v>936.49</v>
      </c>
      <c r="AN820" s="58">
        <v>606.79999999999995</v>
      </c>
      <c r="AO820" s="58">
        <v>396.04</v>
      </c>
      <c r="AP820" s="58">
        <v>0</v>
      </c>
      <c r="AQ820" s="58">
        <v>0</v>
      </c>
      <c r="AR820" s="58">
        <v>0</v>
      </c>
      <c r="AS820" s="58">
        <v>0</v>
      </c>
      <c r="AT820" s="58">
        <v>0</v>
      </c>
      <c r="AU820" s="58">
        <v>0</v>
      </c>
      <c r="AV820" s="58">
        <v>2527.97766812998</v>
      </c>
      <c r="AW820" s="58">
        <v>5751.9476681299802</v>
      </c>
      <c r="AX820" s="58">
        <v>43374</v>
      </c>
      <c r="AY820" s="58">
        <v>10380</v>
      </c>
      <c r="AZ820" s="58">
        <v>53754</v>
      </c>
      <c r="BA820" s="58">
        <v>36753.195998860298</v>
      </c>
    </row>
    <row r="821" spans="1:53">
      <c r="A821" s="56">
        <v>202405</v>
      </c>
      <c r="B821" s="56" t="s">
        <v>528</v>
      </c>
      <c r="C821" s="56" t="s">
        <v>308</v>
      </c>
      <c r="D821" s="56" t="s">
        <v>307</v>
      </c>
      <c r="E821" s="62" t="str">
        <f>VLOOKUP(C821,'[2]2024年门店-截止10.31'!A:C,3,0)</f>
        <v>已闭店</v>
      </c>
      <c r="F821" s="63">
        <f>VLOOKUP(C821,[2]面积!A:B,2,0)</f>
        <v>25</v>
      </c>
      <c r="G821" s="57" t="str">
        <f>IF(OR(E821="营业",E821="装修中"),VLOOKUP(C821,[2]当前组织架构!C:H,6,0),"")</f>
        <v/>
      </c>
      <c r="H821" s="57" t="str">
        <f>IF(OR(E821="营业",E821="装修中"),VLOOKUP(C821,[2]当前组织架构!C:H,5,0),"")</f>
        <v/>
      </c>
      <c r="I821" s="58">
        <v>63947.34</v>
      </c>
      <c r="J821" s="58">
        <v>3619.66</v>
      </c>
      <c r="K821" s="58">
        <v>60327.68</v>
      </c>
      <c r="L821" s="58">
        <v>3485.61</v>
      </c>
      <c r="M821" s="58">
        <v>2858.64</v>
      </c>
      <c r="N821" s="58">
        <v>4313.05</v>
      </c>
      <c r="O821" s="58">
        <v>7657.87</v>
      </c>
      <c r="P821" s="58">
        <v>0</v>
      </c>
      <c r="Q821" s="58">
        <v>-432.38061683434699</v>
      </c>
      <c r="R821" s="58">
        <v>17882.789383165698</v>
      </c>
      <c r="S821" s="58">
        <v>3158.0567661064301</v>
      </c>
      <c r="T821" s="58">
        <v>0</v>
      </c>
      <c r="U821" s="58">
        <v>2477.06</v>
      </c>
      <c r="V821" s="58">
        <v>23517.906149272101</v>
      </c>
      <c r="W821" s="58">
        <v>36809.773850727899</v>
      </c>
      <c r="X821" s="58">
        <v>14879.98</v>
      </c>
      <c r="Y821" s="58">
        <v>940.95</v>
      </c>
      <c r="Z821" s="58">
        <v>258.39999999999998</v>
      </c>
      <c r="AA821" s="58">
        <v>2174.83</v>
      </c>
      <c r="AB821" s="58">
        <v>1606.9347169811299</v>
      </c>
      <c r="AC821" s="58">
        <v>0</v>
      </c>
      <c r="AD821" s="58">
        <v>19861.094716981101</v>
      </c>
      <c r="AE821" s="58">
        <v>124.6</v>
      </c>
      <c r="AF821" s="58">
        <v>0</v>
      </c>
      <c r="AG821" s="58">
        <v>127.51</v>
      </c>
      <c r="AH821" s="58">
        <v>561.83000000000004</v>
      </c>
      <c r="AI821" s="58">
        <v>515</v>
      </c>
      <c r="AJ821" s="58">
        <v>0</v>
      </c>
      <c r="AK821" s="58">
        <v>29.67</v>
      </c>
      <c r="AL821" s="58">
        <v>0</v>
      </c>
      <c r="AM821" s="58">
        <v>660.81</v>
      </c>
      <c r="AN821" s="58">
        <v>210.57</v>
      </c>
      <c r="AO821" s="58">
        <v>312.98</v>
      </c>
      <c r="AP821" s="58">
        <v>0</v>
      </c>
      <c r="AQ821" s="58">
        <v>300</v>
      </c>
      <c r="AR821" s="58">
        <v>0</v>
      </c>
      <c r="AS821" s="58">
        <v>0</v>
      </c>
      <c r="AT821" s="58">
        <v>0</v>
      </c>
      <c r="AU821" s="58">
        <v>0</v>
      </c>
      <c r="AV821" s="58">
        <v>2134.07723218615</v>
      </c>
      <c r="AW821" s="58">
        <v>4977.0472321861498</v>
      </c>
      <c r="AX821" s="58">
        <v>5476.1904761904798</v>
      </c>
      <c r="AY821" s="58">
        <v>1768.8679245282999</v>
      </c>
      <c r="AZ821" s="58">
        <v>7245.0584007187799</v>
      </c>
      <c r="BA821" s="58">
        <v>4726.5735008418696</v>
      </c>
    </row>
    <row r="822" spans="1:53">
      <c r="A822" s="56">
        <v>202405</v>
      </c>
      <c r="B822" s="56" t="s">
        <v>528</v>
      </c>
      <c r="C822" s="56" t="s">
        <v>310</v>
      </c>
      <c r="D822" s="56" t="s">
        <v>309</v>
      </c>
      <c r="E822" s="62" t="str">
        <f>VLOOKUP(C822,'[2]2024年门店-截止10.31'!A:C,3,0)</f>
        <v>营业</v>
      </c>
      <c r="F822" s="63">
        <f>VLOOKUP(C822,[2]面积!A:B,2,0)</f>
        <v>41.6</v>
      </c>
      <c r="G822" s="57" t="str">
        <f>IF(OR(E822="营业",E822="装修中"),VLOOKUP(C822,[2]当前组织架构!C:H,6,0),"")</f>
        <v>孙军</v>
      </c>
      <c r="H822" s="57" t="str">
        <f>IF(OR(E822="营业",E822="装修中"),VLOOKUP(C822,[2]当前组织架构!C:H,5,0),"")</f>
        <v>殷艳花</v>
      </c>
      <c r="I822" s="58">
        <v>189188.44</v>
      </c>
      <c r="J822" s="58">
        <v>10708.78</v>
      </c>
      <c r="K822" s="58">
        <v>178479.66</v>
      </c>
      <c r="L822" s="58">
        <v>9037.93</v>
      </c>
      <c r="M822" s="58">
        <v>8777.2800000000007</v>
      </c>
      <c r="N822" s="58">
        <v>11171.12</v>
      </c>
      <c r="O822" s="58">
        <v>22607.119999999999</v>
      </c>
      <c r="P822" s="58">
        <v>0</v>
      </c>
      <c r="Q822" s="58">
        <v>-1218.00713482933</v>
      </c>
      <c r="R822" s="58">
        <v>50375.442865170698</v>
      </c>
      <c r="S822" s="58">
        <v>9168.8841043068605</v>
      </c>
      <c r="T822" s="58">
        <v>0</v>
      </c>
      <c r="U822" s="58">
        <v>2948.78</v>
      </c>
      <c r="V822" s="58">
        <v>62493.1069694775</v>
      </c>
      <c r="W822" s="58">
        <v>115986.553030522</v>
      </c>
      <c r="X822" s="58">
        <v>29159.13</v>
      </c>
      <c r="Y822" s="58">
        <v>5802.92</v>
      </c>
      <c r="Z822" s="58">
        <v>2291.62</v>
      </c>
      <c r="AA822" s="58">
        <v>9966.7999999999993</v>
      </c>
      <c r="AB822" s="58">
        <v>1480.31169811321</v>
      </c>
      <c r="AC822" s="58">
        <v>0</v>
      </c>
      <c r="AD822" s="58">
        <v>48700.781698113198</v>
      </c>
      <c r="AE822" s="58">
        <v>5196.2</v>
      </c>
      <c r="AF822" s="58">
        <v>0</v>
      </c>
      <c r="AG822" s="58">
        <v>238.62</v>
      </c>
      <c r="AH822" s="58">
        <v>624</v>
      </c>
      <c r="AI822" s="58">
        <v>0</v>
      </c>
      <c r="AJ822" s="58">
        <v>0</v>
      </c>
      <c r="AK822" s="58">
        <v>55.36</v>
      </c>
      <c r="AL822" s="58">
        <v>0</v>
      </c>
      <c r="AM822" s="58">
        <v>799.18</v>
      </c>
      <c r="AN822" s="58">
        <v>1223.82</v>
      </c>
      <c r="AO822" s="58">
        <v>536.75</v>
      </c>
      <c r="AP822" s="58">
        <v>0</v>
      </c>
      <c r="AQ822" s="58">
        <v>300</v>
      </c>
      <c r="AR822" s="58">
        <v>0</v>
      </c>
      <c r="AS822" s="58">
        <v>0</v>
      </c>
      <c r="AT822" s="58">
        <v>0</v>
      </c>
      <c r="AU822" s="58">
        <v>0</v>
      </c>
      <c r="AV822" s="58">
        <v>2134.07723218615</v>
      </c>
      <c r="AW822" s="58">
        <v>11108.007232186101</v>
      </c>
      <c r="AX822" s="58">
        <v>52497.619047619002</v>
      </c>
      <c r="AY822" s="58">
        <v>4708.4905660377399</v>
      </c>
      <c r="AZ822" s="58">
        <v>57206.109613656699</v>
      </c>
      <c r="BA822" s="58">
        <v>-1028.34551343405</v>
      </c>
    </row>
    <row r="823" spans="1:53">
      <c r="A823" s="56">
        <v>202405</v>
      </c>
      <c r="B823" s="56" t="s">
        <v>528</v>
      </c>
      <c r="C823" s="56" t="s">
        <v>312</v>
      </c>
      <c r="D823" s="56" t="s">
        <v>311</v>
      </c>
      <c r="E823" s="62" t="str">
        <f>VLOOKUP(C823,'[2]2024年门店-截止10.31'!A:C,3,0)</f>
        <v>营业</v>
      </c>
      <c r="F823" s="63">
        <f>VLOOKUP(C823,[2]面积!A:B,2,0)</f>
        <v>51</v>
      </c>
      <c r="G823" s="57" t="str">
        <f>IF(OR(E823="营业",E823="装修中"),VLOOKUP(C823,[2]当前组织架构!C:H,6,0),"")</f>
        <v>戴斌</v>
      </c>
      <c r="H823" s="57" t="str">
        <f>IF(OR(E823="营业",E823="装修中"),VLOOKUP(C823,[2]当前组织架构!C:H,5,0),"")</f>
        <v>冯珏</v>
      </c>
      <c r="I823" s="58">
        <v>193317.04</v>
      </c>
      <c r="J823" s="58">
        <v>10942.47</v>
      </c>
      <c r="K823" s="58">
        <v>182374.57</v>
      </c>
      <c r="L823" s="58">
        <v>9316.7999999999993</v>
      </c>
      <c r="M823" s="58">
        <v>9468.57</v>
      </c>
      <c r="N823" s="58">
        <v>12089.3</v>
      </c>
      <c r="O823" s="58">
        <v>23778.55</v>
      </c>
      <c r="P823" s="58">
        <v>0</v>
      </c>
      <c r="Q823" s="58">
        <v>-1290.24153068649</v>
      </c>
      <c r="R823" s="58">
        <v>53362.978469313501</v>
      </c>
      <c r="S823" s="58">
        <v>9668.0449646449397</v>
      </c>
      <c r="T823" s="58">
        <v>0</v>
      </c>
      <c r="U823" s="58">
        <v>2559.63</v>
      </c>
      <c r="V823" s="58">
        <v>65590.653433958505</v>
      </c>
      <c r="W823" s="58">
        <v>116783.916566042</v>
      </c>
      <c r="X823" s="58">
        <v>23029.45</v>
      </c>
      <c r="Y823" s="58">
        <v>8490.5400000000009</v>
      </c>
      <c r="Z823" s="58">
        <v>2243.5</v>
      </c>
      <c r="AA823" s="58">
        <v>6157.71</v>
      </c>
      <c r="AB823" s="58">
        <v>862.6</v>
      </c>
      <c r="AC823" s="58">
        <v>0</v>
      </c>
      <c r="AD823" s="58">
        <v>40783.800000000003</v>
      </c>
      <c r="AE823" s="58">
        <v>6189.75</v>
      </c>
      <c r="AF823" s="58">
        <v>0</v>
      </c>
      <c r="AG823" s="58">
        <v>278.72000000000003</v>
      </c>
      <c r="AH823" s="58">
        <v>589.98</v>
      </c>
      <c r="AI823" s="58">
        <v>233</v>
      </c>
      <c r="AJ823" s="58">
        <v>12.39</v>
      </c>
      <c r="AK823" s="58">
        <v>47.12</v>
      </c>
      <c r="AL823" s="58">
        <v>0</v>
      </c>
      <c r="AM823" s="58">
        <v>893.36</v>
      </c>
      <c r="AN823" s="58">
        <v>229.07</v>
      </c>
      <c r="AO823" s="58">
        <v>543.39</v>
      </c>
      <c r="AP823" s="58">
        <v>0</v>
      </c>
      <c r="AQ823" s="58">
        <v>0</v>
      </c>
      <c r="AR823" s="58">
        <v>0</v>
      </c>
      <c r="AS823" s="58">
        <v>0</v>
      </c>
      <c r="AT823" s="58">
        <v>0</v>
      </c>
      <c r="AU823" s="58">
        <v>0</v>
      </c>
      <c r="AV823" s="58">
        <v>2609.9533118507202</v>
      </c>
      <c r="AW823" s="58">
        <v>11626.733311850699</v>
      </c>
      <c r="AX823" s="58">
        <v>29547.619047618999</v>
      </c>
      <c r="AY823" s="58">
        <v>4550.2358490566003</v>
      </c>
      <c r="AZ823" s="58">
        <v>34097.854896675599</v>
      </c>
      <c r="BA823" s="58">
        <v>30275.528357515701</v>
      </c>
    </row>
    <row r="824" spans="1:53">
      <c r="A824" s="56">
        <v>202405</v>
      </c>
      <c r="B824" s="56" t="s">
        <v>528</v>
      </c>
      <c r="C824" s="56" t="s">
        <v>314</v>
      </c>
      <c r="D824" s="56" t="s">
        <v>313</v>
      </c>
      <c r="E824" s="62" t="str">
        <f>VLOOKUP(C824,'[2]2024年门店-截止10.31'!A:C,3,0)</f>
        <v>营业</v>
      </c>
      <c r="F824" s="63">
        <f>VLOOKUP(C824,[2]面积!A:B,2,0)</f>
        <v>94</v>
      </c>
      <c r="G824" s="57" t="str">
        <f>IF(OR(E824="营业",E824="装修中"),VLOOKUP(C824,[2]当前组织架构!C:H,6,0),"")</f>
        <v>戴斌</v>
      </c>
      <c r="H824" s="57" t="str">
        <f>IF(OR(E824="营业",E824="装修中"),VLOOKUP(C824,[2]当前组织架构!C:H,5,0),"")</f>
        <v>董婷婷</v>
      </c>
      <c r="I824" s="58">
        <v>221180.7</v>
      </c>
      <c r="J824" s="58">
        <v>12519.66</v>
      </c>
      <c r="K824" s="58">
        <v>208661.04</v>
      </c>
      <c r="L824" s="58">
        <v>10158.86</v>
      </c>
      <c r="M824" s="58">
        <v>10292.74</v>
      </c>
      <c r="N824" s="58">
        <v>10646.06</v>
      </c>
      <c r="O824" s="58">
        <v>27441.05</v>
      </c>
      <c r="P824" s="58">
        <v>0</v>
      </c>
      <c r="Q824" s="58">
        <v>-1381.9693477312501</v>
      </c>
      <c r="R824" s="58">
        <v>57156.740652268702</v>
      </c>
      <c r="S824" s="58">
        <v>10874.9371192656</v>
      </c>
      <c r="T824" s="58">
        <v>0</v>
      </c>
      <c r="U824" s="58">
        <v>2600.67</v>
      </c>
      <c r="V824" s="58">
        <v>70632.347771534405</v>
      </c>
      <c r="W824" s="58">
        <v>138028.69222846601</v>
      </c>
      <c r="X824" s="58">
        <v>31558.04</v>
      </c>
      <c r="Y824" s="58">
        <v>4706.07</v>
      </c>
      <c r="Z824" s="58">
        <v>2660.62</v>
      </c>
      <c r="AA824" s="58">
        <v>4699.5200000000004</v>
      </c>
      <c r="AB824" s="58">
        <v>2735.3258490566</v>
      </c>
      <c r="AC824" s="58">
        <v>0</v>
      </c>
      <c r="AD824" s="58">
        <v>46359.5758490566</v>
      </c>
      <c r="AE824" s="58">
        <v>5335.5</v>
      </c>
      <c r="AF824" s="58">
        <v>0</v>
      </c>
      <c r="AG824" s="58">
        <v>458.37</v>
      </c>
      <c r="AH824" s="58">
        <v>599.88</v>
      </c>
      <c r="AI824" s="58">
        <v>603</v>
      </c>
      <c r="AJ824" s="58">
        <v>0</v>
      </c>
      <c r="AK824" s="58">
        <v>35.270000000000003</v>
      </c>
      <c r="AL824" s="58">
        <v>0</v>
      </c>
      <c r="AM824" s="58">
        <v>802.54</v>
      </c>
      <c r="AN824" s="58">
        <v>556.95000000000005</v>
      </c>
      <c r="AO824" s="58">
        <v>549.15</v>
      </c>
      <c r="AP824" s="58">
        <v>0</v>
      </c>
      <c r="AQ824" s="58">
        <v>0</v>
      </c>
      <c r="AR824" s="58">
        <v>0</v>
      </c>
      <c r="AS824" s="58">
        <v>0</v>
      </c>
      <c r="AT824" s="58">
        <v>0</v>
      </c>
      <c r="AU824" s="58">
        <v>0</v>
      </c>
      <c r="AV824" s="58">
        <v>2318.3837158911201</v>
      </c>
      <c r="AW824" s="58">
        <v>11259.043715891101</v>
      </c>
      <c r="AX824" s="58">
        <v>24794</v>
      </c>
      <c r="AY824" s="58">
        <v>9754.7169811320691</v>
      </c>
      <c r="AZ824" s="58">
        <v>34548.7169811321</v>
      </c>
      <c r="BA824" s="58">
        <v>45861.355682386202</v>
      </c>
    </row>
    <row r="825" spans="1:53">
      <c r="A825" s="56">
        <v>202405</v>
      </c>
      <c r="B825" s="56" t="s">
        <v>531</v>
      </c>
      <c r="C825" s="56" t="s">
        <v>318</v>
      </c>
      <c r="D825" s="56" t="s">
        <v>317</v>
      </c>
      <c r="E825" s="62" t="str">
        <f>VLOOKUP(C825,'[2]2024年门店-截止10.31'!A:C,3,0)</f>
        <v>营业</v>
      </c>
      <c r="F825" s="63">
        <f>VLOOKUP(C825,[2]面积!A:B,2,0)</f>
        <v>105.1</v>
      </c>
      <c r="G825" s="57" t="str">
        <f>IF(OR(E825="营业",E825="装修中"),VLOOKUP(C825,[2]当前组织架构!C:H,6,0),"")</f>
        <v>刘佳</v>
      </c>
      <c r="H825" s="57" t="str">
        <f>IF(OR(E825="营业",E825="装修中"),VLOOKUP(C825,[2]当前组织架构!C:H,5,0),"")</f>
        <v>王佳</v>
      </c>
      <c r="I825" s="58">
        <v>102068.04</v>
      </c>
      <c r="J825" s="58">
        <v>2972.86</v>
      </c>
      <c r="K825" s="58">
        <v>99095.18</v>
      </c>
      <c r="L825" s="58">
        <v>6104.58</v>
      </c>
      <c r="M825" s="58">
        <v>6798.9</v>
      </c>
      <c r="N825" s="58">
        <v>4710.6899999999996</v>
      </c>
      <c r="O825" s="58">
        <v>18748.87</v>
      </c>
      <c r="P825" s="58">
        <v>0</v>
      </c>
      <c r="Q825" s="58">
        <v>-504.14878001118302</v>
      </c>
      <c r="R825" s="58">
        <v>35858.8912199888</v>
      </c>
      <c r="S825" s="58">
        <v>7870.6191041628799</v>
      </c>
      <c r="T825" s="58">
        <v>0</v>
      </c>
      <c r="U825" s="58">
        <v>6955.1</v>
      </c>
      <c r="V825" s="58">
        <v>50684.610324151698</v>
      </c>
      <c r="W825" s="58">
        <v>48410.569675848303</v>
      </c>
      <c r="X825" s="58">
        <v>14264.12</v>
      </c>
      <c r="Y825" s="58">
        <v>3316.97</v>
      </c>
      <c r="Z825" s="58">
        <v>1372.41</v>
      </c>
      <c r="AA825" s="58">
        <v>5450.43</v>
      </c>
      <c r="AB825" s="58">
        <v>422.24830188678999</v>
      </c>
      <c r="AC825" s="58">
        <v>0</v>
      </c>
      <c r="AD825" s="58">
        <v>24826.178301886801</v>
      </c>
      <c r="AE825" s="58">
        <v>0</v>
      </c>
      <c r="AF825" s="58">
        <v>66</v>
      </c>
      <c r="AG825" s="58">
        <v>288.92</v>
      </c>
      <c r="AH825" s="58">
        <v>333.33</v>
      </c>
      <c r="AI825" s="58">
        <v>0</v>
      </c>
      <c r="AJ825" s="58">
        <v>26</v>
      </c>
      <c r="AK825" s="58">
        <v>47.16</v>
      </c>
      <c r="AL825" s="58">
        <v>0</v>
      </c>
      <c r="AM825" s="58">
        <v>432.51</v>
      </c>
      <c r="AN825" s="58">
        <v>389.82</v>
      </c>
      <c r="AO825" s="58">
        <v>179.31</v>
      </c>
      <c r="AP825" s="58">
        <v>0</v>
      </c>
      <c r="AQ825" s="58">
        <v>0</v>
      </c>
      <c r="AR825" s="58">
        <v>0</v>
      </c>
      <c r="AS825" s="58">
        <v>0</v>
      </c>
      <c r="AT825" s="58">
        <v>0</v>
      </c>
      <c r="AU825" s="58">
        <v>0</v>
      </c>
      <c r="AV825" s="58">
        <v>2574.9708002870998</v>
      </c>
      <c r="AW825" s="58">
        <v>4338.0208002871004</v>
      </c>
      <c r="AX825" s="58">
        <v>5959.17</v>
      </c>
      <c r="AY825" s="58">
        <v>6832</v>
      </c>
      <c r="AZ825" s="58">
        <v>12791.17</v>
      </c>
      <c r="BA825" s="58">
        <v>6455.2005736744004</v>
      </c>
    </row>
    <row r="826" spans="1:53">
      <c r="A826" s="56">
        <v>202405</v>
      </c>
      <c r="B826" s="56" t="s">
        <v>532</v>
      </c>
      <c r="C826" s="56" t="s">
        <v>316</v>
      </c>
      <c r="D826" s="56" t="s">
        <v>315</v>
      </c>
      <c r="E826" s="62" t="str">
        <f>VLOOKUP(C826,'[2]2024年门店-截止10.31'!A:C,3,0)</f>
        <v>营业</v>
      </c>
      <c r="F826" s="63">
        <f>VLOOKUP(C826,[2]面积!A:B,2,0)</f>
        <v>66.17</v>
      </c>
      <c r="G826" s="57" t="str">
        <f>IF(OR(E826="营业",E826="装修中"),VLOOKUP(C826,[2]当前组织架构!C:H,6,0),"")</f>
        <v>江远洋</v>
      </c>
      <c r="H826" s="57" t="str">
        <f>IF(OR(E826="营业",E826="装修中"),VLOOKUP(C826,[2]当前组织架构!C:H,5,0),"")</f>
        <v>胡肖肖</v>
      </c>
      <c r="I826" s="58">
        <v>203959.45</v>
      </c>
      <c r="J826" s="58">
        <v>5940.5700000000097</v>
      </c>
      <c r="K826" s="58">
        <v>198018.88</v>
      </c>
      <c r="L826" s="58">
        <v>9503.52</v>
      </c>
      <c r="M826" s="58">
        <v>12987.33</v>
      </c>
      <c r="N826" s="58">
        <v>9946.5300000000007</v>
      </c>
      <c r="O826" s="58">
        <v>32608.83</v>
      </c>
      <c r="P826" s="58">
        <v>0</v>
      </c>
      <c r="Q826" s="58">
        <v>-1155.4159500173701</v>
      </c>
      <c r="R826" s="58">
        <v>63890.7940499826</v>
      </c>
      <c r="S826" s="58">
        <v>24275.745747197299</v>
      </c>
      <c r="T826" s="58">
        <v>0</v>
      </c>
      <c r="U826" s="58">
        <v>21394.39</v>
      </c>
      <c r="V826" s="58">
        <v>109560.92979718</v>
      </c>
      <c r="W826" s="58">
        <v>88457.950202820095</v>
      </c>
      <c r="X826" s="58">
        <v>26595</v>
      </c>
      <c r="Y826" s="58">
        <v>2634.82</v>
      </c>
      <c r="Z826" s="58">
        <v>4076.99</v>
      </c>
      <c r="AA826" s="58">
        <v>5556.24</v>
      </c>
      <c r="AB826" s="58">
        <v>1084.5622641509401</v>
      </c>
      <c r="AC826" s="58">
        <v>0</v>
      </c>
      <c r="AD826" s="58">
        <v>39947.612264150899</v>
      </c>
      <c r="AE826" s="58">
        <v>6203</v>
      </c>
      <c r="AF826" s="58">
        <v>0</v>
      </c>
      <c r="AG826" s="58">
        <v>630.22</v>
      </c>
      <c r="AH826" s="58">
        <v>0</v>
      </c>
      <c r="AI826" s="58">
        <v>735</v>
      </c>
      <c r="AJ826" s="58">
        <v>0</v>
      </c>
      <c r="AK826" s="58">
        <v>47.5</v>
      </c>
      <c r="AL826" s="58">
        <v>0</v>
      </c>
      <c r="AM826" s="58">
        <v>1041.3</v>
      </c>
      <c r="AN826" s="58">
        <v>477.82</v>
      </c>
      <c r="AO826" s="58">
        <v>1152.5999999999999</v>
      </c>
      <c r="AP826" s="58">
        <v>0</v>
      </c>
      <c r="AQ826" s="58">
        <v>0</v>
      </c>
      <c r="AR826" s="58">
        <v>0</v>
      </c>
      <c r="AS826" s="58">
        <v>0</v>
      </c>
      <c r="AT826" s="58">
        <v>0</v>
      </c>
      <c r="AU826" s="58">
        <v>0</v>
      </c>
      <c r="AV826" s="58">
        <v>2431.1783308083</v>
      </c>
      <c r="AW826" s="58">
        <v>12718.6183308083</v>
      </c>
      <c r="AX826" s="58">
        <v>21523.17</v>
      </c>
      <c r="AY826" s="58">
        <v>5783.41</v>
      </c>
      <c r="AZ826" s="58">
        <v>27306.58</v>
      </c>
      <c r="BA826" s="58">
        <v>8485.1396078608996</v>
      </c>
    </row>
    <row r="827" spans="1:53">
      <c r="A827" s="56">
        <v>202405</v>
      </c>
      <c r="B827" s="56" t="s">
        <v>532</v>
      </c>
      <c r="C827" s="56" t="s">
        <v>326</v>
      </c>
      <c r="D827" s="56" t="s">
        <v>325</v>
      </c>
      <c r="E827" s="62" t="str">
        <f>VLOOKUP(C827,'[2]2024年门店-截止10.31'!A:C,3,0)</f>
        <v>营业</v>
      </c>
      <c r="F827" s="63">
        <f>VLOOKUP(C827,[2]面积!A:B,2,0)</f>
        <v>53</v>
      </c>
      <c r="G827" s="57" t="str">
        <f>IF(OR(E827="营业",E827="装修中"),VLOOKUP(C827,[2]当前组织架构!C:H,6,0),"")</f>
        <v>江远洋</v>
      </c>
      <c r="H827" s="57" t="str">
        <f>IF(OR(E827="营业",E827="装修中"),VLOOKUP(C827,[2]当前组织架构!C:H,5,0),"")</f>
        <v>郭静</v>
      </c>
      <c r="I827" s="58">
        <v>159761.62</v>
      </c>
      <c r="J827" s="58">
        <v>4653.25</v>
      </c>
      <c r="K827" s="58">
        <v>155108.37</v>
      </c>
      <c r="L827" s="58">
        <v>8146.56</v>
      </c>
      <c r="M827" s="58">
        <v>7623.81</v>
      </c>
      <c r="N827" s="58">
        <v>6256.88</v>
      </c>
      <c r="O827" s="58">
        <v>22766.16</v>
      </c>
      <c r="P827" s="58">
        <v>0</v>
      </c>
      <c r="Q827" s="58">
        <v>-795.66542569762896</v>
      </c>
      <c r="R827" s="58">
        <v>43997.7445743024</v>
      </c>
      <c r="S827" s="58">
        <v>16865.045957646202</v>
      </c>
      <c r="T827" s="58">
        <v>0</v>
      </c>
      <c r="U827" s="58">
        <v>5376.37</v>
      </c>
      <c r="V827" s="58">
        <v>66239.160531948495</v>
      </c>
      <c r="W827" s="58">
        <v>88869.2094680515</v>
      </c>
      <c r="X827" s="58">
        <v>18300.61</v>
      </c>
      <c r="Y827" s="58">
        <v>2464.5</v>
      </c>
      <c r="Z827" s="58">
        <v>1947.06</v>
      </c>
      <c r="AA827" s="58">
        <v>4456.95</v>
      </c>
      <c r="AB827" s="58">
        <v>339.05660377357998</v>
      </c>
      <c r="AC827" s="58">
        <v>0</v>
      </c>
      <c r="AD827" s="58">
        <v>27508.176603773602</v>
      </c>
      <c r="AE827" s="58">
        <v>2760.91</v>
      </c>
      <c r="AF827" s="58">
        <v>0</v>
      </c>
      <c r="AG827" s="58">
        <v>331.01</v>
      </c>
      <c r="AH827" s="58">
        <v>255.3</v>
      </c>
      <c r="AI827" s="58">
        <v>0</v>
      </c>
      <c r="AJ827" s="58">
        <v>26</v>
      </c>
      <c r="AK827" s="58">
        <v>36.020000000000003</v>
      </c>
      <c r="AL827" s="58">
        <v>0</v>
      </c>
      <c r="AM827" s="58">
        <v>916.13</v>
      </c>
      <c r="AN827" s="58">
        <v>606.79999999999995</v>
      </c>
      <c r="AO827" s="58">
        <v>761.12</v>
      </c>
      <c r="AP827" s="58">
        <v>0</v>
      </c>
      <c r="AQ827" s="58">
        <v>0</v>
      </c>
      <c r="AR827" s="58">
        <v>0</v>
      </c>
      <c r="AS827" s="58">
        <v>0</v>
      </c>
      <c r="AT827" s="58">
        <v>0</v>
      </c>
      <c r="AU827" s="58">
        <v>0</v>
      </c>
      <c r="AV827" s="58">
        <v>1914.4940026207601</v>
      </c>
      <c r="AW827" s="58">
        <v>7607.7840026207596</v>
      </c>
      <c r="AX827" s="58">
        <v>32065</v>
      </c>
      <c r="AY827" s="58">
        <v>5105</v>
      </c>
      <c r="AZ827" s="58">
        <v>37170</v>
      </c>
      <c r="BA827" s="58">
        <v>16583.248861657099</v>
      </c>
    </row>
    <row r="828" spans="1:53">
      <c r="A828" s="56">
        <v>202405</v>
      </c>
      <c r="B828" s="56" t="s">
        <v>528</v>
      </c>
      <c r="C828" s="56" t="s">
        <v>320</v>
      </c>
      <c r="D828" s="56" t="s">
        <v>319</v>
      </c>
      <c r="E828" s="62" t="str">
        <f>VLOOKUP(C828,'[2]2024年门店-截止10.31'!A:C,3,0)</f>
        <v>营业</v>
      </c>
      <c r="F828" s="63">
        <f>VLOOKUP(C828,[2]面积!A:B,2,0)</f>
        <v>55.22</v>
      </c>
      <c r="G828" s="57" t="str">
        <f>IF(OR(E828="营业",E828="装修中"),VLOOKUP(C828,[2]当前组织架构!C:H,6,0),"")</f>
        <v>江远洋</v>
      </c>
      <c r="H828" s="57" t="str">
        <f>IF(OR(E828="营业",E828="装修中"),VLOOKUP(C828,[2]当前组织架构!C:H,5,0),"")</f>
        <v>严彪</v>
      </c>
      <c r="I828" s="58">
        <v>149517.26</v>
      </c>
      <c r="J828" s="58">
        <v>8463.2400000000198</v>
      </c>
      <c r="K828" s="58">
        <v>141054.01999999999</v>
      </c>
      <c r="L828" s="58">
        <v>6973.91</v>
      </c>
      <c r="M828" s="58">
        <v>5500.61</v>
      </c>
      <c r="N828" s="58">
        <v>5969.11</v>
      </c>
      <c r="O828" s="58">
        <v>18825.3</v>
      </c>
      <c r="P828" s="58">
        <v>0</v>
      </c>
      <c r="Q828" s="58">
        <v>-879.83692983227002</v>
      </c>
      <c r="R828" s="58">
        <v>36389.093070167699</v>
      </c>
      <c r="S828" s="58">
        <v>7280.5310482244704</v>
      </c>
      <c r="T828" s="58">
        <v>0</v>
      </c>
      <c r="U828" s="58">
        <v>2023.92</v>
      </c>
      <c r="V828" s="58">
        <v>45693.544118392201</v>
      </c>
      <c r="W828" s="58">
        <v>95360.475881607796</v>
      </c>
      <c r="X828" s="58">
        <v>25927.64</v>
      </c>
      <c r="Y828" s="58">
        <v>1878.08</v>
      </c>
      <c r="Z828" s="58">
        <v>2507.4699999999998</v>
      </c>
      <c r="AA828" s="58">
        <v>3206.89</v>
      </c>
      <c r="AB828" s="58">
        <v>492.70396226415102</v>
      </c>
      <c r="AC828" s="58">
        <v>0</v>
      </c>
      <c r="AD828" s="58">
        <v>34012.783962264199</v>
      </c>
      <c r="AE828" s="58">
        <v>4831.7</v>
      </c>
      <c r="AF828" s="58">
        <v>0</v>
      </c>
      <c r="AG828" s="58">
        <v>449.19</v>
      </c>
      <c r="AH828" s="58">
        <v>399</v>
      </c>
      <c r="AI828" s="58">
        <v>1410</v>
      </c>
      <c r="AJ828" s="58">
        <v>0</v>
      </c>
      <c r="AK828" s="58">
        <v>44.81</v>
      </c>
      <c r="AL828" s="58">
        <v>0</v>
      </c>
      <c r="AM828" s="58">
        <v>2212.88</v>
      </c>
      <c r="AN828" s="58">
        <v>728.86</v>
      </c>
      <c r="AO828" s="58">
        <v>781.67</v>
      </c>
      <c r="AP828" s="58">
        <v>0</v>
      </c>
      <c r="AQ828" s="58">
        <v>50</v>
      </c>
      <c r="AR828" s="58">
        <v>0</v>
      </c>
      <c r="AS828" s="58">
        <v>0</v>
      </c>
      <c r="AT828" s="58">
        <v>0</v>
      </c>
      <c r="AU828" s="58">
        <v>0</v>
      </c>
      <c r="AV828" s="58">
        <v>2177.78637213804</v>
      </c>
      <c r="AW828" s="58">
        <v>13085.896372138001</v>
      </c>
      <c r="AX828" s="58">
        <v>28924.761904761901</v>
      </c>
      <c r="AY828" s="58">
        <v>9252.1886792452806</v>
      </c>
      <c r="AZ828" s="58">
        <v>38176.950584007202</v>
      </c>
      <c r="BA828" s="58">
        <v>10084.8449631984</v>
      </c>
    </row>
    <row r="829" spans="1:53">
      <c r="A829" s="56">
        <v>202405</v>
      </c>
      <c r="B829" s="56" t="s">
        <v>531</v>
      </c>
      <c r="C829" s="56" t="s">
        <v>324</v>
      </c>
      <c r="D829" s="56" t="s">
        <v>323</v>
      </c>
      <c r="E829" s="62" t="str">
        <f>VLOOKUP(C829,'[2]2024年门店-截止10.31'!A:C,3,0)</f>
        <v>营业</v>
      </c>
      <c r="F829" s="63">
        <f>VLOOKUP(C829,[2]面积!A:B,2,0)</f>
        <v>63.62</v>
      </c>
      <c r="G829" s="57" t="str">
        <f>IF(OR(E829="营业",E829="装修中"),VLOOKUP(C829,[2]当前组织架构!C:H,6,0),"")</f>
        <v>刘佳</v>
      </c>
      <c r="H829" s="57" t="str">
        <f>IF(OR(E829="营业",E829="装修中"),VLOOKUP(C829,[2]当前组织架构!C:H,5,0),"")</f>
        <v>巨伦</v>
      </c>
      <c r="I829" s="58">
        <v>153460.04</v>
      </c>
      <c r="J829" s="58">
        <v>8686.4200000000092</v>
      </c>
      <c r="K829" s="58">
        <v>144773.62</v>
      </c>
      <c r="L829" s="58">
        <v>6393.17</v>
      </c>
      <c r="M829" s="58">
        <v>9361.1</v>
      </c>
      <c r="N829" s="58">
        <v>5952.03</v>
      </c>
      <c r="O829" s="58">
        <v>24270.23</v>
      </c>
      <c r="P829" s="58">
        <v>0</v>
      </c>
      <c r="Q829" s="58">
        <v>-637.43327039344297</v>
      </c>
      <c r="R829" s="58">
        <v>45339.096729606601</v>
      </c>
      <c r="S829" s="58">
        <v>10096.318320664799</v>
      </c>
      <c r="T829" s="58">
        <v>0</v>
      </c>
      <c r="U829" s="58">
        <v>2608.65</v>
      </c>
      <c r="V829" s="58">
        <v>58044.065050271303</v>
      </c>
      <c r="W829" s="58">
        <v>86729.554949728699</v>
      </c>
      <c r="X829" s="58">
        <v>19954.5</v>
      </c>
      <c r="Y829" s="58">
        <v>3296.85</v>
      </c>
      <c r="Z829" s="58">
        <v>974.53</v>
      </c>
      <c r="AA829" s="58">
        <v>6663.88</v>
      </c>
      <c r="AB829" s="58">
        <v>422.48528301887001</v>
      </c>
      <c r="AC829" s="58">
        <v>0</v>
      </c>
      <c r="AD829" s="58">
        <v>31312.245283018899</v>
      </c>
      <c r="AE829" s="58">
        <v>4000</v>
      </c>
      <c r="AF829" s="58">
        <v>228.38</v>
      </c>
      <c r="AG829" s="58">
        <v>340.24</v>
      </c>
      <c r="AH829" s="58">
        <v>380.7</v>
      </c>
      <c r="AI829" s="58">
        <v>170</v>
      </c>
      <c r="AJ829" s="58">
        <v>0</v>
      </c>
      <c r="AK829" s="58">
        <v>31.38</v>
      </c>
      <c r="AL829" s="58">
        <v>0</v>
      </c>
      <c r="AM829" s="58">
        <v>2644.27</v>
      </c>
      <c r="AN829" s="58">
        <v>589.82000000000005</v>
      </c>
      <c r="AO829" s="58">
        <v>659.74</v>
      </c>
      <c r="AP829" s="58">
        <v>0</v>
      </c>
      <c r="AQ829" s="58">
        <v>0</v>
      </c>
      <c r="AR829" s="58">
        <v>0</v>
      </c>
      <c r="AS829" s="58">
        <v>0</v>
      </c>
      <c r="AT829" s="58">
        <v>0</v>
      </c>
      <c r="AU829" s="58">
        <v>0</v>
      </c>
      <c r="AV829" s="58">
        <v>3380.1694525782</v>
      </c>
      <c r="AW829" s="58">
        <v>12424.699452578199</v>
      </c>
      <c r="AX829" s="58">
        <v>14804.4952380952</v>
      </c>
      <c r="AY829" s="58">
        <v>3742.64150943396</v>
      </c>
      <c r="AZ829" s="58">
        <v>18547.136747529199</v>
      </c>
      <c r="BA829" s="58">
        <v>24445.473466602401</v>
      </c>
    </row>
    <row r="830" spans="1:53">
      <c r="A830" s="56">
        <v>202405</v>
      </c>
      <c r="B830" s="56" t="s">
        <v>528</v>
      </c>
      <c r="C830" s="56" t="s">
        <v>322</v>
      </c>
      <c r="D830" s="56" t="s">
        <v>321</v>
      </c>
      <c r="E830" s="62" t="str">
        <f>VLOOKUP(C830,'[2]2024年门店-截止10.31'!A:C,3,0)</f>
        <v>营业</v>
      </c>
      <c r="F830" s="63">
        <f>VLOOKUP(C830,[2]面积!A:B,2,0)</f>
        <v>88.53</v>
      </c>
      <c r="G830" s="57" t="str">
        <f>IF(OR(E830="营业",E830="装修中"),VLOOKUP(C830,[2]当前组织架构!C:H,6,0),"")</f>
        <v>戴斌</v>
      </c>
      <c r="H830" s="57" t="str">
        <f>IF(OR(E830="营业",E830="装修中"),VLOOKUP(C830,[2]当前组织架构!C:H,5,0),"")</f>
        <v>池甜</v>
      </c>
      <c r="I830" s="58">
        <v>216036.79</v>
      </c>
      <c r="J830" s="58">
        <v>6292.3300000000199</v>
      </c>
      <c r="K830" s="58">
        <v>209744.46</v>
      </c>
      <c r="L830" s="58">
        <v>9922.64</v>
      </c>
      <c r="M830" s="58">
        <v>15310.94</v>
      </c>
      <c r="N830" s="58">
        <v>6327.55</v>
      </c>
      <c r="O830" s="58">
        <v>32283.279999999999</v>
      </c>
      <c r="P830" s="58">
        <v>0</v>
      </c>
      <c r="Q830" s="58">
        <v>-1507.2251787575501</v>
      </c>
      <c r="R830" s="58">
        <v>62337.184821242503</v>
      </c>
      <c r="S830" s="58">
        <v>12481.0837686827</v>
      </c>
      <c r="T830" s="58">
        <v>0</v>
      </c>
      <c r="U830" s="58">
        <v>6240.57</v>
      </c>
      <c r="V830" s="58">
        <v>81058.838589925203</v>
      </c>
      <c r="W830" s="58">
        <v>128685.62141007499</v>
      </c>
      <c r="X830" s="58">
        <v>31587</v>
      </c>
      <c r="Y830" s="58">
        <v>6535.98</v>
      </c>
      <c r="Z830" s="58">
        <v>3061.67</v>
      </c>
      <c r="AA830" s="58">
        <v>5912.72</v>
      </c>
      <c r="AB830" s="58">
        <v>677.99377358490995</v>
      </c>
      <c r="AC830" s="58">
        <v>0</v>
      </c>
      <c r="AD830" s="58">
        <v>47775.363773584897</v>
      </c>
      <c r="AE830" s="58">
        <v>4666.57</v>
      </c>
      <c r="AF830" s="58">
        <v>0</v>
      </c>
      <c r="AG830" s="58">
        <v>271.16000000000003</v>
      </c>
      <c r="AH830" s="58">
        <v>324</v>
      </c>
      <c r="AI830" s="58">
        <v>0</v>
      </c>
      <c r="AJ830" s="58">
        <v>339.82</v>
      </c>
      <c r="AK830" s="58">
        <v>36.880000000000003</v>
      </c>
      <c r="AL830" s="58">
        <v>0</v>
      </c>
      <c r="AM830" s="58">
        <v>895.47</v>
      </c>
      <c r="AN830" s="58">
        <v>606.79999999999995</v>
      </c>
      <c r="AO830" s="58">
        <v>1255.1500000000001</v>
      </c>
      <c r="AP830" s="58">
        <v>0</v>
      </c>
      <c r="AQ830" s="58">
        <v>50</v>
      </c>
      <c r="AR830" s="58">
        <v>0</v>
      </c>
      <c r="AS830" s="58">
        <v>0</v>
      </c>
      <c r="AT830" s="58">
        <v>0</v>
      </c>
      <c r="AU830" s="58">
        <v>0</v>
      </c>
      <c r="AV830" s="58">
        <v>2525.4174837584701</v>
      </c>
      <c r="AW830" s="58">
        <v>10971.2674837585</v>
      </c>
      <c r="AX830" s="58">
        <v>23952.93</v>
      </c>
      <c r="AY830" s="58">
        <v>9295.65</v>
      </c>
      <c r="AZ830" s="58">
        <v>33248.58</v>
      </c>
      <c r="BA830" s="58">
        <v>36690.410152731602</v>
      </c>
    </row>
    <row r="831" spans="1:53">
      <c r="A831" s="56">
        <v>202405</v>
      </c>
      <c r="B831" s="56" t="s">
        <v>528</v>
      </c>
      <c r="C831" s="56" t="s">
        <v>330</v>
      </c>
      <c r="D831" s="56" t="s">
        <v>329</v>
      </c>
      <c r="E831" s="62" t="str">
        <f>VLOOKUP(C831,'[2]2024年门店-截止10.31'!A:C,3,0)</f>
        <v>营业</v>
      </c>
      <c r="F831" s="63">
        <f>VLOOKUP(C831,[2]面积!A:B,2,0)</f>
        <v>49.92</v>
      </c>
      <c r="G831" s="57" t="str">
        <f>IF(OR(E831="营业",E831="装修中"),VLOOKUP(C831,[2]当前组织架构!C:H,6,0),"")</f>
        <v>江远洋</v>
      </c>
      <c r="H831" s="57" t="str">
        <f>IF(OR(E831="营业",E831="装修中"),VLOOKUP(C831,[2]当前组织架构!C:H,5,0),"")</f>
        <v>许瑛伦</v>
      </c>
      <c r="I831" s="58">
        <v>30774.94</v>
      </c>
      <c r="J831" s="58">
        <v>1741.98</v>
      </c>
      <c r="K831" s="58">
        <v>29032.959999999999</v>
      </c>
      <c r="L831" s="58">
        <v>1601.11</v>
      </c>
      <c r="M831" s="58">
        <v>1482.65</v>
      </c>
      <c r="N831" s="58">
        <v>1569.16</v>
      </c>
      <c r="O831" s="58">
        <v>3700.12</v>
      </c>
      <c r="P831" s="58">
        <v>0</v>
      </c>
      <c r="Q831" s="58">
        <v>-197.19678210150201</v>
      </c>
      <c r="R831" s="58">
        <v>8155.8432178985004</v>
      </c>
      <c r="S831" s="58">
        <v>1494.99196732117</v>
      </c>
      <c r="T831" s="58">
        <v>0</v>
      </c>
      <c r="U831" s="58">
        <v>1871.56</v>
      </c>
      <c r="V831" s="58">
        <v>11522.395185219701</v>
      </c>
      <c r="W831" s="58">
        <v>17510.5648147803</v>
      </c>
      <c r="X831" s="58">
        <v>3800</v>
      </c>
      <c r="Y831" s="58">
        <v>579.83000000000004</v>
      </c>
      <c r="Z831" s="58">
        <v>400</v>
      </c>
      <c r="AA831" s="58">
        <v>889.84</v>
      </c>
      <c r="AB831" s="58">
        <v>99.60358490566</v>
      </c>
      <c r="AC831" s="58">
        <v>0</v>
      </c>
      <c r="AD831" s="58">
        <v>5769.2735849056598</v>
      </c>
      <c r="AE831" s="58">
        <v>1893.6</v>
      </c>
      <c r="AF831" s="58">
        <v>0</v>
      </c>
      <c r="AG831" s="58">
        <v>0</v>
      </c>
      <c r="AH831" s="58">
        <v>399</v>
      </c>
      <c r="AI831" s="58">
        <v>0</v>
      </c>
      <c r="AJ831" s="58">
        <v>0</v>
      </c>
      <c r="AK831" s="58">
        <v>44.83</v>
      </c>
      <c r="AL831" s="58">
        <v>0</v>
      </c>
      <c r="AM831" s="58">
        <v>205.4</v>
      </c>
      <c r="AN831" s="58">
        <v>1069.3800000000001</v>
      </c>
      <c r="AO831" s="58">
        <v>194.25</v>
      </c>
      <c r="AP831" s="58">
        <v>0</v>
      </c>
      <c r="AQ831" s="58">
        <v>2654.5</v>
      </c>
      <c r="AR831" s="58">
        <v>0</v>
      </c>
      <c r="AS831" s="58">
        <v>0</v>
      </c>
      <c r="AT831" s="58">
        <v>0</v>
      </c>
      <c r="AU831" s="58">
        <v>0</v>
      </c>
      <c r="AV831" s="58">
        <v>2177.78637213804</v>
      </c>
      <c r="AW831" s="58">
        <v>8638.7463721380409</v>
      </c>
      <c r="AX831" s="58">
        <v>5229.7142857142899</v>
      </c>
      <c r="AY831" s="58">
        <v>2119.2452830188699</v>
      </c>
      <c r="AZ831" s="58">
        <v>7348.9595687331603</v>
      </c>
      <c r="BA831" s="58">
        <v>-4246.4147109965597</v>
      </c>
    </row>
    <row r="832" spans="1:53">
      <c r="A832" s="56">
        <v>202405</v>
      </c>
      <c r="B832" s="56" t="s">
        <v>528</v>
      </c>
      <c r="C832" s="56" t="s">
        <v>328</v>
      </c>
      <c r="D832" s="56" t="s">
        <v>327</v>
      </c>
      <c r="E832" s="62" t="str">
        <f>VLOOKUP(C832,'[2]2024年门店-截止10.31'!A:C,3,0)</f>
        <v>营业</v>
      </c>
      <c r="F832" s="63">
        <f>VLOOKUP(C832,[2]面积!A:B,2,0)</f>
        <v>45</v>
      </c>
      <c r="G832" s="57" t="str">
        <f>IF(OR(E832="营业",E832="装修中"),VLOOKUP(C832,[2]当前组织架构!C:H,6,0),"")</f>
        <v>孙军</v>
      </c>
      <c r="H832" s="57" t="str">
        <f>IF(OR(E832="营业",E832="装修中"),VLOOKUP(C832,[2]当前组织架构!C:H,5,0),"")</f>
        <v>殷艳花</v>
      </c>
      <c r="I832" s="58">
        <v>188842.55</v>
      </c>
      <c r="J832" s="58">
        <v>10689.2</v>
      </c>
      <c r="K832" s="58">
        <v>178153.35</v>
      </c>
      <c r="L832" s="58">
        <v>9354.2099999999991</v>
      </c>
      <c r="M832" s="58">
        <v>9562.7999999999993</v>
      </c>
      <c r="N832" s="58">
        <v>11915.55</v>
      </c>
      <c r="O832" s="58">
        <v>24748.73</v>
      </c>
      <c r="P832" s="58">
        <v>0</v>
      </c>
      <c r="Q832" s="58">
        <v>-1312.1512087875101</v>
      </c>
      <c r="R832" s="58">
        <v>54269.138791212499</v>
      </c>
      <c r="S832" s="58">
        <v>9981.4450608426305</v>
      </c>
      <c r="T832" s="58">
        <v>0</v>
      </c>
      <c r="U832" s="58">
        <v>2477.06</v>
      </c>
      <c r="V832" s="58">
        <v>66727.643852055102</v>
      </c>
      <c r="W832" s="58">
        <v>111425.70614794501</v>
      </c>
      <c r="X832" s="58">
        <v>26940.34</v>
      </c>
      <c r="Y832" s="58">
        <v>5976.92</v>
      </c>
      <c r="Z832" s="58">
        <v>1430</v>
      </c>
      <c r="AA832" s="58">
        <v>10908.5</v>
      </c>
      <c r="AB832" s="58">
        <v>1226.39339622642</v>
      </c>
      <c r="AC832" s="58">
        <v>0</v>
      </c>
      <c r="AD832" s="58">
        <v>46482.1533962264</v>
      </c>
      <c r="AE832" s="58">
        <v>3481.14</v>
      </c>
      <c r="AF832" s="58">
        <v>0</v>
      </c>
      <c r="AG832" s="58">
        <v>731.37</v>
      </c>
      <c r="AH832" s="58">
        <v>622.66999999999996</v>
      </c>
      <c r="AI832" s="58">
        <v>435</v>
      </c>
      <c r="AJ832" s="58">
        <v>58.41</v>
      </c>
      <c r="AK832" s="58">
        <v>33.700000000000003</v>
      </c>
      <c r="AL832" s="58">
        <v>0</v>
      </c>
      <c r="AM832" s="58">
        <v>1121.19</v>
      </c>
      <c r="AN832" s="58">
        <v>288.82</v>
      </c>
      <c r="AO832" s="58">
        <v>696.04</v>
      </c>
      <c r="AP832" s="58">
        <v>0</v>
      </c>
      <c r="AQ832" s="58">
        <v>300</v>
      </c>
      <c r="AR832" s="58">
        <v>0</v>
      </c>
      <c r="AS832" s="58">
        <v>0</v>
      </c>
      <c r="AT832" s="58">
        <v>0</v>
      </c>
      <c r="AU832" s="58">
        <v>0</v>
      </c>
      <c r="AV832" s="58">
        <v>2134.07723218615</v>
      </c>
      <c r="AW832" s="58">
        <v>9902.4172321861497</v>
      </c>
      <c r="AX832" s="58">
        <v>18250</v>
      </c>
      <c r="AY832" s="58">
        <v>2582.5471698113201</v>
      </c>
      <c r="AZ832" s="58">
        <v>20832.5471698113</v>
      </c>
      <c r="BA832" s="58">
        <v>34208.588349721103</v>
      </c>
    </row>
    <row r="833" spans="1:53">
      <c r="A833" s="56">
        <v>202405</v>
      </c>
      <c r="B833" s="56" t="s">
        <v>531</v>
      </c>
      <c r="C833" s="56" t="s">
        <v>332</v>
      </c>
      <c r="D833" s="56" t="s">
        <v>331</v>
      </c>
      <c r="E833" s="62" t="str">
        <f>VLOOKUP(C833,'[2]2024年门店-截止10.31'!A:C,3,0)</f>
        <v>营业</v>
      </c>
      <c r="F833" s="63">
        <f>VLOOKUP(C833,[2]面积!A:B,2,0)</f>
        <v>109.8</v>
      </c>
      <c r="G833" s="57" t="str">
        <f>IF(OR(E833="营业",E833="装修中"),VLOOKUP(C833,[2]当前组织架构!C:H,6,0),"")</f>
        <v>刘佳</v>
      </c>
      <c r="H833" s="57" t="str">
        <f>IF(OR(E833="营业",E833="装修中"),VLOOKUP(C833,[2]当前组织架构!C:H,5,0),"")</f>
        <v>解雯雯</v>
      </c>
      <c r="I833" s="58">
        <v>159643.63</v>
      </c>
      <c r="J833" s="58">
        <v>9036.4299999999894</v>
      </c>
      <c r="K833" s="58">
        <v>150607.20000000001</v>
      </c>
      <c r="L833" s="58">
        <v>6247.39</v>
      </c>
      <c r="M833" s="58">
        <v>9690.2199999999993</v>
      </c>
      <c r="N833" s="58">
        <v>4316.66</v>
      </c>
      <c r="O833" s="58">
        <v>23495.24</v>
      </c>
      <c r="P833" s="58">
        <v>0</v>
      </c>
      <c r="Q833" s="58">
        <v>-606.55715508348806</v>
      </c>
      <c r="R833" s="58">
        <v>43142.952844916501</v>
      </c>
      <c r="S833" s="58">
        <v>9710.0831329560006</v>
      </c>
      <c r="T833" s="58">
        <v>0</v>
      </c>
      <c r="U833" s="58">
        <v>2201.83</v>
      </c>
      <c r="V833" s="58">
        <v>55054.865977872498</v>
      </c>
      <c r="W833" s="58">
        <v>95552.334022127499</v>
      </c>
      <c r="X833" s="58">
        <v>20956.97</v>
      </c>
      <c r="Y833" s="58">
        <v>4510.3500000000004</v>
      </c>
      <c r="Z833" s="58">
        <v>0</v>
      </c>
      <c r="AA833" s="58">
        <v>6558.93</v>
      </c>
      <c r="AB833" s="58">
        <v>697.67811320755004</v>
      </c>
      <c r="AC833" s="58">
        <v>0</v>
      </c>
      <c r="AD833" s="58">
        <v>32723.928113207501</v>
      </c>
      <c r="AE833" s="58">
        <v>285</v>
      </c>
      <c r="AF833" s="58">
        <v>0</v>
      </c>
      <c r="AG833" s="58">
        <v>3.85</v>
      </c>
      <c r="AH833" s="58">
        <v>0</v>
      </c>
      <c r="AI833" s="58">
        <v>0</v>
      </c>
      <c r="AJ833" s="58">
        <v>58.41</v>
      </c>
      <c r="AK833" s="58">
        <v>43.92</v>
      </c>
      <c r="AL833" s="58">
        <v>0</v>
      </c>
      <c r="AM833" s="58">
        <v>352.23</v>
      </c>
      <c r="AN833" s="58">
        <v>662.12</v>
      </c>
      <c r="AO833" s="58">
        <v>612.29</v>
      </c>
      <c r="AP833" s="58">
        <v>0</v>
      </c>
      <c r="AQ833" s="58">
        <v>0</v>
      </c>
      <c r="AR833" s="58">
        <v>0</v>
      </c>
      <c r="AS833" s="58">
        <v>0</v>
      </c>
      <c r="AT833" s="58">
        <v>0</v>
      </c>
      <c r="AU833" s="58">
        <v>0</v>
      </c>
      <c r="AV833" s="58">
        <v>2376.3796053185501</v>
      </c>
      <c r="AW833" s="58">
        <v>4394.1996053185503</v>
      </c>
      <c r="AX833" s="58">
        <v>20993.142857142899</v>
      </c>
      <c r="AY833" s="58">
        <v>14410.377358490599</v>
      </c>
      <c r="AZ833" s="58">
        <v>35403.5202156335</v>
      </c>
      <c r="BA833" s="58">
        <v>23030.686087967999</v>
      </c>
    </row>
    <row r="834" spans="1:53">
      <c r="A834" s="56">
        <v>202405</v>
      </c>
      <c r="B834" s="56" t="s">
        <v>528</v>
      </c>
      <c r="C834" s="56" t="s">
        <v>334</v>
      </c>
      <c r="D834" s="56" t="s">
        <v>333</v>
      </c>
      <c r="E834" s="62" t="str">
        <f>VLOOKUP(C834,'[2]2024年门店-截止10.31'!A:C,3,0)</f>
        <v>营业</v>
      </c>
      <c r="F834" s="63">
        <f>VLOOKUP(C834,[2]面积!A:B,2,0)</f>
        <v>39</v>
      </c>
      <c r="G834" s="57" t="str">
        <f>IF(OR(E834="营业",E834="装修中"),VLOOKUP(C834,[2]当前组织架构!C:H,6,0),"")</f>
        <v>戴斌</v>
      </c>
      <c r="H834" s="57" t="str">
        <f>IF(OR(E834="营业",E834="装修中"),VLOOKUP(C834,[2]当前组织架构!C:H,5,0),"")</f>
        <v>冯珏</v>
      </c>
      <c r="I834" s="58">
        <v>194817.09</v>
      </c>
      <c r="J834" s="58">
        <v>11027.38</v>
      </c>
      <c r="K834" s="58">
        <v>183789.71</v>
      </c>
      <c r="L834" s="58">
        <v>9507.93</v>
      </c>
      <c r="M834" s="58">
        <v>9796.74</v>
      </c>
      <c r="N834" s="58">
        <v>13774.26</v>
      </c>
      <c r="O834" s="58">
        <v>25598.89</v>
      </c>
      <c r="P834" s="58">
        <v>0</v>
      </c>
      <c r="Q834" s="58">
        <v>-1385.2534268638899</v>
      </c>
      <c r="R834" s="58">
        <v>57292.5665731361</v>
      </c>
      <c r="S834" s="58">
        <v>10398.250858712399</v>
      </c>
      <c r="T834" s="58">
        <v>0</v>
      </c>
      <c r="U834" s="58">
        <v>2723.31</v>
      </c>
      <c r="V834" s="58">
        <v>70414.127431848494</v>
      </c>
      <c r="W834" s="58">
        <v>113375.582568151</v>
      </c>
      <c r="X834" s="58">
        <v>24695.55</v>
      </c>
      <c r="Y834" s="58">
        <v>6689.16</v>
      </c>
      <c r="Z834" s="58">
        <v>2700.8</v>
      </c>
      <c r="AA834" s="58">
        <v>5020.5</v>
      </c>
      <c r="AB834" s="58">
        <v>2512.9745283018901</v>
      </c>
      <c r="AC834" s="58">
        <v>0</v>
      </c>
      <c r="AD834" s="58">
        <v>41618.984528301902</v>
      </c>
      <c r="AE834" s="58">
        <v>3419.59</v>
      </c>
      <c r="AF834" s="58">
        <v>108.52</v>
      </c>
      <c r="AG834" s="58">
        <v>487.98</v>
      </c>
      <c r="AH834" s="58">
        <v>742.33</v>
      </c>
      <c r="AI834" s="58">
        <v>320</v>
      </c>
      <c r="AJ834" s="58">
        <v>0</v>
      </c>
      <c r="AK834" s="58">
        <v>0</v>
      </c>
      <c r="AL834" s="58">
        <v>0</v>
      </c>
      <c r="AM834" s="58">
        <v>795.48</v>
      </c>
      <c r="AN834" s="58">
        <v>2117.6999999999998</v>
      </c>
      <c r="AO834" s="58">
        <v>574.37</v>
      </c>
      <c r="AP834" s="58">
        <v>500</v>
      </c>
      <c r="AQ834" s="58">
        <v>0</v>
      </c>
      <c r="AR834" s="58">
        <v>0</v>
      </c>
      <c r="AS834" s="58">
        <v>0</v>
      </c>
      <c r="AT834" s="58">
        <v>0</v>
      </c>
      <c r="AU834" s="58">
        <v>0</v>
      </c>
      <c r="AV834" s="58">
        <v>2609.9533118507202</v>
      </c>
      <c r="AW834" s="58">
        <v>11675.9233118507</v>
      </c>
      <c r="AX834" s="58">
        <v>39004.809523809497</v>
      </c>
      <c r="AY834" s="58">
        <v>94.339622641509393</v>
      </c>
      <c r="AZ834" s="58">
        <v>39099.149146451004</v>
      </c>
      <c r="BA834" s="58">
        <v>20981.525581547401</v>
      </c>
    </row>
    <row r="835" spans="1:53">
      <c r="A835" s="56">
        <v>202405</v>
      </c>
      <c r="B835" s="56" t="s">
        <v>528</v>
      </c>
      <c r="C835" s="56" t="s">
        <v>336</v>
      </c>
      <c r="D835" s="56" t="s">
        <v>335</v>
      </c>
      <c r="E835" s="62" t="str">
        <f>VLOOKUP(C835,'[2]2024年门店-截止10.31'!A:C,3,0)</f>
        <v>营业</v>
      </c>
      <c r="F835" s="63">
        <f>VLOOKUP(C835,[2]面积!A:B,2,0)</f>
        <v>59.54</v>
      </c>
      <c r="G835" s="57" t="str">
        <f>IF(OR(E835="营业",E835="装修中"),VLOOKUP(C835,[2]当前组织架构!C:H,6,0),"")</f>
        <v>江远洋</v>
      </c>
      <c r="H835" s="57" t="str">
        <f>IF(OR(E835="营业",E835="装修中"),VLOOKUP(C835,[2]当前组织架构!C:H,5,0),"")</f>
        <v>胡肖肖</v>
      </c>
      <c r="I835" s="58">
        <v>170926.92</v>
      </c>
      <c r="J835" s="58">
        <v>4978.4500000000098</v>
      </c>
      <c r="K835" s="58">
        <v>165948.47</v>
      </c>
      <c r="L835" s="58">
        <v>9384.0300000000007</v>
      </c>
      <c r="M835" s="58">
        <v>7253.27</v>
      </c>
      <c r="N835" s="58">
        <v>7142.49</v>
      </c>
      <c r="O835" s="58">
        <v>22585.71</v>
      </c>
      <c r="P835" s="58">
        <v>0</v>
      </c>
      <c r="Q835" s="58">
        <v>-1094.58680917692</v>
      </c>
      <c r="R835" s="58">
        <v>45270.913190823099</v>
      </c>
      <c r="S835" s="58">
        <v>8837.7060321568097</v>
      </c>
      <c r="T835" s="58">
        <v>0</v>
      </c>
      <c r="U835" s="58">
        <v>30414.19</v>
      </c>
      <c r="V835" s="58">
        <v>84522.809222979893</v>
      </c>
      <c r="W835" s="58">
        <v>81425.660777020094</v>
      </c>
      <c r="X835" s="58">
        <v>21012.69</v>
      </c>
      <c r="Y835" s="58">
        <v>2024.31</v>
      </c>
      <c r="Z835" s="58">
        <v>3244.31</v>
      </c>
      <c r="AA835" s="58">
        <v>5158.88</v>
      </c>
      <c r="AB835" s="58">
        <v>1057.82490566038</v>
      </c>
      <c r="AC835" s="58">
        <v>0</v>
      </c>
      <c r="AD835" s="58">
        <v>32498.014905660399</v>
      </c>
      <c r="AE835" s="58">
        <v>2670.26</v>
      </c>
      <c r="AF835" s="58">
        <v>0</v>
      </c>
      <c r="AG835" s="58">
        <v>378.57</v>
      </c>
      <c r="AH835" s="58">
        <v>398</v>
      </c>
      <c r="AI835" s="58">
        <v>600</v>
      </c>
      <c r="AJ835" s="58">
        <v>8.4</v>
      </c>
      <c r="AK835" s="58">
        <v>44.81</v>
      </c>
      <c r="AL835" s="58">
        <v>0</v>
      </c>
      <c r="AM835" s="58">
        <v>1069.3599999999999</v>
      </c>
      <c r="AN835" s="58">
        <v>389.82</v>
      </c>
      <c r="AO835" s="58">
        <v>414.03</v>
      </c>
      <c r="AP835" s="58">
        <v>0</v>
      </c>
      <c r="AQ835" s="58">
        <v>2650</v>
      </c>
      <c r="AR835" s="58">
        <v>0</v>
      </c>
      <c r="AS835" s="58">
        <v>0</v>
      </c>
      <c r="AT835" s="58">
        <v>0</v>
      </c>
      <c r="AU835" s="58">
        <v>0</v>
      </c>
      <c r="AV835" s="58">
        <v>2431.1783308083</v>
      </c>
      <c r="AW835" s="58">
        <v>11054.4283308083</v>
      </c>
      <c r="AX835" s="58">
        <v>25602.2</v>
      </c>
      <c r="AY835" s="58">
        <v>6748.02</v>
      </c>
      <c r="AZ835" s="58">
        <v>32350.22</v>
      </c>
      <c r="BA835" s="58">
        <v>5522.9975405513997</v>
      </c>
    </row>
    <row r="836" spans="1:53">
      <c r="A836" s="56">
        <v>202405</v>
      </c>
      <c r="B836" s="56" t="s">
        <v>528</v>
      </c>
      <c r="C836" s="56" t="s">
        <v>340</v>
      </c>
      <c r="D836" s="56" t="s">
        <v>339</v>
      </c>
      <c r="E836" s="62" t="str">
        <f>VLOOKUP(C836,'[2]2024年门店-截止10.31'!A:C,3,0)</f>
        <v>营业</v>
      </c>
      <c r="F836" s="63">
        <f>VLOOKUP(C836,[2]面积!A:B,2,0)</f>
        <v>75</v>
      </c>
      <c r="G836" s="57" t="str">
        <f>IF(OR(E836="营业",E836="装修中"),VLOOKUP(C836,[2]当前组织架构!C:H,6,0),"")</f>
        <v>江远洋</v>
      </c>
      <c r="H836" s="57" t="str">
        <f>IF(OR(E836="营业",E836="装修中"),VLOOKUP(C836,[2]当前组织架构!C:H,5,0),"")</f>
        <v>胡肖肖</v>
      </c>
      <c r="I836" s="58">
        <v>205928.41</v>
      </c>
      <c r="J836" s="58">
        <v>5997.91</v>
      </c>
      <c r="K836" s="58">
        <v>199930.5</v>
      </c>
      <c r="L836" s="58">
        <v>11109.01</v>
      </c>
      <c r="M836" s="58">
        <v>15580.1</v>
      </c>
      <c r="N836" s="58">
        <v>6493.52</v>
      </c>
      <c r="O836" s="58">
        <v>30456.86</v>
      </c>
      <c r="P836" s="58">
        <v>0</v>
      </c>
      <c r="Q836" s="58">
        <v>-1502.3874712177501</v>
      </c>
      <c r="R836" s="58">
        <v>62137.102528782299</v>
      </c>
      <c r="S836" s="58">
        <v>11987.1222053409</v>
      </c>
      <c r="T836" s="58">
        <v>0</v>
      </c>
      <c r="U836" s="58">
        <v>16653.63</v>
      </c>
      <c r="V836" s="58">
        <v>90777.854734123204</v>
      </c>
      <c r="W836" s="58">
        <v>109152.645265877</v>
      </c>
      <c r="X836" s="58">
        <v>22835.79</v>
      </c>
      <c r="Y836" s="58">
        <v>2804.83</v>
      </c>
      <c r="Z836" s="58">
        <v>2119.67</v>
      </c>
      <c r="AA836" s="58">
        <v>2541.38</v>
      </c>
      <c r="AB836" s="58">
        <v>2740.7662264150899</v>
      </c>
      <c r="AC836" s="58">
        <v>0</v>
      </c>
      <c r="AD836" s="58">
        <v>33042.436226415099</v>
      </c>
      <c r="AE836" s="58">
        <v>3700</v>
      </c>
      <c r="AF836" s="58">
        <v>49.5</v>
      </c>
      <c r="AG836" s="58">
        <v>372.17</v>
      </c>
      <c r="AH836" s="58">
        <v>200</v>
      </c>
      <c r="AI836" s="58">
        <v>0</v>
      </c>
      <c r="AJ836" s="58">
        <v>486.06</v>
      </c>
      <c r="AK836" s="58">
        <v>44.81</v>
      </c>
      <c r="AL836" s="58">
        <v>0</v>
      </c>
      <c r="AM836" s="58">
        <v>2003.35</v>
      </c>
      <c r="AN836" s="58">
        <v>701.67</v>
      </c>
      <c r="AO836" s="58">
        <v>859.08</v>
      </c>
      <c r="AP836" s="58">
        <v>0</v>
      </c>
      <c r="AQ836" s="58">
        <v>2500</v>
      </c>
      <c r="AR836" s="58">
        <v>0</v>
      </c>
      <c r="AS836" s="58">
        <v>0</v>
      </c>
      <c r="AT836" s="58">
        <v>0</v>
      </c>
      <c r="AU836" s="58">
        <v>0</v>
      </c>
      <c r="AV836" s="58">
        <v>2431.1783308083</v>
      </c>
      <c r="AW836" s="58">
        <v>13347.818330808301</v>
      </c>
      <c r="AX836" s="58">
        <v>30000</v>
      </c>
      <c r="AY836" s="58">
        <v>6150</v>
      </c>
      <c r="AZ836" s="58">
        <v>36150</v>
      </c>
      <c r="BA836" s="58">
        <v>26612.390708653598</v>
      </c>
    </row>
    <row r="837" spans="1:53">
      <c r="A837" s="56">
        <v>202405</v>
      </c>
      <c r="B837" s="56" t="s">
        <v>531</v>
      </c>
      <c r="C837" s="56" t="s">
        <v>342</v>
      </c>
      <c r="D837" s="56" t="s">
        <v>341</v>
      </c>
      <c r="E837" s="62" t="str">
        <f>VLOOKUP(C837,'[2]2024年门店-截止10.31'!A:C,3,0)</f>
        <v>营业</v>
      </c>
      <c r="F837" s="63">
        <f>VLOOKUP(C837,[2]面积!A:B,2,0)</f>
        <v>66.400000000000006</v>
      </c>
      <c r="G837" s="57" t="str">
        <f>IF(OR(E837="营业",E837="装修中"),VLOOKUP(C837,[2]当前组织架构!C:H,6,0),"")</f>
        <v>刘佳</v>
      </c>
      <c r="H837" s="57" t="str">
        <f>IF(OR(E837="营业",E837="装修中"),VLOOKUP(C837,[2]当前组织架构!C:H,5,0),"")</f>
        <v>解雯雯</v>
      </c>
      <c r="I837" s="58">
        <v>179512.26</v>
      </c>
      <c r="J837" s="58">
        <v>10161.07</v>
      </c>
      <c r="K837" s="58">
        <v>169351.19</v>
      </c>
      <c r="L837" s="58">
        <v>7843.58</v>
      </c>
      <c r="M837" s="58">
        <v>7600.53</v>
      </c>
      <c r="N837" s="58">
        <v>6950.66</v>
      </c>
      <c r="O837" s="58">
        <v>24120.37</v>
      </c>
      <c r="P837" s="58">
        <v>0</v>
      </c>
      <c r="Q837" s="58">
        <v>-644.90073115584903</v>
      </c>
      <c r="R837" s="58">
        <v>45870.239268844103</v>
      </c>
      <c r="S837" s="58">
        <v>10103.168880891</v>
      </c>
      <c r="T837" s="58">
        <v>0</v>
      </c>
      <c r="U837" s="58">
        <v>2201.83</v>
      </c>
      <c r="V837" s="58">
        <v>58175.238149735203</v>
      </c>
      <c r="W837" s="58">
        <v>111175.951850265</v>
      </c>
      <c r="X837" s="58">
        <v>26368.82</v>
      </c>
      <c r="Y837" s="58">
        <v>4563.1000000000004</v>
      </c>
      <c r="Z837" s="58">
        <v>0</v>
      </c>
      <c r="AA837" s="58">
        <v>4917.6000000000004</v>
      </c>
      <c r="AB837" s="58">
        <v>2098.6337735849102</v>
      </c>
      <c r="AC837" s="58">
        <v>0</v>
      </c>
      <c r="AD837" s="58">
        <v>37948.153773584898</v>
      </c>
      <c r="AE837" s="58">
        <v>5500</v>
      </c>
      <c r="AF837" s="58">
        <v>0</v>
      </c>
      <c r="AG837" s="58">
        <v>276.32</v>
      </c>
      <c r="AH837" s="58">
        <v>0</v>
      </c>
      <c r="AI837" s="58">
        <v>0</v>
      </c>
      <c r="AJ837" s="58">
        <v>97.35</v>
      </c>
      <c r="AK837" s="58">
        <v>0</v>
      </c>
      <c r="AL837" s="58">
        <v>0</v>
      </c>
      <c r="AM837" s="58">
        <v>1239.53</v>
      </c>
      <c r="AN837" s="58">
        <v>993.6</v>
      </c>
      <c r="AO837" s="58">
        <v>743.41</v>
      </c>
      <c r="AP837" s="58">
        <v>0</v>
      </c>
      <c r="AQ837" s="58">
        <v>0</v>
      </c>
      <c r="AR837" s="58">
        <v>0</v>
      </c>
      <c r="AS837" s="58">
        <v>0</v>
      </c>
      <c r="AT837" s="58">
        <v>0</v>
      </c>
      <c r="AU837" s="58">
        <v>0</v>
      </c>
      <c r="AV837" s="58">
        <v>2376.3796053185501</v>
      </c>
      <c r="AW837" s="58">
        <v>11226.589605318501</v>
      </c>
      <c r="AX837" s="58">
        <v>48693.333333333299</v>
      </c>
      <c r="AY837" s="58">
        <v>5261.8867924528304</v>
      </c>
      <c r="AZ837" s="58">
        <v>53955.220125786102</v>
      </c>
      <c r="BA837" s="58">
        <v>8045.9883455754798</v>
      </c>
    </row>
    <row r="838" spans="1:53">
      <c r="A838" s="56">
        <v>202405</v>
      </c>
      <c r="B838" s="56" t="s">
        <v>528</v>
      </c>
      <c r="C838" s="56" t="s">
        <v>338</v>
      </c>
      <c r="D838" s="56" t="s">
        <v>337</v>
      </c>
      <c r="E838" s="62" t="str">
        <f>VLOOKUP(C838,'[2]2024年门店-截止10.31'!A:C,3,0)</f>
        <v>营业</v>
      </c>
      <c r="F838" s="63">
        <f>VLOOKUP(C838,[2]面积!A:B,2,0)</f>
        <v>114.6</v>
      </c>
      <c r="G838" s="57" t="str">
        <f>IF(OR(E838="营业",E838="装修中"),VLOOKUP(C838,[2]当前组织架构!C:H,6,0),"")</f>
        <v>江远洋</v>
      </c>
      <c r="H838" s="57" t="str">
        <f>IF(OR(E838="营业",E838="装修中"),VLOOKUP(C838,[2]当前组织架构!C:H,5,0),"")</f>
        <v>许瑛伦</v>
      </c>
      <c r="I838" s="58">
        <v>345982.29</v>
      </c>
      <c r="J838" s="58">
        <v>19583.900000000001</v>
      </c>
      <c r="K838" s="58">
        <v>326398.39</v>
      </c>
      <c r="L838" s="58">
        <v>15344.06</v>
      </c>
      <c r="M838" s="58">
        <v>13442.86</v>
      </c>
      <c r="N838" s="58">
        <v>10988.85</v>
      </c>
      <c r="O838" s="58">
        <v>42894.67</v>
      </c>
      <c r="P838" s="58">
        <v>0</v>
      </c>
      <c r="Q838" s="58">
        <v>-1951.6660692293301</v>
      </c>
      <c r="R838" s="58">
        <v>80718.773930770694</v>
      </c>
      <c r="S838" s="58">
        <v>16449.106264921898</v>
      </c>
      <c r="T838" s="58">
        <v>0</v>
      </c>
      <c r="U838" s="58">
        <v>2151.2600000000002</v>
      </c>
      <c r="V838" s="58">
        <v>99319.140195692496</v>
      </c>
      <c r="W838" s="58">
        <v>227079.24980430701</v>
      </c>
      <c r="X838" s="58">
        <v>36955.599999999999</v>
      </c>
      <c r="Y838" s="58">
        <v>4831.38</v>
      </c>
      <c r="Z838" s="58">
        <v>6324.18</v>
      </c>
      <c r="AA838" s="58">
        <v>4191.1000000000004</v>
      </c>
      <c r="AB838" s="58">
        <v>3125.5071698113202</v>
      </c>
      <c r="AC838" s="58">
        <v>0</v>
      </c>
      <c r="AD838" s="58">
        <v>55427.767169811297</v>
      </c>
      <c r="AE838" s="58">
        <v>6966.43</v>
      </c>
      <c r="AF838" s="58">
        <v>101</v>
      </c>
      <c r="AG838" s="58">
        <v>289</v>
      </c>
      <c r="AH838" s="58">
        <v>399</v>
      </c>
      <c r="AI838" s="58">
        <v>1890</v>
      </c>
      <c r="AJ838" s="58">
        <v>28.33</v>
      </c>
      <c r="AK838" s="58">
        <v>44.81</v>
      </c>
      <c r="AL838" s="58">
        <v>0</v>
      </c>
      <c r="AM838" s="58">
        <v>2039.23</v>
      </c>
      <c r="AN838" s="58">
        <v>1360.7</v>
      </c>
      <c r="AO838" s="58">
        <v>1085.19</v>
      </c>
      <c r="AP838" s="58">
        <v>0</v>
      </c>
      <c r="AQ838" s="58">
        <v>8170.65</v>
      </c>
      <c r="AR838" s="58">
        <v>0</v>
      </c>
      <c r="AS838" s="58">
        <v>0</v>
      </c>
      <c r="AT838" s="58">
        <v>0</v>
      </c>
      <c r="AU838" s="58">
        <v>0</v>
      </c>
      <c r="AV838" s="58">
        <v>2177.78637213804</v>
      </c>
      <c r="AW838" s="58">
        <v>24552.126372137998</v>
      </c>
      <c r="AX838" s="58">
        <v>72331.152380952393</v>
      </c>
      <c r="AY838" s="58">
        <v>13896.943396226399</v>
      </c>
      <c r="AZ838" s="58">
        <v>86228.095777178794</v>
      </c>
      <c r="BA838" s="58">
        <v>60871.2604851789</v>
      </c>
    </row>
    <row r="839" spans="1:53">
      <c r="A839" s="56">
        <v>202405</v>
      </c>
      <c r="B839" s="56" t="s">
        <v>532</v>
      </c>
      <c r="C839" s="56" t="s">
        <v>344</v>
      </c>
      <c r="D839" s="56" t="s">
        <v>343</v>
      </c>
      <c r="E839" s="62" t="str">
        <f>VLOOKUP(C839,'[2]2024年门店-截止10.31'!A:C,3,0)</f>
        <v>营业</v>
      </c>
      <c r="F839" s="63">
        <f>VLOOKUP(C839,[2]面积!A:B,2,0)</f>
        <v>72</v>
      </c>
      <c r="G839" s="57" t="str">
        <f>IF(OR(E839="营业",E839="装修中"),VLOOKUP(C839,[2]当前组织架构!C:H,6,0),"")</f>
        <v>江远洋</v>
      </c>
      <c r="H839" s="57" t="str">
        <f>IF(OR(E839="营业",E839="装修中"),VLOOKUP(C839,[2]当前组织架构!C:H,5,0),"")</f>
        <v>郭静</v>
      </c>
      <c r="I839" s="58">
        <v>169203.33</v>
      </c>
      <c r="J839" s="58">
        <v>4928.25</v>
      </c>
      <c r="K839" s="58">
        <v>164275.07999999999</v>
      </c>
      <c r="L839" s="58">
        <v>8846.0400000000009</v>
      </c>
      <c r="M839" s="58">
        <v>9528.74</v>
      </c>
      <c r="N839" s="58">
        <v>6482.61</v>
      </c>
      <c r="O839" s="58">
        <v>25637.16</v>
      </c>
      <c r="P839" s="58">
        <v>0</v>
      </c>
      <c r="Q839" s="58">
        <v>-896.93478619199198</v>
      </c>
      <c r="R839" s="58">
        <v>49597.615213808</v>
      </c>
      <c r="S839" s="58">
        <v>18998.905136904199</v>
      </c>
      <c r="T839" s="58">
        <v>0</v>
      </c>
      <c r="U839" s="58">
        <v>5323.32</v>
      </c>
      <c r="V839" s="58">
        <v>73919.840350712198</v>
      </c>
      <c r="W839" s="58">
        <v>90355.239649287803</v>
      </c>
      <c r="X839" s="58">
        <v>22335.88</v>
      </c>
      <c r="Y839" s="58">
        <v>2244.75</v>
      </c>
      <c r="Z839" s="58">
        <v>1670.94</v>
      </c>
      <c r="AA839" s="58">
        <v>6083.9</v>
      </c>
      <c r="AB839" s="58">
        <v>500.00943396226</v>
      </c>
      <c r="AC839" s="58">
        <v>0</v>
      </c>
      <c r="AD839" s="58">
        <v>32835.479433962297</v>
      </c>
      <c r="AE839" s="58">
        <v>3407.29</v>
      </c>
      <c r="AF839" s="58">
        <v>0</v>
      </c>
      <c r="AG839" s="58">
        <v>504.11</v>
      </c>
      <c r="AH839" s="58">
        <v>189.9</v>
      </c>
      <c r="AI839" s="58">
        <v>0</v>
      </c>
      <c r="AJ839" s="58">
        <v>68</v>
      </c>
      <c r="AK839" s="58">
        <v>0</v>
      </c>
      <c r="AL839" s="58">
        <v>0</v>
      </c>
      <c r="AM839" s="58">
        <v>1187.0999999999999</v>
      </c>
      <c r="AN839" s="58">
        <v>606.79999999999995</v>
      </c>
      <c r="AO839" s="58">
        <v>624.30999999999995</v>
      </c>
      <c r="AP839" s="58">
        <v>0</v>
      </c>
      <c r="AQ839" s="58">
        <v>0</v>
      </c>
      <c r="AR839" s="58">
        <v>0</v>
      </c>
      <c r="AS839" s="58">
        <v>0</v>
      </c>
      <c r="AT839" s="58">
        <v>0</v>
      </c>
      <c r="AU839" s="58">
        <v>0</v>
      </c>
      <c r="AV839" s="58">
        <v>1914.4940026207601</v>
      </c>
      <c r="AW839" s="58">
        <v>8502.0040026207607</v>
      </c>
      <c r="AX839" s="58">
        <v>22344</v>
      </c>
      <c r="AY839" s="58">
        <v>7264</v>
      </c>
      <c r="AZ839" s="58">
        <v>29608</v>
      </c>
      <c r="BA839" s="58">
        <v>19409.756212704699</v>
      </c>
    </row>
    <row r="840" spans="1:53">
      <c r="A840" s="56">
        <v>202405</v>
      </c>
      <c r="B840" s="56" t="s">
        <v>528</v>
      </c>
      <c r="C840" s="56" t="s">
        <v>350</v>
      </c>
      <c r="D840" s="56" t="s">
        <v>349</v>
      </c>
      <c r="E840" s="62" t="str">
        <f>VLOOKUP(C840,'[2]2024年门店-截止10.31'!A:C,3,0)</f>
        <v>营业</v>
      </c>
      <c r="F840" s="63">
        <f>VLOOKUP(C840,[2]面积!A:B,2,0)</f>
        <v>112</v>
      </c>
      <c r="G840" s="57" t="str">
        <f>IF(OR(E840="营业",E840="装修中"),VLOOKUP(C840,[2]当前组织架构!C:H,6,0),"")</f>
        <v>戴斌</v>
      </c>
      <c r="H840" s="57" t="str">
        <f>IF(OR(E840="营业",E840="装修中"),VLOOKUP(C840,[2]当前组织架构!C:H,5,0),"")</f>
        <v>池甜</v>
      </c>
      <c r="I840" s="58">
        <v>122618.99</v>
      </c>
      <c r="J840" s="58">
        <v>3571.4300000000098</v>
      </c>
      <c r="K840" s="58">
        <v>119047.56</v>
      </c>
      <c r="L840" s="58">
        <v>6254.84</v>
      </c>
      <c r="M840" s="58">
        <v>7016.9</v>
      </c>
      <c r="N840" s="58">
        <v>5597.2</v>
      </c>
      <c r="O840" s="58">
        <v>16216.54</v>
      </c>
      <c r="P840" s="58">
        <v>0</v>
      </c>
      <c r="Q840" s="58">
        <v>-828.29050914237405</v>
      </c>
      <c r="R840" s="58">
        <v>34257.1894908576</v>
      </c>
      <c r="S840" s="58">
        <v>6457.2483413671198</v>
      </c>
      <c r="T840" s="58">
        <v>0</v>
      </c>
      <c r="U840" s="58">
        <v>3017.75</v>
      </c>
      <c r="V840" s="58">
        <v>43732.187832224699</v>
      </c>
      <c r="W840" s="58">
        <v>75315.372167775306</v>
      </c>
      <c r="X840" s="58">
        <v>19499.669999999998</v>
      </c>
      <c r="Y840" s="58">
        <v>5045.3999999999996</v>
      </c>
      <c r="Z840" s="58">
        <v>0</v>
      </c>
      <c r="AA840" s="58">
        <v>4749.8</v>
      </c>
      <c r="AB840" s="58">
        <v>245.16490566037999</v>
      </c>
      <c r="AC840" s="58">
        <v>0</v>
      </c>
      <c r="AD840" s="58">
        <v>29540.034905660399</v>
      </c>
      <c r="AE840" s="58">
        <v>3363.35</v>
      </c>
      <c r="AF840" s="58">
        <v>0</v>
      </c>
      <c r="AG840" s="58">
        <v>336.21</v>
      </c>
      <c r="AH840" s="58">
        <v>250</v>
      </c>
      <c r="AI840" s="58">
        <v>45</v>
      </c>
      <c r="AJ840" s="58">
        <v>0</v>
      </c>
      <c r="AK840" s="58">
        <v>0</v>
      </c>
      <c r="AL840" s="58">
        <v>0</v>
      </c>
      <c r="AM840" s="58">
        <v>816.28</v>
      </c>
      <c r="AN840" s="58">
        <v>606.79999999999995</v>
      </c>
      <c r="AO840" s="58">
        <v>662.38</v>
      </c>
      <c r="AP840" s="58">
        <v>0</v>
      </c>
      <c r="AQ840" s="58">
        <v>50</v>
      </c>
      <c r="AR840" s="58">
        <v>0</v>
      </c>
      <c r="AS840" s="58">
        <v>0</v>
      </c>
      <c r="AT840" s="58">
        <v>0</v>
      </c>
      <c r="AU840" s="58">
        <v>0</v>
      </c>
      <c r="AV840" s="58">
        <v>2525.4174837584701</v>
      </c>
      <c r="AW840" s="58">
        <v>8655.4374837584692</v>
      </c>
      <c r="AX840" s="58">
        <v>26880</v>
      </c>
      <c r="AY840" s="58">
        <v>9520</v>
      </c>
      <c r="AZ840" s="58">
        <v>36400</v>
      </c>
      <c r="BA840" s="58">
        <v>719.89977835643401</v>
      </c>
    </row>
    <row r="841" spans="1:53">
      <c r="A841" s="56">
        <v>202405</v>
      </c>
      <c r="B841" s="56" t="s">
        <v>528</v>
      </c>
      <c r="C841" s="56" t="s">
        <v>348</v>
      </c>
      <c r="D841" s="56" t="s">
        <v>347</v>
      </c>
      <c r="E841" s="62" t="str">
        <f>VLOOKUP(C841,'[2]2024年门店-截止10.31'!A:C,3,0)</f>
        <v>营业</v>
      </c>
      <c r="F841" s="63">
        <f>VLOOKUP(C841,[2]面积!A:B,2,0)</f>
        <v>93</v>
      </c>
      <c r="G841" s="57" t="str">
        <f>IF(OR(E841="营业",E841="装修中"),VLOOKUP(C841,[2]当前组织架构!C:H,6,0),"")</f>
        <v>戴斌</v>
      </c>
      <c r="H841" s="57" t="str">
        <f>IF(OR(E841="营业",E841="装修中"),VLOOKUP(C841,[2]当前组织架构!C:H,5,0),"")</f>
        <v>王炎根</v>
      </c>
      <c r="I841" s="58">
        <v>130688.07</v>
      </c>
      <c r="J841" s="58">
        <v>7397.44</v>
      </c>
      <c r="K841" s="58">
        <v>123290.63</v>
      </c>
      <c r="L841" s="58">
        <v>6073.35</v>
      </c>
      <c r="M841" s="58">
        <v>7586.69</v>
      </c>
      <c r="N841" s="58">
        <v>5278.83</v>
      </c>
      <c r="O841" s="58">
        <v>18310.349999999999</v>
      </c>
      <c r="P841" s="58">
        <v>0</v>
      </c>
      <c r="Q841" s="58">
        <v>-879.37162036706695</v>
      </c>
      <c r="R841" s="58">
        <v>36369.848379632902</v>
      </c>
      <c r="S841" s="58">
        <v>7143.6313797126804</v>
      </c>
      <c r="T841" s="58">
        <v>0</v>
      </c>
      <c r="U841" s="58">
        <v>1750.74</v>
      </c>
      <c r="V841" s="58">
        <v>45264.2197593456</v>
      </c>
      <c r="W841" s="58">
        <v>78026.410240654397</v>
      </c>
      <c r="X841" s="58">
        <v>25729.05</v>
      </c>
      <c r="Y841" s="58">
        <v>2540.88</v>
      </c>
      <c r="Z841" s="58">
        <v>455.16</v>
      </c>
      <c r="AA841" s="58">
        <v>6032.02</v>
      </c>
      <c r="AB841" s="58">
        <v>299.63641509434001</v>
      </c>
      <c r="AC841" s="58">
        <v>0</v>
      </c>
      <c r="AD841" s="58">
        <v>35056.746415094298</v>
      </c>
      <c r="AE841" s="58">
        <v>3837.01</v>
      </c>
      <c r="AF841" s="58">
        <v>0</v>
      </c>
      <c r="AG841" s="58">
        <v>416.66</v>
      </c>
      <c r="AH841" s="58">
        <v>778</v>
      </c>
      <c r="AI841" s="58">
        <v>0</v>
      </c>
      <c r="AJ841" s="58">
        <v>201.77</v>
      </c>
      <c r="AK841" s="58">
        <v>0</v>
      </c>
      <c r="AL841" s="58">
        <v>0</v>
      </c>
      <c r="AM841" s="58">
        <v>1044.8800000000001</v>
      </c>
      <c r="AN841" s="58">
        <v>606.79999999999995</v>
      </c>
      <c r="AO841" s="58">
        <v>664.28</v>
      </c>
      <c r="AP841" s="58">
        <v>0</v>
      </c>
      <c r="AQ841" s="58">
        <v>222</v>
      </c>
      <c r="AR841" s="58">
        <v>0</v>
      </c>
      <c r="AS841" s="58">
        <v>0</v>
      </c>
      <c r="AT841" s="58">
        <v>0</v>
      </c>
      <c r="AU841" s="58">
        <v>0</v>
      </c>
      <c r="AV841" s="58">
        <v>1996.5679030456799</v>
      </c>
      <c r="AW841" s="58">
        <v>9767.9679030456791</v>
      </c>
      <c r="AX841" s="58">
        <v>24800</v>
      </c>
      <c r="AY841" s="58">
        <v>8773.5849056603802</v>
      </c>
      <c r="AZ841" s="58">
        <v>33573.584905660398</v>
      </c>
      <c r="BA841" s="58">
        <v>-371.88898314595298</v>
      </c>
    </row>
    <row r="842" spans="1:53">
      <c r="A842" s="56">
        <v>202405</v>
      </c>
      <c r="B842" s="56" t="s">
        <v>528</v>
      </c>
      <c r="C842" s="56" t="s">
        <v>354</v>
      </c>
      <c r="D842" s="56" t="s">
        <v>353</v>
      </c>
      <c r="E842" s="62" t="str">
        <f>VLOOKUP(C842,'[2]2024年门店-截止10.31'!A:C,3,0)</f>
        <v>营业</v>
      </c>
      <c r="F842" s="63">
        <f>VLOOKUP(C842,[2]面积!A:B,2,0)</f>
        <v>86.45</v>
      </c>
      <c r="G842" s="57" t="str">
        <f>IF(OR(E842="营业",E842="装修中"),VLOOKUP(C842,[2]当前组织架构!C:H,6,0),"")</f>
        <v>孙军</v>
      </c>
      <c r="H842" s="57" t="str">
        <f>IF(OR(E842="营业",E842="装修中"),VLOOKUP(C842,[2]当前组织架构!C:H,5,0),"")</f>
        <v>殷艳花</v>
      </c>
      <c r="I842" s="58">
        <v>152860.49</v>
      </c>
      <c r="J842" s="58">
        <v>8652.4799999999796</v>
      </c>
      <c r="K842" s="58">
        <v>144208.01</v>
      </c>
      <c r="L842" s="58">
        <v>7902.21</v>
      </c>
      <c r="M842" s="58">
        <v>7134.25</v>
      </c>
      <c r="N842" s="58">
        <v>4806.68</v>
      </c>
      <c r="O842" s="58">
        <v>19872.75</v>
      </c>
      <c r="P842" s="58">
        <v>0</v>
      </c>
      <c r="Q842" s="58">
        <v>-937.60423825304701</v>
      </c>
      <c r="R842" s="58">
        <v>38778.285761746898</v>
      </c>
      <c r="S842" s="58">
        <v>7708.8684302377096</v>
      </c>
      <c r="T842" s="58">
        <v>0</v>
      </c>
      <c r="U842" s="58">
        <v>2906.96</v>
      </c>
      <c r="V842" s="58">
        <v>49394.1141919847</v>
      </c>
      <c r="W842" s="58">
        <v>94813.895808015295</v>
      </c>
      <c r="X842" s="58">
        <v>21895.919999999998</v>
      </c>
      <c r="Y842" s="58">
        <v>7582.67</v>
      </c>
      <c r="Z842" s="58">
        <v>1289.01</v>
      </c>
      <c r="AA842" s="58">
        <v>7699.53</v>
      </c>
      <c r="AB842" s="58">
        <v>785.19207547170004</v>
      </c>
      <c r="AC842" s="58">
        <v>0</v>
      </c>
      <c r="AD842" s="58">
        <v>39252.322075471697</v>
      </c>
      <c r="AE842" s="58">
        <v>4731.47</v>
      </c>
      <c r="AF842" s="58">
        <v>0</v>
      </c>
      <c r="AG842" s="58">
        <v>1069.32</v>
      </c>
      <c r="AH842" s="58">
        <v>1018</v>
      </c>
      <c r="AI842" s="58">
        <v>0</v>
      </c>
      <c r="AJ842" s="58">
        <v>69.92</v>
      </c>
      <c r="AK842" s="58">
        <v>0</v>
      </c>
      <c r="AL842" s="58">
        <v>0</v>
      </c>
      <c r="AM842" s="58">
        <v>664.86</v>
      </c>
      <c r="AN842" s="58">
        <v>826.77</v>
      </c>
      <c r="AO842" s="58">
        <v>608.89</v>
      </c>
      <c r="AP842" s="58">
        <v>0</v>
      </c>
      <c r="AQ842" s="58">
        <v>50</v>
      </c>
      <c r="AR842" s="58">
        <v>0</v>
      </c>
      <c r="AS842" s="58">
        <v>0</v>
      </c>
      <c r="AT842" s="58">
        <v>0</v>
      </c>
      <c r="AU842" s="58">
        <v>0</v>
      </c>
      <c r="AV842" s="58">
        <v>2457.07453407294</v>
      </c>
      <c r="AW842" s="58">
        <v>11496.3045340729</v>
      </c>
      <c r="AX842" s="58">
        <v>29640</v>
      </c>
      <c r="AY842" s="58">
        <v>8155.6603773584902</v>
      </c>
      <c r="AZ842" s="58">
        <v>37795.660377358501</v>
      </c>
      <c r="BA842" s="58">
        <v>6269.6088211121996</v>
      </c>
    </row>
    <row r="843" spans="1:53">
      <c r="A843" s="56">
        <v>202405</v>
      </c>
      <c r="B843" s="56" t="s">
        <v>532</v>
      </c>
      <c r="C843" s="56" t="s">
        <v>346</v>
      </c>
      <c r="D843" s="56" t="s">
        <v>345</v>
      </c>
      <c r="E843" s="62" t="str">
        <f>VLOOKUP(C843,'[2]2024年门店-截止10.31'!A:C,3,0)</f>
        <v>营业</v>
      </c>
      <c r="F843" s="63">
        <f>VLOOKUP(C843,[2]面积!A:B,2,0)</f>
        <v>72</v>
      </c>
      <c r="G843" s="57" t="str">
        <f>IF(OR(E843="营业",E843="装修中"),VLOOKUP(C843,[2]当前组织架构!C:H,6,0),"")</f>
        <v>江远洋</v>
      </c>
      <c r="H843" s="57" t="str">
        <f>IF(OR(E843="营业",E843="装修中"),VLOOKUP(C843,[2]当前组织架构!C:H,5,0),"")</f>
        <v>郭静</v>
      </c>
      <c r="I843" s="58">
        <v>202446.82</v>
      </c>
      <c r="J843" s="58">
        <v>5896.5100000000102</v>
      </c>
      <c r="K843" s="58">
        <v>196550.31</v>
      </c>
      <c r="L843" s="58">
        <v>10663.76</v>
      </c>
      <c r="M843" s="58">
        <v>11136.03</v>
      </c>
      <c r="N843" s="58">
        <v>6730.73</v>
      </c>
      <c r="O843" s="58">
        <v>30439.040000000001</v>
      </c>
      <c r="P843" s="58">
        <v>0</v>
      </c>
      <c r="Q843" s="58">
        <v>-1047.47640468993</v>
      </c>
      <c r="R843" s="58">
        <v>57922.083595310098</v>
      </c>
      <c r="S843" s="58">
        <v>22425.2418471856</v>
      </c>
      <c r="T843" s="58">
        <v>0</v>
      </c>
      <c r="U843" s="58">
        <v>6666.17</v>
      </c>
      <c r="V843" s="58">
        <v>87013.495442495696</v>
      </c>
      <c r="W843" s="58">
        <v>109536.814557504</v>
      </c>
      <c r="X843" s="58">
        <v>25714.48</v>
      </c>
      <c r="Y843" s="58">
        <v>3382.74</v>
      </c>
      <c r="Z843" s="58">
        <v>1214.8699999999999</v>
      </c>
      <c r="AA843" s="58">
        <v>6313.28</v>
      </c>
      <c r="AB843" s="58">
        <v>588.33962264151</v>
      </c>
      <c r="AC843" s="58">
        <v>0</v>
      </c>
      <c r="AD843" s="58">
        <v>37213.709622641501</v>
      </c>
      <c r="AE843" s="58">
        <v>4154.93</v>
      </c>
      <c r="AF843" s="58">
        <v>0</v>
      </c>
      <c r="AG843" s="58">
        <v>566.59</v>
      </c>
      <c r="AH843" s="58">
        <v>249.5</v>
      </c>
      <c r="AI843" s="58">
        <v>0</v>
      </c>
      <c r="AJ843" s="58">
        <v>66</v>
      </c>
      <c r="AK843" s="58">
        <v>0</v>
      </c>
      <c r="AL843" s="58">
        <v>0</v>
      </c>
      <c r="AM843" s="58">
        <v>886.07</v>
      </c>
      <c r="AN843" s="58">
        <v>606.79999999999995</v>
      </c>
      <c r="AO843" s="58">
        <v>842.17</v>
      </c>
      <c r="AP843" s="58">
        <v>0</v>
      </c>
      <c r="AQ843" s="58">
        <v>0</v>
      </c>
      <c r="AR843" s="58">
        <v>0</v>
      </c>
      <c r="AS843" s="58">
        <v>0</v>
      </c>
      <c r="AT843" s="58">
        <v>0</v>
      </c>
      <c r="AU843" s="58">
        <v>0</v>
      </c>
      <c r="AV843" s="58">
        <v>1914.4940026207601</v>
      </c>
      <c r="AW843" s="58">
        <v>9286.55400262076</v>
      </c>
      <c r="AX843" s="58">
        <v>30207.85</v>
      </c>
      <c r="AY843" s="58">
        <v>6787.15</v>
      </c>
      <c r="AZ843" s="58">
        <v>36995</v>
      </c>
      <c r="BA843" s="58">
        <v>26041.550932241698</v>
      </c>
    </row>
    <row r="844" spans="1:53">
      <c r="A844" s="56">
        <v>202405</v>
      </c>
      <c r="B844" s="56" t="s">
        <v>528</v>
      </c>
      <c r="C844" s="56" t="s">
        <v>352</v>
      </c>
      <c r="D844" s="56" t="s">
        <v>351</v>
      </c>
      <c r="E844" s="62" t="str">
        <f>VLOOKUP(C844,'[2]2024年门店-截止10.31'!A:C,3,0)</f>
        <v>营业</v>
      </c>
      <c r="F844" s="63">
        <f>VLOOKUP(C844,[2]面积!A:B,2,0)</f>
        <v>56</v>
      </c>
      <c r="G844" s="57" t="str">
        <f>IF(OR(E844="营业",E844="装修中"),VLOOKUP(C844,[2]当前组织架构!C:H,6,0),"")</f>
        <v>戴斌</v>
      </c>
      <c r="H844" s="57" t="str">
        <f>IF(OR(E844="营业",E844="装修中"),VLOOKUP(C844,[2]当前组织架构!C:H,5,0),"")</f>
        <v>董婷婷</v>
      </c>
      <c r="I844" s="58">
        <v>217835.55</v>
      </c>
      <c r="J844" s="58">
        <v>12330.31</v>
      </c>
      <c r="K844" s="58">
        <v>205505.24</v>
      </c>
      <c r="L844" s="58">
        <v>11057.61</v>
      </c>
      <c r="M844" s="58">
        <v>11369.01</v>
      </c>
      <c r="N844" s="58">
        <v>14523.28</v>
      </c>
      <c r="O844" s="58">
        <v>28014.6</v>
      </c>
      <c r="P844" s="58">
        <v>0</v>
      </c>
      <c r="Q844" s="58">
        <v>-1533.66802395691</v>
      </c>
      <c r="R844" s="58">
        <v>63430.831976043097</v>
      </c>
      <c r="S844" s="58">
        <v>11426.1737309891</v>
      </c>
      <c r="T844" s="58">
        <v>0</v>
      </c>
      <c r="U844" s="58">
        <v>2559.63</v>
      </c>
      <c r="V844" s="58">
        <v>77416.635707032197</v>
      </c>
      <c r="W844" s="58">
        <v>128088.604292968</v>
      </c>
      <c r="X844" s="58">
        <v>24678.5</v>
      </c>
      <c r="Y844" s="58">
        <v>8981.2999999999993</v>
      </c>
      <c r="Z844" s="58">
        <v>1360.65</v>
      </c>
      <c r="AA844" s="58">
        <v>8862.0400000000009</v>
      </c>
      <c r="AB844" s="58">
        <v>980.70547169811005</v>
      </c>
      <c r="AC844" s="58">
        <v>0</v>
      </c>
      <c r="AD844" s="58">
        <v>44863.195471698098</v>
      </c>
      <c r="AE844" s="58">
        <v>6219.95</v>
      </c>
      <c r="AF844" s="58">
        <v>0</v>
      </c>
      <c r="AG844" s="58">
        <v>317.54000000000002</v>
      </c>
      <c r="AH844" s="58">
        <v>790</v>
      </c>
      <c r="AI844" s="58">
        <v>0</v>
      </c>
      <c r="AJ844" s="58">
        <v>97</v>
      </c>
      <c r="AK844" s="58">
        <v>0</v>
      </c>
      <c r="AL844" s="58">
        <v>0</v>
      </c>
      <c r="AM844" s="58">
        <v>884.06</v>
      </c>
      <c r="AN844" s="58">
        <v>1453.69</v>
      </c>
      <c r="AO844" s="58">
        <v>534.1</v>
      </c>
      <c r="AP844" s="58">
        <v>0</v>
      </c>
      <c r="AQ844" s="58">
        <v>246</v>
      </c>
      <c r="AR844" s="58">
        <v>0</v>
      </c>
      <c r="AS844" s="58">
        <v>0</v>
      </c>
      <c r="AT844" s="58">
        <v>0</v>
      </c>
      <c r="AU844" s="58">
        <v>0</v>
      </c>
      <c r="AV844" s="58">
        <v>2318.3837158911201</v>
      </c>
      <c r="AW844" s="58">
        <v>12860.723715891099</v>
      </c>
      <c r="AX844" s="58">
        <v>17671.685714285701</v>
      </c>
      <c r="AY844" s="58">
        <v>6425.3679245283001</v>
      </c>
      <c r="AZ844" s="58">
        <v>24097.053638813999</v>
      </c>
      <c r="BA844" s="58">
        <v>46267.631466564802</v>
      </c>
    </row>
    <row r="845" spans="1:53">
      <c r="A845" s="56">
        <v>202405</v>
      </c>
      <c r="B845" s="56" t="s">
        <v>528</v>
      </c>
      <c r="C845" s="56" t="s">
        <v>358</v>
      </c>
      <c r="D845" s="56" t="s">
        <v>357</v>
      </c>
      <c r="E845" s="62" t="str">
        <f>VLOOKUP(C845,'[2]2024年门店-截止10.31'!A:C,3,0)</f>
        <v>营业</v>
      </c>
      <c r="F845" s="63">
        <f>VLOOKUP(C845,[2]面积!A:B,2,0)</f>
        <v>44.59</v>
      </c>
      <c r="G845" s="57" t="str">
        <f>IF(OR(E845="营业",E845="装修中"),VLOOKUP(C845,[2]当前组织架构!C:H,6,0),"")</f>
        <v>江远洋</v>
      </c>
      <c r="H845" s="57" t="str">
        <f>IF(OR(E845="营业",E845="装修中"),VLOOKUP(C845,[2]当前组织架构!C:H,5,0),"")</f>
        <v>胡肖肖</v>
      </c>
      <c r="I845" s="58">
        <v>99515.839999999997</v>
      </c>
      <c r="J845" s="58">
        <v>2898.51999999999</v>
      </c>
      <c r="K845" s="58">
        <v>96617.32</v>
      </c>
      <c r="L845" s="58">
        <v>6208.83</v>
      </c>
      <c r="M845" s="58">
        <v>9193</v>
      </c>
      <c r="N845" s="58">
        <v>6004.36</v>
      </c>
      <c r="O845" s="58">
        <v>20492.72</v>
      </c>
      <c r="P845" s="58">
        <v>0</v>
      </c>
      <c r="Q845" s="58">
        <v>-989.14050759489498</v>
      </c>
      <c r="R845" s="58">
        <v>40909.769492405103</v>
      </c>
      <c r="S845" s="58">
        <v>8008.1437404523904</v>
      </c>
      <c r="T845" s="58">
        <v>0</v>
      </c>
      <c r="U845" s="58">
        <v>14886.89</v>
      </c>
      <c r="V845" s="58">
        <v>63804.803232857499</v>
      </c>
      <c r="W845" s="58">
        <v>32812.516767142501</v>
      </c>
      <c r="X845" s="58">
        <v>15303.04</v>
      </c>
      <c r="Y845" s="58">
        <v>1316.43</v>
      </c>
      <c r="Z845" s="58">
        <v>1320</v>
      </c>
      <c r="AA845" s="58">
        <v>3761.76</v>
      </c>
      <c r="AB845" s="58">
        <v>651.27981132075001</v>
      </c>
      <c r="AC845" s="58">
        <v>0</v>
      </c>
      <c r="AD845" s="58">
        <v>22352.509811320801</v>
      </c>
      <c r="AE845" s="58">
        <v>2150.52</v>
      </c>
      <c r="AF845" s="58">
        <v>0</v>
      </c>
      <c r="AG845" s="58">
        <v>108.84</v>
      </c>
      <c r="AH845" s="58">
        <v>209</v>
      </c>
      <c r="AI845" s="58">
        <v>0</v>
      </c>
      <c r="AJ845" s="58">
        <v>0</v>
      </c>
      <c r="AK845" s="58">
        <v>44.81</v>
      </c>
      <c r="AL845" s="58">
        <v>0</v>
      </c>
      <c r="AM845" s="58">
        <v>1111.7</v>
      </c>
      <c r="AN845" s="58">
        <v>802.36</v>
      </c>
      <c r="AO845" s="58">
        <v>603.55999999999995</v>
      </c>
      <c r="AP845" s="58">
        <v>0</v>
      </c>
      <c r="AQ845" s="58">
        <v>2000</v>
      </c>
      <c r="AR845" s="58">
        <v>0</v>
      </c>
      <c r="AS845" s="58">
        <v>0</v>
      </c>
      <c r="AT845" s="58">
        <v>0</v>
      </c>
      <c r="AU845" s="58">
        <v>0</v>
      </c>
      <c r="AV845" s="58">
        <v>2431.1783308083</v>
      </c>
      <c r="AW845" s="58">
        <v>9461.9683308083004</v>
      </c>
      <c r="AX845" s="58">
        <v>20140.419999999998</v>
      </c>
      <c r="AY845" s="58">
        <v>3908.57</v>
      </c>
      <c r="AZ845" s="58">
        <v>24048.99</v>
      </c>
      <c r="BA845" s="58">
        <v>-23050.951374986598</v>
      </c>
    </row>
    <row r="846" spans="1:53">
      <c r="A846" s="56">
        <v>202405</v>
      </c>
      <c r="B846" s="56" t="s">
        <v>528</v>
      </c>
      <c r="C846" s="56" t="s">
        <v>362</v>
      </c>
      <c r="D846" s="56" t="s">
        <v>361</v>
      </c>
      <c r="E846" s="62" t="str">
        <f>VLOOKUP(C846,'[2]2024年门店-截止10.31'!A:C,3,0)</f>
        <v>营业</v>
      </c>
      <c r="F846" s="63">
        <f>VLOOKUP(C846,[2]面积!A:B,2,0)</f>
        <v>49</v>
      </c>
      <c r="G846" s="57" t="str">
        <f>IF(OR(E846="营业",E846="装修中"),VLOOKUP(C846,[2]当前组织架构!C:H,6,0),"")</f>
        <v>江远洋</v>
      </c>
      <c r="H846" s="57" t="str">
        <f>IF(OR(E846="营业",E846="装修中"),VLOOKUP(C846,[2]当前组织架构!C:H,5,0),"")</f>
        <v>许瑛伦</v>
      </c>
      <c r="I846" s="58">
        <v>152605.19</v>
      </c>
      <c r="J846" s="58">
        <v>8638.0300000000007</v>
      </c>
      <c r="K846" s="58">
        <v>143967.16</v>
      </c>
      <c r="L846" s="58">
        <v>7733.11</v>
      </c>
      <c r="M846" s="58">
        <v>7285.89</v>
      </c>
      <c r="N846" s="58">
        <v>6012.16</v>
      </c>
      <c r="O846" s="58">
        <v>20694.080000000002</v>
      </c>
      <c r="P846" s="58">
        <v>0</v>
      </c>
      <c r="Q846" s="58">
        <v>-985.04054337257901</v>
      </c>
      <c r="R846" s="58">
        <v>40740.199456627401</v>
      </c>
      <c r="S846" s="58">
        <v>8050.3812727055101</v>
      </c>
      <c r="T846" s="58">
        <v>0</v>
      </c>
      <c r="U846" s="58">
        <v>1871.56</v>
      </c>
      <c r="V846" s="58">
        <v>50662.140729332903</v>
      </c>
      <c r="W846" s="58">
        <v>93305.019270667093</v>
      </c>
      <c r="X846" s="58">
        <v>20930.990000000002</v>
      </c>
      <c r="Y846" s="58">
        <v>3109.47</v>
      </c>
      <c r="Z846" s="58">
        <v>1258.04</v>
      </c>
      <c r="AA846" s="58">
        <v>557.71</v>
      </c>
      <c r="AB846" s="58">
        <v>2432.7164150943399</v>
      </c>
      <c r="AC846" s="58">
        <v>0</v>
      </c>
      <c r="AD846" s="58">
        <v>28288.926415094302</v>
      </c>
      <c r="AE846" s="58">
        <v>3528.62</v>
      </c>
      <c r="AF846" s="58">
        <v>0</v>
      </c>
      <c r="AG846" s="58">
        <v>674.68</v>
      </c>
      <c r="AH846" s="58">
        <v>399.7</v>
      </c>
      <c r="AI846" s="58">
        <v>0</v>
      </c>
      <c r="AJ846" s="58">
        <v>359.33</v>
      </c>
      <c r="AK846" s="58">
        <v>44.81</v>
      </c>
      <c r="AL846" s="58">
        <v>0</v>
      </c>
      <c r="AM846" s="58">
        <v>1810.42</v>
      </c>
      <c r="AN846" s="58">
        <v>1360.7</v>
      </c>
      <c r="AO846" s="58">
        <v>501.33</v>
      </c>
      <c r="AP846" s="58">
        <v>0</v>
      </c>
      <c r="AQ846" s="58">
        <v>901</v>
      </c>
      <c r="AR846" s="58">
        <v>0</v>
      </c>
      <c r="AS846" s="58">
        <v>0</v>
      </c>
      <c r="AT846" s="58">
        <v>0</v>
      </c>
      <c r="AU846" s="58">
        <v>0</v>
      </c>
      <c r="AV846" s="58">
        <v>2177.78637213804</v>
      </c>
      <c r="AW846" s="58">
        <v>11758.376372138</v>
      </c>
      <c r="AX846" s="58">
        <v>38323.809523809497</v>
      </c>
      <c r="AY846" s="58">
        <v>9773.5849056603802</v>
      </c>
      <c r="AZ846" s="58">
        <v>48097.394429469903</v>
      </c>
      <c r="BA846" s="58">
        <v>5160.3220539649101</v>
      </c>
    </row>
    <row r="847" spans="1:53">
      <c r="A847" s="56">
        <v>202405</v>
      </c>
      <c r="B847" s="56" t="s">
        <v>531</v>
      </c>
      <c r="C847" s="56" t="s">
        <v>373</v>
      </c>
      <c r="D847" s="56" t="s">
        <v>372</v>
      </c>
      <c r="E847" s="62" t="str">
        <f>VLOOKUP(C847,'[2]2024年门店-截止10.31'!A:C,3,0)</f>
        <v>营业</v>
      </c>
      <c r="F847" s="63">
        <f>VLOOKUP(C847,[2]面积!A:B,2,0)</f>
        <v>97</v>
      </c>
      <c r="G847" s="57" t="str">
        <f>IF(OR(E847="营业",E847="装修中"),VLOOKUP(C847,[2]当前组织架构!C:H,6,0),"")</f>
        <v>刘佳</v>
      </c>
      <c r="H847" s="57" t="str">
        <f>IF(OR(E847="营业",E847="装修中"),VLOOKUP(C847,[2]当前组织架构!C:H,5,0),"")</f>
        <v>刘传良</v>
      </c>
      <c r="I847" s="58">
        <v>228537.49</v>
      </c>
      <c r="J847" s="58">
        <v>12936.08</v>
      </c>
      <c r="K847" s="58">
        <v>215601.41</v>
      </c>
      <c r="L847" s="58">
        <v>9589.4500000000007</v>
      </c>
      <c r="M847" s="58">
        <v>10596.83</v>
      </c>
      <c r="N847" s="58">
        <v>9502.18</v>
      </c>
      <c r="O847" s="58">
        <v>31255.07</v>
      </c>
      <c r="P847" s="58">
        <v>0</v>
      </c>
      <c r="Q847" s="58">
        <v>-844.94053024925699</v>
      </c>
      <c r="R847" s="58">
        <v>60098.589469750703</v>
      </c>
      <c r="S847" s="58">
        <v>13147.9558024095</v>
      </c>
      <c r="T847" s="58">
        <v>0</v>
      </c>
      <c r="U847" s="58">
        <v>1926.61</v>
      </c>
      <c r="V847" s="58">
        <v>75173.155272160293</v>
      </c>
      <c r="W847" s="58">
        <v>140428.25472783999</v>
      </c>
      <c r="X847" s="58">
        <v>26482.86</v>
      </c>
      <c r="Y847" s="58">
        <v>7056.61</v>
      </c>
      <c r="Z847" s="58">
        <v>100</v>
      </c>
      <c r="AA847" s="58">
        <v>4154.3500000000004</v>
      </c>
      <c r="AB847" s="58">
        <v>3788.62</v>
      </c>
      <c r="AC847" s="58">
        <v>0</v>
      </c>
      <c r="AD847" s="58">
        <v>41582.44</v>
      </c>
      <c r="AE847" s="58">
        <v>12711</v>
      </c>
      <c r="AF847" s="58">
        <v>0</v>
      </c>
      <c r="AG847" s="58">
        <v>587.16999999999996</v>
      </c>
      <c r="AH847" s="58">
        <v>431.67</v>
      </c>
      <c r="AI847" s="58">
        <v>1610</v>
      </c>
      <c r="AJ847" s="58">
        <v>800.01</v>
      </c>
      <c r="AK847" s="58">
        <v>0</v>
      </c>
      <c r="AL847" s="58">
        <v>0</v>
      </c>
      <c r="AM847" s="58">
        <v>1833.23</v>
      </c>
      <c r="AN847" s="58">
        <v>210.57</v>
      </c>
      <c r="AO847" s="58">
        <v>264.82</v>
      </c>
      <c r="AP847" s="58">
        <v>0</v>
      </c>
      <c r="AQ847" s="58">
        <v>0</v>
      </c>
      <c r="AR847" s="58">
        <v>0</v>
      </c>
      <c r="AS847" s="58">
        <v>0</v>
      </c>
      <c r="AT847" s="58">
        <v>0</v>
      </c>
      <c r="AU847" s="58">
        <v>0</v>
      </c>
      <c r="AV847" s="58">
        <v>2376.3796053185501</v>
      </c>
      <c r="AW847" s="58">
        <v>20824.849605318599</v>
      </c>
      <c r="AX847" s="58">
        <v>30485.4857142857</v>
      </c>
      <c r="AY847" s="58">
        <v>11722.4150943396</v>
      </c>
      <c r="AZ847" s="58">
        <v>42207.900808625302</v>
      </c>
      <c r="BA847" s="58">
        <v>35813.064313896102</v>
      </c>
    </row>
    <row r="848" spans="1:53">
      <c r="A848" s="56">
        <v>202405</v>
      </c>
      <c r="B848" s="56" t="s">
        <v>528</v>
      </c>
      <c r="C848" s="56" t="s">
        <v>364</v>
      </c>
      <c r="D848" s="56" t="s">
        <v>363</v>
      </c>
      <c r="E848" s="62" t="str">
        <f>VLOOKUP(C848,'[2]2024年门店-截止10.31'!A:C,3,0)</f>
        <v>营业</v>
      </c>
      <c r="F848" s="63">
        <f>VLOOKUP(C848,[2]面积!A:B,2,0)</f>
        <v>86</v>
      </c>
      <c r="G848" s="57" t="str">
        <f>IF(OR(E848="营业",E848="装修中"),VLOOKUP(C848,[2]当前组织架构!C:H,6,0),"")</f>
        <v>江远洋</v>
      </c>
      <c r="H848" s="57" t="str">
        <f>IF(OR(E848="营业",E848="装修中"),VLOOKUP(C848,[2]当前组织架构!C:H,5,0),"")</f>
        <v>严彪</v>
      </c>
      <c r="I848" s="58">
        <v>123082.25</v>
      </c>
      <c r="J848" s="58">
        <v>6966.92</v>
      </c>
      <c r="K848" s="58">
        <v>116115.33</v>
      </c>
      <c r="L848" s="58">
        <v>6168.51</v>
      </c>
      <c r="M848" s="58">
        <v>5069.24</v>
      </c>
      <c r="N848" s="58">
        <v>4265.37</v>
      </c>
      <c r="O848" s="58">
        <v>15974.8</v>
      </c>
      <c r="P848" s="58">
        <v>0</v>
      </c>
      <c r="Q848" s="58">
        <v>-743.124004104915</v>
      </c>
      <c r="R848" s="58">
        <v>30734.7959958951</v>
      </c>
      <c r="S848" s="58">
        <v>6168.9200280731102</v>
      </c>
      <c r="T848" s="58">
        <v>0</v>
      </c>
      <c r="U848" s="58">
        <v>1904.58</v>
      </c>
      <c r="V848" s="58">
        <v>38808.2960239682</v>
      </c>
      <c r="W848" s="58">
        <v>77307.033976031802</v>
      </c>
      <c r="X848" s="58">
        <v>19272.47</v>
      </c>
      <c r="Y848" s="58">
        <v>1660.11</v>
      </c>
      <c r="Z848" s="58">
        <v>1400</v>
      </c>
      <c r="AA848" s="58">
        <v>667.98</v>
      </c>
      <c r="AB848" s="58">
        <v>1972.41</v>
      </c>
      <c r="AC848" s="58">
        <v>0</v>
      </c>
      <c r="AD848" s="58">
        <v>24972.97</v>
      </c>
      <c r="AE848" s="58">
        <v>3678.48</v>
      </c>
      <c r="AF848" s="58">
        <v>480</v>
      </c>
      <c r="AG848" s="58">
        <v>49.97</v>
      </c>
      <c r="AH848" s="58">
        <v>399</v>
      </c>
      <c r="AI848" s="58">
        <v>200</v>
      </c>
      <c r="AJ848" s="58">
        <v>146.91</v>
      </c>
      <c r="AK848" s="58">
        <v>44.81</v>
      </c>
      <c r="AL848" s="58">
        <v>0</v>
      </c>
      <c r="AM848" s="58">
        <v>1003.48</v>
      </c>
      <c r="AN848" s="58">
        <v>1308.1300000000001</v>
      </c>
      <c r="AO848" s="58">
        <v>1097.58</v>
      </c>
      <c r="AP848" s="58">
        <v>0</v>
      </c>
      <c r="AQ848" s="58">
        <v>485</v>
      </c>
      <c r="AR848" s="58">
        <v>0</v>
      </c>
      <c r="AS848" s="58">
        <v>0</v>
      </c>
      <c r="AT848" s="58">
        <v>0</v>
      </c>
      <c r="AU848" s="58">
        <v>0</v>
      </c>
      <c r="AV848" s="58">
        <v>2565.5997144561002</v>
      </c>
      <c r="AW848" s="58">
        <v>11458.959714456099</v>
      </c>
      <c r="AX848" s="58">
        <v>24703.5333333333</v>
      </c>
      <c r="AY848" s="58">
        <v>11379.707547169801</v>
      </c>
      <c r="AZ848" s="58">
        <v>36083.240880503101</v>
      </c>
      <c r="BA848" s="58">
        <v>4791.8633810725996</v>
      </c>
    </row>
    <row r="849" spans="1:53">
      <c r="A849" s="56">
        <v>202405</v>
      </c>
      <c r="B849" s="56" t="s">
        <v>528</v>
      </c>
      <c r="C849" s="56" t="s">
        <v>356</v>
      </c>
      <c r="D849" s="56" t="s">
        <v>355</v>
      </c>
      <c r="E849" s="62" t="str">
        <f>VLOOKUP(C849,'[2]2024年门店-截止10.31'!A:C,3,0)</f>
        <v>营业</v>
      </c>
      <c r="F849" s="63">
        <f>VLOOKUP(C849,[2]面积!A:B,2,0)</f>
        <v>39</v>
      </c>
      <c r="G849" s="57" t="str">
        <f>IF(OR(E849="营业",E849="装修中"),VLOOKUP(C849,[2]当前组织架构!C:H,6,0),"")</f>
        <v>孙军</v>
      </c>
      <c r="H849" s="57" t="str">
        <f>IF(OR(E849="营业",E849="装修中"),VLOOKUP(C849,[2]当前组织架构!C:H,5,0),"")</f>
        <v>郭洋</v>
      </c>
      <c r="I849" s="58">
        <v>171113.32</v>
      </c>
      <c r="J849" s="58">
        <v>9685.66</v>
      </c>
      <c r="K849" s="58">
        <v>161427.66</v>
      </c>
      <c r="L849" s="58">
        <v>9264.0499999999993</v>
      </c>
      <c r="M849" s="58">
        <v>9035.4699999999993</v>
      </c>
      <c r="N849" s="58">
        <v>10918.97</v>
      </c>
      <c r="O849" s="58">
        <v>22620.34</v>
      </c>
      <c r="P849" s="58">
        <v>0</v>
      </c>
      <c r="Q849" s="58">
        <v>-1223.80001339714</v>
      </c>
      <c r="R849" s="58">
        <v>50615.029986602902</v>
      </c>
      <c r="S849" s="58">
        <v>9187.6466131034795</v>
      </c>
      <c r="T849" s="58">
        <v>0</v>
      </c>
      <c r="U849" s="58">
        <v>2959.63</v>
      </c>
      <c r="V849" s="58">
        <v>62762.306599706302</v>
      </c>
      <c r="W849" s="58">
        <v>98665.353400293694</v>
      </c>
      <c r="X849" s="58">
        <v>30357.79</v>
      </c>
      <c r="Y849" s="58">
        <v>3497.22</v>
      </c>
      <c r="Z849" s="58">
        <v>1226.5899999999999</v>
      </c>
      <c r="AA849" s="58">
        <v>7230.53</v>
      </c>
      <c r="AB849" s="58">
        <v>1294.5305660377401</v>
      </c>
      <c r="AC849" s="58">
        <v>0</v>
      </c>
      <c r="AD849" s="58">
        <v>43606.660566037703</v>
      </c>
      <c r="AE849" s="58">
        <v>3277.2</v>
      </c>
      <c r="AF849" s="58">
        <v>0</v>
      </c>
      <c r="AG849" s="58">
        <v>319.05</v>
      </c>
      <c r="AH849" s="58">
        <v>461.5</v>
      </c>
      <c r="AI849" s="58">
        <v>0</v>
      </c>
      <c r="AJ849" s="58">
        <v>47.12</v>
      </c>
      <c r="AK849" s="58">
        <v>0</v>
      </c>
      <c r="AL849" s="58">
        <v>0</v>
      </c>
      <c r="AM849" s="58">
        <v>802.35</v>
      </c>
      <c r="AN849" s="58">
        <v>2054.06</v>
      </c>
      <c r="AO849" s="58">
        <v>576.4</v>
      </c>
      <c r="AP849" s="58">
        <v>0</v>
      </c>
      <c r="AQ849" s="58">
        <v>0</v>
      </c>
      <c r="AR849" s="58">
        <v>0</v>
      </c>
      <c r="AS849" s="58">
        <v>0</v>
      </c>
      <c r="AT849" s="58">
        <v>0</v>
      </c>
      <c r="AU849" s="58">
        <v>0</v>
      </c>
      <c r="AV849" s="58">
        <v>2551.4464431638498</v>
      </c>
      <c r="AW849" s="58">
        <v>10089.126443163899</v>
      </c>
      <c r="AX849" s="58">
        <v>20067.619047618999</v>
      </c>
      <c r="AY849" s="58">
        <v>3901.8867924528299</v>
      </c>
      <c r="AZ849" s="58">
        <v>23969.505840071801</v>
      </c>
      <c r="BA849" s="58">
        <v>21000.060551020299</v>
      </c>
    </row>
    <row r="850" spans="1:53">
      <c r="A850" s="56">
        <v>202405</v>
      </c>
      <c r="B850" s="56" t="s">
        <v>528</v>
      </c>
      <c r="C850" s="56" t="s">
        <v>360</v>
      </c>
      <c r="D850" s="56" t="s">
        <v>359</v>
      </c>
      <c r="E850" s="62" t="str">
        <f>VLOOKUP(C850,'[2]2024年门店-截止10.31'!A:C,3,0)</f>
        <v>营业</v>
      </c>
      <c r="F850" s="63">
        <f>VLOOKUP(C850,[2]面积!A:B,2,0)</f>
        <v>64.7</v>
      </c>
      <c r="G850" s="57" t="str">
        <f>IF(OR(E850="营业",E850="装修中"),VLOOKUP(C850,[2]当前组织架构!C:H,6,0),"")</f>
        <v>江远洋</v>
      </c>
      <c r="H850" s="57" t="str">
        <f>IF(OR(E850="营业",E850="装修中"),VLOOKUP(C850,[2]当前组织架构!C:H,5,0),"")</f>
        <v>严彪</v>
      </c>
      <c r="I850" s="58">
        <v>107310.77</v>
      </c>
      <c r="J850" s="58">
        <v>6074.19</v>
      </c>
      <c r="K850" s="58">
        <v>101236.58</v>
      </c>
      <c r="L850" s="58">
        <v>5293.65</v>
      </c>
      <c r="M850" s="58">
        <v>4058.48</v>
      </c>
      <c r="N850" s="58">
        <v>4203.49</v>
      </c>
      <c r="O850" s="58">
        <v>14633.92</v>
      </c>
      <c r="P850" s="58">
        <v>0</v>
      </c>
      <c r="Q850" s="58">
        <v>-665.49263225383595</v>
      </c>
      <c r="R850" s="58">
        <v>27524.0473677462</v>
      </c>
      <c r="S850" s="58">
        <v>5610.8794475486602</v>
      </c>
      <c r="T850" s="58">
        <v>0</v>
      </c>
      <c r="U850" s="58">
        <v>2125.84</v>
      </c>
      <c r="V850" s="58">
        <v>35260.766815294803</v>
      </c>
      <c r="W850" s="58">
        <v>65975.813184705199</v>
      </c>
      <c r="X850" s="58">
        <v>17300.91</v>
      </c>
      <c r="Y850" s="58">
        <v>1351.62</v>
      </c>
      <c r="Z850" s="58">
        <v>600</v>
      </c>
      <c r="AA850" s="58">
        <v>688.87</v>
      </c>
      <c r="AB850" s="58">
        <v>2754.0664150943398</v>
      </c>
      <c r="AC850" s="58">
        <v>0</v>
      </c>
      <c r="AD850" s="58">
        <v>22695.466415094299</v>
      </c>
      <c r="AE850" s="58">
        <v>3378.53</v>
      </c>
      <c r="AF850" s="58">
        <v>223.04</v>
      </c>
      <c r="AG850" s="58">
        <v>96.31</v>
      </c>
      <c r="AH850" s="58">
        <v>399.1</v>
      </c>
      <c r="AI850" s="58">
        <v>200</v>
      </c>
      <c r="AJ850" s="58">
        <v>69.03</v>
      </c>
      <c r="AK850" s="58">
        <v>44.81</v>
      </c>
      <c r="AL850" s="58">
        <v>0</v>
      </c>
      <c r="AM850" s="58">
        <v>1123.8399999999999</v>
      </c>
      <c r="AN850" s="58">
        <v>1651.96</v>
      </c>
      <c r="AO850" s="58">
        <v>580.97</v>
      </c>
      <c r="AP850" s="58">
        <v>0</v>
      </c>
      <c r="AQ850" s="58">
        <v>50</v>
      </c>
      <c r="AR850" s="58">
        <v>0</v>
      </c>
      <c r="AS850" s="58">
        <v>0</v>
      </c>
      <c r="AT850" s="58">
        <v>0</v>
      </c>
      <c r="AU850" s="58">
        <v>0</v>
      </c>
      <c r="AV850" s="58">
        <v>2177.78637213804</v>
      </c>
      <c r="AW850" s="58">
        <v>9995.3763721380401</v>
      </c>
      <c r="AX850" s="58">
        <v>24647.619047618999</v>
      </c>
      <c r="AY850" s="58">
        <v>9211.1509433962292</v>
      </c>
      <c r="AZ850" s="58">
        <v>33858.769991015201</v>
      </c>
      <c r="BA850" s="58">
        <v>-573.79959354236803</v>
      </c>
    </row>
    <row r="851" spans="1:53">
      <c r="A851" s="56">
        <v>202405</v>
      </c>
      <c r="B851" s="56" t="s">
        <v>528</v>
      </c>
      <c r="C851" s="56" t="s">
        <v>397</v>
      </c>
      <c r="D851" s="56" t="s">
        <v>396</v>
      </c>
      <c r="E851" s="62" t="str">
        <f>VLOOKUP(C851,'[2]2024年门店-截止10.31'!A:C,3,0)</f>
        <v>营业</v>
      </c>
      <c r="F851" s="63">
        <f>VLOOKUP(C851,[2]面积!A:B,2,0)</f>
        <v>53.46</v>
      </c>
      <c r="G851" s="57" t="str">
        <f>IF(OR(E851="营业",E851="装修中"),VLOOKUP(C851,[2]当前组织架构!C:H,6,0),"")</f>
        <v>江远洋</v>
      </c>
      <c r="H851" s="57" t="str">
        <f>IF(OR(E851="营业",E851="装修中"),VLOOKUP(C851,[2]当前组织架构!C:H,5,0),"")</f>
        <v>许瑛伦</v>
      </c>
      <c r="I851" s="58">
        <v>0</v>
      </c>
      <c r="J851" s="58">
        <v>0</v>
      </c>
      <c r="K851" s="58">
        <v>0</v>
      </c>
      <c r="L851" s="58">
        <v>0</v>
      </c>
      <c r="M851" s="58">
        <v>0</v>
      </c>
      <c r="N851" s="58">
        <v>0</v>
      </c>
      <c r="O851" s="58">
        <v>0</v>
      </c>
      <c r="P851" s="58">
        <v>0</v>
      </c>
      <c r="Q851" s="58">
        <v>0</v>
      </c>
      <c r="R851" s="58">
        <v>0</v>
      </c>
      <c r="S851" s="58">
        <v>0</v>
      </c>
      <c r="T851" s="58">
        <v>0</v>
      </c>
      <c r="U851" s="58">
        <v>0</v>
      </c>
      <c r="V851" s="58">
        <v>0</v>
      </c>
      <c r="W851" s="58">
        <v>0</v>
      </c>
      <c r="X851" s="58">
        <v>6934.92</v>
      </c>
      <c r="Y851" s="58">
        <v>899.99</v>
      </c>
      <c r="Z851" s="58">
        <v>0</v>
      </c>
      <c r="AA851" s="58">
        <v>695.16</v>
      </c>
      <c r="AB851" s="58">
        <v>1227.7832075471699</v>
      </c>
      <c r="AC851" s="58">
        <v>0</v>
      </c>
      <c r="AD851" s="58">
        <v>9757.8532075471703</v>
      </c>
      <c r="AE851" s="58">
        <v>1998.92</v>
      </c>
      <c r="AF851" s="58">
        <v>0</v>
      </c>
      <c r="AG851" s="58">
        <v>0</v>
      </c>
      <c r="AH851" s="58">
        <v>0</v>
      </c>
      <c r="AI851" s="58">
        <v>0</v>
      </c>
      <c r="AJ851" s="58">
        <v>0</v>
      </c>
      <c r="AK851" s="58">
        <v>0</v>
      </c>
      <c r="AL851" s="58">
        <v>0</v>
      </c>
      <c r="AM851" s="58">
        <v>0</v>
      </c>
      <c r="AN851" s="58">
        <v>0</v>
      </c>
      <c r="AO851" s="58">
        <v>0</v>
      </c>
      <c r="AP851" s="58">
        <v>0</v>
      </c>
      <c r="AQ851" s="58">
        <v>0</v>
      </c>
      <c r="AR851" s="58">
        <v>0</v>
      </c>
      <c r="AS851" s="58">
        <v>0</v>
      </c>
      <c r="AT851" s="58">
        <v>0</v>
      </c>
      <c r="AU851" s="58">
        <v>0</v>
      </c>
      <c r="AV851" s="58">
        <v>0</v>
      </c>
      <c r="AW851" s="58">
        <v>1998.92</v>
      </c>
      <c r="AX851" s="58">
        <v>0</v>
      </c>
      <c r="AY851" s="58">
        <v>0</v>
      </c>
      <c r="AZ851" s="58">
        <v>0</v>
      </c>
      <c r="BA851" s="58">
        <v>-11756.773207547199</v>
      </c>
    </row>
    <row r="852" spans="1:53">
      <c r="A852" s="56">
        <v>202405</v>
      </c>
      <c r="B852" s="56" t="s">
        <v>531</v>
      </c>
      <c r="C852" s="56" t="s">
        <v>370</v>
      </c>
      <c r="D852" s="56" t="s">
        <v>369</v>
      </c>
      <c r="E852" s="62" t="str">
        <f>VLOOKUP(C852,'[2]2024年门店-截止10.31'!A:C,3,0)</f>
        <v>营业</v>
      </c>
      <c r="F852" s="63">
        <f>VLOOKUP(C852,[2]面积!A:B,2,0)</f>
        <v>76</v>
      </c>
      <c r="G852" s="57" t="str">
        <f>IF(OR(E852="营业",E852="装修中"),VLOOKUP(C852,[2]当前组织架构!C:H,6,0),"")</f>
        <v>刘佳</v>
      </c>
      <c r="H852" s="57" t="str">
        <f>IF(OR(E852="营业",E852="装修中"),VLOOKUP(C852,[2]当前组织架构!C:H,5,0),"")</f>
        <v>巨伦</v>
      </c>
      <c r="I852" s="58">
        <v>159831.69</v>
      </c>
      <c r="J852" s="58">
        <v>9047.0800000000199</v>
      </c>
      <c r="K852" s="58">
        <v>150784.60999999999</v>
      </c>
      <c r="L852" s="58">
        <v>6272.69</v>
      </c>
      <c r="M852" s="58">
        <v>9651.7000000000007</v>
      </c>
      <c r="N852" s="58">
        <v>4094.87</v>
      </c>
      <c r="O852" s="58">
        <v>24405.56</v>
      </c>
      <c r="P852" s="58">
        <v>0</v>
      </c>
      <c r="Q852" s="58">
        <v>-615.91986822929005</v>
      </c>
      <c r="R852" s="58">
        <v>43808.900131770701</v>
      </c>
      <c r="S852" s="58">
        <v>10000.513018928301</v>
      </c>
      <c r="T852" s="58">
        <v>0</v>
      </c>
      <c r="U852" s="58">
        <v>2608.65</v>
      </c>
      <c r="V852" s="58">
        <v>56418.063150699003</v>
      </c>
      <c r="W852" s="58">
        <v>94366.546849300998</v>
      </c>
      <c r="X852" s="58">
        <v>17291.189999999999</v>
      </c>
      <c r="Y852" s="58">
        <v>5452.23</v>
      </c>
      <c r="Z852" s="58">
        <v>1018.06</v>
      </c>
      <c r="AA852" s="58">
        <v>5072.53</v>
      </c>
      <c r="AB852" s="58">
        <v>299.093962264151</v>
      </c>
      <c r="AC852" s="58">
        <v>0</v>
      </c>
      <c r="AD852" s="58">
        <v>29133.103962264198</v>
      </c>
      <c r="AE852" s="58">
        <v>3323</v>
      </c>
      <c r="AF852" s="58">
        <v>0</v>
      </c>
      <c r="AG852" s="58">
        <v>136.97999999999999</v>
      </c>
      <c r="AH852" s="58">
        <v>0</v>
      </c>
      <c r="AI852" s="58">
        <v>0</v>
      </c>
      <c r="AJ852" s="58">
        <v>426.9</v>
      </c>
      <c r="AK852" s="58">
        <v>0</v>
      </c>
      <c r="AL852" s="58">
        <v>0</v>
      </c>
      <c r="AM852" s="58">
        <v>408.24</v>
      </c>
      <c r="AN852" s="58">
        <v>323.79000000000002</v>
      </c>
      <c r="AO852" s="58">
        <v>602.46</v>
      </c>
      <c r="AP852" s="58">
        <v>0</v>
      </c>
      <c r="AQ852" s="58">
        <v>0</v>
      </c>
      <c r="AR852" s="58">
        <v>0</v>
      </c>
      <c r="AS852" s="58">
        <v>0</v>
      </c>
      <c r="AT852" s="58">
        <v>0</v>
      </c>
      <c r="AU852" s="58">
        <v>0</v>
      </c>
      <c r="AV852" s="58">
        <v>3380.1694525782</v>
      </c>
      <c r="AW852" s="58">
        <v>8601.5394525781994</v>
      </c>
      <c r="AX852" s="58">
        <v>12228.761904761899</v>
      </c>
      <c r="AY852" s="58">
        <v>5700</v>
      </c>
      <c r="AZ852" s="58">
        <v>17928.761904761901</v>
      </c>
      <c r="BA852" s="58">
        <v>38703.141529696702</v>
      </c>
    </row>
    <row r="853" spans="1:53">
      <c r="A853" s="56">
        <v>202405</v>
      </c>
      <c r="B853" s="56" t="s">
        <v>528</v>
      </c>
      <c r="C853" s="56" t="s">
        <v>366</v>
      </c>
      <c r="D853" s="56" t="s">
        <v>365</v>
      </c>
      <c r="E853" s="62" t="str">
        <f>VLOOKUP(C853,'[2]2024年门店-截止10.31'!A:C,3,0)</f>
        <v>营业</v>
      </c>
      <c r="F853" s="63">
        <f>VLOOKUP(C853,[2]面积!A:B,2,0)</f>
        <v>82</v>
      </c>
      <c r="G853" s="57" t="str">
        <f>IF(OR(E853="营业",E853="装修中"),VLOOKUP(C853,[2]当前组织架构!C:H,6,0),"")</f>
        <v>江远洋</v>
      </c>
      <c r="H853" s="57" t="str">
        <f>IF(OR(E853="营业",E853="装修中"),VLOOKUP(C853,[2]当前组织架构!C:H,5,0),"")</f>
        <v>严彪</v>
      </c>
      <c r="I853" s="58">
        <v>243390.88</v>
      </c>
      <c r="J853" s="58">
        <v>13776.84</v>
      </c>
      <c r="K853" s="58">
        <v>229614.04</v>
      </c>
      <c r="L853" s="58">
        <v>9680.17</v>
      </c>
      <c r="M853" s="58">
        <v>7644.62</v>
      </c>
      <c r="N853" s="58">
        <v>5502.5</v>
      </c>
      <c r="O853" s="58">
        <v>29584.78</v>
      </c>
      <c r="P853" s="58">
        <v>0</v>
      </c>
      <c r="Q853" s="58">
        <v>-1237.33294073519</v>
      </c>
      <c r="R853" s="58">
        <v>51174.7370592648</v>
      </c>
      <c r="S853" s="58">
        <v>11058.2418933765</v>
      </c>
      <c r="T853" s="58">
        <v>0</v>
      </c>
      <c r="U853" s="58">
        <v>1871.56</v>
      </c>
      <c r="V853" s="58">
        <v>64104.538952641298</v>
      </c>
      <c r="W853" s="58">
        <v>165509.50104735899</v>
      </c>
      <c r="X853" s="58">
        <v>27610</v>
      </c>
      <c r="Y853" s="58">
        <v>3115.59</v>
      </c>
      <c r="Z853" s="58">
        <v>1400</v>
      </c>
      <c r="AA853" s="58">
        <v>2778.05</v>
      </c>
      <c r="AB853" s="58">
        <v>3229.0979245283002</v>
      </c>
      <c r="AC853" s="58">
        <v>0</v>
      </c>
      <c r="AD853" s="58">
        <v>38132.737924528301</v>
      </c>
      <c r="AE853" s="58">
        <v>3984.75</v>
      </c>
      <c r="AF853" s="58">
        <v>240</v>
      </c>
      <c r="AG853" s="58">
        <v>236.96</v>
      </c>
      <c r="AH853" s="58">
        <v>399</v>
      </c>
      <c r="AI853" s="58">
        <v>0</v>
      </c>
      <c r="AJ853" s="58">
        <v>0</v>
      </c>
      <c r="AK853" s="58">
        <v>44.81</v>
      </c>
      <c r="AL853" s="58">
        <v>0</v>
      </c>
      <c r="AM853" s="58">
        <v>595.82000000000005</v>
      </c>
      <c r="AN853" s="58">
        <v>389.82</v>
      </c>
      <c r="AO853" s="58">
        <v>2449.0300000000002</v>
      </c>
      <c r="AP853" s="58">
        <v>0</v>
      </c>
      <c r="AQ853" s="58">
        <v>984</v>
      </c>
      <c r="AR853" s="58">
        <v>0</v>
      </c>
      <c r="AS853" s="58">
        <v>0</v>
      </c>
      <c r="AT853" s="58">
        <v>0</v>
      </c>
      <c r="AU853" s="58">
        <v>0</v>
      </c>
      <c r="AV853" s="58">
        <v>2565.5997144561002</v>
      </c>
      <c r="AW853" s="58">
        <v>11889.789714456099</v>
      </c>
      <c r="AX853" s="58">
        <v>52857.142857142899</v>
      </c>
      <c r="AY853" s="58">
        <v>10056.6037735849</v>
      </c>
      <c r="AZ853" s="58">
        <v>62913.746630727801</v>
      </c>
      <c r="BA853" s="58">
        <v>52573.2267776468</v>
      </c>
    </row>
    <row r="854" spans="1:53">
      <c r="A854" s="56">
        <v>202405</v>
      </c>
      <c r="B854" s="56" t="s">
        <v>528</v>
      </c>
      <c r="C854" s="56" t="s">
        <v>76</v>
      </c>
      <c r="D854" s="56" t="s">
        <v>75</v>
      </c>
      <c r="E854" s="62" t="str">
        <f>VLOOKUP(C854,'[2]2024年门店-截止10.31'!A:C,3,0)</f>
        <v>营业</v>
      </c>
      <c r="F854" s="63">
        <f>VLOOKUP(C854,[2]面积!A:B,2,0)</f>
        <v>48</v>
      </c>
      <c r="G854" s="57" t="str">
        <f>IF(OR(E854="营业",E854="装修中"),VLOOKUP(C854,[2]当前组织架构!C:H,6,0),"")</f>
        <v>孙军</v>
      </c>
      <c r="H854" s="57" t="str">
        <f>IF(OR(E854="营业",E854="装修中"),VLOOKUP(C854,[2]当前组织架构!C:H,5,0),"")</f>
        <v>甘胜斌</v>
      </c>
      <c r="I854" s="58">
        <v>156072.89000000001</v>
      </c>
      <c r="J854" s="58">
        <v>8834.3100000000304</v>
      </c>
      <c r="K854" s="58">
        <v>147238.57999999999</v>
      </c>
      <c r="L854" s="58">
        <v>6990.89</v>
      </c>
      <c r="M854" s="58">
        <v>5995.81</v>
      </c>
      <c r="N854" s="58">
        <v>5943.21</v>
      </c>
      <c r="O854" s="58">
        <v>18538.68</v>
      </c>
      <c r="P854" s="58">
        <v>0</v>
      </c>
      <c r="Q854" s="58">
        <v>-884.55046041687001</v>
      </c>
      <c r="R854" s="58">
        <v>36584.0395395831</v>
      </c>
      <c r="S854" s="58">
        <v>7217.44867734331</v>
      </c>
      <c r="T854" s="58">
        <v>0</v>
      </c>
      <c r="U854" s="58">
        <v>2533.94</v>
      </c>
      <c r="V854" s="58">
        <v>46335.428216926397</v>
      </c>
      <c r="W854" s="58">
        <v>100903.151783074</v>
      </c>
      <c r="X854" s="58">
        <v>27956.2</v>
      </c>
      <c r="Y854" s="58">
        <v>3591.08</v>
      </c>
      <c r="Z854" s="58">
        <v>0</v>
      </c>
      <c r="AA854" s="58">
        <v>8417.02</v>
      </c>
      <c r="AB854" s="58">
        <v>1041.7128301886801</v>
      </c>
      <c r="AC854" s="58">
        <v>0</v>
      </c>
      <c r="AD854" s="58">
        <v>41006.012830188702</v>
      </c>
      <c r="AE854" s="58">
        <v>4999.9399999999996</v>
      </c>
      <c r="AF854" s="58">
        <v>0</v>
      </c>
      <c r="AG854" s="58">
        <v>173.7</v>
      </c>
      <c r="AH854" s="58">
        <v>539</v>
      </c>
      <c r="AI854" s="58">
        <v>85</v>
      </c>
      <c r="AJ854" s="58">
        <v>52.21</v>
      </c>
      <c r="AK854" s="58">
        <v>0</v>
      </c>
      <c r="AL854" s="58">
        <v>0</v>
      </c>
      <c r="AM854" s="58">
        <v>868.28</v>
      </c>
      <c r="AN854" s="58">
        <v>383.72</v>
      </c>
      <c r="AO854" s="58">
        <v>821.96</v>
      </c>
      <c r="AP854" s="58">
        <v>0</v>
      </c>
      <c r="AQ854" s="58">
        <v>50</v>
      </c>
      <c r="AR854" s="58">
        <v>0</v>
      </c>
      <c r="AS854" s="58">
        <v>0</v>
      </c>
      <c r="AT854" s="58">
        <v>0</v>
      </c>
      <c r="AU854" s="58">
        <v>0</v>
      </c>
      <c r="AV854" s="58">
        <v>2457.07453407294</v>
      </c>
      <c r="AW854" s="58">
        <v>10430.8845340729</v>
      </c>
      <c r="AX854" s="58">
        <v>32502.857142857101</v>
      </c>
      <c r="AY854" s="58">
        <v>6679.2452830188704</v>
      </c>
      <c r="AZ854" s="58">
        <v>39182.102425876001</v>
      </c>
      <c r="BA854" s="58">
        <v>10284.1519929364</v>
      </c>
    </row>
    <row r="855" spans="1:53">
      <c r="A855" s="56">
        <v>202405</v>
      </c>
      <c r="B855" s="56" t="s">
        <v>532</v>
      </c>
      <c r="C855" s="56" t="s">
        <v>371</v>
      </c>
      <c r="D855" s="56" t="s">
        <v>429</v>
      </c>
      <c r="E855" s="62" t="str">
        <f>VLOOKUP(C855,'[2]2024年门店-截止10.31'!A:C,3,0)</f>
        <v>营业</v>
      </c>
      <c r="F855" s="63">
        <f>VLOOKUP(C855,[2]面积!A:B,2,0)</f>
        <v>70.349999999999994</v>
      </c>
      <c r="G855" s="57" t="str">
        <f>IF(OR(E855="营业",E855="装修中"),VLOOKUP(C855,[2]当前组织架构!C:H,6,0),"")</f>
        <v>江远洋</v>
      </c>
      <c r="H855" s="57" t="str">
        <f>IF(OR(E855="营业",E855="装修中"),VLOOKUP(C855,[2]当前组织架构!C:H,5,0),"")</f>
        <v>郭静</v>
      </c>
      <c r="I855" s="58">
        <v>144226.73000000001</v>
      </c>
      <c r="J855" s="58">
        <v>4200.78</v>
      </c>
      <c r="K855" s="58">
        <v>140025.95000000001</v>
      </c>
      <c r="L855" s="58">
        <v>7949.84</v>
      </c>
      <c r="M855" s="58">
        <v>7277.16</v>
      </c>
      <c r="N855" s="58">
        <v>5449.53</v>
      </c>
      <c r="O855" s="58">
        <v>20490.73</v>
      </c>
      <c r="P855" s="58">
        <v>0</v>
      </c>
      <c r="Q855" s="58">
        <v>-731.25411645831298</v>
      </c>
      <c r="R855" s="58">
        <v>40436.0058835417</v>
      </c>
      <c r="S855" s="58">
        <v>15293.873222563299</v>
      </c>
      <c r="T855" s="58">
        <v>0</v>
      </c>
      <c r="U855" s="58">
        <v>4906.13</v>
      </c>
      <c r="V855" s="58">
        <v>60636.009106104997</v>
      </c>
      <c r="W855" s="58">
        <v>79389.940893894993</v>
      </c>
      <c r="X855" s="58">
        <v>20287.79</v>
      </c>
      <c r="Y855" s="58">
        <v>2011.63</v>
      </c>
      <c r="Z855" s="58">
        <v>496.84</v>
      </c>
      <c r="AA855" s="58">
        <v>5824.71</v>
      </c>
      <c r="AB855" s="58">
        <v>317.91075471698002</v>
      </c>
      <c r="AC855" s="58">
        <v>0</v>
      </c>
      <c r="AD855" s="58">
        <v>28938.880754717</v>
      </c>
      <c r="AE855" s="58">
        <v>2362.15</v>
      </c>
      <c r="AF855" s="58">
        <v>2167.06</v>
      </c>
      <c r="AG855" s="58">
        <v>252.36</v>
      </c>
      <c r="AH855" s="58">
        <v>0</v>
      </c>
      <c r="AI855" s="58">
        <v>0</v>
      </c>
      <c r="AJ855" s="58">
        <v>76</v>
      </c>
      <c r="AK855" s="58">
        <v>0</v>
      </c>
      <c r="AL855" s="58">
        <v>0</v>
      </c>
      <c r="AM855" s="58">
        <v>1067.94</v>
      </c>
      <c r="AN855" s="58">
        <v>0</v>
      </c>
      <c r="AO855" s="58">
        <v>627.51</v>
      </c>
      <c r="AP855" s="58">
        <v>0</v>
      </c>
      <c r="AQ855" s="58">
        <v>0</v>
      </c>
      <c r="AR855" s="58">
        <v>0</v>
      </c>
      <c r="AS855" s="58">
        <v>0</v>
      </c>
      <c r="AT855" s="58">
        <v>0</v>
      </c>
      <c r="AU855" s="58">
        <v>0</v>
      </c>
      <c r="AV855" s="58">
        <v>1914.4940026207601</v>
      </c>
      <c r="AW855" s="58">
        <v>8467.5140026207591</v>
      </c>
      <c r="AX855" s="58">
        <v>20049.75</v>
      </c>
      <c r="AY855" s="58">
        <v>8504.75</v>
      </c>
      <c r="AZ855" s="58">
        <v>28554.5</v>
      </c>
      <c r="BA855" s="58">
        <v>13429.046136557199</v>
      </c>
    </row>
    <row r="856" spans="1:53">
      <c r="A856" s="56">
        <v>202405</v>
      </c>
      <c r="B856" s="56" t="s">
        <v>528</v>
      </c>
      <c r="C856" s="56" t="s">
        <v>368</v>
      </c>
      <c r="D856" s="56" t="s">
        <v>367</v>
      </c>
      <c r="E856" s="62" t="str">
        <f>VLOOKUP(C856,'[2]2024年门店-截止10.31'!A:C,3,0)</f>
        <v>营业</v>
      </c>
      <c r="F856" s="63">
        <f>VLOOKUP(C856,[2]面积!A:B,2,0)</f>
        <v>55.2</v>
      </c>
      <c r="G856" s="57" t="str">
        <f>IF(OR(E856="营业",E856="装修中"),VLOOKUP(C856,[2]当前组织架构!C:H,6,0),"")</f>
        <v>江远洋</v>
      </c>
      <c r="H856" s="57" t="str">
        <f>IF(OR(E856="营业",E856="装修中"),VLOOKUP(C856,[2]当前组织架构!C:H,5,0),"")</f>
        <v>许瑛伦</v>
      </c>
      <c r="I856" s="58">
        <v>184396.96</v>
      </c>
      <c r="J856" s="58">
        <v>5370.78999999998</v>
      </c>
      <c r="K856" s="58">
        <v>179026.17</v>
      </c>
      <c r="L856" s="58">
        <v>8840.19</v>
      </c>
      <c r="M856" s="58">
        <v>8474.9699999999993</v>
      </c>
      <c r="N856" s="58">
        <v>5278.61</v>
      </c>
      <c r="O856" s="58">
        <v>27378.39</v>
      </c>
      <c r="P856" s="58">
        <v>0</v>
      </c>
      <c r="Q856" s="58">
        <v>-1179.7320672068399</v>
      </c>
      <c r="R856" s="58">
        <v>48792.427932793202</v>
      </c>
      <c r="S856" s="58">
        <v>10325.0010099339</v>
      </c>
      <c r="T856" s="58">
        <v>0</v>
      </c>
      <c r="U856" s="58">
        <v>4520.75</v>
      </c>
      <c r="V856" s="58">
        <v>63638.1789427271</v>
      </c>
      <c r="W856" s="58">
        <v>115387.991057273</v>
      </c>
      <c r="X856" s="58">
        <v>25065.14</v>
      </c>
      <c r="Y856" s="58">
        <v>1765.03</v>
      </c>
      <c r="Z856" s="58">
        <v>1600</v>
      </c>
      <c r="AA856" s="58">
        <v>3706.98</v>
      </c>
      <c r="AB856" s="58">
        <v>1849.4179245283001</v>
      </c>
      <c r="AC856" s="58">
        <v>0</v>
      </c>
      <c r="AD856" s="58">
        <v>33986.567924528303</v>
      </c>
      <c r="AE856" s="58">
        <v>3939.3</v>
      </c>
      <c r="AF856" s="58">
        <v>0</v>
      </c>
      <c r="AG856" s="58">
        <v>132.02000000000001</v>
      </c>
      <c r="AH856" s="58">
        <v>0</v>
      </c>
      <c r="AI856" s="58">
        <v>0</v>
      </c>
      <c r="AJ856" s="58">
        <v>0</v>
      </c>
      <c r="AK856" s="58">
        <v>93.55</v>
      </c>
      <c r="AL856" s="58">
        <v>0</v>
      </c>
      <c r="AM856" s="58">
        <v>1570.47</v>
      </c>
      <c r="AN856" s="58">
        <v>179.25</v>
      </c>
      <c r="AO856" s="58">
        <v>947.71</v>
      </c>
      <c r="AP856" s="58">
        <v>0</v>
      </c>
      <c r="AQ856" s="58">
        <v>50</v>
      </c>
      <c r="AR856" s="58">
        <v>0</v>
      </c>
      <c r="AS856" s="58">
        <v>0</v>
      </c>
      <c r="AT856" s="58">
        <v>0</v>
      </c>
      <c r="AU856" s="58">
        <v>0</v>
      </c>
      <c r="AV856" s="58">
        <v>2177.78637213804</v>
      </c>
      <c r="AW856" s="58">
        <v>9090.0863721380392</v>
      </c>
      <c r="AX856" s="58">
        <v>33790.68</v>
      </c>
      <c r="AY856" s="58">
        <v>7217.25</v>
      </c>
      <c r="AZ856" s="58">
        <v>41007.93</v>
      </c>
      <c r="BA856" s="58">
        <v>31303.4067606067</v>
      </c>
    </row>
    <row r="857" spans="1:53">
      <c r="A857" s="56">
        <v>202405</v>
      </c>
      <c r="B857" s="56" t="s">
        <v>528</v>
      </c>
      <c r="C857" s="56" t="s">
        <v>375</v>
      </c>
      <c r="D857" s="56" t="s">
        <v>374</v>
      </c>
      <c r="E857" s="62" t="str">
        <f>VLOOKUP(C857,'[2]2024年门店-截止10.31'!A:C,3,0)</f>
        <v>营业</v>
      </c>
      <c r="F857" s="63">
        <f>VLOOKUP(C857,[2]面积!A:B,2,0)</f>
        <v>74.930000000000007</v>
      </c>
      <c r="G857" s="57" t="str">
        <f>IF(OR(E857="营业",E857="装修中"),VLOOKUP(C857,[2]当前组织架构!C:H,6,0),"")</f>
        <v>江远洋</v>
      </c>
      <c r="H857" s="57" t="str">
        <f>IF(OR(E857="营业",E857="装修中"),VLOOKUP(C857,[2]当前组织架构!C:H,5,0),"")</f>
        <v>严彪</v>
      </c>
      <c r="I857" s="58">
        <v>117797.84</v>
      </c>
      <c r="J857" s="58">
        <v>6667.8</v>
      </c>
      <c r="K857" s="58">
        <v>111130.04</v>
      </c>
      <c r="L857" s="58">
        <v>6218.57</v>
      </c>
      <c r="M857" s="58">
        <v>5125.55</v>
      </c>
      <c r="N857" s="58">
        <v>3666.99</v>
      </c>
      <c r="O857" s="58">
        <v>14354.98</v>
      </c>
      <c r="P857" s="58">
        <v>0</v>
      </c>
      <c r="Q857" s="58">
        <v>-693.26837305976096</v>
      </c>
      <c r="R857" s="58">
        <v>28672.8216269402</v>
      </c>
      <c r="S857" s="58">
        <v>5610.65009777457</v>
      </c>
      <c r="T857" s="58">
        <v>0</v>
      </c>
      <c r="U857" s="58">
        <v>3362.27</v>
      </c>
      <c r="V857" s="58">
        <v>37645.741724714797</v>
      </c>
      <c r="W857" s="58">
        <v>73484.298275285197</v>
      </c>
      <c r="X857" s="58">
        <v>21877.200000000001</v>
      </c>
      <c r="Y857" s="58">
        <v>1739.49</v>
      </c>
      <c r="Z857" s="58">
        <v>1098.79</v>
      </c>
      <c r="AA857" s="58">
        <v>983.5</v>
      </c>
      <c r="AB857" s="58">
        <v>2802.5760377358502</v>
      </c>
      <c r="AC857" s="58">
        <v>0</v>
      </c>
      <c r="AD857" s="58">
        <v>28501.5560377359</v>
      </c>
      <c r="AE857" s="58">
        <v>1352.86</v>
      </c>
      <c r="AF857" s="58">
        <v>0</v>
      </c>
      <c r="AG857" s="58">
        <v>72.19</v>
      </c>
      <c r="AH857" s="58">
        <v>344.8</v>
      </c>
      <c r="AI857" s="58">
        <v>1130.0999999999999</v>
      </c>
      <c r="AJ857" s="58">
        <v>0</v>
      </c>
      <c r="AK857" s="58">
        <v>44.81</v>
      </c>
      <c r="AL857" s="58">
        <v>0</v>
      </c>
      <c r="AM857" s="58">
        <v>4415.3100000000004</v>
      </c>
      <c r="AN857" s="58">
        <v>0</v>
      </c>
      <c r="AO857" s="58">
        <v>261.67</v>
      </c>
      <c r="AP857" s="58">
        <v>0</v>
      </c>
      <c r="AQ857" s="58">
        <v>50</v>
      </c>
      <c r="AR857" s="58">
        <v>0</v>
      </c>
      <c r="AS857" s="58">
        <v>0</v>
      </c>
      <c r="AT857" s="58">
        <v>0</v>
      </c>
      <c r="AU857" s="58">
        <v>0</v>
      </c>
      <c r="AV857" s="58">
        <v>2565.5997144561002</v>
      </c>
      <c r="AW857" s="58">
        <v>10237.3397144561</v>
      </c>
      <c r="AX857" s="58">
        <v>30542.8952380952</v>
      </c>
      <c r="AY857" s="58">
        <v>8482.6415094339609</v>
      </c>
      <c r="AZ857" s="58">
        <v>39025.536747529201</v>
      </c>
      <c r="BA857" s="58">
        <v>-4280.1342244359603</v>
      </c>
    </row>
    <row r="858" spans="1:53">
      <c r="A858" s="56">
        <v>202405</v>
      </c>
      <c r="B858" s="56" t="s">
        <v>531</v>
      </c>
      <c r="C858" s="56" t="s">
        <v>379</v>
      </c>
      <c r="D858" s="56" t="s">
        <v>378</v>
      </c>
      <c r="E858" s="62" t="str">
        <f>VLOOKUP(C858,'[2]2024年门店-截止10.31'!A:C,3,0)</f>
        <v>营业</v>
      </c>
      <c r="F858" s="63">
        <f>VLOOKUP(C858,[2]面积!A:B,2,0)</f>
        <v>80</v>
      </c>
      <c r="G858" s="57" t="str">
        <f>IF(OR(E858="营业",E858="装修中"),VLOOKUP(C858,[2]当前组织架构!C:H,6,0),"")</f>
        <v>刘佳</v>
      </c>
      <c r="H858" s="57" t="str">
        <f>IF(OR(E858="营业",E858="装修中"),VLOOKUP(C858,[2]当前组织架构!C:H,5,0),"")</f>
        <v>解雯雯</v>
      </c>
      <c r="I858" s="58">
        <v>36876.18</v>
      </c>
      <c r="J858" s="58">
        <v>2087.33</v>
      </c>
      <c r="K858" s="58">
        <v>34788.85</v>
      </c>
      <c r="L858" s="58">
        <v>1700.93</v>
      </c>
      <c r="M858" s="58">
        <v>1867.86</v>
      </c>
      <c r="N858" s="58">
        <v>1787.72</v>
      </c>
      <c r="O858" s="58">
        <v>7017.33</v>
      </c>
      <c r="P858" s="58">
        <v>0</v>
      </c>
      <c r="Q858" s="58">
        <v>-171.55486285122399</v>
      </c>
      <c r="R858" s="58">
        <v>12202.2851371488</v>
      </c>
      <c r="S858" s="58">
        <v>2841.8290661134101</v>
      </c>
      <c r="T858" s="58">
        <v>0</v>
      </c>
      <c r="U858" s="58">
        <v>1376.15</v>
      </c>
      <c r="V858" s="58">
        <v>16420.264203262199</v>
      </c>
      <c r="W858" s="58">
        <v>18368.5857967378</v>
      </c>
      <c r="X858" s="58">
        <v>22614.720000000001</v>
      </c>
      <c r="Y858" s="58">
        <v>3472.62</v>
      </c>
      <c r="Z858" s="58">
        <v>232.91</v>
      </c>
      <c r="AA858" s="58">
        <v>2311.84</v>
      </c>
      <c r="AB858" s="58">
        <v>2526.4671698113202</v>
      </c>
      <c r="AC858" s="58">
        <v>0</v>
      </c>
      <c r="AD858" s="58">
        <v>31158.557169811302</v>
      </c>
      <c r="AE858" s="58">
        <v>0</v>
      </c>
      <c r="AF858" s="58">
        <v>0</v>
      </c>
      <c r="AG858" s="58">
        <v>126.9</v>
      </c>
      <c r="AH858" s="58">
        <v>0</v>
      </c>
      <c r="AI858" s="58">
        <v>2646</v>
      </c>
      <c r="AJ858" s="58">
        <v>-1691.94</v>
      </c>
      <c r="AK858" s="58">
        <v>0</v>
      </c>
      <c r="AL858" s="58">
        <v>0</v>
      </c>
      <c r="AM858" s="58">
        <v>1630.83</v>
      </c>
      <c r="AN858" s="58">
        <v>0</v>
      </c>
      <c r="AO858" s="58">
        <v>467.6</v>
      </c>
      <c r="AP858" s="58">
        <v>0</v>
      </c>
      <c r="AQ858" s="58">
        <v>0</v>
      </c>
      <c r="AR858" s="58">
        <v>0</v>
      </c>
      <c r="AS858" s="58">
        <v>0</v>
      </c>
      <c r="AT858" s="58">
        <v>0</v>
      </c>
      <c r="AU858" s="58">
        <v>0</v>
      </c>
      <c r="AV858" s="58">
        <v>2376.3796053185501</v>
      </c>
      <c r="AW858" s="58">
        <v>5555.76960531855</v>
      </c>
      <c r="AX858" s="58">
        <v>15238.0952380952</v>
      </c>
      <c r="AY858" s="58">
        <v>1592.4528301886801</v>
      </c>
      <c r="AZ858" s="58">
        <v>16830.548068283901</v>
      </c>
      <c r="BA858" s="58">
        <v>-35176.289046675898</v>
      </c>
    </row>
    <row r="859" spans="1:53">
      <c r="A859" s="56">
        <v>202405</v>
      </c>
      <c r="B859" s="56" t="s">
        <v>528</v>
      </c>
      <c r="C859" s="56" t="s">
        <v>122</v>
      </c>
      <c r="D859" s="56" t="s">
        <v>430</v>
      </c>
      <c r="E859" s="62" t="str">
        <f>VLOOKUP(C859,'[2]2024年门店-截止10.31'!A:C,3,0)</f>
        <v>营业</v>
      </c>
      <c r="F859" s="63">
        <f>VLOOKUP(C859,[2]面积!A:B,2,0)</f>
        <v>56.86</v>
      </c>
      <c r="G859" s="57" t="str">
        <f>IF(OR(E859="营业",E859="装修中"),VLOOKUP(C859,[2]当前组织架构!C:H,6,0),"")</f>
        <v>孙军</v>
      </c>
      <c r="H859" s="57" t="str">
        <f>IF(OR(E859="营业",E859="装修中"),VLOOKUP(C859,[2]当前组织架构!C:H,5,0),"")</f>
        <v>殷艳花</v>
      </c>
      <c r="I859" s="58">
        <v>151628.70000000001</v>
      </c>
      <c r="J859" s="58">
        <v>8582.7600000000093</v>
      </c>
      <c r="K859" s="58">
        <v>143045.94</v>
      </c>
      <c r="L859" s="58">
        <v>7554.37</v>
      </c>
      <c r="M859" s="58">
        <v>6645.32</v>
      </c>
      <c r="N859" s="58">
        <v>5311.68</v>
      </c>
      <c r="O859" s="58">
        <v>18893.62</v>
      </c>
      <c r="P859" s="58">
        <v>0</v>
      </c>
      <c r="Q859" s="58">
        <v>-906.65679137659799</v>
      </c>
      <c r="R859" s="58">
        <v>37498.3332086234</v>
      </c>
      <c r="S859" s="58">
        <v>7369.2720074149302</v>
      </c>
      <c r="T859" s="58">
        <v>0</v>
      </c>
      <c r="U859" s="58">
        <v>2559.63</v>
      </c>
      <c r="V859" s="58">
        <v>47427.235216038302</v>
      </c>
      <c r="W859" s="58">
        <v>95618.704783961701</v>
      </c>
      <c r="X859" s="58">
        <v>24472</v>
      </c>
      <c r="Y859" s="58">
        <v>6999.62</v>
      </c>
      <c r="Z859" s="58">
        <v>0</v>
      </c>
      <c r="AA859" s="58">
        <v>2208.7600000000002</v>
      </c>
      <c r="AB859" s="58">
        <v>2120.22716981132</v>
      </c>
      <c r="AC859" s="58">
        <v>0</v>
      </c>
      <c r="AD859" s="58">
        <v>35800.607169811301</v>
      </c>
      <c r="AE859" s="58">
        <v>4572</v>
      </c>
      <c r="AF859" s="58">
        <v>0</v>
      </c>
      <c r="AG859" s="58">
        <v>830.53</v>
      </c>
      <c r="AH859" s="58">
        <v>672.6</v>
      </c>
      <c r="AI859" s="58">
        <v>1438</v>
      </c>
      <c r="AJ859" s="58">
        <v>0</v>
      </c>
      <c r="AK859" s="58">
        <v>0</v>
      </c>
      <c r="AL859" s="58">
        <v>0</v>
      </c>
      <c r="AM859" s="58">
        <v>994.1</v>
      </c>
      <c r="AN859" s="58">
        <v>885</v>
      </c>
      <c r="AO859" s="58">
        <v>569.65</v>
      </c>
      <c r="AP859" s="58">
        <v>0</v>
      </c>
      <c r="AQ859" s="58">
        <v>0</v>
      </c>
      <c r="AR859" s="58">
        <v>0</v>
      </c>
      <c r="AS859" s="58">
        <v>0</v>
      </c>
      <c r="AT859" s="58">
        <v>0</v>
      </c>
      <c r="AU859" s="58">
        <v>0</v>
      </c>
      <c r="AV859" s="58">
        <v>2134.07723218615</v>
      </c>
      <c r="AW859" s="58">
        <v>12095.9572321861</v>
      </c>
      <c r="AX859" s="58">
        <v>28001.285714285699</v>
      </c>
      <c r="AY859" s="58">
        <v>3894.7924528301901</v>
      </c>
      <c r="AZ859" s="58">
        <v>31896.078167115898</v>
      </c>
      <c r="BA859" s="58">
        <v>15826.0622148484</v>
      </c>
    </row>
    <row r="860" spans="1:53">
      <c r="A860" s="56">
        <v>202405</v>
      </c>
      <c r="B860" s="56" t="s">
        <v>528</v>
      </c>
      <c r="C860" s="56" t="s">
        <v>383</v>
      </c>
      <c r="D860" s="56" t="s">
        <v>382</v>
      </c>
      <c r="E860" s="62" t="str">
        <f>VLOOKUP(C860,'[2]2024年门店-截止10.31'!A:C,3,0)</f>
        <v>营业</v>
      </c>
      <c r="F860" s="63">
        <f>VLOOKUP(C860,[2]面积!A:B,2,0)</f>
        <v>100</v>
      </c>
      <c r="G860" s="57" t="str">
        <f>IF(OR(E860="营业",E860="装修中"),VLOOKUP(C860,[2]当前组织架构!C:H,6,0),"")</f>
        <v>刘佳</v>
      </c>
      <c r="H860" s="57" t="str">
        <f>IF(OR(E860="营业",E860="装修中"),VLOOKUP(C860,[2]当前组织架构!C:H,5,0),"")</f>
        <v>袁春福</v>
      </c>
      <c r="I860" s="58">
        <v>40143.279999999999</v>
      </c>
      <c r="J860" s="58">
        <v>1169.22</v>
      </c>
      <c r="K860" s="58">
        <v>38974.06</v>
      </c>
      <c r="L860" s="58">
        <v>1778.88</v>
      </c>
      <c r="M860" s="58">
        <v>1856.16</v>
      </c>
      <c r="N860" s="58">
        <v>2321.5</v>
      </c>
      <c r="O860" s="58">
        <v>5514.79</v>
      </c>
      <c r="P860" s="58">
        <v>0</v>
      </c>
      <c r="Q860" s="58">
        <v>-270.812705604717</v>
      </c>
      <c r="R860" s="58">
        <v>11200.5172943953</v>
      </c>
      <c r="S860" s="58">
        <v>2167.2693283843801</v>
      </c>
      <c r="T860" s="58">
        <v>0</v>
      </c>
      <c r="U860" s="58">
        <v>4857.82</v>
      </c>
      <c r="V860" s="58">
        <v>18225.606622779698</v>
      </c>
      <c r="W860" s="58">
        <v>20748.453377220299</v>
      </c>
      <c r="X860" s="58">
        <v>13185.96</v>
      </c>
      <c r="Y860" s="58">
        <v>4766.79</v>
      </c>
      <c r="Z860" s="58">
        <v>1487.08</v>
      </c>
      <c r="AA860" s="58">
        <v>3134.18</v>
      </c>
      <c r="AB860" s="58">
        <v>963.36301886792</v>
      </c>
      <c r="AC860" s="58">
        <v>0</v>
      </c>
      <c r="AD860" s="58">
        <v>23537.3730188679</v>
      </c>
      <c r="AE860" s="58">
        <v>0</v>
      </c>
      <c r="AF860" s="58">
        <v>0</v>
      </c>
      <c r="AG860" s="58">
        <v>876.9</v>
      </c>
      <c r="AH860" s="58">
        <v>500</v>
      </c>
      <c r="AI860" s="58">
        <v>0</v>
      </c>
      <c r="AJ860" s="58">
        <v>517.71</v>
      </c>
      <c r="AK860" s="58">
        <v>0</v>
      </c>
      <c r="AL860" s="58">
        <v>0</v>
      </c>
      <c r="AM860" s="58">
        <v>6866.32</v>
      </c>
      <c r="AN860" s="58">
        <v>0</v>
      </c>
      <c r="AO860" s="58">
        <v>354.45</v>
      </c>
      <c r="AP860" s="58">
        <v>0</v>
      </c>
      <c r="AQ860" s="58">
        <v>0</v>
      </c>
      <c r="AR860" s="58">
        <v>0</v>
      </c>
      <c r="AS860" s="58">
        <v>0</v>
      </c>
      <c r="AT860" s="58">
        <v>0</v>
      </c>
      <c r="AU860" s="58">
        <v>0</v>
      </c>
      <c r="AV860" s="58">
        <v>0</v>
      </c>
      <c r="AW860" s="58">
        <v>9115.3799999999992</v>
      </c>
      <c r="AX860" s="58">
        <v>3200</v>
      </c>
      <c r="AY860" s="58">
        <v>7200</v>
      </c>
      <c r="AZ860" s="58">
        <v>10400</v>
      </c>
      <c r="BA860" s="58">
        <v>-22304.299641647602</v>
      </c>
    </row>
    <row r="861" spans="1:53">
      <c r="A861" s="56">
        <v>202405</v>
      </c>
      <c r="B861" s="56" t="s">
        <v>528</v>
      </c>
      <c r="C861" s="56" t="s">
        <v>377</v>
      </c>
      <c r="D861" s="56" t="s">
        <v>376</v>
      </c>
      <c r="E861" s="62" t="str">
        <f>VLOOKUP(C861,'[2]2024年门店-截止10.31'!A:C,3,0)</f>
        <v>营业</v>
      </c>
      <c r="F861" s="63">
        <f>VLOOKUP(C861,[2]面积!A:B,2,0)</f>
        <v>60</v>
      </c>
      <c r="G861" s="57" t="str">
        <f>IF(OR(E861="营业",E861="装修中"),VLOOKUP(C861,[2]当前组织架构!C:H,6,0),"")</f>
        <v>孙军</v>
      </c>
      <c r="H861" s="57" t="str">
        <f>IF(OR(E861="营业",E861="装修中"),VLOOKUP(C861,[2]当前组织架构!C:H,5,0),"")</f>
        <v>郭洋</v>
      </c>
      <c r="I861" s="58">
        <v>231418.03</v>
      </c>
      <c r="J861" s="58">
        <v>13099.13</v>
      </c>
      <c r="K861" s="58">
        <v>218318.9</v>
      </c>
      <c r="L861" s="58">
        <v>10173.89</v>
      </c>
      <c r="M861" s="58">
        <v>9979.19</v>
      </c>
      <c r="N861" s="58">
        <v>8893.7000000000007</v>
      </c>
      <c r="O861" s="58">
        <v>30842.2</v>
      </c>
      <c r="P861" s="58">
        <v>0</v>
      </c>
      <c r="Q861" s="58">
        <v>-1413.8462331487999</v>
      </c>
      <c r="R861" s="58">
        <v>58475.133766851199</v>
      </c>
      <c r="S861" s="58">
        <v>11855.107506063099</v>
      </c>
      <c r="T861" s="58">
        <v>0</v>
      </c>
      <c r="U861" s="58">
        <v>2559.63</v>
      </c>
      <c r="V861" s="58">
        <v>72889.871272914301</v>
      </c>
      <c r="W861" s="58">
        <v>145429.028727086</v>
      </c>
      <c r="X861" s="58">
        <v>30795.79</v>
      </c>
      <c r="Y861" s="58">
        <v>12753.05</v>
      </c>
      <c r="Z861" s="58">
        <v>0</v>
      </c>
      <c r="AA861" s="58">
        <v>6985.65</v>
      </c>
      <c r="AB861" s="58">
        <v>4275.91433962264</v>
      </c>
      <c r="AC861" s="58">
        <v>0</v>
      </c>
      <c r="AD861" s="58">
        <v>54810.404339622597</v>
      </c>
      <c r="AE861" s="58">
        <v>0</v>
      </c>
      <c r="AF861" s="58">
        <v>0</v>
      </c>
      <c r="AG861" s="58">
        <v>382.47</v>
      </c>
      <c r="AH861" s="58">
        <v>314.47000000000003</v>
      </c>
      <c r="AI861" s="58">
        <v>0</v>
      </c>
      <c r="AJ861" s="58">
        <v>391.16</v>
      </c>
      <c r="AK861" s="58">
        <v>0</v>
      </c>
      <c r="AL861" s="58">
        <v>0</v>
      </c>
      <c r="AM861" s="58">
        <v>656.49</v>
      </c>
      <c r="AN861" s="58">
        <v>3500</v>
      </c>
      <c r="AO861" s="58">
        <v>620.26</v>
      </c>
      <c r="AP861" s="58">
        <v>0</v>
      </c>
      <c r="AQ861" s="58">
        <v>0</v>
      </c>
      <c r="AR861" s="58">
        <v>0</v>
      </c>
      <c r="AS861" s="58">
        <v>0</v>
      </c>
      <c r="AT861" s="58">
        <v>0</v>
      </c>
      <c r="AU861" s="58">
        <v>0</v>
      </c>
      <c r="AV861" s="58">
        <v>2551.4464431638498</v>
      </c>
      <c r="AW861" s="58">
        <v>8416.2964431638502</v>
      </c>
      <c r="AX861" s="58">
        <v>23044.085714285698</v>
      </c>
      <c r="AY861" s="58">
        <v>6947.9622641509404</v>
      </c>
      <c r="AZ861" s="58">
        <v>29992.0479784366</v>
      </c>
      <c r="BA861" s="58">
        <v>52210.279965862901</v>
      </c>
    </row>
    <row r="862" spans="1:53">
      <c r="A862" s="56">
        <v>202405</v>
      </c>
      <c r="B862" s="56" t="s">
        <v>532</v>
      </c>
      <c r="C862" s="56" t="s">
        <v>402</v>
      </c>
      <c r="D862" s="56" t="s">
        <v>434</v>
      </c>
      <c r="E862" s="62" t="str">
        <f>VLOOKUP(C862,'[2]2024年门店-截止10.31'!A:C,3,0)</f>
        <v>营业</v>
      </c>
      <c r="F862" s="63">
        <f>VLOOKUP(C862,[2]面积!A:B,2,0)</f>
        <v>55</v>
      </c>
      <c r="G862" s="57" t="str">
        <f>IF(OR(E862="营业",E862="装修中"),VLOOKUP(C862,[2]当前组织架构!C:H,6,0),"")</f>
        <v>江远洋</v>
      </c>
      <c r="H862" s="57" t="str">
        <f>IF(OR(E862="营业",E862="装修中"),VLOOKUP(C862,[2]当前组织架构!C:H,5,0),"")</f>
        <v>郭静</v>
      </c>
      <c r="I862" s="58">
        <v>0</v>
      </c>
      <c r="J862" s="58">
        <v>0</v>
      </c>
      <c r="K862" s="58">
        <v>0</v>
      </c>
      <c r="L862" s="58">
        <v>0</v>
      </c>
      <c r="M862" s="58">
        <v>0</v>
      </c>
      <c r="N862" s="58">
        <v>0</v>
      </c>
      <c r="O862" s="58">
        <v>0</v>
      </c>
      <c r="P862" s="58">
        <v>0</v>
      </c>
      <c r="Q862" s="58">
        <v>0</v>
      </c>
      <c r="R862" s="58">
        <v>0</v>
      </c>
      <c r="S862" s="58">
        <v>0</v>
      </c>
      <c r="T862" s="58">
        <v>0</v>
      </c>
      <c r="U862" s="58">
        <v>1926.61</v>
      </c>
      <c r="V862" s="58">
        <v>1926.61</v>
      </c>
      <c r="W862" s="58">
        <v>-1926.61</v>
      </c>
      <c r="X862" s="58">
        <v>5143</v>
      </c>
      <c r="Y862" s="58">
        <v>990.07</v>
      </c>
      <c r="Z862" s="58">
        <v>0</v>
      </c>
      <c r="AA862" s="58">
        <v>618.63</v>
      </c>
      <c r="AB862" s="58">
        <v>208.89452830188699</v>
      </c>
      <c r="AC862" s="58">
        <v>0</v>
      </c>
      <c r="AD862" s="58">
        <v>6960.59452830189</v>
      </c>
      <c r="AE862" s="58">
        <v>0</v>
      </c>
      <c r="AF862" s="58">
        <v>0</v>
      </c>
      <c r="AG862" s="58">
        <v>0</v>
      </c>
      <c r="AH862" s="58">
        <v>0</v>
      </c>
      <c r="AI862" s="58">
        <v>0</v>
      </c>
      <c r="AJ862" s="58">
        <v>0</v>
      </c>
      <c r="AK862" s="58">
        <v>0</v>
      </c>
      <c r="AL862" s="58">
        <v>0</v>
      </c>
      <c r="AM862" s="58">
        <v>0</v>
      </c>
      <c r="AN862" s="58">
        <v>0</v>
      </c>
      <c r="AO862" s="58">
        <v>0</v>
      </c>
      <c r="AP862" s="58">
        <v>0</v>
      </c>
      <c r="AQ862" s="58">
        <v>0</v>
      </c>
      <c r="AR862" s="58">
        <v>0</v>
      </c>
      <c r="AS862" s="58">
        <v>0</v>
      </c>
      <c r="AT862" s="58">
        <v>0</v>
      </c>
      <c r="AU862" s="58">
        <v>0</v>
      </c>
      <c r="AV862" s="58">
        <v>0</v>
      </c>
      <c r="AW862" s="58">
        <v>0</v>
      </c>
      <c r="AX862" s="58">
        <v>0</v>
      </c>
      <c r="AY862" s="58">
        <v>0</v>
      </c>
      <c r="AZ862" s="58">
        <v>0</v>
      </c>
      <c r="BA862" s="58">
        <v>-8887.2045283018906</v>
      </c>
    </row>
    <row r="863" spans="1:53">
      <c r="A863" s="56">
        <v>202405</v>
      </c>
      <c r="B863" s="56" t="s">
        <v>528</v>
      </c>
      <c r="C863" s="56" t="s">
        <v>387</v>
      </c>
      <c r="D863" s="56" t="s">
        <v>386</v>
      </c>
      <c r="E863" s="62" t="str">
        <f>VLOOKUP(C863,'[2]2024年门店-截止10.31'!A:C,3,0)</f>
        <v>营业</v>
      </c>
      <c r="F863" s="63">
        <f>VLOOKUP(C863,[2]面积!A:B,2,0)</f>
        <v>95.43</v>
      </c>
      <c r="G863" s="57" t="str">
        <f>IF(OR(E863="营业",E863="装修中"),VLOOKUP(C863,[2]当前组织架构!C:H,6,0),"")</f>
        <v>孙军</v>
      </c>
      <c r="H863" s="57" t="str">
        <f>IF(OR(E863="营业",E863="装修中"),VLOOKUP(C863,[2]当前组织架构!C:H,5,0),"")</f>
        <v>郭洋</v>
      </c>
      <c r="I863" s="58">
        <v>147906.13</v>
      </c>
      <c r="J863" s="58">
        <v>8372.0500000000193</v>
      </c>
      <c r="K863" s="58">
        <v>139534.07999999999</v>
      </c>
      <c r="L863" s="58">
        <v>6321.66</v>
      </c>
      <c r="M863" s="58">
        <v>7581.06</v>
      </c>
      <c r="N863" s="58">
        <v>8677.57</v>
      </c>
      <c r="O863" s="58">
        <v>18716.79</v>
      </c>
      <c r="P863" s="58">
        <v>0</v>
      </c>
      <c r="Q863" s="58">
        <v>-974.93263365054099</v>
      </c>
      <c r="R863" s="58">
        <v>40322.147366349498</v>
      </c>
      <c r="S863" s="58">
        <v>7502.7695893432101</v>
      </c>
      <c r="T863" s="58">
        <v>0</v>
      </c>
      <c r="U863" s="58">
        <v>2153.21</v>
      </c>
      <c r="V863" s="58">
        <v>49978.1269556927</v>
      </c>
      <c r="W863" s="58">
        <v>89555.953044307302</v>
      </c>
      <c r="X863" s="58">
        <v>20882.52</v>
      </c>
      <c r="Y863" s="58">
        <v>7754.75</v>
      </c>
      <c r="Z863" s="58">
        <v>536.51</v>
      </c>
      <c r="AA863" s="58">
        <v>5674.3</v>
      </c>
      <c r="AB863" s="58">
        <v>1853.0233962264099</v>
      </c>
      <c r="AC863" s="58">
        <v>0</v>
      </c>
      <c r="AD863" s="58">
        <v>36701.103396226397</v>
      </c>
      <c r="AE863" s="58">
        <v>194.95</v>
      </c>
      <c r="AF863" s="58">
        <v>0</v>
      </c>
      <c r="AG863" s="58">
        <v>1012.49</v>
      </c>
      <c r="AH863" s="58">
        <v>566.66999999999996</v>
      </c>
      <c r="AI863" s="58">
        <v>248</v>
      </c>
      <c r="AJ863" s="58">
        <v>676.41</v>
      </c>
      <c r="AK863" s="58">
        <v>0</v>
      </c>
      <c r="AL863" s="58">
        <v>0</v>
      </c>
      <c r="AM863" s="58">
        <v>9293.67</v>
      </c>
      <c r="AN863" s="58">
        <v>800</v>
      </c>
      <c r="AO863" s="58">
        <v>973.2</v>
      </c>
      <c r="AP863" s="58">
        <v>0</v>
      </c>
      <c r="AQ863" s="58">
        <v>0</v>
      </c>
      <c r="AR863" s="58">
        <v>0</v>
      </c>
      <c r="AS863" s="58">
        <v>0</v>
      </c>
      <c r="AT863" s="58">
        <v>0</v>
      </c>
      <c r="AU863" s="58">
        <v>0</v>
      </c>
      <c r="AV863" s="58">
        <v>2551.4464431638498</v>
      </c>
      <c r="AW863" s="58">
        <v>16316.8364431639</v>
      </c>
      <c r="AX863" s="58">
        <v>19086</v>
      </c>
      <c r="AY863" s="58">
        <v>6650.4716981132096</v>
      </c>
      <c r="AZ863" s="58">
        <v>25736.471698113201</v>
      </c>
      <c r="BA863" s="58">
        <v>10801.5415068038</v>
      </c>
    </row>
    <row r="864" spans="1:53">
      <c r="A864" s="56">
        <v>202405</v>
      </c>
      <c r="B864" s="56" t="s">
        <v>531</v>
      </c>
      <c r="C864" s="56" t="s">
        <v>381</v>
      </c>
      <c r="D864" s="56" t="s">
        <v>380</v>
      </c>
      <c r="E864" s="62" t="str">
        <f>VLOOKUP(C864,'[2]2024年门店-截止10.31'!A:C,3,0)</f>
        <v>营业</v>
      </c>
      <c r="F864" s="63">
        <f>VLOOKUP(C864,[2]面积!A:B,2,0)</f>
        <v>67</v>
      </c>
      <c r="G864" s="57" t="str">
        <f>IF(OR(E864="营业",E864="装修中"),VLOOKUP(C864,[2]当前组织架构!C:H,6,0),"")</f>
        <v>刘佳</v>
      </c>
      <c r="H864" s="57" t="str">
        <f>IF(OR(E864="营业",E864="装修中"),VLOOKUP(C864,[2]当前组织架构!C:H,5,0),"")</f>
        <v>刘传良</v>
      </c>
      <c r="I864" s="58">
        <v>10266</v>
      </c>
      <c r="J864" s="58">
        <v>581.09</v>
      </c>
      <c r="K864" s="58">
        <v>9684.91</v>
      </c>
      <c r="L864" s="58">
        <v>382.37</v>
      </c>
      <c r="M864" s="58">
        <v>527.70000000000005</v>
      </c>
      <c r="N864" s="58">
        <v>2098.77</v>
      </c>
      <c r="O864" s="58">
        <v>1998.43</v>
      </c>
      <c r="P864" s="58">
        <v>0</v>
      </c>
      <c r="Q864" s="58">
        <v>-69.422387723540098</v>
      </c>
      <c r="R864" s="58">
        <v>4937.8476122764596</v>
      </c>
      <c r="S864" s="58">
        <v>934.09828570701598</v>
      </c>
      <c r="T864" s="58">
        <v>0</v>
      </c>
      <c r="U864" s="58">
        <v>1238.53</v>
      </c>
      <c r="V864" s="58">
        <v>7110.4758979834796</v>
      </c>
      <c r="W864" s="58">
        <v>2574.4341020165198</v>
      </c>
      <c r="X864" s="58">
        <v>22060.06</v>
      </c>
      <c r="Y864" s="58">
        <v>0</v>
      </c>
      <c r="Z864" s="58">
        <v>0</v>
      </c>
      <c r="AA864" s="58">
        <v>7182.47</v>
      </c>
      <c r="AB864" s="58">
        <v>1180.95</v>
      </c>
      <c r="AC864" s="58">
        <v>0</v>
      </c>
      <c r="AD864" s="58">
        <v>30423.48</v>
      </c>
      <c r="AE864" s="58">
        <v>0</v>
      </c>
      <c r="AF864" s="58">
        <v>0</v>
      </c>
      <c r="AG864" s="58">
        <v>1676.93</v>
      </c>
      <c r="AH864" s="58">
        <v>0</v>
      </c>
      <c r="AI864" s="58">
        <v>0</v>
      </c>
      <c r="AJ864" s="58">
        <v>2144.14</v>
      </c>
      <c r="AK864" s="58">
        <v>0</v>
      </c>
      <c r="AL864" s="58">
        <v>0</v>
      </c>
      <c r="AM864" s="58">
        <v>7848</v>
      </c>
      <c r="AN864" s="58">
        <v>3120</v>
      </c>
      <c r="AO864" s="58">
        <v>356.51</v>
      </c>
      <c r="AP864" s="58">
        <v>500</v>
      </c>
      <c r="AQ864" s="58">
        <v>0</v>
      </c>
      <c r="AR864" s="58">
        <v>0</v>
      </c>
      <c r="AS864" s="58">
        <v>0</v>
      </c>
      <c r="AT864" s="58">
        <v>0</v>
      </c>
      <c r="AU864" s="58">
        <v>0</v>
      </c>
      <c r="AV864" s="58">
        <v>2376.3796053185501</v>
      </c>
      <c r="AW864" s="58">
        <v>18021.959605318501</v>
      </c>
      <c r="AX864" s="58">
        <v>8102.3238095238103</v>
      </c>
      <c r="AY864" s="58">
        <v>4294.7452830188704</v>
      </c>
      <c r="AZ864" s="58">
        <v>12397.069092542701</v>
      </c>
      <c r="BA864" s="58">
        <v>-58268.074595844701</v>
      </c>
    </row>
    <row r="865" spans="1:53">
      <c r="A865" s="56">
        <v>202405</v>
      </c>
      <c r="B865" s="56" t="s">
        <v>528</v>
      </c>
      <c r="C865" s="56" t="s">
        <v>385</v>
      </c>
      <c r="D865" s="56" t="s">
        <v>384</v>
      </c>
      <c r="E865" s="62" t="str">
        <f>VLOOKUP(C865,'[2]2024年门店-截止10.31'!A:C,3,0)</f>
        <v>营业</v>
      </c>
      <c r="F865" s="63">
        <f>VLOOKUP(C865,[2]面积!A:B,2,0)</f>
        <v>48</v>
      </c>
      <c r="G865" s="57" t="str">
        <f>IF(OR(E865="营业",E865="装修中"),VLOOKUP(C865,[2]当前组织架构!C:H,6,0),"")</f>
        <v>戴斌</v>
      </c>
      <c r="H865" s="57" t="str">
        <f>IF(OR(E865="营业",E865="装修中"),VLOOKUP(C865,[2]当前组织架构!C:H,5,0),"")</f>
        <v>侯小路</v>
      </c>
      <c r="I865" s="58">
        <v>65447.91</v>
      </c>
      <c r="J865" s="58">
        <v>1906.25</v>
      </c>
      <c r="K865" s="58">
        <v>63541.66</v>
      </c>
      <c r="L865" s="58">
        <v>3039.19</v>
      </c>
      <c r="M865" s="58">
        <v>2890.16</v>
      </c>
      <c r="N865" s="58">
        <v>6640.4</v>
      </c>
      <c r="O865" s="58">
        <v>9620.34</v>
      </c>
      <c r="P865" s="58">
        <v>0</v>
      </c>
      <c r="Q865" s="58">
        <v>-523.85889957940196</v>
      </c>
      <c r="R865" s="58">
        <v>21666.231100420599</v>
      </c>
      <c r="S865" s="58">
        <v>3916.3888636931101</v>
      </c>
      <c r="T865" s="58">
        <v>0</v>
      </c>
      <c r="U865" s="58">
        <v>2292.59</v>
      </c>
      <c r="V865" s="58">
        <v>27875.209964113699</v>
      </c>
      <c r="W865" s="58">
        <v>35666.450035886301</v>
      </c>
      <c r="X865" s="58">
        <v>25914.49</v>
      </c>
      <c r="Y865" s="58">
        <v>1014.55</v>
      </c>
      <c r="Z865" s="58">
        <v>57.69</v>
      </c>
      <c r="AA865" s="58">
        <v>5519.05</v>
      </c>
      <c r="AB865" s="58">
        <v>319.51377358490998</v>
      </c>
      <c r="AC865" s="58">
        <v>0</v>
      </c>
      <c r="AD865" s="58">
        <v>32825.293773584897</v>
      </c>
      <c r="AE865" s="58">
        <v>0</v>
      </c>
      <c r="AF865" s="58">
        <v>0</v>
      </c>
      <c r="AG865" s="58">
        <v>861.75</v>
      </c>
      <c r="AH865" s="58">
        <v>200</v>
      </c>
      <c r="AI865" s="58">
        <v>0</v>
      </c>
      <c r="AJ865" s="58">
        <v>725.47</v>
      </c>
      <c r="AK865" s="58">
        <v>0</v>
      </c>
      <c r="AL865" s="58">
        <v>0</v>
      </c>
      <c r="AM865" s="58">
        <v>3371.62</v>
      </c>
      <c r="AN865" s="58">
        <v>105</v>
      </c>
      <c r="AO865" s="58">
        <v>749.7</v>
      </c>
      <c r="AP865" s="58">
        <v>1300</v>
      </c>
      <c r="AQ865" s="58">
        <v>0</v>
      </c>
      <c r="AR865" s="58">
        <v>0</v>
      </c>
      <c r="AS865" s="58">
        <v>0</v>
      </c>
      <c r="AT865" s="58">
        <v>0</v>
      </c>
      <c r="AU865" s="58">
        <v>0</v>
      </c>
      <c r="AV865" s="58">
        <v>2320.6719761214599</v>
      </c>
      <c r="AW865" s="58">
        <v>9634.2119761214599</v>
      </c>
      <c r="AX865" s="58">
        <v>8251.4500000000007</v>
      </c>
      <c r="AY865" s="58">
        <v>1544.02</v>
      </c>
      <c r="AZ865" s="58">
        <v>9795.4699999999993</v>
      </c>
      <c r="BA865" s="58">
        <v>-16588.525713820101</v>
      </c>
    </row>
    <row r="866" spans="1:53">
      <c r="A866" s="56">
        <v>202405</v>
      </c>
      <c r="B866" s="56" t="s">
        <v>532</v>
      </c>
      <c r="C866" s="56" t="s">
        <v>389</v>
      </c>
      <c r="D866" s="56" t="s">
        <v>388</v>
      </c>
      <c r="E866" s="62" t="str">
        <f>VLOOKUP(C866,'[2]2024年门店-截止10.31'!A:C,3,0)</f>
        <v>营业</v>
      </c>
      <c r="F866" s="63">
        <f>VLOOKUP(C866,[2]面积!A:B,2,0)</f>
        <v>139</v>
      </c>
      <c r="G866" s="57" t="str">
        <f>IF(OR(E866="营业",E866="装修中"),VLOOKUP(C866,[2]当前组织架构!C:H,6,0),"")</f>
        <v>江远洋</v>
      </c>
      <c r="H866" s="57" t="str">
        <f>IF(OR(E866="营业",E866="装修中"),VLOOKUP(C866,[2]当前组织架构!C:H,5,0),"")</f>
        <v>胡肖肖</v>
      </c>
      <c r="I866" s="58">
        <v>2931</v>
      </c>
      <c r="J866" s="58">
        <v>85.369999999999905</v>
      </c>
      <c r="K866" s="58">
        <v>2845.63</v>
      </c>
      <c r="L866" s="58">
        <v>583.26</v>
      </c>
      <c r="M866" s="58">
        <v>353.49</v>
      </c>
      <c r="N866" s="58">
        <v>1573.66</v>
      </c>
      <c r="O866" s="58">
        <v>1081.68</v>
      </c>
      <c r="P866" s="58">
        <v>0</v>
      </c>
      <c r="Q866" s="58">
        <v>-63.806301395544502</v>
      </c>
      <c r="R866" s="58">
        <v>3528.2836986044599</v>
      </c>
      <c r="S866" s="58">
        <v>998.21101006526703</v>
      </c>
      <c r="T866" s="58">
        <v>0</v>
      </c>
      <c r="U866" s="58">
        <v>349.61</v>
      </c>
      <c r="V866" s="58">
        <v>4876.1047086697199</v>
      </c>
      <c r="W866" s="58">
        <v>-2030.47470866972</v>
      </c>
      <c r="X866" s="58">
        <v>8179.42</v>
      </c>
      <c r="Y866" s="58">
        <v>664.14</v>
      </c>
      <c r="Z866" s="58">
        <v>557.30999999999995</v>
      </c>
      <c r="AA866" s="58">
        <v>108</v>
      </c>
      <c r="AB866" s="58">
        <v>452.769056603774</v>
      </c>
      <c r="AC866" s="58">
        <v>0</v>
      </c>
      <c r="AD866" s="58">
        <v>9961.6390566037699</v>
      </c>
      <c r="AE866" s="58">
        <v>35.119999999999997</v>
      </c>
      <c r="AF866" s="58">
        <v>0</v>
      </c>
      <c r="AG866" s="58">
        <v>761.92</v>
      </c>
      <c r="AH866" s="58">
        <v>0</v>
      </c>
      <c r="AI866" s="58">
        <v>0</v>
      </c>
      <c r="AJ866" s="58">
        <v>1266.6600000000001</v>
      </c>
      <c r="AK866" s="58">
        <v>0</v>
      </c>
      <c r="AL866" s="58">
        <v>0</v>
      </c>
      <c r="AM866" s="58">
        <v>6813.65</v>
      </c>
      <c r="AN866" s="58">
        <v>0</v>
      </c>
      <c r="AO866" s="58">
        <v>751.75</v>
      </c>
      <c r="AP866" s="58">
        <v>0</v>
      </c>
      <c r="AQ866" s="58">
        <v>0</v>
      </c>
      <c r="AR866" s="58">
        <v>0</v>
      </c>
      <c r="AS866" s="58">
        <v>0</v>
      </c>
      <c r="AT866" s="58">
        <v>0</v>
      </c>
      <c r="AU866" s="58">
        <v>0</v>
      </c>
      <c r="AV866" s="58">
        <v>0</v>
      </c>
      <c r="AW866" s="58">
        <v>9629.1</v>
      </c>
      <c r="AX866" s="58">
        <v>6546.41</v>
      </c>
      <c r="AY866" s="58">
        <v>8439.85</v>
      </c>
      <c r="AZ866" s="58">
        <v>14986.26</v>
      </c>
      <c r="BA866" s="58">
        <v>-36607.473765273498</v>
      </c>
    </row>
    <row r="867" spans="1:53">
      <c r="A867" s="56">
        <v>202405</v>
      </c>
      <c r="B867" s="56" t="s">
        <v>531</v>
      </c>
      <c r="C867" s="56" t="s">
        <v>404</v>
      </c>
      <c r="D867" s="56" t="s">
        <v>433</v>
      </c>
      <c r="E867" s="62" t="str">
        <f>VLOOKUP(C867,'[2]2024年门店-截止10.31'!A:C,3,0)</f>
        <v>营业</v>
      </c>
      <c r="F867" s="63">
        <f>VLOOKUP(C867,[2]面积!A:B,2,0)</f>
        <v>100</v>
      </c>
      <c r="G867" s="57" t="str">
        <f>IF(OR(E867="营业",E867="装修中"),VLOOKUP(C867,[2]当前组织架构!C:H,6,0),"")</f>
        <v>刘佳</v>
      </c>
      <c r="H867" s="57" t="str">
        <f>IF(OR(E867="营业",E867="装修中"),VLOOKUP(C867,[2]当前组织架构!C:H,5,0),"")</f>
        <v>巨伦</v>
      </c>
      <c r="I867" s="58">
        <v>0</v>
      </c>
      <c r="J867" s="58">
        <v>0</v>
      </c>
      <c r="K867" s="58">
        <v>0</v>
      </c>
      <c r="L867" s="58">
        <v>0</v>
      </c>
      <c r="M867" s="58">
        <v>0</v>
      </c>
      <c r="N867" s="58">
        <v>0</v>
      </c>
      <c r="O867" s="58">
        <v>0</v>
      </c>
      <c r="P867" s="58">
        <v>0</v>
      </c>
      <c r="Q867" s="58">
        <v>0</v>
      </c>
      <c r="R867" s="58">
        <v>0</v>
      </c>
      <c r="S867" s="58">
        <v>0</v>
      </c>
      <c r="T867" s="58">
        <v>0</v>
      </c>
      <c r="U867" s="58">
        <v>458.72</v>
      </c>
      <c r="V867" s="58">
        <v>458.72</v>
      </c>
      <c r="W867" s="58">
        <v>-458.72</v>
      </c>
      <c r="X867" s="58">
        <v>10145.14</v>
      </c>
      <c r="Y867" s="58">
        <v>0</v>
      </c>
      <c r="Z867" s="58">
        <v>0</v>
      </c>
      <c r="AA867" s="58">
        <v>2680.08</v>
      </c>
      <c r="AB867" s="58">
        <v>0</v>
      </c>
      <c r="AC867" s="58">
        <v>0</v>
      </c>
      <c r="AD867" s="58">
        <v>12825.22</v>
      </c>
      <c r="AE867" s="58">
        <v>0</v>
      </c>
      <c r="AF867" s="58">
        <v>0</v>
      </c>
      <c r="AG867" s="58">
        <v>0</v>
      </c>
      <c r="AH867" s="58">
        <v>0</v>
      </c>
      <c r="AI867" s="58">
        <v>0</v>
      </c>
      <c r="AJ867" s="58">
        <v>0</v>
      </c>
      <c r="AK867" s="58">
        <v>0</v>
      </c>
      <c r="AL867" s="58">
        <v>0</v>
      </c>
      <c r="AM867" s="58">
        <v>0</v>
      </c>
      <c r="AN867" s="58">
        <v>0</v>
      </c>
      <c r="AO867" s="58">
        <v>0</v>
      </c>
      <c r="AP867" s="58">
        <v>5000</v>
      </c>
      <c r="AQ867" s="58">
        <v>0</v>
      </c>
      <c r="AR867" s="58">
        <v>0</v>
      </c>
      <c r="AS867" s="58">
        <v>0</v>
      </c>
      <c r="AT867" s="58">
        <v>0</v>
      </c>
      <c r="AU867" s="58">
        <v>0</v>
      </c>
      <c r="AV867" s="58">
        <v>0</v>
      </c>
      <c r="AW867" s="58">
        <v>5000</v>
      </c>
      <c r="AX867" s="58">
        <v>0</v>
      </c>
      <c r="AY867" s="58">
        <v>0</v>
      </c>
      <c r="AZ867" s="58">
        <v>0</v>
      </c>
      <c r="BA867" s="58">
        <v>-18283.939999999999</v>
      </c>
    </row>
    <row r="868" spans="1:53">
      <c r="A868" s="56">
        <v>202405</v>
      </c>
      <c r="B868" s="56" t="s">
        <v>528</v>
      </c>
      <c r="C868" s="56" t="s">
        <v>393</v>
      </c>
      <c r="D868" s="56" t="s">
        <v>392</v>
      </c>
      <c r="E868" s="62" t="str">
        <f>VLOOKUP(C868,'[2]2024年门店-截止10.31'!A:C,3,0)</f>
        <v>营业</v>
      </c>
      <c r="F868" s="63">
        <f>VLOOKUP(C868,[2]面积!A:B,2,0)</f>
        <v>59.5</v>
      </c>
      <c r="G868" s="57" t="str">
        <f>IF(OR(E868="营业",E868="装修中"),VLOOKUP(C868,[2]当前组织架构!C:H,6,0),"")</f>
        <v>江远洋</v>
      </c>
      <c r="H868" s="57" t="str">
        <f>IF(OR(E868="营业",E868="装修中"),VLOOKUP(C868,[2]当前组织架构!C:H,5,0),"")</f>
        <v>胡肖肖</v>
      </c>
      <c r="I868" s="58">
        <v>0</v>
      </c>
      <c r="J868" s="58">
        <v>0</v>
      </c>
      <c r="K868" s="58">
        <v>0</v>
      </c>
      <c r="L868" s="58">
        <v>201.4</v>
      </c>
      <c r="M868" s="58">
        <v>92.94</v>
      </c>
      <c r="N868" s="58">
        <v>2134.5700000000002</v>
      </c>
      <c r="O868" s="58">
        <v>191</v>
      </c>
      <c r="P868" s="58">
        <v>0</v>
      </c>
      <c r="Q868" s="58">
        <v>-61.850275037057997</v>
      </c>
      <c r="R868" s="58">
        <v>2558.05972496294</v>
      </c>
      <c r="S868" s="58">
        <v>213.46039092699601</v>
      </c>
      <c r="T868" s="58">
        <v>0</v>
      </c>
      <c r="U868" s="58">
        <v>2498.17</v>
      </c>
      <c r="V868" s="58">
        <v>5269.69011588994</v>
      </c>
      <c r="W868" s="58">
        <v>-5269.69011588994</v>
      </c>
      <c r="X868" s="58">
        <v>1905.97</v>
      </c>
      <c r="Y868" s="58">
        <v>0</v>
      </c>
      <c r="Z868" s="58">
        <v>0</v>
      </c>
      <c r="AA868" s="58">
        <v>0</v>
      </c>
      <c r="AB868" s="58">
        <v>159.94056603773601</v>
      </c>
      <c r="AC868" s="58">
        <v>0</v>
      </c>
      <c r="AD868" s="58">
        <v>2065.91056603774</v>
      </c>
      <c r="AE868" s="58">
        <v>4000</v>
      </c>
      <c r="AF868" s="58">
        <v>0</v>
      </c>
      <c r="AG868" s="58">
        <v>760.64</v>
      </c>
      <c r="AH868" s="58">
        <v>0</v>
      </c>
      <c r="AI868" s="58">
        <v>0</v>
      </c>
      <c r="AJ868" s="58">
        <v>1142.0899999999999</v>
      </c>
      <c r="AK868" s="58">
        <v>0</v>
      </c>
      <c r="AL868" s="58">
        <v>0</v>
      </c>
      <c r="AM868" s="58">
        <v>5199.1499999999996</v>
      </c>
      <c r="AN868" s="58">
        <v>1000</v>
      </c>
      <c r="AO868" s="58">
        <v>471.92</v>
      </c>
      <c r="AP868" s="58">
        <v>0</v>
      </c>
      <c r="AQ868" s="58">
        <v>0</v>
      </c>
      <c r="AR868" s="58">
        <v>0</v>
      </c>
      <c r="AS868" s="58">
        <v>0</v>
      </c>
      <c r="AT868" s="58">
        <v>0</v>
      </c>
      <c r="AU868" s="58">
        <v>0</v>
      </c>
      <c r="AV868" s="58">
        <v>0</v>
      </c>
      <c r="AW868" s="58">
        <v>12573.8</v>
      </c>
      <c r="AX868" s="58">
        <v>5558.43</v>
      </c>
      <c r="AY868" s="58">
        <v>3263.34</v>
      </c>
      <c r="AZ868" s="58">
        <v>8821.77</v>
      </c>
      <c r="BA868" s="58">
        <v>-28731.170681927699</v>
      </c>
    </row>
    <row r="869" spans="1:53">
      <c r="A869" s="56">
        <v>202405</v>
      </c>
      <c r="B869" s="56" t="s">
        <v>532</v>
      </c>
      <c r="C869" s="56" t="s">
        <v>403</v>
      </c>
      <c r="D869" s="56" t="s">
        <v>435</v>
      </c>
      <c r="E869" s="62" t="str">
        <f>VLOOKUP(C869,'[2]2024年门店-截止10.31'!A:C,3,0)</f>
        <v>营业</v>
      </c>
      <c r="F869" s="63">
        <f>VLOOKUP(C869,[2]面积!A:B,2,0)</f>
        <v>53.15</v>
      </c>
      <c r="G869" s="57" t="str">
        <f>IF(OR(E869="营业",E869="装修中"),VLOOKUP(C869,[2]当前组织架构!C:H,6,0),"")</f>
        <v>江远洋</v>
      </c>
      <c r="H869" s="57" t="str">
        <f>IF(OR(E869="营业",E869="装修中"),VLOOKUP(C869,[2]当前组织架构!C:H,5,0),"")</f>
        <v>郭静</v>
      </c>
      <c r="I869" s="58">
        <v>0</v>
      </c>
      <c r="J869" s="58">
        <v>0</v>
      </c>
      <c r="K869" s="58">
        <v>0</v>
      </c>
      <c r="L869" s="58">
        <v>0</v>
      </c>
      <c r="M869" s="58">
        <v>0</v>
      </c>
      <c r="N869" s="58">
        <v>0</v>
      </c>
      <c r="O869" s="58">
        <v>0</v>
      </c>
      <c r="P869" s="58">
        <v>0</v>
      </c>
      <c r="Q869" s="58">
        <v>0</v>
      </c>
      <c r="R869" s="58">
        <v>0</v>
      </c>
      <c r="S869" s="58">
        <v>0</v>
      </c>
      <c r="T869" s="58">
        <v>0</v>
      </c>
      <c r="U869" s="58">
        <v>0</v>
      </c>
      <c r="V869" s="58">
        <v>0</v>
      </c>
      <c r="W869" s="58">
        <v>0</v>
      </c>
      <c r="X869" s="58">
        <v>1244.43</v>
      </c>
      <c r="Y869" s="58">
        <v>568.97</v>
      </c>
      <c r="Z869" s="58">
        <v>0</v>
      </c>
      <c r="AA869" s="58">
        <v>260.47000000000003</v>
      </c>
      <c r="AB869" s="58">
        <v>174.45849056603799</v>
      </c>
      <c r="AC869" s="58">
        <v>0</v>
      </c>
      <c r="AD869" s="58">
        <v>2248.3284905660398</v>
      </c>
      <c r="AE869" s="58">
        <v>0</v>
      </c>
      <c r="AF869" s="58">
        <v>0</v>
      </c>
      <c r="AG869" s="58">
        <v>0</v>
      </c>
      <c r="AH869" s="58">
        <v>0</v>
      </c>
      <c r="AI869" s="58">
        <v>0</v>
      </c>
      <c r="AJ869" s="58">
        <v>0</v>
      </c>
      <c r="AK869" s="58">
        <v>0</v>
      </c>
      <c r="AL869" s="58">
        <v>0</v>
      </c>
      <c r="AM869" s="58">
        <v>0</v>
      </c>
      <c r="AN869" s="58">
        <v>0</v>
      </c>
      <c r="AO869" s="58">
        <v>0</v>
      </c>
      <c r="AP869" s="58">
        <v>0</v>
      </c>
      <c r="AQ869" s="58">
        <v>0</v>
      </c>
      <c r="AR869" s="58">
        <v>0</v>
      </c>
      <c r="AS869" s="58">
        <v>0</v>
      </c>
      <c r="AT869" s="58">
        <v>0</v>
      </c>
      <c r="AU869" s="58">
        <v>0</v>
      </c>
      <c r="AV869" s="58">
        <v>0</v>
      </c>
      <c r="AW869" s="58">
        <v>0</v>
      </c>
      <c r="AX869" s="58">
        <v>0</v>
      </c>
      <c r="AY869" s="58">
        <v>2280.31</v>
      </c>
      <c r="AZ869" s="58">
        <v>2280.31</v>
      </c>
      <c r="BA869" s="58">
        <v>-4528.6384905660398</v>
      </c>
    </row>
    <row r="870" spans="1:53">
      <c r="A870" s="56">
        <v>202405</v>
      </c>
      <c r="B870" s="56" t="s">
        <v>528</v>
      </c>
      <c r="C870" s="56" t="s">
        <v>395</v>
      </c>
      <c r="D870" s="56" t="s">
        <v>394</v>
      </c>
      <c r="E870" s="62" t="str">
        <f>VLOOKUP(C870,'[2]2024年门店-截止10.31'!A:C,3,0)</f>
        <v>营业</v>
      </c>
      <c r="F870" s="63">
        <f>VLOOKUP(C870,[2]面积!A:B,2,0)</f>
        <v>115</v>
      </c>
      <c r="G870" s="57" t="str">
        <f>IF(OR(E870="营业",E870="装修中"),VLOOKUP(C870,[2]当前组织架构!C:H,6,0),"")</f>
        <v>江远洋</v>
      </c>
      <c r="H870" s="57" t="str">
        <f>IF(OR(E870="营业",E870="装修中"),VLOOKUP(C870,[2]当前组织架构!C:H,5,0),"")</f>
        <v>胡肖肖</v>
      </c>
      <c r="I870" s="58">
        <v>0</v>
      </c>
      <c r="J870" s="58">
        <v>0</v>
      </c>
      <c r="K870" s="58">
        <v>0</v>
      </c>
      <c r="L870" s="58">
        <v>261.27</v>
      </c>
      <c r="M870" s="58">
        <v>93.98</v>
      </c>
      <c r="N870" s="58">
        <v>2138.64</v>
      </c>
      <c r="O870" s="58">
        <v>222.84</v>
      </c>
      <c r="P870" s="58">
        <v>0</v>
      </c>
      <c r="Q870" s="58">
        <v>-64.135980893017901</v>
      </c>
      <c r="R870" s="58">
        <v>2652.5940191069799</v>
      </c>
      <c r="S870" s="58">
        <v>227.87802957595699</v>
      </c>
      <c r="T870" s="58">
        <v>0</v>
      </c>
      <c r="U870" s="58">
        <v>2498.17</v>
      </c>
      <c r="V870" s="58">
        <v>5378.6420486829402</v>
      </c>
      <c r="W870" s="58">
        <v>-5378.6420486829402</v>
      </c>
      <c r="X870" s="58">
        <v>1438.47</v>
      </c>
      <c r="Y870" s="58">
        <v>0</v>
      </c>
      <c r="Z870" s="58">
        <v>0</v>
      </c>
      <c r="AA870" s="58">
        <v>0</v>
      </c>
      <c r="AB870" s="58">
        <v>154.35</v>
      </c>
      <c r="AC870" s="58">
        <v>0</v>
      </c>
      <c r="AD870" s="58">
        <v>1592.82</v>
      </c>
      <c r="AE870" s="58">
        <v>0</v>
      </c>
      <c r="AF870" s="58">
        <v>0</v>
      </c>
      <c r="AG870" s="58">
        <v>760.64</v>
      </c>
      <c r="AH870" s="58">
        <v>0</v>
      </c>
      <c r="AI870" s="58">
        <v>0</v>
      </c>
      <c r="AJ870" s="58">
        <v>1218.0899999999999</v>
      </c>
      <c r="AK870" s="58">
        <v>0</v>
      </c>
      <c r="AL870" s="58">
        <v>0</v>
      </c>
      <c r="AM870" s="58">
        <v>8421.7000000000007</v>
      </c>
      <c r="AN870" s="58">
        <v>1000</v>
      </c>
      <c r="AO870" s="58">
        <v>288.89</v>
      </c>
      <c r="AP870" s="58">
        <v>0</v>
      </c>
      <c r="AQ870" s="58">
        <v>0</v>
      </c>
      <c r="AR870" s="58">
        <v>0</v>
      </c>
      <c r="AS870" s="58">
        <v>0</v>
      </c>
      <c r="AT870" s="58">
        <v>0</v>
      </c>
      <c r="AU870" s="58">
        <v>0</v>
      </c>
      <c r="AV870" s="58">
        <v>2431.1783308083</v>
      </c>
      <c r="AW870" s="58">
        <v>14120.498330808299</v>
      </c>
      <c r="AX870" s="58">
        <v>2139.1799999999998</v>
      </c>
      <c r="AY870" s="58">
        <v>2771.92</v>
      </c>
      <c r="AZ870" s="58">
        <v>4911.1000000000004</v>
      </c>
      <c r="BA870" s="58">
        <v>-26003.060379491199</v>
      </c>
    </row>
    <row r="871" spans="1:53">
      <c r="A871" s="56">
        <v>202405</v>
      </c>
      <c r="B871" s="56" t="s">
        <v>531</v>
      </c>
      <c r="C871" s="56" t="s">
        <v>174</v>
      </c>
      <c r="D871" s="56" t="s">
        <v>436</v>
      </c>
      <c r="E871" s="62" t="str">
        <f>VLOOKUP(C871,'[2]2024年门店-截止10.31'!A:C,3,0)</f>
        <v>营业</v>
      </c>
      <c r="F871" s="63">
        <f>VLOOKUP(C871,[2]面积!A:B,2,0)</f>
        <v>57</v>
      </c>
      <c r="G871" s="57" t="str">
        <f>IF(OR(E871="营业",E871="装修中"),VLOOKUP(C871,[2]当前组织架构!C:H,6,0),"")</f>
        <v>刘佳</v>
      </c>
      <c r="H871" s="57" t="str">
        <f>IF(OR(E871="营业",E871="装修中"),VLOOKUP(C871,[2]当前组织架构!C:H,5,0),"")</f>
        <v>刘传良</v>
      </c>
      <c r="I871" s="58">
        <v>0</v>
      </c>
      <c r="J871" s="58">
        <v>0</v>
      </c>
      <c r="K871" s="58">
        <v>0</v>
      </c>
      <c r="L871" s="58">
        <v>0</v>
      </c>
      <c r="M871" s="58">
        <v>0</v>
      </c>
      <c r="N871" s="58">
        <v>0</v>
      </c>
      <c r="O871" s="58">
        <v>0</v>
      </c>
      <c r="P871" s="58">
        <v>0</v>
      </c>
      <c r="Q871" s="58">
        <v>0</v>
      </c>
      <c r="R871" s="58">
        <v>0</v>
      </c>
      <c r="S871" s="58">
        <v>0</v>
      </c>
      <c r="T871" s="58">
        <v>0</v>
      </c>
      <c r="U871" s="58">
        <v>0</v>
      </c>
      <c r="V871" s="58">
        <v>0</v>
      </c>
      <c r="W871" s="58">
        <v>0</v>
      </c>
      <c r="X871" s="58">
        <v>0</v>
      </c>
      <c r="Y871" s="58">
        <v>0</v>
      </c>
      <c r="Z871" s="58">
        <v>0</v>
      </c>
      <c r="AA871" s="58">
        <v>0</v>
      </c>
      <c r="AB871" s="58">
        <v>0</v>
      </c>
      <c r="AC871" s="58">
        <v>0</v>
      </c>
      <c r="AD871" s="58">
        <v>0</v>
      </c>
      <c r="AE871" s="58">
        <v>2000</v>
      </c>
      <c r="AF871" s="58">
        <v>0</v>
      </c>
      <c r="AG871" s="58">
        <v>0</v>
      </c>
      <c r="AH871" s="58">
        <v>0</v>
      </c>
      <c r="AI871" s="58">
        <v>0</v>
      </c>
      <c r="AJ871" s="58">
        <v>0</v>
      </c>
      <c r="AK871" s="58">
        <v>0</v>
      </c>
      <c r="AL871" s="58">
        <v>0</v>
      </c>
      <c r="AM871" s="58">
        <v>0</v>
      </c>
      <c r="AN871" s="58">
        <v>0</v>
      </c>
      <c r="AO871" s="58">
        <v>0</v>
      </c>
      <c r="AP871" s="58">
        <v>0</v>
      </c>
      <c r="AQ871" s="58">
        <v>0</v>
      </c>
      <c r="AR871" s="58">
        <v>0</v>
      </c>
      <c r="AS871" s="58">
        <v>0</v>
      </c>
      <c r="AT871" s="58">
        <v>0</v>
      </c>
      <c r="AU871" s="58">
        <v>0</v>
      </c>
      <c r="AV871" s="58">
        <v>0</v>
      </c>
      <c r="AW871" s="58">
        <v>2000</v>
      </c>
      <c r="AX871" s="58">
        <v>0</v>
      </c>
      <c r="AY871" s="58">
        <v>2613.5094339622601</v>
      </c>
      <c r="AZ871" s="58">
        <v>2613.5094339622601</v>
      </c>
      <c r="BA871" s="58">
        <v>-4613.5094339622601</v>
      </c>
    </row>
    <row r="872" spans="1:53">
      <c r="A872" s="56">
        <v>202405</v>
      </c>
      <c r="B872" s="56" t="s">
        <v>528</v>
      </c>
      <c r="C872" s="56" t="s">
        <v>432</v>
      </c>
      <c r="D872" s="56" t="s">
        <v>431</v>
      </c>
      <c r="E872" s="62" t="str">
        <f>VLOOKUP(C872,'[2]2024年门店-截止10.31'!A:C,3,0)</f>
        <v>营业</v>
      </c>
      <c r="F872" s="63">
        <f>VLOOKUP(C872,[2]面积!A:B,2,0)</f>
        <v>82</v>
      </c>
      <c r="G872" s="57" t="str">
        <f>IF(OR(E872="营业",E872="装修中"),VLOOKUP(C872,[2]当前组织架构!C:H,6,0),"")</f>
        <v>戴斌</v>
      </c>
      <c r="H872" s="57" t="str">
        <f>IF(OR(E872="营业",E872="装修中"),VLOOKUP(C872,[2]当前组织架构!C:H,5,0),"")</f>
        <v>池甜</v>
      </c>
      <c r="I872" s="58">
        <v>0</v>
      </c>
      <c r="J872" s="58">
        <v>0</v>
      </c>
      <c r="K872" s="58">
        <v>0</v>
      </c>
      <c r="L872" s="58">
        <v>0</v>
      </c>
      <c r="M872" s="58">
        <v>0</v>
      </c>
      <c r="N872" s="58">
        <v>0</v>
      </c>
      <c r="O872" s="58">
        <v>0</v>
      </c>
      <c r="P872" s="58">
        <v>0</v>
      </c>
      <c r="Q872" s="58">
        <v>0</v>
      </c>
      <c r="R872" s="58">
        <v>0</v>
      </c>
      <c r="S872" s="58">
        <v>0</v>
      </c>
      <c r="T872" s="58">
        <v>0</v>
      </c>
      <c r="U872" s="58">
        <v>0</v>
      </c>
      <c r="V872" s="58">
        <v>0</v>
      </c>
      <c r="W872" s="58">
        <v>0</v>
      </c>
      <c r="X872" s="58">
        <v>0</v>
      </c>
      <c r="Y872" s="58">
        <v>0</v>
      </c>
      <c r="Z872" s="58">
        <v>0</v>
      </c>
      <c r="AA872" s="58">
        <v>0</v>
      </c>
      <c r="AB872" s="58">
        <v>0</v>
      </c>
      <c r="AC872" s="58">
        <v>0</v>
      </c>
      <c r="AD872" s="58">
        <v>0</v>
      </c>
      <c r="AE872" s="58">
        <v>0</v>
      </c>
      <c r="AF872" s="58">
        <v>0</v>
      </c>
      <c r="AG872" s="58">
        <v>0</v>
      </c>
      <c r="AH872" s="58">
        <v>0</v>
      </c>
      <c r="AI872" s="58">
        <v>0</v>
      </c>
      <c r="AJ872" s="58">
        <v>0</v>
      </c>
      <c r="AK872" s="58">
        <v>0</v>
      </c>
      <c r="AL872" s="58">
        <v>0</v>
      </c>
      <c r="AM872" s="58">
        <v>0</v>
      </c>
      <c r="AN872" s="58">
        <v>0</v>
      </c>
      <c r="AO872" s="58">
        <v>0</v>
      </c>
      <c r="AP872" s="58">
        <v>1000</v>
      </c>
      <c r="AQ872" s="58">
        <v>0</v>
      </c>
      <c r="AR872" s="58">
        <v>0</v>
      </c>
      <c r="AS872" s="58">
        <v>0</v>
      </c>
      <c r="AT872" s="58">
        <v>0</v>
      </c>
      <c r="AU872" s="58">
        <v>0</v>
      </c>
      <c r="AV872" s="58">
        <v>0</v>
      </c>
      <c r="AW872" s="58">
        <v>1000</v>
      </c>
      <c r="AX872" s="58">
        <v>136.72</v>
      </c>
      <c r="AY872" s="58">
        <v>2618.71</v>
      </c>
      <c r="AZ872" s="58">
        <v>2755.43</v>
      </c>
      <c r="BA872" s="58">
        <v>-3755.43</v>
      </c>
    </row>
    <row r="873" spans="1:53">
      <c r="A873" s="56">
        <v>202405</v>
      </c>
      <c r="B873" s="56" t="s">
        <v>528</v>
      </c>
      <c r="C873" s="56" t="s">
        <v>391</v>
      </c>
      <c r="D873" s="56" t="s">
        <v>390</v>
      </c>
      <c r="E873" s="62" t="str">
        <f>VLOOKUP(C873,'[2]2024年门店-截止10.31'!A:C,3,0)</f>
        <v>营业</v>
      </c>
      <c r="F873" s="63">
        <f>VLOOKUP(C873,[2]面积!A:B,2,0)</f>
        <v>52.22</v>
      </c>
      <c r="G873" s="57" t="str">
        <f>IF(OR(E873="营业",E873="装修中"),VLOOKUP(C873,[2]当前组织架构!C:H,6,0),"")</f>
        <v>戴斌</v>
      </c>
      <c r="H873" s="57" t="str">
        <f>IF(OR(E873="营业",E873="装修中"),VLOOKUP(C873,[2]当前组织架构!C:H,5,0),"")</f>
        <v>王炎根</v>
      </c>
      <c r="I873" s="58">
        <v>0</v>
      </c>
      <c r="J873" s="58">
        <v>0</v>
      </c>
      <c r="K873" s="58">
        <v>0</v>
      </c>
      <c r="L873" s="58">
        <v>0</v>
      </c>
      <c r="M873" s="58">
        <v>0</v>
      </c>
      <c r="N873" s="58">
        <v>0</v>
      </c>
      <c r="O873" s="58">
        <v>0</v>
      </c>
      <c r="P873" s="58">
        <v>0</v>
      </c>
      <c r="Q873" s="58">
        <v>0</v>
      </c>
      <c r="R873" s="58">
        <v>0</v>
      </c>
      <c r="S873" s="58">
        <v>0</v>
      </c>
      <c r="T873" s="58">
        <v>0</v>
      </c>
      <c r="U873" s="58">
        <v>1100.92</v>
      </c>
      <c r="V873" s="58">
        <v>1100.92</v>
      </c>
      <c r="W873" s="58">
        <v>-1100.92</v>
      </c>
      <c r="X873" s="58">
        <v>2121.7600000000002</v>
      </c>
      <c r="Y873" s="58">
        <v>0</v>
      </c>
      <c r="Z873" s="58">
        <v>0</v>
      </c>
      <c r="AA873" s="58">
        <v>46.05</v>
      </c>
      <c r="AB873" s="58">
        <v>278.18924528301898</v>
      </c>
      <c r="AC873" s="58">
        <v>0</v>
      </c>
      <c r="AD873" s="58">
        <v>2445.9992452830202</v>
      </c>
      <c r="AE873" s="58">
        <v>1000</v>
      </c>
      <c r="AF873" s="58">
        <v>0</v>
      </c>
      <c r="AG873" s="58">
        <v>0</v>
      </c>
      <c r="AH873" s="58">
        <v>0</v>
      </c>
      <c r="AI873" s="58">
        <v>0</v>
      </c>
      <c r="AJ873" s="58">
        <v>0</v>
      </c>
      <c r="AK873" s="58">
        <v>0</v>
      </c>
      <c r="AL873" s="58">
        <v>0</v>
      </c>
      <c r="AM873" s="58">
        <v>0</v>
      </c>
      <c r="AN873" s="58">
        <v>1305.75</v>
      </c>
      <c r="AO873" s="58">
        <v>0</v>
      </c>
      <c r="AP873" s="58">
        <v>0</v>
      </c>
      <c r="AQ873" s="58">
        <v>0</v>
      </c>
      <c r="AR873" s="58">
        <v>0</v>
      </c>
      <c r="AS873" s="58">
        <v>0</v>
      </c>
      <c r="AT873" s="58">
        <v>0</v>
      </c>
      <c r="AU873" s="58">
        <v>0</v>
      </c>
      <c r="AV873" s="58">
        <v>0</v>
      </c>
      <c r="AW873" s="58">
        <v>2305.75</v>
      </c>
      <c r="AX873" s="58">
        <v>4813.8285714285703</v>
      </c>
      <c r="AY873" s="58">
        <v>2400.89622641509</v>
      </c>
      <c r="AZ873" s="58">
        <v>7214.7247978436599</v>
      </c>
      <c r="BA873" s="58">
        <v>-13067.3940431267</v>
      </c>
    </row>
    <row r="874" spans="1:53">
      <c r="A874" s="56">
        <v>202405</v>
      </c>
      <c r="B874" s="56" t="s">
        <v>528</v>
      </c>
      <c r="C874" s="56" t="s">
        <v>248</v>
      </c>
      <c r="D874" s="56" t="s">
        <v>247</v>
      </c>
      <c r="E874" s="62" t="str">
        <f>VLOOKUP(C874,'[2]2024年门店-截止10.31'!A:C,3,0)</f>
        <v>已闭店</v>
      </c>
      <c r="F874" s="63">
        <f>VLOOKUP(C874,[2]面积!A:B,2,0)</f>
        <v>81.34</v>
      </c>
      <c r="G874" s="57" t="str">
        <f>IF(OR(E874="营业",E874="装修中"),VLOOKUP(C874,[2]当前组织架构!C:H,6,0),"")</f>
        <v/>
      </c>
      <c r="H874" s="57" t="str">
        <f>IF(OR(E874="营业",E874="装修中"),VLOOKUP(C874,[2]当前组织架构!C:H,5,0),"")</f>
        <v/>
      </c>
      <c r="I874" s="58">
        <v>0</v>
      </c>
      <c r="J874" s="58">
        <v>0</v>
      </c>
      <c r="K874" s="58">
        <v>0</v>
      </c>
      <c r="L874" s="58">
        <v>0</v>
      </c>
      <c r="M874" s="58">
        <v>0</v>
      </c>
      <c r="N874" s="58">
        <v>0</v>
      </c>
      <c r="O874" s="58">
        <v>0</v>
      </c>
      <c r="P874" s="58">
        <v>0</v>
      </c>
      <c r="Q874" s="58">
        <v>0</v>
      </c>
      <c r="R874" s="58">
        <v>0</v>
      </c>
      <c r="S874" s="58">
        <v>0</v>
      </c>
      <c r="T874" s="58">
        <v>0</v>
      </c>
      <c r="U874" s="58">
        <v>0</v>
      </c>
      <c r="V874" s="58">
        <v>0</v>
      </c>
      <c r="W874" s="58">
        <v>0</v>
      </c>
      <c r="X874" s="58">
        <v>0</v>
      </c>
      <c r="Y874" s="58">
        <v>0</v>
      </c>
      <c r="Z874" s="58">
        <v>0</v>
      </c>
      <c r="AA874" s="58">
        <v>0</v>
      </c>
      <c r="AB874" s="58">
        <v>0</v>
      </c>
      <c r="AC874" s="58">
        <v>0</v>
      </c>
      <c r="AD874" s="58">
        <v>0</v>
      </c>
      <c r="AE874" s="58">
        <v>0</v>
      </c>
      <c r="AF874" s="58">
        <v>0</v>
      </c>
      <c r="AG874" s="58">
        <v>0</v>
      </c>
      <c r="AH874" s="58">
        <v>0</v>
      </c>
      <c r="AI874" s="58">
        <v>0</v>
      </c>
      <c r="AJ874" s="58">
        <v>0</v>
      </c>
      <c r="AK874" s="58">
        <v>0</v>
      </c>
      <c r="AL874" s="58">
        <v>0</v>
      </c>
      <c r="AM874" s="58">
        <v>0</v>
      </c>
      <c r="AN874" s="58">
        <v>325.29000000000002</v>
      </c>
      <c r="AO874" s="58">
        <v>0</v>
      </c>
      <c r="AP874" s="58">
        <v>0</v>
      </c>
      <c r="AQ874" s="58">
        <v>0</v>
      </c>
      <c r="AR874" s="58">
        <v>0</v>
      </c>
      <c r="AS874" s="58">
        <v>0</v>
      </c>
      <c r="AT874" s="58">
        <v>0</v>
      </c>
      <c r="AU874" s="58">
        <v>0</v>
      </c>
      <c r="AV874" s="58">
        <v>0</v>
      </c>
      <c r="AW874" s="58">
        <v>325.29000000000002</v>
      </c>
      <c r="AX874" s="58">
        <v>0</v>
      </c>
      <c r="AY874" s="58">
        <v>0</v>
      </c>
      <c r="AZ874" s="58">
        <v>0</v>
      </c>
      <c r="BA874" s="58">
        <v>-325.29000000000002</v>
      </c>
    </row>
    <row r="875" spans="1:53">
      <c r="A875" s="56">
        <v>202405</v>
      </c>
      <c r="B875" s="56" t="s">
        <v>528</v>
      </c>
      <c r="C875" s="56" t="s">
        <v>270</v>
      </c>
      <c r="D875" s="56" t="s">
        <v>269</v>
      </c>
      <c r="E875" s="62" t="str">
        <f>VLOOKUP(C875,'[2]2024年门店-截止10.31'!A:C,3,0)</f>
        <v>已闭店</v>
      </c>
      <c r="F875" s="63">
        <f>VLOOKUP(C875,[2]面积!A:B,2,0)</f>
        <v>177.86</v>
      </c>
      <c r="G875" s="57" t="str">
        <f>IF(OR(E875="营业",E875="装修中"),VLOOKUP(C875,[2]当前组织架构!C:H,6,0),"")</f>
        <v/>
      </c>
      <c r="H875" s="57" t="str">
        <f>IF(OR(E875="营业",E875="装修中"),VLOOKUP(C875,[2]当前组织架构!C:H,5,0),"")</f>
        <v/>
      </c>
      <c r="I875" s="58">
        <v>0</v>
      </c>
      <c r="J875" s="58">
        <v>0</v>
      </c>
      <c r="K875" s="58">
        <v>0</v>
      </c>
      <c r="L875" s="58">
        <v>0</v>
      </c>
      <c r="M875" s="58">
        <v>0</v>
      </c>
      <c r="N875" s="58">
        <v>0</v>
      </c>
      <c r="O875" s="58">
        <v>0</v>
      </c>
      <c r="P875" s="58">
        <v>0</v>
      </c>
      <c r="Q875" s="58">
        <v>0</v>
      </c>
      <c r="R875" s="58">
        <v>0</v>
      </c>
      <c r="S875" s="58">
        <v>0</v>
      </c>
      <c r="T875" s="58">
        <v>0</v>
      </c>
      <c r="U875" s="58">
        <v>0</v>
      </c>
      <c r="V875" s="58">
        <v>0</v>
      </c>
      <c r="W875" s="58">
        <v>0</v>
      </c>
      <c r="X875" s="58">
        <v>0</v>
      </c>
      <c r="Y875" s="58">
        <v>0</v>
      </c>
      <c r="Z875" s="58">
        <v>0</v>
      </c>
      <c r="AA875" s="58">
        <v>0</v>
      </c>
      <c r="AB875" s="58">
        <v>0</v>
      </c>
      <c r="AC875" s="58">
        <v>0</v>
      </c>
      <c r="AD875" s="58">
        <v>0</v>
      </c>
      <c r="AE875" s="58">
        <v>0</v>
      </c>
      <c r="AF875" s="58">
        <v>0</v>
      </c>
      <c r="AG875" s="58">
        <v>0</v>
      </c>
      <c r="AH875" s="58">
        <v>0</v>
      </c>
      <c r="AI875" s="58">
        <v>0</v>
      </c>
      <c r="AJ875" s="58">
        <v>0</v>
      </c>
      <c r="AK875" s="58">
        <v>0</v>
      </c>
      <c r="AL875" s="58">
        <v>0</v>
      </c>
      <c r="AM875" s="58">
        <v>0</v>
      </c>
      <c r="AN875" s="58">
        <v>0</v>
      </c>
      <c r="AO875" s="58">
        <v>0</v>
      </c>
      <c r="AP875" s="58">
        <v>0</v>
      </c>
      <c r="AQ875" s="58">
        <v>0</v>
      </c>
      <c r="AR875" s="58">
        <v>0</v>
      </c>
      <c r="AS875" s="58">
        <v>0</v>
      </c>
      <c r="AT875" s="58">
        <v>0</v>
      </c>
      <c r="AU875" s="58">
        <v>0</v>
      </c>
      <c r="AV875" s="58">
        <v>0</v>
      </c>
      <c r="AW875" s="58">
        <v>0</v>
      </c>
      <c r="AX875" s="58">
        <v>0</v>
      </c>
      <c r="AY875" s="58">
        <v>0</v>
      </c>
      <c r="AZ875" s="58">
        <v>0</v>
      </c>
      <c r="BA875" s="58">
        <v>0</v>
      </c>
    </row>
    <row r="876" spans="1:53">
      <c r="A876" s="56">
        <v>202405</v>
      </c>
      <c r="B876" s="56" t="s">
        <v>528</v>
      </c>
      <c r="C876" s="56" t="s">
        <v>98</v>
      </c>
      <c r="D876" s="56" t="s">
        <v>97</v>
      </c>
      <c r="E876" s="62" t="str">
        <f>VLOOKUP(C876,'[2]2024年门店-截止10.31'!A:C,3,0)</f>
        <v>已闭店</v>
      </c>
      <c r="F876" s="63">
        <f>VLOOKUP(C876,[2]面积!A:B,2,0)</f>
        <v>83.49</v>
      </c>
      <c r="G876" s="57" t="str">
        <f>IF(OR(E876="营业",E876="装修中"),VLOOKUP(C876,[2]当前组织架构!C:H,6,0),"")</f>
        <v/>
      </c>
      <c r="H876" s="57" t="str">
        <f>IF(OR(E876="营业",E876="装修中"),VLOOKUP(C876,[2]当前组织架构!C:H,5,0),"")</f>
        <v/>
      </c>
      <c r="I876" s="58">
        <v>0</v>
      </c>
      <c r="J876" s="58">
        <v>0</v>
      </c>
      <c r="K876" s="58">
        <v>0</v>
      </c>
      <c r="L876" s="58">
        <v>0</v>
      </c>
      <c r="M876" s="58">
        <v>0</v>
      </c>
      <c r="N876" s="58">
        <v>0</v>
      </c>
      <c r="O876" s="58">
        <v>0</v>
      </c>
      <c r="P876" s="58">
        <v>0</v>
      </c>
      <c r="Q876" s="58">
        <v>0</v>
      </c>
      <c r="R876" s="58">
        <v>0</v>
      </c>
      <c r="S876" s="58">
        <v>0</v>
      </c>
      <c r="T876" s="58">
        <v>0</v>
      </c>
      <c r="U876" s="58">
        <v>0</v>
      </c>
      <c r="V876" s="58">
        <v>0</v>
      </c>
      <c r="W876" s="58">
        <v>0</v>
      </c>
      <c r="X876" s="58">
        <v>0</v>
      </c>
      <c r="Y876" s="58">
        <v>0</v>
      </c>
      <c r="Z876" s="58">
        <v>0</v>
      </c>
      <c r="AA876" s="58">
        <v>0</v>
      </c>
      <c r="AB876" s="58">
        <v>0</v>
      </c>
      <c r="AC876" s="58">
        <v>0</v>
      </c>
      <c r="AD876" s="58">
        <v>0</v>
      </c>
      <c r="AE876" s="58">
        <v>0</v>
      </c>
      <c r="AF876" s="58">
        <v>0</v>
      </c>
      <c r="AG876" s="58">
        <v>100.95</v>
      </c>
      <c r="AH876" s="58">
        <v>488</v>
      </c>
      <c r="AI876" s="58">
        <v>0</v>
      </c>
      <c r="AJ876" s="58">
        <v>0</v>
      </c>
      <c r="AK876" s="58">
        <v>0</v>
      </c>
      <c r="AL876" s="58">
        <v>0</v>
      </c>
      <c r="AM876" s="58">
        <v>0</v>
      </c>
      <c r="AN876" s="58">
        <v>0</v>
      </c>
      <c r="AO876" s="58">
        <v>0</v>
      </c>
      <c r="AP876" s="58">
        <v>0</v>
      </c>
      <c r="AQ876" s="58">
        <v>51</v>
      </c>
      <c r="AR876" s="58">
        <v>0</v>
      </c>
      <c r="AS876" s="58">
        <v>0</v>
      </c>
      <c r="AT876" s="58">
        <v>0</v>
      </c>
      <c r="AU876" s="58">
        <v>0</v>
      </c>
      <c r="AV876" s="58">
        <v>0</v>
      </c>
      <c r="AW876" s="58">
        <v>639.95000000000005</v>
      </c>
      <c r="AX876" s="58">
        <v>0</v>
      </c>
      <c r="AY876" s="58">
        <v>0</v>
      </c>
      <c r="AZ876" s="58">
        <v>0</v>
      </c>
      <c r="BA876" s="58">
        <v>-639.95000000000005</v>
      </c>
    </row>
    <row r="877" spans="1:53">
      <c r="A877" s="56">
        <v>202405</v>
      </c>
      <c r="B877" s="56" t="s">
        <v>528</v>
      </c>
      <c r="C877" s="56" t="s">
        <v>445</v>
      </c>
      <c r="D877" s="56" t="s">
        <v>121</v>
      </c>
      <c r="E877" s="62" t="str">
        <f>VLOOKUP(C877,'[2]2024年门店-截止10.31'!A:C,3,0)</f>
        <v>已闭店</v>
      </c>
      <c r="F877" s="63">
        <f>VLOOKUP(C877,[2]面积!A:B,2,0)</f>
        <v>80</v>
      </c>
      <c r="G877" s="57" t="str">
        <f>IF(OR(E877="营业",E877="装修中"),VLOOKUP(C877,[2]当前组织架构!C:H,6,0),"")</f>
        <v/>
      </c>
      <c r="H877" s="57" t="str">
        <f>IF(OR(E877="营业",E877="装修中"),VLOOKUP(C877,[2]当前组织架构!C:H,5,0),"")</f>
        <v/>
      </c>
      <c r="I877" s="58">
        <v>0</v>
      </c>
      <c r="J877" s="58">
        <v>0</v>
      </c>
      <c r="K877" s="58">
        <v>0</v>
      </c>
      <c r="L877" s="58">
        <v>126.69</v>
      </c>
      <c r="M877" s="58">
        <v>207.96</v>
      </c>
      <c r="N877" s="58">
        <v>45.27</v>
      </c>
      <c r="O877" s="58">
        <v>365.9</v>
      </c>
      <c r="P877" s="58">
        <v>0</v>
      </c>
      <c r="Q877" s="58">
        <v>-17.607159073456199</v>
      </c>
      <c r="R877" s="58">
        <v>728.212840926544</v>
      </c>
      <c r="S877" s="58">
        <v>142.84377487254801</v>
      </c>
      <c r="T877" s="58">
        <v>0</v>
      </c>
      <c r="U877" s="58">
        <v>0</v>
      </c>
      <c r="V877" s="58">
        <v>871.05661579909201</v>
      </c>
      <c r="W877" s="58">
        <v>-871.05661579909201</v>
      </c>
      <c r="X877" s="58">
        <v>0</v>
      </c>
      <c r="Y877" s="58">
        <v>0</v>
      </c>
      <c r="Z877" s="58">
        <v>0</v>
      </c>
      <c r="AA877" s="58">
        <v>0</v>
      </c>
      <c r="AB877" s="58">
        <v>0</v>
      </c>
      <c r="AC877" s="58">
        <v>0</v>
      </c>
      <c r="AD877" s="58">
        <v>0</v>
      </c>
      <c r="AE877" s="58">
        <v>0</v>
      </c>
      <c r="AF877" s="58">
        <v>0</v>
      </c>
      <c r="AG877" s="58">
        <v>0</v>
      </c>
      <c r="AH877" s="58">
        <v>0</v>
      </c>
      <c r="AI877" s="58">
        <v>0</v>
      </c>
      <c r="AJ877" s="58">
        <v>0</v>
      </c>
      <c r="AK877" s="58">
        <v>0</v>
      </c>
      <c r="AL877" s="58">
        <v>0</v>
      </c>
      <c r="AM877" s="58">
        <v>0</v>
      </c>
      <c r="AN877" s="58">
        <v>0</v>
      </c>
      <c r="AO877" s="58">
        <v>0</v>
      </c>
      <c r="AP877" s="58">
        <v>0</v>
      </c>
      <c r="AQ877" s="58">
        <v>300</v>
      </c>
      <c r="AR877" s="58">
        <v>0</v>
      </c>
      <c r="AS877" s="58">
        <v>0</v>
      </c>
      <c r="AT877" s="58">
        <v>0</v>
      </c>
      <c r="AU877" s="58">
        <v>0</v>
      </c>
      <c r="AV877" s="58">
        <v>0</v>
      </c>
      <c r="AW877" s="58">
        <v>300</v>
      </c>
      <c r="AX877" s="58">
        <v>0</v>
      </c>
      <c r="AY877" s="58">
        <v>0</v>
      </c>
      <c r="AZ877" s="58">
        <v>0</v>
      </c>
      <c r="BA877" s="58">
        <v>-1171.05661579909</v>
      </c>
    </row>
    <row r="878" spans="1:53">
      <c r="A878" s="56">
        <v>202405</v>
      </c>
      <c r="B878" s="56" t="s">
        <v>531</v>
      </c>
      <c r="C878" s="56" t="s">
        <v>226</v>
      </c>
      <c r="D878" s="56" t="s">
        <v>225</v>
      </c>
      <c r="E878" s="62" t="str">
        <f>VLOOKUP(C878,'[2]2024年门店-截止10.31'!A:C,3,0)</f>
        <v>已闭店</v>
      </c>
      <c r="F878" s="63">
        <f>VLOOKUP(C878,[2]面积!A:B,2,0)</f>
        <v>76</v>
      </c>
      <c r="G878" s="57" t="str">
        <f>IF(OR(E878="营业",E878="装修中"),VLOOKUP(C878,[2]当前组织架构!C:H,6,0),"")</f>
        <v/>
      </c>
      <c r="H878" s="57" t="str">
        <f>IF(OR(E878="营业",E878="装修中"),VLOOKUP(C878,[2]当前组织架构!C:H,5,0),"")</f>
        <v/>
      </c>
      <c r="I878" s="58">
        <v>0</v>
      </c>
      <c r="J878" s="58">
        <v>0</v>
      </c>
      <c r="K878" s="58">
        <v>0</v>
      </c>
      <c r="L878" s="58">
        <v>0</v>
      </c>
      <c r="M878" s="58">
        <v>0</v>
      </c>
      <c r="N878" s="58">
        <v>0</v>
      </c>
      <c r="O878" s="58">
        <v>0</v>
      </c>
      <c r="P878" s="58">
        <v>0</v>
      </c>
      <c r="Q878" s="58">
        <v>0</v>
      </c>
      <c r="R878" s="58">
        <v>0</v>
      </c>
      <c r="S878" s="58">
        <v>0</v>
      </c>
      <c r="T878" s="58">
        <v>0</v>
      </c>
      <c r="U878" s="58">
        <v>0</v>
      </c>
      <c r="V878" s="58">
        <v>0</v>
      </c>
      <c r="W878" s="58">
        <v>0</v>
      </c>
      <c r="X878" s="58">
        <v>0</v>
      </c>
      <c r="Y878" s="58">
        <v>0</v>
      </c>
      <c r="Z878" s="58">
        <v>0</v>
      </c>
      <c r="AA878" s="58">
        <v>0</v>
      </c>
      <c r="AB878" s="58">
        <v>0</v>
      </c>
      <c r="AC878" s="58">
        <v>0</v>
      </c>
      <c r="AD878" s="58">
        <v>0</v>
      </c>
      <c r="AE878" s="58">
        <v>0</v>
      </c>
      <c r="AF878" s="58">
        <v>0</v>
      </c>
      <c r="AG878" s="58">
        <v>135</v>
      </c>
      <c r="AH878" s="58">
        <v>335.6</v>
      </c>
      <c r="AI878" s="58">
        <v>0</v>
      </c>
      <c r="AJ878" s="58">
        <v>0</v>
      </c>
      <c r="AK878" s="58">
        <v>0</v>
      </c>
      <c r="AL878" s="58">
        <v>0</v>
      </c>
      <c r="AM878" s="58">
        <v>102</v>
      </c>
      <c r="AN878" s="58">
        <v>0</v>
      </c>
      <c r="AO878" s="58">
        <v>0</v>
      </c>
      <c r="AP878" s="58">
        <v>0</v>
      </c>
      <c r="AQ878" s="58">
        <v>0</v>
      </c>
      <c r="AR878" s="58">
        <v>0</v>
      </c>
      <c r="AS878" s="58">
        <v>0</v>
      </c>
      <c r="AT878" s="58">
        <v>0</v>
      </c>
      <c r="AU878" s="58">
        <v>0</v>
      </c>
      <c r="AV878" s="58">
        <v>0</v>
      </c>
      <c r="AW878" s="58">
        <v>572.6</v>
      </c>
      <c r="AX878" s="58">
        <v>0</v>
      </c>
      <c r="AY878" s="58">
        <v>0</v>
      </c>
      <c r="AZ878" s="58">
        <v>0</v>
      </c>
      <c r="BA878" s="58">
        <v>-572.6</v>
      </c>
    </row>
    <row r="879" spans="1:53">
      <c r="A879" s="56">
        <v>202405</v>
      </c>
      <c r="B879" s="56" t="s">
        <v>528</v>
      </c>
      <c r="C879" s="56" t="s">
        <v>529</v>
      </c>
      <c r="D879" s="56" t="s">
        <v>530</v>
      </c>
      <c r="E879" s="62" t="str">
        <f>VLOOKUP(C879,'[2]2024年门店-截止10.31'!A:C,3,0)</f>
        <v>已闭店</v>
      </c>
      <c r="F879" s="63">
        <f>VLOOKUP(C879,[2]面积!A:B,2,0)</f>
        <v>74</v>
      </c>
      <c r="G879" s="57" t="str">
        <f>IF(OR(E879="营业",E879="装修中"),VLOOKUP(C879,[2]当前组织架构!C:H,6,0),"")</f>
        <v/>
      </c>
      <c r="H879" s="57" t="str">
        <f>IF(OR(E879="营业",E879="装修中"),VLOOKUP(C879,[2]当前组织架构!C:H,5,0),"")</f>
        <v/>
      </c>
      <c r="I879" s="58">
        <v>0</v>
      </c>
      <c r="J879" s="58">
        <v>0</v>
      </c>
      <c r="K879" s="58">
        <v>0</v>
      </c>
      <c r="L879" s="58">
        <v>0</v>
      </c>
      <c r="M879" s="58">
        <v>0</v>
      </c>
      <c r="N879" s="58">
        <v>0</v>
      </c>
      <c r="O879" s="58">
        <v>0</v>
      </c>
      <c r="P879" s="58">
        <v>0</v>
      </c>
      <c r="Q879" s="58">
        <v>0</v>
      </c>
      <c r="R879" s="58">
        <v>0</v>
      </c>
      <c r="S879" s="58">
        <v>0</v>
      </c>
      <c r="T879" s="58">
        <v>0</v>
      </c>
      <c r="U879" s="58">
        <v>0</v>
      </c>
      <c r="V879" s="58">
        <v>0</v>
      </c>
      <c r="W879" s="58">
        <v>0</v>
      </c>
      <c r="X879" s="58">
        <v>0</v>
      </c>
      <c r="Y879" s="58">
        <v>0</v>
      </c>
      <c r="Z879" s="58">
        <v>0</v>
      </c>
      <c r="AA879" s="58">
        <v>0</v>
      </c>
      <c r="AB879" s="58">
        <v>0</v>
      </c>
      <c r="AC879" s="58">
        <v>0</v>
      </c>
      <c r="AD879" s="58">
        <v>0</v>
      </c>
      <c r="AE879" s="58">
        <v>0</v>
      </c>
      <c r="AF879" s="58">
        <v>0</v>
      </c>
      <c r="AG879" s="58">
        <v>0</v>
      </c>
      <c r="AH879" s="58">
        <v>0</v>
      </c>
      <c r="AI879" s="58">
        <v>0</v>
      </c>
      <c r="AJ879" s="58">
        <v>0</v>
      </c>
      <c r="AK879" s="58">
        <v>0</v>
      </c>
      <c r="AL879" s="58">
        <v>0</v>
      </c>
      <c r="AM879" s="58">
        <v>0</v>
      </c>
      <c r="AN879" s="58">
        <v>0</v>
      </c>
      <c r="AO879" s="58">
        <v>0</v>
      </c>
      <c r="AP879" s="58">
        <v>0</v>
      </c>
      <c r="AQ879" s="58">
        <v>0</v>
      </c>
      <c r="AR879" s="58">
        <v>0</v>
      </c>
      <c r="AS879" s="58">
        <v>0</v>
      </c>
      <c r="AT879" s="58">
        <v>0</v>
      </c>
      <c r="AU879" s="58">
        <v>0</v>
      </c>
      <c r="AV879" s="58">
        <v>0</v>
      </c>
      <c r="AW879" s="58">
        <v>0</v>
      </c>
      <c r="AX879" s="58">
        <v>0</v>
      </c>
      <c r="AY879" s="58">
        <v>0</v>
      </c>
      <c r="AZ879" s="58">
        <v>0</v>
      </c>
      <c r="BA879" s="58">
        <v>0</v>
      </c>
    </row>
    <row r="880" spans="1:53">
      <c r="A880" s="56">
        <v>202406</v>
      </c>
      <c r="B880" s="56" t="s">
        <v>528</v>
      </c>
      <c r="C880" s="56" t="s">
        <v>43</v>
      </c>
      <c r="D880" s="56" t="s">
        <v>42</v>
      </c>
      <c r="E880" s="62" t="str">
        <f>VLOOKUP(C880,'[2]2024年门店-截止10.31'!A:C,3,0)</f>
        <v>营业</v>
      </c>
      <c r="F880" s="63">
        <f>VLOOKUP(C880,[2]面积!A:B,2,0)</f>
        <v>106</v>
      </c>
      <c r="G880" s="57" t="str">
        <f>IF(OR(E880="营业",E880="装修中"),VLOOKUP(C880,[2]当前组织架构!C:H,6,0),"")</f>
        <v>戴斌</v>
      </c>
      <c r="H880" s="57" t="str">
        <f>IF(OR(E880="营业",E880="装修中"),VLOOKUP(C880,[2]当前组织架构!C:H,5,0),"")</f>
        <v>王炎根</v>
      </c>
      <c r="I880" s="58">
        <v>143410.26</v>
      </c>
      <c r="J880" s="58">
        <v>4177</v>
      </c>
      <c r="K880" s="58">
        <v>139233.26</v>
      </c>
      <c r="L880" s="58">
        <v>7757.23</v>
      </c>
      <c r="M880" s="58">
        <v>7860.21</v>
      </c>
      <c r="N880" s="58">
        <v>8640.85</v>
      </c>
      <c r="O880" s="58">
        <v>20508.009999999998</v>
      </c>
      <c r="P880" s="58">
        <v>0</v>
      </c>
      <c r="Q880" s="58">
        <v>-535.09485777256202</v>
      </c>
      <c r="R880" s="58">
        <v>44231.205142227402</v>
      </c>
      <c r="S880" s="58">
        <v>8540.7775144794596</v>
      </c>
      <c r="T880" s="58">
        <v>250.13</v>
      </c>
      <c r="U880" s="58">
        <v>2519.42</v>
      </c>
      <c r="V880" s="58">
        <v>55541.532656706899</v>
      </c>
      <c r="W880" s="58">
        <v>83691.727343293198</v>
      </c>
      <c r="X880" s="58">
        <v>26531</v>
      </c>
      <c r="Y880" s="58">
        <v>3637</v>
      </c>
      <c r="Z880" s="58">
        <v>1081</v>
      </c>
      <c r="AA880" s="58">
        <v>5600</v>
      </c>
      <c r="AB880" s="58">
        <v>1213</v>
      </c>
      <c r="AC880" s="58">
        <v>0</v>
      </c>
      <c r="AD880" s="58">
        <v>38062</v>
      </c>
      <c r="AE880" s="58">
        <v>4304.92</v>
      </c>
      <c r="AF880" s="58">
        <v>200</v>
      </c>
      <c r="AG880" s="58">
        <v>106.92</v>
      </c>
      <c r="AH880" s="58">
        <v>318.55</v>
      </c>
      <c r="AI880" s="58">
        <v>0</v>
      </c>
      <c r="AJ880" s="58">
        <v>260.01</v>
      </c>
      <c r="AK880" s="58">
        <v>39.35</v>
      </c>
      <c r="AL880" s="58">
        <v>0</v>
      </c>
      <c r="AM880" s="58">
        <v>3052.5</v>
      </c>
      <c r="AN880" s="58">
        <v>606.79999999999995</v>
      </c>
      <c r="AO880" s="58">
        <v>483.01</v>
      </c>
      <c r="AP880" s="58">
        <v>0</v>
      </c>
      <c r="AQ880" s="58">
        <v>60</v>
      </c>
      <c r="AR880" s="58">
        <v>0</v>
      </c>
      <c r="AS880" s="58">
        <v>0</v>
      </c>
      <c r="AT880" s="58">
        <v>0</v>
      </c>
      <c r="AU880" s="58">
        <v>0</v>
      </c>
      <c r="AV880" s="58">
        <v>1768.38616545645</v>
      </c>
      <c r="AW880" s="58">
        <v>11200.4461654564</v>
      </c>
      <c r="AX880" s="58">
        <v>16121</v>
      </c>
      <c r="AY880" s="58">
        <v>4081</v>
      </c>
      <c r="AZ880" s="58">
        <v>20202</v>
      </c>
      <c r="BA880" s="58">
        <v>14227.2811778368</v>
      </c>
    </row>
    <row r="881" spans="1:53">
      <c r="A881" s="56">
        <v>202406</v>
      </c>
      <c r="B881" s="56" t="s">
        <v>528</v>
      </c>
      <c r="C881" s="56" t="s">
        <v>45</v>
      </c>
      <c r="D881" s="56" t="s">
        <v>44</v>
      </c>
      <c r="E881" s="62" t="str">
        <f>VLOOKUP(C881,'[2]2024年门店-截止10.31'!A:C,3,0)</f>
        <v>营业</v>
      </c>
      <c r="F881" s="63">
        <f>VLOOKUP(C881,[2]面积!A:B,2,0)</f>
        <v>150</v>
      </c>
      <c r="G881" s="57" t="str">
        <f>IF(OR(E881="营业",E881="装修中"),VLOOKUP(C881,[2]当前组织架构!C:H,6,0),"")</f>
        <v>戴斌</v>
      </c>
      <c r="H881" s="57" t="str">
        <f>IF(OR(E881="营业",E881="装修中"),VLOOKUP(C881,[2]当前组织架构!C:H,5,0),"")</f>
        <v>王炎根</v>
      </c>
      <c r="I881" s="58">
        <v>171392.29</v>
      </c>
      <c r="J881" s="58">
        <v>4992.0100000000102</v>
      </c>
      <c r="K881" s="58">
        <v>166400.28</v>
      </c>
      <c r="L881" s="58">
        <v>9028.44</v>
      </c>
      <c r="M881" s="58">
        <v>9451.5</v>
      </c>
      <c r="N881" s="58">
        <v>6498.27</v>
      </c>
      <c r="O881" s="58">
        <v>21581.98</v>
      </c>
      <c r="P881" s="58">
        <v>0</v>
      </c>
      <c r="Q881" s="58">
        <v>-556.53735613426795</v>
      </c>
      <c r="R881" s="58">
        <v>46003.652643865702</v>
      </c>
      <c r="S881" s="58">
        <v>8950.1378381937593</v>
      </c>
      <c r="T881" s="58">
        <v>308.35000000000002</v>
      </c>
      <c r="U881" s="58">
        <v>2913.45</v>
      </c>
      <c r="V881" s="58">
        <v>58175.590482059502</v>
      </c>
      <c r="W881" s="58">
        <v>108224.68951794101</v>
      </c>
      <c r="X881" s="58">
        <v>25076.11</v>
      </c>
      <c r="Y881" s="58">
        <v>4189.8999999999996</v>
      </c>
      <c r="Z881" s="58">
        <v>2322.58</v>
      </c>
      <c r="AA881" s="58">
        <v>4293.93</v>
      </c>
      <c r="AB881" s="58">
        <v>2818.63</v>
      </c>
      <c r="AC881" s="58">
        <v>0</v>
      </c>
      <c r="AD881" s="58">
        <v>38701.15</v>
      </c>
      <c r="AE881" s="58">
        <v>4422.18</v>
      </c>
      <c r="AF881" s="58">
        <v>0</v>
      </c>
      <c r="AG881" s="58">
        <v>479.83</v>
      </c>
      <c r="AH881" s="58">
        <v>201.4</v>
      </c>
      <c r="AI881" s="58">
        <v>120</v>
      </c>
      <c r="AJ881" s="58">
        <v>190</v>
      </c>
      <c r="AK881" s="58">
        <v>40.03</v>
      </c>
      <c r="AL881" s="58">
        <v>0</v>
      </c>
      <c r="AM881" s="58">
        <v>1543.02</v>
      </c>
      <c r="AN881" s="58">
        <v>606.79999999999995</v>
      </c>
      <c r="AO881" s="58">
        <v>516.29999999999995</v>
      </c>
      <c r="AP881" s="58">
        <v>0</v>
      </c>
      <c r="AQ881" s="58">
        <v>105</v>
      </c>
      <c r="AR881" s="58">
        <v>0</v>
      </c>
      <c r="AS881" s="58">
        <v>0</v>
      </c>
      <c r="AT881" s="58">
        <v>0</v>
      </c>
      <c r="AU881" s="58">
        <v>0</v>
      </c>
      <c r="AV881" s="58">
        <v>1768.38616545645</v>
      </c>
      <c r="AW881" s="58">
        <v>9992.9461654564493</v>
      </c>
      <c r="AX881" s="58">
        <v>24400</v>
      </c>
      <c r="AY881" s="58">
        <v>480</v>
      </c>
      <c r="AZ881" s="58">
        <v>24880</v>
      </c>
      <c r="BA881" s="58">
        <v>34650.593352484597</v>
      </c>
    </row>
    <row r="882" spans="1:53">
      <c r="A882" s="56">
        <v>202406</v>
      </c>
      <c r="B882" s="56" t="s">
        <v>528</v>
      </c>
      <c r="C882" s="56" t="s">
        <v>47</v>
      </c>
      <c r="D882" s="56" t="s">
        <v>46</v>
      </c>
      <c r="E882" s="62" t="str">
        <f>VLOOKUP(C882,'[2]2024年门店-截止10.31'!A:C,3,0)</f>
        <v>营业</v>
      </c>
      <c r="F882" s="63">
        <f>VLOOKUP(C882,[2]面积!A:B,2,0)</f>
        <v>150</v>
      </c>
      <c r="G882" s="57" t="str">
        <f>IF(OR(E882="营业",E882="装修中"),VLOOKUP(C882,[2]当前组织架构!C:H,6,0),"")</f>
        <v>戴斌</v>
      </c>
      <c r="H882" s="57" t="str">
        <f>IF(OR(E882="营业",E882="装修中"),VLOOKUP(C882,[2]当前组织架构!C:H,5,0),"")</f>
        <v>王炎根</v>
      </c>
      <c r="I882" s="58">
        <v>59239.59</v>
      </c>
      <c r="J882" s="58">
        <v>1725.42</v>
      </c>
      <c r="K882" s="58">
        <v>57514.17</v>
      </c>
      <c r="L882" s="58">
        <v>3282.44</v>
      </c>
      <c r="M882" s="58">
        <v>3347.79</v>
      </c>
      <c r="N882" s="58">
        <v>2353.1</v>
      </c>
      <c r="O882" s="58">
        <v>9344.19</v>
      </c>
      <c r="P882" s="58">
        <v>0</v>
      </c>
      <c r="Q882" s="58">
        <v>-219.07018689781799</v>
      </c>
      <c r="R882" s="58">
        <v>18108.449813102201</v>
      </c>
      <c r="S882" s="58">
        <v>3748.9644286294101</v>
      </c>
      <c r="T882" s="58">
        <v>0</v>
      </c>
      <c r="U882" s="58">
        <v>2892.76</v>
      </c>
      <c r="V882" s="58">
        <v>24750.174241731602</v>
      </c>
      <c r="W882" s="58">
        <v>32763.9957582684</v>
      </c>
      <c r="X882" s="58">
        <v>14402.5</v>
      </c>
      <c r="Y882" s="58">
        <v>1575.1</v>
      </c>
      <c r="Z882" s="58">
        <v>138.07</v>
      </c>
      <c r="AA882" s="58">
        <v>3220.7</v>
      </c>
      <c r="AB882" s="58">
        <v>581.85433962264199</v>
      </c>
      <c r="AC882" s="58">
        <v>0</v>
      </c>
      <c r="AD882" s="58">
        <v>19918.2243396226</v>
      </c>
      <c r="AE882" s="58">
        <v>2650.02</v>
      </c>
      <c r="AF882" s="58">
        <v>0</v>
      </c>
      <c r="AG882" s="58">
        <v>3.44</v>
      </c>
      <c r="AH882" s="58">
        <v>292</v>
      </c>
      <c r="AI882" s="58">
        <v>365</v>
      </c>
      <c r="AJ882" s="58">
        <v>76</v>
      </c>
      <c r="AK882" s="58">
        <v>36.92</v>
      </c>
      <c r="AL882" s="58">
        <v>0</v>
      </c>
      <c r="AM882" s="58">
        <v>474.78</v>
      </c>
      <c r="AN882" s="58">
        <v>606.79999999999995</v>
      </c>
      <c r="AO882" s="58">
        <v>292.67</v>
      </c>
      <c r="AP882" s="58">
        <v>0</v>
      </c>
      <c r="AQ882" s="58">
        <v>96</v>
      </c>
      <c r="AR882" s="58">
        <v>0</v>
      </c>
      <c r="AS882" s="58">
        <v>0</v>
      </c>
      <c r="AT882" s="58">
        <v>0</v>
      </c>
      <c r="AU882" s="58">
        <v>0</v>
      </c>
      <c r="AV882" s="58">
        <v>1768.38616545645</v>
      </c>
      <c r="AW882" s="58">
        <v>6662.0161654564499</v>
      </c>
      <c r="AX882" s="58">
        <v>5774.71</v>
      </c>
      <c r="AY882" s="58">
        <v>975</v>
      </c>
      <c r="AZ882" s="58">
        <v>6749.71</v>
      </c>
      <c r="BA882" s="58">
        <v>-565.95474681065002</v>
      </c>
    </row>
    <row r="883" spans="1:53">
      <c r="A883" s="56">
        <v>202406</v>
      </c>
      <c r="B883" s="56" t="s">
        <v>528</v>
      </c>
      <c r="C883" s="56" t="s">
        <v>49</v>
      </c>
      <c r="D883" s="56" t="s">
        <v>48</v>
      </c>
      <c r="E883" s="62" t="str">
        <f>VLOOKUP(C883,'[2]2024年门店-截止10.31'!A:C,3,0)</f>
        <v>营业</v>
      </c>
      <c r="F883" s="63">
        <f>VLOOKUP(C883,[2]面积!A:B,2,0)</f>
        <v>102</v>
      </c>
      <c r="G883" s="57" t="str">
        <f>IF(OR(E883="营业",E883="装修中"),VLOOKUP(C883,[2]当前组织架构!C:H,6,0),"")</f>
        <v>刘佳</v>
      </c>
      <c r="H883" s="57" t="str">
        <f>IF(OR(E883="营业",E883="装修中"),VLOOKUP(C883,[2]当前组织架构!C:H,5,0),"")</f>
        <v>袁春福</v>
      </c>
      <c r="I883" s="58">
        <v>194734.61</v>
      </c>
      <c r="J883" s="58">
        <v>5671.8799999999801</v>
      </c>
      <c r="K883" s="58">
        <v>189062.73</v>
      </c>
      <c r="L883" s="58">
        <v>9694.5300000000007</v>
      </c>
      <c r="M883" s="58">
        <v>11559.15</v>
      </c>
      <c r="N883" s="58">
        <v>8015.88</v>
      </c>
      <c r="O883" s="58">
        <v>28913.42</v>
      </c>
      <c r="P883" s="58">
        <v>0</v>
      </c>
      <c r="Q883" s="58">
        <v>-695.46541500825003</v>
      </c>
      <c r="R883" s="58">
        <v>57487.514584991703</v>
      </c>
      <c r="S883" s="58">
        <v>11701.7158037429</v>
      </c>
      <c r="T883" s="58">
        <v>668.57</v>
      </c>
      <c r="U883" s="58">
        <v>7492.45</v>
      </c>
      <c r="V883" s="58">
        <v>77350.250388734596</v>
      </c>
      <c r="W883" s="58">
        <v>111712.47961126499</v>
      </c>
      <c r="X883" s="58">
        <v>35432.5</v>
      </c>
      <c r="Y883" s="58">
        <v>3450.86</v>
      </c>
      <c r="Z883" s="58">
        <v>445.19</v>
      </c>
      <c r="AA883" s="58">
        <v>7439.53</v>
      </c>
      <c r="AB883" s="58">
        <v>2944.28867924528</v>
      </c>
      <c r="AC883" s="58">
        <v>0</v>
      </c>
      <c r="AD883" s="58">
        <v>49712.368679245301</v>
      </c>
      <c r="AE883" s="58">
        <v>243.8</v>
      </c>
      <c r="AF883" s="58">
        <v>0</v>
      </c>
      <c r="AG883" s="58">
        <v>148.4</v>
      </c>
      <c r="AH883" s="58">
        <v>50</v>
      </c>
      <c r="AI883" s="58">
        <v>0</v>
      </c>
      <c r="AJ883" s="58">
        <v>109.74</v>
      </c>
      <c r="AK883" s="58">
        <v>43.88</v>
      </c>
      <c r="AL883" s="58">
        <v>0</v>
      </c>
      <c r="AM883" s="58">
        <v>999.23</v>
      </c>
      <c r="AN883" s="58">
        <v>606.79999999999995</v>
      </c>
      <c r="AO883" s="58">
        <v>627.55999999999995</v>
      </c>
      <c r="AP883" s="58">
        <v>0</v>
      </c>
      <c r="AQ883" s="58">
        <v>0</v>
      </c>
      <c r="AR883" s="58">
        <v>0</v>
      </c>
      <c r="AS883" s="58">
        <v>0</v>
      </c>
      <c r="AT883" s="58">
        <v>0</v>
      </c>
      <c r="AU883" s="58">
        <v>0</v>
      </c>
      <c r="AV883" s="58">
        <v>1814.58538709662</v>
      </c>
      <c r="AW883" s="58">
        <v>4643.9953870966201</v>
      </c>
      <c r="AX883" s="58">
        <v>35700</v>
      </c>
      <c r="AY883" s="58">
        <v>10200</v>
      </c>
      <c r="AZ883" s="58">
        <v>45900</v>
      </c>
      <c r="BA883" s="58">
        <v>11456.115544923099</v>
      </c>
    </row>
    <row r="884" spans="1:53">
      <c r="A884" s="56">
        <v>202406</v>
      </c>
      <c r="B884" s="56" t="s">
        <v>528</v>
      </c>
      <c r="C884" s="56" t="s">
        <v>51</v>
      </c>
      <c r="D884" s="56" t="s">
        <v>50</v>
      </c>
      <c r="E884" s="62" t="str">
        <f>VLOOKUP(C884,'[2]2024年门店-截止10.31'!A:C,3,0)</f>
        <v>营业</v>
      </c>
      <c r="F884" s="63">
        <f>VLOOKUP(C884,[2]面积!A:B,2,0)</f>
        <v>99.9</v>
      </c>
      <c r="G884" s="57" t="str">
        <f>IF(OR(E884="营业",E884="装修中"),VLOOKUP(C884,[2]当前组织架构!C:H,6,0),"")</f>
        <v>戴斌</v>
      </c>
      <c r="H884" s="57" t="str">
        <f>IF(OR(E884="营业",E884="装修中"),VLOOKUP(C884,[2]当前组织架构!C:H,5,0),"")</f>
        <v>池甜</v>
      </c>
      <c r="I884" s="58">
        <v>156663.23000000001</v>
      </c>
      <c r="J884" s="58">
        <v>4563.0100000000102</v>
      </c>
      <c r="K884" s="58">
        <v>152100.22</v>
      </c>
      <c r="L884" s="58">
        <v>8364.0499999999993</v>
      </c>
      <c r="M884" s="58">
        <v>9634.36</v>
      </c>
      <c r="N884" s="58">
        <v>8914.74</v>
      </c>
      <c r="O884" s="58">
        <v>20700.52</v>
      </c>
      <c r="P884" s="58">
        <v>0</v>
      </c>
      <c r="Q884" s="58">
        <v>-569.12967961792003</v>
      </c>
      <c r="R884" s="58">
        <v>47044.540320382097</v>
      </c>
      <c r="S884" s="58">
        <v>8788.0930043407097</v>
      </c>
      <c r="T884" s="58">
        <v>300.13</v>
      </c>
      <c r="U884" s="58">
        <v>8048.22</v>
      </c>
      <c r="V884" s="58">
        <v>64180.983324722802</v>
      </c>
      <c r="W884" s="58">
        <v>87919.236675277207</v>
      </c>
      <c r="X884" s="58">
        <v>27968.75</v>
      </c>
      <c r="Y884" s="58">
        <v>2206.9299999999998</v>
      </c>
      <c r="Z884" s="58">
        <v>1972.76</v>
      </c>
      <c r="AA884" s="58">
        <v>4788.88</v>
      </c>
      <c r="AB884" s="58">
        <v>339.99603773585</v>
      </c>
      <c r="AC884" s="58">
        <v>0</v>
      </c>
      <c r="AD884" s="58">
        <v>37277.316037735902</v>
      </c>
      <c r="AE884" s="58">
        <v>4437.09</v>
      </c>
      <c r="AF884" s="58">
        <v>0</v>
      </c>
      <c r="AG884" s="58">
        <v>225.9</v>
      </c>
      <c r="AH884" s="58">
        <v>232</v>
      </c>
      <c r="AI884" s="58">
        <v>400</v>
      </c>
      <c r="AJ884" s="58">
        <v>0</v>
      </c>
      <c r="AK884" s="58">
        <v>35.270000000000003</v>
      </c>
      <c r="AL884" s="58">
        <v>0</v>
      </c>
      <c r="AM884" s="58">
        <v>771.96</v>
      </c>
      <c r="AN884" s="58">
        <v>815.13</v>
      </c>
      <c r="AO884" s="58">
        <v>753.48</v>
      </c>
      <c r="AP884" s="58">
        <v>0</v>
      </c>
      <c r="AQ884" s="58">
        <v>50</v>
      </c>
      <c r="AR884" s="58">
        <v>0</v>
      </c>
      <c r="AS884" s="58">
        <v>0</v>
      </c>
      <c r="AT884" s="58">
        <v>0</v>
      </c>
      <c r="AU884" s="58">
        <v>0</v>
      </c>
      <c r="AV884" s="58">
        <v>2327.6506308652602</v>
      </c>
      <c r="AW884" s="58">
        <v>10048.480630865301</v>
      </c>
      <c r="AX884" s="58">
        <v>18536</v>
      </c>
      <c r="AY884" s="58">
        <v>999</v>
      </c>
      <c r="AZ884" s="58">
        <v>19535</v>
      </c>
      <c r="BA884" s="58">
        <v>21058.440006675999</v>
      </c>
    </row>
    <row r="885" spans="1:53">
      <c r="A885" s="56">
        <v>202406</v>
      </c>
      <c r="B885" s="56" t="s">
        <v>528</v>
      </c>
      <c r="C885" s="56" t="s">
        <v>53</v>
      </c>
      <c r="D885" s="56" t="s">
        <v>52</v>
      </c>
      <c r="E885" s="62" t="str">
        <f>VLOOKUP(C885,'[2]2024年门店-截止10.31'!A:C,3,0)</f>
        <v>已闭店</v>
      </c>
      <c r="F885" s="63">
        <f>VLOOKUP(C885,[2]面积!A:B,2,0)</f>
        <v>80</v>
      </c>
      <c r="G885" s="57" t="str">
        <f>IF(OR(E885="营业",E885="装修中"),VLOOKUP(C885,[2]当前组织架构!C:H,6,0),"")</f>
        <v/>
      </c>
      <c r="H885" s="57" t="str">
        <f>IF(OR(E885="营业",E885="装修中"),VLOOKUP(C885,[2]当前组织架构!C:H,5,0),"")</f>
        <v/>
      </c>
      <c r="I885" s="58">
        <v>115351.89</v>
      </c>
      <c r="J885" s="58">
        <v>3359.7599999999902</v>
      </c>
      <c r="K885" s="58">
        <v>111992.13</v>
      </c>
      <c r="L885" s="58">
        <v>6589.18</v>
      </c>
      <c r="M885" s="58">
        <v>7741.71</v>
      </c>
      <c r="N885" s="58">
        <v>3247.29</v>
      </c>
      <c r="O885" s="58">
        <v>16305.74</v>
      </c>
      <c r="P885" s="58">
        <v>0</v>
      </c>
      <c r="Q885" s="58">
        <v>-405.01697377663299</v>
      </c>
      <c r="R885" s="58">
        <v>33478.903026223401</v>
      </c>
      <c r="S885" s="58">
        <v>6672.9835802851403</v>
      </c>
      <c r="T885" s="58">
        <v>0</v>
      </c>
      <c r="U885" s="58">
        <v>7673.45</v>
      </c>
      <c r="V885" s="58">
        <v>47825.336606508499</v>
      </c>
      <c r="W885" s="58">
        <v>64166.793393491498</v>
      </c>
      <c r="X885" s="58">
        <v>18632.55</v>
      </c>
      <c r="Y885" s="58">
        <v>4610.7299999999996</v>
      </c>
      <c r="Z885" s="58">
        <v>496.87</v>
      </c>
      <c r="AA885" s="58">
        <v>4268.58</v>
      </c>
      <c r="AB885" s="58">
        <v>516.74169811320996</v>
      </c>
      <c r="AC885" s="58">
        <v>23900</v>
      </c>
      <c r="AD885" s="58">
        <v>52425.471698113201</v>
      </c>
      <c r="AE885" s="58">
        <v>2039</v>
      </c>
      <c r="AF885" s="58">
        <v>0</v>
      </c>
      <c r="AG885" s="58">
        <v>35.1</v>
      </c>
      <c r="AH885" s="58">
        <v>260</v>
      </c>
      <c r="AI885" s="58">
        <v>406.19</v>
      </c>
      <c r="AJ885" s="58">
        <v>0</v>
      </c>
      <c r="AK885" s="58">
        <v>90.47</v>
      </c>
      <c r="AL885" s="58">
        <v>0</v>
      </c>
      <c r="AM885" s="58">
        <v>654.39</v>
      </c>
      <c r="AN885" s="58">
        <v>635.1</v>
      </c>
      <c r="AO885" s="58">
        <v>171.76</v>
      </c>
      <c r="AP885" s="58">
        <v>0</v>
      </c>
      <c r="AQ885" s="58">
        <v>50</v>
      </c>
      <c r="AR885" s="58">
        <v>0</v>
      </c>
      <c r="AS885" s="58">
        <v>0</v>
      </c>
      <c r="AT885" s="58">
        <v>0</v>
      </c>
      <c r="AU885" s="58">
        <v>0</v>
      </c>
      <c r="AV885" s="58">
        <v>2112.52417084729</v>
      </c>
      <c r="AW885" s="58">
        <v>6454.5341708472897</v>
      </c>
      <c r="AX885" s="58">
        <v>18056</v>
      </c>
      <c r="AY885" s="58">
        <v>5446.67</v>
      </c>
      <c r="AZ885" s="58">
        <v>23502.67</v>
      </c>
      <c r="BA885" s="58">
        <v>-18215.882475468999</v>
      </c>
    </row>
    <row r="886" spans="1:53">
      <c r="A886" s="56">
        <v>202406</v>
      </c>
      <c r="B886" s="56" t="s">
        <v>528</v>
      </c>
      <c r="C886" s="56" t="s">
        <v>56</v>
      </c>
      <c r="D886" s="56" t="s">
        <v>55</v>
      </c>
      <c r="E886" s="62" t="str">
        <f>VLOOKUP(C886,'[2]2024年门店-截止10.31'!A:C,3,0)</f>
        <v>营业</v>
      </c>
      <c r="F886" s="63">
        <f>VLOOKUP(C886,[2]面积!A:B,2,0)</f>
        <v>103</v>
      </c>
      <c r="G886" s="57" t="str">
        <f>IF(OR(E886="营业",E886="装修中"),VLOOKUP(C886,[2]当前组织架构!C:H,6,0),"")</f>
        <v>戴斌</v>
      </c>
      <c r="H886" s="57" t="str">
        <f>IF(OR(E886="营业",E886="装修中"),VLOOKUP(C886,[2]当前组织架构!C:H,5,0),"")</f>
        <v>侯小路</v>
      </c>
      <c r="I886" s="58">
        <v>75994.929999999993</v>
      </c>
      <c r="J886" s="58">
        <v>2213.4399999999901</v>
      </c>
      <c r="K886" s="58">
        <v>73781.490000000005</v>
      </c>
      <c r="L886" s="58">
        <v>4525.82</v>
      </c>
      <c r="M886" s="58">
        <v>4255.63</v>
      </c>
      <c r="N886" s="58">
        <v>3246.35</v>
      </c>
      <c r="O886" s="58">
        <v>10363.1</v>
      </c>
      <c r="P886" s="58">
        <v>0</v>
      </c>
      <c r="Q886" s="58">
        <v>-267.64006520305799</v>
      </c>
      <c r="R886" s="58">
        <v>22123.259934796901</v>
      </c>
      <c r="S886" s="58">
        <v>4299.9569686182303</v>
      </c>
      <c r="T886" s="58">
        <v>0</v>
      </c>
      <c r="U886" s="58">
        <v>2046.22</v>
      </c>
      <c r="V886" s="58">
        <v>28469.436903415099</v>
      </c>
      <c r="W886" s="58">
        <v>45312.053096584903</v>
      </c>
      <c r="X886" s="58">
        <v>16045.84</v>
      </c>
      <c r="Y886" s="58">
        <v>3898.4</v>
      </c>
      <c r="Z886" s="58">
        <v>139.26</v>
      </c>
      <c r="AA886" s="58">
        <v>3133.04</v>
      </c>
      <c r="AB886" s="58">
        <v>1851.7932075471699</v>
      </c>
      <c r="AC886" s="58">
        <v>0</v>
      </c>
      <c r="AD886" s="58">
        <v>25068.333207547199</v>
      </c>
      <c r="AE886" s="58">
        <v>3408.5</v>
      </c>
      <c r="AF886" s="58">
        <v>368.85</v>
      </c>
      <c r="AG886" s="58">
        <v>206.42</v>
      </c>
      <c r="AH886" s="58">
        <v>212</v>
      </c>
      <c r="AI886" s="58">
        <v>470.19</v>
      </c>
      <c r="AJ886" s="58">
        <v>46.02</v>
      </c>
      <c r="AK886" s="58">
        <v>37.36</v>
      </c>
      <c r="AL886" s="58">
        <v>0</v>
      </c>
      <c r="AM886" s="58">
        <v>584.71</v>
      </c>
      <c r="AN886" s="58">
        <v>606.79999999999995</v>
      </c>
      <c r="AO886" s="58">
        <v>355.63</v>
      </c>
      <c r="AP886" s="58">
        <v>0</v>
      </c>
      <c r="AQ886" s="58">
        <v>0</v>
      </c>
      <c r="AR886" s="58">
        <v>0</v>
      </c>
      <c r="AS886" s="58">
        <v>0</v>
      </c>
      <c r="AT886" s="58">
        <v>0</v>
      </c>
      <c r="AU886" s="58">
        <v>0</v>
      </c>
      <c r="AV886" s="58">
        <v>2363.7630436725799</v>
      </c>
      <c r="AW886" s="58">
        <v>8660.2430436725808</v>
      </c>
      <c r="AX886" s="58">
        <v>4821.26</v>
      </c>
      <c r="AY886" s="58">
        <v>3967.1</v>
      </c>
      <c r="AZ886" s="58">
        <v>8788.36</v>
      </c>
      <c r="BA886" s="58">
        <v>2795.1168453651198</v>
      </c>
    </row>
    <row r="887" spans="1:53">
      <c r="A887" s="56">
        <v>202406</v>
      </c>
      <c r="B887" s="56" t="s">
        <v>528</v>
      </c>
      <c r="C887" s="56" t="s">
        <v>58</v>
      </c>
      <c r="D887" s="56" t="s">
        <v>57</v>
      </c>
      <c r="E887" s="62" t="str">
        <f>VLOOKUP(C887,'[2]2024年门店-截止10.31'!A:C,3,0)</f>
        <v>营业</v>
      </c>
      <c r="F887" s="63">
        <f>VLOOKUP(C887,[2]面积!A:B,2,0)</f>
        <v>81.319999999999993</v>
      </c>
      <c r="G887" s="57" t="str">
        <f>IF(OR(E887="营业",E887="装修中"),VLOOKUP(C887,[2]当前组织架构!C:H,6,0),"")</f>
        <v>戴斌</v>
      </c>
      <c r="H887" s="57" t="str">
        <f>IF(OR(E887="营业",E887="装修中"),VLOOKUP(C887,[2]当前组织架构!C:H,5,0),"")</f>
        <v>侯小路</v>
      </c>
      <c r="I887" s="58">
        <v>191626.58</v>
      </c>
      <c r="J887" s="58">
        <v>5581.3599999999897</v>
      </c>
      <c r="K887" s="58">
        <v>186045.22</v>
      </c>
      <c r="L887" s="58">
        <v>10274.61</v>
      </c>
      <c r="M887" s="58">
        <v>11396.36</v>
      </c>
      <c r="N887" s="58">
        <v>9584.99</v>
      </c>
      <c r="O887" s="58">
        <v>25956.38</v>
      </c>
      <c r="P887" s="58">
        <v>0</v>
      </c>
      <c r="Q887" s="58">
        <v>-683.86328410289605</v>
      </c>
      <c r="R887" s="58">
        <v>56528.476715897101</v>
      </c>
      <c r="S887" s="58">
        <v>10847.8878786116</v>
      </c>
      <c r="T887" s="58">
        <v>332.43</v>
      </c>
      <c r="U887" s="58">
        <v>5238.6400000000003</v>
      </c>
      <c r="V887" s="58">
        <v>72947.434594508697</v>
      </c>
      <c r="W887" s="58">
        <v>113097.785405491</v>
      </c>
      <c r="X887" s="58">
        <v>26595.13</v>
      </c>
      <c r="Y887" s="58">
        <v>6768.66</v>
      </c>
      <c r="Z887" s="58">
        <v>1954.7</v>
      </c>
      <c r="AA887" s="58">
        <v>3647.24</v>
      </c>
      <c r="AB887" s="58">
        <v>476.56</v>
      </c>
      <c r="AC887" s="58">
        <v>0</v>
      </c>
      <c r="AD887" s="58">
        <v>39442.29</v>
      </c>
      <c r="AE887" s="58">
        <v>5200</v>
      </c>
      <c r="AF887" s="58">
        <v>0</v>
      </c>
      <c r="AG887" s="58">
        <v>488.89</v>
      </c>
      <c r="AH887" s="58">
        <v>250</v>
      </c>
      <c r="AI887" s="58">
        <v>0</v>
      </c>
      <c r="AJ887" s="58">
        <v>145.13999999999999</v>
      </c>
      <c r="AK887" s="58">
        <v>46.57</v>
      </c>
      <c r="AL887" s="58">
        <v>0</v>
      </c>
      <c r="AM887" s="58">
        <v>1375.47</v>
      </c>
      <c r="AN887" s="58">
        <v>769.44</v>
      </c>
      <c r="AO887" s="58">
        <v>477.84</v>
      </c>
      <c r="AP887" s="58">
        <v>0</v>
      </c>
      <c r="AQ887" s="58">
        <v>50</v>
      </c>
      <c r="AR887" s="58">
        <v>0</v>
      </c>
      <c r="AS887" s="58">
        <v>0</v>
      </c>
      <c r="AT887" s="58">
        <v>0</v>
      </c>
      <c r="AU887" s="58">
        <v>0</v>
      </c>
      <c r="AV887" s="58">
        <v>2112.52417084729</v>
      </c>
      <c r="AW887" s="58">
        <v>10915.874170847301</v>
      </c>
      <c r="AX887" s="58">
        <v>32194.59</v>
      </c>
      <c r="AY887" s="58">
        <v>8656.06</v>
      </c>
      <c r="AZ887" s="58">
        <v>40850.65</v>
      </c>
      <c r="BA887" s="58">
        <v>21888.971234643701</v>
      </c>
    </row>
    <row r="888" spans="1:53">
      <c r="A888" s="56">
        <v>202406</v>
      </c>
      <c r="B888" s="56" t="s">
        <v>528</v>
      </c>
      <c r="C888" s="56" t="s">
        <v>60</v>
      </c>
      <c r="D888" s="56" t="s">
        <v>59</v>
      </c>
      <c r="E888" s="62" t="str">
        <f>VLOOKUP(C888,'[2]2024年门店-截止10.31'!A:C,3,0)</f>
        <v>营业</v>
      </c>
      <c r="F888" s="63">
        <f>VLOOKUP(C888,[2]面积!A:B,2,0)</f>
        <v>136</v>
      </c>
      <c r="G888" s="57" t="str">
        <f>IF(OR(E888="营业",E888="装修中"),VLOOKUP(C888,[2]当前组织架构!C:H,6,0),"")</f>
        <v>戴斌</v>
      </c>
      <c r="H888" s="57" t="str">
        <f>IF(OR(E888="营业",E888="装修中"),VLOOKUP(C888,[2]当前组织架构!C:H,5,0),"")</f>
        <v>池甜</v>
      </c>
      <c r="I888" s="58">
        <v>165648.5</v>
      </c>
      <c r="J888" s="58">
        <v>4824.70999999999</v>
      </c>
      <c r="K888" s="58">
        <v>160823.79</v>
      </c>
      <c r="L888" s="58">
        <v>7376.48</v>
      </c>
      <c r="M888" s="58">
        <v>7360.95</v>
      </c>
      <c r="N888" s="58">
        <v>3579.5</v>
      </c>
      <c r="O888" s="58">
        <v>17236.54</v>
      </c>
      <c r="P888" s="58">
        <v>0</v>
      </c>
      <c r="Q888" s="58">
        <v>-424.97322702503999</v>
      </c>
      <c r="R888" s="58">
        <v>35128.496772974999</v>
      </c>
      <c r="S888" s="58">
        <v>7035.6781415842897</v>
      </c>
      <c r="T888" s="58">
        <v>332.52</v>
      </c>
      <c r="U888" s="58">
        <v>4672.83</v>
      </c>
      <c r="V888" s="58">
        <v>47169.524914559297</v>
      </c>
      <c r="W888" s="58">
        <v>113654.265085441</v>
      </c>
      <c r="X888" s="58">
        <v>23306.5</v>
      </c>
      <c r="Y888" s="58">
        <v>4670.78</v>
      </c>
      <c r="Z888" s="58">
        <v>875.07</v>
      </c>
      <c r="AA888" s="58">
        <v>5262.33</v>
      </c>
      <c r="AB888" s="58">
        <v>359.95207547170003</v>
      </c>
      <c r="AC888" s="58">
        <v>0</v>
      </c>
      <c r="AD888" s="58">
        <v>34474.632075471702</v>
      </c>
      <c r="AE888" s="58">
        <v>4744.6899999999996</v>
      </c>
      <c r="AF888" s="58">
        <v>0</v>
      </c>
      <c r="AG888" s="58">
        <v>271.94</v>
      </c>
      <c r="AH888" s="58">
        <v>250</v>
      </c>
      <c r="AI888" s="58">
        <v>445</v>
      </c>
      <c r="AJ888" s="58">
        <v>0</v>
      </c>
      <c r="AK888" s="58">
        <v>56.66</v>
      </c>
      <c r="AL888" s="58">
        <v>0</v>
      </c>
      <c r="AM888" s="58">
        <v>974.42</v>
      </c>
      <c r="AN888" s="58">
        <v>940.13</v>
      </c>
      <c r="AO888" s="58">
        <v>422.46</v>
      </c>
      <c r="AP888" s="58">
        <v>0</v>
      </c>
      <c r="AQ888" s="58">
        <v>137</v>
      </c>
      <c r="AR888" s="58">
        <v>0</v>
      </c>
      <c r="AS888" s="58">
        <v>0</v>
      </c>
      <c r="AT888" s="58">
        <v>0</v>
      </c>
      <c r="AU888" s="58">
        <v>0</v>
      </c>
      <c r="AV888" s="58">
        <v>2327.6506308652602</v>
      </c>
      <c r="AW888" s="58">
        <v>10569.9506308653</v>
      </c>
      <c r="AX888" s="58">
        <v>19720</v>
      </c>
      <c r="AY888" s="58">
        <v>13147</v>
      </c>
      <c r="AZ888" s="58">
        <v>32867</v>
      </c>
      <c r="BA888" s="58">
        <v>35742.682379104001</v>
      </c>
    </row>
    <row r="889" spans="1:53">
      <c r="A889" s="56">
        <v>202406</v>
      </c>
      <c r="B889" s="56" t="s">
        <v>528</v>
      </c>
      <c r="C889" s="56" t="s">
        <v>64</v>
      </c>
      <c r="D889" s="56" t="s">
        <v>63</v>
      </c>
      <c r="E889" s="62" t="str">
        <f>VLOOKUP(C889,'[2]2024年门店-截止10.31'!A:C,3,0)</f>
        <v>营业</v>
      </c>
      <c r="F889" s="63">
        <f>VLOOKUP(C889,[2]面积!A:B,2,0)</f>
        <v>70</v>
      </c>
      <c r="G889" s="57" t="str">
        <f>IF(OR(E889="营业",E889="装修中"),VLOOKUP(C889,[2]当前组织架构!C:H,6,0),"")</f>
        <v>戴斌</v>
      </c>
      <c r="H889" s="57" t="str">
        <f>IF(OR(E889="营业",E889="装修中"),VLOOKUP(C889,[2]当前组织架构!C:H,5,0),"")</f>
        <v>董婷婷</v>
      </c>
      <c r="I889" s="58">
        <v>229196.54</v>
      </c>
      <c r="J889" s="58">
        <v>12973.39</v>
      </c>
      <c r="K889" s="58">
        <v>216223.15</v>
      </c>
      <c r="L889" s="58">
        <v>11268.77</v>
      </c>
      <c r="M889" s="58">
        <v>10887.1</v>
      </c>
      <c r="N889" s="58">
        <v>9682.94</v>
      </c>
      <c r="O889" s="58">
        <v>24934.33</v>
      </c>
      <c r="P889" s="58">
        <v>0</v>
      </c>
      <c r="Q889" s="58">
        <v>-678.61349438309105</v>
      </c>
      <c r="R889" s="58">
        <v>56094.526505616901</v>
      </c>
      <c r="S889" s="58">
        <v>10545.6347309589</v>
      </c>
      <c r="T889" s="58">
        <v>0</v>
      </c>
      <c r="U889" s="58">
        <v>2669.65</v>
      </c>
      <c r="V889" s="58">
        <v>69309.811236575799</v>
      </c>
      <c r="W889" s="58">
        <v>146913.33876342399</v>
      </c>
      <c r="X889" s="58">
        <v>28707.86</v>
      </c>
      <c r="Y889" s="58">
        <v>7237.23</v>
      </c>
      <c r="Z889" s="58">
        <v>1926.44</v>
      </c>
      <c r="AA889" s="58">
        <v>8321.52</v>
      </c>
      <c r="AB889" s="58">
        <v>2451.84962264151</v>
      </c>
      <c r="AC889" s="58">
        <v>0</v>
      </c>
      <c r="AD889" s="58">
        <v>48644.899622641497</v>
      </c>
      <c r="AE889" s="58">
        <v>6000</v>
      </c>
      <c r="AF889" s="58">
        <v>0</v>
      </c>
      <c r="AG889" s="58">
        <v>432.46</v>
      </c>
      <c r="AH889" s="58">
        <v>627.58000000000004</v>
      </c>
      <c r="AI889" s="58">
        <v>146</v>
      </c>
      <c r="AJ889" s="58">
        <v>0</v>
      </c>
      <c r="AK889" s="58">
        <v>47.61</v>
      </c>
      <c r="AL889" s="58">
        <v>0</v>
      </c>
      <c r="AM889" s="58">
        <v>911.38</v>
      </c>
      <c r="AN889" s="58">
        <v>2011.37</v>
      </c>
      <c r="AO889" s="58">
        <v>1130.99</v>
      </c>
      <c r="AP889" s="58">
        <v>0</v>
      </c>
      <c r="AQ889" s="58">
        <v>0</v>
      </c>
      <c r="AR889" s="58">
        <v>0</v>
      </c>
      <c r="AS889" s="58">
        <v>0</v>
      </c>
      <c r="AT889" s="58">
        <v>0</v>
      </c>
      <c r="AU889" s="58">
        <v>0</v>
      </c>
      <c r="AV889" s="58">
        <v>2363.7630436725799</v>
      </c>
      <c r="AW889" s="58">
        <v>13671.153043672601</v>
      </c>
      <c r="AX889" s="58">
        <v>43715.190476190503</v>
      </c>
      <c r="AY889" s="58">
        <v>5216.9811320754698</v>
      </c>
      <c r="AZ889" s="58">
        <v>48932.171608265999</v>
      </c>
      <c r="BA889" s="58">
        <v>35665.114488843901</v>
      </c>
    </row>
    <row r="890" spans="1:53">
      <c r="A890" s="56">
        <v>202406</v>
      </c>
      <c r="B890" s="56" t="s">
        <v>528</v>
      </c>
      <c r="C890" s="56" t="s">
        <v>66</v>
      </c>
      <c r="D890" s="56" t="s">
        <v>65</v>
      </c>
      <c r="E890" s="62" t="str">
        <f>VLOOKUP(C890,'[2]2024年门店-截止10.31'!A:C,3,0)</f>
        <v>营业</v>
      </c>
      <c r="F890" s="63">
        <f>VLOOKUP(C890,[2]面积!A:B,2,0)</f>
        <v>112</v>
      </c>
      <c r="G890" s="57" t="str">
        <f>IF(OR(E890="营业",E890="装修中"),VLOOKUP(C890,[2]当前组织架构!C:H,6,0),"")</f>
        <v>孙军</v>
      </c>
      <c r="H890" s="57" t="str">
        <f>IF(OR(E890="营业",E890="装修中"),VLOOKUP(C890,[2]当前组织架构!C:H,5,0),"")</f>
        <v>殷艳花</v>
      </c>
      <c r="I890" s="58">
        <v>227860.93</v>
      </c>
      <c r="J890" s="58">
        <v>12897.79</v>
      </c>
      <c r="K890" s="58">
        <v>214963.14</v>
      </c>
      <c r="L890" s="58">
        <v>11135.57</v>
      </c>
      <c r="M890" s="58">
        <v>11536.48</v>
      </c>
      <c r="N890" s="58">
        <v>9850.02</v>
      </c>
      <c r="O890" s="58">
        <v>25586.58</v>
      </c>
      <c r="P890" s="58">
        <v>0</v>
      </c>
      <c r="Q890" s="58">
        <v>-694.57694308230998</v>
      </c>
      <c r="R890" s="58">
        <v>57414.073056917703</v>
      </c>
      <c r="S890" s="58">
        <v>10811.1927759071</v>
      </c>
      <c r="T890" s="58">
        <v>0</v>
      </c>
      <c r="U890" s="58">
        <v>2708.33</v>
      </c>
      <c r="V890" s="58">
        <v>70933.595832824794</v>
      </c>
      <c r="W890" s="58">
        <v>144029.54416717499</v>
      </c>
      <c r="X890" s="58">
        <v>35801.53</v>
      </c>
      <c r="Y890" s="58">
        <v>3919.36</v>
      </c>
      <c r="Z890" s="58">
        <v>1092.51</v>
      </c>
      <c r="AA890" s="58">
        <v>6814.12</v>
      </c>
      <c r="AB890" s="58">
        <v>1680.62264150943</v>
      </c>
      <c r="AC890" s="58">
        <v>0</v>
      </c>
      <c r="AD890" s="58">
        <v>49308.142641509403</v>
      </c>
      <c r="AE890" s="58">
        <v>6000</v>
      </c>
      <c r="AF890" s="58">
        <v>0</v>
      </c>
      <c r="AG890" s="58">
        <v>483.57</v>
      </c>
      <c r="AH890" s="58">
        <v>431.5</v>
      </c>
      <c r="AI890" s="58">
        <v>0</v>
      </c>
      <c r="AJ890" s="58">
        <v>0</v>
      </c>
      <c r="AK890" s="58">
        <v>52.34</v>
      </c>
      <c r="AL890" s="58">
        <v>0</v>
      </c>
      <c r="AM890" s="58">
        <v>789.16</v>
      </c>
      <c r="AN890" s="58">
        <v>1345.37</v>
      </c>
      <c r="AO890" s="58">
        <v>751.63</v>
      </c>
      <c r="AP890" s="58">
        <v>0</v>
      </c>
      <c r="AQ890" s="58">
        <v>0</v>
      </c>
      <c r="AR890" s="58">
        <v>0</v>
      </c>
      <c r="AS890" s="58">
        <v>0</v>
      </c>
      <c r="AT890" s="58">
        <v>0</v>
      </c>
      <c r="AU890" s="58">
        <v>0</v>
      </c>
      <c r="AV890" s="58">
        <v>2127.51069375834</v>
      </c>
      <c r="AW890" s="58">
        <v>11981.0806937583</v>
      </c>
      <c r="AX890" s="58">
        <v>50185.314285714303</v>
      </c>
      <c r="AY890" s="58">
        <v>9565.5471698113197</v>
      </c>
      <c r="AZ890" s="58">
        <v>59750.861455525599</v>
      </c>
      <c r="BA890" s="58">
        <v>22989.459376381699</v>
      </c>
    </row>
    <row r="891" spans="1:53">
      <c r="A891" s="56">
        <v>202406</v>
      </c>
      <c r="B891" s="56" t="s">
        <v>528</v>
      </c>
      <c r="C891" s="56" t="s">
        <v>68</v>
      </c>
      <c r="D891" s="56" t="s">
        <v>67</v>
      </c>
      <c r="E891" s="62" t="str">
        <f>VLOOKUP(C891,'[2]2024年门店-截止10.31'!A:C,3,0)</f>
        <v>营业</v>
      </c>
      <c r="F891" s="63">
        <f>VLOOKUP(C891,[2]面积!A:B,2,0)</f>
        <v>79</v>
      </c>
      <c r="G891" s="57" t="str">
        <f>IF(OR(E891="营业",E891="装修中"),VLOOKUP(C891,[2]当前组织架构!C:H,6,0),"")</f>
        <v>孙军</v>
      </c>
      <c r="H891" s="57" t="str">
        <f>IF(OR(E891="营业",E891="装修中"),VLOOKUP(C891,[2]当前组织架构!C:H,5,0),"")</f>
        <v>郭洋</v>
      </c>
      <c r="I891" s="58">
        <v>90365.19</v>
      </c>
      <c r="J891" s="58">
        <v>5115.0100000000102</v>
      </c>
      <c r="K891" s="58">
        <v>85250.18</v>
      </c>
      <c r="L891" s="58">
        <v>3995.89</v>
      </c>
      <c r="M891" s="58">
        <v>4335.1499999999996</v>
      </c>
      <c r="N891" s="58">
        <v>2085.38</v>
      </c>
      <c r="O891" s="58">
        <v>9953.2000000000007</v>
      </c>
      <c r="P891" s="58">
        <v>0</v>
      </c>
      <c r="Q891" s="58">
        <v>-243.47955754174799</v>
      </c>
      <c r="R891" s="58">
        <v>20126.140442458302</v>
      </c>
      <c r="S891" s="58">
        <v>4051.67311466</v>
      </c>
      <c r="T891" s="58">
        <v>0</v>
      </c>
      <c r="U891" s="58">
        <v>897.49</v>
      </c>
      <c r="V891" s="58">
        <v>25075.303557118299</v>
      </c>
      <c r="W891" s="58">
        <v>60174.876442881701</v>
      </c>
      <c r="X891" s="58">
        <v>19935.32</v>
      </c>
      <c r="Y891" s="58">
        <v>4733.92</v>
      </c>
      <c r="Z891" s="58">
        <v>1755.06</v>
      </c>
      <c r="AA891" s="58">
        <v>6801.01</v>
      </c>
      <c r="AB891" s="58">
        <v>127.34603773585</v>
      </c>
      <c r="AC891" s="58">
        <v>0</v>
      </c>
      <c r="AD891" s="58">
        <v>33352.656037735796</v>
      </c>
      <c r="AE891" s="58">
        <v>9507.1200000000008</v>
      </c>
      <c r="AF891" s="58">
        <v>70</v>
      </c>
      <c r="AG891" s="58">
        <v>11</v>
      </c>
      <c r="AH891" s="58">
        <v>295.5</v>
      </c>
      <c r="AI891" s="58">
        <v>0</v>
      </c>
      <c r="AJ891" s="58">
        <v>0</v>
      </c>
      <c r="AK891" s="58">
        <v>38.17</v>
      </c>
      <c r="AL891" s="58">
        <v>0</v>
      </c>
      <c r="AM891" s="58">
        <v>440.36</v>
      </c>
      <c r="AN891" s="58">
        <v>15058.09</v>
      </c>
      <c r="AO891" s="58">
        <v>197.97</v>
      </c>
      <c r="AP891" s="58">
        <v>2000</v>
      </c>
      <c r="AQ891" s="58">
        <v>50</v>
      </c>
      <c r="AR891" s="58">
        <v>0</v>
      </c>
      <c r="AS891" s="58">
        <v>0</v>
      </c>
      <c r="AT891" s="58">
        <v>0</v>
      </c>
      <c r="AU891" s="58">
        <v>0</v>
      </c>
      <c r="AV891" s="58">
        <v>2520.8094073089401</v>
      </c>
      <c r="AW891" s="58">
        <v>30189.019407308901</v>
      </c>
      <c r="AX891" s="58">
        <v>75238.095238095193</v>
      </c>
      <c r="AY891" s="58">
        <v>10158.9622641509</v>
      </c>
      <c r="AZ891" s="58">
        <v>85397.057502246098</v>
      </c>
      <c r="BA891" s="58">
        <v>-88763.856504409094</v>
      </c>
    </row>
    <row r="892" spans="1:53">
      <c r="A892" s="56">
        <v>202406</v>
      </c>
      <c r="B892" s="56" t="s">
        <v>528</v>
      </c>
      <c r="C892" s="56" t="s">
        <v>70</v>
      </c>
      <c r="D892" s="56" t="s">
        <v>69</v>
      </c>
      <c r="E892" s="62" t="str">
        <f>VLOOKUP(C892,'[2]2024年门店-截止10.31'!A:C,3,0)</f>
        <v>营业</v>
      </c>
      <c r="F892" s="63">
        <f>VLOOKUP(C892,[2]面积!A:B,2,0)</f>
        <v>93.91</v>
      </c>
      <c r="G892" s="57" t="str">
        <f>IF(OR(E892="营业",E892="装修中"),VLOOKUP(C892,[2]当前组织架构!C:H,6,0),"")</f>
        <v>戴斌</v>
      </c>
      <c r="H892" s="57" t="str">
        <f>IF(OR(E892="营业",E892="装修中"),VLOOKUP(C892,[2]当前组织架构!C:H,5,0),"")</f>
        <v>冯珏</v>
      </c>
      <c r="I892" s="58">
        <v>223441.27</v>
      </c>
      <c r="J892" s="58">
        <v>12647.62</v>
      </c>
      <c r="K892" s="58">
        <v>210793.65</v>
      </c>
      <c r="L892" s="58">
        <v>10977.91</v>
      </c>
      <c r="M892" s="58">
        <v>10827.61</v>
      </c>
      <c r="N892" s="58">
        <v>10481.32</v>
      </c>
      <c r="O892" s="58">
        <v>26885.84</v>
      </c>
      <c r="P892" s="58">
        <v>0</v>
      </c>
      <c r="Q892" s="58">
        <v>-707.29537148751001</v>
      </c>
      <c r="R892" s="58">
        <v>58465.384628512496</v>
      </c>
      <c r="S892" s="58">
        <v>11230.2507382642</v>
      </c>
      <c r="T892" s="58">
        <v>0</v>
      </c>
      <c r="U892" s="58">
        <v>2769.18</v>
      </c>
      <c r="V892" s="58">
        <v>72464.815366776704</v>
      </c>
      <c r="W892" s="58">
        <v>138328.83463322301</v>
      </c>
      <c r="X892" s="58">
        <v>28922.29</v>
      </c>
      <c r="Y892" s="58">
        <v>8151.46</v>
      </c>
      <c r="Z892" s="58">
        <v>1439.67</v>
      </c>
      <c r="AA892" s="58">
        <v>8660.33</v>
      </c>
      <c r="AB892" s="58">
        <v>1658.8173584905701</v>
      </c>
      <c r="AC892" s="58">
        <v>0</v>
      </c>
      <c r="AD892" s="58">
        <v>48832.567358490604</v>
      </c>
      <c r="AE892" s="58">
        <v>4753.8999999999996</v>
      </c>
      <c r="AF892" s="58">
        <v>211.9</v>
      </c>
      <c r="AG892" s="58">
        <v>323.55</v>
      </c>
      <c r="AH892" s="58">
        <v>462.7</v>
      </c>
      <c r="AI892" s="58">
        <v>0</v>
      </c>
      <c r="AJ892" s="58">
        <v>119.47</v>
      </c>
      <c r="AK892" s="58">
        <v>48.87</v>
      </c>
      <c r="AL892" s="58">
        <v>0</v>
      </c>
      <c r="AM892" s="58">
        <v>730.37</v>
      </c>
      <c r="AN892" s="58">
        <v>1249.1199999999999</v>
      </c>
      <c r="AO892" s="58">
        <v>830.85</v>
      </c>
      <c r="AP892" s="58">
        <v>0</v>
      </c>
      <c r="AQ892" s="58">
        <v>289</v>
      </c>
      <c r="AR892" s="58">
        <v>0</v>
      </c>
      <c r="AS892" s="58">
        <v>0</v>
      </c>
      <c r="AT892" s="58">
        <v>0</v>
      </c>
      <c r="AU892" s="58">
        <v>0</v>
      </c>
      <c r="AV892" s="58">
        <v>2564.0047608442901</v>
      </c>
      <c r="AW892" s="58">
        <v>11583.7347608443</v>
      </c>
      <c r="AX892" s="58">
        <v>68010.219047619001</v>
      </c>
      <c r="AY892" s="58">
        <v>9745.3773584905703</v>
      </c>
      <c r="AZ892" s="58">
        <v>77755.596406109602</v>
      </c>
      <c r="BA892" s="58">
        <v>156.936107778543</v>
      </c>
    </row>
    <row r="893" spans="1:53">
      <c r="A893" s="56">
        <v>202406</v>
      </c>
      <c r="B893" s="56" t="s">
        <v>528</v>
      </c>
      <c r="C893" s="56" t="s">
        <v>72</v>
      </c>
      <c r="D893" s="56" t="s">
        <v>71</v>
      </c>
      <c r="E893" s="62" t="str">
        <f>VLOOKUP(C893,'[2]2024年门店-截止10.31'!A:C,3,0)</f>
        <v>营业</v>
      </c>
      <c r="F893" s="63">
        <f>VLOOKUP(C893,[2]面积!A:B,2,0)</f>
        <v>132</v>
      </c>
      <c r="G893" s="57" t="str">
        <f>IF(OR(E893="营业",E893="装修中"),VLOOKUP(C893,[2]当前组织架构!C:H,6,0),"")</f>
        <v>戴斌</v>
      </c>
      <c r="H893" s="57" t="str">
        <f>IF(OR(E893="营业",E893="装修中"),VLOOKUP(C893,[2]当前组织架构!C:H,5,0),"")</f>
        <v>冯珏</v>
      </c>
      <c r="I893" s="58">
        <v>483912.63</v>
      </c>
      <c r="J893" s="58">
        <v>27391.279999999999</v>
      </c>
      <c r="K893" s="58">
        <v>456521.35</v>
      </c>
      <c r="L893" s="58">
        <v>24156.93</v>
      </c>
      <c r="M893" s="58">
        <v>20430.53</v>
      </c>
      <c r="N893" s="58">
        <v>7978.46</v>
      </c>
      <c r="O893" s="58">
        <v>47239.05</v>
      </c>
      <c r="P893" s="58">
        <v>0</v>
      </c>
      <c r="Q893" s="58">
        <v>-1192.97610539948</v>
      </c>
      <c r="R893" s="58">
        <v>98611.993894600499</v>
      </c>
      <c r="S893" s="58">
        <v>19445.145879446001</v>
      </c>
      <c r="T893" s="58">
        <v>0</v>
      </c>
      <c r="U893" s="58">
        <v>2607.86</v>
      </c>
      <c r="V893" s="58">
        <v>120664.99977404599</v>
      </c>
      <c r="W893" s="58">
        <v>335856.35022595403</v>
      </c>
      <c r="X893" s="58">
        <v>43874.32</v>
      </c>
      <c r="Y893" s="58">
        <v>11344.61</v>
      </c>
      <c r="Z893" s="58">
        <v>5916.9</v>
      </c>
      <c r="AA893" s="58">
        <v>7523.01</v>
      </c>
      <c r="AB893" s="58">
        <v>1368.83</v>
      </c>
      <c r="AC893" s="58">
        <v>0</v>
      </c>
      <c r="AD893" s="58">
        <v>70027.67</v>
      </c>
      <c r="AE893" s="58">
        <v>4000</v>
      </c>
      <c r="AF893" s="58">
        <v>93</v>
      </c>
      <c r="AG893" s="58">
        <v>1089.28</v>
      </c>
      <c r="AH893" s="58">
        <v>720.06</v>
      </c>
      <c r="AI893" s="58">
        <v>17</v>
      </c>
      <c r="AJ893" s="58">
        <v>292.05</v>
      </c>
      <c r="AK893" s="58">
        <v>45.72</v>
      </c>
      <c r="AL893" s="58">
        <v>0</v>
      </c>
      <c r="AM893" s="58">
        <v>3013.07</v>
      </c>
      <c r="AN893" s="58">
        <v>257.57</v>
      </c>
      <c r="AO893" s="58">
        <v>933.95</v>
      </c>
      <c r="AP893" s="58">
        <v>800</v>
      </c>
      <c r="AQ893" s="58">
        <v>299</v>
      </c>
      <c r="AR893" s="58">
        <v>0</v>
      </c>
      <c r="AS893" s="58">
        <v>0</v>
      </c>
      <c r="AT893" s="58">
        <v>0</v>
      </c>
      <c r="AU893" s="58">
        <v>0</v>
      </c>
      <c r="AV893" s="58">
        <v>2564.0047608442901</v>
      </c>
      <c r="AW893" s="58">
        <v>14124.704760844301</v>
      </c>
      <c r="AX893" s="58">
        <v>72674.666666666701</v>
      </c>
      <c r="AY893" s="58">
        <v>11207.5471698113</v>
      </c>
      <c r="AZ893" s="58">
        <v>83882.213836477997</v>
      </c>
      <c r="BA893" s="58">
        <v>167821.761628632</v>
      </c>
    </row>
    <row r="894" spans="1:53">
      <c r="A894" s="56">
        <v>202406</v>
      </c>
      <c r="B894" s="56" t="s">
        <v>528</v>
      </c>
      <c r="C894" s="56" t="s">
        <v>74</v>
      </c>
      <c r="D894" s="56" t="s">
        <v>73</v>
      </c>
      <c r="E894" s="62" t="str">
        <f>VLOOKUP(C894,'[2]2024年门店-截止10.31'!A:C,3,0)</f>
        <v>营业</v>
      </c>
      <c r="F894" s="63">
        <f>VLOOKUP(C894,[2]面积!A:B,2,0)</f>
        <v>70</v>
      </c>
      <c r="G894" s="57" t="str">
        <f>IF(OR(E894="营业",E894="装修中"),VLOOKUP(C894,[2]当前组织架构!C:H,6,0),"")</f>
        <v>戴斌</v>
      </c>
      <c r="H894" s="57" t="str">
        <f>IF(OR(E894="营业",E894="装修中"),VLOOKUP(C894,[2]当前组织架构!C:H,5,0),"")</f>
        <v>冯珏</v>
      </c>
      <c r="I894" s="58">
        <v>179902.7</v>
      </c>
      <c r="J894" s="58">
        <v>10183.17</v>
      </c>
      <c r="K894" s="58">
        <v>169719.53</v>
      </c>
      <c r="L894" s="58">
        <v>8073.43</v>
      </c>
      <c r="M894" s="58">
        <v>9081.24</v>
      </c>
      <c r="N894" s="58">
        <v>11254.27</v>
      </c>
      <c r="O894" s="58">
        <v>20766.03</v>
      </c>
      <c r="P894" s="58">
        <v>0</v>
      </c>
      <c r="Q894" s="58">
        <v>-587.79201269973203</v>
      </c>
      <c r="R894" s="58">
        <v>48587.177987300303</v>
      </c>
      <c r="S894" s="58">
        <v>8913.0449844422401</v>
      </c>
      <c r="T894" s="58">
        <v>0</v>
      </c>
      <c r="U894" s="58">
        <v>2599.37</v>
      </c>
      <c r="V894" s="58">
        <v>60099.592971742502</v>
      </c>
      <c r="W894" s="58">
        <v>109619.937028257</v>
      </c>
      <c r="X894" s="58">
        <v>24129.52</v>
      </c>
      <c r="Y894" s="58">
        <v>5970.87</v>
      </c>
      <c r="Z894" s="58">
        <v>1499.3</v>
      </c>
      <c r="AA894" s="58">
        <v>3205.38</v>
      </c>
      <c r="AB894" s="58">
        <v>2070.2316981132099</v>
      </c>
      <c r="AC894" s="58">
        <v>0</v>
      </c>
      <c r="AD894" s="58">
        <v>36875.301698113202</v>
      </c>
      <c r="AE894" s="58">
        <v>4039.2</v>
      </c>
      <c r="AF894" s="58">
        <v>0</v>
      </c>
      <c r="AG894" s="58">
        <v>684.65</v>
      </c>
      <c r="AH894" s="58">
        <v>562.20000000000005</v>
      </c>
      <c r="AI894" s="58">
        <v>0</v>
      </c>
      <c r="AJ894" s="58">
        <v>69.03</v>
      </c>
      <c r="AK894" s="58">
        <v>36.03</v>
      </c>
      <c r="AL894" s="58">
        <v>0</v>
      </c>
      <c r="AM894" s="58">
        <v>688.89</v>
      </c>
      <c r="AN894" s="58">
        <v>598.16999999999996</v>
      </c>
      <c r="AO894" s="58">
        <v>403.5</v>
      </c>
      <c r="AP894" s="58">
        <v>0</v>
      </c>
      <c r="AQ894" s="58">
        <v>150</v>
      </c>
      <c r="AR894" s="58">
        <v>0</v>
      </c>
      <c r="AS894" s="58">
        <v>0</v>
      </c>
      <c r="AT894" s="58">
        <v>0</v>
      </c>
      <c r="AU894" s="58">
        <v>0</v>
      </c>
      <c r="AV894" s="58">
        <v>2564.0047608442901</v>
      </c>
      <c r="AW894" s="58">
        <v>9795.6747608442893</v>
      </c>
      <c r="AX894" s="58">
        <v>36500</v>
      </c>
      <c r="AY894" s="58">
        <v>7264.1509433962301</v>
      </c>
      <c r="AZ894" s="58">
        <v>43764.150943396198</v>
      </c>
      <c r="BA894" s="58">
        <v>19184.809625903301</v>
      </c>
    </row>
    <row r="895" spans="1:53">
      <c r="A895" s="56">
        <v>202406</v>
      </c>
      <c r="B895" s="56" t="s">
        <v>528</v>
      </c>
      <c r="C895" s="56" t="s">
        <v>78</v>
      </c>
      <c r="D895" s="56" t="s">
        <v>77</v>
      </c>
      <c r="E895" s="62" t="str">
        <f>VLOOKUP(C895,'[2]2024年门店-截止10.31'!A:C,3,0)</f>
        <v>营业</v>
      </c>
      <c r="F895" s="63">
        <f>VLOOKUP(C895,[2]面积!A:B,2,0)</f>
        <v>70.349999999999994</v>
      </c>
      <c r="G895" s="57" t="str">
        <f>IF(OR(E895="营业",E895="装修中"),VLOOKUP(C895,[2]当前组织架构!C:H,6,0),"")</f>
        <v>戴斌</v>
      </c>
      <c r="H895" s="57" t="str">
        <f>IF(OR(E895="营业",E895="装修中"),VLOOKUP(C895,[2]当前组织架构!C:H,5,0),"")</f>
        <v>董婷婷</v>
      </c>
      <c r="I895" s="58">
        <v>151648</v>
      </c>
      <c r="J895" s="58">
        <v>8583.8500000000095</v>
      </c>
      <c r="K895" s="58">
        <v>143064.15</v>
      </c>
      <c r="L895" s="58">
        <v>8094.96</v>
      </c>
      <c r="M895" s="58">
        <v>7371.38</v>
      </c>
      <c r="N895" s="58">
        <v>9411.99</v>
      </c>
      <c r="O895" s="58">
        <v>19406.09</v>
      </c>
      <c r="P895" s="58">
        <v>0</v>
      </c>
      <c r="Q895" s="58">
        <v>-529.33491089146105</v>
      </c>
      <c r="R895" s="58">
        <v>43755.085089108499</v>
      </c>
      <c r="S895" s="58">
        <v>8214.3286746491503</v>
      </c>
      <c r="T895" s="58">
        <v>0</v>
      </c>
      <c r="U895" s="58">
        <v>2731.44</v>
      </c>
      <c r="V895" s="58">
        <v>54700.853763757703</v>
      </c>
      <c r="W895" s="58">
        <v>88363.296236242299</v>
      </c>
      <c r="X895" s="58">
        <v>24958.720000000001</v>
      </c>
      <c r="Y895" s="58">
        <v>3906.04</v>
      </c>
      <c r="Z895" s="58">
        <v>1376.12</v>
      </c>
      <c r="AA895" s="58">
        <v>7070.8</v>
      </c>
      <c r="AB895" s="58">
        <v>112.98886792453</v>
      </c>
      <c r="AC895" s="58">
        <v>0</v>
      </c>
      <c r="AD895" s="58">
        <v>37424.668867924498</v>
      </c>
      <c r="AE895" s="58">
        <v>7426.29</v>
      </c>
      <c r="AF895" s="58">
        <v>200</v>
      </c>
      <c r="AG895" s="58">
        <v>311.41000000000003</v>
      </c>
      <c r="AH895" s="58">
        <v>638.77</v>
      </c>
      <c r="AI895" s="58">
        <v>0</v>
      </c>
      <c r="AJ895" s="58">
        <v>0</v>
      </c>
      <c r="AK895" s="58">
        <v>42.47</v>
      </c>
      <c r="AL895" s="58">
        <v>0</v>
      </c>
      <c r="AM895" s="58">
        <v>929.48</v>
      </c>
      <c r="AN895" s="58">
        <v>1565.37</v>
      </c>
      <c r="AO895" s="58">
        <v>498.24</v>
      </c>
      <c r="AP895" s="58">
        <v>0</v>
      </c>
      <c r="AQ895" s="58">
        <v>0</v>
      </c>
      <c r="AR895" s="58">
        <v>0</v>
      </c>
      <c r="AS895" s="58">
        <v>0</v>
      </c>
      <c r="AT895" s="58">
        <v>0</v>
      </c>
      <c r="AU895" s="58">
        <v>0</v>
      </c>
      <c r="AV895" s="58">
        <v>2363.7630436725799</v>
      </c>
      <c r="AW895" s="58">
        <v>13975.7930436726</v>
      </c>
      <c r="AX895" s="58">
        <v>21398.133333333299</v>
      </c>
      <c r="AY895" s="58">
        <v>8614.9905660377408</v>
      </c>
      <c r="AZ895" s="58">
        <v>30013.123899370999</v>
      </c>
      <c r="BA895" s="58">
        <v>6949.7104252741601</v>
      </c>
    </row>
    <row r="896" spans="1:53">
      <c r="A896" s="56">
        <v>202406</v>
      </c>
      <c r="B896" s="56" t="s">
        <v>528</v>
      </c>
      <c r="C896" s="56" t="s">
        <v>80</v>
      </c>
      <c r="D896" s="56" t="s">
        <v>79</v>
      </c>
      <c r="E896" s="62" t="str">
        <f>VLOOKUP(C896,'[2]2024年门店-截止10.31'!A:C,3,0)</f>
        <v>营业</v>
      </c>
      <c r="F896" s="63">
        <f>VLOOKUP(C896,[2]面积!A:B,2,0)</f>
        <v>115.71</v>
      </c>
      <c r="G896" s="57" t="str">
        <f>IF(OR(E896="营业",E896="装修中"),VLOOKUP(C896,[2]当前组织架构!C:H,6,0),"")</f>
        <v>戴斌</v>
      </c>
      <c r="H896" s="57" t="str">
        <f>IF(OR(E896="营业",E896="装修中"),VLOOKUP(C896,[2]当前组织架构!C:H,5,0),"")</f>
        <v>冯珏</v>
      </c>
      <c r="I896" s="58">
        <v>377416.2</v>
      </c>
      <c r="J896" s="58">
        <v>21363.18</v>
      </c>
      <c r="K896" s="58">
        <v>356053.02</v>
      </c>
      <c r="L896" s="58">
        <v>15653.26</v>
      </c>
      <c r="M896" s="58">
        <v>15185.94</v>
      </c>
      <c r="N896" s="58">
        <v>6376.43</v>
      </c>
      <c r="O896" s="58">
        <v>37820.980000000003</v>
      </c>
      <c r="P896" s="58">
        <v>0</v>
      </c>
      <c r="Q896" s="58">
        <v>-896.91808694677104</v>
      </c>
      <c r="R896" s="58">
        <v>74139.691913053204</v>
      </c>
      <c r="S896" s="58">
        <v>15232.9778582422</v>
      </c>
      <c r="T896" s="58">
        <v>0</v>
      </c>
      <c r="U896" s="58">
        <v>2513.9899999999998</v>
      </c>
      <c r="V896" s="58">
        <v>91886.659771295395</v>
      </c>
      <c r="W896" s="58">
        <v>264166.36022870499</v>
      </c>
      <c r="X896" s="58">
        <v>39348.76</v>
      </c>
      <c r="Y896" s="58">
        <v>9647.64</v>
      </c>
      <c r="Z896" s="58">
        <v>3165</v>
      </c>
      <c r="AA896" s="58">
        <v>8319.2999999999993</v>
      </c>
      <c r="AB896" s="58">
        <v>1212.14754716981</v>
      </c>
      <c r="AC896" s="58">
        <v>0</v>
      </c>
      <c r="AD896" s="58">
        <v>61692.847547169797</v>
      </c>
      <c r="AE896" s="58">
        <v>3223.78</v>
      </c>
      <c r="AF896" s="58">
        <v>316.92</v>
      </c>
      <c r="AG896" s="58">
        <v>405.81</v>
      </c>
      <c r="AH896" s="58">
        <v>651.09</v>
      </c>
      <c r="AI896" s="58">
        <v>0</v>
      </c>
      <c r="AJ896" s="58">
        <v>75.22</v>
      </c>
      <c r="AK896" s="58">
        <v>45.66</v>
      </c>
      <c r="AL896" s="58">
        <v>0</v>
      </c>
      <c r="AM896" s="58">
        <v>1484.27</v>
      </c>
      <c r="AN896" s="58">
        <v>265.37</v>
      </c>
      <c r="AO896" s="58">
        <v>1110.23</v>
      </c>
      <c r="AP896" s="58">
        <v>500</v>
      </c>
      <c r="AQ896" s="58">
        <v>150</v>
      </c>
      <c r="AR896" s="58">
        <v>0</v>
      </c>
      <c r="AS896" s="58">
        <v>0</v>
      </c>
      <c r="AT896" s="58">
        <v>0</v>
      </c>
      <c r="AU896" s="58">
        <v>0</v>
      </c>
      <c r="AV896" s="58">
        <v>2564.0047608442901</v>
      </c>
      <c r="AW896" s="58">
        <v>10792.3547608443</v>
      </c>
      <c r="AX896" s="58">
        <v>46527.314285714303</v>
      </c>
      <c r="AY896" s="58">
        <v>10697.7169811321</v>
      </c>
      <c r="AZ896" s="58">
        <v>57225.031266846403</v>
      </c>
      <c r="BA896" s="58">
        <v>134456.126653844</v>
      </c>
    </row>
    <row r="897" spans="1:53">
      <c r="A897" s="56">
        <v>202406</v>
      </c>
      <c r="B897" s="56" t="s">
        <v>528</v>
      </c>
      <c r="C897" s="56" t="s">
        <v>82</v>
      </c>
      <c r="D897" s="56" t="s">
        <v>81</v>
      </c>
      <c r="E897" s="62" t="str">
        <f>VLOOKUP(C897,'[2]2024年门店-截止10.31'!A:C,3,0)</f>
        <v>营业</v>
      </c>
      <c r="F897" s="63">
        <f>VLOOKUP(C897,[2]面积!A:B,2,0)</f>
        <v>66.19</v>
      </c>
      <c r="G897" s="57" t="str">
        <f>IF(OR(E897="营业",E897="装修中"),VLOOKUP(C897,[2]当前组织架构!C:H,6,0),"")</f>
        <v>孙军</v>
      </c>
      <c r="H897" s="57" t="str">
        <f>IF(OR(E897="营业",E897="装修中"),VLOOKUP(C897,[2]当前组织架构!C:H,5,0),"")</f>
        <v>甘胜斌</v>
      </c>
      <c r="I897" s="58">
        <v>139680.85</v>
      </c>
      <c r="J897" s="58">
        <v>7906.45999999999</v>
      </c>
      <c r="K897" s="58">
        <v>131774.39000000001</v>
      </c>
      <c r="L897" s="58">
        <v>7776.14</v>
      </c>
      <c r="M897" s="58">
        <v>6153.59</v>
      </c>
      <c r="N897" s="58">
        <v>7270.76</v>
      </c>
      <c r="O897" s="58">
        <v>18186.8</v>
      </c>
      <c r="P897" s="58">
        <v>0</v>
      </c>
      <c r="Q897" s="58">
        <v>-470.79915786197802</v>
      </c>
      <c r="R897" s="58">
        <v>38916.490842138002</v>
      </c>
      <c r="S897" s="58">
        <v>7552.5917968434596</v>
      </c>
      <c r="T897" s="58">
        <v>0</v>
      </c>
      <c r="U897" s="58">
        <v>1516.47</v>
      </c>
      <c r="V897" s="58">
        <v>47985.552638981499</v>
      </c>
      <c r="W897" s="58">
        <v>83788.837361018595</v>
      </c>
      <c r="X897" s="58">
        <v>21265.91</v>
      </c>
      <c r="Y897" s="58">
        <v>4681.47</v>
      </c>
      <c r="Z897" s="58">
        <v>450.33</v>
      </c>
      <c r="AA897" s="58">
        <v>6325.61</v>
      </c>
      <c r="AB897" s="58">
        <v>671.52660377358995</v>
      </c>
      <c r="AC897" s="58">
        <v>0</v>
      </c>
      <c r="AD897" s="58">
        <v>33394.8466037736</v>
      </c>
      <c r="AE897" s="58">
        <v>6240</v>
      </c>
      <c r="AF897" s="58">
        <v>0</v>
      </c>
      <c r="AG897" s="58">
        <v>549.33000000000004</v>
      </c>
      <c r="AH897" s="58">
        <v>326.2</v>
      </c>
      <c r="AI897" s="58">
        <v>165</v>
      </c>
      <c r="AJ897" s="58">
        <v>269.02999999999997</v>
      </c>
      <c r="AK897" s="58">
        <v>39.159999999999997</v>
      </c>
      <c r="AL897" s="58">
        <v>0</v>
      </c>
      <c r="AM897" s="58">
        <v>968.71</v>
      </c>
      <c r="AN897" s="58">
        <v>1842.02</v>
      </c>
      <c r="AO897" s="58">
        <v>536.36</v>
      </c>
      <c r="AP897" s="58">
        <v>0</v>
      </c>
      <c r="AQ897" s="58">
        <v>50</v>
      </c>
      <c r="AR897" s="58">
        <v>0</v>
      </c>
      <c r="AS897" s="58">
        <v>0</v>
      </c>
      <c r="AT897" s="58">
        <v>0</v>
      </c>
      <c r="AU897" s="58">
        <v>0</v>
      </c>
      <c r="AV897" s="58">
        <v>2380.25531639985</v>
      </c>
      <c r="AW897" s="58">
        <v>13366.0653163999</v>
      </c>
      <c r="AX897" s="58">
        <v>35940.1238095238</v>
      </c>
      <c r="AY897" s="58">
        <v>5245.2547169811296</v>
      </c>
      <c r="AZ897" s="58">
        <v>41185.378526504901</v>
      </c>
      <c r="BA897" s="58">
        <v>-4157.4530856598403</v>
      </c>
    </row>
    <row r="898" spans="1:53">
      <c r="A898" s="56">
        <v>202406</v>
      </c>
      <c r="B898" s="56" t="s">
        <v>528</v>
      </c>
      <c r="C898" s="56" t="s">
        <v>84</v>
      </c>
      <c r="D898" s="56" t="s">
        <v>83</v>
      </c>
      <c r="E898" s="62" t="str">
        <f>VLOOKUP(C898,'[2]2024年门店-截止10.31'!A:C,3,0)</f>
        <v>营业</v>
      </c>
      <c r="F898" s="63">
        <f>VLOOKUP(C898,[2]面积!A:B,2,0)</f>
        <v>70</v>
      </c>
      <c r="G898" s="57" t="str">
        <f>IF(OR(E898="营业",E898="装修中"),VLOOKUP(C898,[2]当前组织架构!C:H,6,0),"")</f>
        <v>孙军</v>
      </c>
      <c r="H898" s="57" t="str">
        <f>IF(OR(E898="营业",E898="装修中"),VLOOKUP(C898,[2]当前组织架构!C:H,5,0),"")</f>
        <v>甘胜斌</v>
      </c>
      <c r="I898" s="58">
        <v>174339.8</v>
      </c>
      <c r="J898" s="58">
        <v>9868.2899999999809</v>
      </c>
      <c r="K898" s="58">
        <v>164471.51</v>
      </c>
      <c r="L898" s="58">
        <v>9450.77</v>
      </c>
      <c r="M898" s="58">
        <v>9146.2099999999991</v>
      </c>
      <c r="N898" s="58">
        <v>13751.52</v>
      </c>
      <c r="O898" s="58">
        <v>22970.45</v>
      </c>
      <c r="P898" s="58">
        <v>0</v>
      </c>
      <c r="Q898" s="58">
        <v>-661.231454964504</v>
      </c>
      <c r="R898" s="58">
        <v>54657.718545035503</v>
      </c>
      <c r="S898" s="58">
        <v>9922.8270372254592</v>
      </c>
      <c r="T898" s="58">
        <v>0</v>
      </c>
      <c r="U898" s="58">
        <v>2698.87</v>
      </c>
      <c r="V898" s="58">
        <v>67279.415582261005</v>
      </c>
      <c r="W898" s="58">
        <v>97192.094417739005</v>
      </c>
      <c r="X898" s="58">
        <v>28619.87</v>
      </c>
      <c r="Y898" s="58">
        <v>3563</v>
      </c>
      <c r="Z898" s="58">
        <v>1641.15</v>
      </c>
      <c r="AA898" s="58">
        <v>6413.28</v>
      </c>
      <c r="AB898" s="58">
        <v>1953.4616981132101</v>
      </c>
      <c r="AC898" s="58">
        <v>0</v>
      </c>
      <c r="AD898" s="58">
        <v>42190.761698113201</v>
      </c>
      <c r="AE898" s="58">
        <v>3936.99</v>
      </c>
      <c r="AF898" s="58">
        <v>0</v>
      </c>
      <c r="AG898" s="58">
        <v>3.85</v>
      </c>
      <c r="AH898" s="58">
        <v>560.1</v>
      </c>
      <c r="AI898" s="58">
        <v>0</v>
      </c>
      <c r="AJ898" s="58">
        <v>228.33</v>
      </c>
      <c r="AK898" s="58">
        <v>33.46</v>
      </c>
      <c r="AL898" s="58">
        <v>0</v>
      </c>
      <c r="AM898" s="58">
        <v>1855.45</v>
      </c>
      <c r="AN898" s="58">
        <v>1353.02</v>
      </c>
      <c r="AO898" s="58">
        <v>435.42</v>
      </c>
      <c r="AP898" s="58">
        <v>0</v>
      </c>
      <c r="AQ898" s="58">
        <v>0</v>
      </c>
      <c r="AR898" s="58">
        <v>0</v>
      </c>
      <c r="AS898" s="58">
        <v>0</v>
      </c>
      <c r="AT898" s="58">
        <v>0</v>
      </c>
      <c r="AU898" s="58">
        <v>0</v>
      </c>
      <c r="AV898" s="58">
        <v>2127.51069375834</v>
      </c>
      <c r="AW898" s="58">
        <v>10534.130693758299</v>
      </c>
      <c r="AX898" s="58">
        <v>14512.209523809501</v>
      </c>
      <c r="AY898" s="58">
        <v>1981.1320754717001</v>
      </c>
      <c r="AZ898" s="58">
        <v>16493.341599281201</v>
      </c>
      <c r="BA898" s="58">
        <v>27973.8604265863</v>
      </c>
    </row>
    <row r="899" spans="1:53">
      <c r="A899" s="56">
        <v>202406</v>
      </c>
      <c r="B899" s="56" t="s">
        <v>528</v>
      </c>
      <c r="C899" s="56" t="s">
        <v>86</v>
      </c>
      <c r="D899" s="56" t="s">
        <v>85</v>
      </c>
      <c r="E899" s="62" t="str">
        <f>VLOOKUP(C899,'[2]2024年门店-截止10.31'!A:C,3,0)</f>
        <v>营业</v>
      </c>
      <c r="F899" s="63">
        <f>VLOOKUP(C899,[2]面积!A:B,2,0)</f>
        <v>91</v>
      </c>
      <c r="G899" s="57" t="str">
        <f>IF(OR(E899="营业",E899="装修中"),VLOOKUP(C899,[2]当前组织架构!C:H,6,0),"")</f>
        <v>戴斌</v>
      </c>
      <c r="H899" s="57" t="str">
        <f>IF(OR(E899="营业",E899="装修中"),VLOOKUP(C899,[2]当前组织架构!C:H,5,0),"")</f>
        <v>冯珏</v>
      </c>
      <c r="I899" s="58">
        <v>164795.93</v>
      </c>
      <c r="J899" s="58">
        <v>9328.0700000000106</v>
      </c>
      <c r="K899" s="58">
        <v>155467.85999999999</v>
      </c>
      <c r="L899" s="58">
        <v>7574.84</v>
      </c>
      <c r="M899" s="58">
        <v>6565.04</v>
      </c>
      <c r="N899" s="58">
        <v>2301.0700000000002</v>
      </c>
      <c r="O899" s="58">
        <v>15258.95</v>
      </c>
      <c r="P899" s="58">
        <v>0</v>
      </c>
      <c r="Q899" s="58">
        <v>-378.91122299373501</v>
      </c>
      <c r="R899" s="58">
        <v>31320.9887770063</v>
      </c>
      <c r="S899" s="58">
        <v>6243.9910722957402</v>
      </c>
      <c r="T899" s="58">
        <v>0</v>
      </c>
      <c r="U899" s="58">
        <v>2483.8000000000002</v>
      </c>
      <c r="V899" s="58">
        <v>40048.779849302002</v>
      </c>
      <c r="W899" s="58">
        <v>115419.08015069801</v>
      </c>
      <c r="X899" s="58">
        <v>19598.78</v>
      </c>
      <c r="Y899" s="58">
        <v>7021.11</v>
      </c>
      <c r="Z899" s="58">
        <v>1178.92</v>
      </c>
      <c r="AA899" s="58">
        <v>8140.76</v>
      </c>
      <c r="AB899" s="58">
        <v>1097.5435849056601</v>
      </c>
      <c r="AC899" s="58">
        <v>0</v>
      </c>
      <c r="AD899" s="58">
        <v>37037.113584905703</v>
      </c>
      <c r="AE899" s="58">
        <v>6500</v>
      </c>
      <c r="AF899" s="58">
        <v>0</v>
      </c>
      <c r="AG899" s="58">
        <v>607.25</v>
      </c>
      <c r="AH899" s="58">
        <v>813.08</v>
      </c>
      <c r="AI899" s="58">
        <v>600</v>
      </c>
      <c r="AJ899" s="58">
        <v>0</v>
      </c>
      <c r="AK899" s="58">
        <v>35.42</v>
      </c>
      <c r="AL899" s="58">
        <v>0</v>
      </c>
      <c r="AM899" s="58">
        <v>1163.72</v>
      </c>
      <c r="AN899" s="58">
        <v>528.57000000000005</v>
      </c>
      <c r="AO899" s="58">
        <v>284.88</v>
      </c>
      <c r="AP899" s="58">
        <v>500</v>
      </c>
      <c r="AQ899" s="58">
        <v>150</v>
      </c>
      <c r="AR899" s="58">
        <v>0</v>
      </c>
      <c r="AS899" s="58">
        <v>0</v>
      </c>
      <c r="AT899" s="58">
        <v>0</v>
      </c>
      <c r="AU899" s="58">
        <v>0</v>
      </c>
      <c r="AV899" s="58">
        <v>2564.0047608442901</v>
      </c>
      <c r="AW899" s="58">
        <v>13746.9247608443</v>
      </c>
      <c r="AX899" s="58">
        <v>22982.8761904762</v>
      </c>
      <c r="AY899" s="58">
        <v>5803.14150943396</v>
      </c>
      <c r="AZ899" s="58">
        <v>28786.0176999102</v>
      </c>
      <c r="BA899" s="58">
        <v>35849.024105037803</v>
      </c>
    </row>
    <row r="900" spans="1:53">
      <c r="A900" s="56">
        <v>202406</v>
      </c>
      <c r="B900" s="56" t="s">
        <v>528</v>
      </c>
      <c r="C900" s="56" t="s">
        <v>88</v>
      </c>
      <c r="D900" s="56" t="s">
        <v>87</v>
      </c>
      <c r="E900" s="62" t="str">
        <f>VLOOKUP(C900,'[2]2024年门店-截止10.31'!A:C,3,0)</f>
        <v>营业</v>
      </c>
      <c r="F900" s="63">
        <f>VLOOKUP(C900,[2]面积!A:B,2,0)</f>
        <v>203</v>
      </c>
      <c r="G900" s="57" t="str">
        <f>IF(OR(E900="营业",E900="装修中"),VLOOKUP(C900,[2]当前组织架构!C:H,6,0),"")</f>
        <v>孙军</v>
      </c>
      <c r="H900" s="57" t="str">
        <f>IF(OR(E900="营业",E900="装修中"),VLOOKUP(C900,[2]当前组织架构!C:H,5,0),"")</f>
        <v>郭洋</v>
      </c>
      <c r="I900" s="58">
        <v>215138.96</v>
      </c>
      <c r="J900" s="58">
        <v>12177.68</v>
      </c>
      <c r="K900" s="58">
        <v>202961.28</v>
      </c>
      <c r="L900" s="58">
        <v>10236.09</v>
      </c>
      <c r="M900" s="58">
        <v>8905.17</v>
      </c>
      <c r="N900" s="58">
        <v>4764.01</v>
      </c>
      <c r="O900" s="58">
        <v>19233.79</v>
      </c>
      <c r="P900" s="58">
        <v>0</v>
      </c>
      <c r="Q900" s="58">
        <v>-515.644339048392</v>
      </c>
      <c r="R900" s="58">
        <v>42623.415660951599</v>
      </c>
      <c r="S900" s="58">
        <v>8089.5988696410204</v>
      </c>
      <c r="T900" s="58">
        <v>0</v>
      </c>
      <c r="U900" s="58">
        <v>2520.59</v>
      </c>
      <c r="V900" s="58">
        <v>53233.604530592602</v>
      </c>
      <c r="W900" s="58">
        <v>149727.675469407</v>
      </c>
      <c r="X900" s="58">
        <v>33634.5</v>
      </c>
      <c r="Y900" s="58">
        <v>6915.71</v>
      </c>
      <c r="Z900" s="58">
        <v>2142.36</v>
      </c>
      <c r="AA900" s="58">
        <v>12884.56</v>
      </c>
      <c r="AB900" s="58">
        <v>-1630.06566037736</v>
      </c>
      <c r="AC900" s="58">
        <v>0</v>
      </c>
      <c r="AD900" s="58">
        <v>53947.064339622601</v>
      </c>
      <c r="AE900" s="58">
        <v>5847.49</v>
      </c>
      <c r="AF900" s="58">
        <v>0</v>
      </c>
      <c r="AG900" s="58">
        <v>415.19</v>
      </c>
      <c r="AH900" s="58">
        <v>447.78</v>
      </c>
      <c r="AI900" s="58">
        <v>0</v>
      </c>
      <c r="AJ900" s="58">
        <v>921.23</v>
      </c>
      <c r="AK900" s="58">
        <v>108.13</v>
      </c>
      <c r="AL900" s="58">
        <v>0</v>
      </c>
      <c r="AM900" s="58">
        <v>974.49</v>
      </c>
      <c r="AN900" s="58">
        <v>517.69000000000005</v>
      </c>
      <c r="AO900" s="58">
        <v>829.78</v>
      </c>
      <c r="AP900" s="58">
        <v>0</v>
      </c>
      <c r="AQ900" s="58">
        <v>0</v>
      </c>
      <c r="AR900" s="58">
        <v>0</v>
      </c>
      <c r="AS900" s="58">
        <v>0</v>
      </c>
      <c r="AT900" s="58">
        <v>0</v>
      </c>
      <c r="AU900" s="58">
        <v>0</v>
      </c>
      <c r="AV900" s="58">
        <v>2363.7630436725799</v>
      </c>
      <c r="AW900" s="58">
        <v>12425.5430436726</v>
      </c>
      <c r="AX900" s="58">
        <v>26431.266666666699</v>
      </c>
      <c r="AY900" s="58">
        <v>6366.0377358490596</v>
      </c>
      <c r="AZ900" s="58">
        <v>32797.304402515801</v>
      </c>
      <c r="BA900" s="58">
        <v>50557.763683596</v>
      </c>
    </row>
    <row r="901" spans="1:53">
      <c r="A901" s="56">
        <v>202406</v>
      </c>
      <c r="B901" s="56" t="s">
        <v>528</v>
      </c>
      <c r="C901" s="56" t="s">
        <v>90</v>
      </c>
      <c r="D901" s="56" t="s">
        <v>89</v>
      </c>
      <c r="E901" s="62" t="str">
        <f>VLOOKUP(C901,'[2]2024年门店-截止10.31'!A:C,3,0)</f>
        <v>营业</v>
      </c>
      <c r="F901" s="63">
        <f>VLOOKUP(C901,[2]面积!A:B,2,0)</f>
        <v>56</v>
      </c>
      <c r="G901" s="57" t="str">
        <f>IF(OR(E901="营业",E901="装修中"),VLOOKUP(C901,[2]当前组织架构!C:H,6,0),"")</f>
        <v>戴斌</v>
      </c>
      <c r="H901" s="57" t="str">
        <f>IF(OR(E901="营业",E901="装修中"),VLOOKUP(C901,[2]当前组织架构!C:H,5,0),"")</f>
        <v>冯珏</v>
      </c>
      <c r="I901" s="58">
        <v>163729.98000000001</v>
      </c>
      <c r="J901" s="58">
        <v>9267.7300000000105</v>
      </c>
      <c r="K901" s="58">
        <v>154462.25</v>
      </c>
      <c r="L901" s="58">
        <v>6751.37</v>
      </c>
      <c r="M901" s="58">
        <v>9872.94</v>
      </c>
      <c r="N901" s="58">
        <v>4251.1400000000003</v>
      </c>
      <c r="O901" s="58">
        <v>17834.349999999999</v>
      </c>
      <c r="P901" s="58">
        <v>0</v>
      </c>
      <c r="Q901" s="58">
        <v>-462.70107034542298</v>
      </c>
      <c r="R901" s="58">
        <v>38247.098929654603</v>
      </c>
      <c r="S901" s="58">
        <v>7412.1362555659498</v>
      </c>
      <c r="T901" s="58">
        <v>0</v>
      </c>
      <c r="U901" s="58">
        <v>2515.88</v>
      </c>
      <c r="V901" s="58">
        <v>48175.115185220602</v>
      </c>
      <c r="W901" s="58">
        <v>106287.134814779</v>
      </c>
      <c r="X901" s="58">
        <v>25081.06</v>
      </c>
      <c r="Y901" s="58">
        <v>9738.24</v>
      </c>
      <c r="Z901" s="58">
        <v>1908.54</v>
      </c>
      <c r="AA901" s="58">
        <v>5524.74</v>
      </c>
      <c r="AB901" s="58">
        <v>302.0179245283</v>
      </c>
      <c r="AC901" s="58">
        <v>0</v>
      </c>
      <c r="AD901" s="58">
        <v>42554.597924528302</v>
      </c>
      <c r="AE901" s="58">
        <v>0</v>
      </c>
      <c r="AF901" s="58">
        <v>6</v>
      </c>
      <c r="AG901" s="58">
        <v>297.16000000000003</v>
      </c>
      <c r="AH901" s="58">
        <v>50</v>
      </c>
      <c r="AI901" s="58">
        <v>133</v>
      </c>
      <c r="AJ901" s="58">
        <v>161.07</v>
      </c>
      <c r="AK901" s="58">
        <v>48.85</v>
      </c>
      <c r="AL901" s="58">
        <v>0</v>
      </c>
      <c r="AM901" s="58">
        <v>1168.03</v>
      </c>
      <c r="AN901" s="58">
        <v>620.16999999999996</v>
      </c>
      <c r="AO901" s="58">
        <v>261.08</v>
      </c>
      <c r="AP901" s="58">
        <v>500</v>
      </c>
      <c r="AQ901" s="58">
        <v>150</v>
      </c>
      <c r="AR901" s="58">
        <v>0</v>
      </c>
      <c r="AS901" s="58">
        <v>0</v>
      </c>
      <c r="AT901" s="58">
        <v>0</v>
      </c>
      <c r="AU901" s="58">
        <v>0</v>
      </c>
      <c r="AV901" s="58">
        <v>2564.0047608442901</v>
      </c>
      <c r="AW901" s="58">
        <v>5959.3647608442898</v>
      </c>
      <c r="AX901" s="58">
        <v>21542.857142857101</v>
      </c>
      <c r="AY901" s="58">
        <v>169.811320754717</v>
      </c>
      <c r="AZ901" s="58">
        <v>21712.668463611801</v>
      </c>
      <c r="BA901" s="58">
        <v>36060.503665794597</v>
      </c>
    </row>
    <row r="902" spans="1:53">
      <c r="A902" s="56">
        <v>202406</v>
      </c>
      <c r="B902" s="56" t="s">
        <v>528</v>
      </c>
      <c r="C902" s="56" t="s">
        <v>92</v>
      </c>
      <c r="D902" s="56" t="s">
        <v>91</v>
      </c>
      <c r="E902" s="62" t="str">
        <f>VLOOKUP(C902,'[2]2024年门店-截止10.31'!A:C,3,0)</f>
        <v>营业</v>
      </c>
      <c r="F902" s="63">
        <f>VLOOKUP(C902,[2]面积!A:B,2,0)</f>
        <v>82.7</v>
      </c>
      <c r="G902" s="57" t="str">
        <f>IF(OR(E902="营业",E902="装修中"),VLOOKUP(C902,[2]当前组织架构!C:H,6,0),"")</f>
        <v>孙军</v>
      </c>
      <c r="H902" s="57" t="str">
        <f>IF(OR(E902="营业",E902="装修中"),VLOOKUP(C902,[2]当前组织架构!C:H,5,0),"")</f>
        <v>殷艳花</v>
      </c>
      <c r="I902" s="58">
        <v>210452.56</v>
      </c>
      <c r="J902" s="58">
        <v>11912.41</v>
      </c>
      <c r="K902" s="58">
        <v>198540.15</v>
      </c>
      <c r="L902" s="58">
        <v>11601.51</v>
      </c>
      <c r="M902" s="58">
        <v>9822.7999999999993</v>
      </c>
      <c r="N902" s="58">
        <v>10679.97</v>
      </c>
      <c r="O902" s="58">
        <v>25610.69</v>
      </c>
      <c r="P902" s="58">
        <v>0</v>
      </c>
      <c r="Q902" s="58">
        <v>-689.87125725149701</v>
      </c>
      <c r="R902" s="58">
        <v>57025.098742748502</v>
      </c>
      <c r="S902" s="58">
        <v>10790.499075841</v>
      </c>
      <c r="T902" s="58">
        <v>0</v>
      </c>
      <c r="U902" s="58">
        <v>2520.5700000000002</v>
      </c>
      <c r="V902" s="58">
        <v>70336.1678185895</v>
      </c>
      <c r="W902" s="58">
        <v>128203.98218141</v>
      </c>
      <c r="X902" s="58">
        <v>26445.5</v>
      </c>
      <c r="Y902" s="58">
        <v>6574.29</v>
      </c>
      <c r="Z902" s="58">
        <v>2914.96</v>
      </c>
      <c r="AA902" s="58">
        <v>7155.27</v>
      </c>
      <c r="AB902" s="58">
        <v>-950.13433962264003</v>
      </c>
      <c r="AC902" s="58">
        <v>0</v>
      </c>
      <c r="AD902" s="58">
        <v>42139.885660377397</v>
      </c>
      <c r="AE902" s="58">
        <v>9071.4</v>
      </c>
      <c r="AF902" s="58">
        <v>0</v>
      </c>
      <c r="AG902" s="58">
        <v>495.08</v>
      </c>
      <c r="AH902" s="58">
        <v>76.3</v>
      </c>
      <c r="AI902" s="58">
        <v>0</v>
      </c>
      <c r="AJ902" s="58">
        <v>148.68</v>
      </c>
      <c r="AK902" s="58">
        <v>46.45</v>
      </c>
      <c r="AL902" s="58">
        <v>0</v>
      </c>
      <c r="AM902" s="58">
        <v>1019.08</v>
      </c>
      <c r="AN902" s="58">
        <v>292.62</v>
      </c>
      <c r="AO902" s="58">
        <v>783.1</v>
      </c>
      <c r="AP902" s="58">
        <v>0</v>
      </c>
      <c r="AQ902" s="58">
        <v>0</v>
      </c>
      <c r="AR902" s="58">
        <v>0</v>
      </c>
      <c r="AS902" s="58">
        <v>0</v>
      </c>
      <c r="AT902" s="58">
        <v>0</v>
      </c>
      <c r="AU902" s="58">
        <v>0</v>
      </c>
      <c r="AV902" s="58">
        <v>2363.7630436725799</v>
      </c>
      <c r="AW902" s="58">
        <v>14296.4730436726</v>
      </c>
      <c r="AX902" s="58">
        <v>28994.9714285714</v>
      </c>
      <c r="AY902" s="58">
        <v>20408.396226415101</v>
      </c>
      <c r="AZ902" s="58">
        <v>49403.367654986498</v>
      </c>
      <c r="BA902" s="58">
        <v>22364.2558223735</v>
      </c>
    </row>
    <row r="903" spans="1:53">
      <c r="A903" s="56">
        <v>202406</v>
      </c>
      <c r="B903" s="56" t="s">
        <v>528</v>
      </c>
      <c r="C903" s="56" t="s">
        <v>94</v>
      </c>
      <c r="D903" s="56" t="s">
        <v>93</v>
      </c>
      <c r="E903" s="62" t="str">
        <f>VLOOKUP(C903,'[2]2024年门店-截止10.31'!A:C,3,0)</f>
        <v>营业</v>
      </c>
      <c r="F903" s="63">
        <f>VLOOKUP(C903,[2]面积!A:B,2,0)</f>
        <v>100</v>
      </c>
      <c r="G903" s="57" t="str">
        <f>IF(OR(E903="营业",E903="装修中"),VLOOKUP(C903,[2]当前组织架构!C:H,6,0),"")</f>
        <v>戴斌</v>
      </c>
      <c r="H903" s="57" t="str">
        <f>IF(OR(E903="营业",E903="装修中"),VLOOKUP(C903,[2]当前组织架构!C:H,5,0),"")</f>
        <v>董婷婷</v>
      </c>
      <c r="I903" s="58">
        <v>156546.78</v>
      </c>
      <c r="J903" s="58">
        <v>8861.1399999999794</v>
      </c>
      <c r="K903" s="58">
        <v>147685.64000000001</v>
      </c>
      <c r="L903" s="58">
        <v>8489.3799999999992</v>
      </c>
      <c r="M903" s="58">
        <v>7773.05</v>
      </c>
      <c r="N903" s="58">
        <v>9732.2199999999993</v>
      </c>
      <c r="O903" s="58">
        <v>19603.990000000002</v>
      </c>
      <c r="P903" s="58">
        <v>0</v>
      </c>
      <c r="Q903" s="58">
        <v>-545.04387866368802</v>
      </c>
      <c r="R903" s="58">
        <v>45053.596121336297</v>
      </c>
      <c r="S903" s="58">
        <v>8357.5000109269495</v>
      </c>
      <c r="T903" s="58">
        <v>0</v>
      </c>
      <c r="U903" s="58">
        <v>3056.91</v>
      </c>
      <c r="V903" s="58">
        <v>56468.006132263297</v>
      </c>
      <c r="W903" s="58">
        <v>91217.633867736804</v>
      </c>
      <c r="X903" s="58">
        <v>18527.02</v>
      </c>
      <c r="Y903" s="58">
        <v>8423.4699999999993</v>
      </c>
      <c r="Z903" s="58">
        <v>2032.93</v>
      </c>
      <c r="AA903" s="58">
        <v>7984.97</v>
      </c>
      <c r="AB903" s="58">
        <v>-61.0962264150902</v>
      </c>
      <c r="AC903" s="58">
        <v>0</v>
      </c>
      <c r="AD903" s="58">
        <v>36907.293773584897</v>
      </c>
      <c r="AE903" s="58">
        <v>5568.68</v>
      </c>
      <c r="AF903" s="58">
        <v>0</v>
      </c>
      <c r="AG903" s="58">
        <v>481.86</v>
      </c>
      <c r="AH903" s="58">
        <v>665.77</v>
      </c>
      <c r="AI903" s="58">
        <v>317</v>
      </c>
      <c r="AJ903" s="58">
        <v>176.99</v>
      </c>
      <c r="AK903" s="58">
        <v>43.9</v>
      </c>
      <c r="AL903" s="58">
        <v>0</v>
      </c>
      <c r="AM903" s="58">
        <v>1182.67</v>
      </c>
      <c r="AN903" s="58">
        <v>724.12</v>
      </c>
      <c r="AO903" s="58">
        <v>883.64</v>
      </c>
      <c r="AP903" s="58">
        <v>0</v>
      </c>
      <c r="AQ903" s="58">
        <v>50</v>
      </c>
      <c r="AR903" s="58">
        <v>0</v>
      </c>
      <c r="AS903" s="58">
        <v>0</v>
      </c>
      <c r="AT903" s="58">
        <v>0</v>
      </c>
      <c r="AU903" s="58">
        <v>0</v>
      </c>
      <c r="AV903" s="58">
        <v>2520.8094073089401</v>
      </c>
      <c r="AW903" s="58">
        <v>12615.439407308901</v>
      </c>
      <c r="AX903" s="58">
        <v>18781.742857142901</v>
      </c>
      <c r="AY903" s="58">
        <v>9245.28301886792</v>
      </c>
      <c r="AZ903" s="58">
        <v>28027.025876010801</v>
      </c>
      <c r="BA903" s="58">
        <v>13667.8748108322</v>
      </c>
    </row>
    <row r="904" spans="1:53">
      <c r="A904" s="56">
        <v>202406</v>
      </c>
      <c r="B904" s="56" t="s">
        <v>528</v>
      </c>
      <c r="C904" s="56" t="s">
        <v>96</v>
      </c>
      <c r="D904" s="56" t="s">
        <v>95</v>
      </c>
      <c r="E904" s="62" t="str">
        <f>VLOOKUP(C904,'[2]2024年门店-截止10.31'!A:C,3,0)</f>
        <v>营业</v>
      </c>
      <c r="F904" s="63">
        <f>VLOOKUP(C904,[2]面积!A:B,2,0)</f>
        <v>81.55</v>
      </c>
      <c r="G904" s="57" t="str">
        <f>IF(OR(E904="营业",E904="装修中"),VLOOKUP(C904,[2]当前组织架构!C:H,6,0),"")</f>
        <v>孙军</v>
      </c>
      <c r="H904" s="57" t="str">
        <f>IF(OR(E904="营业",E904="装修中"),VLOOKUP(C904,[2]当前组织架构!C:H,5,0),"")</f>
        <v>甘胜斌</v>
      </c>
      <c r="I904" s="58">
        <v>210988.31</v>
      </c>
      <c r="J904" s="58">
        <v>11942.73</v>
      </c>
      <c r="K904" s="58">
        <v>199045.58</v>
      </c>
      <c r="L904" s="58">
        <v>9459.4</v>
      </c>
      <c r="M904" s="58">
        <v>8139.56</v>
      </c>
      <c r="N904" s="58">
        <v>8428.16</v>
      </c>
      <c r="O904" s="58">
        <v>21976.58</v>
      </c>
      <c r="P904" s="58">
        <v>0</v>
      </c>
      <c r="Q904" s="58">
        <v>-573.79173673179901</v>
      </c>
      <c r="R904" s="58">
        <v>47429.908263268197</v>
      </c>
      <c r="S904" s="58">
        <v>9154.5622740406507</v>
      </c>
      <c r="T904" s="58">
        <v>0</v>
      </c>
      <c r="U904" s="58">
        <v>2790.88</v>
      </c>
      <c r="V904" s="58">
        <v>59375.350537308797</v>
      </c>
      <c r="W904" s="58">
        <v>139670.229462691</v>
      </c>
      <c r="X904" s="58">
        <v>24271.37</v>
      </c>
      <c r="Y904" s="58">
        <v>9227.4699999999993</v>
      </c>
      <c r="Z904" s="58">
        <v>1115.02</v>
      </c>
      <c r="AA904" s="58">
        <v>6894.24</v>
      </c>
      <c r="AB904" s="58">
        <v>1032.7896226415101</v>
      </c>
      <c r="AC904" s="58">
        <v>0</v>
      </c>
      <c r="AD904" s="58">
        <v>42540.889622641502</v>
      </c>
      <c r="AE904" s="58">
        <v>8165.59</v>
      </c>
      <c r="AF904" s="58">
        <v>223</v>
      </c>
      <c r="AG904" s="58">
        <v>366.37</v>
      </c>
      <c r="AH904" s="58">
        <v>285.98</v>
      </c>
      <c r="AI904" s="58">
        <v>715</v>
      </c>
      <c r="AJ904" s="58">
        <v>67.260000000000005</v>
      </c>
      <c r="AK904" s="58">
        <v>42.78</v>
      </c>
      <c r="AL904" s="58">
        <v>0</v>
      </c>
      <c r="AM904" s="58">
        <v>857.16</v>
      </c>
      <c r="AN904" s="58">
        <v>250.37</v>
      </c>
      <c r="AO904" s="58">
        <v>1916.29</v>
      </c>
      <c r="AP904" s="58">
        <v>0</v>
      </c>
      <c r="AQ904" s="58">
        <v>1375.7</v>
      </c>
      <c r="AR904" s="58">
        <v>0</v>
      </c>
      <c r="AS904" s="58">
        <v>0</v>
      </c>
      <c r="AT904" s="58">
        <v>0</v>
      </c>
      <c r="AU904" s="58">
        <v>0</v>
      </c>
      <c r="AV904" s="58">
        <v>2380.25531639985</v>
      </c>
      <c r="AW904" s="58">
        <v>16645.7553163999</v>
      </c>
      <c r="AX904" s="58">
        <v>47247.619047619002</v>
      </c>
      <c r="AY904" s="58">
        <v>7388.6792452830196</v>
      </c>
      <c r="AZ904" s="58">
        <v>54636.298292902</v>
      </c>
      <c r="BA904" s="58">
        <v>25847.286230747599</v>
      </c>
    </row>
    <row r="905" spans="1:53">
      <c r="A905" s="56">
        <v>202406</v>
      </c>
      <c r="B905" s="56" t="s">
        <v>528</v>
      </c>
      <c r="C905" s="56" t="s">
        <v>100</v>
      </c>
      <c r="D905" s="56" t="s">
        <v>99</v>
      </c>
      <c r="E905" s="62" t="str">
        <f>VLOOKUP(C905,'[2]2024年门店-截止10.31'!A:C,3,0)</f>
        <v>营业</v>
      </c>
      <c r="F905" s="63">
        <f>VLOOKUP(C905,[2]面积!A:B,2,0)</f>
        <v>114.4</v>
      </c>
      <c r="G905" s="57" t="str">
        <f>IF(OR(E905="营业",E905="装修中"),VLOOKUP(C905,[2]当前组织架构!C:H,6,0),"")</f>
        <v>戴斌</v>
      </c>
      <c r="H905" s="57" t="str">
        <f>IF(OR(E905="营业",E905="装修中"),VLOOKUP(C905,[2]当前组织架构!C:H,5,0),"")</f>
        <v>董婷婷</v>
      </c>
      <c r="I905" s="58">
        <v>129675.62</v>
      </c>
      <c r="J905" s="58">
        <v>7340.1299999999901</v>
      </c>
      <c r="K905" s="58">
        <v>122335.49</v>
      </c>
      <c r="L905" s="58">
        <v>6775.69</v>
      </c>
      <c r="M905" s="58">
        <v>6247.6</v>
      </c>
      <c r="N905" s="58">
        <v>5605.48</v>
      </c>
      <c r="O905" s="58">
        <v>15731.65</v>
      </c>
      <c r="P905" s="58">
        <v>0</v>
      </c>
      <c r="Q905" s="58">
        <v>-410.71261312428101</v>
      </c>
      <c r="R905" s="58">
        <v>33949.7073868757</v>
      </c>
      <c r="S905" s="58">
        <v>6553.0090449087302</v>
      </c>
      <c r="T905" s="58">
        <v>0</v>
      </c>
      <c r="U905" s="58">
        <v>2744.15</v>
      </c>
      <c r="V905" s="58">
        <v>43246.866431784401</v>
      </c>
      <c r="W905" s="58">
        <v>79088.623568215597</v>
      </c>
      <c r="X905" s="58">
        <v>20368.91</v>
      </c>
      <c r="Y905" s="58">
        <v>5917.97</v>
      </c>
      <c r="Z905" s="58">
        <v>279.74</v>
      </c>
      <c r="AA905" s="58">
        <v>7063.04</v>
      </c>
      <c r="AB905" s="58">
        <v>45.224150943400097</v>
      </c>
      <c r="AC905" s="58">
        <v>0</v>
      </c>
      <c r="AD905" s="58">
        <v>33674.884150943399</v>
      </c>
      <c r="AE905" s="58">
        <v>6249.84</v>
      </c>
      <c r="AF905" s="58">
        <v>0</v>
      </c>
      <c r="AG905" s="58">
        <v>350.16</v>
      </c>
      <c r="AH905" s="58">
        <v>454.9</v>
      </c>
      <c r="AI905" s="58">
        <v>0</v>
      </c>
      <c r="AJ905" s="58">
        <v>49.56</v>
      </c>
      <c r="AK905" s="58">
        <v>44.36</v>
      </c>
      <c r="AL905" s="58">
        <v>0</v>
      </c>
      <c r="AM905" s="58">
        <v>665.94</v>
      </c>
      <c r="AN905" s="58">
        <v>222.22</v>
      </c>
      <c r="AO905" s="58">
        <v>544.65</v>
      </c>
      <c r="AP905" s="58">
        <v>0</v>
      </c>
      <c r="AQ905" s="58">
        <v>189</v>
      </c>
      <c r="AR905" s="58">
        <v>0</v>
      </c>
      <c r="AS905" s="58">
        <v>0</v>
      </c>
      <c r="AT905" s="58">
        <v>0</v>
      </c>
      <c r="AU905" s="58">
        <v>0</v>
      </c>
      <c r="AV905" s="58">
        <v>2520.8094073089401</v>
      </c>
      <c r="AW905" s="58">
        <v>11291.439407308901</v>
      </c>
      <c r="AX905" s="58">
        <v>16778.1238095238</v>
      </c>
      <c r="AY905" s="58">
        <v>9564.2547169811296</v>
      </c>
      <c r="AZ905" s="58">
        <v>26342.378526504901</v>
      </c>
      <c r="BA905" s="58">
        <v>7779.9214834583699</v>
      </c>
    </row>
    <row r="906" spans="1:53">
      <c r="A906" s="56">
        <v>202406</v>
      </c>
      <c r="B906" s="56" t="s">
        <v>528</v>
      </c>
      <c r="C906" s="56" t="s">
        <v>102</v>
      </c>
      <c r="D906" s="56" t="s">
        <v>101</v>
      </c>
      <c r="E906" s="62" t="str">
        <f>VLOOKUP(C906,'[2]2024年门店-截止10.31'!A:C,3,0)</f>
        <v>已闭店</v>
      </c>
      <c r="F906" s="63">
        <f>VLOOKUP(C906,[2]面积!A:B,2,0)</f>
        <v>87.1</v>
      </c>
      <c r="G906" s="57" t="str">
        <f>IF(OR(E906="营业",E906="装修中"),VLOOKUP(C906,[2]当前组织架构!C:H,6,0),"")</f>
        <v/>
      </c>
      <c r="H906" s="57" t="str">
        <f>IF(OR(E906="营业",E906="装修中"),VLOOKUP(C906,[2]当前组织架构!C:H,5,0),"")</f>
        <v/>
      </c>
      <c r="I906" s="58">
        <v>160023.12</v>
      </c>
      <c r="J906" s="58">
        <v>9057.91</v>
      </c>
      <c r="K906" s="58">
        <v>150965.21</v>
      </c>
      <c r="L906" s="58">
        <v>7123.31</v>
      </c>
      <c r="M906" s="58">
        <v>8042.92</v>
      </c>
      <c r="N906" s="58">
        <v>5874.41</v>
      </c>
      <c r="O906" s="58">
        <v>19699.150000000001</v>
      </c>
      <c r="P906" s="58">
        <v>0</v>
      </c>
      <c r="Q906" s="58">
        <v>-486.965689273718</v>
      </c>
      <c r="R906" s="58">
        <v>40252.824310726297</v>
      </c>
      <c r="S906" s="58">
        <v>8048.2266406230101</v>
      </c>
      <c r="T906" s="58">
        <v>0</v>
      </c>
      <c r="U906" s="58">
        <v>1356.57</v>
      </c>
      <c r="V906" s="58">
        <v>49657.620951349301</v>
      </c>
      <c r="W906" s="58">
        <v>101307.589048651</v>
      </c>
      <c r="X906" s="58">
        <v>26614.6</v>
      </c>
      <c r="Y906" s="58">
        <v>5092.57</v>
      </c>
      <c r="Z906" s="58">
        <v>415.13</v>
      </c>
      <c r="AA906" s="58">
        <v>9967.39</v>
      </c>
      <c r="AB906" s="58">
        <v>242.97792452830001</v>
      </c>
      <c r="AC906" s="58">
        <v>0</v>
      </c>
      <c r="AD906" s="58">
        <v>42332.667924528301</v>
      </c>
      <c r="AE906" s="58">
        <v>4894.47</v>
      </c>
      <c r="AF906" s="58">
        <v>0</v>
      </c>
      <c r="AG906" s="58">
        <v>193.75</v>
      </c>
      <c r="AH906" s="58">
        <v>792.6</v>
      </c>
      <c r="AI906" s="58">
        <v>0</v>
      </c>
      <c r="AJ906" s="58">
        <v>0</v>
      </c>
      <c r="AK906" s="58">
        <v>91.14</v>
      </c>
      <c r="AL906" s="58">
        <v>0</v>
      </c>
      <c r="AM906" s="58">
        <v>185</v>
      </c>
      <c r="AN906" s="58">
        <v>218.37</v>
      </c>
      <c r="AO906" s="58">
        <v>201.62</v>
      </c>
      <c r="AP906" s="58">
        <v>0</v>
      </c>
      <c r="AQ906" s="58">
        <v>50</v>
      </c>
      <c r="AR906" s="58">
        <v>0</v>
      </c>
      <c r="AS906" s="58">
        <v>0</v>
      </c>
      <c r="AT906" s="58">
        <v>0</v>
      </c>
      <c r="AU906" s="58">
        <v>0</v>
      </c>
      <c r="AV906" s="58">
        <v>2380.25531639985</v>
      </c>
      <c r="AW906" s="58">
        <v>9007.2053163998498</v>
      </c>
      <c r="AX906" s="58">
        <v>17919.257142857099</v>
      </c>
      <c r="AY906" s="58">
        <v>4811.3207547169804</v>
      </c>
      <c r="AZ906" s="58">
        <v>22730.577897574101</v>
      </c>
      <c r="BA906" s="58">
        <v>27237.137910148798</v>
      </c>
    </row>
    <row r="907" spans="1:53">
      <c r="A907" s="56">
        <v>202406</v>
      </c>
      <c r="B907" s="56" t="s">
        <v>528</v>
      </c>
      <c r="C907" s="56" t="s">
        <v>104</v>
      </c>
      <c r="D907" s="56" t="s">
        <v>103</v>
      </c>
      <c r="E907" s="62" t="str">
        <f>VLOOKUP(C907,'[2]2024年门店-截止10.31'!A:C,3,0)</f>
        <v>营业</v>
      </c>
      <c r="F907" s="63">
        <f>VLOOKUP(C907,[2]面积!A:B,2,0)</f>
        <v>62.9</v>
      </c>
      <c r="G907" s="57" t="str">
        <f>IF(OR(E907="营业",E907="装修中"),VLOOKUP(C907,[2]当前组织架构!C:H,6,0),"")</f>
        <v>孙军</v>
      </c>
      <c r="H907" s="57" t="str">
        <f>IF(OR(E907="营业",E907="装修中"),VLOOKUP(C907,[2]当前组织架构!C:H,5,0),"")</f>
        <v>甘胜斌</v>
      </c>
      <c r="I907" s="58">
        <v>94247.51</v>
      </c>
      <c r="J907" s="58">
        <v>5334.7599999999902</v>
      </c>
      <c r="K907" s="58">
        <v>88912.75</v>
      </c>
      <c r="L907" s="58">
        <v>5180.1499999999996</v>
      </c>
      <c r="M907" s="58">
        <v>5090.95</v>
      </c>
      <c r="N907" s="58">
        <v>3182.85</v>
      </c>
      <c r="O907" s="58">
        <v>12505.69</v>
      </c>
      <c r="P907" s="58">
        <v>0</v>
      </c>
      <c r="Q907" s="58">
        <v>-310.297475414026</v>
      </c>
      <c r="R907" s="58">
        <v>25649.342524586002</v>
      </c>
      <c r="S907" s="58">
        <v>5115.9426002263799</v>
      </c>
      <c r="T907" s="58">
        <v>0</v>
      </c>
      <c r="U907" s="58">
        <v>994.17</v>
      </c>
      <c r="V907" s="58">
        <v>31759.455124812401</v>
      </c>
      <c r="W907" s="58">
        <v>57153.294875187603</v>
      </c>
      <c r="X907" s="58">
        <v>20526.57</v>
      </c>
      <c r="Y907" s="58">
        <v>5203.79</v>
      </c>
      <c r="Z907" s="58">
        <v>1833.53</v>
      </c>
      <c r="AA907" s="58">
        <v>6844.16</v>
      </c>
      <c r="AB907" s="58">
        <v>395.74905660376999</v>
      </c>
      <c r="AC907" s="58">
        <v>0</v>
      </c>
      <c r="AD907" s="58">
        <v>34803.799056603799</v>
      </c>
      <c r="AE907" s="58">
        <v>6320.79</v>
      </c>
      <c r="AF907" s="58">
        <v>0</v>
      </c>
      <c r="AG907" s="58">
        <v>332.01</v>
      </c>
      <c r="AH907" s="58">
        <v>855.76</v>
      </c>
      <c r="AI907" s="58">
        <v>0</v>
      </c>
      <c r="AJ907" s="58">
        <v>168.14</v>
      </c>
      <c r="AK907" s="58">
        <v>41.47</v>
      </c>
      <c r="AL907" s="58">
        <v>0</v>
      </c>
      <c r="AM907" s="58">
        <v>417.07</v>
      </c>
      <c r="AN907" s="58">
        <v>1063.4000000000001</v>
      </c>
      <c r="AO907" s="58">
        <v>328.46</v>
      </c>
      <c r="AP907" s="58">
        <v>0</v>
      </c>
      <c r="AQ907" s="58">
        <v>173</v>
      </c>
      <c r="AR907" s="58">
        <v>0</v>
      </c>
      <c r="AS907" s="58">
        <v>0</v>
      </c>
      <c r="AT907" s="58">
        <v>0</v>
      </c>
      <c r="AU907" s="58">
        <v>0</v>
      </c>
      <c r="AV907" s="58">
        <v>2380.25531639985</v>
      </c>
      <c r="AW907" s="58">
        <v>12080.3553163999</v>
      </c>
      <c r="AX907" s="58">
        <v>36434.076190476197</v>
      </c>
      <c r="AY907" s="58">
        <v>5340.5660377358499</v>
      </c>
      <c r="AZ907" s="58">
        <v>41774.642228211997</v>
      </c>
      <c r="BA907" s="58">
        <v>-31505.501726028098</v>
      </c>
    </row>
    <row r="908" spans="1:53">
      <c r="A908" s="56">
        <v>202406</v>
      </c>
      <c r="B908" s="56" t="s">
        <v>528</v>
      </c>
      <c r="C908" s="56" t="s">
        <v>106</v>
      </c>
      <c r="D908" s="56" t="s">
        <v>105</v>
      </c>
      <c r="E908" s="62" t="str">
        <f>VLOOKUP(C908,'[2]2024年门店-截止10.31'!A:C,3,0)</f>
        <v>营业</v>
      </c>
      <c r="F908" s="63">
        <f>VLOOKUP(C908,[2]面积!A:B,2,0)</f>
        <v>81.08</v>
      </c>
      <c r="G908" s="57" t="str">
        <f>IF(OR(E908="营业",E908="装修中"),VLOOKUP(C908,[2]当前组织架构!C:H,6,0),"")</f>
        <v>孙军</v>
      </c>
      <c r="H908" s="57" t="str">
        <f>IF(OR(E908="营业",E908="装修中"),VLOOKUP(C908,[2]当前组织架构!C:H,5,0),"")</f>
        <v>郭洋</v>
      </c>
      <c r="I908" s="58">
        <v>366770.09</v>
      </c>
      <c r="J908" s="58">
        <v>20760.57</v>
      </c>
      <c r="K908" s="58">
        <v>346009.52</v>
      </c>
      <c r="L908" s="58">
        <v>16907.099999999999</v>
      </c>
      <c r="M908" s="58">
        <v>15932.19</v>
      </c>
      <c r="N908" s="58">
        <v>8632.07</v>
      </c>
      <c r="O908" s="58">
        <v>38780.01</v>
      </c>
      <c r="P908" s="58">
        <v>0</v>
      </c>
      <c r="Q908" s="58">
        <v>-959.25049459533705</v>
      </c>
      <c r="R908" s="58">
        <v>79292.119505404698</v>
      </c>
      <c r="S908" s="58">
        <v>15847.322435882899</v>
      </c>
      <c r="T908" s="58">
        <v>0</v>
      </c>
      <c r="U908" s="58">
        <v>2994.63</v>
      </c>
      <c r="V908" s="58">
        <v>98134.071941287606</v>
      </c>
      <c r="W908" s="58">
        <v>247875.44805871201</v>
      </c>
      <c r="X908" s="58">
        <v>44144.1</v>
      </c>
      <c r="Y908" s="58">
        <v>14042.61</v>
      </c>
      <c r="Z908" s="58">
        <v>2665.79</v>
      </c>
      <c r="AA908" s="58">
        <v>13496.04</v>
      </c>
      <c r="AB908" s="58">
        <v>-2151.5137735848998</v>
      </c>
      <c r="AC908" s="58">
        <v>0</v>
      </c>
      <c r="AD908" s="58">
        <v>72197.026226415095</v>
      </c>
      <c r="AE908" s="58">
        <v>9377.6</v>
      </c>
      <c r="AF908" s="58">
        <v>0</v>
      </c>
      <c r="AG908" s="58">
        <v>483.61</v>
      </c>
      <c r="AH908" s="58">
        <v>789.62</v>
      </c>
      <c r="AI908" s="58">
        <v>0</v>
      </c>
      <c r="AJ908" s="58">
        <v>0</v>
      </c>
      <c r="AK908" s="58">
        <v>45.22</v>
      </c>
      <c r="AL908" s="58">
        <v>0</v>
      </c>
      <c r="AM908" s="58">
        <v>3135.09</v>
      </c>
      <c r="AN908" s="58">
        <v>266.81</v>
      </c>
      <c r="AO908" s="58">
        <v>1279.2</v>
      </c>
      <c r="AP908" s="58">
        <v>0</v>
      </c>
      <c r="AQ908" s="58">
        <v>574</v>
      </c>
      <c r="AR908" s="58">
        <v>0</v>
      </c>
      <c r="AS908" s="58">
        <v>0</v>
      </c>
      <c r="AT908" s="58">
        <v>0</v>
      </c>
      <c r="AU908" s="58">
        <v>0</v>
      </c>
      <c r="AV908" s="58">
        <v>2520.8094073089401</v>
      </c>
      <c r="AW908" s="58">
        <v>18471.959407308899</v>
      </c>
      <c r="AX908" s="58">
        <v>110390.47619047599</v>
      </c>
      <c r="AY908" s="58">
        <v>22310.867924528298</v>
      </c>
      <c r="AZ908" s="58">
        <v>132701.344115004</v>
      </c>
      <c r="BA908" s="58">
        <v>24505.1183099837</v>
      </c>
    </row>
    <row r="909" spans="1:53">
      <c r="A909" s="56">
        <v>202406</v>
      </c>
      <c r="B909" s="56" t="s">
        <v>528</v>
      </c>
      <c r="C909" s="56" t="s">
        <v>108</v>
      </c>
      <c r="D909" s="56" t="s">
        <v>107</v>
      </c>
      <c r="E909" s="62" t="str">
        <f>VLOOKUP(C909,'[2]2024年门店-截止10.31'!A:C,3,0)</f>
        <v>营业</v>
      </c>
      <c r="F909" s="63">
        <f>VLOOKUP(C909,[2]面积!A:B,2,0)</f>
        <v>70</v>
      </c>
      <c r="G909" s="57" t="str">
        <f>IF(OR(E909="营业",E909="装修中"),VLOOKUP(C909,[2]当前组织架构!C:H,6,0),"")</f>
        <v>孙军</v>
      </c>
      <c r="H909" s="57" t="str">
        <f>IF(OR(E909="营业",E909="装修中"),VLOOKUP(C909,[2]当前组织架构!C:H,5,0),"")</f>
        <v>郭洋</v>
      </c>
      <c r="I909" s="58">
        <v>150947.71</v>
      </c>
      <c r="J909" s="58">
        <v>8544.20999999999</v>
      </c>
      <c r="K909" s="58">
        <v>142403.5</v>
      </c>
      <c r="L909" s="58">
        <v>8364.56</v>
      </c>
      <c r="M909" s="58">
        <v>7980.46</v>
      </c>
      <c r="N909" s="58">
        <v>10697.46</v>
      </c>
      <c r="O909" s="58">
        <v>18996.23</v>
      </c>
      <c r="P909" s="58">
        <v>0</v>
      </c>
      <c r="Q909" s="58">
        <v>-550.30406755711795</v>
      </c>
      <c r="R909" s="58">
        <v>45488.405932442904</v>
      </c>
      <c r="S909" s="58">
        <v>8226.0558391716295</v>
      </c>
      <c r="T909" s="58">
        <v>0</v>
      </c>
      <c r="U909" s="58">
        <v>2658.05</v>
      </c>
      <c r="V909" s="58">
        <v>56372.511771614503</v>
      </c>
      <c r="W909" s="58">
        <v>86030.988228385497</v>
      </c>
      <c r="X909" s="58">
        <v>19359.650000000001</v>
      </c>
      <c r="Y909" s="58">
        <v>7446.21</v>
      </c>
      <c r="Z909" s="58">
        <v>2079.6</v>
      </c>
      <c r="AA909" s="58">
        <v>6912.28</v>
      </c>
      <c r="AB909" s="58">
        <v>-823.02339622641</v>
      </c>
      <c r="AC909" s="58">
        <v>0</v>
      </c>
      <c r="AD909" s="58">
        <v>34974.716603773602</v>
      </c>
      <c r="AE909" s="58">
        <v>5121.3</v>
      </c>
      <c r="AF909" s="58">
        <v>0</v>
      </c>
      <c r="AG909" s="58">
        <v>458.2</v>
      </c>
      <c r="AH909" s="58">
        <v>426.37</v>
      </c>
      <c r="AI909" s="58">
        <v>0</v>
      </c>
      <c r="AJ909" s="58">
        <v>0</v>
      </c>
      <c r="AK909" s="58">
        <v>43.02</v>
      </c>
      <c r="AL909" s="58">
        <v>0</v>
      </c>
      <c r="AM909" s="58">
        <v>1004.91</v>
      </c>
      <c r="AN909" s="58">
        <v>229.02</v>
      </c>
      <c r="AO909" s="58">
        <v>528.89</v>
      </c>
      <c r="AP909" s="58">
        <v>0</v>
      </c>
      <c r="AQ909" s="58">
        <v>328</v>
      </c>
      <c r="AR909" s="58">
        <v>0</v>
      </c>
      <c r="AS909" s="58">
        <v>0</v>
      </c>
      <c r="AT909" s="58">
        <v>0</v>
      </c>
      <c r="AU909" s="58">
        <v>0</v>
      </c>
      <c r="AV909" s="58">
        <v>2520.8094073089401</v>
      </c>
      <c r="AW909" s="58">
        <v>10660.519407308901</v>
      </c>
      <c r="AX909" s="58">
        <v>17013.333333333299</v>
      </c>
      <c r="AY909" s="58">
        <v>2008.4905660377401</v>
      </c>
      <c r="AZ909" s="58">
        <v>19021.823899371</v>
      </c>
      <c r="BA909" s="58">
        <v>21373.928317932001</v>
      </c>
    </row>
    <row r="910" spans="1:53">
      <c r="A910" s="56">
        <v>202406</v>
      </c>
      <c r="B910" s="56" t="s">
        <v>528</v>
      </c>
      <c r="C910" s="56" t="s">
        <v>110</v>
      </c>
      <c r="D910" s="56" t="s">
        <v>109</v>
      </c>
      <c r="E910" s="62" t="str">
        <f>VLOOKUP(C910,'[2]2024年门店-截止10.31'!A:C,3,0)</f>
        <v>营业</v>
      </c>
      <c r="F910" s="63">
        <f>VLOOKUP(C910,[2]面积!A:B,2,0)</f>
        <v>74.28</v>
      </c>
      <c r="G910" s="57" t="str">
        <f>IF(OR(E910="营业",E910="装修中"),VLOOKUP(C910,[2]当前组织架构!C:H,6,0),"")</f>
        <v>戴斌</v>
      </c>
      <c r="H910" s="57" t="str">
        <f>IF(OR(E910="营业",E910="装修中"),VLOOKUP(C910,[2]当前组织架构!C:H,5,0),"")</f>
        <v>冯珏</v>
      </c>
      <c r="I910" s="58">
        <v>264817.23</v>
      </c>
      <c r="J910" s="58">
        <v>14989.65</v>
      </c>
      <c r="K910" s="58">
        <v>249827.58</v>
      </c>
      <c r="L910" s="58">
        <v>12644.86</v>
      </c>
      <c r="M910" s="58">
        <v>13583.42</v>
      </c>
      <c r="N910" s="58">
        <v>12523.98</v>
      </c>
      <c r="O910" s="58">
        <v>31797.74</v>
      </c>
      <c r="P910" s="58">
        <v>0</v>
      </c>
      <c r="Q910" s="58">
        <v>-843.28930949965195</v>
      </c>
      <c r="R910" s="58">
        <v>69706.710690500302</v>
      </c>
      <c r="S910" s="58">
        <v>13320.988910731699</v>
      </c>
      <c r="T910" s="58">
        <v>0</v>
      </c>
      <c r="U910" s="58">
        <v>2770.12</v>
      </c>
      <c r="V910" s="58">
        <v>85797.819601231997</v>
      </c>
      <c r="W910" s="58">
        <v>164029.760398768</v>
      </c>
      <c r="X910" s="58">
        <v>37818.68</v>
      </c>
      <c r="Y910" s="58">
        <v>4687.16</v>
      </c>
      <c r="Z910" s="58">
        <v>2005.84</v>
      </c>
      <c r="AA910" s="58">
        <v>6882.2</v>
      </c>
      <c r="AB910" s="58">
        <v>1054.20433962264</v>
      </c>
      <c r="AC910" s="58">
        <v>0</v>
      </c>
      <c r="AD910" s="58">
        <v>52448.084339622597</v>
      </c>
      <c r="AE910" s="58">
        <v>6249.93</v>
      </c>
      <c r="AF910" s="58">
        <v>0</v>
      </c>
      <c r="AG910" s="58">
        <v>381.3</v>
      </c>
      <c r="AH910" s="58">
        <v>675.14</v>
      </c>
      <c r="AI910" s="58">
        <v>0</v>
      </c>
      <c r="AJ910" s="58">
        <v>71.510000000000005</v>
      </c>
      <c r="AK910" s="58">
        <v>49.08</v>
      </c>
      <c r="AL910" s="58">
        <v>0</v>
      </c>
      <c r="AM910" s="58">
        <v>1517.89</v>
      </c>
      <c r="AN910" s="58">
        <v>1705.77</v>
      </c>
      <c r="AO910" s="58">
        <v>1154.53</v>
      </c>
      <c r="AP910" s="58">
        <v>0</v>
      </c>
      <c r="AQ910" s="58">
        <v>270</v>
      </c>
      <c r="AR910" s="58">
        <v>0</v>
      </c>
      <c r="AS910" s="58">
        <v>0</v>
      </c>
      <c r="AT910" s="58">
        <v>0</v>
      </c>
      <c r="AU910" s="58">
        <v>0</v>
      </c>
      <c r="AV910" s="58">
        <v>2564.0047608442901</v>
      </c>
      <c r="AW910" s="58">
        <v>14639.1547608443</v>
      </c>
      <c r="AX910" s="58">
        <v>56697.504761904798</v>
      </c>
      <c r="AY910" s="58">
        <v>7258.6132075471696</v>
      </c>
      <c r="AZ910" s="58">
        <v>63956.117969452003</v>
      </c>
      <c r="BA910" s="58">
        <v>32986.403328849097</v>
      </c>
    </row>
    <row r="911" spans="1:53">
      <c r="A911" s="56">
        <v>202406</v>
      </c>
      <c r="B911" s="56" t="s">
        <v>528</v>
      </c>
      <c r="C911" s="56" t="s">
        <v>112</v>
      </c>
      <c r="D911" s="56" t="s">
        <v>111</v>
      </c>
      <c r="E911" s="62" t="str">
        <f>VLOOKUP(C911,'[2]2024年门店-截止10.31'!A:C,3,0)</f>
        <v>营业</v>
      </c>
      <c r="F911" s="63">
        <f>VLOOKUP(C911,[2]面积!A:B,2,0)</f>
        <v>94.36</v>
      </c>
      <c r="G911" s="57" t="str">
        <f>IF(OR(E911="营业",E911="装修中"),VLOOKUP(C911,[2]当前组织架构!C:H,6,0),"")</f>
        <v>孙军</v>
      </c>
      <c r="H911" s="57" t="str">
        <f>IF(OR(E911="营业",E911="装修中"),VLOOKUP(C911,[2]当前组织架构!C:H,5,0),"")</f>
        <v>郭洋</v>
      </c>
      <c r="I911" s="58">
        <v>161288.70000000001</v>
      </c>
      <c r="J911" s="58">
        <v>9129.5500000000193</v>
      </c>
      <c r="K911" s="58">
        <v>152159.15</v>
      </c>
      <c r="L911" s="58">
        <v>9085.6200000000008</v>
      </c>
      <c r="M911" s="58">
        <v>7365.84</v>
      </c>
      <c r="N911" s="58">
        <v>9040.77</v>
      </c>
      <c r="O911" s="58">
        <v>20816.060000000001</v>
      </c>
      <c r="P911" s="58">
        <v>0</v>
      </c>
      <c r="Q911" s="58">
        <v>-553.52637701218498</v>
      </c>
      <c r="R911" s="58">
        <v>45754.763622987797</v>
      </c>
      <c r="S911" s="58">
        <v>8728.9492689073704</v>
      </c>
      <c r="T911" s="58">
        <v>0</v>
      </c>
      <c r="U911" s="58">
        <v>2534.7399999999998</v>
      </c>
      <c r="V911" s="58">
        <v>57018.452891895198</v>
      </c>
      <c r="W911" s="58">
        <v>95140.697108104796</v>
      </c>
      <c r="X911" s="58">
        <v>26970</v>
      </c>
      <c r="Y911" s="58">
        <v>5025.34</v>
      </c>
      <c r="Z911" s="58">
        <v>1272.9000000000001</v>
      </c>
      <c r="AA911" s="58">
        <v>6445.28</v>
      </c>
      <c r="AB911" s="58">
        <v>-301.79547169811002</v>
      </c>
      <c r="AC911" s="58">
        <v>0</v>
      </c>
      <c r="AD911" s="58">
        <v>39411.7245283019</v>
      </c>
      <c r="AE911" s="58">
        <v>5000</v>
      </c>
      <c r="AF911" s="58">
        <v>0</v>
      </c>
      <c r="AG911" s="58">
        <v>594.22</v>
      </c>
      <c r="AH911" s="58">
        <v>573.16999999999996</v>
      </c>
      <c r="AI911" s="58">
        <v>0</v>
      </c>
      <c r="AJ911" s="58">
        <v>46.02</v>
      </c>
      <c r="AK911" s="58">
        <v>54.27</v>
      </c>
      <c r="AL911" s="58">
        <v>0</v>
      </c>
      <c r="AM911" s="58">
        <v>1208.72</v>
      </c>
      <c r="AN911" s="58">
        <v>616.97</v>
      </c>
      <c r="AO911" s="58">
        <v>695.26</v>
      </c>
      <c r="AP911" s="58">
        <v>0</v>
      </c>
      <c r="AQ911" s="58">
        <v>0</v>
      </c>
      <c r="AR911" s="58">
        <v>0</v>
      </c>
      <c r="AS911" s="58">
        <v>0</v>
      </c>
      <c r="AT911" s="58">
        <v>0</v>
      </c>
      <c r="AU911" s="58">
        <v>0</v>
      </c>
      <c r="AV911" s="58">
        <v>2363.7630436725799</v>
      </c>
      <c r="AW911" s="58">
        <v>11152.3930436726</v>
      </c>
      <c r="AX911" s="58">
        <v>33026</v>
      </c>
      <c r="AY911" s="58">
        <v>7433.0754716981101</v>
      </c>
      <c r="AZ911" s="58">
        <v>40459.075471698103</v>
      </c>
      <c r="BA911" s="58">
        <v>4117.5040644321898</v>
      </c>
    </row>
    <row r="912" spans="1:53">
      <c r="A912" s="56">
        <v>202406</v>
      </c>
      <c r="B912" s="56" t="s">
        <v>528</v>
      </c>
      <c r="C912" s="56" t="s">
        <v>114</v>
      </c>
      <c r="D912" s="56" t="s">
        <v>113</v>
      </c>
      <c r="E912" s="62" t="str">
        <f>VLOOKUP(C912,'[2]2024年门店-截止10.31'!A:C,3,0)</f>
        <v>营业</v>
      </c>
      <c r="F912" s="63">
        <f>VLOOKUP(C912,[2]面积!A:B,2,0)</f>
        <v>70.5</v>
      </c>
      <c r="G912" s="57" t="str">
        <f>IF(OR(E912="营业",E912="装修中"),VLOOKUP(C912,[2]当前组织架构!C:H,6,0),"")</f>
        <v>孙军</v>
      </c>
      <c r="H912" s="57" t="str">
        <f>IF(OR(E912="营业",E912="装修中"),VLOOKUP(C912,[2]当前组织架构!C:H,5,0),"")</f>
        <v>郭洋</v>
      </c>
      <c r="I912" s="58">
        <v>308777.82</v>
      </c>
      <c r="J912" s="58">
        <v>17477.990000000002</v>
      </c>
      <c r="K912" s="58">
        <v>291299.83</v>
      </c>
      <c r="L912" s="58">
        <v>15627.78</v>
      </c>
      <c r="M912" s="58">
        <v>13636.94</v>
      </c>
      <c r="N912" s="58">
        <v>11705.68</v>
      </c>
      <c r="O912" s="58">
        <v>33446.6</v>
      </c>
      <c r="P912" s="58">
        <v>0</v>
      </c>
      <c r="Q912" s="58">
        <v>-889.51184330312697</v>
      </c>
      <c r="R912" s="58">
        <v>73527.488156696898</v>
      </c>
      <c r="S912" s="58">
        <v>14026.1127008023</v>
      </c>
      <c r="T912" s="58">
        <v>0</v>
      </c>
      <c r="U912" s="58">
        <v>2626.25</v>
      </c>
      <c r="V912" s="58">
        <v>90179.850857499201</v>
      </c>
      <c r="W912" s="58">
        <v>201119.97914250099</v>
      </c>
      <c r="X912" s="58">
        <v>36758</v>
      </c>
      <c r="Y912" s="58">
        <v>6952.85</v>
      </c>
      <c r="Z912" s="58">
        <v>3192.75</v>
      </c>
      <c r="AA912" s="58">
        <v>6751.28</v>
      </c>
      <c r="AB912" s="58">
        <v>1985.97320754717</v>
      </c>
      <c r="AC912" s="58">
        <v>0</v>
      </c>
      <c r="AD912" s="58">
        <v>55640.853207547203</v>
      </c>
      <c r="AE912" s="58">
        <v>7886.42</v>
      </c>
      <c r="AF912" s="58">
        <v>0</v>
      </c>
      <c r="AG912" s="58">
        <v>513.82000000000005</v>
      </c>
      <c r="AH912" s="58">
        <v>616.51</v>
      </c>
      <c r="AI912" s="58">
        <v>689.68</v>
      </c>
      <c r="AJ912" s="58">
        <v>283.52999999999997</v>
      </c>
      <c r="AK912" s="58">
        <v>41.53</v>
      </c>
      <c r="AL912" s="58">
        <v>0</v>
      </c>
      <c r="AM912" s="58">
        <v>1233.04</v>
      </c>
      <c r="AN912" s="58">
        <v>236.57</v>
      </c>
      <c r="AO912" s="58">
        <v>880.67</v>
      </c>
      <c r="AP912" s="58">
        <v>0</v>
      </c>
      <c r="AQ912" s="58">
        <v>123</v>
      </c>
      <c r="AR912" s="58">
        <v>0</v>
      </c>
      <c r="AS912" s="58">
        <v>0</v>
      </c>
      <c r="AT912" s="58">
        <v>0</v>
      </c>
      <c r="AU912" s="58">
        <v>0</v>
      </c>
      <c r="AV912" s="58">
        <v>2287.51069375834</v>
      </c>
      <c r="AW912" s="58">
        <v>14792.280693758299</v>
      </c>
      <c r="AX912" s="58">
        <v>49014.285714285703</v>
      </c>
      <c r="AY912" s="58">
        <v>5027.5188679245302</v>
      </c>
      <c r="AZ912" s="58">
        <v>54041.804582210199</v>
      </c>
      <c r="BA912" s="58">
        <v>76645.040658985294</v>
      </c>
    </row>
    <row r="913" spans="1:53">
      <c r="A913" s="56">
        <v>202406</v>
      </c>
      <c r="B913" s="56" t="s">
        <v>528</v>
      </c>
      <c r="C913" s="56" t="s">
        <v>116</v>
      </c>
      <c r="D913" s="56" t="s">
        <v>115</v>
      </c>
      <c r="E913" s="62" t="str">
        <f>VLOOKUP(C913,'[2]2024年门店-截止10.31'!A:C,3,0)</f>
        <v>营业</v>
      </c>
      <c r="F913" s="63">
        <f>VLOOKUP(C913,[2]面积!A:B,2,0)</f>
        <v>110.09</v>
      </c>
      <c r="G913" s="57" t="str">
        <f>IF(OR(E913="营业",E913="装修中"),VLOOKUP(C913,[2]当前组织架构!C:H,6,0),"")</f>
        <v>孙军</v>
      </c>
      <c r="H913" s="57" t="str">
        <f>IF(OR(E913="营业",E913="装修中"),VLOOKUP(C913,[2]当前组织架构!C:H,5,0),"")</f>
        <v>甘胜斌</v>
      </c>
      <c r="I913" s="58">
        <v>151032.16</v>
      </c>
      <c r="J913" s="58">
        <v>8548.9899999999907</v>
      </c>
      <c r="K913" s="58">
        <v>142483.17000000001</v>
      </c>
      <c r="L913" s="58">
        <v>8452.25</v>
      </c>
      <c r="M913" s="58">
        <v>6772.96</v>
      </c>
      <c r="N913" s="58">
        <v>6149.7</v>
      </c>
      <c r="O913" s="58">
        <v>18507.349999999999</v>
      </c>
      <c r="P913" s="58">
        <v>0</v>
      </c>
      <c r="Q913" s="58">
        <v>-476.71557047038402</v>
      </c>
      <c r="R913" s="58">
        <v>39405.544429529597</v>
      </c>
      <c r="S913" s="58">
        <v>7671.9884459020104</v>
      </c>
      <c r="T913" s="58">
        <v>0</v>
      </c>
      <c r="U913" s="58">
        <v>1299.99</v>
      </c>
      <c r="V913" s="58">
        <v>48377.522875431598</v>
      </c>
      <c r="W913" s="58">
        <v>94105.647124568393</v>
      </c>
      <c r="X913" s="58">
        <v>18124</v>
      </c>
      <c r="Y913" s="58">
        <v>8975.98</v>
      </c>
      <c r="Z913" s="58">
        <v>957.63</v>
      </c>
      <c r="AA913" s="58">
        <v>4553.5200000000004</v>
      </c>
      <c r="AB913" s="58">
        <v>275.58509433962001</v>
      </c>
      <c r="AC913" s="58">
        <v>0</v>
      </c>
      <c r="AD913" s="58">
        <v>32886.715094339597</v>
      </c>
      <c r="AE913" s="58">
        <v>3119.8</v>
      </c>
      <c r="AF913" s="58">
        <v>16</v>
      </c>
      <c r="AG913" s="58">
        <v>510.44</v>
      </c>
      <c r="AH913" s="58">
        <v>645.53</v>
      </c>
      <c r="AI913" s="58">
        <v>0</v>
      </c>
      <c r="AJ913" s="58">
        <v>336.28</v>
      </c>
      <c r="AK913" s="58">
        <v>51.78</v>
      </c>
      <c r="AL913" s="58">
        <v>0</v>
      </c>
      <c r="AM913" s="58">
        <v>1655.21</v>
      </c>
      <c r="AN913" s="58">
        <v>1124.27</v>
      </c>
      <c r="AO913" s="58">
        <v>828.03</v>
      </c>
      <c r="AP913" s="58">
        <v>0</v>
      </c>
      <c r="AQ913" s="58">
        <v>160</v>
      </c>
      <c r="AR913" s="58">
        <v>0</v>
      </c>
      <c r="AS913" s="58">
        <v>0</v>
      </c>
      <c r="AT913" s="58">
        <v>0</v>
      </c>
      <c r="AU913" s="58">
        <v>0</v>
      </c>
      <c r="AV913" s="58">
        <v>2380.25531639985</v>
      </c>
      <c r="AW913" s="58">
        <v>10827.5953163998</v>
      </c>
      <c r="AX913" s="58">
        <v>32712.4571428571</v>
      </c>
      <c r="AY913" s="58">
        <v>8204.8207547169804</v>
      </c>
      <c r="AZ913" s="58">
        <v>40917.277897574102</v>
      </c>
      <c r="BA913" s="58">
        <v>9474.0588162549193</v>
      </c>
    </row>
    <row r="914" spans="1:53">
      <c r="A914" s="56">
        <v>202406</v>
      </c>
      <c r="B914" s="56" t="s">
        <v>528</v>
      </c>
      <c r="C914" s="56" t="s">
        <v>120</v>
      </c>
      <c r="D914" s="56" t="s">
        <v>119</v>
      </c>
      <c r="E914" s="62" t="str">
        <f>VLOOKUP(C914,'[2]2024年门店-截止10.31'!A:C,3,0)</f>
        <v>已闭店</v>
      </c>
      <c r="F914" s="63">
        <f>VLOOKUP(C914,[2]面积!A:B,2,0)</f>
        <v>80.62</v>
      </c>
      <c r="G914" s="57" t="str">
        <f>IF(OR(E914="营业",E914="装修中"),VLOOKUP(C914,[2]当前组织架构!C:H,6,0),"")</f>
        <v/>
      </c>
      <c r="H914" s="57" t="str">
        <f>IF(OR(E914="营业",E914="装修中"),VLOOKUP(C914,[2]当前组织架构!C:H,5,0),"")</f>
        <v/>
      </c>
      <c r="I914" s="58">
        <v>89832.63</v>
      </c>
      <c r="J914" s="58">
        <v>2616.48000000001</v>
      </c>
      <c r="K914" s="58">
        <v>87216.15</v>
      </c>
      <c r="L914" s="58">
        <v>5210.5600000000004</v>
      </c>
      <c r="M914" s="58">
        <v>4348.49</v>
      </c>
      <c r="N914" s="58">
        <v>2744.22</v>
      </c>
      <c r="O914" s="58">
        <v>10891.12</v>
      </c>
      <c r="P914" s="58">
        <v>0</v>
      </c>
      <c r="Q914" s="58">
        <v>-277.244239934311</v>
      </c>
      <c r="R914" s="58">
        <v>22917.145760065701</v>
      </c>
      <c r="S914" s="58">
        <v>4495.8155143400299</v>
      </c>
      <c r="T914" s="58">
        <v>0</v>
      </c>
      <c r="U914" s="58">
        <v>6529</v>
      </c>
      <c r="V914" s="58">
        <v>33941.961274405701</v>
      </c>
      <c r="W914" s="58">
        <v>53274.1887255943</v>
      </c>
      <c r="X914" s="58">
        <v>14280.5</v>
      </c>
      <c r="Y914" s="58">
        <v>1562.02</v>
      </c>
      <c r="Z914" s="58">
        <v>254.9</v>
      </c>
      <c r="AA914" s="58">
        <v>2768.78</v>
      </c>
      <c r="AB914" s="58">
        <v>792</v>
      </c>
      <c r="AC914" s="58">
        <v>0</v>
      </c>
      <c r="AD914" s="58">
        <v>19658.2</v>
      </c>
      <c r="AE914" s="58">
        <v>2000</v>
      </c>
      <c r="AF914" s="58">
        <v>0</v>
      </c>
      <c r="AG914" s="58">
        <v>12</v>
      </c>
      <c r="AH914" s="58">
        <v>50</v>
      </c>
      <c r="AI914" s="58">
        <v>0</v>
      </c>
      <c r="AJ914" s="58">
        <v>0</v>
      </c>
      <c r="AK914" s="58">
        <v>39.9</v>
      </c>
      <c r="AL914" s="58">
        <v>0</v>
      </c>
      <c r="AM914" s="58">
        <v>1311.88</v>
      </c>
      <c r="AN914" s="58">
        <v>876.95</v>
      </c>
      <c r="AO914" s="58">
        <v>485.76</v>
      </c>
      <c r="AP914" s="58">
        <v>0</v>
      </c>
      <c r="AQ914" s="58">
        <v>50</v>
      </c>
      <c r="AR914" s="58">
        <v>0</v>
      </c>
      <c r="AS914" s="58">
        <v>0</v>
      </c>
      <c r="AT914" s="58">
        <v>0</v>
      </c>
      <c r="AU914" s="58">
        <v>0</v>
      </c>
      <c r="AV914" s="58">
        <v>2112.52417084729</v>
      </c>
      <c r="AW914" s="58">
        <v>6939.0141708472902</v>
      </c>
      <c r="AX914" s="58">
        <v>19348.8</v>
      </c>
      <c r="AY914" s="58">
        <v>6341.13</v>
      </c>
      <c r="AZ914" s="58">
        <v>25689.93</v>
      </c>
      <c r="BA914" s="58">
        <v>987.04455474701194</v>
      </c>
    </row>
    <row r="915" spans="1:53">
      <c r="A915" s="56">
        <v>202406</v>
      </c>
      <c r="B915" s="56" t="s">
        <v>528</v>
      </c>
      <c r="C915" s="56" t="s">
        <v>124</v>
      </c>
      <c r="D915" s="56" t="s">
        <v>123</v>
      </c>
      <c r="E915" s="62" t="str">
        <f>VLOOKUP(C915,'[2]2024年门店-截止10.31'!A:C,3,0)</f>
        <v>营业</v>
      </c>
      <c r="F915" s="63">
        <f>VLOOKUP(C915,[2]面积!A:B,2,0)</f>
        <v>74</v>
      </c>
      <c r="G915" s="57" t="str">
        <f>IF(OR(E915="营业",E915="装修中"),VLOOKUP(C915,[2]当前组织架构!C:H,6,0),"")</f>
        <v>戴斌</v>
      </c>
      <c r="H915" s="57" t="str">
        <f>IF(OR(E915="营业",E915="装修中"),VLOOKUP(C915,[2]当前组织架构!C:H,5,0),"")</f>
        <v>董婷婷</v>
      </c>
      <c r="I915" s="58">
        <v>219649.46</v>
      </c>
      <c r="J915" s="58">
        <v>12432.99</v>
      </c>
      <c r="K915" s="58">
        <v>207216.47</v>
      </c>
      <c r="L915" s="58">
        <v>11929.97</v>
      </c>
      <c r="M915" s="58">
        <v>10578.14</v>
      </c>
      <c r="N915" s="58">
        <v>13460.33</v>
      </c>
      <c r="O915" s="58">
        <v>27251.03</v>
      </c>
      <c r="P915" s="58">
        <v>0</v>
      </c>
      <c r="Q915" s="58">
        <v>-755.666948309482</v>
      </c>
      <c r="R915" s="58">
        <v>62463.803051690498</v>
      </c>
      <c r="S915" s="58">
        <v>11606.119947212899</v>
      </c>
      <c r="T915" s="58">
        <v>0</v>
      </c>
      <c r="U915" s="58">
        <v>2721.54</v>
      </c>
      <c r="V915" s="58">
        <v>76791.462998903298</v>
      </c>
      <c r="W915" s="58">
        <v>130425.00700109699</v>
      </c>
      <c r="X915" s="58">
        <v>31624.94</v>
      </c>
      <c r="Y915" s="58">
        <v>7923.16</v>
      </c>
      <c r="Z915" s="58">
        <v>600.54</v>
      </c>
      <c r="AA915" s="58">
        <v>7974.85</v>
      </c>
      <c r="AB915" s="58">
        <v>-221.26528301887001</v>
      </c>
      <c r="AC915" s="58">
        <v>0</v>
      </c>
      <c r="AD915" s="58">
        <v>47902.224716981102</v>
      </c>
      <c r="AE915" s="58">
        <v>5377.74</v>
      </c>
      <c r="AF915" s="58">
        <v>0</v>
      </c>
      <c r="AG915" s="58">
        <v>395.96</v>
      </c>
      <c r="AH915" s="58">
        <v>284.69</v>
      </c>
      <c r="AI915" s="58">
        <v>92.38</v>
      </c>
      <c r="AJ915" s="58">
        <v>92.04</v>
      </c>
      <c r="AK915" s="58">
        <v>33.54</v>
      </c>
      <c r="AL915" s="58">
        <v>0</v>
      </c>
      <c r="AM915" s="58">
        <v>1112.72</v>
      </c>
      <c r="AN915" s="58">
        <v>1087.74</v>
      </c>
      <c r="AO915" s="58">
        <v>836.61</v>
      </c>
      <c r="AP915" s="58">
        <v>0</v>
      </c>
      <c r="AQ915" s="58">
        <v>50</v>
      </c>
      <c r="AR915" s="58">
        <v>0</v>
      </c>
      <c r="AS915" s="58">
        <v>0</v>
      </c>
      <c r="AT915" s="58">
        <v>0</v>
      </c>
      <c r="AU915" s="58">
        <v>0</v>
      </c>
      <c r="AV915" s="58">
        <v>2520.8094073089401</v>
      </c>
      <c r="AW915" s="58">
        <v>11884.2294073089</v>
      </c>
      <c r="AX915" s="58">
        <v>33805.371428571401</v>
      </c>
      <c r="AY915" s="58">
        <v>19490.339622641499</v>
      </c>
      <c r="AZ915" s="58">
        <v>53295.7110512129</v>
      </c>
      <c r="BA915" s="58">
        <v>17342.8418255941</v>
      </c>
    </row>
    <row r="916" spans="1:53">
      <c r="A916" s="56">
        <v>202406</v>
      </c>
      <c r="B916" s="56" t="s">
        <v>528</v>
      </c>
      <c r="C916" s="56" t="s">
        <v>128</v>
      </c>
      <c r="D916" s="56" t="s">
        <v>127</v>
      </c>
      <c r="E916" s="62" t="str">
        <f>VLOOKUP(C916,'[2]2024年门店-截止10.31'!A:C,3,0)</f>
        <v>已闭店</v>
      </c>
      <c r="F916" s="63">
        <f>VLOOKUP(C916,[2]面积!A:B,2,0)</f>
        <v>113</v>
      </c>
      <c r="G916" s="57" t="str">
        <f>IF(OR(E916="营业",E916="装修中"),VLOOKUP(C916,[2]当前组织架构!C:H,6,0),"")</f>
        <v/>
      </c>
      <c r="H916" s="57" t="str">
        <f>IF(OR(E916="营业",E916="装修中"),VLOOKUP(C916,[2]当前组织架构!C:H,5,0),"")</f>
        <v/>
      </c>
      <c r="I916" s="58">
        <v>112858.19</v>
      </c>
      <c r="J916" s="58">
        <v>3287.13</v>
      </c>
      <c r="K916" s="58">
        <v>109571.06</v>
      </c>
      <c r="L916" s="58">
        <v>6998.95</v>
      </c>
      <c r="M916" s="58">
        <v>7523.42</v>
      </c>
      <c r="N916" s="58">
        <v>4216.57</v>
      </c>
      <c r="O916" s="58">
        <v>16537.599999999999</v>
      </c>
      <c r="P916" s="58">
        <v>0</v>
      </c>
      <c r="Q916" s="58">
        <v>-421.66306248245002</v>
      </c>
      <c r="R916" s="58">
        <v>34854.876937517503</v>
      </c>
      <c r="S916" s="58">
        <v>6830.59195021903</v>
      </c>
      <c r="T916" s="58">
        <v>365.53</v>
      </c>
      <c r="U916" s="58">
        <v>4155.37</v>
      </c>
      <c r="V916" s="58">
        <v>46206.368887736498</v>
      </c>
      <c r="W916" s="58">
        <v>63364.691112263499</v>
      </c>
      <c r="X916" s="58">
        <v>17618.45</v>
      </c>
      <c r="Y916" s="58">
        <v>5733.68</v>
      </c>
      <c r="Z916" s="58">
        <v>764.5</v>
      </c>
      <c r="AA916" s="58">
        <v>3890.21</v>
      </c>
      <c r="AB916" s="58">
        <v>1081.7016981132101</v>
      </c>
      <c r="AC916" s="58">
        <v>0</v>
      </c>
      <c r="AD916" s="58">
        <v>29088.5416981132</v>
      </c>
      <c r="AE916" s="58">
        <v>3500</v>
      </c>
      <c r="AF916" s="58">
        <v>0</v>
      </c>
      <c r="AG916" s="58">
        <v>330.6</v>
      </c>
      <c r="AH916" s="58">
        <v>252</v>
      </c>
      <c r="AI916" s="58">
        <v>0</v>
      </c>
      <c r="AJ916" s="58">
        <v>0</v>
      </c>
      <c r="AK916" s="58">
        <v>38.450000000000003</v>
      </c>
      <c r="AL916" s="58">
        <v>0</v>
      </c>
      <c r="AM916" s="58">
        <v>978.31</v>
      </c>
      <c r="AN916" s="58">
        <v>606.82000000000005</v>
      </c>
      <c r="AO916" s="58">
        <v>403.94</v>
      </c>
      <c r="AP916" s="58">
        <v>0</v>
      </c>
      <c r="AQ916" s="58">
        <v>0</v>
      </c>
      <c r="AR916" s="58">
        <v>0</v>
      </c>
      <c r="AS916" s="58">
        <v>0</v>
      </c>
      <c r="AT916" s="58">
        <v>0</v>
      </c>
      <c r="AU916" s="58">
        <v>0</v>
      </c>
      <c r="AV916" s="58">
        <v>1814.58538709662</v>
      </c>
      <c r="AW916" s="58">
        <v>7924.7053870966201</v>
      </c>
      <c r="AX916" s="58">
        <v>24860</v>
      </c>
      <c r="AY916" s="58">
        <v>9001</v>
      </c>
      <c r="AZ916" s="58">
        <v>33861</v>
      </c>
      <c r="BA916" s="58">
        <v>-7509.5559729463203</v>
      </c>
    </row>
    <row r="917" spans="1:53">
      <c r="A917" s="56">
        <v>202406</v>
      </c>
      <c r="B917" s="56" t="s">
        <v>528</v>
      </c>
      <c r="C917" s="56" t="s">
        <v>130</v>
      </c>
      <c r="D917" s="56" t="s">
        <v>129</v>
      </c>
      <c r="E917" s="62" t="str">
        <f>VLOOKUP(C917,'[2]2024年门店-截止10.31'!A:C,3,0)</f>
        <v>营业</v>
      </c>
      <c r="F917" s="63">
        <f>VLOOKUP(C917,[2]面积!A:B,2,0)</f>
        <v>131.47999999999999</v>
      </c>
      <c r="G917" s="57" t="str">
        <f>IF(OR(E917="营业",E917="装修中"),VLOOKUP(C917,[2]当前组织架构!C:H,6,0),"")</f>
        <v>孙军</v>
      </c>
      <c r="H917" s="57" t="str">
        <f>IF(OR(E917="营业",E917="装修中"),VLOOKUP(C917,[2]当前组织架构!C:H,5,0),"")</f>
        <v>郭洋</v>
      </c>
      <c r="I917" s="58">
        <v>140802.69</v>
      </c>
      <c r="J917" s="58">
        <v>7969.95999999999</v>
      </c>
      <c r="K917" s="58">
        <v>132832.73000000001</v>
      </c>
      <c r="L917" s="58">
        <v>8288.7900000000009</v>
      </c>
      <c r="M917" s="58">
        <v>7100.52</v>
      </c>
      <c r="N917" s="58">
        <v>6933.58</v>
      </c>
      <c r="O917" s="58">
        <v>16235.25</v>
      </c>
      <c r="P917" s="58">
        <v>0</v>
      </c>
      <c r="Q917" s="58">
        <v>-460.88826727414499</v>
      </c>
      <c r="R917" s="58">
        <v>38097.251732725897</v>
      </c>
      <c r="S917" s="58">
        <v>6976.1082814302299</v>
      </c>
      <c r="T917" s="58">
        <v>0</v>
      </c>
      <c r="U917" s="58">
        <v>1367.45</v>
      </c>
      <c r="V917" s="58">
        <v>46440.810014156101</v>
      </c>
      <c r="W917" s="58">
        <v>86391.919985843895</v>
      </c>
      <c r="X917" s="58">
        <v>22394.5</v>
      </c>
      <c r="Y917" s="58">
        <v>2759.06</v>
      </c>
      <c r="Z917" s="58">
        <v>169.26</v>
      </c>
      <c r="AA917" s="58">
        <v>4212.5200000000004</v>
      </c>
      <c r="AB917" s="58">
        <v>-123.61301886792501</v>
      </c>
      <c r="AC917" s="58">
        <v>0</v>
      </c>
      <c r="AD917" s="58">
        <v>29411.726981132098</v>
      </c>
      <c r="AE917" s="58">
        <v>5500</v>
      </c>
      <c r="AF917" s="58">
        <v>0</v>
      </c>
      <c r="AG917" s="58">
        <v>443.68</v>
      </c>
      <c r="AH917" s="58">
        <v>688.98</v>
      </c>
      <c r="AI917" s="58">
        <v>620</v>
      </c>
      <c r="AJ917" s="58">
        <v>46.02</v>
      </c>
      <c r="AK917" s="58">
        <v>41.35</v>
      </c>
      <c r="AL917" s="58">
        <v>0</v>
      </c>
      <c r="AM917" s="58">
        <v>1016.16</v>
      </c>
      <c r="AN917" s="58">
        <v>879.02</v>
      </c>
      <c r="AO917" s="58">
        <v>564.95000000000005</v>
      </c>
      <c r="AP917" s="58">
        <v>0</v>
      </c>
      <c r="AQ917" s="58">
        <v>0</v>
      </c>
      <c r="AR917" s="58">
        <v>0</v>
      </c>
      <c r="AS917" s="58">
        <v>0</v>
      </c>
      <c r="AT917" s="58">
        <v>0</v>
      </c>
      <c r="AU917" s="58">
        <v>0</v>
      </c>
      <c r="AV917" s="58">
        <v>2363.7630436725799</v>
      </c>
      <c r="AW917" s="58">
        <v>12163.923043672599</v>
      </c>
      <c r="AX917" s="58">
        <v>17638.352380952401</v>
      </c>
      <c r="AY917" s="58">
        <v>8551.8113207547194</v>
      </c>
      <c r="AZ917" s="58">
        <v>26190.163701707101</v>
      </c>
      <c r="BA917" s="58">
        <v>18626.1062593321</v>
      </c>
    </row>
    <row r="918" spans="1:53">
      <c r="A918" s="56">
        <v>202406</v>
      </c>
      <c r="B918" s="56" t="s">
        <v>528</v>
      </c>
      <c r="C918" s="56" t="s">
        <v>132</v>
      </c>
      <c r="D918" s="56" t="s">
        <v>131</v>
      </c>
      <c r="E918" s="62" t="str">
        <f>VLOOKUP(C918,'[2]2024年门店-截止10.31'!A:C,3,0)</f>
        <v>营业</v>
      </c>
      <c r="F918" s="63">
        <f>VLOOKUP(C918,[2]面积!A:B,2,0)</f>
        <v>143</v>
      </c>
      <c r="G918" s="57" t="str">
        <f>IF(OR(E918="营业",E918="装修中"),VLOOKUP(C918,[2]当前组织架构!C:H,6,0),"")</f>
        <v>孙军</v>
      </c>
      <c r="H918" s="57" t="str">
        <f>IF(OR(E918="营业",E918="装修中"),VLOOKUP(C918,[2]当前组织架构!C:H,5,0),"")</f>
        <v>殷艳花</v>
      </c>
      <c r="I918" s="58">
        <v>110689.89</v>
      </c>
      <c r="J918" s="58">
        <v>6265.47</v>
      </c>
      <c r="K918" s="58">
        <v>104424.42</v>
      </c>
      <c r="L918" s="58">
        <v>6035.56</v>
      </c>
      <c r="M918" s="58">
        <v>5549.75</v>
      </c>
      <c r="N918" s="58">
        <v>5894.37</v>
      </c>
      <c r="O918" s="58">
        <v>12825.19</v>
      </c>
      <c r="P918" s="58">
        <v>0</v>
      </c>
      <c r="Q918" s="58">
        <v>-362.23632738166799</v>
      </c>
      <c r="R918" s="58">
        <v>29942.6336726183</v>
      </c>
      <c r="S918" s="58">
        <v>5500.2036181073199</v>
      </c>
      <c r="T918" s="58">
        <v>0</v>
      </c>
      <c r="U918" s="58">
        <v>1433.01</v>
      </c>
      <c r="V918" s="58">
        <v>36875.8472907256</v>
      </c>
      <c r="W918" s="58">
        <v>67548.572709274405</v>
      </c>
      <c r="X918" s="58">
        <v>16262.06</v>
      </c>
      <c r="Y918" s="58">
        <v>8075.86</v>
      </c>
      <c r="Z918" s="58">
        <v>319</v>
      </c>
      <c r="AA918" s="58">
        <v>4686.38</v>
      </c>
      <c r="AB918" s="58">
        <v>-1062.94509433962</v>
      </c>
      <c r="AC918" s="58">
        <v>0</v>
      </c>
      <c r="AD918" s="58">
        <v>28280.354905660399</v>
      </c>
      <c r="AE918" s="58">
        <v>3132.8</v>
      </c>
      <c r="AF918" s="58">
        <v>0</v>
      </c>
      <c r="AG918" s="58">
        <v>136.16</v>
      </c>
      <c r="AH918" s="58">
        <v>838.1</v>
      </c>
      <c r="AI918" s="58">
        <v>0</v>
      </c>
      <c r="AJ918" s="58">
        <v>33.630000000000003</v>
      </c>
      <c r="AK918" s="58">
        <v>38.619999999999997</v>
      </c>
      <c r="AL918" s="58">
        <v>0</v>
      </c>
      <c r="AM918" s="58">
        <v>699.16</v>
      </c>
      <c r="AN918" s="58">
        <v>235.96</v>
      </c>
      <c r="AO918" s="58">
        <v>537.30999999999995</v>
      </c>
      <c r="AP918" s="58">
        <v>0</v>
      </c>
      <c r="AQ918" s="58">
        <v>50</v>
      </c>
      <c r="AR918" s="58">
        <v>0</v>
      </c>
      <c r="AS918" s="58">
        <v>0</v>
      </c>
      <c r="AT918" s="58">
        <v>0</v>
      </c>
      <c r="AU918" s="58">
        <v>0</v>
      </c>
      <c r="AV918" s="58">
        <v>2520.8094073089401</v>
      </c>
      <c r="AW918" s="58">
        <v>8222.5494073089394</v>
      </c>
      <c r="AX918" s="58">
        <v>14900.4380952381</v>
      </c>
      <c r="AY918" s="58">
        <v>3736.7924528301901</v>
      </c>
      <c r="AZ918" s="58">
        <v>18637.230548068299</v>
      </c>
      <c r="BA918" s="58">
        <v>12408.437848236799</v>
      </c>
    </row>
    <row r="919" spans="1:53">
      <c r="A919" s="56">
        <v>202406</v>
      </c>
      <c r="B919" s="56" t="s">
        <v>528</v>
      </c>
      <c r="C919" s="56" t="s">
        <v>134</v>
      </c>
      <c r="D919" s="56" t="s">
        <v>133</v>
      </c>
      <c r="E919" s="62" t="str">
        <f>VLOOKUP(C919,'[2]2024年门店-截止10.31'!A:C,3,0)</f>
        <v>营业</v>
      </c>
      <c r="F919" s="63">
        <f>VLOOKUP(C919,[2]面积!A:B,2,0)</f>
        <v>79</v>
      </c>
      <c r="G919" s="57" t="str">
        <f>IF(OR(E919="营业",E919="装修中"),VLOOKUP(C919,[2]当前组织架构!C:H,6,0),"")</f>
        <v>刘佳</v>
      </c>
      <c r="H919" s="57" t="str">
        <f>IF(OR(E919="营业",E919="装修中"),VLOOKUP(C919,[2]当前组织架构!C:H,5,0),"")</f>
        <v>袁春福</v>
      </c>
      <c r="I919" s="58">
        <v>98921.26</v>
      </c>
      <c r="J919" s="58">
        <v>2881.2</v>
      </c>
      <c r="K919" s="58">
        <v>96040.06</v>
      </c>
      <c r="L919" s="58">
        <v>5601.08</v>
      </c>
      <c r="M919" s="58">
        <v>7085.11</v>
      </c>
      <c r="N919" s="58">
        <v>4692.28</v>
      </c>
      <c r="O919" s="58">
        <v>15224.64</v>
      </c>
      <c r="P919" s="58">
        <v>0</v>
      </c>
      <c r="Q919" s="58">
        <v>-389.70735817776301</v>
      </c>
      <c r="R919" s="58">
        <v>32213.402641822198</v>
      </c>
      <c r="S919" s="58">
        <v>6297.0583560776604</v>
      </c>
      <c r="T919" s="58">
        <v>411.4</v>
      </c>
      <c r="U919" s="58">
        <v>3718.41</v>
      </c>
      <c r="V919" s="58">
        <v>42640.270997899897</v>
      </c>
      <c r="W919" s="58">
        <v>53399.7890021001</v>
      </c>
      <c r="X919" s="58">
        <v>14361.65</v>
      </c>
      <c r="Y919" s="58">
        <v>6076.56</v>
      </c>
      <c r="Z919" s="58">
        <v>357.16</v>
      </c>
      <c r="AA919" s="58">
        <v>3330.41</v>
      </c>
      <c r="AB919" s="58">
        <v>524.34056603774002</v>
      </c>
      <c r="AC919" s="58">
        <v>0</v>
      </c>
      <c r="AD919" s="58">
        <v>24650.120566037702</v>
      </c>
      <c r="AE919" s="58">
        <v>5230.95</v>
      </c>
      <c r="AF919" s="58">
        <v>0</v>
      </c>
      <c r="AG919" s="58">
        <v>179.31</v>
      </c>
      <c r="AH919" s="58">
        <v>250</v>
      </c>
      <c r="AI919" s="58">
        <v>0</v>
      </c>
      <c r="AJ919" s="58">
        <v>30.09</v>
      </c>
      <c r="AK919" s="58">
        <v>39.61</v>
      </c>
      <c r="AL919" s="58">
        <v>0</v>
      </c>
      <c r="AM919" s="58">
        <v>597.55999999999995</v>
      </c>
      <c r="AN919" s="58">
        <v>709.8</v>
      </c>
      <c r="AO919" s="58">
        <v>286.58999999999997</v>
      </c>
      <c r="AP919" s="58">
        <v>0</v>
      </c>
      <c r="AQ919" s="58">
        <v>0</v>
      </c>
      <c r="AR919" s="58">
        <v>0</v>
      </c>
      <c r="AS919" s="58">
        <v>0</v>
      </c>
      <c r="AT919" s="58">
        <v>0</v>
      </c>
      <c r="AU919" s="58">
        <v>0</v>
      </c>
      <c r="AV919" s="58">
        <v>1814.58538709662</v>
      </c>
      <c r="AW919" s="58">
        <v>9138.4953870966201</v>
      </c>
      <c r="AX919" s="58">
        <v>11846</v>
      </c>
      <c r="AY919" s="58">
        <v>5925</v>
      </c>
      <c r="AZ919" s="58">
        <v>17771</v>
      </c>
      <c r="BA919" s="58">
        <v>1840.17304896578</v>
      </c>
    </row>
    <row r="920" spans="1:53">
      <c r="A920" s="56">
        <v>202406</v>
      </c>
      <c r="B920" s="56" t="s">
        <v>528</v>
      </c>
      <c r="C920" s="56" t="s">
        <v>443</v>
      </c>
      <c r="D920" s="56" t="s">
        <v>135</v>
      </c>
      <c r="E920" s="62" t="str">
        <f>VLOOKUP(C920,'[2]2024年门店-截止10.31'!A:C,3,0)</f>
        <v>已闭店</v>
      </c>
      <c r="F920" s="63">
        <f>VLOOKUP(C920,[2]面积!A:B,2,0)</f>
        <v>72.3</v>
      </c>
      <c r="G920" s="57" t="str">
        <f>IF(OR(E920="营业",E920="装修中"),VLOOKUP(C920,[2]当前组织架构!C:H,6,0),"")</f>
        <v/>
      </c>
      <c r="H920" s="57" t="str">
        <f>IF(OR(E920="营业",E920="装修中"),VLOOKUP(C920,[2]当前组织架构!C:H,5,0),"")</f>
        <v/>
      </c>
      <c r="I920" s="58">
        <v>163897.34</v>
      </c>
      <c r="J920" s="58">
        <v>9277.20999999999</v>
      </c>
      <c r="K920" s="58">
        <v>154620.13</v>
      </c>
      <c r="L920" s="58">
        <v>3789.42</v>
      </c>
      <c r="M920" s="58">
        <v>8292.82</v>
      </c>
      <c r="N920" s="58">
        <v>9132.67</v>
      </c>
      <c r="O920" s="58">
        <v>20846.3</v>
      </c>
      <c r="P920" s="58">
        <v>0</v>
      </c>
      <c r="Q920" s="58">
        <v>-502.76071917249999</v>
      </c>
      <c r="R920" s="58">
        <v>41558.449280827503</v>
      </c>
      <c r="S920" s="58">
        <v>8444.52695740337</v>
      </c>
      <c r="T920" s="58">
        <v>0</v>
      </c>
      <c r="U920" s="58">
        <v>2671.98</v>
      </c>
      <c r="V920" s="58">
        <v>52674.956238230901</v>
      </c>
      <c r="W920" s="58">
        <v>101945.17376176899</v>
      </c>
      <c r="X920" s="58">
        <v>24441.5</v>
      </c>
      <c r="Y920" s="58">
        <v>5966.79</v>
      </c>
      <c r="Z920" s="58">
        <v>1535.07</v>
      </c>
      <c r="AA920" s="58">
        <v>6385.28</v>
      </c>
      <c r="AB920" s="58">
        <v>1770.44830188679</v>
      </c>
      <c r="AC920" s="58">
        <v>0</v>
      </c>
      <c r="AD920" s="58">
        <v>40099.088301886797</v>
      </c>
      <c r="AE920" s="58">
        <v>2000</v>
      </c>
      <c r="AF920" s="58">
        <v>0</v>
      </c>
      <c r="AG920" s="58">
        <v>180.34</v>
      </c>
      <c r="AH920" s="58">
        <v>52.8</v>
      </c>
      <c r="AI920" s="58">
        <v>0</v>
      </c>
      <c r="AJ920" s="58">
        <v>0</v>
      </c>
      <c r="AK920" s="58">
        <v>41.06</v>
      </c>
      <c r="AL920" s="58">
        <v>0</v>
      </c>
      <c r="AM920" s="58">
        <v>1754.43</v>
      </c>
      <c r="AN920" s="58">
        <v>226.57</v>
      </c>
      <c r="AO920" s="58">
        <v>601.14</v>
      </c>
      <c r="AP920" s="58">
        <v>0</v>
      </c>
      <c r="AQ920" s="58">
        <v>0</v>
      </c>
      <c r="AR920" s="58">
        <v>0</v>
      </c>
      <c r="AS920" s="58">
        <v>0</v>
      </c>
      <c r="AT920" s="58">
        <v>0</v>
      </c>
      <c r="AU920" s="58">
        <v>0</v>
      </c>
      <c r="AV920" s="58">
        <v>2127.51069375834</v>
      </c>
      <c r="AW920" s="58">
        <v>6983.8506937583397</v>
      </c>
      <c r="AX920" s="58">
        <v>29315.238095238099</v>
      </c>
      <c r="AY920" s="58">
        <v>5456.6037735849004</v>
      </c>
      <c r="AZ920" s="58">
        <v>34771.841868823001</v>
      </c>
      <c r="BA920" s="58">
        <v>20090.392897300899</v>
      </c>
    </row>
    <row r="921" spans="1:53">
      <c r="A921" s="56">
        <v>202406</v>
      </c>
      <c r="B921" s="56" t="s">
        <v>528</v>
      </c>
      <c r="C921" s="56" t="s">
        <v>138</v>
      </c>
      <c r="D921" s="56" t="s">
        <v>137</v>
      </c>
      <c r="E921" s="62" t="str">
        <f>VLOOKUP(C921,'[2]2024年门店-截止10.31'!A:C,3,0)</f>
        <v>营业</v>
      </c>
      <c r="F921" s="63">
        <f>VLOOKUP(C921,[2]面积!A:B,2,0)</f>
        <v>120</v>
      </c>
      <c r="G921" s="57" t="str">
        <f>IF(OR(E921="营业",E921="装修中"),VLOOKUP(C921,[2]当前组织架构!C:H,6,0),"")</f>
        <v>孙军</v>
      </c>
      <c r="H921" s="57" t="str">
        <f>IF(OR(E921="营业",E921="装修中"),VLOOKUP(C921,[2]当前组织架构!C:H,5,0),"")</f>
        <v>甘胜斌</v>
      </c>
      <c r="I921" s="58">
        <v>192244.69</v>
      </c>
      <c r="J921" s="58">
        <v>10881.77</v>
      </c>
      <c r="K921" s="58">
        <v>181362.92</v>
      </c>
      <c r="L921" s="58">
        <v>9943.86</v>
      </c>
      <c r="M921" s="58">
        <v>9032.7099999999991</v>
      </c>
      <c r="N921" s="58">
        <v>9026.41</v>
      </c>
      <c r="O921" s="58">
        <v>23010.03</v>
      </c>
      <c r="P921" s="58">
        <v>0</v>
      </c>
      <c r="Q921" s="58">
        <v>-609.76223924023805</v>
      </c>
      <c r="R921" s="58">
        <v>50403.247760759798</v>
      </c>
      <c r="S921" s="58">
        <v>9636.8371434519395</v>
      </c>
      <c r="T921" s="58">
        <v>0</v>
      </c>
      <c r="U921" s="58">
        <v>2707.86</v>
      </c>
      <c r="V921" s="58">
        <v>62747.944904211698</v>
      </c>
      <c r="W921" s="58">
        <v>118614.975095788</v>
      </c>
      <c r="X921" s="58">
        <v>25677.33</v>
      </c>
      <c r="Y921" s="58">
        <v>6571.22</v>
      </c>
      <c r="Z921" s="58">
        <v>2445.11</v>
      </c>
      <c r="AA921" s="58">
        <v>8066.68</v>
      </c>
      <c r="AB921" s="58">
        <v>1584.0824528301901</v>
      </c>
      <c r="AC921" s="58">
        <v>0</v>
      </c>
      <c r="AD921" s="58">
        <v>44344.4224528302</v>
      </c>
      <c r="AE921" s="58">
        <v>281.52999999999997</v>
      </c>
      <c r="AF921" s="58">
        <v>0</v>
      </c>
      <c r="AG921" s="58">
        <v>468.88</v>
      </c>
      <c r="AH921" s="58">
        <v>225.6</v>
      </c>
      <c r="AI921" s="58">
        <v>0</v>
      </c>
      <c r="AJ921" s="58">
        <v>403.54</v>
      </c>
      <c r="AK921" s="58">
        <v>40.85</v>
      </c>
      <c r="AL921" s="58">
        <v>0</v>
      </c>
      <c r="AM921" s="58">
        <v>1337.35</v>
      </c>
      <c r="AN921" s="58">
        <v>1067.7</v>
      </c>
      <c r="AO921" s="58">
        <v>725.93</v>
      </c>
      <c r="AP921" s="58">
        <v>0</v>
      </c>
      <c r="AQ921" s="58">
        <v>50</v>
      </c>
      <c r="AR921" s="58">
        <v>0</v>
      </c>
      <c r="AS921" s="58">
        <v>0</v>
      </c>
      <c r="AT921" s="58">
        <v>0</v>
      </c>
      <c r="AU921" s="58">
        <v>0</v>
      </c>
      <c r="AV921" s="58">
        <v>2380.25531639985</v>
      </c>
      <c r="AW921" s="58">
        <v>6981.6353163998501</v>
      </c>
      <c r="AX921" s="58">
        <v>44493.504761904798</v>
      </c>
      <c r="AY921" s="58">
        <v>5602.0566037735898</v>
      </c>
      <c r="AZ921" s="58">
        <v>50095.561365678397</v>
      </c>
      <c r="BA921" s="58">
        <v>17193.355960879599</v>
      </c>
    </row>
    <row r="922" spans="1:53">
      <c r="A922" s="56">
        <v>202406</v>
      </c>
      <c r="B922" s="56" t="s">
        <v>528</v>
      </c>
      <c r="C922" s="56" t="s">
        <v>140</v>
      </c>
      <c r="D922" s="56" t="s">
        <v>139</v>
      </c>
      <c r="E922" s="62" t="str">
        <f>VLOOKUP(C922,'[2]2024年门店-截止10.31'!A:C,3,0)</f>
        <v>已闭店</v>
      </c>
      <c r="F922" s="63">
        <f>VLOOKUP(C922,[2]面积!A:B,2,0)</f>
        <v>115.56</v>
      </c>
      <c r="G922" s="57" t="str">
        <f>IF(OR(E922="营业",E922="装修中"),VLOOKUP(C922,[2]当前组织架构!C:H,6,0),"")</f>
        <v/>
      </c>
      <c r="H922" s="57" t="str">
        <f>IF(OR(E922="营业",E922="装修中"),VLOOKUP(C922,[2]当前组织架构!C:H,5,0),"")</f>
        <v/>
      </c>
      <c r="I922" s="58">
        <v>132627.93</v>
      </c>
      <c r="J922" s="58">
        <v>3862.95</v>
      </c>
      <c r="K922" s="58">
        <v>128764.98</v>
      </c>
      <c r="L922" s="58">
        <v>6507.38</v>
      </c>
      <c r="M922" s="58">
        <v>7028.11</v>
      </c>
      <c r="N922" s="58">
        <v>4510.38</v>
      </c>
      <c r="O922" s="58">
        <v>15448.67</v>
      </c>
      <c r="P922" s="58">
        <v>0</v>
      </c>
      <c r="Q922" s="58">
        <v>-400.36268616029002</v>
      </c>
      <c r="R922" s="58">
        <v>33094.177313839697</v>
      </c>
      <c r="S922" s="58">
        <v>6418.0689672482404</v>
      </c>
      <c r="T922" s="58">
        <v>207.96</v>
      </c>
      <c r="U922" s="58">
        <v>9078.2099999999991</v>
      </c>
      <c r="V922" s="58">
        <v>48798.416281087899</v>
      </c>
      <c r="W922" s="58">
        <v>79966.563718912104</v>
      </c>
      <c r="X922" s="58">
        <v>19103.78</v>
      </c>
      <c r="Y922" s="58">
        <v>5213.32</v>
      </c>
      <c r="Z922" s="58">
        <v>1351.5</v>
      </c>
      <c r="AA922" s="58">
        <v>5923.64</v>
      </c>
      <c r="AB922" s="58">
        <v>337.23320754717003</v>
      </c>
      <c r="AC922" s="58">
        <v>0</v>
      </c>
      <c r="AD922" s="58">
        <v>31929.473207547198</v>
      </c>
      <c r="AE922" s="58">
        <v>3000</v>
      </c>
      <c r="AF922" s="58">
        <v>0</v>
      </c>
      <c r="AG922" s="58">
        <v>247.4</v>
      </c>
      <c r="AH922" s="58">
        <v>150</v>
      </c>
      <c r="AI922" s="58">
        <v>0</v>
      </c>
      <c r="AJ922" s="58">
        <v>0</v>
      </c>
      <c r="AK922" s="58">
        <v>40.92</v>
      </c>
      <c r="AL922" s="58">
        <v>0</v>
      </c>
      <c r="AM922" s="58">
        <v>686.72</v>
      </c>
      <c r="AN922" s="58">
        <v>635.11</v>
      </c>
      <c r="AO922" s="58">
        <v>426.14</v>
      </c>
      <c r="AP922" s="58">
        <v>0</v>
      </c>
      <c r="AQ922" s="58">
        <v>50</v>
      </c>
      <c r="AR922" s="58">
        <v>0</v>
      </c>
      <c r="AS922" s="58">
        <v>0</v>
      </c>
      <c r="AT922" s="58">
        <v>0</v>
      </c>
      <c r="AU922" s="58">
        <v>0</v>
      </c>
      <c r="AV922" s="58">
        <v>2112.52417084729</v>
      </c>
      <c r="AW922" s="58">
        <v>7348.8141708472904</v>
      </c>
      <c r="AX922" s="58">
        <v>26755.61</v>
      </c>
      <c r="AY922" s="58">
        <v>6933.6</v>
      </c>
      <c r="AZ922" s="58">
        <v>33689.21</v>
      </c>
      <c r="BA922" s="58">
        <v>6999.0663405176201</v>
      </c>
    </row>
    <row r="923" spans="1:53">
      <c r="A923" s="56">
        <v>202406</v>
      </c>
      <c r="B923" s="56" t="s">
        <v>528</v>
      </c>
      <c r="C923" s="56" t="s">
        <v>142</v>
      </c>
      <c r="D923" s="56" t="s">
        <v>141</v>
      </c>
      <c r="E923" s="62" t="str">
        <f>VLOOKUP(C923,'[2]2024年门店-截止10.31'!A:C,3,0)</f>
        <v>营业</v>
      </c>
      <c r="F923" s="63">
        <f>VLOOKUP(C923,[2]面积!A:B,2,0)</f>
        <v>110.43</v>
      </c>
      <c r="G923" s="57" t="str">
        <f>IF(OR(E923="营业",E923="装修中"),VLOOKUP(C923,[2]当前组织架构!C:H,6,0),"")</f>
        <v>戴斌</v>
      </c>
      <c r="H923" s="57" t="str">
        <f>IF(OR(E923="营业",E923="装修中"),VLOOKUP(C923,[2]当前组织架构!C:H,5,0),"")</f>
        <v>侯小路</v>
      </c>
      <c r="I923" s="58">
        <v>71655.94</v>
      </c>
      <c r="J923" s="58">
        <v>2087.0700000000102</v>
      </c>
      <c r="K923" s="58">
        <v>69568.87</v>
      </c>
      <c r="L923" s="58">
        <v>4032.55</v>
      </c>
      <c r="M923" s="58">
        <v>4382.93</v>
      </c>
      <c r="N923" s="58">
        <v>2325.21</v>
      </c>
      <c r="O923" s="58">
        <v>9936.27</v>
      </c>
      <c r="P923" s="58">
        <v>0</v>
      </c>
      <c r="Q923" s="58">
        <v>-247.15321503829799</v>
      </c>
      <c r="R923" s="58">
        <v>20429.8067849617</v>
      </c>
      <c r="S923" s="58">
        <v>4068.3319913605801</v>
      </c>
      <c r="T923" s="58">
        <v>0</v>
      </c>
      <c r="U923" s="58">
        <v>1716.81</v>
      </c>
      <c r="V923" s="58">
        <v>26214.948776322301</v>
      </c>
      <c r="W923" s="58">
        <v>43353.921223677702</v>
      </c>
      <c r="X923" s="58">
        <v>11282.75</v>
      </c>
      <c r="Y923" s="58">
        <v>3126.28</v>
      </c>
      <c r="Z923" s="58">
        <v>774.36</v>
      </c>
      <c r="AA923" s="58">
        <v>2966.04</v>
      </c>
      <c r="AB923" s="58">
        <v>229.18792452830201</v>
      </c>
      <c r="AC923" s="58">
        <v>0</v>
      </c>
      <c r="AD923" s="58">
        <v>18378.617924528298</v>
      </c>
      <c r="AE923" s="58">
        <v>2327.0300000000002</v>
      </c>
      <c r="AF923" s="58">
        <v>0</v>
      </c>
      <c r="AG923" s="58">
        <v>525.32000000000005</v>
      </c>
      <c r="AH923" s="58">
        <v>50</v>
      </c>
      <c r="AI923" s="58">
        <v>0</v>
      </c>
      <c r="AJ923" s="58">
        <v>0</v>
      </c>
      <c r="AK923" s="58">
        <v>38.659999999999997</v>
      </c>
      <c r="AL923" s="58">
        <v>0</v>
      </c>
      <c r="AM923" s="58">
        <v>919.36</v>
      </c>
      <c r="AN923" s="58">
        <v>606.79999999999995</v>
      </c>
      <c r="AO923" s="58">
        <v>618.04999999999995</v>
      </c>
      <c r="AP923" s="58">
        <v>0</v>
      </c>
      <c r="AQ923" s="58">
        <v>50</v>
      </c>
      <c r="AR923" s="58">
        <v>0</v>
      </c>
      <c r="AS923" s="58">
        <v>0</v>
      </c>
      <c r="AT923" s="58">
        <v>0</v>
      </c>
      <c r="AU923" s="58">
        <v>0</v>
      </c>
      <c r="AV923" s="58">
        <v>2112.52417084729</v>
      </c>
      <c r="AW923" s="58">
        <v>7247.7441708472898</v>
      </c>
      <c r="AX923" s="58">
        <v>5478.43</v>
      </c>
      <c r="AY923" s="58">
        <v>9298.2099999999991</v>
      </c>
      <c r="AZ923" s="58">
        <v>14776.64</v>
      </c>
      <c r="BA923" s="58">
        <v>2950.91912830211</v>
      </c>
    </row>
    <row r="924" spans="1:53">
      <c r="A924" s="56">
        <v>202406</v>
      </c>
      <c r="B924" s="56" t="s">
        <v>528</v>
      </c>
      <c r="C924" s="56" t="s">
        <v>144</v>
      </c>
      <c r="D924" s="56" t="s">
        <v>143</v>
      </c>
      <c r="E924" s="62" t="str">
        <f>VLOOKUP(C924,'[2]2024年门店-截止10.31'!A:C,3,0)</f>
        <v>营业</v>
      </c>
      <c r="F924" s="63">
        <f>VLOOKUP(C924,[2]面积!A:B,2,0)</f>
        <v>93.6</v>
      </c>
      <c r="G924" s="57" t="str">
        <f>IF(OR(E924="营业",E924="装修中"),VLOOKUP(C924,[2]当前组织架构!C:H,6,0),"")</f>
        <v>戴斌</v>
      </c>
      <c r="H924" s="57" t="str">
        <f>IF(OR(E924="营业",E924="装修中"),VLOOKUP(C924,[2]当前组织架构!C:H,5,0),"")</f>
        <v>董婷婷</v>
      </c>
      <c r="I924" s="58">
        <v>193382.39999999999</v>
      </c>
      <c r="J924" s="58">
        <v>10946.17</v>
      </c>
      <c r="K924" s="58">
        <v>182436.23</v>
      </c>
      <c r="L924" s="58">
        <v>10355.98</v>
      </c>
      <c r="M924" s="58">
        <v>9162.39</v>
      </c>
      <c r="N924" s="58">
        <v>9503.7999999999993</v>
      </c>
      <c r="O924" s="58">
        <v>22765.27</v>
      </c>
      <c r="P924" s="58">
        <v>0</v>
      </c>
      <c r="Q924" s="58">
        <v>-619.01905766625998</v>
      </c>
      <c r="R924" s="58">
        <v>51168.420942333702</v>
      </c>
      <c r="S924" s="58">
        <v>9625.0270266350508</v>
      </c>
      <c r="T924" s="58">
        <v>0</v>
      </c>
      <c r="U924" s="58">
        <v>2644.65</v>
      </c>
      <c r="V924" s="58">
        <v>63438.097968968803</v>
      </c>
      <c r="W924" s="58">
        <v>118998.132031031</v>
      </c>
      <c r="X924" s="58">
        <v>23869.67</v>
      </c>
      <c r="Y924" s="58">
        <v>6217.31</v>
      </c>
      <c r="Z924" s="58">
        <v>2327.02</v>
      </c>
      <c r="AA924" s="58">
        <v>6051.13</v>
      </c>
      <c r="AB924" s="58">
        <v>315.09037735849</v>
      </c>
      <c r="AC924" s="58">
        <v>0</v>
      </c>
      <c r="AD924" s="58">
        <v>38780.220377358499</v>
      </c>
      <c r="AE924" s="58">
        <v>0</v>
      </c>
      <c r="AF924" s="58">
        <v>0</v>
      </c>
      <c r="AG924" s="58">
        <v>338.07</v>
      </c>
      <c r="AH924" s="58">
        <v>712.9</v>
      </c>
      <c r="AI924" s="58">
        <v>281</v>
      </c>
      <c r="AJ924" s="58">
        <v>0</v>
      </c>
      <c r="AK924" s="58">
        <v>40.92</v>
      </c>
      <c r="AL924" s="58">
        <v>0</v>
      </c>
      <c r="AM924" s="58">
        <v>1112.74</v>
      </c>
      <c r="AN924" s="58">
        <v>231.12</v>
      </c>
      <c r="AO924" s="58">
        <v>764.81</v>
      </c>
      <c r="AP924" s="58">
        <v>0</v>
      </c>
      <c r="AQ924" s="58">
        <v>50</v>
      </c>
      <c r="AR924" s="58">
        <v>0</v>
      </c>
      <c r="AS924" s="58">
        <v>0</v>
      </c>
      <c r="AT924" s="58">
        <v>0</v>
      </c>
      <c r="AU924" s="58">
        <v>0</v>
      </c>
      <c r="AV924" s="58">
        <v>2520.8094073089401</v>
      </c>
      <c r="AW924" s="58">
        <v>6052.36940730894</v>
      </c>
      <c r="AX924" s="58">
        <v>32982.857142857101</v>
      </c>
      <c r="AY924" s="58">
        <v>6181.1320754716999</v>
      </c>
      <c r="AZ924" s="58">
        <v>39163.989218328803</v>
      </c>
      <c r="BA924" s="58">
        <v>35001.553028034701</v>
      </c>
    </row>
    <row r="925" spans="1:53">
      <c r="A925" s="56">
        <v>202406</v>
      </c>
      <c r="B925" s="56" t="s">
        <v>528</v>
      </c>
      <c r="C925" s="56" t="s">
        <v>146</v>
      </c>
      <c r="D925" s="56" t="s">
        <v>145</v>
      </c>
      <c r="E925" s="62" t="str">
        <f>VLOOKUP(C925,'[2]2024年门店-截止10.31'!A:C,3,0)</f>
        <v>营业</v>
      </c>
      <c r="F925" s="63">
        <f>VLOOKUP(C925,[2]面积!A:B,2,0)</f>
        <v>92.02</v>
      </c>
      <c r="G925" s="57" t="str">
        <f>IF(OR(E925="营业",E925="装修中"),VLOOKUP(C925,[2]当前组织架构!C:H,6,0),"")</f>
        <v>孙军</v>
      </c>
      <c r="H925" s="57" t="str">
        <f>IF(OR(E925="营业",E925="装修中"),VLOOKUP(C925,[2]当前组织架构!C:H,5,0),"")</f>
        <v>郭洋</v>
      </c>
      <c r="I925" s="58">
        <v>235698.29</v>
      </c>
      <c r="J925" s="58">
        <v>13341.41</v>
      </c>
      <c r="K925" s="58">
        <v>222356.88</v>
      </c>
      <c r="L925" s="58">
        <v>13159.4</v>
      </c>
      <c r="M925" s="58">
        <v>10332.790000000001</v>
      </c>
      <c r="N925" s="58">
        <v>8935.9599999999991</v>
      </c>
      <c r="O925" s="58">
        <v>28210.15</v>
      </c>
      <c r="P925" s="58">
        <v>0</v>
      </c>
      <c r="Q925" s="58">
        <v>-724.81403453200198</v>
      </c>
      <c r="R925" s="58">
        <v>59913.485965467997</v>
      </c>
      <c r="S925" s="58">
        <v>11683.6305441845</v>
      </c>
      <c r="T925" s="58">
        <v>0</v>
      </c>
      <c r="U925" s="58">
        <v>2730.97</v>
      </c>
      <c r="V925" s="58">
        <v>74328.086509652494</v>
      </c>
      <c r="W925" s="58">
        <v>148028.79349034801</v>
      </c>
      <c r="X925" s="58">
        <v>31772.5</v>
      </c>
      <c r="Y925" s="58">
        <v>6136.5</v>
      </c>
      <c r="Z925" s="58">
        <v>1869.87</v>
      </c>
      <c r="AA925" s="58">
        <v>6783.28</v>
      </c>
      <c r="AB925" s="58">
        <v>1053.8711320754701</v>
      </c>
      <c r="AC925" s="58">
        <v>0</v>
      </c>
      <c r="AD925" s="58">
        <v>47616.021132075497</v>
      </c>
      <c r="AE925" s="58">
        <v>11459.18</v>
      </c>
      <c r="AF925" s="58">
        <v>51</v>
      </c>
      <c r="AG925" s="58">
        <v>494.78</v>
      </c>
      <c r="AH925" s="58">
        <v>635.89</v>
      </c>
      <c r="AI925" s="58">
        <v>2169.04</v>
      </c>
      <c r="AJ925" s="58">
        <v>52.43</v>
      </c>
      <c r="AK925" s="58">
        <v>50.96</v>
      </c>
      <c r="AL925" s="58">
        <v>0</v>
      </c>
      <c r="AM925" s="58">
        <v>1724.18</v>
      </c>
      <c r="AN925" s="58">
        <v>1794.47</v>
      </c>
      <c r="AO925" s="58">
        <v>1168.07</v>
      </c>
      <c r="AP925" s="58">
        <v>0</v>
      </c>
      <c r="AQ925" s="58">
        <v>138</v>
      </c>
      <c r="AR925" s="58">
        <v>0</v>
      </c>
      <c r="AS925" s="58">
        <v>0</v>
      </c>
      <c r="AT925" s="58">
        <v>0</v>
      </c>
      <c r="AU925" s="58">
        <v>0</v>
      </c>
      <c r="AV925" s="58">
        <v>2363.7630436725799</v>
      </c>
      <c r="AW925" s="58">
        <v>22101.763043672599</v>
      </c>
      <c r="AX925" s="58">
        <v>28986.304761904801</v>
      </c>
      <c r="AY925" s="58">
        <v>8576.9528301886803</v>
      </c>
      <c r="AZ925" s="58">
        <v>37563.257592093498</v>
      </c>
      <c r="BA925" s="58">
        <v>40747.7517225064</v>
      </c>
    </row>
    <row r="926" spans="1:53">
      <c r="A926" s="56">
        <v>202406</v>
      </c>
      <c r="B926" s="56" t="s">
        <v>528</v>
      </c>
      <c r="C926" s="56" t="s">
        <v>148</v>
      </c>
      <c r="D926" s="56" t="s">
        <v>147</v>
      </c>
      <c r="E926" s="62" t="str">
        <f>VLOOKUP(C926,'[2]2024年门店-截止10.31'!A:C,3,0)</f>
        <v>营业</v>
      </c>
      <c r="F926" s="63">
        <f>VLOOKUP(C926,[2]面积!A:B,2,0)</f>
        <v>81.88</v>
      </c>
      <c r="G926" s="57" t="str">
        <f>IF(OR(E926="营业",E926="装修中"),VLOOKUP(C926,[2]当前组织架构!C:H,6,0),"")</f>
        <v>戴斌</v>
      </c>
      <c r="H926" s="57" t="str">
        <f>IF(OR(E926="营业",E926="装修中"),VLOOKUP(C926,[2]当前组织架构!C:H,5,0),"")</f>
        <v>池甜</v>
      </c>
      <c r="I926" s="58">
        <v>138735.39000000001</v>
      </c>
      <c r="J926" s="58">
        <v>4040.8400000000302</v>
      </c>
      <c r="K926" s="58">
        <v>134694.54999999999</v>
      </c>
      <c r="L926" s="58">
        <v>7580.69</v>
      </c>
      <c r="M926" s="58">
        <v>7239.33</v>
      </c>
      <c r="N926" s="58">
        <v>5359.36</v>
      </c>
      <c r="O926" s="58">
        <v>17088.45</v>
      </c>
      <c r="P926" s="58">
        <v>0</v>
      </c>
      <c r="Q926" s="58">
        <v>-445.46509748051602</v>
      </c>
      <c r="R926" s="58">
        <v>36822.364902519497</v>
      </c>
      <c r="S926" s="58">
        <v>7114.3229748242402</v>
      </c>
      <c r="T926" s="58">
        <v>233.61</v>
      </c>
      <c r="U926" s="58">
        <v>4056.58</v>
      </c>
      <c r="V926" s="58">
        <v>48226.877877343701</v>
      </c>
      <c r="W926" s="58">
        <v>86467.672122656295</v>
      </c>
      <c r="X926" s="58">
        <v>21831.66</v>
      </c>
      <c r="Y926" s="58">
        <v>4715.5200000000004</v>
      </c>
      <c r="Z926" s="58">
        <v>1337.94</v>
      </c>
      <c r="AA926" s="58">
        <v>5260.97</v>
      </c>
      <c r="AB926" s="58">
        <v>450.85849056604002</v>
      </c>
      <c r="AC926" s="58">
        <v>0</v>
      </c>
      <c r="AD926" s="58">
        <v>33596.948490565999</v>
      </c>
      <c r="AE926" s="58">
        <v>4257.92</v>
      </c>
      <c r="AF926" s="58">
        <v>0</v>
      </c>
      <c r="AG926" s="58">
        <v>74.87</v>
      </c>
      <c r="AH926" s="58">
        <v>250</v>
      </c>
      <c r="AI926" s="58">
        <v>0</v>
      </c>
      <c r="AJ926" s="58">
        <v>0</v>
      </c>
      <c r="AK926" s="58">
        <v>36.78</v>
      </c>
      <c r="AL926" s="58">
        <v>0</v>
      </c>
      <c r="AM926" s="58">
        <v>693.75</v>
      </c>
      <c r="AN926" s="58">
        <v>606.79999999999995</v>
      </c>
      <c r="AO926" s="58">
        <v>618.83000000000004</v>
      </c>
      <c r="AP926" s="58">
        <v>0</v>
      </c>
      <c r="AQ926" s="58">
        <v>50</v>
      </c>
      <c r="AR926" s="58">
        <v>0</v>
      </c>
      <c r="AS926" s="58">
        <v>0</v>
      </c>
      <c r="AT926" s="58">
        <v>0</v>
      </c>
      <c r="AU926" s="58">
        <v>0</v>
      </c>
      <c r="AV926" s="58">
        <v>2327.6506308652602</v>
      </c>
      <c r="AW926" s="58">
        <v>8916.6006308652595</v>
      </c>
      <c r="AX926" s="58">
        <v>23587.58</v>
      </c>
      <c r="AY926" s="58">
        <v>3193.32</v>
      </c>
      <c r="AZ926" s="58">
        <v>26780.9</v>
      </c>
      <c r="BA926" s="58">
        <v>17173.223001225</v>
      </c>
    </row>
    <row r="927" spans="1:53">
      <c r="A927" s="56">
        <v>202406</v>
      </c>
      <c r="B927" s="56" t="s">
        <v>528</v>
      </c>
      <c r="C927" s="56" t="s">
        <v>150</v>
      </c>
      <c r="D927" s="56" t="s">
        <v>149</v>
      </c>
      <c r="E927" s="62" t="str">
        <f>VLOOKUP(C927,'[2]2024年门店-截止10.31'!A:C,3,0)</f>
        <v>营业</v>
      </c>
      <c r="F927" s="63">
        <f>VLOOKUP(C927,[2]面积!A:B,2,0)</f>
        <v>68.41</v>
      </c>
      <c r="G927" s="57" t="str">
        <f>IF(OR(E927="营业",E927="装修中"),VLOOKUP(C927,[2]当前组织架构!C:H,6,0),"")</f>
        <v>孙军</v>
      </c>
      <c r="H927" s="57" t="str">
        <f>IF(OR(E927="营业",E927="装修中"),VLOOKUP(C927,[2]当前组织架构!C:H,5,0),"")</f>
        <v>甘胜斌</v>
      </c>
      <c r="I927" s="58">
        <v>195565.2</v>
      </c>
      <c r="J927" s="58">
        <v>11069.73</v>
      </c>
      <c r="K927" s="58">
        <v>184495.47</v>
      </c>
      <c r="L927" s="58">
        <v>10006.89</v>
      </c>
      <c r="M927" s="58">
        <v>9185.1200000000008</v>
      </c>
      <c r="N927" s="58">
        <v>7373.14</v>
      </c>
      <c r="O927" s="58">
        <v>22481.27</v>
      </c>
      <c r="P927" s="58">
        <v>0</v>
      </c>
      <c r="Q927" s="58">
        <v>-586.25544514854596</v>
      </c>
      <c r="R927" s="58">
        <v>48460.164554851399</v>
      </c>
      <c r="S927" s="58">
        <v>9360.6860836549004</v>
      </c>
      <c r="T927" s="58">
        <v>0</v>
      </c>
      <c r="U927" s="58">
        <v>2703.61</v>
      </c>
      <c r="V927" s="58">
        <v>60524.460638506302</v>
      </c>
      <c r="W927" s="58">
        <v>123971.009361494</v>
      </c>
      <c r="X927" s="58">
        <v>25697.599999999999</v>
      </c>
      <c r="Y927" s="58">
        <v>8278.4699999999993</v>
      </c>
      <c r="Z927" s="58">
        <v>1385.71</v>
      </c>
      <c r="AA927" s="58">
        <v>8841.4699999999993</v>
      </c>
      <c r="AB927" s="58">
        <v>520.05358490566005</v>
      </c>
      <c r="AC927" s="58">
        <v>0</v>
      </c>
      <c r="AD927" s="58">
        <v>44723.303584905698</v>
      </c>
      <c r="AE927" s="58">
        <v>5000.55</v>
      </c>
      <c r="AF927" s="58">
        <v>0</v>
      </c>
      <c r="AG927" s="58">
        <v>354.06</v>
      </c>
      <c r="AH927" s="58">
        <v>624.29999999999995</v>
      </c>
      <c r="AI927" s="58">
        <v>0</v>
      </c>
      <c r="AJ927" s="58">
        <v>269.38</v>
      </c>
      <c r="AK927" s="58">
        <v>31.31</v>
      </c>
      <c r="AL927" s="58">
        <v>0</v>
      </c>
      <c r="AM927" s="58">
        <v>673.12</v>
      </c>
      <c r="AN927" s="58">
        <v>1175.79</v>
      </c>
      <c r="AO927" s="58">
        <v>758.47</v>
      </c>
      <c r="AP927" s="58">
        <v>0</v>
      </c>
      <c r="AQ927" s="58">
        <v>198.8</v>
      </c>
      <c r="AR927" s="58">
        <v>0</v>
      </c>
      <c r="AS927" s="58">
        <v>0</v>
      </c>
      <c r="AT927" s="58">
        <v>0</v>
      </c>
      <c r="AU927" s="58">
        <v>0</v>
      </c>
      <c r="AV927" s="58">
        <v>2380.25531639985</v>
      </c>
      <c r="AW927" s="58">
        <v>11466.035316399901</v>
      </c>
      <c r="AX927" s="58">
        <v>30716.628571428599</v>
      </c>
      <c r="AY927" s="58">
        <v>7248.1603773584902</v>
      </c>
      <c r="AZ927" s="58">
        <v>37964.7889487871</v>
      </c>
      <c r="BA927" s="58">
        <v>29816.881511401301</v>
      </c>
    </row>
    <row r="928" spans="1:53">
      <c r="A928" s="56">
        <v>202406</v>
      </c>
      <c r="B928" s="56" t="s">
        <v>528</v>
      </c>
      <c r="C928" s="56" t="s">
        <v>152</v>
      </c>
      <c r="D928" s="56" t="s">
        <v>151</v>
      </c>
      <c r="E928" s="62" t="str">
        <f>VLOOKUP(C928,'[2]2024年门店-截止10.31'!A:C,3,0)</f>
        <v>营业</v>
      </c>
      <c r="F928" s="63">
        <f>VLOOKUP(C928,[2]面积!A:B,2,0)</f>
        <v>86</v>
      </c>
      <c r="G928" s="57" t="str">
        <f>IF(OR(E928="营业",E928="装修中"),VLOOKUP(C928,[2]当前组织架构!C:H,6,0),"")</f>
        <v>戴斌</v>
      </c>
      <c r="H928" s="57" t="str">
        <f>IF(OR(E928="营业",E928="装修中"),VLOOKUP(C928,[2]当前组织架构!C:H,5,0),"")</f>
        <v>侯小路</v>
      </c>
      <c r="I928" s="58">
        <v>196180.65</v>
      </c>
      <c r="J928" s="58">
        <v>5714</v>
      </c>
      <c r="K928" s="58">
        <v>190466.65</v>
      </c>
      <c r="L928" s="58">
        <v>5963.14</v>
      </c>
      <c r="M928" s="58">
        <v>11676.51</v>
      </c>
      <c r="N928" s="58">
        <v>7872.12</v>
      </c>
      <c r="O928" s="58">
        <v>27416.080000000002</v>
      </c>
      <c r="P928" s="58">
        <v>0</v>
      </c>
      <c r="Q928" s="58">
        <v>-632.65046179732303</v>
      </c>
      <c r="R928" s="58">
        <v>52295.199538202702</v>
      </c>
      <c r="S928" s="58">
        <v>10941.3255010663</v>
      </c>
      <c r="T928" s="58">
        <v>301.08</v>
      </c>
      <c r="U928" s="58">
        <v>4903.07</v>
      </c>
      <c r="V928" s="58">
        <v>68440.675039269001</v>
      </c>
      <c r="W928" s="58">
        <v>122025.97496073099</v>
      </c>
      <c r="X928" s="58">
        <v>29417.93</v>
      </c>
      <c r="Y928" s="58">
        <v>2774.67</v>
      </c>
      <c r="Z928" s="58">
        <v>0</v>
      </c>
      <c r="AA928" s="58">
        <v>5584.08</v>
      </c>
      <c r="AB928" s="58">
        <v>375.69811320755002</v>
      </c>
      <c r="AC928" s="58">
        <v>0</v>
      </c>
      <c r="AD928" s="58">
        <v>38152.378113207596</v>
      </c>
      <c r="AE928" s="58">
        <v>5095.58</v>
      </c>
      <c r="AF928" s="58">
        <v>0</v>
      </c>
      <c r="AG928" s="58">
        <v>255.12</v>
      </c>
      <c r="AH928" s="58">
        <v>250</v>
      </c>
      <c r="AI928" s="58">
        <v>477.88</v>
      </c>
      <c r="AJ928" s="58">
        <v>15.04</v>
      </c>
      <c r="AK928" s="58">
        <v>39.380000000000003</v>
      </c>
      <c r="AL928" s="58">
        <v>0</v>
      </c>
      <c r="AM928" s="58">
        <v>1303.1600000000001</v>
      </c>
      <c r="AN928" s="58">
        <v>606.79999999999995</v>
      </c>
      <c r="AO928" s="58">
        <v>598.32000000000005</v>
      </c>
      <c r="AP928" s="58">
        <v>0</v>
      </c>
      <c r="AQ928" s="58">
        <v>50</v>
      </c>
      <c r="AR928" s="58">
        <v>0</v>
      </c>
      <c r="AS928" s="58">
        <v>0</v>
      </c>
      <c r="AT928" s="58">
        <v>0</v>
      </c>
      <c r="AU928" s="58">
        <v>0</v>
      </c>
      <c r="AV928" s="58">
        <v>2112.52417084729</v>
      </c>
      <c r="AW928" s="58">
        <v>10803.804170847299</v>
      </c>
      <c r="AX928" s="58">
        <v>41280</v>
      </c>
      <c r="AY928" s="58">
        <v>10356.700000000001</v>
      </c>
      <c r="AZ928" s="58">
        <v>51636.7</v>
      </c>
      <c r="BA928" s="58">
        <v>21433.0926766761</v>
      </c>
    </row>
    <row r="929" spans="1:53">
      <c r="A929" s="56">
        <v>202406</v>
      </c>
      <c r="B929" s="56" t="s">
        <v>528</v>
      </c>
      <c r="C929" s="56" t="s">
        <v>154</v>
      </c>
      <c r="D929" s="56" t="s">
        <v>153</v>
      </c>
      <c r="E929" s="62" t="str">
        <f>VLOOKUP(C929,'[2]2024年门店-截止10.31'!A:C,3,0)</f>
        <v>营业</v>
      </c>
      <c r="F929" s="63">
        <f>VLOOKUP(C929,[2]面积!A:B,2,0)</f>
        <v>76.94</v>
      </c>
      <c r="G929" s="57" t="str">
        <f>IF(OR(E929="营业",E929="装修中"),VLOOKUP(C929,[2]当前组织架构!C:H,6,0),"")</f>
        <v>孙军</v>
      </c>
      <c r="H929" s="57" t="str">
        <f>IF(OR(E929="营业",E929="装修中"),VLOOKUP(C929,[2]当前组织架构!C:H,5,0),"")</f>
        <v>甘胜斌</v>
      </c>
      <c r="I929" s="58">
        <v>231622.48</v>
      </c>
      <c r="J929" s="58">
        <v>13110.71</v>
      </c>
      <c r="K929" s="58">
        <v>218511.77</v>
      </c>
      <c r="L929" s="58">
        <v>11772.31</v>
      </c>
      <c r="M929" s="58">
        <v>11306.67</v>
      </c>
      <c r="N929" s="58">
        <v>9691.3700000000008</v>
      </c>
      <c r="O929" s="58">
        <v>27993.06</v>
      </c>
      <c r="P929" s="58">
        <v>0</v>
      </c>
      <c r="Q929" s="58">
        <v>-726.30948351161203</v>
      </c>
      <c r="R929" s="58">
        <v>60037.100516488397</v>
      </c>
      <c r="S929" s="58">
        <v>11634.469824334899</v>
      </c>
      <c r="T929" s="58">
        <v>0</v>
      </c>
      <c r="U929" s="58">
        <v>2588.0500000000002</v>
      </c>
      <c r="V929" s="58">
        <v>74259.620340823298</v>
      </c>
      <c r="W929" s="58">
        <v>144252.149659177</v>
      </c>
      <c r="X929" s="58">
        <v>28806.52</v>
      </c>
      <c r="Y929" s="58">
        <v>7949.6</v>
      </c>
      <c r="Z929" s="58">
        <v>1773.29</v>
      </c>
      <c r="AA929" s="58">
        <v>8674.2199999999993</v>
      </c>
      <c r="AB929" s="58">
        <v>555.46283018867996</v>
      </c>
      <c r="AC929" s="58">
        <v>0</v>
      </c>
      <c r="AD929" s="58">
        <v>47759.092830188703</v>
      </c>
      <c r="AE929" s="58">
        <v>6094.97</v>
      </c>
      <c r="AF929" s="58">
        <v>97</v>
      </c>
      <c r="AG929" s="58">
        <v>602</v>
      </c>
      <c r="AH929" s="58">
        <v>136.80000000000001</v>
      </c>
      <c r="AI929" s="58">
        <v>0</v>
      </c>
      <c r="AJ929" s="58">
        <v>149.55000000000001</v>
      </c>
      <c r="AK929" s="58">
        <v>46.85</v>
      </c>
      <c r="AL929" s="58">
        <v>0</v>
      </c>
      <c r="AM929" s="58">
        <v>585.9</v>
      </c>
      <c r="AN929" s="58">
        <v>235.07</v>
      </c>
      <c r="AO929" s="58">
        <v>745.71</v>
      </c>
      <c r="AP929" s="58">
        <v>0</v>
      </c>
      <c r="AQ929" s="58">
        <v>416</v>
      </c>
      <c r="AR929" s="58">
        <v>0</v>
      </c>
      <c r="AS929" s="58">
        <v>0</v>
      </c>
      <c r="AT929" s="58">
        <v>0</v>
      </c>
      <c r="AU929" s="58">
        <v>0</v>
      </c>
      <c r="AV929" s="58">
        <v>2380.25531639985</v>
      </c>
      <c r="AW929" s="58">
        <v>11490.1053163998</v>
      </c>
      <c r="AX929" s="58">
        <v>57155.428571428602</v>
      </c>
      <c r="AY929" s="58">
        <v>9168.1132075471705</v>
      </c>
      <c r="AZ929" s="58">
        <v>66323.541778975807</v>
      </c>
      <c r="BA929" s="58">
        <v>18679.409733612702</v>
      </c>
    </row>
    <row r="930" spans="1:53">
      <c r="A930" s="56">
        <v>202406</v>
      </c>
      <c r="B930" s="56" t="s">
        <v>528</v>
      </c>
      <c r="C930" s="56" t="s">
        <v>156</v>
      </c>
      <c r="D930" s="56" t="s">
        <v>155</v>
      </c>
      <c r="E930" s="62" t="str">
        <f>VLOOKUP(C930,'[2]2024年门店-截止10.31'!A:C,3,0)</f>
        <v>营业</v>
      </c>
      <c r="F930" s="63">
        <f>VLOOKUP(C930,[2]面积!A:B,2,0)</f>
        <v>178.3</v>
      </c>
      <c r="G930" s="57" t="str">
        <f>IF(OR(E930="营业",E930="装修中"),VLOOKUP(C930,[2]当前组织架构!C:H,6,0),"")</f>
        <v>戴斌</v>
      </c>
      <c r="H930" s="57" t="str">
        <f>IF(OR(E930="营业",E930="装修中"),VLOOKUP(C930,[2]当前组织架构!C:H,5,0),"")</f>
        <v>王炎根</v>
      </c>
      <c r="I930" s="58">
        <v>737817.18</v>
      </c>
      <c r="J930" s="58">
        <v>41763.2400000001</v>
      </c>
      <c r="K930" s="58">
        <v>696053.94</v>
      </c>
      <c r="L930" s="58">
        <v>29545.3</v>
      </c>
      <c r="M930" s="58">
        <v>34418.959999999999</v>
      </c>
      <c r="N930" s="58">
        <v>11793.57</v>
      </c>
      <c r="O930" s="58">
        <v>71078.67</v>
      </c>
      <c r="P930" s="58">
        <v>0</v>
      </c>
      <c r="Q930" s="58">
        <v>-1755.1474230240301</v>
      </c>
      <c r="R930" s="58">
        <v>145081.352576976</v>
      </c>
      <c r="S930" s="58">
        <v>29028.589767685698</v>
      </c>
      <c r="T930" s="58">
        <v>0</v>
      </c>
      <c r="U930" s="58">
        <v>13107.06</v>
      </c>
      <c r="V930" s="58">
        <v>187217.002344662</v>
      </c>
      <c r="W930" s="58">
        <v>508836.93765533803</v>
      </c>
      <c r="X930" s="58">
        <v>53754.14</v>
      </c>
      <c r="Y930" s="58">
        <v>11207.92</v>
      </c>
      <c r="Z930" s="58">
        <v>3977.33</v>
      </c>
      <c r="AA930" s="58">
        <v>7115.53</v>
      </c>
      <c r="AB930" s="58">
        <v>3847.8069811320702</v>
      </c>
      <c r="AC930" s="58">
        <v>0</v>
      </c>
      <c r="AD930" s="58">
        <v>79902.726981132102</v>
      </c>
      <c r="AE930" s="58">
        <v>6913.91</v>
      </c>
      <c r="AF930" s="58">
        <v>0</v>
      </c>
      <c r="AG930" s="58">
        <v>467.93</v>
      </c>
      <c r="AH930" s="58">
        <v>342.65</v>
      </c>
      <c r="AI930" s="58">
        <v>327</v>
      </c>
      <c r="AJ930" s="58">
        <v>223.02</v>
      </c>
      <c r="AK930" s="58">
        <v>43.15</v>
      </c>
      <c r="AL930" s="58">
        <v>0</v>
      </c>
      <c r="AM930" s="58">
        <v>2375.4</v>
      </c>
      <c r="AN930" s="58">
        <v>10715.29</v>
      </c>
      <c r="AO930" s="58">
        <v>543.5</v>
      </c>
      <c r="AP930" s="58">
        <v>3000</v>
      </c>
      <c r="AQ930" s="58">
        <v>0</v>
      </c>
      <c r="AR930" s="58">
        <v>0</v>
      </c>
      <c r="AS930" s="58">
        <v>0</v>
      </c>
      <c r="AT930" s="58">
        <v>0</v>
      </c>
      <c r="AU930" s="58">
        <v>0</v>
      </c>
      <c r="AV930" s="58">
        <v>2107.5661654564501</v>
      </c>
      <c r="AW930" s="58">
        <v>27059.416165456401</v>
      </c>
      <c r="AX930" s="58">
        <v>158729.52380952399</v>
      </c>
      <c r="AY930" s="58">
        <v>0</v>
      </c>
      <c r="AZ930" s="58">
        <v>158729.52380952399</v>
      </c>
      <c r="BA930" s="58">
        <v>243145.27069922601</v>
      </c>
    </row>
    <row r="931" spans="1:53">
      <c r="A931" s="56">
        <v>202406</v>
      </c>
      <c r="B931" s="56" t="s">
        <v>531</v>
      </c>
      <c r="C931" s="56" t="s">
        <v>158</v>
      </c>
      <c r="D931" s="56" t="s">
        <v>157</v>
      </c>
      <c r="E931" s="62" t="str">
        <f>VLOOKUP(C931,'[2]2024年门店-截止10.31'!A:C,3,0)</f>
        <v>营业</v>
      </c>
      <c r="F931" s="63">
        <f>VLOOKUP(C931,[2]面积!A:B,2,0)</f>
        <v>94.06</v>
      </c>
      <c r="G931" s="57" t="str">
        <f>IF(OR(E931="营业",E931="装修中"),VLOOKUP(C931,[2]当前组织架构!C:H,6,0),"")</f>
        <v>刘佳</v>
      </c>
      <c r="H931" s="57" t="str">
        <f>IF(OR(E931="营业",E931="装修中"),VLOOKUP(C931,[2]当前组织架构!C:H,5,0),"")</f>
        <v>孟祥苹</v>
      </c>
      <c r="I931" s="58">
        <v>434736.77</v>
      </c>
      <c r="J931" s="58">
        <v>24607.74</v>
      </c>
      <c r="K931" s="58">
        <v>410129.03</v>
      </c>
      <c r="L931" s="58">
        <v>18131.509999999998</v>
      </c>
      <c r="M931" s="58">
        <v>20519.509999999998</v>
      </c>
      <c r="N931" s="58">
        <v>9399.8799999999992</v>
      </c>
      <c r="O931" s="58">
        <v>51373.63</v>
      </c>
      <c r="P931" s="58">
        <v>0</v>
      </c>
      <c r="Q931" s="58">
        <v>-1039.49437893452</v>
      </c>
      <c r="R931" s="58">
        <v>98385.035621065501</v>
      </c>
      <c r="S931" s="58">
        <v>19421.1885124619</v>
      </c>
      <c r="T931" s="58">
        <v>0</v>
      </c>
      <c r="U931" s="58">
        <v>4128.4399999999996</v>
      </c>
      <c r="V931" s="58">
        <v>121934.664133527</v>
      </c>
      <c r="W931" s="58">
        <v>288194.365866473</v>
      </c>
      <c r="X931" s="58">
        <v>43387.17</v>
      </c>
      <c r="Y931" s="58">
        <v>7395.72</v>
      </c>
      <c r="Z931" s="58">
        <v>1665.51</v>
      </c>
      <c r="AA931" s="58">
        <v>4289.7</v>
      </c>
      <c r="AB931" s="58">
        <v>3036.0973584905701</v>
      </c>
      <c r="AC931" s="58">
        <v>0</v>
      </c>
      <c r="AD931" s="58">
        <v>59774.197358490601</v>
      </c>
      <c r="AE931" s="58">
        <v>389.5</v>
      </c>
      <c r="AF931" s="58">
        <v>40.200000000000003</v>
      </c>
      <c r="AG931" s="58">
        <v>1188.4000000000001</v>
      </c>
      <c r="AH931" s="58">
        <v>300</v>
      </c>
      <c r="AI931" s="58">
        <v>0</v>
      </c>
      <c r="AJ931" s="58">
        <v>46.02</v>
      </c>
      <c r="AK931" s="58">
        <v>44.09</v>
      </c>
      <c r="AL931" s="58">
        <v>0</v>
      </c>
      <c r="AM931" s="58">
        <v>1747.83</v>
      </c>
      <c r="AN931" s="58">
        <v>947.37</v>
      </c>
      <c r="AO931" s="58">
        <v>768.67</v>
      </c>
      <c r="AP931" s="58">
        <v>0</v>
      </c>
      <c r="AQ931" s="58">
        <v>0</v>
      </c>
      <c r="AR931" s="58">
        <v>0</v>
      </c>
      <c r="AS931" s="58">
        <v>0</v>
      </c>
      <c r="AT931" s="58">
        <v>0</v>
      </c>
      <c r="AU931" s="58">
        <v>0</v>
      </c>
      <c r="AV931" s="58">
        <v>2630.4111059151601</v>
      </c>
      <c r="AW931" s="58">
        <v>8102.49110591516</v>
      </c>
      <c r="AX931" s="58">
        <v>104809.714285714</v>
      </c>
      <c r="AY931" s="58">
        <v>11518.3962264151</v>
      </c>
      <c r="AZ931" s="58">
        <v>116328.110512129</v>
      </c>
      <c r="BA931" s="58">
        <v>103989.566889938</v>
      </c>
    </row>
    <row r="932" spans="1:53">
      <c r="A932" s="56">
        <v>202406</v>
      </c>
      <c r="B932" s="56" t="s">
        <v>531</v>
      </c>
      <c r="C932" s="56" t="s">
        <v>160</v>
      </c>
      <c r="D932" s="56" t="s">
        <v>159</v>
      </c>
      <c r="E932" s="62" t="str">
        <f>VLOOKUP(C932,'[2]2024年门店-截止10.31'!A:C,3,0)</f>
        <v>营业</v>
      </c>
      <c r="F932" s="63">
        <f>VLOOKUP(C932,[2]面积!A:B,2,0)</f>
        <v>85</v>
      </c>
      <c r="G932" s="57" t="str">
        <f>IF(OR(E932="营业",E932="装修中"),VLOOKUP(C932,[2]当前组织架构!C:H,6,0),"")</f>
        <v>刘佳</v>
      </c>
      <c r="H932" s="57" t="str">
        <f>IF(OR(E932="营业",E932="装修中"),VLOOKUP(C932,[2]当前组织架构!C:H,5,0),"")</f>
        <v>刘传良</v>
      </c>
      <c r="I932" s="58">
        <v>229706.23</v>
      </c>
      <c r="J932" s="58">
        <v>13002.24</v>
      </c>
      <c r="K932" s="58">
        <v>216703.99</v>
      </c>
      <c r="L932" s="58">
        <v>10889.29</v>
      </c>
      <c r="M932" s="58">
        <v>11052.14</v>
      </c>
      <c r="N932" s="58">
        <v>9243.86</v>
      </c>
      <c r="O932" s="58">
        <v>29494.400000000001</v>
      </c>
      <c r="P932" s="58">
        <v>0</v>
      </c>
      <c r="Q932" s="58">
        <v>-634.412822172647</v>
      </c>
      <c r="R932" s="58">
        <v>60045.277177827396</v>
      </c>
      <c r="S932" s="58">
        <v>11387.1364907649</v>
      </c>
      <c r="T932" s="58">
        <v>0</v>
      </c>
      <c r="U932" s="58">
        <v>2199.13</v>
      </c>
      <c r="V932" s="58">
        <v>73631.543668592305</v>
      </c>
      <c r="W932" s="58">
        <v>143072.44633140799</v>
      </c>
      <c r="X932" s="58">
        <v>32207.5</v>
      </c>
      <c r="Y932" s="58">
        <v>7158.7</v>
      </c>
      <c r="Z932" s="58">
        <v>707.44</v>
      </c>
      <c r="AA932" s="58">
        <v>10039.719999999999</v>
      </c>
      <c r="AB932" s="58">
        <v>1538.2458490566</v>
      </c>
      <c r="AC932" s="58">
        <v>0</v>
      </c>
      <c r="AD932" s="58">
        <v>51651.605849056599</v>
      </c>
      <c r="AE932" s="58">
        <v>6880</v>
      </c>
      <c r="AF932" s="58">
        <v>0</v>
      </c>
      <c r="AG932" s="58">
        <v>534.17999999999995</v>
      </c>
      <c r="AH932" s="58">
        <v>583.33000000000004</v>
      </c>
      <c r="AI932" s="58">
        <v>0</v>
      </c>
      <c r="AJ932" s="58">
        <v>0</v>
      </c>
      <c r="AK932" s="58">
        <v>46.72</v>
      </c>
      <c r="AL932" s="58">
        <v>0</v>
      </c>
      <c r="AM932" s="58">
        <v>1821.04</v>
      </c>
      <c r="AN932" s="58">
        <v>1114.04</v>
      </c>
      <c r="AO932" s="58">
        <v>683.86</v>
      </c>
      <c r="AP932" s="58">
        <v>0</v>
      </c>
      <c r="AQ932" s="58">
        <v>0</v>
      </c>
      <c r="AR932" s="58">
        <v>0</v>
      </c>
      <c r="AS932" s="58">
        <v>0</v>
      </c>
      <c r="AT932" s="58">
        <v>0</v>
      </c>
      <c r="AU932" s="58">
        <v>0</v>
      </c>
      <c r="AV932" s="58">
        <v>1890.7645650346601</v>
      </c>
      <c r="AW932" s="58">
        <v>13553.9345650347</v>
      </c>
      <c r="AX932" s="58">
        <v>31565.276190476201</v>
      </c>
      <c r="AY932" s="58">
        <v>4902.6886792452797</v>
      </c>
      <c r="AZ932" s="58">
        <v>36467.964869721502</v>
      </c>
      <c r="BA932" s="58">
        <v>41398.941047595203</v>
      </c>
    </row>
    <row r="933" spans="1:53">
      <c r="A933" s="56">
        <v>202406</v>
      </c>
      <c r="B933" s="56" t="s">
        <v>531</v>
      </c>
      <c r="C933" s="56" t="s">
        <v>162</v>
      </c>
      <c r="D933" s="56" t="s">
        <v>161</v>
      </c>
      <c r="E933" s="62" t="str">
        <f>VLOOKUP(C933,'[2]2024年门店-截止10.31'!A:C,3,0)</f>
        <v>营业</v>
      </c>
      <c r="F933" s="63">
        <f>VLOOKUP(C933,[2]面积!A:B,2,0)</f>
        <v>129.53</v>
      </c>
      <c r="G933" s="57" t="str">
        <f>IF(OR(E933="营业",E933="装修中"),VLOOKUP(C933,[2]当前组织架构!C:H,6,0),"")</f>
        <v>刘佳</v>
      </c>
      <c r="H933" s="57" t="str">
        <f>IF(OR(E933="营业",E933="装修中"),VLOOKUP(C933,[2]当前组织架构!C:H,5,0),"")</f>
        <v>刘传良</v>
      </c>
      <c r="I933" s="58">
        <v>241370.8</v>
      </c>
      <c r="J933" s="58">
        <v>13662.5</v>
      </c>
      <c r="K933" s="58">
        <v>227708.3</v>
      </c>
      <c r="L933" s="58">
        <v>10374.209999999999</v>
      </c>
      <c r="M933" s="58">
        <v>12818</v>
      </c>
      <c r="N933" s="58">
        <v>8639.11</v>
      </c>
      <c r="O933" s="58">
        <v>31179.41</v>
      </c>
      <c r="P933" s="58">
        <v>0</v>
      </c>
      <c r="Q933" s="58">
        <v>-658.78410134360695</v>
      </c>
      <c r="R933" s="58">
        <v>62351.945898656399</v>
      </c>
      <c r="S933" s="58">
        <v>11962.8508224739</v>
      </c>
      <c r="T933" s="58">
        <v>0</v>
      </c>
      <c r="U933" s="58">
        <v>2474</v>
      </c>
      <c r="V933" s="58">
        <v>76788.796721130304</v>
      </c>
      <c r="W933" s="58">
        <v>150919.50327886999</v>
      </c>
      <c r="X933" s="58">
        <v>30086.36</v>
      </c>
      <c r="Y933" s="58">
        <v>8887.66</v>
      </c>
      <c r="Z933" s="58">
        <v>2810.46</v>
      </c>
      <c r="AA933" s="58">
        <v>7089.89</v>
      </c>
      <c r="AB933" s="58">
        <v>1504.9205660377399</v>
      </c>
      <c r="AC933" s="58">
        <v>0</v>
      </c>
      <c r="AD933" s="58">
        <v>50379.2905660377</v>
      </c>
      <c r="AE933" s="58">
        <v>6418</v>
      </c>
      <c r="AF933" s="58">
        <v>56.9</v>
      </c>
      <c r="AG933" s="58">
        <v>668.42</v>
      </c>
      <c r="AH933" s="58">
        <v>600</v>
      </c>
      <c r="AI933" s="58">
        <v>0</v>
      </c>
      <c r="AJ933" s="58">
        <v>0</v>
      </c>
      <c r="AK933" s="58">
        <v>48.03</v>
      </c>
      <c r="AL933" s="58">
        <v>0</v>
      </c>
      <c r="AM933" s="58">
        <v>1480.84</v>
      </c>
      <c r="AN933" s="58">
        <v>2247.37</v>
      </c>
      <c r="AO933" s="58">
        <v>492.04</v>
      </c>
      <c r="AP933" s="58">
        <v>0</v>
      </c>
      <c r="AQ933" s="58">
        <v>70</v>
      </c>
      <c r="AR933" s="58">
        <v>0</v>
      </c>
      <c r="AS933" s="58">
        <v>0</v>
      </c>
      <c r="AT933" s="58">
        <v>0</v>
      </c>
      <c r="AU933" s="58">
        <v>0</v>
      </c>
      <c r="AV933" s="58">
        <v>1890.7645650346601</v>
      </c>
      <c r="AW933" s="58">
        <v>13972.364565034701</v>
      </c>
      <c r="AX933" s="58">
        <v>48779.352380952398</v>
      </c>
      <c r="AY933" s="58">
        <v>10997.8301886792</v>
      </c>
      <c r="AZ933" s="58">
        <v>59777.182569631601</v>
      </c>
      <c r="BA933" s="58">
        <v>26790.665578166001</v>
      </c>
    </row>
    <row r="934" spans="1:53">
      <c r="A934" s="56">
        <v>202406</v>
      </c>
      <c r="B934" s="56" t="s">
        <v>531</v>
      </c>
      <c r="C934" s="56" t="s">
        <v>164</v>
      </c>
      <c r="D934" s="56" t="s">
        <v>163</v>
      </c>
      <c r="E934" s="62" t="str">
        <f>VLOOKUP(C934,'[2]2024年门店-截止10.31'!A:C,3,0)</f>
        <v>营业</v>
      </c>
      <c r="F934" s="63">
        <f>VLOOKUP(C934,[2]面积!A:B,2,0)</f>
        <v>110</v>
      </c>
      <c r="G934" s="57" t="str">
        <f>IF(OR(E934="营业",E934="装修中"),VLOOKUP(C934,[2]当前组织架构!C:H,6,0),"")</f>
        <v>刘佳</v>
      </c>
      <c r="H934" s="57" t="str">
        <f>IF(OR(E934="营业",E934="装修中"),VLOOKUP(C934,[2]当前组织架构!C:H,5,0),"")</f>
        <v>刘传良</v>
      </c>
      <c r="I934" s="58">
        <v>584622.02</v>
      </c>
      <c r="J934" s="58">
        <v>33091.8100000001</v>
      </c>
      <c r="K934" s="58">
        <v>551530.21</v>
      </c>
      <c r="L934" s="58">
        <v>22018.99</v>
      </c>
      <c r="M934" s="58">
        <v>26110.5</v>
      </c>
      <c r="N934" s="58">
        <v>10097.030000000001</v>
      </c>
      <c r="O934" s="58">
        <v>62533.35</v>
      </c>
      <c r="P934" s="58">
        <v>0</v>
      </c>
      <c r="Q934" s="58">
        <v>-1262.5577014632399</v>
      </c>
      <c r="R934" s="58">
        <v>119497.312298537</v>
      </c>
      <c r="S934" s="58">
        <v>23622.702022687299</v>
      </c>
      <c r="T934" s="58">
        <v>0</v>
      </c>
      <c r="U934" s="58">
        <v>4128.4399999999996</v>
      </c>
      <c r="V934" s="58">
        <v>147248.45432122401</v>
      </c>
      <c r="W934" s="58">
        <v>404281.75567877601</v>
      </c>
      <c r="X934" s="58">
        <v>71681.64</v>
      </c>
      <c r="Y934" s="58">
        <v>8657.66</v>
      </c>
      <c r="Z934" s="58">
        <v>4527.6499999999996</v>
      </c>
      <c r="AA934" s="58">
        <v>12902.59</v>
      </c>
      <c r="AB934" s="58">
        <v>6159.3133962264201</v>
      </c>
      <c r="AC934" s="58">
        <v>0</v>
      </c>
      <c r="AD934" s="58">
        <v>103928.853396226</v>
      </c>
      <c r="AE934" s="58">
        <v>11510.5</v>
      </c>
      <c r="AF934" s="58">
        <v>0</v>
      </c>
      <c r="AG934" s="58">
        <v>1685.3</v>
      </c>
      <c r="AH934" s="58">
        <v>415</v>
      </c>
      <c r="AI934" s="58">
        <v>0</v>
      </c>
      <c r="AJ934" s="58">
        <v>65.489999999999995</v>
      </c>
      <c r="AK934" s="58">
        <v>50.91</v>
      </c>
      <c r="AL934" s="58">
        <v>0</v>
      </c>
      <c r="AM934" s="58">
        <v>3971.85</v>
      </c>
      <c r="AN934" s="58">
        <v>697.37</v>
      </c>
      <c r="AO934" s="58">
        <v>2309.3000000000002</v>
      </c>
      <c r="AP934" s="58">
        <v>0</v>
      </c>
      <c r="AQ934" s="58">
        <v>-1270</v>
      </c>
      <c r="AR934" s="58">
        <v>0</v>
      </c>
      <c r="AS934" s="58">
        <v>0</v>
      </c>
      <c r="AT934" s="58">
        <v>0</v>
      </c>
      <c r="AU934" s="58">
        <v>0</v>
      </c>
      <c r="AV934" s="58">
        <v>1890.7645650346601</v>
      </c>
      <c r="AW934" s="58">
        <v>21326.484565034702</v>
      </c>
      <c r="AX934" s="58">
        <v>126005</v>
      </c>
      <c r="AY934" s="58">
        <v>15806</v>
      </c>
      <c r="AZ934" s="58">
        <v>141811</v>
      </c>
      <c r="BA934" s="58">
        <v>137215.417717515</v>
      </c>
    </row>
    <row r="935" spans="1:53">
      <c r="A935" s="56">
        <v>202406</v>
      </c>
      <c r="B935" s="56" t="s">
        <v>531</v>
      </c>
      <c r="C935" s="56" t="s">
        <v>166</v>
      </c>
      <c r="D935" s="56" t="s">
        <v>165</v>
      </c>
      <c r="E935" s="62" t="str">
        <f>VLOOKUP(C935,'[2]2024年门店-截止10.31'!A:C,3,0)</f>
        <v>营业</v>
      </c>
      <c r="F935" s="63">
        <f>VLOOKUP(C935,[2]面积!A:B,2,0)</f>
        <v>46.74</v>
      </c>
      <c r="G935" s="57" t="str">
        <f>IF(OR(E935="营业",E935="装修中"),VLOOKUP(C935,[2]当前组织架构!C:H,6,0),"")</f>
        <v>刘佳</v>
      </c>
      <c r="H935" s="57" t="str">
        <f>IF(OR(E935="营业",E935="装修中"),VLOOKUP(C935,[2]当前组织架构!C:H,5,0),"")</f>
        <v>孟祥苹</v>
      </c>
      <c r="I935" s="58">
        <v>265716.46999999997</v>
      </c>
      <c r="J935" s="58">
        <v>15040.55</v>
      </c>
      <c r="K935" s="58">
        <v>250675.92</v>
      </c>
      <c r="L935" s="58">
        <v>12955.98</v>
      </c>
      <c r="M935" s="58">
        <v>14547.12</v>
      </c>
      <c r="N935" s="58">
        <v>14502.2</v>
      </c>
      <c r="O935" s="58">
        <v>34921.33</v>
      </c>
      <c r="P935" s="58">
        <v>0</v>
      </c>
      <c r="Q935" s="58">
        <v>-804.27636394535</v>
      </c>
      <c r="R935" s="58">
        <v>76122.3536360547</v>
      </c>
      <c r="S935" s="58">
        <v>13817.237835008</v>
      </c>
      <c r="T935" s="58">
        <v>0</v>
      </c>
      <c r="U935" s="58">
        <v>2296.77</v>
      </c>
      <c r="V935" s="58">
        <v>92236.361471062701</v>
      </c>
      <c r="W935" s="58">
        <v>158439.55852893699</v>
      </c>
      <c r="X935" s="58">
        <v>30712.89</v>
      </c>
      <c r="Y935" s="58">
        <v>5159.84</v>
      </c>
      <c r="Z935" s="58">
        <v>1472.51</v>
      </c>
      <c r="AA935" s="58">
        <v>8072.14</v>
      </c>
      <c r="AB935" s="58">
        <v>1897.6516981132099</v>
      </c>
      <c r="AC935" s="58">
        <v>0</v>
      </c>
      <c r="AD935" s="58">
        <v>47315.031698113198</v>
      </c>
      <c r="AE935" s="58">
        <v>3280.79</v>
      </c>
      <c r="AF935" s="58">
        <v>0</v>
      </c>
      <c r="AG935" s="58">
        <v>920.87</v>
      </c>
      <c r="AH935" s="58">
        <v>1237.74</v>
      </c>
      <c r="AI935" s="58">
        <v>0</v>
      </c>
      <c r="AJ935" s="58">
        <v>368.19</v>
      </c>
      <c r="AK935" s="58">
        <v>0</v>
      </c>
      <c r="AL935" s="58">
        <v>0</v>
      </c>
      <c r="AM935" s="58">
        <v>1296.54</v>
      </c>
      <c r="AN935" s="58">
        <v>489.82</v>
      </c>
      <c r="AO935" s="58">
        <v>361.51</v>
      </c>
      <c r="AP935" s="58">
        <v>0</v>
      </c>
      <c r="AQ935" s="58">
        <v>0</v>
      </c>
      <c r="AR935" s="58">
        <v>0</v>
      </c>
      <c r="AS935" s="58">
        <v>0</v>
      </c>
      <c r="AT935" s="58">
        <v>0</v>
      </c>
      <c r="AU935" s="58">
        <v>0</v>
      </c>
      <c r="AV935" s="58">
        <v>2630.4111059151601</v>
      </c>
      <c r="AW935" s="58">
        <v>10585.871105915199</v>
      </c>
      <c r="AX935" s="58">
        <v>29646.5142857143</v>
      </c>
      <c r="AY935" s="58">
        <v>4377.64150943396</v>
      </c>
      <c r="AZ935" s="58">
        <v>34024.155795148297</v>
      </c>
      <c r="BA935" s="58">
        <v>66514.499929760306</v>
      </c>
    </row>
    <row r="936" spans="1:53">
      <c r="A936" s="56">
        <v>202406</v>
      </c>
      <c r="B936" s="56" t="s">
        <v>531</v>
      </c>
      <c r="C936" s="56" t="s">
        <v>168</v>
      </c>
      <c r="D936" s="56" t="s">
        <v>167</v>
      </c>
      <c r="E936" s="62" t="str">
        <f>VLOOKUP(C936,'[2]2024年门店-截止10.31'!A:C,3,0)</f>
        <v>营业</v>
      </c>
      <c r="F936" s="63">
        <f>VLOOKUP(C936,[2]面积!A:B,2,0)</f>
        <v>91</v>
      </c>
      <c r="G936" s="57" t="str">
        <f>IF(OR(E936="营业",E936="装修中"),VLOOKUP(C936,[2]当前组织架构!C:H,6,0),"")</f>
        <v>刘佳</v>
      </c>
      <c r="H936" s="57" t="str">
        <f>IF(OR(E936="营业",E936="装修中"),VLOOKUP(C936,[2]当前组织架构!C:H,5,0),"")</f>
        <v>解雯雯</v>
      </c>
      <c r="I936" s="58">
        <v>354047.83</v>
      </c>
      <c r="J936" s="58">
        <v>20040.439999999999</v>
      </c>
      <c r="K936" s="58">
        <v>334007.39</v>
      </c>
      <c r="L936" s="58">
        <v>15735.41</v>
      </c>
      <c r="M936" s="58">
        <v>18053.47</v>
      </c>
      <c r="N936" s="58">
        <v>12948.29</v>
      </c>
      <c r="O936" s="58">
        <v>44757.46</v>
      </c>
      <c r="P936" s="58">
        <v>0</v>
      </c>
      <c r="Q936" s="58">
        <v>-956.58640365404199</v>
      </c>
      <c r="R936" s="58">
        <v>90538.043596346004</v>
      </c>
      <c r="S936" s="58">
        <v>17241.238410817401</v>
      </c>
      <c r="T936" s="58">
        <v>0</v>
      </c>
      <c r="U936" s="58">
        <v>4470.42</v>
      </c>
      <c r="V936" s="58">
        <v>112249.702007163</v>
      </c>
      <c r="W936" s="58">
        <v>221757.68799283699</v>
      </c>
      <c r="X936" s="58">
        <v>38557.699999999997</v>
      </c>
      <c r="Y936" s="58">
        <v>8128.34</v>
      </c>
      <c r="Z936" s="58">
        <v>993.18</v>
      </c>
      <c r="AA936" s="58">
        <v>11610.37</v>
      </c>
      <c r="AB936" s="58">
        <v>1420.6596226415099</v>
      </c>
      <c r="AC936" s="58">
        <v>0</v>
      </c>
      <c r="AD936" s="58">
        <v>60710.249622641502</v>
      </c>
      <c r="AE936" s="58">
        <v>6407.95</v>
      </c>
      <c r="AF936" s="58">
        <v>0</v>
      </c>
      <c r="AG936" s="58">
        <v>259.58</v>
      </c>
      <c r="AH936" s="58">
        <v>500</v>
      </c>
      <c r="AI936" s="58">
        <v>0</v>
      </c>
      <c r="AJ936" s="58">
        <v>19.47</v>
      </c>
      <c r="AK936" s="58">
        <v>44.23</v>
      </c>
      <c r="AL936" s="58">
        <v>0</v>
      </c>
      <c r="AM936" s="58">
        <v>1901.34</v>
      </c>
      <c r="AN936" s="58">
        <v>597.37</v>
      </c>
      <c r="AO936" s="58">
        <v>586.47</v>
      </c>
      <c r="AP936" s="58">
        <v>0</v>
      </c>
      <c r="AQ936" s="58">
        <v>58391.39</v>
      </c>
      <c r="AR936" s="58">
        <v>0</v>
      </c>
      <c r="AS936" s="58">
        <v>0</v>
      </c>
      <c r="AT936" s="58">
        <v>0</v>
      </c>
      <c r="AU936" s="58">
        <v>0</v>
      </c>
      <c r="AV936" s="58">
        <v>1890.7645650346601</v>
      </c>
      <c r="AW936" s="58">
        <v>70598.5645650347</v>
      </c>
      <c r="AX936" s="58">
        <v>97673.333333333299</v>
      </c>
      <c r="AY936" s="58">
        <v>10516.0377358491</v>
      </c>
      <c r="AZ936" s="58">
        <v>108189.371069182</v>
      </c>
      <c r="BA936" s="58">
        <v>-17740.4972640216</v>
      </c>
    </row>
    <row r="937" spans="1:53">
      <c r="A937" s="56">
        <v>202406</v>
      </c>
      <c r="B937" s="56" t="s">
        <v>531</v>
      </c>
      <c r="C937" s="56" t="s">
        <v>170</v>
      </c>
      <c r="D937" s="56" t="s">
        <v>169</v>
      </c>
      <c r="E937" s="62" t="str">
        <f>VLOOKUP(C937,'[2]2024年门店-截止10.31'!A:C,3,0)</f>
        <v>营业</v>
      </c>
      <c r="F937" s="63">
        <f>VLOOKUP(C937,[2]面积!A:B,2,0)</f>
        <v>77.08</v>
      </c>
      <c r="G937" s="57" t="str">
        <f>IF(OR(E937="营业",E937="装修中"),VLOOKUP(C937,[2]当前组织架构!C:H,6,0),"")</f>
        <v>刘佳</v>
      </c>
      <c r="H937" s="57" t="str">
        <f>IF(OR(E937="营业",E937="装修中"),VLOOKUP(C937,[2]当前组织架构!C:H,5,0),"")</f>
        <v>孟祥苹</v>
      </c>
      <c r="I937" s="58">
        <v>275164.09999999998</v>
      </c>
      <c r="J937" s="58">
        <v>15575.33</v>
      </c>
      <c r="K937" s="58">
        <v>259588.77</v>
      </c>
      <c r="L937" s="58">
        <v>11375.91</v>
      </c>
      <c r="M937" s="58">
        <v>14821.92</v>
      </c>
      <c r="N937" s="58">
        <v>7838.01</v>
      </c>
      <c r="O937" s="58">
        <v>36379.919999999998</v>
      </c>
      <c r="P937" s="58">
        <v>0</v>
      </c>
      <c r="Q937" s="58">
        <v>-736.20450313822903</v>
      </c>
      <c r="R937" s="58">
        <v>69679.555496861794</v>
      </c>
      <c r="S937" s="58">
        <v>13753.581026530301</v>
      </c>
      <c r="T937" s="58">
        <v>0</v>
      </c>
      <c r="U937" s="58">
        <v>4223.25</v>
      </c>
      <c r="V937" s="58">
        <v>87656.386523392095</v>
      </c>
      <c r="W937" s="58">
        <v>171932.383476608</v>
      </c>
      <c r="X937" s="58">
        <v>34869.5</v>
      </c>
      <c r="Y937" s="58">
        <v>5898.54</v>
      </c>
      <c r="Z937" s="58">
        <v>954.43</v>
      </c>
      <c r="AA937" s="58">
        <v>5185.8599999999997</v>
      </c>
      <c r="AB937" s="58">
        <v>3199.7458490566</v>
      </c>
      <c r="AC937" s="58">
        <v>0</v>
      </c>
      <c r="AD937" s="58">
        <v>50108.0758490566</v>
      </c>
      <c r="AE937" s="58">
        <v>0</v>
      </c>
      <c r="AF937" s="58">
        <v>0</v>
      </c>
      <c r="AG937" s="58">
        <v>335.86</v>
      </c>
      <c r="AH937" s="58">
        <v>600</v>
      </c>
      <c r="AI937" s="58">
        <v>0</v>
      </c>
      <c r="AJ937" s="58">
        <v>4.96</v>
      </c>
      <c r="AK937" s="58">
        <v>39.93</v>
      </c>
      <c r="AL937" s="58">
        <v>0</v>
      </c>
      <c r="AM937" s="58">
        <v>1658.91</v>
      </c>
      <c r="AN937" s="58">
        <v>891.46</v>
      </c>
      <c r="AO937" s="58">
        <v>770.58</v>
      </c>
      <c r="AP937" s="58">
        <v>0</v>
      </c>
      <c r="AQ937" s="58">
        <v>428</v>
      </c>
      <c r="AR937" s="58">
        <v>0</v>
      </c>
      <c r="AS937" s="58">
        <v>0</v>
      </c>
      <c r="AT937" s="58">
        <v>0</v>
      </c>
      <c r="AU937" s="58">
        <v>0</v>
      </c>
      <c r="AV937" s="58">
        <v>2630.4111059151601</v>
      </c>
      <c r="AW937" s="58">
        <v>7360.1111059151599</v>
      </c>
      <c r="AX937" s="58">
        <v>36337.714285714297</v>
      </c>
      <c r="AY937" s="58">
        <v>10907.5471698113</v>
      </c>
      <c r="AZ937" s="58">
        <v>47245.2614555256</v>
      </c>
      <c r="BA937" s="58">
        <v>67218.9350661106</v>
      </c>
    </row>
    <row r="938" spans="1:53">
      <c r="A938" s="56">
        <v>202406</v>
      </c>
      <c r="B938" s="56" t="s">
        <v>531</v>
      </c>
      <c r="C938" s="56" t="s">
        <v>172</v>
      </c>
      <c r="D938" s="56" t="s">
        <v>171</v>
      </c>
      <c r="E938" s="62" t="str">
        <f>VLOOKUP(C938,'[2]2024年门店-截止10.31'!A:C,3,0)</f>
        <v>营业</v>
      </c>
      <c r="F938" s="63">
        <f>VLOOKUP(C938,[2]面积!A:B,2,0)</f>
        <v>88</v>
      </c>
      <c r="G938" s="57" t="str">
        <f>IF(OR(E938="营业",E938="装修中"),VLOOKUP(C938,[2]当前组织架构!C:H,6,0),"")</f>
        <v>刘佳</v>
      </c>
      <c r="H938" s="57" t="str">
        <f>IF(OR(E938="营业",E938="装修中"),VLOOKUP(C938,[2]当前组织架构!C:H,5,0),"")</f>
        <v>孟祥苹</v>
      </c>
      <c r="I938" s="58">
        <v>222829.09</v>
      </c>
      <c r="J938" s="58">
        <v>12612.97</v>
      </c>
      <c r="K938" s="58">
        <v>210216.12</v>
      </c>
      <c r="L938" s="58">
        <v>10897.03</v>
      </c>
      <c r="M938" s="58">
        <v>12496.79</v>
      </c>
      <c r="N938" s="58">
        <v>7315.43</v>
      </c>
      <c r="O938" s="58">
        <v>28155.86</v>
      </c>
      <c r="P938" s="58">
        <v>0</v>
      </c>
      <c r="Q938" s="58">
        <v>-615.44118901403897</v>
      </c>
      <c r="R938" s="58">
        <v>58249.668810985997</v>
      </c>
      <c r="S938" s="58">
        <v>10932.248259210601</v>
      </c>
      <c r="T938" s="58">
        <v>0</v>
      </c>
      <c r="U938" s="58">
        <v>4935.03</v>
      </c>
      <c r="V938" s="58">
        <v>74116.947070196606</v>
      </c>
      <c r="W938" s="58">
        <v>136099.172929803</v>
      </c>
      <c r="X938" s="58">
        <v>35978.54</v>
      </c>
      <c r="Y938" s="58">
        <v>2525.9699999999998</v>
      </c>
      <c r="Z938" s="58">
        <v>0</v>
      </c>
      <c r="AA938" s="58">
        <v>7556.91</v>
      </c>
      <c r="AB938" s="58">
        <v>3287.3964150943402</v>
      </c>
      <c r="AC938" s="58">
        <v>0</v>
      </c>
      <c r="AD938" s="58">
        <v>49348.816415094298</v>
      </c>
      <c r="AE938" s="58">
        <v>0</v>
      </c>
      <c r="AF938" s="58">
        <v>0</v>
      </c>
      <c r="AG938" s="58">
        <v>691.07</v>
      </c>
      <c r="AH938" s="58">
        <v>0</v>
      </c>
      <c r="AI938" s="58">
        <v>0</v>
      </c>
      <c r="AJ938" s="58">
        <v>46.51</v>
      </c>
      <c r="AK938" s="58">
        <v>37.130000000000003</v>
      </c>
      <c r="AL938" s="58">
        <v>0</v>
      </c>
      <c r="AM938" s="58">
        <v>1081.8699999999999</v>
      </c>
      <c r="AN938" s="58">
        <v>597.37</v>
      </c>
      <c r="AO938" s="58">
        <v>539.53</v>
      </c>
      <c r="AP938" s="58">
        <v>0</v>
      </c>
      <c r="AQ938" s="58">
        <v>0</v>
      </c>
      <c r="AR938" s="58">
        <v>0</v>
      </c>
      <c r="AS938" s="58">
        <v>0</v>
      </c>
      <c r="AT938" s="58">
        <v>0</v>
      </c>
      <c r="AU938" s="58">
        <v>0</v>
      </c>
      <c r="AV938" s="58">
        <v>2630.4111059151601</v>
      </c>
      <c r="AW938" s="58">
        <v>5623.8911059151596</v>
      </c>
      <c r="AX938" s="58">
        <v>31428.571428571398</v>
      </c>
      <c r="AY938" s="58">
        <v>7471.6981132075498</v>
      </c>
      <c r="AZ938" s="58">
        <v>38900.269541779002</v>
      </c>
      <c r="BA938" s="58">
        <v>42226.195867014598</v>
      </c>
    </row>
    <row r="939" spans="1:53">
      <c r="A939" s="56">
        <v>202406</v>
      </c>
      <c r="B939" s="56" t="s">
        <v>531</v>
      </c>
      <c r="C939" s="56" t="s">
        <v>444</v>
      </c>
      <c r="D939" s="56" t="s">
        <v>173</v>
      </c>
      <c r="E939" s="62" t="str">
        <f>VLOOKUP(C939,'[2]2024年门店-截止10.31'!A:C,3,0)</f>
        <v>已闭店</v>
      </c>
      <c r="F939" s="63">
        <f>VLOOKUP(C939,[2]面积!A:B,2,0)</f>
        <v>119.8</v>
      </c>
      <c r="G939" s="57" t="str">
        <f>IF(OR(E939="营业",E939="装修中"),VLOOKUP(C939,[2]当前组织架构!C:H,6,0),"")</f>
        <v/>
      </c>
      <c r="H939" s="57" t="str">
        <f>IF(OR(E939="营业",E939="装修中"),VLOOKUP(C939,[2]当前组织架构!C:H,5,0),"")</f>
        <v/>
      </c>
      <c r="I939" s="58">
        <v>37549.410000000003</v>
      </c>
      <c r="J939" s="58">
        <v>2125.44</v>
      </c>
      <c r="K939" s="58">
        <v>35423.97</v>
      </c>
      <c r="L939" s="58">
        <v>765.93</v>
      </c>
      <c r="M939" s="58">
        <v>1580.3</v>
      </c>
      <c r="N939" s="58">
        <v>36.64</v>
      </c>
      <c r="O939" s="58">
        <v>4517.62</v>
      </c>
      <c r="P939" s="58">
        <v>0</v>
      </c>
      <c r="Q939" s="58">
        <v>-72.145380691202107</v>
      </c>
      <c r="R939" s="58">
        <v>6828.3446193088002</v>
      </c>
      <c r="S939" s="58">
        <v>1586.4140169489201</v>
      </c>
      <c r="T939" s="58">
        <v>0</v>
      </c>
      <c r="U939" s="58">
        <v>1918.36</v>
      </c>
      <c r="V939" s="58">
        <v>10333.118636257699</v>
      </c>
      <c r="W939" s="58">
        <v>25090.851363742298</v>
      </c>
      <c r="X939" s="58">
        <v>8012.3</v>
      </c>
      <c r="Y939" s="58">
        <v>0</v>
      </c>
      <c r="Z939" s="58">
        <v>1414.54</v>
      </c>
      <c r="AA939" s="58">
        <v>7050.88</v>
      </c>
      <c r="AB939" s="58">
        <v>532.28622641509003</v>
      </c>
      <c r="AC939" s="58">
        <v>0</v>
      </c>
      <c r="AD939" s="58">
        <v>17010.006226415098</v>
      </c>
      <c r="AE939" s="58">
        <v>8829.07</v>
      </c>
      <c r="AF939" s="58">
        <v>0</v>
      </c>
      <c r="AG939" s="58">
        <v>380.89</v>
      </c>
      <c r="AH939" s="58">
        <v>483.35</v>
      </c>
      <c r="AI939" s="58">
        <v>0</v>
      </c>
      <c r="AJ939" s="58">
        <v>0</v>
      </c>
      <c r="AK939" s="58">
        <v>93.59</v>
      </c>
      <c r="AL939" s="58">
        <v>0</v>
      </c>
      <c r="AM939" s="58">
        <v>633.1</v>
      </c>
      <c r="AN939" s="58">
        <v>4781.97</v>
      </c>
      <c r="AO939" s="58">
        <v>102.97</v>
      </c>
      <c r="AP939" s="58">
        <v>0</v>
      </c>
      <c r="AQ939" s="58">
        <v>110</v>
      </c>
      <c r="AR939" s="58">
        <v>0</v>
      </c>
      <c r="AS939" s="58">
        <v>0</v>
      </c>
      <c r="AT939" s="58">
        <v>0</v>
      </c>
      <c r="AU939" s="58">
        <v>0</v>
      </c>
      <c r="AV939" s="58">
        <v>1890.7645650346601</v>
      </c>
      <c r="AW939" s="58">
        <v>17305.704565034699</v>
      </c>
      <c r="AX939" s="58">
        <v>26812.380952381001</v>
      </c>
      <c r="AY939" s="58">
        <v>4291.1981132075498</v>
      </c>
      <c r="AZ939" s="58">
        <v>31103.579065588601</v>
      </c>
      <c r="BA939" s="58">
        <v>-40328.438493296097</v>
      </c>
    </row>
    <row r="940" spans="1:53">
      <c r="A940" s="56">
        <v>202406</v>
      </c>
      <c r="B940" s="56" t="s">
        <v>531</v>
      </c>
      <c r="C940" s="56" t="s">
        <v>176</v>
      </c>
      <c r="D940" s="56" t="s">
        <v>175</v>
      </c>
      <c r="E940" s="62" t="str">
        <f>VLOOKUP(C940,'[2]2024年门店-截止10.31'!A:C,3,0)</f>
        <v>营业</v>
      </c>
      <c r="F940" s="63">
        <f>VLOOKUP(C940,[2]面积!A:B,2,0)</f>
        <v>53</v>
      </c>
      <c r="G940" s="57" t="str">
        <f>IF(OR(E940="营业",E940="装修中"),VLOOKUP(C940,[2]当前组织架构!C:H,6,0),"")</f>
        <v>刘佳</v>
      </c>
      <c r="H940" s="57" t="str">
        <f>IF(OR(E940="营业",E940="装修中"),VLOOKUP(C940,[2]当前组织架构!C:H,5,0),"")</f>
        <v>孟祥苹</v>
      </c>
      <c r="I940" s="58">
        <v>354672.3</v>
      </c>
      <c r="J940" s="58">
        <v>20075.79</v>
      </c>
      <c r="K940" s="58">
        <v>334596.51</v>
      </c>
      <c r="L940" s="58">
        <v>15246.19</v>
      </c>
      <c r="M940" s="58">
        <v>19597.7</v>
      </c>
      <c r="N940" s="58">
        <v>12252.83</v>
      </c>
      <c r="O940" s="58">
        <v>44429.85</v>
      </c>
      <c r="P940" s="58">
        <v>0</v>
      </c>
      <c r="Q940" s="58">
        <v>-956.92033986136596</v>
      </c>
      <c r="R940" s="58">
        <v>90569.649660138602</v>
      </c>
      <c r="S940" s="58">
        <v>17161.274539640701</v>
      </c>
      <c r="T940" s="58">
        <v>0</v>
      </c>
      <c r="U940" s="58">
        <v>4128.4399999999996</v>
      </c>
      <c r="V940" s="58">
        <v>111859.364199779</v>
      </c>
      <c r="W940" s="58">
        <v>222737.14580022101</v>
      </c>
      <c r="X940" s="58">
        <v>40756.78</v>
      </c>
      <c r="Y940" s="58">
        <v>6196.46</v>
      </c>
      <c r="Z940" s="58">
        <v>761.16</v>
      </c>
      <c r="AA940" s="58">
        <v>6833.79</v>
      </c>
      <c r="AB940" s="58">
        <v>2888.0467924528298</v>
      </c>
      <c r="AC940" s="58">
        <v>0</v>
      </c>
      <c r="AD940" s="58">
        <v>57436.236792452801</v>
      </c>
      <c r="AE940" s="58">
        <v>4924.6000000000004</v>
      </c>
      <c r="AF940" s="58">
        <v>0</v>
      </c>
      <c r="AG940" s="58">
        <v>673.82</v>
      </c>
      <c r="AH940" s="58">
        <v>416.67</v>
      </c>
      <c r="AI940" s="58">
        <v>0</v>
      </c>
      <c r="AJ940" s="58">
        <v>138.06</v>
      </c>
      <c r="AK940" s="58">
        <v>40.020000000000003</v>
      </c>
      <c r="AL940" s="58">
        <v>0</v>
      </c>
      <c r="AM940" s="58">
        <v>955.58</v>
      </c>
      <c r="AN940" s="58">
        <v>1642.07</v>
      </c>
      <c r="AO940" s="58">
        <v>581.59</v>
      </c>
      <c r="AP940" s="58">
        <v>0</v>
      </c>
      <c r="AQ940" s="58">
        <v>0</v>
      </c>
      <c r="AR940" s="58">
        <v>0</v>
      </c>
      <c r="AS940" s="58">
        <v>0</v>
      </c>
      <c r="AT940" s="58">
        <v>0</v>
      </c>
      <c r="AU940" s="58">
        <v>0</v>
      </c>
      <c r="AV940" s="58">
        <v>2630.4111059151601</v>
      </c>
      <c r="AW940" s="58">
        <v>12002.8211059152</v>
      </c>
      <c r="AX940" s="58">
        <v>45428.571428571398</v>
      </c>
      <c r="AY940" s="58">
        <v>46520.754716981101</v>
      </c>
      <c r="AZ940" s="58">
        <v>91949.326145552506</v>
      </c>
      <c r="BA940" s="58">
        <v>61348.761756300497</v>
      </c>
    </row>
    <row r="941" spans="1:53">
      <c r="A941" s="56">
        <v>202406</v>
      </c>
      <c r="B941" s="56" t="s">
        <v>531</v>
      </c>
      <c r="C941" s="56" t="s">
        <v>178</v>
      </c>
      <c r="D941" s="56" t="s">
        <v>177</v>
      </c>
      <c r="E941" s="62" t="str">
        <f>VLOOKUP(C941,'[2]2024年门店-截止10.31'!A:C,3,0)</f>
        <v>营业</v>
      </c>
      <c r="F941" s="63">
        <f>VLOOKUP(C941,[2]面积!A:B,2,0)</f>
        <v>108</v>
      </c>
      <c r="G941" s="57" t="str">
        <f>IF(OR(E941="营业",E941="装修中"),VLOOKUP(C941,[2]当前组织架构!C:H,6,0),"")</f>
        <v>刘佳</v>
      </c>
      <c r="H941" s="57" t="str">
        <f>IF(OR(E941="营业",E941="装修中"),VLOOKUP(C941,[2]当前组织架构!C:H,5,0),"")</f>
        <v>王佳</v>
      </c>
      <c r="I941" s="58">
        <v>186316.91</v>
      </c>
      <c r="J941" s="58">
        <v>5426.70999999999</v>
      </c>
      <c r="K941" s="58">
        <v>180890.2</v>
      </c>
      <c r="L941" s="58">
        <v>11917.14</v>
      </c>
      <c r="M941" s="58">
        <v>12332.4</v>
      </c>
      <c r="N941" s="58">
        <v>7867.75</v>
      </c>
      <c r="O941" s="58">
        <v>25953.74</v>
      </c>
      <c r="P941" s="58">
        <v>0</v>
      </c>
      <c r="Q941" s="58">
        <v>-607.13899541629905</v>
      </c>
      <c r="R941" s="58">
        <v>57463.891004583696</v>
      </c>
      <c r="S941" s="58">
        <v>10328.274596241899</v>
      </c>
      <c r="T941" s="58">
        <v>296.3</v>
      </c>
      <c r="U941" s="58">
        <v>11066.3</v>
      </c>
      <c r="V941" s="58">
        <v>79154.765600825602</v>
      </c>
      <c r="W941" s="58">
        <v>101735.434399174</v>
      </c>
      <c r="X941" s="58">
        <v>20359.02</v>
      </c>
      <c r="Y941" s="58">
        <v>6785.33</v>
      </c>
      <c r="Z941" s="58">
        <v>2240.6</v>
      </c>
      <c r="AA941" s="58">
        <v>6543.98</v>
      </c>
      <c r="AB941" s="58">
        <v>460.15</v>
      </c>
      <c r="AC941" s="58">
        <v>0</v>
      </c>
      <c r="AD941" s="58">
        <v>36389.08</v>
      </c>
      <c r="AE941" s="58">
        <v>2759.72</v>
      </c>
      <c r="AF941" s="58">
        <v>51</v>
      </c>
      <c r="AG941" s="58">
        <v>676.69</v>
      </c>
      <c r="AH941" s="58">
        <v>320</v>
      </c>
      <c r="AI941" s="58">
        <v>50</v>
      </c>
      <c r="AJ941" s="58">
        <v>222.3</v>
      </c>
      <c r="AK941" s="58">
        <v>93.41</v>
      </c>
      <c r="AL941" s="58">
        <v>0</v>
      </c>
      <c r="AM941" s="58">
        <v>1453.53</v>
      </c>
      <c r="AN941" s="58">
        <v>715.28</v>
      </c>
      <c r="AO941" s="58">
        <v>546.16999999999996</v>
      </c>
      <c r="AP941" s="58">
        <v>0</v>
      </c>
      <c r="AQ941" s="58">
        <v>57</v>
      </c>
      <c r="AR941" s="58">
        <v>0</v>
      </c>
      <c r="AS941" s="58">
        <v>0</v>
      </c>
      <c r="AT941" s="58">
        <v>0</v>
      </c>
      <c r="AU941" s="58">
        <v>0</v>
      </c>
      <c r="AV941" s="58">
        <v>2704.17934490887</v>
      </c>
      <c r="AW941" s="58">
        <v>9649.2793449088695</v>
      </c>
      <c r="AX941" s="58">
        <v>45161.35</v>
      </c>
      <c r="AY941" s="58">
        <v>7944</v>
      </c>
      <c r="AZ941" s="58">
        <v>53105.35</v>
      </c>
      <c r="BA941" s="58">
        <v>2591.72505426513</v>
      </c>
    </row>
    <row r="942" spans="1:53">
      <c r="A942" s="56">
        <v>202406</v>
      </c>
      <c r="B942" s="56" t="s">
        <v>531</v>
      </c>
      <c r="C942" s="56" t="s">
        <v>180</v>
      </c>
      <c r="D942" s="56" t="s">
        <v>179</v>
      </c>
      <c r="E942" s="62" t="str">
        <f>VLOOKUP(C942,'[2]2024年门店-截止10.31'!A:C,3,0)</f>
        <v>营业</v>
      </c>
      <c r="F942" s="63">
        <f>VLOOKUP(C942,[2]面积!A:B,2,0)</f>
        <v>96</v>
      </c>
      <c r="G942" s="57" t="str">
        <f>IF(OR(E942="营业",E942="装修中"),VLOOKUP(C942,[2]当前组织架构!C:H,6,0),"")</f>
        <v>刘佳</v>
      </c>
      <c r="H942" s="57" t="str">
        <f>IF(OR(E942="营业",E942="装修中"),VLOOKUP(C942,[2]当前组织架构!C:H,5,0),"")</f>
        <v>王佳</v>
      </c>
      <c r="I942" s="58">
        <v>161826.16</v>
      </c>
      <c r="J942" s="58">
        <v>4713.38</v>
      </c>
      <c r="K942" s="58">
        <v>157112.78</v>
      </c>
      <c r="L942" s="58">
        <v>8593.32</v>
      </c>
      <c r="M942" s="58">
        <v>10264.200000000001</v>
      </c>
      <c r="N942" s="58">
        <v>4407.3500000000004</v>
      </c>
      <c r="O942" s="58">
        <v>20864.95</v>
      </c>
      <c r="P942" s="58">
        <v>0</v>
      </c>
      <c r="Q942" s="58">
        <v>-461.38211398527102</v>
      </c>
      <c r="R942" s="58">
        <v>43668.437886014697</v>
      </c>
      <c r="S942" s="58">
        <v>8134.81934355879</v>
      </c>
      <c r="T942" s="58">
        <v>255.92</v>
      </c>
      <c r="U942" s="58">
        <v>9815.07</v>
      </c>
      <c r="V942" s="58">
        <v>61874.247229573499</v>
      </c>
      <c r="W942" s="58">
        <v>95238.532770426493</v>
      </c>
      <c r="X942" s="58">
        <v>16772.5</v>
      </c>
      <c r="Y942" s="58">
        <v>7326.28</v>
      </c>
      <c r="Z942" s="58">
        <v>1391.78</v>
      </c>
      <c r="AA942" s="58">
        <v>5823.11</v>
      </c>
      <c r="AB942" s="58">
        <v>443.60358490566</v>
      </c>
      <c r="AC942" s="58">
        <v>0</v>
      </c>
      <c r="AD942" s="58">
        <v>31757.273584905699</v>
      </c>
      <c r="AE942" s="58">
        <v>4180.12</v>
      </c>
      <c r="AF942" s="58">
        <v>37</v>
      </c>
      <c r="AG942" s="58">
        <v>332.42</v>
      </c>
      <c r="AH942" s="58">
        <v>310</v>
      </c>
      <c r="AI942" s="58">
        <v>0</v>
      </c>
      <c r="AJ942" s="58">
        <v>0</v>
      </c>
      <c r="AK942" s="58">
        <v>49.83</v>
      </c>
      <c r="AL942" s="58">
        <v>0</v>
      </c>
      <c r="AM942" s="58">
        <v>783.88</v>
      </c>
      <c r="AN942" s="58">
        <v>715.29</v>
      </c>
      <c r="AO942" s="58">
        <v>890.99</v>
      </c>
      <c r="AP942" s="58">
        <v>0</v>
      </c>
      <c r="AQ942" s="58">
        <v>0</v>
      </c>
      <c r="AR942" s="58">
        <v>0</v>
      </c>
      <c r="AS942" s="58">
        <v>0</v>
      </c>
      <c r="AT942" s="58">
        <v>0</v>
      </c>
      <c r="AU942" s="58">
        <v>0</v>
      </c>
      <c r="AV942" s="58">
        <v>2204.17934490887</v>
      </c>
      <c r="AW942" s="58">
        <v>9503.7093449088698</v>
      </c>
      <c r="AX942" s="58">
        <v>37960</v>
      </c>
      <c r="AY942" s="58">
        <v>8940</v>
      </c>
      <c r="AZ942" s="58">
        <v>46900</v>
      </c>
      <c r="BA942" s="58">
        <v>7077.5498406119204</v>
      </c>
    </row>
    <row r="943" spans="1:53">
      <c r="A943" s="56">
        <v>202406</v>
      </c>
      <c r="B943" s="56" t="s">
        <v>531</v>
      </c>
      <c r="C943" s="56" t="s">
        <v>182</v>
      </c>
      <c r="D943" s="56" t="s">
        <v>181</v>
      </c>
      <c r="E943" s="62" t="str">
        <f>VLOOKUP(C943,'[2]2024年门店-截止10.31'!A:C,3,0)</f>
        <v>营业</v>
      </c>
      <c r="F943" s="63">
        <f>VLOOKUP(C943,[2]面积!A:B,2,0)</f>
        <v>104</v>
      </c>
      <c r="G943" s="57" t="str">
        <f>IF(OR(E943="营业",E943="装修中"),VLOOKUP(C943,[2]当前组织架构!C:H,6,0),"")</f>
        <v>刘佳</v>
      </c>
      <c r="H943" s="57" t="str">
        <f>IF(OR(E943="营业",E943="装修中"),VLOOKUP(C943,[2]当前组织架构!C:H,5,0),"")</f>
        <v>巨伦</v>
      </c>
      <c r="I943" s="58">
        <v>132658.57999999999</v>
      </c>
      <c r="J943" s="58">
        <v>3863.8399999999801</v>
      </c>
      <c r="K943" s="58">
        <v>128794.74</v>
      </c>
      <c r="L943" s="58">
        <v>6476.13</v>
      </c>
      <c r="M943" s="58">
        <v>7349.04</v>
      </c>
      <c r="N943" s="58">
        <v>6435.93</v>
      </c>
      <c r="O943" s="58">
        <v>18937.43</v>
      </c>
      <c r="P943" s="58">
        <v>0</v>
      </c>
      <c r="Q943" s="58">
        <v>-409.82493553146298</v>
      </c>
      <c r="R943" s="58">
        <v>38788.7050644685</v>
      </c>
      <c r="S943" s="58">
        <v>7327.0070561475304</v>
      </c>
      <c r="T943" s="58">
        <v>238.43</v>
      </c>
      <c r="U943" s="58">
        <v>2465.67</v>
      </c>
      <c r="V943" s="58">
        <v>48819.812120615999</v>
      </c>
      <c r="W943" s="58">
        <v>79974.927879384006</v>
      </c>
      <c r="X943" s="58">
        <v>22933.27</v>
      </c>
      <c r="Y943" s="58">
        <v>2887.62</v>
      </c>
      <c r="Z943" s="58">
        <v>92.07</v>
      </c>
      <c r="AA943" s="58">
        <v>4291.38</v>
      </c>
      <c r="AB943" s="58">
        <v>221.464339622642</v>
      </c>
      <c r="AC943" s="58">
        <v>0</v>
      </c>
      <c r="AD943" s="58">
        <v>30425.804339622598</v>
      </c>
      <c r="AE943" s="58">
        <v>5000</v>
      </c>
      <c r="AF943" s="58">
        <v>0</v>
      </c>
      <c r="AG943" s="58">
        <v>356.46</v>
      </c>
      <c r="AH943" s="58">
        <v>299.60000000000002</v>
      </c>
      <c r="AI943" s="58">
        <v>0</v>
      </c>
      <c r="AJ943" s="58">
        <v>0</v>
      </c>
      <c r="AK943" s="58">
        <v>40.159999999999997</v>
      </c>
      <c r="AL943" s="58">
        <v>0</v>
      </c>
      <c r="AM943" s="58">
        <v>1421.18</v>
      </c>
      <c r="AN943" s="58">
        <v>389.82</v>
      </c>
      <c r="AO943" s="58">
        <v>349.43</v>
      </c>
      <c r="AP943" s="58">
        <v>0</v>
      </c>
      <c r="AQ943" s="58">
        <v>0</v>
      </c>
      <c r="AR943" s="58">
        <v>0</v>
      </c>
      <c r="AS943" s="58">
        <v>0</v>
      </c>
      <c r="AT943" s="58">
        <v>0</v>
      </c>
      <c r="AU943" s="58">
        <v>0</v>
      </c>
      <c r="AV943" s="58">
        <v>2534.4519864182998</v>
      </c>
      <c r="AW943" s="58">
        <v>10391.1019864183</v>
      </c>
      <c r="AX943" s="58">
        <v>22143.33</v>
      </c>
      <c r="AY943" s="58">
        <v>4160</v>
      </c>
      <c r="AZ943" s="58">
        <v>26303.33</v>
      </c>
      <c r="BA943" s="58">
        <v>12854.6915533431</v>
      </c>
    </row>
    <row r="944" spans="1:53">
      <c r="A944" s="56">
        <v>202406</v>
      </c>
      <c r="B944" s="56" t="s">
        <v>531</v>
      </c>
      <c r="C944" s="56" t="s">
        <v>184</v>
      </c>
      <c r="D944" s="56" t="s">
        <v>183</v>
      </c>
      <c r="E944" s="62" t="str">
        <f>VLOOKUP(C944,'[2]2024年门店-截止10.31'!A:C,3,0)</f>
        <v>营业</v>
      </c>
      <c r="F944" s="63">
        <f>VLOOKUP(C944,[2]面积!A:B,2,0)</f>
        <v>80</v>
      </c>
      <c r="G944" s="57" t="str">
        <f>IF(OR(E944="营业",E944="装修中"),VLOOKUP(C944,[2]当前组织架构!C:H,6,0),"")</f>
        <v>刘佳</v>
      </c>
      <c r="H944" s="57" t="str">
        <f>IF(OR(E944="营业",E944="装修中"),VLOOKUP(C944,[2]当前组织架构!C:H,5,0),"")</f>
        <v>孟祥苹</v>
      </c>
      <c r="I944" s="58">
        <v>178812.79</v>
      </c>
      <c r="J944" s="58">
        <v>10121.48</v>
      </c>
      <c r="K944" s="58">
        <v>168691.31</v>
      </c>
      <c r="L944" s="58">
        <v>7638.15</v>
      </c>
      <c r="M944" s="58">
        <v>10978.63</v>
      </c>
      <c r="N944" s="58">
        <v>6667.53</v>
      </c>
      <c r="O944" s="58">
        <v>23883.37</v>
      </c>
      <c r="P944" s="58">
        <v>0</v>
      </c>
      <c r="Q944" s="58">
        <v>-514.05349349150595</v>
      </c>
      <c r="R944" s="58">
        <v>48653.626506508503</v>
      </c>
      <c r="S944" s="58">
        <v>9222.9323410138495</v>
      </c>
      <c r="T944" s="58">
        <v>0</v>
      </c>
      <c r="U944" s="58">
        <v>2182.14</v>
      </c>
      <c r="V944" s="58">
        <v>60058.698847522399</v>
      </c>
      <c r="W944" s="58">
        <v>108632.611152478</v>
      </c>
      <c r="X944" s="58">
        <v>25045.48</v>
      </c>
      <c r="Y944" s="58">
        <v>3796.33</v>
      </c>
      <c r="Z944" s="58">
        <v>517.95000000000005</v>
      </c>
      <c r="AA944" s="58">
        <v>5962.32</v>
      </c>
      <c r="AB944" s="58">
        <v>1117.1696226415099</v>
      </c>
      <c r="AC944" s="58">
        <v>0</v>
      </c>
      <c r="AD944" s="58">
        <v>36439.249622641502</v>
      </c>
      <c r="AE944" s="58">
        <v>3828.03</v>
      </c>
      <c r="AF944" s="58">
        <v>0</v>
      </c>
      <c r="AG944" s="58">
        <v>550.23</v>
      </c>
      <c r="AH944" s="58">
        <v>847.8</v>
      </c>
      <c r="AI944" s="58">
        <v>0</v>
      </c>
      <c r="AJ944" s="58">
        <v>162.91</v>
      </c>
      <c r="AK944" s="58">
        <v>39.69</v>
      </c>
      <c r="AL944" s="58">
        <v>0</v>
      </c>
      <c r="AM944" s="58">
        <v>1358.58</v>
      </c>
      <c r="AN944" s="58">
        <v>2939.82</v>
      </c>
      <c r="AO944" s="58">
        <v>454.58</v>
      </c>
      <c r="AP944" s="58">
        <v>0</v>
      </c>
      <c r="AQ944" s="58">
        <v>0</v>
      </c>
      <c r="AR944" s="58">
        <v>0</v>
      </c>
      <c r="AS944" s="58">
        <v>0</v>
      </c>
      <c r="AT944" s="58">
        <v>0</v>
      </c>
      <c r="AU944" s="58">
        <v>0</v>
      </c>
      <c r="AV944" s="58">
        <v>2630.4111059151601</v>
      </c>
      <c r="AW944" s="58">
        <v>12812.0511059152</v>
      </c>
      <c r="AX944" s="58">
        <v>32000</v>
      </c>
      <c r="AY944" s="58">
        <v>9143.8773584905703</v>
      </c>
      <c r="AZ944" s="58">
        <v>41143.877358490601</v>
      </c>
      <c r="BA944" s="58">
        <v>18237.433065430701</v>
      </c>
    </row>
    <row r="945" spans="1:53">
      <c r="A945" s="56">
        <v>202406</v>
      </c>
      <c r="B945" s="56" t="s">
        <v>531</v>
      </c>
      <c r="C945" s="56" t="s">
        <v>186</v>
      </c>
      <c r="D945" s="56" t="s">
        <v>185</v>
      </c>
      <c r="E945" s="62" t="str">
        <f>VLOOKUP(C945,'[2]2024年门店-截止10.31'!A:C,3,0)</f>
        <v>已闭店</v>
      </c>
      <c r="F945" s="63">
        <f>VLOOKUP(C945,[2]面积!A:B,2,0)</f>
        <v>78</v>
      </c>
      <c r="G945" s="57" t="str">
        <f>IF(OR(E945="营业",E945="装修中"),VLOOKUP(C945,[2]当前组织架构!C:H,6,0),"")</f>
        <v/>
      </c>
      <c r="H945" s="57" t="str">
        <f>IF(OR(E945="营业",E945="装修中"),VLOOKUP(C945,[2]当前组织架构!C:H,5,0),"")</f>
        <v/>
      </c>
      <c r="I945" s="58">
        <v>181027.51</v>
      </c>
      <c r="J945" s="58">
        <v>10246.84</v>
      </c>
      <c r="K945" s="58">
        <v>170780.67</v>
      </c>
      <c r="L945" s="58">
        <v>8131.29</v>
      </c>
      <c r="M945" s="58">
        <v>8901.5</v>
      </c>
      <c r="N945" s="58">
        <v>7399.83</v>
      </c>
      <c r="O945" s="58">
        <v>23907</v>
      </c>
      <c r="P945" s="58">
        <v>0</v>
      </c>
      <c r="Q945" s="58">
        <v>-505.39603526243002</v>
      </c>
      <c r="R945" s="58">
        <v>47834.223964737597</v>
      </c>
      <c r="S945" s="58">
        <v>9174.2855272056404</v>
      </c>
      <c r="T945" s="58">
        <v>0</v>
      </c>
      <c r="U945" s="58">
        <v>2470.58</v>
      </c>
      <c r="V945" s="58">
        <v>59479.089491943203</v>
      </c>
      <c r="W945" s="58">
        <v>111301.580508057</v>
      </c>
      <c r="X945" s="58">
        <v>26556.68</v>
      </c>
      <c r="Y945" s="58">
        <v>2653.42</v>
      </c>
      <c r="Z945" s="58">
        <v>887.17</v>
      </c>
      <c r="AA945" s="58">
        <v>4461.22</v>
      </c>
      <c r="AB945" s="58">
        <v>2174.6254716981098</v>
      </c>
      <c r="AC945" s="58">
        <v>0</v>
      </c>
      <c r="AD945" s="58">
        <v>36733.115471698096</v>
      </c>
      <c r="AE945" s="58">
        <v>1759.9</v>
      </c>
      <c r="AF945" s="58">
        <v>0</v>
      </c>
      <c r="AG945" s="58">
        <v>215.85</v>
      </c>
      <c r="AH945" s="58">
        <v>547.6</v>
      </c>
      <c r="AI945" s="58">
        <v>0</v>
      </c>
      <c r="AJ945" s="58">
        <v>0</v>
      </c>
      <c r="AK945" s="58">
        <v>83.55</v>
      </c>
      <c r="AL945" s="58">
        <v>0</v>
      </c>
      <c r="AM945" s="58">
        <v>880.05</v>
      </c>
      <c r="AN945" s="58">
        <v>1680.67</v>
      </c>
      <c r="AO945" s="58">
        <v>617.97</v>
      </c>
      <c r="AP945" s="58">
        <v>0</v>
      </c>
      <c r="AQ945" s="58">
        <v>106</v>
      </c>
      <c r="AR945" s="58">
        <v>0</v>
      </c>
      <c r="AS945" s="58">
        <v>0</v>
      </c>
      <c r="AT945" s="58">
        <v>0</v>
      </c>
      <c r="AU945" s="58">
        <v>0</v>
      </c>
      <c r="AV945" s="58">
        <v>2630.4111059151601</v>
      </c>
      <c r="AW945" s="58">
        <v>8522.0011059151602</v>
      </c>
      <c r="AX945" s="58">
        <v>26845.4</v>
      </c>
      <c r="AY945" s="58">
        <v>1214.1509433962301</v>
      </c>
      <c r="AZ945" s="58">
        <v>28059.5509433962</v>
      </c>
      <c r="BA945" s="58">
        <v>37986.912987047501</v>
      </c>
    </row>
    <row r="946" spans="1:53">
      <c r="A946" s="56">
        <v>202406</v>
      </c>
      <c r="B946" s="56" t="s">
        <v>531</v>
      </c>
      <c r="C946" s="56" t="s">
        <v>188</v>
      </c>
      <c r="D946" s="56" t="s">
        <v>187</v>
      </c>
      <c r="E946" s="62" t="str">
        <f>VLOOKUP(C946,'[2]2024年门店-截止10.31'!A:C,3,0)</f>
        <v>营业</v>
      </c>
      <c r="F946" s="63">
        <f>VLOOKUP(C946,[2]面积!A:B,2,0)</f>
        <v>77</v>
      </c>
      <c r="G946" s="57" t="str">
        <f>IF(OR(E946="营业",E946="装修中"),VLOOKUP(C946,[2]当前组织架构!C:H,6,0),"")</f>
        <v>刘佳</v>
      </c>
      <c r="H946" s="57" t="str">
        <f>IF(OR(E946="营业",E946="装修中"),VLOOKUP(C946,[2]当前组织架构!C:H,5,0),"")</f>
        <v>刘传良</v>
      </c>
      <c r="I946" s="58">
        <v>134098.97</v>
      </c>
      <c r="J946" s="58">
        <v>7590.5099999999902</v>
      </c>
      <c r="K946" s="58">
        <v>126508.46</v>
      </c>
      <c r="L946" s="58">
        <v>6348.6</v>
      </c>
      <c r="M946" s="58">
        <v>7586.6</v>
      </c>
      <c r="N946" s="58">
        <v>3810.7</v>
      </c>
      <c r="O946" s="58">
        <v>19786.150000000001</v>
      </c>
      <c r="P946" s="58">
        <v>0</v>
      </c>
      <c r="Q946" s="58">
        <v>-392.401704135682</v>
      </c>
      <c r="R946" s="58">
        <v>37139.648295864303</v>
      </c>
      <c r="S946" s="58">
        <v>7429.8021016174298</v>
      </c>
      <c r="T946" s="58">
        <v>0</v>
      </c>
      <c r="U946" s="58">
        <v>2177.4299999999998</v>
      </c>
      <c r="V946" s="58">
        <v>46746.880397481698</v>
      </c>
      <c r="W946" s="58">
        <v>79761.579602518294</v>
      </c>
      <c r="X946" s="58">
        <v>25749.21</v>
      </c>
      <c r="Y946" s="58">
        <v>1863.23</v>
      </c>
      <c r="Z946" s="58">
        <v>33.24</v>
      </c>
      <c r="AA946" s="58">
        <v>5200.08</v>
      </c>
      <c r="AB946" s="58">
        <v>2406.04</v>
      </c>
      <c r="AC946" s="58">
        <v>0</v>
      </c>
      <c r="AD946" s="58">
        <v>35251.800000000003</v>
      </c>
      <c r="AE946" s="58">
        <v>4225</v>
      </c>
      <c r="AF946" s="58">
        <v>131.69999999999999</v>
      </c>
      <c r="AG946" s="58">
        <v>845.11</v>
      </c>
      <c r="AH946" s="58">
        <v>500</v>
      </c>
      <c r="AI946" s="58">
        <v>0</v>
      </c>
      <c r="AJ946" s="58">
        <v>19.47</v>
      </c>
      <c r="AK946" s="58">
        <v>48.1</v>
      </c>
      <c r="AL946" s="58">
        <v>0</v>
      </c>
      <c r="AM946" s="58">
        <v>1245.81</v>
      </c>
      <c r="AN946" s="58">
        <v>1973.24</v>
      </c>
      <c r="AO946" s="58">
        <v>591.29</v>
      </c>
      <c r="AP946" s="58">
        <v>0</v>
      </c>
      <c r="AQ946" s="58">
        <v>110</v>
      </c>
      <c r="AR946" s="58">
        <v>0</v>
      </c>
      <c r="AS946" s="58">
        <v>0</v>
      </c>
      <c r="AT946" s="58">
        <v>0</v>
      </c>
      <c r="AU946" s="58">
        <v>0</v>
      </c>
      <c r="AV946" s="58">
        <v>1890.7645650346601</v>
      </c>
      <c r="AW946" s="58">
        <v>11580.4845650347</v>
      </c>
      <c r="AX946" s="58">
        <v>36135</v>
      </c>
      <c r="AY946" s="58">
        <v>6186.6320754716999</v>
      </c>
      <c r="AZ946" s="58">
        <v>42321.632075471702</v>
      </c>
      <c r="BA946" s="58">
        <v>-9392.3370379881108</v>
      </c>
    </row>
    <row r="947" spans="1:53">
      <c r="A947" s="56">
        <v>202406</v>
      </c>
      <c r="B947" s="56" t="s">
        <v>531</v>
      </c>
      <c r="C947" s="56" t="s">
        <v>190</v>
      </c>
      <c r="D947" s="56" t="s">
        <v>189</v>
      </c>
      <c r="E947" s="62" t="str">
        <f>VLOOKUP(C947,'[2]2024年门店-截止10.31'!A:C,3,0)</f>
        <v>营业</v>
      </c>
      <c r="F947" s="63">
        <f>VLOOKUP(C947,[2]面积!A:B,2,0)</f>
        <v>73.31</v>
      </c>
      <c r="G947" s="57" t="str">
        <f>IF(OR(E947="营业",E947="装修中"),VLOOKUP(C947,[2]当前组织架构!C:H,6,0),"")</f>
        <v>刘佳</v>
      </c>
      <c r="H947" s="57" t="str">
        <f>IF(OR(E947="营业",E947="装修中"),VLOOKUP(C947,[2]当前组织架构!C:H,5,0),"")</f>
        <v>孟祥苹</v>
      </c>
      <c r="I947" s="58">
        <v>190503.47</v>
      </c>
      <c r="J947" s="58">
        <v>10783.22</v>
      </c>
      <c r="K947" s="58">
        <v>179720.25</v>
      </c>
      <c r="L947" s="58">
        <v>8944.24</v>
      </c>
      <c r="M947" s="58">
        <v>11510.51</v>
      </c>
      <c r="N947" s="58">
        <v>5198.93</v>
      </c>
      <c r="O947" s="58">
        <v>25617.759999999998</v>
      </c>
      <c r="P947" s="58">
        <v>0</v>
      </c>
      <c r="Q947" s="58">
        <v>-536.04853530490197</v>
      </c>
      <c r="R947" s="58">
        <v>50735.391464695102</v>
      </c>
      <c r="S947" s="58">
        <v>9796.0397424444</v>
      </c>
      <c r="T947" s="58">
        <v>0</v>
      </c>
      <c r="U947" s="58">
        <v>2388.15</v>
      </c>
      <c r="V947" s="58">
        <v>62919.581207139498</v>
      </c>
      <c r="W947" s="58">
        <v>116800.66879286</v>
      </c>
      <c r="X947" s="58">
        <v>27038.36</v>
      </c>
      <c r="Y947" s="58">
        <v>3581.29</v>
      </c>
      <c r="Z947" s="58">
        <v>289.89999999999998</v>
      </c>
      <c r="AA947" s="58">
        <v>5918.83</v>
      </c>
      <c r="AB947" s="58">
        <v>2338.29283018868</v>
      </c>
      <c r="AC947" s="58">
        <v>0</v>
      </c>
      <c r="AD947" s="58">
        <v>39166.672830188698</v>
      </c>
      <c r="AE947" s="58">
        <v>3744.92</v>
      </c>
      <c r="AF947" s="58">
        <v>0</v>
      </c>
      <c r="AG947" s="58">
        <v>831.89</v>
      </c>
      <c r="AH947" s="58">
        <v>500</v>
      </c>
      <c r="AI947" s="58">
        <v>2450</v>
      </c>
      <c r="AJ947" s="58">
        <v>69.010000000000005</v>
      </c>
      <c r="AK947" s="58">
        <v>46.75</v>
      </c>
      <c r="AL947" s="58">
        <v>0</v>
      </c>
      <c r="AM947" s="58">
        <v>1068.1199999999999</v>
      </c>
      <c r="AN947" s="58">
        <v>1314.3</v>
      </c>
      <c r="AO947" s="58">
        <v>463.47</v>
      </c>
      <c r="AP947" s="58">
        <v>0</v>
      </c>
      <c r="AQ947" s="58">
        <v>0</v>
      </c>
      <c r="AR947" s="58">
        <v>0</v>
      </c>
      <c r="AS947" s="58">
        <v>0</v>
      </c>
      <c r="AT947" s="58">
        <v>0</v>
      </c>
      <c r="AU947" s="58">
        <v>0</v>
      </c>
      <c r="AV947" s="58">
        <v>2630.4111059151601</v>
      </c>
      <c r="AW947" s="58">
        <v>13118.871105915199</v>
      </c>
      <c r="AX947" s="58">
        <v>24855.580952380998</v>
      </c>
      <c r="AY947" s="58">
        <v>8299.2452830188704</v>
      </c>
      <c r="AZ947" s="58">
        <v>33154.826235399902</v>
      </c>
      <c r="BA947" s="58">
        <v>31360.2986213562</v>
      </c>
    </row>
    <row r="948" spans="1:53">
      <c r="A948" s="56">
        <v>202406</v>
      </c>
      <c r="B948" s="56" t="s">
        <v>531</v>
      </c>
      <c r="C948" s="56" t="s">
        <v>192</v>
      </c>
      <c r="D948" s="56" t="s">
        <v>191</v>
      </c>
      <c r="E948" s="62" t="str">
        <f>VLOOKUP(C948,'[2]2024年门店-截止10.31'!A:C,3,0)</f>
        <v>营业</v>
      </c>
      <c r="F948" s="63">
        <f>VLOOKUP(C948,[2]面积!A:B,2,0)</f>
        <v>101.55</v>
      </c>
      <c r="G948" s="57" t="str">
        <f>IF(OR(E948="营业",E948="装修中"),VLOOKUP(C948,[2]当前组织架构!C:H,6,0),"")</f>
        <v>刘佳</v>
      </c>
      <c r="H948" s="57" t="str">
        <f>IF(OR(E948="营业",E948="装修中"),VLOOKUP(C948,[2]当前组织架构!C:H,5,0),"")</f>
        <v>解雯雯</v>
      </c>
      <c r="I948" s="58">
        <v>138032.04999999999</v>
      </c>
      <c r="J948" s="58">
        <v>7813.1299999999901</v>
      </c>
      <c r="K948" s="58">
        <v>130218.92</v>
      </c>
      <c r="L948" s="58">
        <v>7828.45</v>
      </c>
      <c r="M948" s="58">
        <v>9269.58</v>
      </c>
      <c r="N948" s="58">
        <v>5517.27</v>
      </c>
      <c r="O948" s="58">
        <v>20000.060000000001</v>
      </c>
      <c r="P948" s="58">
        <v>0</v>
      </c>
      <c r="Q948" s="58">
        <v>-445.54826838277103</v>
      </c>
      <c r="R948" s="58">
        <v>42169.811731617199</v>
      </c>
      <c r="S948" s="58">
        <v>7818.3606367545499</v>
      </c>
      <c r="T948" s="58">
        <v>0</v>
      </c>
      <c r="U948" s="58">
        <v>2162.33</v>
      </c>
      <c r="V948" s="58">
        <v>52150.502368371803</v>
      </c>
      <c r="W948" s="58">
        <v>78068.417631628297</v>
      </c>
      <c r="X948" s="58">
        <v>22571.5</v>
      </c>
      <c r="Y948" s="58">
        <v>3188.77</v>
      </c>
      <c r="Z948" s="58">
        <v>690.14</v>
      </c>
      <c r="AA948" s="58">
        <v>2697.93</v>
      </c>
      <c r="AB948" s="58">
        <v>1449.59773584906</v>
      </c>
      <c r="AC948" s="58">
        <v>0</v>
      </c>
      <c r="AD948" s="58">
        <v>30597.9377358491</v>
      </c>
      <c r="AE948" s="58">
        <v>4094.2</v>
      </c>
      <c r="AF948" s="58">
        <v>0</v>
      </c>
      <c r="AG948" s="58">
        <v>125.45</v>
      </c>
      <c r="AH948" s="58">
        <v>500</v>
      </c>
      <c r="AI948" s="58">
        <v>0</v>
      </c>
      <c r="AJ948" s="58">
        <v>0</v>
      </c>
      <c r="AK948" s="58">
        <v>42.96</v>
      </c>
      <c r="AL948" s="58">
        <v>0</v>
      </c>
      <c r="AM948" s="58">
        <v>823.64</v>
      </c>
      <c r="AN948" s="58">
        <v>1056.45</v>
      </c>
      <c r="AO948" s="58">
        <v>686.87</v>
      </c>
      <c r="AP948" s="58">
        <v>0</v>
      </c>
      <c r="AQ948" s="58">
        <v>110</v>
      </c>
      <c r="AR948" s="58">
        <v>0</v>
      </c>
      <c r="AS948" s="58">
        <v>0</v>
      </c>
      <c r="AT948" s="58">
        <v>0</v>
      </c>
      <c r="AU948" s="58">
        <v>0</v>
      </c>
      <c r="AV948" s="58">
        <v>21753.959344908901</v>
      </c>
      <c r="AW948" s="58">
        <v>29193.5293449089</v>
      </c>
      <c r="AX948" s="58">
        <v>4584.6095238095204</v>
      </c>
      <c r="AY948" s="58">
        <v>4346.6037735849004</v>
      </c>
      <c r="AZ948" s="58">
        <v>8931.2132973944208</v>
      </c>
      <c r="BA948" s="58">
        <v>9345.7372534758706</v>
      </c>
    </row>
    <row r="949" spans="1:53">
      <c r="A949" s="56">
        <v>202406</v>
      </c>
      <c r="B949" s="56" t="s">
        <v>531</v>
      </c>
      <c r="C949" s="56" t="s">
        <v>194</v>
      </c>
      <c r="D949" s="56" t="s">
        <v>193</v>
      </c>
      <c r="E949" s="62" t="str">
        <f>VLOOKUP(C949,'[2]2024年门店-截止10.31'!A:C,3,0)</f>
        <v>营业</v>
      </c>
      <c r="F949" s="63">
        <f>VLOOKUP(C949,[2]面积!A:B,2,0)</f>
        <v>75</v>
      </c>
      <c r="G949" s="57" t="str">
        <f>IF(OR(E949="营业",E949="装修中"),VLOOKUP(C949,[2]当前组织架构!C:H,6,0),"")</f>
        <v>刘佳</v>
      </c>
      <c r="H949" s="57" t="str">
        <f>IF(OR(E949="营业",E949="装修中"),VLOOKUP(C949,[2]当前组织架构!C:H,5,0),"")</f>
        <v>刘传良</v>
      </c>
      <c r="I949" s="58">
        <v>182625.99</v>
      </c>
      <c r="J949" s="58">
        <v>10337.32</v>
      </c>
      <c r="K949" s="58">
        <v>172288.67</v>
      </c>
      <c r="L949" s="58">
        <v>8678.81</v>
      </c>
      <c r="M949" s="58">
        <v>12711.05</v>
      </c>
      <c r="N949" s="58">
        <v>4961.2700000000004</v>
      </c>
      <c r="O949" s="58">
        <v>25794.66</v>
      </c>
      <c r="P949" s="58">
        <v>0</v>
      </c>
      <c r="Q949" s="58">
        <v>-545.18996056707203</v>
      </c>
      <c r="R949" s="58">
        <v>51600.600039432902</v>
      </c>
      <c r="S949" s="58">
        <v>9897.9710814086502</v>
      </c>
      <c r="T949" s="58">
        <v>0</v>
      </c>
      <c r="U949" s="58">
        <v>2132.62</v>
      </c>
      <c r="V949" s="58">
        <v>63631.191120841599</v>
      </c>
      <c r="W949" s="58">
        <v>108657.47887915801</v>
      </c>
      <c r="X949" s="58">
        <v>26738.34</v>
      </c>
      <c r="Y949" s="58">
        <v>3344.1</v>
      </c>
      <c r="Z949" s="58">
        <v>608.69000000000005</v>
      </c>
      <c r="AA949" s="58">
        <v>3978.3</v>
      </c>
      <c r="AB949" s="58">
        <v>2625.91056603774</v>
      </c>
      <c r="AC949" s="58">
        <v>0</v>
      </c>
      <c r="AD949" s="58">
        <v>37295.340566037703</v>
      </c>
      <c r="AE949" s="58">
        <v>7000</v>
      </c>
      <c r="AF949" s="58">
        <v>0</v>
      </c>
      <c r="AG949" s="58">
        <v>472.83</v>
      </c>
      <c r="AH949" s="58">
        <v>250</v>
      </c>
      <c r="AI949" s="58">
        <v>0</v>
      </c>
      <c r="AJ949" s="58">
        <v>0</v>
      </c>
      <c r="AK949" s="58">
        <v>49.15</v>
      </c>
      <c r="AL949" s="58">
        <v>0</v>
      </c>
      <c r="AM949" s="58">
        <v>1571.25</v>
      </c>
      <c r="AN949" s="58">
        <v>1501.14</v>
      </c>
      <c r="AO949" s="58">
        <v>615.91</v>
      </c>
      <c r="AP949" s="58">
        <v>0</v>
      </c>
      <c r="AQ949" s="58">
        <v>0</v>
      </c>
      <c r="AR949" s="58">
        <v>0</v>
      </c>
      <c r="AS949" s="58">
        <v>0</v>
      </c>
      <c r="AT949" s="58">
        <v>0</v>
      </c>
      <c r="AU949" s="58">
        <v>0</v>
      </c>
      <c r="AV949" s="58">
        <v>1890.7645650346601</v>
      </c>
      <c r="AW949" s="58">
        <v>13351.044565034699</v>
      </c>
      <c r="AX949" s="58">
        <v>41279.761904761901</v>
      </c>
      <c r="AY949" s="58">
        <v>7650.9433962264102</v>
      </c>
      <c r="AZ949" s="58">
        <v>48930.705300988302</v>
      </c>
      <c r="BA949" s="58">
        <v>9080.3884470973007</v>
      </c>
    </row>
    <row r="950" spans="1:53">
      <c r="A950" s="56">
        <v>202406</v>
      </c>
      <c r="B950" s="56" t="s">
        <v>531</v>
      </c>
      <c r="C950" s="56" t="s">
        <v>196</v>
      </c>
      <c r="D950" s="56" t="s">
        <v>195</v>
      </c>
      <c r="E950" s="62" t="str">
        <f>VLOOKUP(C950,'[2]2024年门店-截止10.31'!A:C,3,0)</f>
        <v>营业</v>
      </c>
      <c r="F950" s="63">
        <f>VLOOKUP(C950,[2]面积!A:B,2,0)</f>
        <v>79</v>
      </c>
      <c r="G950" s="57" t="str">
        <f>IF(OR(E950="营业",E950="装修中"),VLOOKUP(C950,[2]当前组织架构!C:H,6,0),"")</f>
        <v>刘佳</v>
      </c>
      <c r="H950" s="57" t="str">
        <f>IF(OR(E950="营业",E950="装修中"),VLOOKUP(C950,[2]当前组织架构!C:H,5,0),"")</f>
        <v>刘传良</v>
      </c>
      <c r="I950" s="58">
        <v>182999.9</v>
      </c>
      <c r="J950" s="58">
        <v>5330.09</v>
      </c>
      <c r="K950" s="58">
        <v>177669.81</v>
      </c>
      <c r="L950" s="58">
        <v>9906.8700000000008</v>
      </c>
      <c r="M950" s="58">
        <v>12584.46</v>
      </c>
      <c r="N950" s="58">
        <v>10729.66</v>
      </c>
      <c r="O950" s="58">
        <v>29612.3</v>
      </c>
      <c r="P950" s="58">
        <v>0</v>
      </c>
      <c r="Q950" s="58">
        <v>-656.92894665896199</v>
      </c>
      <c r="R950" s="58">
        <v>62176.361053341003</v>
      </c>
      <c r="S950" s="58">
        <v>11558.586073128899</v>
      </c>
      <c r="T950" s="58">
        <v>292.54000000000002</v>
      </c>
      <c r="U950" s="58">
        <v>2258.56</v>
      </c>
      <c r="V950" s="58">
        <v>76286.047126469901</v>
      </c>
      <c r="W950" s="58">
        <v>101383.76287352999</v>
      </c>
      <c r="X950" s="58">
        <v>27281.59</v>
      </c>
      <c r="Y950" s="58">
        <v>5436.92</v>
      </c>
      <c r="Z950" s="58">
        <v>1329.54</v>
      </c>
      <c r="AA950" s="58">
        <v>7046.4</v>
      </c>
      <c r="AB950" s="58">
        <v>1118.44905660377</v>
      </c>
      <c r="AC950" s="58">
        <v>0</v>
      </c>
      <c r="AD950" s="58">
        <v>42212.899056603797</v>
      </c>
      <c r="AE950" s="58">
        <v>5247</v>
      </c>
      <c r="AF950" s="58">
        <v>0</v>
      </c>
      <c r="AG950" s="58">
        <v>983.15</v>
      </c>
      <c r="AH950" s="58">
        <v>700</v>
      </c>
      <c r="AI950" s="58">
        <v>13.58</v>
      </c>
      <c r="AJ950" s="58">
        <v>22</v>
      </c>
      <c r="AK950" s="58">
        <v>47.12</v>
      </c>
      <c r="AL950" s="58">
        <v>0</v>
      </c>
      <c r="AM950" s="58">
        <v>1066.21</v>
      </c>
      <c r="AN950" s="58">
        <v>941.48</v>
      </c>
      <c r="AO950" s="58">
        <v>423.96</v>
      </c>
      <c r="AP950" s="58">
        <v>0</v>
      </c>
      <c r="AQ950" s="58">
        <v>110</v>
      </c>
      <c r="AR950" s="58">
        <v>0</v>
      </c>
      <c r="AS950" s="58">
        <v>0</v>
      </c>
      <c r="AT950" s="58">
        <v>0</v>
      </c>
      <c r="AU950" s="58">
        <v>0</v>
      </c>
      <c r="AV950" s="58">
        <v>1890.7645650346601</v>
      </c>
      <c r="AW950" s="58">
        <v>11445.2645650347</v>
      </c>
      <c r="AX950" s="58">
        <v>39500</v>
      </c>
      <c r="AY950" s="58">
        <v>5016.3</v>
      </c>
      <c r="AZ950" s="58">
        <v>44516.3</v>
      </c>
      <c r="BA950" s="58">
        <v>3209.2992518914998</v>
      </c>
    </row>
    <row r="951" spans="1:53">
      <c r="A951" s="56">
        <v>202406</v>
      </c>
      <c r="B951" s="56" t="s">
        <v>531</v>
      </c>
      <c r="C951" s="56" t="s">
        <v>198</v>
      </c>
      <c r="D951" s="56" t="s">
        <v>197</v>
      </c>
      <c r="E951" s="62" t="str">
        <f>VLOOKUP(C951,'[2]2024年门店-截止10.31'!A:C,3,0)</f>
        <v>营业</v>
      </c>
      <c r="F951" s="63">
        <f>VLOOKUP(C951,[2]面积!A:B,2,0)</f>
        <v>145</v>
      </c>
      <c r="G951" s="57" t="str">
        <f>IF(OR(E951="营业",E951="装修中"),VLOOKUP(C951,[2]当前组织架构!C:H,6,0),"")</f>
        <v>刘佳</v>
      </c>
      <c r="H951" s="57" t="str">
        <f>IF(OR(E951="营业",E951="装修中"),VLOOKUP(C951,[2]当前组织架构!C:H,5,0),"")</f>
        <v>王佳</v>
      </c>
      <c r="I951" s="58">
        <v>195093.12</v>
      </c>
      <c r="J951" s="58">
        <v>5682.3200000000097</v>
      </c>
      <c r="K951" s="58">
        <v>189410.8</v>
      </c>
      <c r="L951" s="58">
        <v>10413.57</v>
      </c>
      <c r="M951" s="58">
        <v>12976.19</v>
      </c>
      <c r="N951" s="58">
        <v>5626.07</v>
      </c>
      <c r="O951" s="58">
        <v>29045.040000000001</v>
      </c>
      <c r="P951" s="58">
        <v>0</v>
      </c>
      <c r="Q951" s="58">
        <v>-607.03277150063195</v>
      </c>
      <c r="R951" s="58">
        <v>57453.837228499397</v>
      </c>
      <c r="S951" s="58">
        <v>11101.9974577875</v>
      </c>
      <c r="T951" s="58">
        <v>325.12</v>
      </c>
      <c r="U951" s="58">
        <v>12694.69</v>
      </c>
      <c r="V951" s="58">
        <v>81575.644686286905</v>
      </c>
      <c r="W951" s="58">
        <v>107835.155313713</v>
      </c>
      <c r="X951" s="58">
        <v>23701.82</v>
      </c>
      <c r="Y951" s="58">
        <v>3782.22</v>
      </c>
      <c r="Z951" s="58">
        <v>1302.8499999999999</v>
      </c>
      <c r="AA951" s="58">
        <v>6238.53</v>
      </c>
      <c r="AB951" s="58">
        <v>400.80849056604001</v>
      </c>
      <c r="AC951" s="58">
        <v>0</v>
      </c>
      <c r="AD951" s="58">
        <v>35426.228490565998</v>
      </c>
      <c r="AE951" s="58">
        <v>4222.3999999999996</v>
      </c>
      <c r="AF951" s="58">
        <v>0</v>
      </c>
      <c r="AG951" s="58">
        <v>281.23</v>
      </c>
      <c r="AH951" s="58">
        <v>336</v>
      </c>
      <c r="AI951" s="58">
        <v>0</v>
      </c>
      <c r="AJ951" s="58">
        <v>0</v>
      </c>
      <c r="AK951" s="58">
        <v>54.22</v>
      </c>
      <c r="AL951" s="58">
        <v>0</v>
      </c>
      <c r="AM951" s="58">
        <v>1400.7</v>
      </c>
      <c r="AN951" s="58">
        <v>589.82000000000005</v>
      </c>
      <c r="AO951" s="58">
        <v>560.23</v>
      </c>
      <c r="AP951" s="58">
        <v>0</v>
      </c>
      <c r="AQ951" s="58">
        <v>0</v>
      </c>
      <c r="AR951" s="58">
        <v>0</v>
      </c>
      <c r="AS951" s="58">
        <v>0</v>
      </c>
      <c r="AT951" s="58">
        <v>0</v>
      </c>
      <c r="AU951" s="58">
        <v>0</v>
      </c>
      <c r="AV951" s="58">
        <v>2204.17934490887</v>
      </c>
      <c r="AW951" s="58">
        <v>9648.7793449088695</v>
      </c>
      <c r="AX951" s="58">
        <v>46436.25</v>
      </c>
      <c r="AY951" s="58">
        <v>9353.59</v>
      </c>
      <c r="AZ951" s="58">
        <v>55789.84</v>
      </c>
      <c r="BA951" s="58">
        <v>6970.30747823812</v>
      </c>
    </row>
    <row r="952" spans="1:53">
      <c r="A952" s="56">
        <v>202406</v>
      </c>
      <c r="B952" s="56" t="s">
        <v>531</v>
      </c>
      <c r="C952" s="56" t="s">
        <v>200</v>
      </c>
      <c r="D952" s="56" t="s">
        <v>199</v>
      </c>
      <c r="E952" s="62" t="str">
        <f>VLOOKUP(C952,'[2]2024年门店-截止10.31'!A:C,3,0)</f>
        <v>营业</v>
      </c>
      <c r="F952" s="63">
        <f>VLOOKUP(C952,[2]面积!A:B,2,0)</f>
        <v>80</v>
      </c>
      <c r="G952" s="57" t="str">
        <f>IF(OR(E952="营业",E952="装修中"),VLOOKUP(C952,[2]当前组织架构!C:H,6,0),"")</f>
        <v>刘佳</v>
      </c>
      <c r="H952" s="57" t="str">
        <f>IF(OR(E952="营业",E952="装修中"),VLOOKUP(C952,[2]当前组织架构!C:H,5,0),"")</f>
        <v>王佳</v>
      </c>
      <c r="I952" s="58">
        <v>178719.54</v>
      </c>
      <c r="J952" s="58">
        <v>5205.4200000000101</v>
      </c>
      <c r="K952" s="58">
        <v>173514.12</v>
      </c>
      <c r="L952" s="58">
        <v>10973.39</v>
      </c>
      <c r="M952" s="58">
        <v>12476.84</v>
      </c>
      <c r="N952" s="58">
        <v>6249.47</v>
      </c>
      <c r="O952" s="58">
        <v>26716.55</v>
      </c>
      <c r="P952" s="58">
        <v>0</v>
      </c>
      <c r="Q952" s="58">
        <v>-589.83808880529205</v>
      </c>
      <c r="R952" s="58">
        <v>55826.4119111947</v>
      </c>
      <c r="S952" s="58">
        <v>10410.3195726823</v>
      </c>
      <c r="T952" s="58">
        <v>284.68</v>
      </c>
      <c r="U952" s="58">
        <v>10605.32</v>
      </c>
      <c r="V952" s="58">
        <v>77126.731483876996</v>
      </c>
      <c r="W952" s="58">
        <v>96387.388516122999</v>
      </c>
      <c r="X952" s="58">
        <v>19377.419999999998</v>
      </c>
      <c r="Y952" s="58">
        <v>4922.59</v>
      </c>
      <c r="Z952" s="58">
        <v>1446.54</v>
      </c>
      <c r="AA952" s="58">
        <v>5730.87</v>
      </c>
      <c r="AB952" s="58">
        <v>342.83320754716999</v>
      </c>
      <c r="AC952" s="58">
        <v>0</v>
      </c>
      <c r="AD952" s="58">
        <v>31820.253207547201</v>
      </c>
      <c r="AE952" s="58">
        <v>3231.65</v>
      </c>
      <c r="AF952" s="58">
        <v>0</v>
      </c>
      <c r="AG952" s="58">
        <v>466.85</v>
      </c>
      <c r="AH952" s="58">
        <v>76.67</v>
      </c>
      <c r="AI952" s="58">
        <v>0</v>
      </c>
      <c r="AJ952" s="58">
        <v>66</v>
      </c>
      <c r="AK952" s="58">
        <v>41.2</v>
      </c>
      <c r="AL952" s="58">
        <v>0</v>
      </c>
      <c r="AM952" s="58">
        <v>881.16</v>
      </c>
      <c r="AN952" s="58">
        <v>606.79999999999995</v>
      </c>
      <c r="AO952" s="58">
        <v>619.54999999999995</v>
      </c>
      <c r="AP952" s="58">
        <v>0</v>
      </c>
      <c r="AQ952" s="58">
        <v>0</v>
      </c>
      <c r="AR952" s="58">
        <v>0</v>
      </c>
      <c r="AS952" s="58">
        <v>0</v>
      </c>
      <c r="AT952" s="58">
        <v>0</v>
      </c>
      <c r="AU952" s="58">
        <v>0</v>
      </c>
      <c r="AV952" s="58">
        <v>2204.17934490887</v>
      </c>
      <c r="AW952" s="58">
        <v>8194.0593449088701</v>
      </c>
      <c r="AX952" s="58">
        <v>50952</v>
      </c>
      <c r="AY952" s="58">
        <v>6000</v>
      </c>
      <c r="AZ952" s="58">
        <v>56952</v>
      </c>
      <c r="BA952" s="58">
        <v>-578.92403633306799</v>
      </c>
    </row>
    <row r="953" spans="1:53">
      <c r="A953" s="56">
        <v>202406</v>
      </c>
      <c r="B953" s="56" t="s">
        <v>531</v>
      </c>
      <c r="C953" s="56" t="s">
        <v>202</v>
      </c>
      <c r="D953" s="56" t="s">
        <v>201</v>
      </c>
      <c r="E953" s="62" t="str">
        <f>VLOOKUP(C953,'[2]2024年门店-截止10.31'!A:C,3,0)</f>
        <v>已闭店</v>
      </c>
      <c r="F953" s="63">
        <f>VLOOKUP(C953,[2]面积!A:B,2,0)</f>
        <v>83.31</v>
      </c>
      <c r="G953" s="57" t="str">
        <f>IF(OR(E953="营业",E953="装修中"),VLOOKUP(C953,[2]当前组织架构!C:H,6,0),"")</f>
        <v/>
      </c>
      <c r="H953" s="57" t="str">
        <f>IF(OR(E953="营业",E953="装修中"),VLOOKUP(C953,[2]当前组织架构!C:H,5,0),"")</f>
        <v/>
      </c>
      <c r="I953" s="58">
        <v>102114.22</v>
      </c>
      <c r="J953" s="58">
        <v>2974.2</v>
      </c>
      <c r="K953" s="58">
        <v>99140.02</v>
      </c>
      <c r="L953" s="58">
        <v>6052.41</v>
      </c>
      <c r="M953" s="58">
        <v>7047.08</v>
      </c>
      <c r="N953" s="58">
        <v>2428.92</v>
      </c>
      <c r="O953" s="58">
        <v>15424.46</v>
      </c>
      <c r="P953" s="58">
        <v>0</v>
      </c>
      <c r="Q953" s="58">
        <v>-323.61565477745597</v>
      </c>
      <c r="R953" s="58">
        <v>30629.2543452225</v>
      </c>
      <c r="S953" s="58">
        <v>5903.6228648502101</v>
      </c>
      <c r="T953" s="58">
        <v>16.2</v>
      </c>
      <c r="U953" s="58">
        <v>6162.33</v>
      </c>
      <c r="V953" s="58">
        <v>42711.407210072699</v>
      </c>
      <c r="W953" s="58">
        <v>56428.612789927298</v>
      </c>
      <c r="X953" s="58">
        <v>12738.06</v>
      </c>
      <c r="Y953" s="58">
        <v>7327.28</v>
      </c>
      <c r="Z953" s="58">
        <v>742.3</v>
      </c>
      <c r="AA953" s="58">
        <v>4635.88</v>
      </c>
      <c r="AB953" s="58">
        <v>288.64509433962201</v>
      </c>
      <c r="AC953" s="58">
        <v>0</v>
      </c>
      <c r="AD953" s="58">
        <v>25732.165094339602</v>
      </c>
      <c r="AE953" s="58">
        <v>3352.55</v>
      </c>
      <c r="AF953" s="58">
        <v>0</v>
      </c>
      <c r="AG953" s="58">
        <v>309.3</v>
      </c>
      <c r="AH953" s="58">
        <v>127.83</v>
      </c>
      <c r="AI953" s="58">
        <v>2116.19</v>
      </c>
      <c r="AJ953" s="58">
        <v>0</v>
      </c>
      <c r="AK953" s="58">
        <v>41.86</v>
      </c>
      <c r="AL953" s="58">
        <v>0</v>
      </c>
      <c r="AM953" s="58">
        <v>1090.4100000000001</v>
      </c>
      <c r="AN953" s="58">
        <v>606.79999999999995</v>
      </c>
      <c r="AO953" s="58">
        <v>617.15</v>
      </c>
      <c r="AP953" s="58">
        <v>0</v>
      </c>
      <c r="AQ953" s="58">
        <v>0</v>
      </c>
      <c r="AR953" s="58">
        <v>0</v>
      </c>
      <c r="AS953" s="58">
        <v>0</v>
      </c>
      <c r="AT953" s="58">
        <v>0</v>
      </c>
      <c r="AU953" s="58">
        <v>0</v>
      </c>
      <c r="AV953" s="58">
        <v>2204.17934490887</v>
      </c>
      <c r="AW953" s="58">
        <v>10466.2693449089</v>
      </c>
      <c r="AX953" s="58">
        <v>40341.61</v>
      </c>
      <c r="AY953" s="58">
        <v>6248.7</v>
      </c>
      <c r="AZ953" s="58">
        <v>46590.31</v>
      </c>
      <c r="BA953" s="58">
        <v>-26360.1316493212</v>
      </c>
    </row>
    <row r="954" spans="1:53">
      <c r="A954" s="56">
        <v>202406</v>
      </c>
      <c r="B954" s="56" t="s">
        <v>531</v>
      </c>
      <c r="C954" s="56" t="s">
        <v>204</v>
      </c>
      <c r="D954" s="56" t="s">
        <v>203</v>
      </c>
      <c r="E954" s="62" t="str">
        <f>VLOOKUP(C954,'[2]2024年门店-截止10.31'!A:C,3,0)</f>
        <v>营业</v>
      </c>
      <c r="F954" s="63">
        <f>VLOOKUP(C954,[2]面积!A:B,2,0)</f>
        <v>106</v>
      </c>
      <c r="G954" s="57" t="str">
        <f>IF(OR(E954="营业",E954="装修中"),VLOOKUP(C954,[2]当前组织架构!C:H,6,0),"")</f>
        <v>刘佳</v>
      </c>
      <c r="H954" s="57" t="str">
        <f>IF(OR(E954="营业",E954="装修中"),VLOOKUP(C954,[2]当前组织架构!C:H,5,0),"")</f>
        <v>王佳</v>
      </c>
      <c r="I954" s="58">
        <v>205247.66</v>
      </c>
      <c r="J954" s="58">
        <v>5978.09</v>
      </c>
      <c r="K954" s="58">
        <v>199269.57</v>
      </c>
      <c r="L954" s="58">
        <v>11970.52</v>
      </c>
      <c r="M954" s="58">
        <v>13128.18</v>
      </c>
      <c r="N954" s="58">
        <v>8612.42</v>
      </c>
      <c r="O954" s="58">
        <v>31717.26</v>
      </c>
      <c r="P954" s="58">
        <v>0</v>
      </c>
      <c r="Q954" s="58">
        <v>-684.06089757519101</v>
      </c>
      <c r="R954" s="58">
        <v>64744.319102424801</v>
      </c>
      <c r="S954" s="58">
        <v>12256.9008138185</v>
      </c>
      <c r="T954" s="58">
        <v>333.65</v>
      </c>
      <c r="U954" s="58">
        <v>12948.44</v>
      </c>
      <c r="V954" s="58">
        <v>90283.309916243306</v>
      </c>
      <c r="W954" s="58">
        <v>108986.26008375701</v>
      </c>
      <c r="X954" s="58">
        <v>20676.8</v>
      </c>
      <c r="Y954" s="58">
        <v>7584.18</v>
      </c>
      <c r="Z954" s="58">
        <v>1468.71</v>
      </c>
      <c r="AA954" s="58">
        <v>6746</v>
      </c>
      <c r="AB954" s="58">
        <v>407.95132075471997</v>
      </c>
      <c r="AC954" s="58">
        <v>0</v>
      </c>
      <c r="AD954" s="58">
        <v>36883.641320754701</v>
      </c>
      <c r="AE954" s="58">
        <v>0</v>
      </c>
      <c r="AF954" s="58">
        <v>0</v>
      </c>
      <c r="AG954" s="58">
        <v>929.17</v>
      </c>
      <c r="AH954" s="58">
        <v>204</v>
      </c>
      <c r="AI954" s="58">
        <v>45</v>
      </c>
      <c r="AJ954" s="58">
        <v>316.04000000000002</v>
      </c>
      <c r="AK954" s="58">
        <v>37.950000000000003</v>
      </c>
      <c r="AL954" s="58">
        <v>0</v>
      </c>
      <c r="AM954" s="58">
        <v>2100.4899999999998</v>
      </c>
      <c r="AN954" s="58">
        <v>606.79999999999995</v>
      </c>
      <c r="AO954" s="58">
        <v>1097.97</v>
      </c>
      <c r="AP954" s="58">
        <v>0</v>
      </c>
      <c r="AQ954" s="58">
        <v>57</v>
      </c>
      <c r="AR954" s="58">
        <v>0</v>
      </c>
      <c r="AS954" s="58">
        <v>0</v>
      </c>
      <c r="AT954" s="58">
        <v>0</v>
      </c>
      <c r="AU954" s="58">
        <v>0</v>
      </c>
      <c r="AV954" s="58">
        <v>2204.17934490887</v>
      </c>
      <c r="AW954" s="58">
        <v>7598.5993449088701</v>
      </c>
      <c r="AX954" s="58">
        <v>29910</v>
      </c>
      <c r="AY954" s="58">
        <v>4770</v>
      </c>
      <c r="AZ954" s="58">
        <v>34680</v>
      </c>
      <c r="BA954" s="58">
        <v>29824.019418093401</v>
      </c>
    </row>
    <row r="955" spans="1:53">
      <c r="A955" s="56">
        <v>202406</v>
      </c>
      <c r="B955" s="56" t="s">
        <v>531</v>
      </c>
      <c r="C955" s="56" t="s">
        <v>206</v>
      </c>
      <c r="D955" s="56" t="s">
        <v>205</v>
      </c>
      <c r="E955" s="62" t="str">
        <f>VLOOKUP(C955,'[2]2024年门店-截止10.31'!A:C,3,0)</f>
        <v>营业</v>
      </c>
      <c r="F955" s="63">
        <f>VLOOKUP(C955,[2]面积!A:B,2,0)</f>
        <v>69.650000000000006</v>
      </c>
      <c r="G955" s="57" t="str">
        <f>IF(OR(E955="营业",E955="装修中"),VLOOKUP(C955,[2]当前组织架构!C:H,6,0),"")</f>
        <v>刘佳</v>
      </c>
      <c r="H955" s="57" t="str">
        <f>IF(OR(E955="营业",E955="装修中"),VLOOKUP(C955,[2]当前组织架构!C:H,5,0),"")</f>
        <v>王佳</v>
      </c>
      <c r="I955" s="58">
        <v>112396.03</v>
      </c>
      <c r="J955" s="58">
        <v>3273.67</v>
      </c>
      <c r="K955" s="58">
        <v>109122.36</v>
      </c>
      <c r="L955" s="58">
        <v>6581.88</v>
      </c>
      <c r="M955" s="58">
        <v>7445.38</v>
      </c>
      <c r="N955" s="58">
        <v>4710.5</v>
      </c>
      <c r="O955" s="58">
        <v>17608.650000000001</v>
      </c>
      <c r="P955" s="58">
        <v>0</v>
      </c>
      <c r="Q955" s="58">
        <v>-380.005707740829</v>
      </c>
      <c r="R955" s="58">
        <v>35966.404292259198</v>
      </c>
      <c r="S955" s="58">
        <v>6806.1934696312501</v>
      </c>
      <c r="T955" s="58">
        <v>183.35</v>
      </c>
      <c r="U955" s="58">
        <v>7048.93</v>
      </c>
      <c r="V955" s="58">
        <v>50004.877761890399</v>
      </c>
      <c r="W955" s="58">
        <v>59117.482238109602</v>
      </c>
      <c r="X955" s="58">
        <v>18184.18</v>
      </c>
      <c r="Y955" s="58">
        <v>2378.54</v>
      </c>
      <c r="Z955" s="58">
        <v>950.76</v>
      </c>
      <c r="AA955" s="58">
        <v>4984.57</v>
      </c>
      <c r="AB955" s="58">
        <v>330.38886792453002</v>
      </c>
      <c r="AC955" s="58">
        <v>0</v>
      </c>
      <c r="AD955" s="58">
        <v>26828.438867924498</v>
      </c>
      <c r="AE955" s="58">
        <v>3683.44</v>
      </c>
      <c r="AF955" s="58">
        <v>0</v>
      </c>
      <c r="AG955" s="58">
        <v>290.48</v>
      </c>
      <c r="AH955" s="58">
        <v>108.96</v>
      </c>
      <c r="AI955" s="58">
        <v>0</v>
      </c>
      <c r="AJ955" s="58">
        <v>0</v>
      </c>
      <c r="AK955" s="58">
        <v>43.19</v>
      </c>
      <c r="AL955" s="58">
        <v>0</v>
      </c>
      <c r="AM955" s="58">
        <v>579.32000000000005</v>
      </c>
      <c r="AN955" s="58">
        <v>431.49</v>
      </c>
      <c r="AO955" s="58">
        <v>653.5</v>
      </c>
      <c r="AP955" s="58">
        <v>0</v>
      </c>
      <c r="AQ955" s="58">
        <v>0</v>
      </c>
      <c r="AR955" s="58">
        <v>0</v>
      </c>
      <c r="AS955" s="58">
        <v>0</v>
      </c>
      <c r="AT955" s="58">
        <v>0</v>
      </c>
      <c r="AU955" s="58">
        <v>0</v>
      </c>
      <c r="AV955" s="58">
        <v>2204.17934490887</v>
      </c>
      <c r="AW955" s="58">
        <v>7994.5593449088701</v>
      </c>
      <c r="AX955" s="58">
        <v>16716</v>
      </c>
      <c r="AY955" s="58">
        <v>5223.75</v>
      </c>
      <c r="AZ955" s="58">
        <v>21939.75</v>
      </c>
      <c r="BA955" s="58">
        <v>2354.7340252762301</v>
      </c>
    </row>
    <row r="956" spans="1:53">
      <c r="A956" s="56">
        <v>202406</v>
      </c>
      <c r="B956" s="56" t="s">
        <v>531</v>
      </c>
      <c r="C956" s="56" t="s">
        <v>208</v>
      </c>
      <c r="D956" s="56" t="s">
        <v>207</v>
      </c>
      <c r="E956" s="62" t="str">
        <f>VLOOKUP(C956,'[2]2024年门店-截止10.31'!A:C,3,0)</f>
        <v>营业</v>
      </c>
      <c r="F956" s="63">
        <f>VLOOKUP(C956,[2]面积!A:B,2,0)</f>
        <v>91</v>
      </c>
      <c r="G956" s="57" t="str">
        <f>IF(OR(E956="营业",E956="装修中"),VLOOKUP(C956,[2]当前组织架构!C:H,6,0),"")</f>
        <v>刘佳</v>
      </c>
      <c r="H956" s="57" t="str">
        <f>IF(OR(E956="营业",E956="装修中"),VLOOKUP(C956,[2]当前组织架构!C:H,5,0),"")</f>
        <v>袁春福</v>
      </c>
      <c r="I956" s="58">
        <v>111460.06</v>
      </c>
      <c r="J956" s="58">
        <v>3246.41</v>
      </c>
      <c r="K956" s="58">
        <v>108213.65</v>
      </c>
      <c r="L956" s="58">
        <v>6394.47</v>
      </c>
      <c r="M956" s="58">
        <v>7421.91</v>
      </c>
      <c r="N956" s="58">
        <v>4439.5</v>
      </c>
      <c r="O956" s="58">
        <v>18998.12</v>
      </c>
      <c r="P956" s="58">
        <v>0</v>
      </c>
      <c r="Q956" s="58">
        <v>-389.49466085307603</v>
      </c>
      <c r="R956" s="58">
        <v>36864.505339146897</v>
      </c>
      <c r="S956" s="58">
        <v>7214.0725147285802</v>
      </c>
      <c r="T956" s="58">
        <v>116.73</v>
      </c>
      <c r="U956" s="58">
        <v>7909.14</v>
      </c>
      <c r="V956" s="58">
        <v>52104.447853875499</v>
      </c>
      <c r="W956" s="58">
        <v>56109.202146124502</v>
      </c>
      <c r="X956" s="58">
        <v>17313.5</v>
      </c>
      <c r="Y956" s="58">
        <v>4384.09</v>
      </c>
      <c r="Z956" s="58">
        <v>326.64</v>
      </c>
      <c r="AA956" s="58">
        <v>5766.96</v>
      </c>
      <c r="AB956" s="58">
        <v>417.41377358490001</v>
      </c>
      <c r="AC956" s="58">
        <v>0</v>
      </c>
      <c r="AD956" s="58">
        <v>28208.603773584899</v>
      </c>
      <c r="AE956" s="58">
        <v>4209.2</v>
      </c>
      <c r="AF956" s="58">
        <v>0</v>
      </c>
      <c r="AG956" s="58">
        <v>622.83000000000004</v>
      </c>
      <c r="AH956" s="58">
        <v>250</v>
      </c>
      <c r="AI956" s="58">
        <v>0</v>
      </c>
      <c r="AJ956" s="58">
        <v>57.61</v>
      </c>
      <c r="AK956" s="58">
        <v>41.26</v>
      </c>
      <c r="AL956" s="58">
        <v>0</v>
      </c>
      <c r="AM956" s="58">
        <v>1336.98</v>
      </c>
      <c r="AN956" s="58">
        <v>635.1</v>
      </c>
      <c r="AO956" s="58">
        <v>651.66999999999996</v>
      </c>
      <c r="AP956" s="58">
        <v>0</v>
      </c>
      <c r="AQ956" s="58">
        <v>0</v>
      </c>
      <c r="AR956" s="58">
        <v>0</v>
      </c>
      <c r="AS956" s="58">
        <v>0</v>
      </c>
      <c r="AT956" s="58">
        <v>0</v>
      </c>
      <c r="AU956" s="58">
        <v>0</v>
      </c>
      <c r="AV956" s="58">
        <v>1818.68011677851</v>
      </c>
      <c r="AW956" s="58">
        <v>9623.3301167785103</v>
      </c>
      <c r="AX956" s="58">
        <v>6822.54</v>
      </c>
      <c r="AY956" s="58">
        <v>800</v>
      </c>
      <c r="AZ956" s="58">
        <v>7622.54</v>
      </c>
      <c r="BA956" s="58">
        <v>10654.7282557611</v>
      </c>
    </row>
    <row r="957" spans="1:53">
      <c r="A957" s="56">
        <v>202406</v>
      </c>
      <c r="B957" s="56" t="s">
        <v>531</v>
      </c>
      <c r="C957" s="56" t="s">
        <v>210</v>
      </c>
      <c r="D957" s="56" t="s">
        <v>209</v>
      </c>
      <c r="E957" s="62" t="str">
        <f>VLOOKUP(C957,'[2]2024年门店-截止10.31'!A:C,3,0)</f>
        <v>营业</v>
      </c>
      <c r="F957" s="63">
        <f>VLOOKUP(C957,[2]面积!A:B,2,0)</f>
        <v>90.05</v>
      </c>
      <c r="G957" s="57" t="str">
        <f>IF(OR(E957="营业",E957="装修中"),VLOOKUP(C957,[2]当前组织架构!C:H,6,0),"")</f>
        <v>刘佳</v>
      </c>
      <c r="H957" s="57" t="str">
        <f>IF(OR(E957="营业",E957="装修中"),VLOOKUP(C957,[2]当前组织架构!C:H,5,0),"")</f>
        <v>袁春福</v>
      </c>
      <c r="I957" s="58">
        <v>195896.34</v>
      </c>
      <c r="J957" s="58">
        <v>5705.72</v>
      </c>
      <c r="K957" s="58">
        <v>190190.62</v>
      </c>
      <c r="L957" s="58">
        <v>10574.51</v>
      </c>
      <c r="M957" s="58">
        <v>14425.16</v>
      </c>
      <c r="N957" s="58">
        <v>8280.7199999999993</v>
      </c>
      <c r="O957" s="58">
        <v>31387.86</v>
      </c>
      <c r="P957" s="58">
        <v>0</v>
      </c>
      <c r="Q957" s="58">
        <v>-676.11365495549296</v>
      </c>
      <c r="R957" s="58">
        <v>63992.136345044499</v>
      </c>
      <c r="S957" s="58">
        <v>12124.2938569568</v>
      </c>
      <c r="T957" s="58">
        <v>319.31</v>
      </c>
      <c r="U957" s="58">
        <v>23167.55</v>
      </c>
      <c r="V957" s="58">
        <v>99603.290202001299</v>
      </c>
      <c r="W957" s="58">
        <v>90587.329797998696</v>
      </c>
      <c r="X957" s="58">
        <v>22084.5</v>
      </c>
      <c r="Y957" s="58">
        <v>3797.75</v>
      </c>
      <c r="Z957" s="58">
        <v>1825.03</v>
      </c>
      <c r="AA957" s="58">
        <v>4605.22</v>
      </c>
      <c r="AB957" s="58">
        <v>341.12264150943003</v>
      </c>
      <c r="AC957" s="58">
        <v>0</v>
      </c>
      <c r="AD957" s="58">
        <v>32653.622641509399</v>
      </c>
      <c r="AE957" s="58">
        <v>5614.4</v>
      </c>
      <c r="AF957" s="58">
        <v>64</v>
      </c>
      <c r="AG957" s="58">
        <v>466.27</v>
      </c>
      <c r="AH957" s="58">
        <v>809</v>
      </c>
      <c r="AI957" s="58">
        <v>0</v>
      </c>
      <c r="AJ957" s="58">
        <v>240.03</v>
      </c>
      <c r="AK957" s="58">
        <v>43.38</v>
      </c>
      <c r="AL957" s="58">
        <v>0</v>
      </c>
      <c r="AM957" s="58">
        <v>1231.48</v>
      </c>
      <c r="AN957" s="58">
        <v>606.79999999999995</v>
      </c>
      <c r="AO957" s="58">
        <v>627.21</v>
      </c>
      <c r="AP957" s="58">
        <v>0</v>
      </c>
      <c r="AQ957" s="58">
        <v>0</v>
      </c>
      <c r="AR957" s="58">
        <v>0</v>
      </c>
      <c r="AS957" s="58">
        <v>0</v>
      </c>
      <c r="AT957" s="58">
        <v>0</v>
      </c>
      <c r="AU957" s="58">
        <v>0</v>
      </c>
      <c r="AV957" s="58">
        <v>1818.68011677851</v>
      </c>
      <c r="AW957" s="58">
        <v>11521.250116778499</v>
      </c>
      <c r="AX957" s="58">
        <v>17451.34</v>
      </c>
      <c r="AY957" s="58">
        <v>8104.5</v>
      </c>
      <c r="AZ957" s="58">
        <v>25555.84</v>
      </c>
      <c r="BA957" s="58">
        <v>20856.6170397108</v>
      </c>
    </row>
    <row r="958" spans="1:53">
      <c r="A958" s="56">
        <v>202406</v>
      </c>
      <c r="B958" s="56" t="s">
        <v>531</v>
      </c>
      <c r="C958" s="56" t="s">
        <v>212</v>
      </c>
      <c r="D958" s="56" t="s">
        <v>211</v>
      </c>
      <c r="E958" s="62" t="str">
        <f>VLOOKUP(C958,'[2]2024年门店-截止10.31'!A:C,3,0)</f>
        <v>已闭店</v>
      </c>
      <c r="F958" s="63">
        <f>VLOOKUP(C958,[2]面积!A:B,2,0)</f>
        <v>151</v>
      </c>
      <c r="G958" s="57" t="str">
        <f>IF(OR(E958="营业",E958="装修中"),VLOOKUP(C958,[2]当前组织架构!C:H,6,0),"")</f>
        <v/>
      </c>
      <c r="H958" s="57" t="str">
        <f>IF(OR(E958="营业",E958="装修中"),VLOOKUP(C958,[2]当前组织架构!C:H,5,0),"")</f>
        <v/>
      </c>
      <c r="I958" s="58">
        <v>438952.09</v>
      </c>
      <c r="J958" s="58">
        <v>24846.34</v>
      </c>
      <c r="K958" s="58">
        <v>414105.75</v>
      </c>
      <c r="L958" s="58">
        <v>20112</v>
      </c>
      <c r="M958" s="58">
        <v>27220.77</v>
      </c>
      <c r="N958" s="58">
        <v>12801.85</v>
      </c>
      <c r="O958" s="58">
        <v>57901.98</v>
      </c>
      <c r="P958" s="58">
        <v>0</v>
      </c>
      <c r="Q958" s="58">
        <v>-1234.08561457159</v>
      </c>
      <c r="R958" s="58">
        <v>116802.514385428</v>
      </c>
      <c r="S958" s="58">
        <v>22283.057206216301</v>
      </c>
      <c r="T958" s="58">
        <v>0</v>
      </c>
      <c r="U958" s="58">
        <v>2549.63</v>
      </c>
      <c r="V958" s="58">
        <v>141635.201591644</v>
      </c>
      <c r="W958" s="58">
        <v>272470.54840835597</v>
      </c>
      <c r="X958" s="58">
        <v>35046.949999999997</v>
      </c>
      <c r="Y958" s="58">
        <v>8131.55</v>
      </c>
      <c r="Z958" s="58">
        <v>1319.9</v>
      </c>
      <c r="AA958" s="58">
        <v>8591.0400000000009</v>
      </c>
      <c r="AB958" s="58">
        <v>536.44377358490999</v>
      </c>
      <c r="AC958" s="58">
        <v>0</v>
      </c>
      <c r="AD958" s="58">
        <v>53625.883773584901</v>
      </c>
      <c r="AE958" s="58">
        <v>6174.78</v>
      </c>
      <c r="AF958" s="58">
        <v>0</v>
      </c>
      <c r="AG958" s="58">
        <v>1013.3</v>
      </c>
      <c r="AH958" s="58">
        <v>344</v>
      </c>
      <c r="AI958" s="58">
        <v>800</v>
      </c>
      <c r="AJ958" s="58">
        <v>53.46</v>
      </c>
      <c r="AK958" s="58">
        <v>81.55</v>
      </c>
      <c r="AL958" s="58">
        <v>0</v>
      </c>
      <c r="AM958" s="58">
        <v>1551.11</v>
      </c>
      <c r="AN958" s="58">
        <v>389.82</v>
      </c>
      <c r="AO958" s="58">
        <v>807.77</v>
      </c>
      <c r="AP958" s="58">
        <v>0</v>
      </c>
      <c r="AQ958" s="58">
        <v>0</v>
      </c>
      <c r="AR958" s="58">
        <v>0</v>
      </c>
      <c r="AS958" s="58">
        <v>0</v>
      </c>
      <c r="AT958" s="58">
        <v>0</v>
      </c>
      <c r="AU958" s="58">
        <v>0</v>
      </c>
      <c r="AV958" s="58">
        <v>2534.4519864182998</v>
      </c>
      <c r="AW958" s="58">
        <v>13750.241986418299</v>
      </c>
      <c r="AX958" s="58">
        <v>52235.8</v>
      </c>
      <c r="AY958" s="58">
        <v>10019.226415094299</v>
      </c>
      <c r="AZ958" s="58">
        <v>62255.026415094297</v>
      </c>
      <c r="BA958" s="58">
        <v>142839.39623325801</v>
      </c>
    </row>
    <row r="959" spans="1:53">
      <c r="A959" s="56">
        <v>202406</v>
      </c>
      <c r="B959" s="56" t="s">
        <v>531</v>
      </c>
      <c r="C959" s="56" t="s">
        <v>214</v>
      </c>
      <c r="D959" s="56" t="s">
        <v>213</v>
      </c>
      <c r="E959" s="62" t="str">
        <f>VLOOKUP(C959,'[2]2024年门店-截止10.31'!A:C,3,0)</f>
        <v>营业</v>
      </c>
      <c r="F959" s="63">
        <f>VLOOKUP(C959,[2]面积!A:B,2,0)</f>
        <v>109</v>
      </c>
      <c r="G959" s="57" t="str">
        <f>IF(OR(E959="营业",E959="装修中"),VLOOKUP(C959,[2]当前组织架构!C:H,6,0),"")</f>
        <v>刘佳</v>
      </c>
      <c r="H959" s="57" t="str">
        <f>IF(OR(E959="营业",E959="装修中"),VLOOKUP(C959,[2]当前组织架构!C:H,5,0),"")</f>
        <v>巨伦</v>
      </c>
      <c r="I959" s="58">
        <v>158282.23000000001</v>
      </c>
      <c r="J959" s="58">
        <v>8959.3700000000208</v>
      </c>
      <c r="K959" s="58">
        <v>149322.85999999999</v>
      </c>
      <c r="L959" s="58">
        <v>7885.87</v>
      </c>
      <c r="M959" s="58">
        <v>8013.93</v>
      </c>
      <c r="N959" s="58">
        <v>6822.92</v>
      </c>
      <c r="O959" s="58">
        <v>21677.85</v>
      </c>
      <c r="P959" s="58">
        <v>0</v>
      </c>
      <c r="Q959" s="58">
        <v>-464.21283496626597</v>
      </c>
      <c r="R959" s="58">
        <v>43936.357165033703</v>
      </c>
      <c r="S959" s="58">
        <v>8356.2979953979793</v>
      </c>
      <c r="T959" s="58">
        <v>0</v>
      </c>
      <c r="U959" s="58">
        <v>2468.5</v>
      </c>
      <c r="V959" s="58">
        <v>54761.155160431699</v>
      </c>
      <c r="W959" s="58">
        <v>94561.704839568294</v>
      </c>
      <c r="X959" s="58">
        <v>18125.5</v>
      </c>
      <c r="Y959" s="58">
        <v>4049.53</v>
      </c>
      <c r="Z959" s="58">
        <v>335.34</v>
      </c>
      <c r="AA959" s="58">
        <v>3699.44</v>
      </c>
      <c r="AB959" s="58">
        <v>232.74660377358501</v>
      </c>
      <c r="AC959" s="58">
        <v>0</v>
      </c>
      <c r="AD959" s="58">
        <v>26442.556603773599</v>
      </c>
      <c r="AE959" s="58">
        <v>293.3</v>
      </c>
      <c r="AF959" s="58">
        <v>1240</v>
      </c>
      <c r="AG959" s="58">
        <v>309.02</v>
      </c>
      <c r="AH959" s="58">
        <v>297</v>
      </c>
      <c r="AI959" s="58">
        <v>0</v>
      </c>
      <c r="AJ959" s="58">
        <v>46.02</v>
      </c>
      <c r="AK959" s="58">
        <v>53.99</v>
      </c>
      <c r="AL959" s="58">
        <v>0</v>
      </c>
      <c r="AM959" s="58">
        <v>790.37</v>
      </c>
      <c r="AN959" s="58">
        <v>389.82</v>
      </c>
      <c r="AO959" s="58">
        <v>724.04</v>
      </c>
      <c r="AP959" s="58">
        <v>0</v>
      </c>
      <c r="AQ959" s="58">
        <v>0</v>
      </c>
      <c r="AR959" s="58">
        <v>0</v>
      </c>
      <c r="AS959" s="58">
        <v>0</v>
      </c>
      <c r="AT959" s="58">
        <v>0</v>
      </c>
      <c r="AU959" s="58">
        <v>0</v>
      </c>
      <c r="AV959" s="58">
        <v>2534.4519864182998</v>
      </c>
      <c r="AW959" s="58">
        <v>6678.0119864182998</v>
      </c>
      <c r="AX959" s="58">
        <v>18647.5333333333</v>
      </c>
      <c r="AY959" s="58">
        <v>8226.4150943396198</v>
      </c>
      <c r="AZ959" s="58">
        <v>26873.948427672902</v>
      </c>
      <c r="BA959" s="58">
        <v>34567.187821703497</v>
      </c>
    </row>
    <row r="960" spans="1:53">
      <c r="A960" s="56">
        <v>202406</v>
      </c>
      <c r="B960" s="56" t="s">
        <v>531</v>
      </c>
      <c r="C960" s="56" t="s">
        <v>216</v>
      </c>
      <c r="D960" s="56" t="s">
        <v>215</v>
      </c>
      <c r="E960" s="62" t="str">
        <f>VLOOKUP(C960,'[2]2024年门店-截止10.31'!A:C,3,0)</f>
        <v>营业</v>
      </c>
      <c r="F960" s="63">
        <f>VLOOKUP(C960,[2]面积!A:B,2,0)</f>
        <v>110</v>
      </c>
      <c r="G960" s="57" t="str">
        <f>IF(OR(E960="营业",E960="装修中"),VLOOKUP(C960,[2]当前组织架构!C:H,6,0),"")</f>
        <v>刘佳</v>
      </c>
      <c r="H960" s="57" t="str">
        <f>IF(OR(E960="营业",E960="装修中"),VLOOKUP(C960,[2]当前组织架构!C:H,5,0),"")</f>
        <v>巨伦</v>
      </c>
      <c r="I960" s="58">
        <v>99309.39</v>
      </c>
      <c r="J960" s="58">
        <v>5621.28999999999</v>
      </c>
      <c r="K960" s="58">
        <v>93688.1</v>
      </c>
      <c r="L960" s="58">
        <v>4867.41</v>
      </c>
      <c r="M960" s="58">
        <v>5567.49</v>
      </c>
      <c r="N960" s="58">
        <v>5446.78</v>
      </c>
      <c r="O960" s="58">
        <v>13752.17</v>
      </c>
      <c r="P960" s="58">
        <v>0</v>
      </c>
      <c r="Q960" s="58">
        <v>-309.82515583617698</v>
      </c>
      <c r="R960" s="58">
        <v>29324.0248441638</v>
      </c>
      <c r="S960" s="58">
        <v>5397.7836061714297</v>
      </c>
      <c r="T960" s="58">
        <v>0</v>
      </c>
      <c r="U960" s="58">
        <v>2506.2399999999998</v>
      </c>
      <c r="V960" s="58">
        <v>37228.048450335198</v>
      </c>
      <c r="W960" s="58">
        <v>56460.0515496648</v>
      </c>
      <c r="X960" s="58">
        <v>13248.41</v>
      </c>
      <c r="Y960" s="58">
        <v>3675.69</v>
      </c>
      <c r="Z960" s="58">
        <v>45.42</v>
      </c>
      <c r="AA960" s="58">
        <v>3674.32</v>
      </c>
      <c r="AB960" s="58">
        <v>225.83679245283</v>
      </c>
      <c r="AC960" s="58">
        <v>0</v>
      </c>
      <c r="AD960" s="58">
        <v>20869.676792452799</v>
      </c>
      <c r="AE960" s="58">
        <v>2728.04</v>
      </c>
      <c r="AF960" s="58">
        <v>0</v>
      </c>
      <c r="AG960" s="58">
        <v>275.99</v>
      </c>
      <c r="AH960" s="58">
        <v>0</v>
      </c>
      <c r="AI960" s="58">
        <v>0</v>
      </c>
      <c r="AJ960" s="58">
        <v>15.04</v>
      </c>
      <c r="AK960" s="58">
        <v>41.59</v>
      </c>
      <c r="AL960" s="58">
        <v>0</v>
      </c>
      <c r="AM960" s="58">
        <v>1090.97</v>
      </c>
      <c r="AN960" s="58">
        <v>389.82</v>
      </c>
      <c r="AO960" s="58">
        <v>412.58</v>
      </c>
      <c r="AP960" s="58">
        <v>0</v>
      </c>
      <c r="AQ960" s="58">
        <v>1000</v>
      </c>
      <c r="AR960" s="58">
        <v>0</v>
      </c>
      <c r="AS960" s="58">
        <v>0</v>
      </c>
      <c r="AT960" s="58">
        <v>0</v>
      </c>
      <c r="AU960" s="58">
        <v>0</v>
      </c>
      <c r="AV960" s="58">
        <v>2534.4519864182998</v>
      </c>
      <c r="AW960" s="58">
        <v>8488.4819864182991</v>
      </c>
      <c r="AX960" s="58">
        <v>17525.790476190501</v>
      </c>
      <c r="AY960" s="58">
        <v>4629.4811320754698</v>
      </c>
      <c r="AZ960" s="58">
        <v>22155.271608266001</v>
      </c>
      <c r="BA960" s="58">
        <v>4946.6211625277301</v>
      </c>
    </row>
    <row r="961" spans="1:53">
      <c r="A961" s="56">
        <v>202406</v>
      </c>
      <c r="B961" s="56" t="s">
        <v>531</v>
      </c>
      <c r="C961" s="56" t="s">
        <v>218</v>
      </c>
      <c r="D961" s="56" t="s">
        <v>217</v>
      </c>
      <c r="E961" s="62" t="str">
        <f>VLOOKUP(C961,'[2]2024年门店-截止10.31'!A:C,3,0)</f>
        <v>营业</v>
      </c>
      <c r="F961" s="63">
        <f>VLOOKUP(C961,[2]面积!A:B,2,0)</f>
        <v>80</v>
      </c>
      <c r="G961" s="57" t="str">
        <f>IF(OR(E961="营业",E961="装修中"),VLOOKUP(C961,[2]当前组织架构!C:H,6,0),"")</f>
        <v>刘佳</v>
      </c>
      <c r="H961" s="57" t="str">
        <f>IF(OR(E961="营业",E961="装修中"),VLOOKUP(C961,[2]当前组织架构!C:H,5,0),"")</f>
        <v>袁春福</v>
      </c>
      <c r="I961" s="58">
        <v>103851.15</v>
      </c>
      <c r="J961" s="58">
        <v>3024.78999999999</v>
      </c>
      <c r="K961" s="58">
        <v>100826.36</v>
      </c>
      <c r="L961" s="58">
        <v>6507.63</v>
      </c>
      <c r="M961" s="58">
        <v>9206.17</v>
      </c>
      <c r="N961" s="58">
        <v>5541.18</v>
      </c>
      <c r="O961" s="58">
        <v>17226.03</v>
      </c>
      <c r="P961" s="58">
        <v>0</v>
      </c>
      <c r="Q961" s="58">
        <v>-402.32318514075899</v>
      </c>
      <c r="R961" s="58">
        <v>38078.686814859197</v>
      </c>
      <c r="S961" s="58">
        <v>6851.0072407852604</v>
      </c>
      <c r="T961" s="58">
        <v>0</v>
      </c>
      <c r="U961" s="58">
        <v>11341.62</v>
      </c>
      <c r="V961" s="58">
        <v>56271.3140556445</v>
      </c>
      <c r="W961" s="58">
        <v>44555.045944355501</v>
      </c>
      <c r="X961" s="58">
        <v>14129</v>
      </c>
      <c r="Y961" s="58">
        <v>4207.0200000000004</v>
      </c>
      <c r="Z961" s="58">
        <v>154.93</v>
      </c>
      <c r="AA961" s="58">
        <v>2898.48</v>
      </c>
      <c r="AB961" s="58">
        <v>905.11566037735804</v>
      </c>
      <c r="AC961" s="58">
        <v>0</v>
      </c>
      <c r="AD961" s="58">
        <v>22294.5456603774</v>
      </c>
      <c r="AE961" s="58">
        <v>4058.6</v>
      </c>
      <c r="AF961" s="58">
        <v>0</v>
      </c>
      <c r="AG961" s="58">
        <v>342.33</v>
      </c>
      <c r="AH961" s="58">
        <v>135</v>
      </c>
      <c r="AI961" s="58">
        <v>0</v>
      </c>
      <c r="AJ961" s="58">
        <v>22</v>
      </c>
      <c r="AK961" s="58">
        <v>39.99</v>
      </c>
      <c r="AL961" s="58">
        <v>0</v>
      </c>
      <c r="AM961" s="58">
        <v>807.32</v>
      </c>
      <c r="AN961" s="58">
        <v>635.1</v>
      </c>
      <c r="AO961" s="58">
        <v>554.01</v>
      </c>
      <c r="AP961" s="58">
        <v>0</v>
      </c>
      <c r="AQ961" s="58">
        <v>0</v>
      </c>
      <c r="AR961" s="58">
        <v>0</v>
      </c>
      <c r="AS961" s="58">
        <v>0</v>
      </c>
      <c r="AT961" s="58">
        <v>0</v>
      </c>
      <c r="AU961" s="58">
        <v>0</v>
      </c>
      <c r="AV961" s="58">
        <v>1818.68011677851</v>
      </c>
      <c r="AW961" s="58">
        <v>8413.0301167785092</v>
      </c>
      <c r="AX961" s="58">
        <v>0</v>
      </c>
      <c r="AY961" s="58">
        <v>1937</v>
      </c>
      <c r="AZ961" s="58">
        <v>1937</v>
      </c>
      <c r="BA961" s="58">
        <v>11910.470167199601</v>
      </c>
    </row>
    <row r="962" spans="1:53">
      <c r="A962" s="56">
        <v>202406</v>
      </c>
      <c r="B962" s="56" t="s">
        <v>531</v>
      </c>
      <c r="C962" s="56" t="s">
        <v>220</v>
      </c>
      <c r="D962" s="56" t="s">
        <v>219</v>
      </c>
      <c r="E962" s="62" t="str">
        <f>VLOOKUP(C962,'[2]2024年门店-截止10.31'!A:C,3,0)</f>
        <v>营业</v>
      </c>
      <c r="F962" s="63">
        <f>VLOOKUP(C962,[2]面积!A:B,2,0)</f>
        <v>99</v>
      </c>
      <c r="G962" s="57" t="str">
        <f>IF(OR(E962="营业",E962="装修中"),VLOOKUP(C962,[2]当前组织架构!C:H,6,0),"")</f>
        <v>刘佳</v>
      </c>
      <c r="H962" s="57" t="str">
        <f>IF(OR(E962="营业",E962="装修中"),VLOOKUP(C962,[2]当前组织架构!C:H,5,0),"")</f>
        <v>袁春福</v>
      </c>
      <c r="I962" s="58">
        <v>153573.03</v>
      </c>
      <c r="J962" s="58">
        <v>4473</v>
      </c>
      <c r="K962" s="58">
        <v>149100.03</v>
      </c>
      <c r="L962" s="58">
        <v>8198.39</v>
      </c>
      <c r="M962" s="58">
        <v>10444.74</v>
      </c>
      <c r="N962" s="58">
        <v>8143.4</v>
      </c>
      <c r="O962" s="58">
        <v>25114.57</v>
      </c>
      <c r="P962" s="58">
        <v>0</v>
      </c>
      <c r="Q962" s="58">
        <v>-542.63169974772097</v>
      </c>
      <c r="R962" s="58">
        <v>51358.468300252302</v>
      </c>
      <c r="S962" s="58">
        <v>9711.4795317540593</v>
      </c>
      <c r="T962" s="58">
        <v>243.67</v>
      </c>
      <c r="U962" s="58">
        <v>10977</v>
      </c>
      <c r="V962" s="58">
        <v>72290.617832006406</v>
      </c>
      <c r="W962" s="58">
        <v>76809.412167993607</v>
      </c>
      <c r="X962" s="58">
        <v>19200</v>
      </c>
      <c r="Y962" s="58">
        <v>4270.18</v>
      </c>
      <c r="Z962" s="58">
        <v>1597.81</v>
      </c>
      <c r="AA962" s="58">
        <v>6338.28</v>
      </c>
      <c r="AB962" s="58">
        <v>520.23</v>
      </c>
      <c r="AC962" s="58">
        <v>0</v>
      </c>
      <c r="AD962" s="58">
        <v>31926.5</v>
      </c>
      <c r="AE962" s="58">
        <v>4668.6899999999996</v>
      </c>
      <c r="AF962" s="58">
        <v>0</v>
      </c>
      <c r="AG962" s="58">
        <v>661.75</v>
      </c>
      <c r="AH962" s="58">
        <v>210</v>
      </c>
      <c r="AI962" s="58">
        <v>0</v>
      </c>
      <c r="AJ962" s="58">
        <v>0</v>
      </c>
      <c r="AK962" s="58">
        <v>39.56</v>
      </c>
      <c r="AL962" s="58">
        <v>0</v>
      </c>
      <c r="AM962" s="58">
        <v>1263.1300000000001</v>
      </c>
      <c r="AN962" s="58">
        <v>606.79999999999995</v>
      </c>
      <c r="AO962" s="58">
        <v>780.67</v>
      </c>
      <c r="AP962" s="58">
        <v>0</v>
      </c>
      <c r="AQ962" s="58">
        <v>0</v>
      </c>
      <c r="AR962" s="58">
        <v>0</v>
      </c>
      <c r="AS962" s="58">
        <v>0</v>
      </c>
      <c r="AT962" s="58">
        <v>0</v>
      </c>
      <c r="AU962" s="58">
        <v>0</v>
      </c>
      <c r="AV962" s="58">
        <v>1818.68011677851</v>
      </c>
      <c r="AW962" s="58">
        <v>10049.2801167785</v>
      </c>
      <c r="AX962" s="58">
        <v>18067.5</v>
      </c>
      <c r="AY962" s="58">
        <v>2970</v>
      </c>
      <c r="AZ962" s="58">
        <v>21037.5</v>
      </c>
      <c r="BA962" s="58">
        <v>13796.1320512151</v>
      </c>
    </row>
    <row r="963" spans="1:53">
      <c r="A963" s="56">
        <v>202406</v>
      </c>
      <c r="B963" s="56" t="s">
        <v>531</v>
      </c>
      <c r="C963" s="56" t="s">
        <v>222</v>
      </c>
      <c r="D963" s="56" t="s">
        <v>221</v>
      </c>
      <c r="E963" s="62" t="str">
        <f>VLOOKUP(C963,'[2]2024年门店-截止10.31'!A:C,3,0)</f>
        <v>营业</v>
      </c>
      <c r="F963" s="63">
        <f>VLOOKUP(C963,[2]面积!A:B,2,0)</f>
        <v>102</v>
      </c>
      <c r="G963" s="57" t="str">
        <f>IF(OR(E963="营业",E963="装修中"),VLOOKUP(C963,[2]当前组织架构!C:H,6,0),"")</f>
        <v>刘佳</v>
      </c>
      <c r="H963" s="57" t="str">
        <f>IF(OR(E963="营业",E963="装修中"),VLOOKUP(C963,[2]当前组织架构!C:H,5,0),"")</f>
        <v>王佳</v>
      </c>
      <c r="I963" s="58">
        <v>119006.34</v>
      </c>
      <c r="J963" s="58">
        <v>3466.2</v>
      </c>
      <c r="K963" s="58">
        <v>115540.14</v>
      </c>
      <c r="L963" s="58">
        <v>6949.57</v>
      </c>
      <c r="M963" s="58">
        <v>7765.68</v>
      </c>
      <c r="N963" s="58">
        <v>4004.55</v>
      </c>
      <c r="O963" s="58">
        <v>17435.97</v>
      </c>
      <c r="P963" s="58">
        <v>0</v>
      </c>
      <c r="Q963" s="58">
        <v>-378.01254560669503</v>
      </c>
      <c r="R963" s="58">
        <v>35777.757454393301</v>
      </c>
      <c r="S963" s="58">
        <v>6750.37339857589</v>
      </c>
      <c r="T963" s="58">
        <v>193.92</v>
      </c>
      <c r="U963" s="58">
        <v>7189.03</v>
      </c>
      <c r="V963" s="58">
        <v>49911.0808529692</v>
      </c>
      <c r="W963" s="58">
        <v>65629.059147030799</v>
      </c>
      <c r="X963" s="58">
        <v>14253</v>
      </c>
      <c r="Y963" s="58">
        <v>3053.69</v>
      </c>
      <c r="Z963" s="58">
        <v>462.87</v>
      </c>
      <c r="AA963" s="58">
        <v>3891.61</v>
      </c>
      <c r="AB963" s="58">
        <v>305.01867924528</v>
      </c>
      <c r="AC963" s="58">
        <v>0</v>
      </c>
      <c r="AD963" s="58">
        <v>21966.188679245301</v>
      </c>
      <c r="AE963" s="58">
        <v>3479.47</v>
      </c>
      <c r="AF963" s="58">
        <v>0</v>
      </c>
      <c r="AG963" s="58">
        <v>299.55</v>
      </c>
      <c r="AH963" s="58">
        <v>410.99</v>
      </c>
      <c r="AI963" s="58">
        <v>0</v>
      </c>
      <c r="AJ963" s="58">
        <v>88</v>
      </c>
      <c r="AK963" s="58">
        <v>45.64</v>
      </c>
      <c r="AL963" s="58">
        <v>0</v>
      </c>
      <c r="AM963" s="58">
        <v>1272.3599999999999</v>
      </c>
      <c r="AN963" s="58">
        <v>635.1</v>
      </c>
      <c r="AO963" s="58">
        <v>879.6</v>
      </c>
      <c r="AP963" s="58">
        <v>0</v>
      </c>
      <c r="AQ963" s="58">
        <v>98</v>
      </c>
      <c r="AR963" s="58">
        <v>0</v>
      </c>
      <c r="AS963" s="58">
        <v>0</v>
      </c>
      <c r="AT963" s="58">
        <v>0</v>
      </c>
      <c r="AU963" s="58">
        <v>0</v>
      </c>
      <c r="AV963" s="58">
        <v>2204.17934490887</v>
      </c>
      <c r="AW963" s="58">
        <v>9412.88934490887</v>
      </c>
      <c r="AX963" s="58">
        <v>18207</v>
      </c>
      <c r="AY963" s="58">
        <v>5100</v>
      </c>
      <c r="AZ963" s="58">
        <v>23307</v>
      </c>
      <c r="BA963" s="58">
        <v>10942.981122876599</v>
      </c>
    </row>
    <row r="964" spans="1:53">
      <c r="A964" s="56">
        <v>202406</v>
      </c>
      <c r="B964" s="56" t="s">
        <v>531</v>
      </c>
      <c r="C964" s="56" t="s">
        <v>224</v>
      </c>
      <c r="D964" s="56" t="s">
        <v>223</v>
      </c>
      <c r="E964" s="62" t="str">
        <f>VLOOKUP(C964,'[2]2024年门店-截止10.31'!A:C,3,0)</f>
        <v>已闭店</v>
      </c>
      <c r="F964" s="63">
        <f>VLOOKUP(C964,[2]面积!A:B,2,0)</f>
        <v>112</v>
      </c>
      <c r="G964" s="57" t="str">
        <f>IF(OR(E964="营业",E964="装修中"),VLOOKUP(C964,[2]当前组织架构!C:H,6,0),"")</f>
        <v/>
      </c>
      <c r="H964" s="57" t="str">
        <f>IF(OR(E964="营业",E964="装修中"),VLOOKUP(C964,[2]当前组织架构!C:H,5,0),"")</f>
        <v/>
      </c>
      <c r="I964" s="58">
        <v>306218.76</v>
      </c>
      <c r="J964" s="58">
        <v>8918.9899999999907</v>
      </c>
      <c r="K964" s="58">
        <v>297299.77</v>
      </c>
      <c r="L964" s="58">
        <v>11153.5</v>
      </c>
      <c r="M964" s="58">
        <v>17408.29</v>
      </c>
      <c r="N964" s="58">
        <v>9679.07</v>
      </c>
      <c r="O964" s="58">
        <v>39894.54</v>
      </c>
      <c r="P964" s="58">
        <v>0</v>
      </c>
      <c r="Q964" s="58">
        <v>-816.91418703010197</v>
      </c>
      <c r="R964" s="58">
        <v>77318.485812969899</v>
      </c>
      <c r="S964" s="58">
        <v>15142.715652684699</v>
      </c>
      <c r="T964" s="58">
        <v>485.99</v>
      </c>
      <c r="U964" s="58">
        <v>23845.56</v>
      </c>
      <c r="V964" s="58">
        <v>116792.751465655</v>
      </c>
      <c r="W964" s="58">
        <v>180507.018534345</v>
      </c>
      <c r="X964" s="58">
        <v>24542</v>
      </c>
      <c r="Y964" s="58">
        <v>12544.11</v>
      </c>
      <c r="Z964" s="58">
        <v>2068.9699999999998</v>
      </c>
      <c r="AA964" s="58">
        <v>7978.35</v>
      </c>
      <c r="AB964" s="58">
        <v>753.68660377359004</v>
      </c>
      <c r="AC964" s="58">
        <v>0</v>
      </c>
      <c r="AD964" s="58">
        <v>47887.116603773597</v>
      </c>
      <c r="AE964" s="58">
        <v>0</v>
      </c>
      <c r="AF964" s="58">
        <v>0</v>
      </c>
      <c r="AG964" s="58">
        <v>1273.71</v>
      </c>
      <c r="AH964" s="58">
        <v>181</v>
      </c>
      <c r="AI964" s="58">
        <v>0</v>
      </c>
      <c r="AJ964" s="58">
        <v>104.02</v>
      </c>
      <c r="AK964" s="58">
        <v>40.380000000000003</v>
      </c>
      <c r="AL964" s="58">
        <v>0</v>
      </c>
      <c r="AM964" s="58">
        <v>1704.61</v>
      </c>
      <c r="AN964" s="58">
        <v>606.79999999999995</v>
      </c>
      <c r="AO964" s="58">
        <v>546.71</v>
      </c>
      <c r="AP964" s="58">
        <v>400</v>
      </c>
      <c r="AQ964" s="58">
        <v>0</v>
      </c>
      <c r="AR964" s="58">
        <v>0</v>
      </c>
      <c r="AS964" s="58">
        <v>0</v>
      </c>
      <c r="AT964" s="58">
        <v>0</v>
      </c>
      <c r="AU964" s="58">
        <v>0</v>
      </c>
      <c r="AV964" s="58">
        <v>1818.68011677851</v>
      </c>
      <c r="AW964" s="58">
        <v>6675.9101167785102</v>
      </c>
      <c r="AX964" s="58">
        <v>35195.040000000001</v>
      </c>
      <c r="AY964" s="58">
        <v>9180</v>
      </c>
      <c r="AZ964" s="58">
        <v>44375.040000000001</v>
      </c>
      <c r="BA964" s="58">
        <v>81568.951813792897</v>
      </c>
    </row>
    <row r="965" spans="1:53">
      <c r="A965" s="56">
        <v>202406</v>
      </c>
      <c r="B965" s="56" t="s">
        <v>531</v>
      </c>
      <c r="C965" s="56" t="s">
        <v>228</v>
      </c>
      <c r="D965" s="56" t="s">
        <v>227</v>
      </c>
      <c r="E965" s="62" t="str">
        <f>VLOOKUP(C965,'[2]2024年门店-截止10.31'!A:C,3,0)</f>
        <v>营业</v>
      </c>
      <c r="F965" s="63">
        <f>VLOOKUP(C965,[2]面积!A:B,2,0)</f>
        <v>74.84</v>
      </c>
      <c r="G965" s="57" t="str">
        <f>IF(OR(E965="营业",E965="装修中"),VLOOKUP(C965,[2]当前组织架构!C:H,6,0),"")</f>
        <v>刘佳</v>
      </c>
      <c r="H965" s="57" t="str">
        <f>IF(OR(E965="营业",E965="装修中"),VLOOKUP(C965,[2]当前组织架构!C:H,5,0),"")</f>
        <v>王佳</v>
      </c>
      <c r="I965" s="58">
        <v>112560.81</v>
      </c>
      <c r="J965" s="58">
        <v>3278.47</v>
      </c>
      <c r="K965" s="58">
        <v>109282.34</v>
      </c>
      <c r="L965" s="58">
        <v>6794.84</v>
      </c>
      <c r="M965" s="58">
        <v>6171.64</v>
      </c>
      <c r="N965" s="58">
        <v>7004.63</v>
      </c>
      <c r="O965" s="58">
        <v>17820.32</v>
      </c>
      <c r="P965" s="58">
        <v>0</v>
      </c>
      <c r="Q965" s="58">
        <v>-395.11355051813899</v>
      </c>
      <c r="R965" s="58">
        <v>37396.316449481899</v>
      </c>
      <c r="S965" s="58">
        <v>6954.4401204676697</v>
      </c>
      <c r="T965" s="58">
        <v>191.17</v>
      </c>
      <c r="U965" s="58">
        <v>7684.27</v>
      </c>
      <c r="V965" s="58">
        <v>52226.1965699496</v>
      </c>
      <c r="W965" s="58">
        <v>57056.143430050397</v>
      </c>
      <c r="X965" s="58">
        <v>14581.75</v>
      </c>
      <c r="Y965" s="58">
        <v>3805.46</v>
      </c>
      <c r="Z965" s="58">
        <v>509.22</v>
      </c>
      <c r="AA965" s="58">
        <v>3463.22</v>
      </c>
      <c r="AB965" s="58">
        <v>236.78867924528001</v>
      </c>
      <c r="AC965" s="58">
        <v>0</v>
      </c>
      <c r="AD965" s="58">
        <v>22596.438679245301</v>
      </c>
      <c r="AE965" s="58">
        <v>3346.4</v>
      </c>
      <c r="AF965" s="58">
        <v>57.3</v>
      </c>
      <c r="AG965" s="58">
        <v>186.08</v>
      </c>
      <c r="AH965" s="58">
        <v>250</v>
      </c>
      <c r="AI965" s="58">
        <v>0</v>
      </c>
      <c r="AJ965" s="58">
        <v>29.76</v>
      </c>
      <c r="AK965" s="58">
        <v>52.38</v>
      </c>
      <c r="AL965" s="58">
        <v>0</v>
      </c>
      <c r="AM965" s="58">
        <v>972.04</v>
      </c>
      <c r="AN965" s="58">
        <v>939.83</v>
      </c>
      <c r="AO965" s="58">
        <v>671.65</v>
      </c>
      <c r="AP965" s="58">
        <v>0</v>
      </c>
      <c r="AQ965" s="58">
        <v>0</v>
      </c>
      <c r="AR965" s="58">
        <v>0</v>
      </c>
      <c r="AS965" s="58">
        <v>0</v>
      </c>
      <c r="AT965" s="58">
        <v>0</v>
      </c>
      <c r="AU965" s="58">
        <v>0</v>
      </c>
      <c r="AV965" s="58">
        <v>2204.17934490887</v>
      </c>
      <c r="AW965" s="58">
        <v>8709.6193449088696</v>
      </c>
      <c r="AX965" s="58">
        <v>2245.1999999999998</v>
      </c>
      <c r="AY965" s="58">
        <v>5224.3999999999996</v>
      </c>
      <c r="AZ965" s="58">
        <v>7469.6</v>
      </c>
      <c r="BA965" s="58">
        <v>18280.485405896201</v>
      </c>
    </row>
    <row r="966" spans="1:53">
      <c r="A966" s="56">
        <v>202406</v>
      </c>
      <c r="B966" s="56" t="s">
        <v>531</v>
      </c>
      <c r="C966" s="56" t="s">
        <v>230</v>
      </c>
      <c r="D966" s="56" t="s">
        <v>229</v>
      </c>
      <c r="E966" s="62" t="str">
        <f>VLOOKUP(C966,'[2]2024年门店-截止10.31'!A:C,3,0)</f>
        <v>营业</v>
      </c>
      <c r="F966" s="63">
        <f>VLOOKUP(C966,[2]面积!A:B,2,0)</f>
        <v>97.59</v>
      </c>
      <c r="G966" s="57" t="str">
        <f>IF(OR(E966="营业",E966="装修中"),VLOOKUP(C966,[2]当前组织架构!C:H,6,0),"")</f>
        <v>刘佳</v>
      </c>
      <c r="H966" s="57" t="str">
        <f>IF(OR(E966="营业",E966="装修中"),VLOOKUP(C966,[2]当前组织架构!C:H,5,0),"")</f>
        <v>袁春福</v>
      </c>
      <c r="I966" s="58">
        <v>75878.19</v>
      </c>
      <c r="J966" s="58">
        <v>2210.04000000001</v>
      </c>
      <c r="K966" s="58">
        <v>73668.149999999994</v>
      </c>
      <c r="L966" s="58">
        <v>5250.89</v>
      </c>
      <c r="M966" s="58">
        <v>5958.57</v>
      </c>
      <c r="N966" s="58">
        <v>3830.98</v>
      </c>
      <c r="O966" s="58">
        <v>13451.86</v>
      </c>
      <c r="P966" s="58">
        <v>0</v>
      </c>
      <c r="Q966" s="58">
        <v>-297.89012523283702</v>
      </c>
      <c r="R966" s="58">
        <v>28194.4098747672</v>
      </c>
      <c r="S966" s="58">
        <v>5247.3296376881799</v>
      </c>
      <c r="T966" s="58">
        <v>0</v>
      </c>
      <c r="U966" s="58">
        <v>8006.48</v>
      </c>
      <c r="V966" s="58">
        <v>41448.219512455398</v>
      </c>
      <c r="W966" s="58">
        <v>32219.9304875446</v>
      </c>
      <c r="X966" s="58">
        <v>18283.88</v>
      </c>
      <c r="Y966" s="58">
        <v>5513.23</v>
      </c>
      <c r="Z966" s="58">
        <v>275.5</v>
      </c>
      <c r="AA966" s="58">
        <v>4582.8599999999997</v>
      </c>
      <c r="AB966" s="58">
        <v>374.53471698112998</v>
      </c>
      <c r="AC966" s="58">
        <v>0</v>
      </c>
      <c r="AD966" s="58">
        <v>29030.004716981101</v>
      </c>
      <c r="AE966" s="58">
        <v>200</v>
      </c>
      <c r="AF966" s="58">
        <v>0</v>
      </c>
      <c r="AG966" s="58">
        <v>54.11</v>
      </c>
      <c r="AH966" s="58">
        <v>100</v>
      </c>
      <c r="AI966" s="58">
        <v>0</v>
      </c>
      <c r="AJ966" s="58">
        <v>78</v>
      </c>
      <c r="AK966" s="58">
        <v>39.159999999999997</v>
      </c>
      <c r="AL966" s="58">
        <v>0</v>
      </c>
      <c r="AM966" s="58">
        <v>1045.31</v>
      </c>
      <c r="AN966" s="58">
        <v>635.1</v>
      </c>
      <c r="AO966" s="58">
        <v>627.72</v>
      </c>
      <c r="AP966" s="58">
        <v>0</v>
      </c>
      <c r="AQ966" s="58">
        <v>0</v>
      </c>
      <c r="AR966" s="58">
        <v>0</v>
      </c>
      <c r="AS966" s="58">
        <v>0</v>
      </c>
      <c r="AT966" s="58">
        <v>0</v>
      </c>
      <c r="AU966" s="58">
        <v>0</v>
      </c>
      <c r="AV966" s="58">
        <v>1818.68011677851</v>
      </c>
      <c r="AW966" s="58">
        <v>4598.0801167785103</v>
      </c>
      <c r="AX966" s="58">
        <v>0</v>
      </c>
      <c r="AY966" s="58">
        <v>6245.76</v>
      </c>
      <c r="AZ966" s="58">
        <v>6245.76</v>
      </c>
      <c r="BA966" s="58">
        <v>-7653.9143462150096</v>
      </c>
    </row>
    <row r="967" spans="1:53">
      <c r="A967" s="56">
        <v>202406</v>
      </c>
      <c r="B967" s="56" t="s">
        <v>532</v>
      </c>
      <c r="C967" s="56" t="s">
        <v>234</v>
      </c>
      <c r="D967" s="56" t="s">
        <v>233</v>
      </c>
      <c r="E967" s="62" t="str">
        <f>VLOOKUP(C967,'[2]2024年门店-截止10.31'!A:C,3,0)</f>
        <v>营业</v>
      </c>
      <c r="F967" s="63">
        <f>VLOOKUP(C967,[2]面积!A:B,2,0)</f>
        <v>39</v>
      </c>
      <c r="G967" s="57" t="str">
        <f>IF(OR(E967="营业",E967="装修中"),VLOOKUP(C967,[2]当前组织架构!C:H,6,0),"")</f>
        <v>江远洋</v>
      </c>
      <c r="H967" s="57" t="str">
        <f>IF(OR(E967="营业",E967="装修中"),VLOOKUP(C967,[2]当前组织架构!C:H,5,0),"")</f>
        <v>郭静</v>
      </c>
      <c r="I967" s="58">
        <v>186319.59</v>
      </c>
      <c r="J967" s="58">
        <v>5426.78</v>
      </c>
      <c r="K967" s="58">
        <v>180892.81</v>
      </c>
      <c r="L967" s="58">
        <v>9673.7800000000007</v>
      </c>
      <c r="M967" s="58">
        <v>13340.27</v>
      </c>
      <c r="N967" s="58">
        <v>10770.98</v>
      </c>
      <c r="O967" s="58">
        <v>28918.17</v>
      </c>
      <c r="P967" s="58">
        <v>0</v>
      </c>
      <c r="Q967" s="58">
        <v>-190.397940442997</v>
      </c>
      <c r="R967" s="58">
        <v>62512.802059556998</v>
      </c>
      <c r="S967" s="58">
        <v>20326.283246755502</v>
      </c>
      <c r="T967" s="58">
        <v>294.33999999999997</v>
      </c>
      <c r="U967" s="58">
        <v>987.24</v>
      </c>
      <c r="V967" s="58">
        <v>84120.665306312498</v>
      </c>
      <c r="W967" s="58">
        <v>96772.1446936875</v>
      </c>
      <c r="X967" s="58">
        <v>25115.69</v>
      </c>
      <c r="Y967" s="58">
        <v>1863.79</v>
      </c>
      <c r="Z967" s="58">
        <v>2058.67</v>
      </c>
      <c r="AA967" s="58">
        <v>5849.72</v>
      </c>
      <c r="AB967" s="58">
        <v>435.27207547170002</v>
      </c>
      <c r="AC967" s="58">
        <v>0</v>
      </c>
      <c r="AD967" s="58">
        <v>35323.142075471696</v>
      </c>
      <c r="AE967" s="58">
        <v>2640.25</v>
      </c>
      <c r="AF967" s="58">
        <v>161.44</v>
      </c>
      <c r="AG967" s="58">
        <v>258.07</v>
      </c>
      <c r="AH967" s="58">
        <v>200</v>
      </c>
      <c r="AI967" s="58">
        <v>0</v>
      </c>
      <c r="AJ967" s="58">
        <v>26</v>
      </c>
      <c r="AK967" s="58">
        <v>32.99</v>
      </c>
      <c r="AL967" s="58">
        <v>0</v>
      </c>
      <c r="AM967" s="58">
        <v>1022.17</v>
      </c>
      <c r="AN967" s="58">
        <v>606.79999999999995</v>
      </c>
      <c r="AO967" s="58">
        <v>951.05</v>
      </c>
      <c r="AP967" s="58">
        <v>0</v>
      </c>
      <c r="AQ967" s="58">
        <v>50</v>
      </c>
      <c r="AR967" s="58">
        <v>0</v>
      </c>
      <c r="AS967" s="58">
        <v>0</v>
      </c>
      <c r="AT967" s="58">
        <v>0</v>
      </c>
      <c r="AU967" s="58">
        <v>0</v>
      </c>
      <c r="AV967" s="58">
        <v>1698.9461898117199</v>
      </c>
      <c r="AW967" s="58">
        <v>7647.7161898117201</v>
      </c>
      <c r="AX967" s="58">
        <v>19347.080000000002</v>
      </c>
      <c r="AY967" s="58">
        <v>2730</v>
      </c>
      <c r="AZ967" s="58">
        <v>22077.08</v>
      </c>
      <c r="BA967" s="58">
        <v>31724.206428404101</v>
      </c>
    </row>
    <row r="968" spans="1:53">
      <c r="A968" s="56">
        <v>202406</v>
      </c>
      <c r="B968" s="56" t="s">
        <v>532</v>
      </c>
      <c r="C968" s="56" t="s">
        <v>236</v>
      </c>
      <c r="D968" s="56" t="s">
        <v>235</v>
      </c>
      <c r="E968" s="62" t="str">
        <f>VLOOKUP(C968,'[2]2024年门店-截止10.31'!A:C,3,0)</f>
        <v>营业</v>
      </c>
      <c r="F968" s="63">
        <f>VLOOKUP(C968,[2]面积!A:B,2,0)</f>
        <v>65</v>
      </c>
      <c r="G968" s="57" t="str">
        <f>IF(OR(E968="营业",E968="装修中"),VLOOKUP(C968,[2]当前组织架构!C:H,6,0),"")</f>
        <v>江远洋</v>
      </c>
      <c r="H968" s="57" t="str">
        <f>IF(OR(E968="营业",E968="装修中"),VLOOKUP(C968,[2]当前组织架构!C:H,5,0),"")</f>
        <v>郭静</v>
      </c>
      <c r="I968" s="58">
        <v>165431.66</v>
      </c>
      <c r="J968" s="58">
        <v>4818.3999999999896</v>
      </c>
      <c r="K968" s="58">
        <v>160613.26</v>
      </c>
      <c r="L968" s="58">
        <v>9167.57</v>
      </c>
      <c r="M968" s="58">
        <v>8060.01</v>
      </c>
      <c r="N968" s="58">
        <v>6727.17</v>
      </c>
      <c r="O968" s="58">
        <v>22368.69</v>
      </c>
      <c r="P968" s="58">
        <v>0</v>
      </c>
      <c r="Q968" s="58">
        <v>-140.66088445621199</v>
      </c>
      <c r="R968" s="58">
        <v>46182.779115543803</v>
      </c>
      <c r="S968" s="58">
        <v>15462.1504270108</v>
      </c>
      <c r="T968" s="58">
        <v>262.01</v>
      </c>
      <c r="U968" s="58">
        <v>930.64</v>
      </c>
      <c r="V968" s="58">
        <v>62837.579542554602</v>
      </c>
      <c r="W968" s="58">
        <v>97775.6804574454</v>
      </c>
      <c r="X968" s="58">
        <v>24965.78</v>
      </c>
      <c r="Y968" s="58">
        <v>2965.03</v>
      </c>
      <c r="Z968" s="58">
        <v>887.94</v>
      </c>
      <c r="AA968" s="58">
        <v>5494.94</v>
      </c>
      <c r="AB968" s="58">
        <v>502.80905660376999</v>
      </c>
      <c r="AC968" s="58">
        <v>0</v>
      </c>
      <c r="AD968" s="58">
        <v>34816.499056603803</v>
      </c>
      <c r="AE968" s="58">
        <v>4111.57</v>
      </c>
      <c r="AF968" s="58">
        <v>0</v>
      </c>
      <c r="AG968" s="58">
        <v>309.10000000000002</v>
      </c>
      <c r="AH968" s="58">
        <v>160</v>
      </c>
      <c r="AI968" s="58">
        <v>0</v>
      </c>
      <c r="AJ968" s="58">
        <v>0</v>
      </c>
      <c r="AK968" s="58">
        <v>28.83</v>
      </c>
      <c r="AL968" s="58">
        <v>0</v>
      </c>
      <c r="AM968" s="58">
        <v>1314.77</v>
      </c>
      <c r="AN968" s="58">
        <v>715.3</v>
      </c>
      <c r="AO968" s="58">
        <v>922.53</v>
      </c>
      <c r="AP968" s="58">
        <v>0</v>
      </c>
      <c r="AQ968" s="58">
        <v>50</v>
      </c>
      <c r="AR968" s="58">
        <v>0</v>
      </c>
      <c r="AS968" s="58">
        <v>0</v>
      </c>
      <c r="AT968" s="58">
        <v>0</v>
      </c>
      <c r="AU968" s="58">
        <v>0</v>
      </c>
      <c r="AV968" s="58">
        <v>1698.9461898117199</v>
      </c>
      <c r="AW968" s="58">
        <v>9311.0461898117192</v>
      </c>
      <c r="AX968" s="58">
        <v>19500</v>
      </c>
      <c r="AY968" s="58">
        <v>5806.24</v>
      </c>
      <c r="AZ968" s="58">
        <v>25306.240000000002</v>
      </c>
      <c r="BA968" s="58">
        <v>28341.8952110299</v>
      </c>
    </row>
    <row r="969" spans="1:53">
      <c r="A969" s="56">
        <v>202406</v>
      </c>
      <c r="B969" s="56" t="s">
        <v>532</v>
      </c>
      <c r="C969" s="56" t="s">
        <v>238</v>
      </c>
      <c r="D969" s="56" t="s">
        <v>237</v>
      </c>
      <c r="E969" s="62" t="str">
        <f>VLOOKUP(C969,'[2]2024年门店-截止10.31'!A:C,3,0)</f>
        <v>营业</v>
      </c>
      <c r="F969" s="63">
        <f>VLOOKUP(C969,[2]面积!A:B,2,0)</f>
        <v>65</v>
      </c>
      <c r="G969" s="57" t="str">
        <f>IF(OR(E969="营业",E969="装修中"),VLOOKUP(C969,[2]当前组织架构!C:H,6,0),"")</f>
        <v>江远洋</v>
      </c>
      <c r="H969" s="57" t="str">
        <f>IF(OR(E969="营业",E969="装修中"),VLOOKUP(C969,[2]当前组织架构!C:H,5,0),"")</f>
        <v>郭静</v>
      </c>
      <c r="I969" s="58">
        <v>159777.43</v>
      </c>
      <c r="J969" s="58">
        <v>4653.70999999999</v>
      </c>
      <c r="K969" s="58">
        <v>155123.72</v>
      </c>
      <c r="L969" s="58">
        <v>8886.43</v>
      </c>
      <c r="M969" s="58">
        <v>8722.2900000000009</v>
      </c>
      <c r="N969" s="58">
        <v>5497.73</v>
      </c>
      <c r="O969" s="58">
        <v>21588.6</v>
      </c>
      <c r="P969" s="58">
        <v>0</v>
      </c>
      <c r="Q969" s="58">
        <v>-135.71628669664</v>
      </c>
      <c r="R969" s="58">
        <v>44559.3337133034</v>
      </c>
      <c r="S969" s="58">
        <v>14921.3777783514</v>
      </c>
      <c r="T969" s="58">
        <v>263.64999999999998</v>
      </c>
      <c r="U969" s="58">
        <v>4389.74</v>
      </c>
      <c r="V969" s="58">
        <v>64134.101491654801</v>
      </c>
      <c r="W969" s="58">
        <v>90989.6185083452</v>
      </c>
      <c r="X969" s="58">
        <v>20199.27</v>
      </c>
      <c r="Y969" s="58">
        <v>2618.06</v>
      </c>
      <c r="Z969" s="58">
        <v>2022.48</v>
      </c>
      <c r="AA969" s="58">
        <v>5008.63</v>
      </c>
      <c r="AB969" s="58">
        <v>441.1720754717</v>
      </c>
      <c r="AC969" s="58">
        <v>0</v>
      </c>
      <c r="AD969" s="58">
        <v>30289.612075471701</v>
      </c>
      <c r="AE969" s="58">
        <v>4129.49</v>
      </c>
      <c r="AF969" s="58">
        <v>0</v>
      </c>
      <c r="AG969" s="58">
        <v>391.25</v>
      </c>
      <c r="AH969" s="58">
        <v>214.2</v>
      </c>
      <c r="AI969" s="58">
        <v>0</v>
      </c>
      <c r="AJ969" s="58">
        <v>298</v>
      </c>
      <c r="AK969" s="58">
        <v>46.5</v>
      </c>
      <c r="AL969" s="58">
        <v>0</v>
      </c>
      <c r="AM969" s="58">
        <v>1511.28</v>
      </c>
      <c r="AN969" s="58">
        <v>606.79999999999995</v>
      </c>
      <c r="AO969" s="58">
        <v>878.04</v>
      </c>
      <c r="AP969" s="58">
        <v>0</v>
      </c>
      <c r="AQ969" s="58">
        <v>50</v>
      </c>
      <c r="AR969" s="58">
        <v>0</v>
      </c>
      <c r="AS969" s="58">
        <v>0</v>
      </c>
      <c r="AT969" s="58">
        <v>0</v>
      </c>
      <c r="AU969" s="58">
        <v>0</v>
      </c>
      <c r="AV969" s="58">
        <v>1698.9461898117199</v>
      </c>
      <c r="AW969" s="58">
        <v>9824.5061898117201</v>
      </c>
      <c r="AX969" s="58">
        <v>18850</v>
      </c>
      <c r="AY969" s="58">
        <v>4550</v>
      </c>
      <c r="AZ969" s="58">
        <v>23400</v>
      </c>
      <c r="BA969" s="58">
        <v>27475.500243061801</v>
      </c>
    </row>
    <row r="970" spans="1:53">
      <c r="A970" s="56">
        <v>202406</v>
      </c>
      <c r="B970" s="56" t="s">
        <v>532</v>
      </c>
      <c r="C970" s="56" t="s">
        <v>240</v>
      </c>
      <c r="D970" s="56" t="s">
        <v>239</v>
      </c>
      <c r="E970" s="62" t="str">
        <f>VLOOKUP(C970,'[2]2024年门店-截止10.31'!A:C,3,0)</f>
        <v>已闭店</v>
      </c>
      <c r="F970" s="63">
        <f>VLOOKUP(C970,[2]面积!A:B,2,0)</f>
        <v>56</v>
      </c>
      <c r="G970" s="57" t="str">
        <f>IF(OR(E970="营业",E970="装修中"),VLOOKUP(C970,[2]当前组织架构!C:H,6,0),"")</f>
        <v/>
      </c>
      <c r="H970" s="57" t="str">
        <f>IF(OR(E970="营业",E970="装修中"),VLOOKUP(C970,[2]当前组织架构!C:H,5,0),"")</f>
        <v/>
      </c>
      <c r="I970" s="58">
        <v>137791.45000000001</v>
      </c>
      <c r="J970" s="58">
        <v>4013.3400000000302</v>
      </c>
      <c r="K970" s="58">
        <v>133778.10999999999</v>
      </c>
      <c r="L970" s="58">
        <v>7997.78</v>
      </c>
      <c r="M970" s="58">
        <v>7083.69</v>
      </c>
      <c r="N970" s="58">
        <v>6151.08</v>
      </c>
      <c r="O970" s="58">
        <v>19486.900000000001</v>
      </c>
      <c r="P970" s="58">
        <v>0</v>
      </c>
      <c r="Q970" s="58">
        <v>-123.644397988804</v>
      </c>
      <c r="R970" s="58">
        <v>40595.805602011198</v>
      </c>
      <c r="S970" s="58">
        <v>13513.668021740201</v>
      </c>
      <c r="T970" s="58">
        <v>244.93</v>
      </c>
      <c r="U970" s="58">
        <v>3814.64</v>
      </c>
      <c r="V970" s="58">
        <v>58169.0436237514</v>
      </c>
      <c r="W970" s="58">
        <v>75609.066376248593</v>
      </c>
      <c r="X970" s="58">
        <v>17582.36</v>
      </c>
      <c r="Y970" s="58">
        <v>2122.29</v>
      </c>
      <c r="Z970" s="58">
        <v>589.83000000000004</v>
      </c>
      <c r="AA970" s="58">
        <v>5246.52</v>
      </c>
      <c r="AB970" s="58">
        <v>302.80264150943998</v>
      </c>
      <c r="AC970" s="58">
        <v>0</v>
      </c>
      <c r="AD970" s="58">
        <v>25843.802641509399</v>
      </c>
      <c r="AE970" s="58">
        <v>3202.01</v>
      </c>
      <c r="AF970" s="58">
        <v>0</v>
      </c>
      <c r="AG970" s="58">
        <v>353.1</v>
      </c>
      <c r="AH970" s="58">
        <v>243.1</v>
      </c>
      <c r="AI970" s="58">
        <v>0</v>
      </c>
      <c r="AJ970" s="58">
        <v>110.01</v>
      </c>
      <c r="AK970" s="58">
        <v>166.45</v>
      </c>
      <c r="AL970" s="58">
        <v>0</v>
      </c>
      <c r="AM970" s="58">
        <v>542.98</v>
      </c>
      <c r="AN970" s="58">
        <v>606.79999999999995</v>
      </c>
      <c r="AO970" s="58">
        <v>688.62</v>
      </c>
      <c r="AP970" s="58">
        <v>0</v>
      </c>
      <c r="AQ970" s="58">
        <v>50</v>
      </c>
      <c r="AR970" s="58">
        <v>0</v>
      </c>
      <c r="AS970" s="58">
        <v>0</v>
      </c>
      <c r="AT970" s="58">
        <v>0</v>
      </c>
      <c r="AU970" s="58">
        <v>0</v>
      </c>
      <c r="AV970" s="58">
        <v>1698.9461898117199</v>
      </c>
      <c r="AW970" s="58">
        <v>7662.0161898117203</v>
      </c>
      <c r="AX970" s="58">
        <v>15674.73</v>
      </c>
      <c r="AY970" s="58">
        <v>4718.54</v>
      </c>
      <c r="AZ970" s="58">
        <v>20393.27</v>
      </c>
      <c r="BA970" s="58">
        <v>21709.9775449275</v>
      </c>
    </row>
    <row r="971" spans="1:53">
      <c r="A971" s="56">
        <v>202406</v>
      </c>
      <c r="B971" s="56" t="s">
        <v>532</v>
      </c>
      <c r="C971" s="56" t="s">
        <v>242</v>
      </c>
      <c r="D971" s="56" t="s">
        <v>241</v>
      </c>
      <c r="E971" s="62" t="str">
        <f>VLOOKUP(C971,'[2]2024年门店-截止10.31'!A:C,3,0)</f>
        <v>营业</v>
      </c>
      <c r="F971" s="63">
        <f>VLOOKUP(C971,[2]面积!A:B,2,0)</f>
        <v>60.46</v>
      </c>
      <c r="G971" s="57" t="str">
        <f>IF(OR(E971="营业",E971="装修中"),VLOOKUP(C971,[2]当前组织架构!C:H,6,0),"")</f>
        <v>江远洋</v>
      </c>
      <c r="H971" s="57" t="str">
        <f>IF(OR(E971="营业",E971="装修中"),VLOOKUP(C971,[2]当前组织架构!C:H,5,0),"")</f>
        <v>郭静</v>
      </c>
      <c r="I971" s="58">
        <v>160409.76</v>
      </c>
      <c r="J971" s="58">
        <v>4672.13</v>
      </c>
      <c r="K971" s="58">
        <v>155737.63</v>
      </c>
      <c r="L971" s="58">
        <v>9066.6200000000008</v>
      </c>
      <c r="M971" s="58">
        <v>9801.23</v>
      </c>
      <c r="N971" s="58">
        <v>7750.18</v>
      </c>
      <c r="O971" s="58">
        <v>22743.14</v>
      </c>
      <c r="P971" s="58">
        <v>0</v>
      </c>
      <c r="Q971" s="58">
        <v>-149.884935790464</v>
      </c>
      <c r="R971" s="58">
        <v>49211.2850642095</v>
      </c>
      <c r="S971" s="58">
        <v>15991.572628240099</v>
      </c>
      <c r="T971" s="58">
        <v>224.29</v>
      </c>
      <c r="U971" s="58">
        <v>917.43</v>
      </c>
      <c r="V971" s="58">
        <v>66344.577692449602</v>
      </c>
      <c r="W971" s="58">
        <v>89393.052307550402</v>
      </c>
      <c r="X971" s="58">
        <v>23412.799999999999</v>
      </c>
      <c r="Y971" s="58">
        <v>2638.3</v>
      </c>
      <c r="Z971" s="58">
        <v>1513.47</v>
      </c>
      <c r="AA971" s="58">
        <v>4937.9399999999996</v>
      </c>
      <c r="AB971" s="58">
        <v>454.49981132075999</v>
      </c>
      <c r="AC971" s="58">
        <v>0</v>
      </c>
      <c r="AD971" s="58">
        <v>32957.009811320801</v>
      </c>
      <c r="AE971" s="58">
        <v>4868.76</v>
      </c>
      <c r="AF971" s="58">
        <v>34</v>
      </c>
      <c r="AG971" s="58">
        <v>278.04000000000002</v>
      </c>
      <c r="AH971" s="58">
        <v>350</v>
      </c>
      <c r="AI971" s="58">
        <v>0</v>
      </c>
      <c r="AJ971" s="58">
        <v>114.01</v>
      </c>
      <c r="AK971" s="58">
        <v>46.96</v>
      </c>
      <c r="AL971" s="58">
        <v>0</v>
      </c>
      <c r="AM971" s="58">
        <v>1721.04</v>
      </c>
      <c r="AN971" s="58">
        <v>740.8</v>
      </c>
      <c r="AO971" s="58">
        <v>842.44</v>
      </c>
      <c r="AP971" s="58">
        <v>0</v>
      </c>
      <c r="AQ971" s="58">
        <v>50</v>
      </c>
      <c r="AR971" s="58">
        <v>0</v>
      </c>
      <c r="AS971" s="58">
        <v>0</v>
      </c>
      <c r="AT971" s="58">
        <v>0</v>
      </c>
      <c r="AU971" s="58">
        <v>0</v>
      </c>
      <c r="AV971" s="58">
        <v>1698.9461898117199</v>
      </c>
      <c r="AW971" s="58">
        <v>10744.9961898117</v>
      </c>
      <c r="AX971" s="58">
        <v>17813.07</v>
      </c>
      <c r="AY971" s="58">
        <v>828</v>
      </c>
      <c r="AZ971" s="58">
        <v>18641.07</v>
      </c>
      <c r="BA971" s="58">
        <v>27049.976306417899</v>
      </c>
    </row>
    <row r="972" spans="1:53">
      <c r="A972" s="56">
        <v>202406</v>
      </c>
      <c r="B972" s="56" t="s">
        <v>532</v>
      </c>
      <c r="C972" s="56" t="s">
        <v>244</v>
      </c>
      <c r="D972" s="56" t="s">
        <v>243</v>
      </c>
      <c r="E972" s="62" t="str">
        <f>VLOOKUP(C972,'[2]2024年门店-截止10.31'!A:C,3,0)</f>
        <v>营业</v>
      </c>
      <c r="F972" s="63">
        <f>VLOOKUP(C972,[2]面积!A:B,2,0)</f>
        <v>69.319999999999993</v>
      </c>
      <c r="G972" s="57" t="str">
        <f>IF(OR(E972="营业",E972="装修中"),VLOOKUP(C972,[2]当前组织架构!C:H,6,0),"")</f>
        <v>江远洋</v>
      </c>
      <c r="H972" s="57" t="str">
        <f>IF(OR(E972="营业",E972="装修中"),VLOOKUP(C972,[2]当前组织架构!C:H,5,0),"")</f>
        <v>郭静</v>
      </c>
      <c r="I972" s="58">
        <v>148605.4</v>
      </c>
      <c r="J972" s="58">
        <v>4328.3100000000004</v>
      </c>
      <c r="K972" s="58">
        <v>144277.09</v>
      </c>
      <c r="L972" s="58">
        <v>8130.14</v>
      </c>
      <c r="M972" s="58">
        <v>8158.4</v>
      </c>
      <c r="N972" s="58">
        <v>6371.36</v>
      </c>
      <c r="O972" s="58">
        <v>19825.23</v>
      </c>
      <c r="P972" s="58">
        <v>0</v>
      </c>
      <c r="Q972" s="58">
        <v>-129.00587611880999</v>
      </c>
      <c r="R972" s="58">
        <v>42356.1241238812</v>
      </c>
      <c r="S972" s="58">
        <v>13874.9218638437</v>
      </c>
      <c r="T972" s="58">
        <v>209.41</v>
      </c>
      <c r="U972" s="58">
        <v>1015.54</v>
      </c>
      <c r="V972" s="58">
        <v>57455.995987724898</v>
      </c>
      <c r="W972" s="58">
        <v>86821.094012275105</v>
      </c>
      <c r="X972" s="58">
        <v>21245.06</v>
      </c>
      <c r="Y972" s="58">
        <v>1927.14</v>
      </c>
      <c r="Z972" s="58">
        <v>1494.4</v>
      </c>
      <c r="AA972" s="58">
        <v>3792.72</v>
      </c>
      <c r="AB972" s="58">
        <v>349.64113207547001</v>
      </c>
      <c r="AC972" s="58">
        <v>0</v>
      </c>
      <c r="AD972" s="58">
        <v>28808.961132075499</v>
      </c>
      <c r="AE972" s="58">
        <v>4212.07</v>
      </c>
      <c r="AF972" s="58">
        <v>0</v>
      </c>
      <c r="AG972" s="58">
        <v>123.63</v>
      </c>
      <c r="AH972" s="58">
        <v>179.8</v>
      </c>
      <c r="AI972" s="58">
        <v>0</v>
      </c>
      <c r="AJ972" s="58">
        <v>17</v>
      </c>
      <c r="AK972" s="58">
        <v>44.48</v>
      </c>
      <c r="AL972" s="58">
        <v>0</v>
      </c>
      <c r="AM972" s="58">
        <v>897.19</v>
      </c>
      <c r="AN972" s="58">
        <v>606.79999999999995</v>
      </c>
      <c r="AO972" s="58">
        <v>651.02</v>
      </c>
      <c r="AP972" s="58">
        <v>0</v>
      </c>
      <c r="AQ972" s="58">
        <v>50</v>
      </c>
      <c r="AR972" s="58">
        <v>0</v>
      </c>
      <c r="AS972" s="58">
        <v>0</v>
      </c>
      <c r="AT972" s="58">
        <v>0</v>
      </c>
      <c r="AU972" s="58">
        <v>0</v>
      </c>
      <c r="AV972" s="58">
        <v>1698.9461898117199</v>
      </c>
      <c r="AW972" s="58">
        <v>8480.9361898117204</v>
      </c>
      <c r="AX972" s="58">
        <v>19440.150000000001</v>
      </c>
      <c r="AY972" s="58">
        <v>6238.8</v>
      </c>
      <c r="AZ972" s="58">
        <v>25678.95</v>
      </c>
      <c r="BA972" s="58">
        <v>23852.246690387899</v>
      </c>
    </row>
    <row r="973" spans="1:53">
      <c r="A973" s="56">
        <v>202406</v>
      </c>
      <c r="B973" s="56" t="s">
        <v>532</v>
      </c>
      <c r="C973" s="56" t="s">
        <v>246</v>
      </c>
      <c r="D973" s="56" t="s">
        <v>245</v>
      </c>
      <c r="E973" s="62" t="str">
        <f>VLOOKUP(C973,'[2]2024年门店-截止10.31'!A:C,3,0)</f>
        <v>营业</v>
      </c>
      <c r="F973" s="63">
        <f>VLOOKUP(C973,[2]面积!A:B,2,0)</f>
        <v>30</v>
      </c>
      <c r="G973" s="57" t="str">
        <f>IF(OR(E973="营业",E973="装修中"),VLOOKUP(C973,[2]当前组织架构!C:H,6,0),"")</f>
        <v>江远洋</v>
      </c>
      <c r="H973" s="57" t="str">
        <f>IF(OR(E973="营业",E973="装修中"),VLOOKUP(C973,[2]当前组织架构!C:H,5,0),"")</f>
        <v>郭静</v>
      </c>
      <c r="I973" s="58">
        <v>163533.14000000001</v>
      </c>
      <c r="J973" s="58">
        <v>4763.1000000000104</v>
      </c>
      <c r="K973" s="58">
        <v>158770.04</v>
      </c>
      <c r="L973" s="58">
        <v>9840.52</v>
      </c>
      <c r="M973" s="58">
        <v>8665</v>
      </c>
      <c r="N973" s="58">
        <v>5044.3999999999996</v>
      </c>
      <c r="O973" s="58">
        <v>22792.35</v>
      </c>
      <c r="P973" s="58">
        <v>0</v>
      </c>
      <c r="Q973" s="58">
        <v>-140.71806165320501</v>
      </c>
      <c r="R973" s="58">
        <v>46201.551938346798</v>
      </c>
      <c r="S973" s="58">
        <v>15652.314321358101</v>
      </c>
      <c r="T973" s="58">
        <v>283.79000000000002</v>
      </c>
      <c r="U973" s="58">
        <v>981.58</v>
      </c>
      <c r="V973" s="58">
        <v>63119.2362597049</v>
      </c>
      <c r="W973" s="58">
        <v>95650.803740295101</v>
      </c>
      <c r="X973" s="58">
        <v>25384.21</v>
      </c>
      <c r="Y973" s="58">
        <v>2127.13</v>
      </c>
      <c r="Z973" s="58">
        <v>688.36</v>
      </c>
      <c r="AA973" s="58">
        <v>5523.54</v>
      </c>
      <c r="AB973" s="58">
        <v>527.30716981132002</v>
      </c>
      <c r="AC973" s="58">
        <v>0</v>
      </c>
      <c r="AD973" s="58">
        <v>34250.547169811303</v>
      </c>
      <c r="AE973" s="58">
        <v>4200</v>
      </c>
      <c r="AF973" s="58">
        <v>0</v>
      </c>
      <c r="AG973" s="58">
        <v>285.93</v>
      </c>
      <c r="AH973" s="58">
        <v>269.55</v>
      </c>
      <c r="AI973" s="58">
        <v>0</v>
      </c>
      <c r="AJ973" s="58">
        <v>38</v>
      </c>
      <c r="AK973" s="58">
        <v>33.67</v>
      </c>
      <c r="AL973" s="58">
        <v>0</v>
      </c>
      <c r="AM973" s="58">
        <v>751.05</v>
      </c>
      <c r="AN973" s="58">
        <v>606.79999999999995</v>
      </c>
      <c r="AO973" s="58">
        <v>795.05</v>
      </c>
      <c r="AP973" s="58">
        <v>0</v>
      </c>
      <c r="AQ973" s="58">
        <v>50</v>
      </c>
      <c r="AR973" s="58">
        <v>0</v>
      </c>
      <c r="AS973" s="58">
        <v>0</v>
      </c>
      <c r="AT973" s="58">
        <v>0</v>
      </c>
      <c r="AU973" s="58">
        <v>0</v>
      </c>
      <c r="AV973" s="58">
        <v>1698.9461898117199</v>
      </c>
      <c r="AW973" s="58">
        <v>8728.9961898117199</v>
      </c>
      <c r="AX973" s="58">
        <v>20627.48</v>
      </c>
      <c r="AY973" s="58">
        <v>1050</v>
      </c>
      <c r="AZ973" s="58">
        <v>21677.48</v>
      </c>
      <c r="BA973" s="58">
        <v>30993.780380672099</v>
      </c>
    </row>
    <row r="974" spans="1:53">
      <c r="A974" s="56">
        <v>202406</v>
      </c>
      <c r="B974" s="56" t="s">
        <v>528</v>
      </c>
      <c r="C974" s="56" t="s">
        <v>250</v>
      </c>
      <c r="D974" s="56" t="s">
        <v>249</v>
      </c>
      <c r="E974" s="62" t="str">
        <f>VLOOKUP(C974,'[2]2024年门店-截止10.31'!A:C,3,0)</f>
        <v>营业</v>
      </c>
      <c r="F974" s="63">
        <f>VLOOKUP(C974,[2]面积!A:B,2,0)</f>
        <v>101.71</v>
      </c>
      <c r="G974" s="57" t="str">
        <f>IF(OR(E974="营业",E974="装修中"),VLOOKUP(C974,[2]当前组织架构!C:H,6,0),"")</f>
        <v>戴斌</v>
      </c>
      <c r="H974" s="57" t="str">
        <f>IF(OR(E974="营业",E974="装修中"),VLOOKUP(C974,[2]当前组织架构!C:H,5,0),"")</f>
        <v>王炎根</v>
      </c>
      <c r="I974" s="58">
        <v>119224.76</v>
      </c>
      <c r="J974" s="58">
        <v>6748.5699999999897</v>
      </c>
      <c r="K974" s="58">
        <v>112476.19</v>
      </c>
      <c r="L974" s="58">
        <v>5336.08</v>
      </c>
      <c r="M974" s="58">
        <v>6583.31</v>
      </c>
      <c r="N974" s="58">
        <v>3848.51</v>
      </c>
      <c r="O974" s="58">
        <v>14747.26</v>
      </c>
      <c r="P974" s="58">
        <v>0</v>
      </c>
      <c r="Q974" s="58">
        <v>-364.74993913070699</v>
      </c>
      <c r="R974" s="58">
        <v>30150.410060869301</v>
      </c>
      <c r="S974" s="58">
        <v>6026.2242371698803</v>
      </c>
      <c r="T974" s="58">
        <v>0</v>
      </c>
      <c r="U974" s="58">
        <v>2064.48</v>
      </c>
      <c r="V974" s="58">
        <v>38241.114298039203</v>
      </c>
      <c r="W974" s="58">
        <v>74235.075701960799</v>
      </c>
      <c r="X974" s="58">
        <v>18200</v>
      </c>
      <c r="Y974" s="58">
        <v>3462.85</v>
      </c>
      <c r="Z974" s="58">
        <v>604.4</v>
      </c>
      <c r="AA974" s="58">
        <v>6925.4</v>
      </c>
      <c r="AB974" s="58">
        <v>445.75566037736002</v>
      </c>
      <c r="AC974" s="58">
        <v>0</v>
      </c>
      <c r="AD974" s="58">
        <v>29638.405660377401</v>
      </c>
      <c r="AE974" s="58">
        <v>4000</v>
      </c>
      <c r="AF974" s="58">
        <v>0</v>
      </c>
      <c r="AG974" s="58">
        <v>299.33999999999997</v>
      </c>
      <c r="AH974" s="58">
        <v>238.8</v>
      </c>
      <c r="AI974" s="58">
        <v>3049.56</v>
      </c>
      <c r="AJ974" s="58">
        <v>33.630000000000003</v>
      </c>
      <c r="AK974" s="58">
        <v>43.69</v>
      </c>
      <c r="AL974" s="58">
        <v>0</v>
      </c>
      <c r="AM974" s="58">
        <v>1016.65</v>
      </c>
      <c r="AN974" s="58">
        <v>606.79999999999995</v>
      </c>
      <c r="AO974" s="58">
        <v>528.24</v>
      </c>
      <c r="AP974" s="58">
        <v>0</v>
      </c>
      <c r="AQ974" s="58">
        <v>252.48</v>
      </c>
      <c r="AR974" s="58">
        <v>0</v>
      </c>
      <c r="AS974" s="58">
        <v>0</v>
      </c>
      <c r="AT974" s="58">
        <v>0</v>
      </c>
      <c r="AU974" s="58">
        <v>0</v>
      </c>
      <c r="AV974" s="58">
        <v>1768.38616545645</v>
      </c>
      <c r="AW974" s="58">
        <v>11837.576165456399</v>
      </c>
      <c r="AX974" s="58">
        <v>17301.352380952401</v>
      </c>
      <c r="AY974" s="58">
        <v>4605.7358490566003</v>
      </c>
      <c r="AZ974" s="58">
        <v>21907.088230009002</v>
      </c>
      <c r="BA974" s="58">
        <v>10852.005646117999</v>
      </c>
    </row>
    <row r="975" spans="1:53">
      <c r="A975" s="56">
        <v>202406</v>
      </c>
      <c r="B975" s="56" t="s">
        <v>528</v>
      </c>
      <c r="C975" s="56" t="s">
        <v>252</v>
      </c>
      <c r="D975" s="56" t="s">
        <v>251</v>
      </c>
      <c r="E975" s="62" t="str">
        <f>VLOOKUP(C975,'[2]2024年门店-截止10.31'!A:C,3,0)</f>
        <v>已闭店</v>
      </c>
      <c r="F975" s="63">
        <f>VLOOKUP(C975,[2]面积!A:B,2,0)</f>
        <v>74.5</v>
      </c>
      <c r="G975" s="57" t="str">
        <f>IF(OR(E975="营业",E975="装修中"),VLOOKUP(C975,[2]当前组织架构!C:H,6,0),"")</f>
        <v/>
      </c>
      <c r="H975" s="57" t="str">
        <f>IF(OR(E975="营业",E975="装修中"),VLOOKUP(C975,[2]当前组织架构!C:H,5,0),"")</f>
        <v/>
      </c>
      <c r="I975" s="58">
        <v>110696.6</v>
      </c>
      <c r="J975" s="58">
        <v>6265.8500000000104</v>
      </c>
      <c r="K975" s="58">
        <v>104430.75</v>
      </c>
      <c r="L975" s="58">
        <v>5196</v>
      </c>
      <c r="M975" s="58">
        <v>8301.6</v>
      </c>
      <c r="N975" s="58">
        <v>3571.89</v>
      </c>
      <c r="O975" s="58">
        <v>16423.650000000001</v>
      </c>
      <c r="P975" s="58">
        <v>0</v>
      </c>
      <c r="Q975" s="58">
        <v>-400.34595185790403</v>
      </c>
      <c r="R975" s="58">
        <v>33092.794048142103</v>
      </c>
      <c r="S975" s="58">
        <v>6677.45349429012</v>
      </c>
      <c r="T975" s="58">
        <v>0</v>
      </c>
      <c r="U975" s="58">
        <v>1682.02</v>
      </c>
      <c r="V975" s="58">
        <v>41452.267542432201</v>
      </c>
      <c r="W975" s="58">
        <v>62978.482457567799</v>
      </c>
      <c r="X975" s="58">
        <v>23366</v>
      </c>
      <c r="Y975" s="58">
        <v>2529.1</v>
      </c>
      <c r="Z975" s="58">
        <v>2073.2600000000002</v>
      </c>
      <c r="AA975" s="58">
        <v>3592.73</v>
      </c>
      <c r="AB975" s="58">
        <v>2343.77</v>
      </c>
      <c r="AC975" s="58">
        <v>0</v>
      </c>
      <c r="AD975" s="58">
        <v>33904.86</v>
      </c>
      <c r="AE975" s="58">
        <v>50.6</v>
      </c>
      <c r="AF975" s="58">
        <v>0</v>
      </c>
      <c r="AG975" s="58">
        <v>235.91</v>
      </c>
      <c r="AH975" s="58">
        <v>250.55</v>
      </c>
      <c r="AI975" s="58">
        <v>141.6</v>
      </c>
      <c r="AJ975" s="58">
        <v>67.260000000000005</v>
      </c>
      <c r="AK975" s="58">
        <v>88.07</v>
      </c>
      <c r="AL975" s="58">
        <v>0</v>
      </c>
      <c r="AM975" s="58">
        <v>545.54</v>
      </c>
      <c r="AN975" s="58">
        <v>558.25</v>
      </c>
      <c r="AO975" s="58">
        <v>443.51</v>
      </c>
      <c r="AP975" s="58">
        <v>0</v>
      </c>
      <c r="AQ975" s="58">
        <v>0</v>
      </c>
      <c r="AR975" s="58">
        <v>0</v>
      </c>
      <c r="AS975" s="58">
        <v>0</v>
      </c>
      <c r="AT975" s="58">
        <v>0</v>
      </c>
      <c r="AU975" s="58">
        <v>0</v>
      </c>
      <c r="AV975" s="58">
        <v>1768.38616545645</v>
      </c>
      <c r="AW975" s="58">
        <v>4149.6761654564498</v>
      </c>
      <c r="AX975" s="58">
        <v>23414.285714285699</v>
      </c>
      <c r="AY975" s="58">
        <v>7527.3113207547203</v>
      </c>
      <c r="AZ975" s="58">
        <v>30941.597035040399</v>
      </c>
      <c r="BA975" s="58">
        <v>-6017.6507429290696</v>
      </c>
    </row>
    <row r="976" spans="1:53">
      <c r="A976" s="56">
        <v>202406</v>
      </c>
      <c r="B976" s="56" t="s">
        <v>528</v>
      </c>
      <c r="C976" s="56" t="s">
        <v>254</v>
      </c>
      <c r="D976" s="56" t="s">
        <v>253</v>
      </c>
      <c r="E976" s="62" t="str">
        <f>VLOOKUP(C976,'[2]2024年门店-截止10.31'!A:C,3,0)</f>
        <v>营业</v>
      </c>
      <c r="F976" s="63">
        <f>VLOOKUP(C976,[2]面积!A:B,2,0)</f>
        <v>76</v>
      </c>
      <c r="G976" s="57" t="str">
        <f>IF(OR(E976="营业",E976="装修中"),VLOOKUP(C976,[2]当前组织架构!C:H,6,0),"")</f>
        <v>戴斌</v>
      </c>
      <c r="H976" s="57" t="str">
        <f>IF(OR(E976="营业",E976="装修中"),VLOOKUP(C976,[2]当前组织架构!C:H,5,0),"")</f>
        <v>王炎根</v>
      </c>
      <c r="I976" s="58">
        <v>169077.35</v>
      </c>
      <c r="J976" s="58">
        <v>9570.4200000000092</v>
      </c>
      <c r="K976" s="58">
        <v>159506.93</v>
      </c>
      <c r="L976" s="58">
        <v>7690.33</v>
      </c>
      <c r="M976" s="58">
        <v>8343.8799999999992</v>
      </c>
      <c r="N976" s="58">
        <v>5057.45</v>
      </c>
      <c r="O976" s="58">
        <v>20154.099999999999</v>
      </c>
      <c r="P976" s="58">
        <v>0</v>
      </c>
      <c r="Q976" s="58">
        <v>-493.01358568658202</v>
      </c>
      <c r="R976" s="58">
        <v>40752.746414313398</v>
      </c>
      <c r="S976" s="58">
        <v>8204.1499750990806</v>
      </c>
      <c r="T976" s="58">
        <v>0</v>
      </c>
      <c r="U976" s="58">
        <v>8828.6200000000008</v>
      </c>
      <c r="V976" s="58">
        <v>57785.5163894125</v>
      </c>
      <c r="W976" s="58">
        <v>101721.413610588</v>
      </c>
      <c r="X976" s="58">
        <v>21620</v>
      </c>
      <c r="Y976" s="58">
        <v>3601.16</v>
      </c>
      <c r="Z976" s="58">
        <v>739.28</v>
      </c>
      <c r="AA976" s="58">
        <v>4943.26</v>
      </c>
      <c r="AB976" s="58">
        <v>340.20566037736</v>
      </c>
      <c r="AC976" s="58">
        <v>0</v>
      </c>
      <c r="AD976" s="58">
        <v>31243.905660377401</v>
      </c>
      <c r="AE976" s="58">
        <v>5833.7</v>
      </c>
      <c r="AF976" s="58">
        <v>0</v>
      </c>
      <c r="AG976" s="58">
        <v>420.04</v>
      </c>
      <c r="AH976" s="58">
        <v>262.91000000000003</v>
      </c>
      <c r="AI976" s="58">
        <v>562.87</v>
      </c>
      <c r="AJ976" s="58">
        <v>247.79</v>
      </c>
      <c r="AK976" s="58">
        <v>45.37</v>
      </c>
      <c r="AL976" s="58">
        <v>0</v>
      </c>
      <c r="AM976" s="58">
        <v>1588.5</v>
      </c>
      <c r="AN976" s="58">
        <v>785.11</v>
      </c>
      <c r="AO976" s="58">
        <v>391.44</v>
      </c>
      <c r="AP976" s="58">
        <v>0</v>
      </c>
      <c r="AQ976" s="58">
        <v>0</v>
      </c>
      <c r="AR976" s="58">
        <v>0</v>
      </c>
      <c r="AS976" s="58">
        <v>0</v>
      </c>
      <c r="AT976" s="58">
        <v>0</v>
      </c>
      <c r="AU976" s="58">
        <v>0</v>
      </c>
      <c r="AV976" s="58">
        <v>1768.38616545645</v>
      </c>
      <c r="AW976" s="58">
        <v>11906.1161654565</v>
      </c>
      <c r="AX976" s="58">
        <v>23929.142857142899</v>
      </c>
      <c r="AY976" s="58">
        <v>4361.6320754716999</v>
      </c>
      <c r="AZ976" s="58">
        <v>28290.7749326146</v>
      </c>
      <c r="BA976" s="58">
        <v>30280.616852139501</v>
      </c>
    </row>
    <row r="977" spans="1:53">
      <c r="A977" s="56">
        <v>202406</v>
      </c>
      <c r="B977" s="56" t="s">
        <v>528</v>
      </c>
      <c r="C977" s="56" t="s">
        <v>256</v>
      </c>
      <c r="D977" s="56" t="s">
        <v>255</v>
      </c>
      <c r="E977" s="62" t="str">
        <f>VLOOKUP(C977,'[2]2024年门店-截止10.31'!A:C,3,0)</f>
        <v>营业</v>
      </c>
      <c r="F977" s="63">
        <f>VLOOKUP(C977,[2]面积!A:B,2,0)</f>
        <v>73</v>
      </c>
      <c r="G977" s="57" t="str">
        <f>IF(OR(E977="营业",E977="装修中"),VLOOKUP(C977,[2]当前组织架构!C:H,6,0),"")</f>
        <v>戴斌</v>
      </c>
      <c r="H977" s="57" t="str">
        <f>IF(OR(E977="营业",E977="装修中"),VLOOKUP(C977,[2]当前组织架构!C:H,5,0),"")</f>
        <v>王炎根</v>
      </c>
      <c r="I977" s="58">
        <v>102465.96</v>
      </c>
      <c r="J977" s="58">
        <v>5799.96000000001</v>
      </c>
      <c r="K977" s="58">
        <v>96666</v>
      </c>
      <c r="L977" s="58">
        <v>5495.08</v>
      </c>
      <c r="M977" s="58">
        <v>5860.91</v>
      </c>
      <c r="N977" s="58">
        <v>2358.88</v>
      </c>
      <c r="O977" s="58">
        <v>13360.71</v>
      </c>
      <c r="P977" s="58">
        <v>0</v>
      </c>
      <c r="Q977" s="58">
        <v>-323.63638784553598</v>
      </c>
      <c r="R977" s="58">
        <v>26751.9436121545</v>
      </c>
      <c r="S977" s="58">
        <v>5420.3453623186097</v>
      </c>
      <c r="T977" s="58">
        <v>0</v>
      </c>
      <c r="U977" s="58">
        <v>5075.97</v>
      </c>
      <c r="V977" s="58">
        <v>37248.258974473101</v>
      </c>
      <c r="W977" s="58">
        <v>59417.741025526899</v>
      </c>
      <c r="X977" s="58">
        <v>16738.2</v>
      </c>
      <c r="Y977" s="58">
        <v>5445.25</v>
      </c>
      <c r="Z977" s="58">
        <v>746.38</v>
      </c>
      <c r="AA977" s="58">
        <v>5724.92</v>
      </c>
      <c r="AB977" s="58">
        <v>440.50471698113</v>
      </c>
      <c r="AC977" s="58">
        <v>0</v>
      </c>
      <c r="AD977" s="58">
        <v>29095.254716981101</v>
      </c>
      <c r="AE977" s="58">
        <v>5904</v>
      </c>
      <c r="AF977" s="58">
        <v>0</v>
      </c>
      <c r="AG977" s="58">
        <v>448.59</v>
      </c>
      <c r="AH977" s="58">
        <v>267.01</v>
      </c>
      <c r="AI977" s="58">
        <v>0</v>
      </c>
      <c r="AJ977" s="58">
        <v>0</v>
      </c>
      <c r="AK977" s="58">
        <v>37.85</v>
      </c>
      <c r="AL977" s="58">
        <v>0</v>
      </c>
      <c r="AM977" s="58">
        <v>1610.26</v>
      </c>
      <c r="AN977" s="58">
        <v>635.1</v>
      </c>
      <c r="AO977" s="58">
        <v>339.86</v>
      </c>
      <c r="AP977" s="58">
        <v>0</v>
      </c>
      <c r="AQ977" s="58">
        <v>330</v>
      </c>
      <c r="AR977" s="58">
        <v>0</v>
      </c>
      <c r="AS977" s="58">
        <v>0</v>
      </c>
      <c r="AT977" s="58">
        <v>0</v>
      </c>
      <c r="AU977" s="58">
        <v>0</v>
      </c>
      <c r="AV977" s="58">
        <v>1768.38616545645</v>
      </c>
      <c r="AW977" s="58">
        <v>11341.056165456501</v>
      </c>
      <c r="AX977" s="58">
        <v>14256.342857142899</v>
      </c>
      <c r="AY977" s="58">
        <v>3142.0754716981101</v>
      </c>
      <c r="AZ977" s="58">
        <v>17398.418328840999</v>
      </c>
      <c r="BA977" s="58">
        <v>1583.01181424829</v>
      </c>
    </row>
    <row r="978" spans="1:53">
      <c r="A978" s="56">
        <v>202406</v>
      </c>
      <c r="B978" s="56" t="s">
        <v>528</v>
      </c>
      <c r="C978" s="56" t="s">
        <v>258</v>
      </c>
      <c r="D978" s="56" t="s">
        <v>257</v>
      </c>
      <c r="E978" s="62" t="str">
        <f>VLOOKUP(C978,'[2]2024年门店-截止10.31'!A:C,3,0)</f>
        <v>营业</v>
      </c>
      <c r="F978" s="63">
        <f>VLOOKUP(C978,[2]面积!A:B,2,0)</f>
        <v>60.05</v>
      </c>
      <c r="G978" s="57" t="str">
        <f>IF(OR(E978="营业",E978="装修中"),VLOOKUP(C978,[2]当前组织架构!C:H,6,0),"")</f>
        <v>江远洋</v>
      </c>
      <c r="H978" s="57" t="str">
        <f>IF(OR(E978="营业",E978="装修中"),VLOOKUP(C978,[2]当前组织架构!C:H,5,0),"")</f>
        <v>严彪</v>
      </c>
      <c r="I978" s="58">
        <v>146062.23000000001</v>
      </c>
      <c r="J978" s="58">
        <v>8267.6700000000092</v>
      </c>
      <c r="K978" s="58">
        <v>137794.56</v>
      </c>
      <c r="L978" s="58">
        <v>7708.09</v>
      </c>
      <c r="M978" s="58">
        <v>6979.31</v>
      </c>
      <c r="N978" s="58">
        <v>5094.63</v>
      </c>
      <c r="O978" s="58">
        <v>16598.240000000002</v>
      </c>
      <c r="P978" s="58">
        <v>0</v>
      </c>
      <c r="Q978" s="58">
        <v>-434.85602789101199</v>
      </c>
      <c r="R978" s="58">
        <v>35945.413972109003</v>
      </c>
      <c r="S978" s="58">
        <v>6922.7377873655796</v>
      </c>
      <c r="T978" s="58">
        <v>0</v>
      </c>
      <c r="U978" s="58">
        <v>2127.27</v>
      </c>
      <c r="V978" s="58">
        <v>44995.421759474601</v>
      </c>
      <c r="W978" s="58">
        <v>92799.138240525397</v>
      </c>
      <c r="X978" s="58">
        <v>18764.59</v>
      </c>
      <c r="Y978" s="58">
        <v>2750.33</v>
      </c>
      <c r="Z978" s="58">
        <v>1000</v>
      </c>
      <c r="AA978" s="58">
        <v>1587.58</v>
      </c>
      <c r="AB978" s="58">
        <v>1830.82150943396</v>
      </c>
      <c r="AC978" s="58">
        <v>0</v>
      </c>
      <c r="AD978" s="58">
        <v>25933.321509434001</v>
      </c>
      <c r="AE978" s="58">
        <v>5967.29</v>
      </c>
      <c r="AF978" s="58">
        <v>76.56</v>
      </c>
      <c r="AG978" s="58">
        <v>259.74</v>
      </c>
      <c r="AH978" s="58">
        <v>300.44</v>
      </c>
      <c r="AI978" s="58">
        <v>1702</v>
      </c>
      <c r="AJ978" s="58">
        <v>0</v>
      </c>
      <c r="AK978" s="58">
        <v>50.94</v>
      </c>
      <c r="AL978" s="58">
        <v>0</v>
      </c>
      <c r="AM978" s="58">
        <v>1177.0999999999999</v>
      </c>
      <c r="AN978" s="58">
        <v>989.82</v>
      </c>
      <c r="AO978" s="58">
        <v>618.21</v>
      </c>
      <c r="AP978" s="58">
        <v>0</v>
      </c>
      <c r="AQ978" s="58">
        <v>2437</v>
      </c>
      <c r="AR978" s="58">
        <v>0</v>
      </c>
      <c r="AS978" s="58">
        <v>0</v>
      </c>
      <c r="AT978" s="58">
        <v>0</v>
      </c>
      <c r="AU978" s="58">
        <v>0</v>
      </c>
      <c r="AV978" s="58">
        <v>2553.8319186112199</v>
      </c>
      <c r="AW978" s="58">
        <v>16132.931918611201</v>
      </c>
      <c r="AX978" s="58">
        <v>34863.809523809497</v>
      </c>
      <c r="AY978" s="58">
        <v>5136.7924528301901</v>
      </c>
      <c r="AZ978" s="58">
        <v>40000.6019766397</v>
      </c>
      <c r="BA978" s="58">
        <v>10732.2828358405</v>
      </c>
    </row>
    <row r="979" spans="1:53">
      <c r="A979" s="56">
        <v>202406</v>
      </c>
      <c r="B979" s="56" t="s">
        <v>528</v>
      </c>
      <c r="C979" s="56" t="s">
        <v>260</v>
      </c>
      <c r="D979" s="56" t="s">
        <v>259</v>
      </c>
      <c r="E979" s="62" t="str">
        <f>VLOOKUP(C979,'[2]2024年门店-截止10.31'!A:C,3,0)</f>
        <v>营业</v>
      </c>
      <c r="F979" s="63">
        <f>VLOOKUP(C979,[2]面积!A:B,2,0)</f>
        <v>81.28</v>
      </c>
      <c r="G979" s="57" t="str">
        <f>IF(OR(E979="营业",E979="装修中"),VLOOKUP(C979,[2]当前组织架构!C:H,6,0),"")</f>
        <v>江远洋</v>
      </c>
      <c r="H979" s="57" t="str">
        <f>IF(OR(E979="营业",E979="装修中"),VLOOKUP(C979,[2]当前组织架构!C:H,5,0),"")</f>
        <v>严彪</v>
      </c>
      <c r="I979" s="58">
        <v>114619.58</v>
      </c>
      <c r="J979" s="58">
        <v>6487.9000000000096</v>
      </c>
      <c r="K979" s="58">
        <v>108131.68</v>
      </c>
      <c r="L979" s="58">
        <v>6143.38</v>
      </c>
      <c r="M979" s="58">
        <v>5025.3599999999997</v>
      </c>
      <c r="N979" s="58">
        <v>6234.81</v>
      </c>
      <c r="O979" s="58">
        <v>13788.48</v>
      </c>
      <c r="P979" s="58">
        <v>0</v>
      </c>
      <c r="Q979" s="58">
        <v>-372.84061574191901</v>
      </c>
      <c r="R979" s="58">
        <v>30819.189384258101</v>
      </c>
      <c r="S979" s="58">
        <v>5817.6666544068503</v>
      </c>
      <c r="T979" s="58">
        <v>0</v>
      </c>
      <c r="U979" s="58">
        <v>2059.65</v>
      </c>
      <c r="V979" s="58">
        <v>38696.506038664898</v>
      </c>
      <c r="W979" s="58">
        <v>69435.173961334993</v>
      </c>
      <c r="X979" s="58">
        <v>15787.57</v>
      </c>
      <c r="Y979" s="58">
        <v>2780.1</v>
      </c>
      <c r="Z979" s="58">
        <v>986.8</v>
      </c>
      <c r="AA979" s="58">
        <v>143.75</v>
      </c>
      <c r="AB979" s="58">
        <v>2223.0700000000002</v>
      </c>
      <c r="AC979" s="58">
        <v>0</v>
      </c>
      <c r="AD979" s="58">
        <v>21921.29</v>
      </c>
      <c r="AE979" s="58">
        <v>8370.5</v>
      </c>
      <c r="AF979" s="58">
        <v>0</v>
      </c>
      <c r="AG979" s="58">
        <v>311.08999999999997</v>
      </c>
      <c r="AH979" s="58">
        <v>305</v>
      </c>
      <c r="AI979" s="58">
        <v>1983</v>
      </c>
      <c r="AJ979" s="58">
        <v>290.27</v>
      </c>
      <c r="AK979" s="58">
        <v>41.73</v>
      </c>
      <c r="AL979" s="58">
        <v>0</v>
      </c>
      <c r="AM979" s="58">
        <v>897.65</v>
      </c>
      <c r="AN979" s="58">
        <v>487.82</v>
      </c>
      <c r="AO979" s="58">
        <v>332.95</v>
      </c>
      <c r="AP979" s="58">
        <v>0</v>
      </c>
      <c r="AQ979" s="58">
        <v>2692.49</v>
      </c>
      <c r="AR979" s="58">
        <v>0</v>
      </c>
      <c r="AS979" s="58">
        <v>0</v>
      </c>
      <c r="AT979" s="58">
        <v>0</v>
      </c>
      <c r="AU979" s="58">
        <v>0</v>
      </c>
      <c r="AV979" s="58">
        <v>2132.3042905788802</v>
      </c>
      <c r="AW979" s="58">
        <v>17844.804290578901</v>
      </c>
      <c r="AX979" s="58">
        <v>24771.428571428602</v>
      </c>
      <c r="AY979" s="58">
        <v>3833.96226415094</v>
      </c>
      <c r="AZ979" s="58">
        <v>28605.390835579499</v>
      </c>
      <c r="BA979" s="58">
        <v>1063.6888351765499</v>
      </c>
    </row>
    <row r="980" spans="1:53">
      <c r="A980" s="56">
        <v>202406</v>
      </c>
      <c r="B980" s="56" t="s">
        <v>528</v>
      </c>
      <c r="C980" s="56" t="s">
        <v>262</v>
      </c>
      <c r="D980" s="56" t="s">
        <v>261</v>
      </c>
      <c r="E980" s="62" t="str">
        <f>VLOOKUP(C980,'[2]2024年门店-截止10.31'!A:C,3,0)</f>
        <v>营业</v>
      </c>
      <c r="F980" s="63">
        <f>VLOOKUP(C980,[2]面积!A:B,2,0)</f>
        <v>58</v>
      </c>
      <c r="G980" s="57" t="str">
        <f>IF(OR(E980="营业",E980="装修中"),VLOOKUP(C980,[2]当前组织架构!C:H,6,0),"")</f>
        <v>江远洋</v>
      </c>
      <c r="H980" s="57" t="str">
        <f>IF(OR(E980="营业",E980="装修中"),VLOOKUP(C980,[2]当前组织架构!C:H,5,0),"")</f>
        <v>严彪</v>
      </c>
      <c r="I980" s="58">
        <v>164960.76</v>
      </c>
      <c r="J980" s="58">
        <v>9337.4000000000196</v>
      </c>
      <c r="K980" s="58">
        <v>155623.35999999999</v>
      </c>
      <c r="L980" s="58">
        <v>8700.5300000000007</v>
      </c>
      <c r="M980" s="58">
        <v>6737.53</v>
      </c>
      <c r="N980" s="58">
        <v>5278.91</v>
      </c>
      <c r="O980" s="58">
        <v>17392.439999999999</v>
      </c>
      <c r="P980" s="58">
        <v>0</v>
      </c>
      <c r="Q980" s="58">
        <v>-455.52456476738598</v>
      </c>
      <c r="R980" s="58">
        <v>37653.885435232602</v>
      </c>
      <c r="S980" s="58">
        <v>7253.1812565837599</v>
      </c>
      <c r="T980" s="58">
        <v>0</v>
      </c>
      <c r="U980" s="58">
        <v>2051.15</v>
      </c>
      <c r="V980" s="58">
        <v>46958.2166918164</v>
      </c>
      <c r="W980" s="58">
        <v>108665.14330818399</v>
      </c>
      <c r="X980" s="58">
        <v>22766.15</v>
      </c>
      <c r="Y980" s="58">
        <v>3446.68</v>
      </c>
      <c r="Z980" s="58">
        <v>2256.2199999999998</v>
      </c>
      <c r="AA980" s="58">
        <v>2726.7</v>
      </c>
      <c r="AB980" s="58">
        <v>657.35</v>
      </c>
      <c r="AC980" s="58">
        <v>0</v>
      </c>
      <c r="AD980" s="58">
        <v>31853.1</v>
      </c>
      <c r="AE980" s="58">
        <v>3847.13</v>
      </c>
      <c r="AF980" s="58">
        <v>0</v>
      </c>
      <c r="AG980" s="58">
        <v>126.19</v>
      </c>
      <c r="AH980" s="58">
        <v>191.16</v>
      </c>
      <c r="AI980" s="58">
        <v>1600</v>
      </c>
      <c r="AJ980" s="58">
        <v>84.96</v>
      </c>
      <c r="AK980" s="58">
        <v>44.81</v>
      </c>
      <c r="AL980" s="58">
        <v>0</v>
      </c>
      <c r="AM980" s="58">
        <v>650.97</v>
      </c>
      <c r="AN980" s="58">
        <v>389.82</v>
      </c>
      <c r="AO980" s="58">
        <v>836.82</v>
      </c>
      <c r="AP980" s="58">
        <v>0</v>
      </c>
      <c r="AQ980" s="58">
        <v>2450</v>
      </c>
      <c r="AR980" s="58">
        <v>0</v>
      </c>
      <c r="AS980" s="58">
        <v>0</v>
      </c>
      <c r="AT980" s="58">
        <v>0</v>
      </c>
      <c r="AU980" s="58">
        <v>0</v>
      </c>
      <c r="AV980" s="58">
        <v>2553.8319186112199</v>
      </c>
      <c r="AW980" s="58">
        <v>12775.691918611201</v>
      </c>
      <c r="AX980" s="58">
        <v>30339.9047619048</v>
      </c>
      <c r="AY980" s="58">
        <v>4947.9716981132096</v>
      </c>
      <c r="AZ980" s="58">
        <v>35287.876460018</v>
      </c>
      <c r="BA980" s="58">
        <v>28748.474929554799</v>
      </c>
    </row>
    <row r="981" spans="1:53">
      <c r="A981" s="56">
        <v>202406</v>
      </c>
      <c r="B981" s="56" t="s">
        <v>528</v>
      </c>
      <c r="C981" s="56" t="s">
        <v>264</v>
      </c>
      <c r="D981" s="56" t="s">
        <v>263</v>
      </c>
      <c r="E981" s="62" t="str">
        <f>VLOOKUP(C981,'[2]2024年门店-截止10.31'!A:C,3,0)</f>
        <v>营业</v>
      </c>
      <c r="F981" s="63">
        <f>VLOOKUP(C981,[2]面积!A:B,2,0)</f>
        <v>78</v>
      </c>
      <c r="G981" s="57" t="str">
        <f>IF(OR(E981="营业",E981="装修中"),VLOOKUP(C981,[2]当前组织架构!C:H,6,0),"")</f>
        <v>江远洋</v>
      </c>
      <c r="H981" s="57" t="str">
        <f>IF(OR(E981="营业",E981="装修中"),VLOOKUP(C981,[2]当前组织架构!C:H,5,0),"")</f>
        <v>许瑛伦</v>
      </c>
      <c r="I981" s="58">
        <v>195825.04</v>
      </c>
      <c r="J981" s="58">
        <v>11084.44</v>
      </c>
      <c r="K981" s="58">
        <v>184740.6</v>
      </c>
      <c r="L981" s="58">
        <v>10021.799999999999</v>
      </c>
      <c r="M981" s="58">
        <v>7726.52</v>
      </c>
      <c r="N981" s="58">
        <v>4235.08</v>
      </c>
      <c r="O981" s="58">
        <v>19982.2</v>
      </c>
      <c r="P981" s="58">
        <v>0</v>
      </c>
      <c r="Q981" s="58">
        <v>-501.61788585029899</v>
      </c>
      <c r="R981" s="58">
        <v>41463.982114149701</v>
      </c>
      <c r="S981" s="58">
        <v>8207.9715218663296</v>
      </c>
      <c r="T981" s="58">
        <v>0</v>
      </c>
      <c r="U981" s="58">
        <v>2107.7600000000002</v>
      </c>
      <c r="V981" s="58">
        <v>51779.713636016</v>
      </c>
      <c r="W981" s="58">
        <v>132960.886363984</v>
      </c>
      <c r="X981" s="58">
        <v>22465</v>
      </c>
      <c r="Y981" s="58">
        <v>3642.62</v>
      </c>
      <c r="Z981" s="58">
        <v>2006.57</v>
      </c>
      <c r="AA981" s="58">
        <v>1779.68</v>
      </c>
      <c r="AB981" s="58">
        <v>2182.80358490566</v>
      </c>
      <c r="AC981" s="58">
        <v>0</v>
      </c>
      <c r="AD981" s="58">
        <v>32076.6735849057</v>
      </c>
      <c r="AE981" s="58">
        <v>3889.56</v>
      </c>
      <c r="AF981" s="58">
        <v>0</v>
      </c>
      <c r="AG981" s="58">
        <v>122.9</v>
      </c>
      <c r="AH981" s="58">
        <v>398.1</v>
      </c>
      <c r="AI981" s="58">
        <v>2306</v>
      </c>
      <c r="AJ981" s="58">
        <v>69.03</v>
      </c>
      <c r="AK981" s="58">
        <v>44.81</v>
      </c>
      <c r="AL981" s="58">
        <v>0</v>
      </c>
      <c r="AM981" s="58">
        <v>1210.83</v>
      </c>
      <c r="AN981" s="58">
        <v>547.82000000000005</v>
      </c>
      <c r="AO981" s="58">
        <v>718.46</v>
      </c>
      <c r="AP981" s="58">
        <v>0</v>
      </c>
      <c r="AQ981" s="58">
        <v>4930</v>
      </c>
      <c r="AR981" s="58">
        <v>0</v>
      </c>
      <c r="AS981" s="58">
        <v>0</v>
      </c>
      <c r="AT981" s="58">
        <v>0</v>
      </c>
      <c r="AU981" s="58">
        <v>0</v>
      </c>
      <c r="AV981" s="58">
        <v>2132.3042905788802</v>
      </c>
      <c r="AW981" s="58">
        <v>16369.814290578901</v>
      </c>
      <c r="AX981" s="58">
        <v>31051.428571428602</v>
      </c>
      <c r="AY981" s="58">
        <v>6622.64150943396</v>
      </c>
      <c r="AZ981" s="58">
        <v>37674.070080862599</v>
      </c>
      <c r="BA981" s="58">
        <v>46840.3284076368</v>
      </c>
    </row>
    <row r="982" spans="1:53">
      <c r="A982" s="56">
        <v>202406</v>
      </c>
      <c r="B982" s="56" t="s">
        <v>528</v>
      </c>
      <c r="C982" s="56" t="s">
        <v>266</v>
      </c>
      <c r="D982" s="56" t="s">
        <v>265</v>
      </c>
      <c r="E982" s="62" t="str">
        <f>VLOOKUP(C982,'[2]2024年门店-截止10.31'!A:C,3,0)</f>
        <v>营业</v>
      </c>
      <c r="F982" s="63">
        <f>VLOOKUP(C982,[2]面积!A:B,2,0)</f>
        <v>178</v>
      </c>
      <c r="G982" s="57" t="str">
        <f>IF(OR(E982="营业",E982="装修中"),VLOOKUP(C982,[2]当前组织架构!C:H,6,0),"")</f>
        <v>江远洋</v>
      </c>
      <c r="H982" s="57" t="str">
        <f>IF(OR(E982="营业",E982="装修中"),VLOOKUP(C982,[2]当前组织架构!C:H,5,0),"")</f>
        <v>严彪</v>
      </c>
      <c r="I982" s="58">
        <v>122429.8</v>
      </c>
      <c r="J982" s="58">
        <v>6929.9900000000098</v>
      </c>
      <c r="K982" s="58">
        <v>115499.81</v>
      </c>
      <c r="L982" s="58">
        <v>6379.55</v>
      </c>
      <c r="M982" s="58">
        <v>4505.8500000000004</v>
      </c>
      <c r="N982" s="58">
        <v>2625.37</v>
      </c>
      <c r="O982" s="58">
        <v>12321.47</v>
      </c>
      <c r="P982" s="58">
        <v>0</v>
      </c>
      <c r="Q982" s="58">
        <v>-308.77465389694203</v>
      </c>
      <c r="R982" s="58">
        <v>25523.465346103101</v>
      </c>
      <c r="S982" s="58">
        <v>5058.1410774957303</v>
      </c>
      <c r="T982" s="58">
        <v>0</v>
      </c>
      <c r="U982" s="58">
        <v>2043.14</v>
      </c>
      <c r="V982" s="58">
        <v>32624.746423598801</v>
      </c>
      <c r="W982" s="58">
        <v>82875.063576401197</v>
      </c>
      <c r="X982" s="58">
        <v>19609</v>
      </c>
      <c r="Y982" s="58">
        <v>3035.24</v>
      </c>
      <c r="Z982" s="58">
        <v>1697.05</v>
      </c>
      <c r="AA982" s="58">
        <v>1694.96</v>
      </c>
      <c r="AB982" s="58">
        <v>1542.38358490566</v>
      </c>
      <c r="AC982" s="58">
        <v>0</v>
      </c>
      <c r="AD982" s="58">
        <v>27578.6335849057</v>
      </c>
      <c r="AE982" s="58">
        <v>5154.17</v>
      </c>
      <c r="AF982" s="58">
        <v>81</v>
      </c>
      <c r="AG982" s="58">
        <v>17.100000000000001</v>
      </c>
      <c r="AH982" s="58">
        <v>393.1</v>
      </c>
      <c r="AI982" s="58">
        <v>4177.25</v>
      </c>
      <c r="AJ982" s="58">
        <v>23.01</v>
      </c>
      <c r="AK982" s="58">
        <v>44.81</v>
      </c>
      <c r="AL982" s="58">
        <v>0</v>
      </c>
      <c r="AM982" s="58">
        <v>682.41</v>
      </c>
      <c r="AN982" s="58">
        <v>389.82</v>
      </c>
      <c r="AO982" s="58">
        <v>813.84</v>
      </c>
      <c r="AP982" s="58">
        <v>0</v>
      </c>
      <c r="AQ982" s="58">
        <v>3291.91</v>
      </c>
      <c r="AR982" s="58">
        <v>0</v>
      </c>
      <c r="AS982" s="58">
        <v>0</v>
      </c>
      <c r="AT982" s="58">
        <v>0</v>
      </c>
      <c r="AU982" s="58">
        <v>0</v>
      </c>
      <c r="AV982" s="58">
        <v>2553.8319186112199</v>
      </c>
      <c r="AW982" s="58">
        <v>17622.2519186112</v>
      </c>
      <c r="AX982" s="58">
        <v>12668.5904761905</v>
      </c>
      <c r="AY982" s="58">
        <v>5349.5188679245302</v>
      </c>
      <c r="AZ982" s="58">
        <v>18018.109344115001</v>
      </c>
      <c r="BA982" s="58">
        <v>19656.0687287693</v>
      </c>
    </row>
    <row r="983" spans="1:53">
      <c r="A983" s="56">
        <v>202406</v>
      </c>
      <c r="B983" s="56" t="s">
        <v>528</v>
      </c>
      <c r="C983" s="56" t="s">
        <v>268</v>
      </c>
      <c r="D983" s="56" t="s">
        <v>267</v>
      </c>
      <c r="E983" s="62" t="str">
        <f>VLOOKUP(C983,'[2]2024年门店-截止10.31'!A:C,3,0)</f>
        <v>营业</v>
      </c>
      <c r="F983" s="63">
        <f>VLOOKUP(C983,[2]面积!A:B,2,0)</f>
        <v>129</v>
      </c>
      <c r="G983" s="57" t="str">
        <f>IF(OR(E983="营业",E983="装修中"),VLOOKUP(C983,[2]当前组织架构!C:H,6,0),"")</f>
        <v>江远洋</v>
      </c>
      <c r="H983" s="57" t="str">
        <f>IF(OR(E983="营业",E983="装修中"),VLOOKUP(C983,[2]当前组织架构!C:H,5,0),"")</f>
        <v>严彪</v>
      </c>
      <c r="I983" s="58">
        <v>231818.46</v>
      </c>
      <c r="J983" s="58">
        <v>13121.8</v>
      </c>
      <c r="K983" s="58">
        <v>218696.66</v>
      </c>
      <c r="L983" s="58">
        <v>11811.37</v>
      </c>
      <c r="M983" s="58">
        <v>10176.85</v>
      </c>
      <c r="N983" s="58">
        <v>6281.54</v>
      </c>
      <c r="O983" s="58">
        <v>24920.46</v>
      </c>
      <c r="P983" s="58">
        <v>0</v>
      </c>
      <c r="Q983" s="58">
        <v>-635.78658959510403</v>
      </c>
      <c r="R983" s="58">
        <v>52554.433410404898</v>
      </c>
      <c r="S983" s="58">
        <v>10295.2096248218</v>
      </c>
      <c r="T983" s="58">
        <v>0</v>
      </c>
      <c r="U983" s="58">
        <v>2092.19</v>
      </c>
      <c r="V983" s="58">
        <v>64941.8330352267</v>
      </c>
      <c r="W983" s="58">
        <v>153754.826964773</v>
      </c>
      <c r="X983" s="58">
        <v>28799.84</v>
      </c>
      <c r="Y983" s="58">
        <v>5364.6</v>
      </c>
      <c r="Z983" s="58">
        <v>2505.29</v>
      </c>
      <c r="AA983" s="58">
        <v>2392.9299999999998</v>
      </c>
      <c r="AB983" s="58">
        <v>2605.0573584905701</v>
      </c>
      <c r="AC983" s="58">
        <v>0</v>
      </c>
      <c r="AD983" s="58">
        <v>41667.717358490598</v>
      </c>
      <c r="AE983" s="58">
        <v>13988.99</v>
      </c>
      <c r="AF983" s="58">
        <v>456</v>
      </c>
      <c r="AG983" s="58">
        <v>334.4</v>
      </c>
      <c r="AH983" s="58">
        <v>190</v>
      </c>
      <c r="AI983" s="58">
        <v>1727</v>
      </c>
      <c r="AJ983" s="58">
        <v>0</v>
      </c>
      <c r="AK983" s="58">
        <v>44.81</v>
      </c>
      <c r="AL983" s="58">
        <v>0</v>
      </c>
      <c r="AM983" s="58">
        <v>1443.45</v>
      </c>
      <c r="AN983" s="58">
        <v>2074.54</v>
      </c>
      <c r="AO983" s="58">
        <v>983.67</v>
      </c>
      <c r="AP983" s="58">
        <v>0</v>
      </c>
      <c r="AQ983" s="58">
        <v>7334</v>
      </c>
      <c r="AR983" s="58">
        <v>0</v>
      </c>
      <c r="AS983" s="58">
        <v>0</v>
      </c>
      <c r="AT983" s="58">
        <v>0</v>
      </c>
      <c r="AU983" s="58">
        <v>0</v>
      </c>
      <c r="AV983" s="58">
        <v>2553.8319186112199</v>
      </c>
      <c r="AW983" s="58">
        <v>31130.691918611199</v>
      </c>
      <c r="AX983" s="58">
        <v>99315</v>
      </c>
      <c r="AY983" s="58">
        <v>5273.5849056603802</v>
      </c>
      <c r="AZ983" s="58">
        <v>104588.58490566</v>
      </c>
      <c r="BA983" s="58">
        <v>-23632.167217989201</v>
      </c>
    </row>
    <row r="984" spans="1:53">
      <c r="A984" s="56">
        <v>202406</v>
      </c>
      <c r="B984" s="56" t="s">
        <v>528</v>
      </c>
      <c r="C984" s="56" t="s">
        <v>272</v>
      </c>
      <c r="D984" s="56" t="s">
        <v>271</v>
      </c>
      <c r="E984" s="62" t="str">
        <f>VLOOKUP(C984,'[2]2024年门店-截止10.31'!A:C,3,0)</f>
        <v>营业</v>
      </c>
      <c r="F984" s="63">
        <f>VLOOKUP(C984,[2]面积!A:B,2,0)</f>
        <v>107.5</v>
      </c>
      <c r="G984" s="57" t="str">
        <f>IF(OR(E984="营业",E984="装修中"),VLOOKUP(C984,[2]当前组织架构!C:H,6,0),"")</f>
        <v>江远洋</v>
      </c>
      <c r="H984" s="57" t="str">
        <f>IF(OR(E984="营业",E984="装修中"),VLOOKUP(C984,[2]当前组织架构!C:H,5,0),"")</f>
        <v>许瑛伦</v>
      </c>
      <c r="I984" s="58">
        <v>124300.76</v>
      </c>
      <c r="J984" s="58">
        <v>3620.4099999999899</v>
      </c>
      <c r="K984" s="58">
        <v>120680.35</v>
      </c>
      <c r="L984" s="58">
        <v>6282.78</v>
      </c>
      <c r="M984" s="58">
        <v>6387.59</v>
      </c>
      <c r="N984" s="58">
        <v>2579.85</v>
      </c>
      <c r="O984" s="58">
        <v>15391.21</v>
      </c>
      <c r="P984" s="58">
        <v>0</v>
      </c>
      <c r="Q984" s="58">
        <v>-366.259253675151</v>
      </c>
      <c r="R984" s="58">
        <v>30275.170746324799</v>
      </c>
      <c r="S984" s="58">
        <v>6206.3003724104101</v>
      </c>
      <c r="T984" s="58">
        <v>204.37</v>
      </c>
      <c r="U984" s="58">
        <v>3105.5</v>
      </c>
      <c r="V984" s="58">
        <v>39791.341118735203</v>
      </c>
      <c r="W984" s="58">
        <v>80889.008881264803</v>
      </c>
      <c r="X984" s="58">
        <v>14751</v>
      </c>
      <c r="Y984" s="58">
        <v>2258.3000000000002</v>
      </c>
      <c r="Z984" s="58">
        <v>2007.81</v>
      </c>
      <c r="AA984" s="58">
        <v>2123.08</v>
      </c>
      <c r="AB984" s="58">
        <v>681.29245283018895</v>
      </c>
      <c r="AC984" s="58">
        <v>0</v>
      </c>
      <c r="AD984" s="58">
        <v>21821.482452830202</v>
      </c>
      <c r="AE984" s="58">
        <v>5733.15</v>
      </c>
      <c r="AF984" s="58">
        <v>192.41</v>
      </c>
      <c r="AG984" s="58">
        <v>75.47</v>
      </c>
      <c r="AH984" s="58">
        <v>0</v>
      </c>
      <c r="AI984" s="58">
        <v>0</v>
      </c>
      <c r="AJ984" s="58">
        <v>0</v>
      </c>
      <c r="AK984" s="58">
        <v>44.81</v>
      </c>
      <c r="AL984" s="58">
        <v>0</v>
      </c>
      <c r="AM984" s="58">
        <v>1213.98</v>
      </c>
      <c r="AN984" s="58">
        <v>906.05</v>
      </c>
      <c r="AO984" s="58">
        <v>810.72</v>
      </c>
      <c r="AP984" s="58">
        <v>0</v>
      </c>
      <c r="AQ984" s="58">
        <v>1670</v>
      </c>
      <c r="AR984" s="58">
        <v>0</v>
      </c>
      <c r="AS984" s="58">
        <v>0</v>
      </c>
      <c r="AT984" s="58">
        <v>0</v>
      </c>
      <c r="AU984" s="58">
        <v>0</v>
      </c>
      <c r="AV984" s="58">
        <v>2132.3042905788802</v>
      </c>
      <c r="AW984" s="58">
        <v>12778.894290578901</v>
      </c>
      <c r="AX984" s="58">
        <v>26876</v>
      </c>
      <c r="AY984" s="58">
        <v>3359.5</v>
      </c>
      <c r="AZ984" s="58">
        <v>30235.5</v>
      </c>
      <c r="BA984" s="58">
        <v>16053.1321378557</v>
      </c>
    </row>
    <row r="985" spans="1:53">
      <c r="A985" s="56">
        <v>202406</v>
      </c>
      <c r="B985" s="56" t="s">
        <v>528</v>
      </c>
      <c r="C985" s="56" t="s">
        <v>274</v>
      </c>
      <c r="D985" s="56" t="s">
        <v>273</v>
      </c>
      <c r="E985" s="62" t="str">
        <f>VLOOKUP(C985,'[2]2024年门店-截止10.31'!A:C,3,0)</f>
        <v>营业</v>
      </c>
      <c r="F985" s="63">
        <f>VLOOKUP(C985,[2]面积!A:B,2,0)</f>
        <v>140.72</v>
      </c>
      <c r="G985" s="57" t="str">
        <f>IF(OR(E985="营业",E985="装修中"),VLOOKUP(C985,[2]当前组织架构!C:H,6,0),"")</f>
        <v>江远洋</v>
      </c>
      <c r="H985" s="57" t="str">
        <f>IF(OR(E985="营业",E985="装修中"),VLOOKUP(C985,[2]当前组织架构!C:H,5,0),"")</f>
        <v>许瑛伦</v>
      </c>
      <c r="I985" s="58">
        <v>198711.25</v>
      </c>
      <c r="J985" s="58">
        <v>5787.70999999999</v>
      </c>
      <c r="K985" s="58">
        <v>192923.54</v>
      </c>
      <c r="L985" s="58">
        <v>9174.52</v>
      </c>
      <c r="M985" s="58">
        <v>11257.67</v>
      </c>
      <c r="N985" s="58">
        <v>8163.32</v>
      </c>
      <c r="O985" s="58">
        <v>29412.09</v>
      </c>
      <c r="P985" s="58">
        <v>0</v>
      </c>
      <c r="Q985" s="58">
        <v>-693.36908504226801</v>
      </c>
      <c r="R985" s="58">
        <v>57314.230914957698</v>
      </c>
      <c r="S985" s="58">
        <v>11822.354368372</v>
      </c>
      <c r="T985" s="58">
        <v>375.43</v>
      </c>
      <c r="U985" s="58">
        <v>4766.1099999999997</v>
      </c>
      <c r="V985" s="58">
        <v>74278.125283329704</v>
      </c>
      <c r="W985" s="58">
        <v>118645.41471667</v>
      </c>
      <c r="X985" s="58">
        <v>27677.89</v>
      </c>
      <c r="Y985" s="58">
        <v>2075.9499999999998</v>
      </c>
      <c r="Z985" s="58">
        <v>3895.12</v>
      </c>
      <c r="AA985" s="58">
        <v>3766.72</v>
      </c>
      <c r="AB985" s="58">
        <v>1718.7562264150899</v>
      </c>
      <c r="AC985" s="58">
        <v>0</v>
      </c>
      <c r="AD985" s="58">
        <v>39134.436226415099</v>
      </c>
      <c r="AE985" s="58">
        <v>5895.4</v>
      </c>
      <c r="AF985" s="58">
        <v>43</v>
      </c>
      <c r="AG985" s="58">
        <v>89.52</v>
      </c>
      <c r="AH985" s="58">
        <v>610.41999999999996</v>
      </c>
      <c r="AI985" s="58">
        <v>0</v>
      </c>
      <c r="AJ985" s="58">
        <v>0</v>
      </c>
      <c r="AK985" s="58">
        <v>0</v>
      </c>
      <c r="AL985" s="58">
        <v>0</v>
      </c>
      <c r="AM985" s="58">
        <v>1424.04</v>
      </c>
      <c r="AN985" s="58">
        <v>683.06</v>
      </c>
      <c r="AO985" s="58">
        <v>476.65</v>
      </c>
      <c r="AP985" s="58">
        <v>0</v>
      </c>
      <c r="AQ985" s="58">
        <v>4227</v>
      </c>
      <c r="AR985" s="58">
        <v>0</v>
      </c>
      <c r="AS985" s="58">
        <v>0</v>
      </c>
      <c r="AT985" s="58">
        <v>0</v>
      </c>
      <c r="AU985" s="58">
        <v>0</v>
      </c>
      <c r="AV985" s="58">
        <v>2132.3042905788802</v>
      </c>
      <c r="AW985" s="58">
        <v>15581.394290578901</v>
      </c>
      <c r="AX985" s="58">
        <v>67059</v>
      </c>
      <c r="AY985" s="58">
        <v>8587.2000000000007</v>
      </c>
      <c r="AZ985" s="58">
        <v>75646.2</v>
      </c>
      <c r="BA985" s="58">
        <v>-11716.615800324</v>
      </c>
    </row>
    <row r="986" spans="1:53">
      <c r="A986" s="56">
        <v>202406</v>
      </c>
      <c r="B986" s="56" t="s">
        <v>528</v>
      </c>
      <c r="C986" s="56" t="s">
        <v>276</v>
      </c>
      <c r="D986" s="56" t="s">
        <v>275</v>
      </c>
      <c r="E986" s="62" t="str">
        <f>VLOOKUP(C986,'[2]2024年门店-截止10.31'!A:C,3,0)</f>
        <v>已闭店</v>
      </c>
      <c r="F986" s="63">
        <f>VLOOKUP(C986,[2]面积!A:B,2,0)</f>
        <v>121.5</v>
      </c>
      <c r="G986" s="57" t="str">
        <f>IF(OR(E986="营业",E986="装修中"),VLOOKUP(C986,[2]当前组织架构!C:H,6,0),"")</f>
        <v/>
      </c>
      <c r="H986" s="57" t="str">
        <f>IF(OR(E986="营业",E986="装修中"),VLOOKUP(C986,[2]当前组织架构!C:H,5,0),"")</f>
        <v/>
      </c>
      <c r="I986" s="58">
        <v>307024.84000000003</v>
      </c>
      <c r="J986" s="58">
        <v>8942.4700000000303</v>
      </c>
      <c r="K986" s="58">
        <v>298082.37</v>
      </c>
      <c r="L986" s="58">
        <v>14128.38</v>
      </c>
      <c r="M986" s="58">
        <v>12024.23</v>
      </c>
      <c r="N986" s="58">
        <v>4316.55</v>
      </c>
      <c r="O986" s="58">
        <v>35889.18</v>
      </c>
      <c r="P986" s="58">
        <v>0</v>
      </c>
      <c r="Q986" s="58">
        <v>-793.18609097297099</v>
      </c>
      <c r="R986" s="58">
        <v>65565.153909026994</v>
      </c>
      <c r="S986" s="58">
        <v>14121.229800302001</v>
      </c>
      <c r="T986" s="58">
        <v>505.13</v>
      </c>
      <c r="U986" s="58">
        <v>8081.7</v>
      </c>
      <c r="V986" s="58">
        <v>88273.213709328993</v>
      </c>
      <c r="W986" s="58">
        <v>209809.156290671</v>
      </c>
      <c r="X986" s="58">
        <v>27305.42</v>
      </c>
      <c r="Y986" s="58">
        <v>3582.63</v>
      </c>
      <c r="Z986" s="58">
        <v>5185.13</v>
      </c>
      <c r="AA986" s="58">
        <v>6726.68</v>
      </c>
      <c r="AB986" s="58">
        <v>983.25471698112995</v>
      </c>
      <c r="AC986" s="58">
        <v>0</v>
      </c>
      <c r="AD986" s="58">
        <v>43783.114716981101</v>
      </c>
      <c r="AE986" s="58">
        <v>4007</v>
      </c>
      <c r="AF986" s="58">
        <v>0</v>
      </c>
      <c r="AG986" s="58">
        <v>304.42</v>
      </c>
      <c r="AH986" s="58">
        <v>511</v>
      </c>
      <c r="AI986" s="58">
        <v>0</v>
      </c>
      <c r="AJ986" s="58">
        <v>0</v>
      </c>
      <c r="AK986" s="58">
        <v>44.81</v>
      </c>
      <c r="AL986" s="58">
        <v>0</v>
      </c>
      <c r="AM986" s="58">
        <v>1307.77</v>
      </c>
      <c r="AN986" s="58">
        <v>389.82</v>
      </c>
      <c r="AO986" s="58">
        <v>702.57</v>
      </c>
      <c r="AP986" s="58">
        <v>0</v>
      </c>
      <c r="AQ986" s="58">
        <v>2650</v>
      </c>
      <c r="AR986" s="58">
        <v>0</v>
      </c>
      <c r="AS986" s="58">
        <v>0</v>
      </c>
      <c r="AT986" s="58">
        <v>0</v>
      </c>
      <c r="AU986" s="58">
        <v>0</v>
      </c>
      <c r="AV986" s="58">
        <v>2132.3042905788802</v>
      </c>
      <c r="AW986" s="58">
        <v>12049.6942905789</v>
      </c>
      <c r="AX986" s="58">
        <v>42091</v>
      </c>
      <c r="AY986" s="58">
        <v>7290</v>
      </c>
      <c r="AZ986" s="58">
        <v>49381</v>
      </c>
      <c r="BA986" s="58">
        <v>104595.347283111</v>
      </c>
    </row>
    <row r="987" spans="1:53">
      <c r="A987" s="56">
        <v>202406</v>
      </c>
      <c r="B987" s="56" t="s">
        <v>528</v>
      </c>
      <c r="C987" s="56" t="s">
        <v>278</v>
      </c>
      <c r="D987" s="56" t="s">
        <v>277</v>
      </c>
      <c r="E987" s="62" t="str">
        <f>VLOOKUP(C987,'[2]2024年门店-截止10.31'!A:C,3,0)</f>
        <v>营业</v>
      </c>
      <c r="F987" s="63">
        <f>VLOOKUP(C987,[2]面积!A:B,2,0)</f>
        <v>130</v>
      </c>
      <c r="G987" s="57" t="str">
        <f>IF(OR(E987="营业",E987="装修中"),VLOOKUP(C987,[2]当前组织架构!C:H,6,0),"")</f>
        <v>江远洋</v>
      </c>
      <c r="H987" s="57" t="str">
        <f>IF(OR(E987="营业",E987="装修中"),VLOOKUP(C987,[2]当前组织架构!C:H,5,0),"")</f>
        <v>许瑛伦</v>
      </c>
      <c r="I987" s="58">
        <v>284611.68</v>
      </c>
      <c r="J987" s="58">
        <v>8289.6599999999708</v>
      </c>
      <c r="K987" s="58">
        <v>276322.02</v>
      </c>
      <c r="L987" s="58">
        <v>14228.38</v>
      </c>
      <c r="M987" s="58">
        <v>15602.34</v>
      </c>
      <c r="N987" s="58">
        <v>6018</v>
      </c>
      <c r="O987" s="58">
        <v>35506.39</v>
      </c>
      <c r="P987" s="58">
        <v>0</v>
      </c>
      <c r="Q987" s="58">
        <v>-852.91284820937904</v>
      </c>
      <c r="R987" s="58">
        <v>70502.197151790606</v>
      </c>
      <c r="S987" s="58">
        <v>14363.4510987865</v>
      </c>
      <c r="T987" s="58">
        <v>470.39</v>
      </c>
      <c r="U987" s="58">
        <v>6946.28</v>
      </c>
      <c r="V987" s="58">
        <v>92282.318250577096</v>
      </c>
      <c r="W987" s="58">
        <v>184039.70174942299</v>
      </c>
      <c r="X987" s="58">
        <v>29893</v>
      </c>
      <c r="Y987" s="58">
        <v>2343.34</v>
      </c>
      <c r="Z987" s="58">
        <v>4441.55</v>
      </c>
      <c r="AA987" s="58">
        <v>5621.78</v>
      </c>
      <c r="AB987" s="58">
        <v>1302.42433962264</v>
      </c>
      <c r="AC987" s="58">
        <v>0</v>
      </c>
      <c r="AD987" s="58">
        <v>43602.094339622599</v>
      </c>
      <c r="AE987" s="58">
        <v>4413.18</v>
      </c>
      <c r="AF987" s="58">
        <v>0</v>
      </c>
      <c r="AG987" s="58">
        <v>501.84</v>
      </c>
      <c r="AH987" s="58">
        <v>111.76</v>
      </c>
      <c r="AI987" s="58">
        <v>0</v>
      </c>
      <c r="AJ987" s="58">
        <v>0</v>
      </c>
      <c r="AK987" s="58">
        <v>44.81</v>
      </c>
      <c r="AL987" s="58">
        <v>0</v>
      </c>
      <c r="AM987" s="58">
        <v>989.21</v>
      </c>
      <c r="AN987" s="58">
        <v>389.82</v>
      </c>
      <c r="AO987" s="58">
        <v>697.61</v>
      </c>
      <c r="AP987" s="58">
        <v>0</v>
      </c>
      <c r="AQ987" s="58">
        <v>50</v>
      </c>
      <c r="AR987" s="58">
        <v>0</v>
      </c>
      <c r="AS987" s="58">
        <v>0</v>
      </c>
      <c r="AT987" s="58">
        <v>0</v>
      </c>
      <c r="AU987" s="58">
        <v>0</v>
      </c>
      <c r="AV987" s="58">
        <v>2132.3042905788802</v>
      </c>
      <c r="AW987" s="58">
        <v>9330.5342905788802</v>
      </c>
      <c r="AX987" s="58">
        <v>33108.080000000002</v>
      </c>
      <c r="AY987" s="58">
        <v>7089.4</v>
      </c>
      <c r="AZ987" s="58">
        <v>40197.480000000003</v>
      </c>
      <c r="BA987" s="58">
        <v>90909.593119221507</v>
      </c>
    </row>
    <row r="988" spans="1:53">
      <c r="A988" s="56">
        <v>202406</v>
      </c>
      <c r="B988" s="56" t="s">
        <v>528</v>
      </c>
      <c r="C988" s="56" t="s">
        <v>280</v>
      </c>
      <c r="D988" s="56" t="s">
        <v>279</v>
      </c>
      <c r="E988" s="62" t="str">
        <f>VLOOKUP(C988,'[2]2024年门店-截止10.31'!A:C,3,0)</f>
        <v>营业</v>
      </c>
      <c r="F988" s="63">
        <f>VLOOKUP(C988,[2]面积!A:B,2,0)</f>
        <v>81.93</v>
      </c>
      <c r="G988" s="57" t="str">
        <f>IF(OR(E988="营业",E988="装修中"),VLOOKUP(C988,[2]当前组织架构!C:H,6,0),"")</f>
        <v>江远洋</v>
      </c>
      <c r="H988" s="57" t="str">
        <f>IF(OR(E988="营业",E988="装修中"),VLOOKUP(C988,[2]当前组织架构!C:H,5,0),"")</f>
        <v>胡肖肖</v>
      </c>
      <c r="I988" s="58">
        <v>174415.15</v>
      </c>
      <c r="J988" s="58">
        <v>5080.0499999999902</v>
      </c>
      <c r="K988" s="58">
        <v>169335.1</v>
      </c>
      <c r="L988" s="58">
        <v>9375.5499999999993</v>
      </c>
      <c r="M988" s="58">
        <v>12079.41</v>
      </c>
      <c r="N988" s="58">
        <v>4840.34</v>
      </c>
      <c r="O988" s="58">
        <v>23943.57</v>
      </c>
      <c r="P988" s="58">
        <v>0</v>
      </c>
      <c r="Q988" s="58">
        <v>-600.50888720542503</v>
      </c>
      <c r="R988" s="58">
        <v>49638.361112794599</v>
      </c>
      <c r="S988" s="58">
        <v>9831.9789699227294</v>
      </c>
      <c r="T988" s="58">
        <v>284.64999999999998</v>
      </c>
      <c r="U988" s="58">
        <v>9720.64</v>
      </c>
      <c r="V988" s="58">
        <v>69475.630082717296</v>
      </c>
      <c r="W988" s="58">
        <v>99859.469917282695</v>
      </c>
      <c r="X988" s="58">
        <v>18816</v>
      </c>
      <c r="Y988" s="58">
        <v>3182.79</v>
      </c>
      <c r="Z988" s="58">
        <v>3485.16</v>
      </c>
      <c r="AA988" s="58">
        <v>3560.48</v>
      </c>
      <c r="AB988" s="58">
        <v>950.88094339623001</v>
      </c>
      <c r="AC988" s="58">
        <v>0</v>
      </c>
      <c r="AD988" s="58">
        <v>29995.310943396202</v>
      </c>
      <c r="AE988" s="58">
        <v>3000</v>
      </c>
      <c r="AF988" s="58">
        <v>0</v>
      </c>
      <c r="AG988" s="58">
        <v>444.86</v>
      </c>
      <c r="AH988" s="58">
        <v>396</v>
      </c>
      <c r="AI988" s="58">
        <v>0</v>
      </c>
      <c r="AJ988" s="58">
        <v>0</v>
      </c>
      <c r="AK988" s="58">
        <v>48.4</v>
      </c>
      <c r="AL988" s="58">
        <v>0</v>
      </c>
      <c r="AM988" s="58">
        <v>1191.3</v>
      </c>
      <c r="AN988" s="58">
        <v>389.82</v>
      </c>
      <c r="AO988" s="58">
        <v>700.94</v>
      </c>
      <c r="AP988" s="58">
        <v>0</v>
      </c>
      <c r="AQ988" s="58">
        <v>2900</v>
      </c>
      <c r="AR988" s="58">
        <v>0</v>
      </c>
      <c r="AS988" s="58">
        <v>0</v>
      </c>
      <c r="AT988" s="58">
        <v>0</v>
      </c>
      <c r="AU988" s="58">
        <v>0</v>
      </c>
      <c r="AV988" s="58">
        <v>2088.0770791110999</v>
      </c>
      <c r="AW988" s="58">
        <v>11159.397079111101</v>
      </c>
      <c r="AX988" s="58">
        <v>28265.85</v>
      </c>
      <c r="AY988" s="58">
        <v>6135.1</v>
      </c>
      <c r="AZ988" s="58">
        <v>34400.949999999997</v>
      </c>
      <c r="BA988" s="58">
        <v>24303.811894775401</v>
      </c>
    </row>
    <row r="989" spans="1:53">
      <c r="A989" s="56">
        <v>202406</v>
      </c>
      <c r="B989" s="56" t="s">
        <v>532</v>
      </c>
      <c r="C989" s="56" t="s">
        <v>282</v>
      </c>
      <c r="D989" s="56" t="s">
        <v>281</v>
      </c>
      <c r="E989" s="62" t="str">
        <f>VLOOKUP(C989,'[2]2024年门店-截止10.31'!A:C,3,0)</f>
        <v>已闭店</v>
      </c>
      <c r="F989" s="63">
        <f>VLOOKUP(C989,[2]面积!A:B,2,0)</f>
        <v>79.8</v>
      </c>
      <c r="G989" s="57" t="str">
        <f>IF(OR(E989="营业",E989="装修中"),VLOOKUP(C989,[2]当前组织架构!C:H,6,0),"")</f>
        <v/>
      </c>
      <c r="H989" s="57" t="str">
        <f>IF(OR(E989="营业",E989="装修中"),VLOOKUP(C989,[2]当前组织架构!C:H,5,0),"")</f>
        <v/>
      </c>
      <c r="I989" s="58">
        <v>335513.58</v>
      </c>
      <c r="J989" s="58">
        <v>9772.2399999999907</v>
      </c>
      <c r="K989" s="58">
        <v>325741.34000000003</v>
      </c>
      <c r="L989" s="58">
        <v>16881.63</v>
      </c>
      <c r="M989" s="58">
        <v>15874.92</v>
      </c>
      <c r="N989" s="58">
        <v>7081.98</v>
      </c>
      <c r="O989" s="58">
        <v>40104.769999999997</v>
      </c>
      <c r="P989" s="58">
        <v>0</v>
      </c>
      <c r="Q989" s="58">
        <v>-242.747414361892</v>
      </c>
      <c r="R989" s="58">
        <v>79700.552585638099</v>
      </c>
      <c r="S989" s="58">
        <v>27350.084554733399</v>
      </c>
      <c r="T989" s="58">
        <v>537.6</v>
      </c>
      <c r="U989" s="58">
        <v>23440.55</v>
      </c>
      <c r="V989" s="58">
        <v>131028.787140371</v>
      </c>
      <c r="W989" s="58">
        <v>194712.55285962901</v>
      </c>
      <c r="X989" s="58">
        <v>28748.5</v>
      </c>
      <c r="Y989" s="58">
        <v>3805.04</v>
      </c>
      <c r="Z989" s="58">
        <v>4279.3</v>
      </c>
      <c r="AA989" s="58">
        <v>8248.86</v>
      </c>
      <c r="AB989" s="58">
        <v>1162.7958490566</v>
      </c>
      <c r="AC989" s="58">
        <v>0</v>
      </c>
      <c r="AD989" s="58">
        <v>46244.495849056599</v>
      </c>
      <c r="AE989" s="58">
        <v>2867.59</v>
      </c>
      <c r="AF989" s="58">
        <v>0</v>
      </c>
      <c r="AG989" s="58">
        <v>457.76</v>
      </c>
      <c r="AH989" s="58">
        <v>280</v>
      </c>
      <c r="AI989" s="58">
        <v>1276</v>
      </c>
      <c r="AJ989" s="58">
        <v>0</v>
      </c>
      <c r="AK989" s="58">
        <v>0</v>
      </c>
      <c r="AL989" s="58">
        <v>0</v>
      </c>
      <c r="AM989" s="58">
        <v>1205.0899999999999</v>
      </c>
      <c r="AN989" s="58">
        <v>389.82</v>
      </c>
      <c r="AO989" s="58">
        <v>1400.92</v>
      </c>
      <c r="AP989" s="58">
        <v>0</v>
      </c>
      <c r="AQ989" s="58">
        <v>0</v>
      </c>
      <c r="AR989" s="58">
        <v>0</v>
      </c>
      <c r="AS989" s="58">
        <v>0</v>
      </c>
      <c r="AT989" s="58">
        <v>0</v>
      </c>
      <c r="AU989" s="58">
        <v>0</v>
      </c>
      <c r="AV989" s="58">
        <v>2088.0770791110999</v>
      </c>
      <c r="AW989" s="58">
        <v>9965.2570791110993</v>
      </c>
      <c r="AX989" s="58">
        <v>44949.17</v>
      </c>
      <c r="AY989" s="58">
        <v>6684</v>
      </c>
      <c r="AZ989" s="58">
        <v>51633.17</v>
      </c>
      <c r="BA989" s="58">
        <v>86869.629931461299</v>
      </c>
    </row>
    <row r="990" spans="1:53">
      <c r="A990" s="56">
        <v>202406</v>
      </c>
      <c r="B990" s="56" t="s">
        <v>528</v>
      </c>
      <c r="C990" s="56" t="s">
        <v>284</v>
      </c>
      <c r="D990" s="56" t="s">
        <v>283</v>
      </c>
      <c r="E990" s="62" t="str">
        <f>VLOOKUP(C990,'[2]2024年门店-截止10.31'!A:C,3,0)</f>
        <v>营业</v>
      </c>
      <c r="F990" s="63">
        <f>VLOOKUP(C990,[2]面积!A:B,2,0)</f>
        <v>91</v>
      </c>
      <c r="G990" s="57" t="str">
        <f>IF(OR(E990="营业",E990="装修中"),VLOOKUP(C990,[2]当前组织架构!C:H,6,0),"")</f>
        <v>江远洋</v>
      </c>
      <c r="H990" s="57" t="str">
        <f>IF(OR(E990="营业",E990="装修中"),VLOOKUP(C990,[2]当前组织架构!C:H,5,0),"")</f>
        <v>胡肖肖</v>
      </c>
      <c r="I990" s="58">
        <v>422696.89</v>
      </c>
      <c r="J990" s="58">
        <v>23926.240000000002</v>
      </c>
      <c r="K990" s="58">
        <v>398770.65</v>
      </c>
      <c r="L990" s="58">
        <v>18086.5</v>
      </c>
      <c r="M990" s="58">
        <v>20438.09</v>
      </c>
      <c r="N990" s="58">
        <v>7520.36</v>
      </c>
      <c r="O990" s="58">
        <v>44605.84</v>
      </c>
      <c r="P990" s="58">
        <v>0</v>
      </c>
      <c r="Q990" s="58">
        <v>-1083.5555223911799</v>
      </c>
      <c r="R990" s="58">
        <v>89567.234477608799</v>
      </c>
      <c r="S990" s="58">
        <v>18113.951731505698</v>
      </c>
      <c r="T990" s="58">
        <v>0</v>
      </c>
      <c r="U990" s="58">
        <v>26834.1</v>
      </c>
      <c r="V990" s="58">
        <v>134515.28620911401</v>
      </c>
      <c r="W990" s="58">
        <v>264255.36379088601</v>
      </c>
      <c r="X990" s="58">
        <v>36469.21</v>
      </c>
      <c r="Y990" s="58">
        <v>3051.32</v>
      </c>
      <c r="Z990" s="58">
        <v>1740</v>
      </c>
      <c r="AA990" s="58">
        <v>6894.2</v>
      </c>
      <c r="AB990" s="58">
        <v>2645.31283018868</v>
      </c>
      <c r="AC990" s="58">
        <v>0</v>
      </c>
      <c r="AD990" s="58">
        <v>50800.0428301887</v>
      </c>
      <c r="AE990" s="58">
        <v>5473.27</v>
      </c>
      <c r="AF990" s="58">
        <v>0</v>
      </c>
      <c r="AG990" s="58">
        <v>666.05</v>
      </c>
      <c r="AH990" s="58">
        <v>0</v>
      </c>
      <c r="AI990" s="58">
        <v>0</v>
      </c>
      <c r="AJ990" s="58">
        <v>423.02</v>
      </c>
      <c r="AK990" s="58">
        <v>402.37</v>
      </c>
      <c r="AL990" s="58">
        <v>0</v>
      </c>
      <c r="AM990" s="58">
        <v>1388.04</v>
      </c>
      <c r="AN990" s="58">
        <v>389.82</v>
      </c>
      <c r="AO990" s="58">
        <v>710.12</v>
      </c>
      <c r="AP990" s="58">
        <v>0</v>
      </c>
      <c r="AQ990" s="58">
        <v>0</v>
      </c>
      <c r="AR990" s="58">
        <v>0</v>
      </c>
      <c r="AS990" s="58">
        <v>0</v>
      </c>
      <c r="AT990" s="58">
        <v>0</v>
      </c>
      <c r="AU990" s="58">
        <v>0</v>
      </c>
      <c r="AV990" s="58">
        <v>2088.0770791110999</v>
      </c>
      <c r="AW990" s="58">
        <v>11540.7670791111</v>
      </c>
      <c r="AX990" s="58">
        <v>70448.590476190497</v>
      </c>
      <c r="AY990" s="58">
        <v>9156.9150943396198</v>
      </c>
      <c r="AZ990" s="58">
        <v>79605.505570530106</v>
      </c>
      <c r="BA990" s="58">
        <v>122309.048311056</v>
      </c>
    </row>
    <row r="991" spans="1:53">
      <c r="A991" s="56">
        <v>202406</v>
      </c>
      <c r="B991" s="56" t="s">
        <v>528</v>
      </c>
      <c r="C991" s="56" t="s">
        <v>286</v>
      </c>
      <c r="D991" s="56" t="s">
        <v>285</v>
      </c>
      <c r="E991" s="62" t="str">
        <f>VLOOKUP(C991,'[2]2024年门店-截止10.31'!A:C,3,0)</f>
        <v>营业</v>
      </c>
      <c r="F991" s="63">
        <f>VLOOKUP(C991,[2]面积!A:B,2,0)</f>
        <v>79.099999999999994</v>
      </c>
      <c r="G991" s="57" t="str">
        <f>IF(OR(E991="营业",E991="装修中"),VLOOKUP(C991,[2]当前组织架构!C:H,6,0),"")</f>
        <v>江远洋</v>
      </c>
      <c r="H991" s="57" t="str">
        <f>IF(OR(E991="营业",E991="装修中"),VLOOKUP(C991,[2]当前组织架构!C:H,5,0),"")</f>
        <v>胡肖肖</v>
      </c>
      <c r="I991" s="58">
        <v>108879.19</v>
      </c>
      <c r="J991" s="58">
        <v>3171.2400000000098</v>
      </c>
      <c r="K991" s="58">
        <v>105707.95</v>
      </c>
      <c r="L991" s="58">
        <v>6470.77</v>
      </c>
      <c r="M991" s="58">
        <v>9244.26</v>
      </c>
      <c r="N991" s="58">
        <v>6070.58</v>
      </c>
      <c r="O991" s="58">
        <v>17196.16</v>
      </c>
      <c r="P991" s="58">
        <v>0</v>
      </c>
      <c r="Q991" s="58">
        <v>-465.95194764527599</v>
      </c>
      <c r="R991" s="58">
        <v>38515.818052354698</v>
      </c>
      <c r="S991" s="58">
        <v>7261.01743407701</v>
      </c>
      <c r="T991" s="58">
        <v>196.32</v>
      </c>
      <c r="U991" s="58">
        <v>6046.36</v>
      </c>
      <c r="V991" s="58">
        <v>52019.515486431701</v>
      </c>
      <c r="W991" s="58">
        <v>53688.434513568303</v>
      </c>
      <c r="X991" s="58">
        <v>15188</v>
      </c>
      <c r="Y991" s="58">
        <v>1483.13</v>
      </c>
      <c r="Z991" s="58">
        <v>2019.77</v>
      </c>
      <c r="AA991" s="58">
        <v>1071.9000000000001</v>
      </c>
      <c r="AB991" s="58">
        <v>1296.6618867924501</v>
      </c>
      <c r="AC991" s="58">
        <v>0</v>
      </c>
      <c r="AD991" s="58">
        <v>21059.461886792498</v>
      </c>
      <c r="AE991" s="58">
        <v>2800</v>
      </c>
      <c r="AF991" s="58">
        <v>0</v>
      </c>
      <c r="AG991" s="58">
        <v>63.11</v>
      </c>
      <c r="AH991" s="58">
        <v>0</v>
      </c>
      <c r="AI991" s="58">
        <v>0</v>
      </c>
      <c r="AJ991" s="58">
        <v>0</v>
      </c>
      <c r="AK991" s="58">
        <v>44.81</v>
      </c>
      <c r="AL991" s="58">
        <v>0</v>
      </c>
      <c r="AM991" s="58">
        <v>714.99</v>
      </c>
      <c r="AN991" s="58">
        <v>701.66</v>
      </c>
      <c r="AO991" s="58">
        <v>144.59</v>
      </c>
      <c r="AP991" s="58">
        <v>0</v>
      </c>
      <c r="AQ991" s="58">
        <v>0</v>
      </c>
      <c r="AR991" s="58">
        <v>0</v>
      </c>
      <c r="AS991" s="58">
        <v>0</v>
      </c>
      <c r="AT991" s="58">
        <v>0</v>
      </c>
      <c r="AU991" s="58">
        <v>0</v>
      </c>
      <c r="AV991" s="58">
        <v>2088.0770791110999</v>
      </c>
      <c r="AW991" s="58">
        <v>6557.2370791110998</v>
      </c>
      <c r="AX991" s="58">
        <v>15223</v>
      </c>
      <c r="AY991" s="58">
        <v>6486</v>
      </c>
      <c r="AZ991" s="58">
        <v>21709</v>
      </c>
      <c r="BA991" s="58">
        <v>4362.7355476647099</v>
      </c>
    </row>
    <row r="992" spans="1:53">
      <c r="A992" s="56">
        <v>202406</v>
      </c>
      <c r="B992" s="56" t="s">
        <v>528</v>
      </c>
      <c r="C992" s="56" t="s">
        <v>288</v>
      </c>
      <c r="D992" s="56" t="s">
        <v>287</v>
      </c>
      <c r="E992" s="62" t="str">
        <f>VLOOKUP(C992,'[2]2024年门店-截止10.31'!A:C,3,0)</f>
        <v>营业</v>
      </c>
      <c r="F992" s="63">
        <f>VLOOKUP(C992,[2]面积!A:B,2,0)</f>
        <v>105.01</v>
      </c>
      <c r="G992" s="57" t="str">
        <f>IF(OR(E992="营业",E992="装修中"),VLOOKUP(C992,[2]当前组织架构!C:H,6,0),"")</f>
        <v>江远洋</v>
      </c>
      <c r="H992" s="57" t="str">
        <f>IF(OR(E992="营业",E992="装修中"),VLOOKUP(C992,[2]当前组织架构!C:H,5,0),"")</f>
        <v>许瑛伦</v>
      </c>
      <c r="I992" s="58">
        <v>281987.05</v>
      </c>
      <c r="J992" s="58">
        <v>15961.53</v>
      </c>
      <c r="K992" s="58">
        <v>266025.52</v>
      </c>
      <c r="L992" s="58">
        <v>13306.3</v>
      </c>
      <c r="M992" s="58">
        <v>10928.21</v>
      </c>
      <c r="N992" s="58">
        <v>6372.19</v>
      </c>
      <c r="O992" s="58">
        <v>29859</v>
      </c>
      <c r="P992" s="58">
        <v>0</v>
      </c>
      <c r="Q992" s="58">
        <v>-722.750934109328</v>
      </c>
      <c r="R992" s="58">
        <v>59742.949065890702</v>
      </c>
      <c r="S992" s="58">
        <v>12110.569171585101</v>
      </c>
      <c r="T992" s="58">
        <v>0</v>
      </c>
      <c r="U992" s="58">
        <v>2043.17</v>
      </c>
      <c r="V992" s="58">
        <v>73896.688237475799</v>
      </c>
      <c r="W992" s="58">
        <v>192128.831762524</v>
      </c>
      <c r="X992" s="58">
        <v>30427.42</v>
      </c>
      <c r="Y992" s="58">
        <v>6237.5</v>
      </c>
      <c r="Z992" s="58">
        <v>3768.78</v>
      </c>
      <c r="AA992" s="58">
        <v>1654.89</v>
      </c>
      <c r="AB992" s="58">
        <v>3341.6428301886799</v>
      </c>
      <c r="AC992" s="58">
        <v>0</v>
      </c>
      <c r="AD992" s="58">
        <v>45430.232830188703</v>
      </c>
      <c r="AE992" s="58">
        <v>8420.27</v>
      </c>
      <c r="AF992" s="58">
        <v>105.78</v>
      </c>
      <c r="AG992" s="58">
        <v>48.16</v>
      </c>
      <c r="AH992" s="58">
        <v>487.54</v>
      </c>
      <c r="AI992" s="58">
        <v>2332</v>
      </c>
      <c r="AJ992" s="58">
        <v>215.94</v>
      </c>
      <c r="AK992" s="58">
        <v>55.52</v>
      </c>
      <c r="AL992" s="58">
        <v>0</v>
      </c>
      <c r="AM992" s="58">
        <v>1956.01</v>
      </c>
      <c r="AN992" s="58">
        <v>22.6</v>
      </c>
      <c r="AO992" s="58">
        <v>1240.08</v>
      </c>
      <c r="AP992" s="58">
        <v>0</v>
      </c>
      <c r="AQ992" s="58">
        <v>6433.55</v>
      </c>
      <c r="AR992" s="58">
        <v>0</v>
      </c>
      <c r="AS992" s="58">
        <v>0</v>
      </c>
      <c r="AT992" s="58">
        <v>0</v>
      </c>
      <c r="AU992" s="58">
        <v>0</v>
      </c>
      <c r="AV992" s="58">
        <v>2132.3042905788802</v>
      </c>
      <c r="AW992" s="58">
        <v>23449.754290578901</v>
      </c>
      <c r="AX992" s="58">
        <v>62146.780952380897</v>
      </c>
      <c r="AY992" s="58">
        <v>6504.4339622641501</v>
      </c>
      <c r="AZ992" s="58">
        <v>68651.214914645097</v>
      </c>
      <c r="BA992" s="58">
        <v>54597.6297271113</v>
      </c>
    </row>
    <row r="993" spans="1:53">
      <c r="A993" s="56">
        <v>202406</v>
      </c>
      <c r="B993" s="56" t="s">
        <v>528</v>
      </c>
      <c r="C993" s="56" t="s">
        <v>296</v>
      </c>
      <c r="D993" s="56" t="s">
        <v>295</v>
      </c>
      <c r="E993" s="62" t="str">
        <f>VLOOKUP(C993,'[2]2024年门店-截止10.31'!A:C,3,0)</f>
        <v>营业</v>
      </c>
      <c r="F993" s="63">
        <f>VLOOKUP(C993,[2]面积!A:B,2,0)</f>
        <v>66.37</v>
      </c>
      <c r="G993" s="57" t="str">
        <f>IF(OR(E993="营业",E993="装修中"),VLOOKUP(C993,[2]当前组织架构!C:H,6,0),"")</f>
        <v>戴斌</v>
      </c>
      <c r="H993" s="57" t="str">
        <f>IF(OR(E993="营业",E993="装修中"),VLOOKUP(C993,[2]当前组织架构!C:H,5,0),"")</f>
        <v>董婷婷</v>
      </c>
      <c r="I993" s="58">
        <v>185274.82</v>
      </c>
      <c r="J993" s="58">
        <v>10487.25</v>
      </c>
      <c r="K993" s="58">
        <v>174787.57</v>
      </c>
      <c r="L993" s="58">
        <v>8794.1299999999992</v>
      </c>
      <c r="M993" s="58">
        <v>10440.89</v>
      </c>
      <c r="N993" s="58">
        <v>9844.48</v>
      </c>
      <c r="O993" s="58">
        <v>22591.3</v>
      </c>
      <c r="P993" s="58">
        <v>0</v>
      </c>
      <c r="Q993" s="58">
        <v>-617.62485121608199</v>
      </c>
      <c r="R993" s="58">
        <v>51053.175148783899</v>
      </c>
      <c r="S993" s="58">
        <v>9570.6944116467603</v>
      </c>
      <c r="T993" s="58">
        <v>0</v>
      </c>
      <c r="U993" s="58">
        <v>2830.5</v>
      </c>
      <c r="V993" s="58">
        <v>63454.369560430699</v>
      </c>
      <c r="W993" s="58">
        <v>111333.200439569</v>
      </c>
      <c r="X993" s="58">
        <v>27136.080000000002</v>
      </c>
      <c r="Y993" s="58">
        <v>5159.3999999999996</v>
      </c>
      <c r="Z993" s="58">
        <v>704.27</v>
      </c>
      <c r="AA993" s="58">
        <v>7317.9</v>
      </c>
      <c r="AB993" s="58">
        <v>369.27188679245</v>
      </c>
      <c r="AC993" s="58">
        <v>0</v>
      </c>
      <c r="AD993" s="58">
        <v>40686.921886792501</v>
      </c>
      <c r="AE993" s="58">
        <v>3500</v>
      </c>
      <c r="AF993" s="58">
        <v>0</v>
      </c>
      <c r="AG993" s="58">
        <v>208.85</v>
      </c>
      <c r="AH993" s="58">
        <v>561.83000000000004</v>
      </c>
      <c r="AI993" s="58">
        <v>0</v>
      </c>
      <c r="AJ993" s="58">
        <v>23.01</v>
      </c>
      <c r="AK993" s="58">
        <v>40.46</v>
      </c>
      <c r="AL993" s="58">
        <v>0</v>
      </c>
      <c r="AM993" s="58">
        <v>1116.77</v>
      </c>
      <c r="AN993" s="58">
        <v>2394.62</v>
      </c>
      <c r="AO993" s="58">
        <v>508.98</v>
      </c>
      <c r="AP993" s="58">
        <v>0</v>
      </c>
      <c r="AQ993" s="58">
        <v>0</v>
      </c>
      <c r="AR993" s="58">
        <v>0</v>
      </c>
      <c r="AS993" s="58">
        <v>0</v>
      </c>
      <c r="AT993" s="58">
        <v>0</v>
      </c>
      <c r="AU993" s="58">
        <v>0</v>
      </c>
      <c r="AV993" s="58">
        <v>2127.51069375834</v>
      </c>
      <c r="AW993" s="58">
        <v>10482.030693758299</v>
      </c>
      <c r="AX993" s="58">
        <v>40459.504761904798</v>
      </c>
      <c r="AY993" s="58">
        <v>5259.5094339622601</v>
      </c>
      <c r="AZ993" s="58">
        <v>45719.014195867101</v>
      </c>
      <c r="BA993" s="58">
        <v>14445.233663151101</v>
      </c>
    </row>
    <row r="994" spans="1:53">
      <c r="A994" s="56">
        <v>202406</v>
      </c>
      <c r="B994" s="56" t="s">
        <v>528</v>
      </c>
      <c r="C994" s="56" t="s">
        <v>294</v>
      </c>
      <c r="D994" s="56" t="s">
        <v>293</v>
      </c>
      <c r="E994" s="62" t="str">
        <f>VLOOKUP(C994,'[2]2024年门店-截止10.31'!A:C,3,0)</f>
        <v>营业</v>
      </c>
      <c r="F994" s="63">
        <f>VLOOKUP(C994,[2]面积!A:B,2,0)</f>
        <v>40</v>
      </c>
      <c r="G994" s="57" t="str">
        <f>IF(OR(E994="营业",E994="装修中"),VLOOKUP(C994,[2]当前组织架构!C:H,6,0),"")</f>
        <v>戴斌</v>
      </c>
      <c r="H994" s="57" t="str">
        <f>IF(OR(E994="营业",E994="装修中"),VLOOKUP(C994,[2]当前组织架构!C:H,5,0),"")</f>
        <v>董婷婷</v>
      </c>
      <c r="I994" s="58">
        <v>209596.76</v>
      </c>
      <c r="J994" s="58">
        <v>11863.97</v>
      </c>
      <c r="K994" s="58">
        <v>197732.79</v>
      </c>
      <c r="L994" s="58">
        <v>10656.37</v>
      </c>
      <c r="M994" s="58">
        <v>11083.73</v>
      </c>
      <c r="N994" s="58">
        <v>11111.04</v>
      </c>
      <c r="O994" s="58">
        <v>24064.41</v>
      </c>
      <c r="P994" s="58">
        <v>0</v>
      </c>
      <c r="Q994" s="58">
        <v>-680.31573152789394</v>
      </c>
      <c r="R994" s="58">
        <v>56235.234268472101</v>
      </c>
      <c r="S994" s="58">
        <v>10323.9213411046</v>
      </c>
      <c r="T994" s="58">
        <v>0</v>
      </c>
      <c r="U994" s="58">
        <v>2890.4</v>
      </c>
      <c r="V994" s="58">
        <v>69449.555609576695</v>
      </c>
      <c r="W994" s="58">
        <v>128283.23439042299</v>
      </c>
      <c r="X994" s="58">
        <v>28907.45</v>
      </c>
      <c r="Y994" s="58">
        <v>6794.67</v>
      </c>
      <c r="Z994" s="58">
        <v>2512.71</v>
      </c>
      <c r="AA994" s="58">
        <v>7841.16</v>
      </c>
      <c r="AB994" s="58">
        <v>-474.70962264151001</v>
      </c>
      <c r="AC994" s="58">
        <v>0</v>
      </c>
      <c r="AD994" s="58">
        <v>45581.280377358496</v>
      </c>
      <c r="AE994" s="58">
        <v>0</v>
      </c>
      <c r="AF994" s="58">
        <v>200</v>
      </c>
      <c r="AG994" s="58">
        <v>477.63</v>
      </c>
      <c r="AH994" s="58">
        <v>692.33</v>
      </c>
      <c r="AI994" s="58">
        <v>660.18</v>
      </c>
      <c r="AJ994" s="58">
        <v>46.02</v>
      </c>
      <c r="AK994" s="58">
        <v>33.53</v>
      </c>
      <c r="AL994" s="58">
        <v>0</v>
      </c>
      <c r="AM994" s="58">
        <v>2758.75</v>
      </c>
      <c r="AN994" s="58">
        <v>830.37</v>
      </c>
      <c r="AO994" s="58">
        <v>545.71</v>
      </c>
      <c r="AP994" s="58">
        <v>0</v>
      </c>
      <c r="AQ994" s="58">
        <v>0</v>
      </c>
      <c r="AR994" s="58">
        <v>0</v>
      </c>
      <c r="AS994" s="58">
        <v>0</v>
      </c>
      <c r="AT994" s="58">
        <v>0</v>
      </c>
      <c r="AU994" s="58">
        <v>0</v>
      </c>
      <c r="AV994" s="58">
        <v>2363.7630436725799</v>
      </c>
      <c r="AW994" s="58">
        <v>8608.2830436725799</v>
      </c>
      <c r="AX994" s="58">
        <v>34574.942857142902</v>
      </c>
      <c r="AY994" s="58">
        <v>3962.2641509434002</v>
      </c>
      <c r="AZ994" s="58">
        <v>38537.207008086298</v>
      </c>
      <c r="BA994" s="58">
        <v>35556.463961305599</v>
      </c>
    </row>
    <row r="995" spans="1:53">
      <c r="A995" s="56">
        <v>202406</v>
      </c>
      <c r="B995" s="56" t="s">
        <v>531</v>
      </c>
      <c r="C995" s="56" t="s">
        <v>302</v>
      </c>
      <c r="D995" s="56" t="s">
        <v>301</v>
      </c>
      <c r="E995" s="62" t="str">
        <f>VLOOKUP(C995,'[2]2024年门店-截止10.31'!A:C,3,0)</f>
        <v>营业</v>
      </c>
      <c r="F995" s="63">
        <f>VLOOKUP(C995,[2]面积!A:B,2,0)</f>
        <v>75</v>
      </c>
      <c r="G995" s="57" t="str">
        <f>IF(OR(E995="营业",E995="装修中"),VLOOKUP(C995,[2]当前组织架构!C:H,6,0),"")</f>
        <v>刘佳</v>
      </c>
      <c r="H995" s="57" t="str">
        <f>IF(OR(E995="营业",E995="装修中"),VLOOKUP(C995,[2]当前组织架构!C:H,5,0),"")</f>
        <v>孟祥苹</v>
      </c>
      <c r="I995" s="58">
        <v>152983.79</v>
      </c>
      <c r="J995" s="58">
        <v>8659.4600000000191</v>
      </c>
      <c r="K995" s="58">
        <v>144324.32999999999</v>
      </c>
      <c r="L995" s="58">
        <v>6511.98</v>
      </c>
      <c r="M995" s="58">
        <v>8215.35</v>
      </c>
      <c r="N995" s="58">
        <v>6693.47</v>
      </c>
      <c r="O995" s="58">
        <v>19774.98</v>
      </c>
      <c r="P995" s="58">
        <v>0</v>
      </c>
      <c r="Q995" s="58">
        <v>-430.70640359902097</v>
      </c>
      <c r="R995" s="58">
        <v>40765.073596401002</v>
      </c>
      <c r="S995" s="58">
        <v>7668.43109485488</v>
      </c>
      <c r="T995" s="58">
        <v>0</v>
      </c>
      <c r="U995" s="58">
        <v>1926.61</v>
      </c>
      <c r="V995" s="58">
        <v>50360.114691255898</v>
      </c>
      <c r="W995" s="58">
        <v>93964.215308744097</v>
      </c>
      <c r="X995" s="58">
        <v>18635.04</v>
      </c>
      <c r="Y995" s="58">
        <v>5913.34</v>
      </c>
      <c r="Z995" s="58">
        <v>845.07</v>
      </c>
      <c r="AA995" s="58">
        <v>6787.36</v>
      </c>
      <c r="AB995" s="58">
        <v>516.89283018868002</v>
      </c>
      <c r="AC995" s="58">
        <v>0</v>
      </c>
      <c r="AD995" s="58">
        <v>32697.7028301887</v>
      </c>
      <c r="AE995" s="58">
        <v>3228.94</v>
      </c>
      <c r="AF995" s="58">
        <v>0</v>
      </c>
      <c r="AG995" s="58">
        <v>526.96</v>
      </c>
      <c r="AH995" s="58">
        <v>477.7</v>
      </c>
      <c r="AI995" s="58">
        <v>850</v>
      </c>
      <c r="AJ995" s="58">
        <v>0</v>
      </c>
      <c r="AK995" s="58">
        <v>75.44</v>
      </c>
      <c r="AL995" s="58">
        <v>0</v>
      </c>
      <c r="AM995" s="58">
        <v>1226.02</v>
      </c>
      <c r="AN995" s="58">
        <v>1092.3699999999999</v>
      </c>
      <c r="AO995" s="58">
        <v>706.97</v>
      </c>
      <c r="AP995" s="58">
        <v>0</v>
      </c>
      <c r="AQ995" s="58">
        <v>0</v>
      </c>
      <c r="AR995" s="58">
        <v>0</v>
      </c>
      <c r="AS995" s="58">
        <v>0</v>
      </c>
      <c r="AT995" s="58">
        <v>0</v>
      </c>
      <c r="AU995" s="58">
        <v>0</v>
      </c>
      <c r="AV995" s="58">
        <v>2630.4111059151601</v>
      </c>
      <c r="AW995" s="58">
        <v>10814.8111059152</v>
      </c>
      <c r="AX995" s="58">
        <v>38928.571428571398</v>
      </c>
      <c r="AY995" s="58">
        <v>13225</v>
      </c>
      <c r="AZ995" s="58">
        <v>52153.571428571398</v>
      </c>
      <c r="BA995" s="58">
        <v>-1701.8700559312099</v>
      </c>
    </row>
    <row r="996" spans="1:53">
      <c r="A996" s="56">
        <v>202406</v>
      </c>
      <c r="B996" s="56" t="s">
        <v>531</v>
      </c>
      <c r="C996" s="56" t="s">
        <v>292</v>
      </c>
      <c r="D996" s="56" t="s">
        <v>291</v>
      </c>
      <c r="E996" s="62" t="str">
        <f>VLOOKUP(C996,'[2]2024年门店-截止10.31'!A:C,3,0)</f>
        <v>营业</v>
      </c>
      <c r="F996" s="63">
        <f>VLOOKUP(C996,[2]面积!A:B,2,0)</f>
        <v>132</v>
      </c>
      <c r="G996" s="57" t="str">
        <f>IF(OR(E996="营业",E996="装修中"),VLOOKUP(C996,[2]当前组织架构!C:H,6,0),"")</f>
        <v>刘佳</v>
      </c>
      <c r="H996" s="57" t="str">
        <f>IF(OR(E996="营业",E996="装修中"),VLOOKUP(C996,[2]当前组织架构!C:H,5,0),"")</f>
        <v>巨伦</v>
      </c>
      <c r="I996" s="58">
        <v>276060.82</v>
      </c>
      <c r="J996" s="58">
        <v>8040.6099999999897</v>
      </c>
      <c r="K996" s="58">
        <v>268020.21000000002</v>
      </c>
      <c r="L996" s="58">
        <v>13224.11</v>
      </c>
      <c r="M996" s="58">
        <v>17952.650000000001</v>
      </c>
      <c r="N996" s="58">
        <v>7561.29</v>
      </c>
      <c r="O996" s="58">
        <v>38234.83</v>
      </c>
      <c r="P996" s="58">
        <v>0</v>
      </c>
      <c r="Q996" s="58">
        <v>-804.75991277405103</v>
      </c>
      <c r="R996" s="58">
        <v>76168.120087225994</v>
      </c>
      <c r="S996" s="58">
        <v>14650.3405820273</v>
      </c>
      <c r="T996" s="58">
        <v>448.88</v>
      </c>
      <c r="U996" s="58">
        <v>2457.1799999999998</v>
      </c>
      <c r="V996" s="58">
        <v>93724.520669253296</v>
      </c>
      <c r="W996" s="58">
        <v>174295.689330747</v>
      </c>
      <c r="X996" s="58">
        <v>20717.490000000002</v>
      </c>
      <c r="Y996" s="58">
        <v>12786.09</v>
      </c>
      <c r="Z996" s="58">
        <v>363.32</v>
      </c>
      <c r="AA996" s="58">
        <v>6250.33</v>
      </c>
      <c r="AB996" s="58">
        <v>408.23188679244998</v>
      </c>
      <c r="AC996" s="58">
        <v>0</v>
      </c>
      <c r="AD996" s="58">
        <v>40525.461886792502</v>
      </c>
      <c r="AE996" s="58">
        <v>6300</v>
      </c>
      <c r="AF996" s="58">
        <v>0</v>
      </c>
      <c r="AG996" s="58">
        <v>1363.11</v>
      </c>
      <c r="AH996" s="58">
        <v>500</v>
      </c>
      <c r="AI996" s="58">
        <v>0</v>
      </c>
      <c r="AJ996" s="58">
        <v>46.03</v>
      </c>
      <c r="AK996" s="58">
        <v>48.49</v>
      </c>
      <c r="AL996" s="58">
        <v>0</v>
      </c>
      <c r="AM996" s="58">
        <v>1565.28</v>
      </c>
      <c r="AN996" s="58">
        <v>389.82</v>
      </c>
      <c r="AO996" s="58">
        <v>692.53</v>
      </c>
      <c r="AP996" s="58">
        <v>0</v>
      </c>
      <c r="AQ996" s="58">
        <v>0</v>
      </c>
      <c r="AR996" s="58">
        <v>0</v>
      </c>
      <c r="AS996" s="58">
        <v>0</v>
      </c>
      <c r="AT996" s="58">
        <v>0</v>
      </c>
      <c r="AU996" s="58">
        <v>0</v>
      </c>
      <c r="AV996" s="58">
        <v>2534.4519864182998</v>
      </c>
      <c r="AW996" s="58">
        <v>13439.711986418301</v>
      </c>
      <c r="AX996" s="58">
        <v>33660</v>
      </c>
      <c r="AY996" s="58">
        <v>11475.24</v>
      </c>
      <c r="AZ996" s="58">
        <v>45135.24</v>
      </c>
      <c r="BA996" s="58">
        <v>75195.275457536205</v>
      </c>
    </row>
    <row r="997" spans="1:53">
      <c r="A997" s="56">
        <v>202406</v>
      </c>
      <c r="B997" s="56" t="s">
        <v>528</v>
      </c>
      <c r="C997" s="56" t="s">
        <v>298</v>
      </c>
      <c r="D997" s="56" t="s">
        <v>297</v>
      </c>
      <c r="E997" s="62" t="str">
        <f>VLOOKUP(C997,'[2]2024年门店-截止10.31'!A:C,3,0)</f>
        <v>营业</v>
      </c>
      <c r="F997" s="63">
        <f>VLOOKUP(C997,[2]面积!A:B,2,0)</f>
        <v>73.8</v>
      </c>
      <c r="G997" s="57" t="str">
        <f>IF(OR(E997="营业",E997="装修中"),VLOOKUP(C997,[2]当前组织架构!C:H,6,0),"")</f>
        <v>孙军</v>
      </c>
      <c r="H997" s="57" t="str">
        <f>IF(OR(E997="营业",E997="装修中"),VLOOKUP(C997,[2]当前组织架构!C:H,5,0),"")</f>
        <v>甘胜斌</v>
      </c>
      <c r="I997" s="58">
        <v>148390.85999999999</v>
      </c>
      <c r="J997" s="58">
        <v>8399.4799999999796</v>
      </c>
      <c r="K997" s="58">
        <v>139991.38</v>
      </c>
      <c r="L997" s="58">
        <v>6957.93</v>
      </c>
      <c r="M997" s="58">
        <v>7043</v>
      </c>
      <c r="N997" s="58">
        <v>7360.91</v>
      </c>
      <c r="O997" s="58">
        <v>16748.04</v>
      </c>
      <c r="P997" s="58">
        <v>0</v>
      </c>
      <c r="Q997" s="58">
        <v>-455.53018271175898</v>
      </c>
      <c r="R997" s="58">
        <v>37654.349817288203</v>
      </c>
      <c r="S997" s="58">
        <v>7081.7131657152704</v>
      </c>
      <c r="T997" s="58">
        <v>0</v>
      </c>
      <c r="U997" s="58">
        <v>2672.48</v>
      </c>
      <c r="V997" s="58">
        <v>47408.542983003499</v>
      </c>
      <c r="W997" s="58">
        <v>92582.837016996506</v>
      </c>
      <c r="X997" s="58">
        <v>20933.5</v>
      </c>
      <c r="Y997" s="58">
        <v>7967.28</v>
      </c>
      <c r="Z997" s="58">
        <v>1816.13</v>
      </c>
      <c r="AA997" s="58">
        <v>4510.9799999999996</v>
      </c>
      <c r="AB997" s="58">
        <v>1795.91339622641</v>
      </c>
      <c r="AC997" s="58">
        <v>0</v>
      </c>
      <c r="AD997" s="58">
        <v>37023.803396226402</v>
      </c>
      <c r="AE997" s="58">
        <v>5203.66</v>
      </c>
      <c r="AF997" s="58">
        <v>0</v>
      </c>
      <c r="AG997" s="58">
        <v>607.39</v>
      </c>
      <c r="AH997" s="58">
        <v>589</v>
      </c>
      <c r="AI997" s="58">
        <v>238.9</v>
      </c>
      <c r="AJ997" s="58">
        <v>0</v>
      </c>
      <c r="AK997" s="58">
        <v>44.2</v>
      </c>
      <c r="AL997" s="58">
        <v>0</v>
      </c>
      <c r="AM997" s="58">
        <v>1488.71</v>
      </c>
      <c r="AN997" s="58">
        <v>503.32</v>
      </c>
      <c r="AO997" s="58">
        <v>611.13</v>
      </c>
      <c r="AP997" s="58">
        <v>0</v>
      </c>
      <c r="AQ997" s="58">
        <v>300</v>
      </c>
      <c r="AR997" s="58">
        <v>0</v>
      </c>
      <c r="AS997" s="58">
        <v>0</v>
      </c>
      <c r="AT997" s="58">
        <v>0</v>
      </c>
      <c r="AU997" s="58">
        <v>0</v>
      </c>
      <c r="AV997" s="58">
        <v>2127.51069375834</v>
      </c>
      <c r="AW997" s="58">
        <v>11713.8206937583</v>
      </c>
      <c r="AX997" s="58">
        <v>38541.523809523802</v>
      </c>
      <c r="AY997" s="58">
        <v>7782.0754716981101</v>
      </c>
      <c r="AZ997" s="58">
        <v>46323.599281221897</v>
      </c>
      <c r="BA997" s="58">
        <v>-2478.3863542101099</v>
      </c>
    </row>
    <row r="998" spans="1:53">
      <c r="A998" s="56">
        <v>202406</v>
      </c>
      <c r="B998" s="56" t="s">
        <v>528</v>
      </c>
      <c r="C998" s="56" t="s">
        <v>300</v>
      </c>
      <c r="D998" s="56" t="s">
        <v>299</v>
      </c>
      <c r="E998" s="62" t="str">
        <f>VLOOKUP(C998,'[2]2024年门店-截止10.31'!A:C,3,0)</f>
        <v>营业</v>
      </c>
      <c r="F998" s="63">
        <f>VLOOKUP(C998,[2]面积!A:B,2,0)</f>
        <v>67</v>
      </c>
      <c r="G998" s="57" t="str">
        <f>IF(OR(E998="营业",E998="装修中"),VLOOKUP(C998,[2]当前组织架构!C:H,6,0),"")</f>
        <v>江远洋</v>
      </c>
      <c r="H998" s="57" t="str">
        <f>IF(OR(E998="营业",E998="装修中"),VLOOKUP(C998,[2]当前组织架构!C:H,5,0),"")</f>
        <v>许瑛伦</v>
      </c>
      <c r="I998" s="58">
        <v>190986.67</v>
      </c>
      <c r="J998" s="58">
        <v>5562.72</v>
      </c>
      <c r="K998" s="58">
        <v>185423.95</v>
      </c>
      <c r="L998" s="58">
        <v>10745.53</v>
      </c>
      <c r="M998" s="58">
        <v>10822.17</v>
      </c>
      <c r="N998" s="58">
        <v>9418.0300000000007</v>
      </c>
      <c r="O998" s="58">
        <v>28356.19</v>
      </c>
      <c r="P998" s="58">
        <v>0</v>
      </c>
      <c r="Q998" s="58">
        <v>-709.31830958445903</v>
      </c>
      <c r="R998" s="58">
        <v>58632.601690415497</v>
      </c>
      <c r="S998" s="58">
        <v>11633.223846077</v>
      </c>
      <c r="T998" s="58">
        <v>298.56</v>
      </c>
      <c r="U998" s="58">
        <v>4207.04</v>
      </c>
      <c r="V998" s="58">
        <v>74771.425536492505</v>
      </c>
      <c r="W998" s="58">
        <v>110652.524463508</v>
      </c>
      <c r="X998" s="58">
        <v>22126.83</v>
      </c>
      <c r="Y998" s="58">
        <v>2002.59</v>
      </c>
      <c r="Z998" s="58">
        <v>574.6</v>
      </c>
      <c r="AA998" s="58">
        <v>1883.74</v>
      </c>
      <c r="AB998" s="58">
        <v>3426.7666037735898</v>
      </c>
      <c r="AC998" s="58">
        <v>0</v>
      </c>
      <c r="AD998" s="58">
        <v>30014.5266037736</v>
      </c>
      <c r="AE998" s="58">
        <v>2863.78</v>
      </c>
      <c r="AF998" s="58">
        <v>0</v>
      </c>
      <c r="AG998" s="58">
        <v>306.92</v>
      </c>
      <c r="AH998" s="58">
        <v>541.62</v>
      </c>
      <c r="AI998" s="58">
        <v>0</v>
      </c>
      <c r="AJ998" s="58">
        <v>0</v>
      </c>
      <c r="AK998" s="58">
        <v>206.55</v>
      </c>
      <c r="AL998" s="58">
        <v>0</v>
      </c>
      <c r="AM998" s="58">
        <v>1460.66</v>
      </c>
      <c r="AN998" s="58">
        <v>389.82</v>
      </c>
      <c r="AO998" s="58">
        <v>733.89</v>
      </c>
      <c r="AP998" s="58">
        <v>0</v>
      </c>
      <c r="AQ998" s="58">
        <v>324</v>
      </c>
      <c r="AR998" s="58">
        <v>0</v>
      </c>
      <c r="AS998" s="58">
        <v>0</v>
      </c>
      <c r="AT998" s="58">
        <v>0</v>
      </c>
      <c r="AU998" s="58">
        <v>0</v>
      </c>
      <c r="AV998" s="58">
        <v>2132.3042905788802</v>
      </c>
      <c r="AW998" s="58">
        <v>8959.5442905788805</v>
      </c>
      <c r="AX998" s="58">
        <v>42042</v>
      </c>
      <c r="AY998" s="58">
        <v>7359.8</v>
      </c>
      <c r="AZ998" s="58">
        <v>49401.8</v>
      </c>
      <c r="BA998" s="58">
        <v>22276.6535691555</v>
      </c>
    </row>
    <row r="999" spans="1:53">
      <c r="A999" s="56">
        <v>202406</v>
      </c>
      <c r="B999" s="56" t="s">
        <v>531</v>
      </c>
      <c r="C999" s="56" t="s">
        <v>304</v>
      </c>
      <c r="D999" s="56" t="s">
        <v>303</v>
      </c>
      <c r="E999" s="62" t="str">
        <f>VLOOKUP(C999,'[2]2024年门店-截止10.31'!A:C,3,0)</f>
        <v>营业</v>
      </c>
      <c r="F999" s="63">
        <f>VLOOKUP(C999,[2]面积!A:B,2,0)</f>
        <v>75</v>
      </c>
      <c r="G999" s="57" t="str">
        <f>IF(OR(E999="营业",E999="装修中"),VLOOKUP(C999,[2]当前组织架构!C:H,6,0),"")</f>
        <v>刘佳</v>
      </c>
      <c r="H999" s="57" t="str">
        <f>IF(OR(E999="营业",E999="装修中"),VLOOKUP(C999,[2]当前组织架构!C:H,5,0),"")</f>
        <v>刘传良</v>
      </c>
      <c r="I999" s="58">
        <v>206753.28</v>
      </c>
      <c r="J999" s="58">
        <v>11703.02</v>
      </c>
      <c r="K999" s="58">
        <v>195050.26</v>
      </c>
      <c r="L999" s="58">
        <v>9541.81</v>
      </c>
      <c r="M999" s="58">
        <v>12500.39</v>
      </c>
      <c r="N999" s="58">
        <v>10306.290000000001</v>
      </c>
      <c r="O999" s="58">
        <v>27836.799999999999</v>
      </c>
      <c r="P999" s="58">
        <v>0</v>
      </c>
      <c r="Q999" s="58">
        <v>-629.24381588269796</v>
      </c>
      <c r="R999" s="58">
        <v>59556.046184117302</v>
      </c>
      <c r="S999" s="58">
        <v>10939.316791020699</v>
      </c>
      <c r="T999" s="58">
        <v>0</v>
      </c>
      <c r="U999" s="58">
        <v>2377.3000000000002</v>
      </c>
      <c r="V999" s="58">
        <v>72872.662975137995</v>
      </c>
      <c r="W999" s="58">
        <v>122177.597024862</v>
      </c>
      <c r="X999" s="58">
        <v>29743.57</v>
      </c>
      <c r="Y999" s="58">
        <v>3741.88</v>
      </c>
      <c r="Z999" s="58">
        <v>1268.81</v>
      </c>
      <c r="AA999" s="58">
        <v>5179.3599999999997</v>
      </c>
      <c r="AB999" s="58">
        <v>2022.1988679245301</v>
      </c>
      <c r="AC999" s="58">
        <v>0</v>
      </c>
      <c r="AD999" s="58">
        <v>41955.8188679245</v>
      </c>
      <c r="AE999" s="58">
        <v>5218.5</v>
      </c>
      <c r="AF999" s="58">
        <v>0</v>
      </c>
      <c r="AG999" s="58">
        <v>651.29</v>
      </c>
      <c r="AH999" s="58">
        <v>524</v>
      </c>
      <c r="AI999" s="58">
        <v>0</v>
      </c>
      <c r="AJ999" s="58">
        <v>0</v>
      </c>
      <c r="AK999" s="58">
        <v>44.12</v>
      </c>
      <c r="AL999" s="58">
        <v>0</v>
      </c>
      <c r="AM999" s="58">
        <v>715.56</v>
      </c>
      <c r="AN999" s="58">
        <v>1497.37</v>
      </c>
      <c r="AO999" s="58">
        <v>428.68</v>
      </c>
      <c r="AP999" s="58">
        <v>0</v>
      </c>
      <c r="AQ999" s="58">
        <v>0</v>
      </c>
      <c r="AR999" s="58">
        <v>0</v>
      </c>
      <c r="AS999" s="58">
        <v>0</v>
      </c>
      <c r="AT999" s="58">
        <v>0</v>
      </c>
      <c r="AU999" s="58">
        <v>0</v>
      </c>
      <c r="AV999" s="58">
        <v>1890.7645650346601</v>
      </c>
      <c r="AW999" s="58">
        <v>10970.284565034701</v>
      </c>
      <c r="AX999" s="58">
        <v>22392.857142857101</v>
      </c>
      <c r="AY999" s="58">
        <v>11158.0188679245</v>
      </c>
      <c r="AZ999" s="58">
        <v>33550.876010781598</v>
      </c>
      <c r="BA999" s="58">
        <v>35700.617581121202</v>
      </c>
    </row>
    <row r="1000" spans="1:53">
      <c r="A1000" s="56">
        <v>202406</v>
      </c>
      <c r="B1000" s="56" t="s">
        <v>528</v>
      </c>
      <c r="C1000" s="56" t="s">
        <v>306</v>
      </c>
      <c r="D1000" s="56" t="s">
        <v>305</v>
      </c>
      <c r="E1000" s="62" t="str">
        <f>VLOOKUP(C1000,'[2]2024年门店-截止10.31'!A:C,3,0)</f>
        <v>营业</v>
      </c>
      <c r="F1000" s="63">
        <f>VLOOKUP(C1000,[2]面积!A:B,2,0)</f>
        <v>92</v>
      </c>
      <c r="G1000" s="57" t="str">
        <f>IF(OR(E1000="营业",E1000="装修中"),VLOOKUP(C1000,[2]当前组织架构!C:H,6,0),"")</f>
        <v>刘佳</v>
      </c>
      <c r="H1000" s="57" t="str">
        <f>IF(OR(E1000="营业",E1000="装修中"),VLOOKUP(C1000,[2]当前组织架构!C:H,5,0),"")</f>
        <v>袁春福</v>
      </c>
      <c r="I1000" s="58">
        <v>204297.07</v>
      </c>
      <c r="J1000" s="58">
        <v>5950.3999999999896</v>
      </c>
      <c r="K1000" s="58">
        <v>198346.67</v>
      </c>
      <c r="L1000" s="58">
        <v>10134.76</v>
      </c>
      <c r="M1000" s="58">
        <v>8097.78</v>
      </c>
      <c r="N1000" s="58">
        <v>8005.72</v>
      </c>
      <c r="O1000" s="58">
        <v>21646.959999999999</v>
      </c>
      <c r="P1000" s="58">
        <v>0</v>
      </c>
      <c r="Q1000" s="58">
        <v>-572.37553662705795</v>
      </c>
      <c r="R1000" s="58">
        <v>47312.844463372901</v>
      </c>
      <c r="S1000" s="58">
        <v>9058.6782969582</v>
      </c>
      <c r="T1000" s="58">
        <v>720.14</v>
      </c>
      <c r="U1000" s="58">
        <v>9005.4599999999991</v>
      </c>
      <c r="V1000" s="58">
        <v>66097.122760331098</v>
      </c>
      <c r="W1000" s="58">
        <v>132249.54723966899</v>
      </c>
      <c r="X1000" s="58">
        <v>22926.99</v>
      </c>
      <c r="Y1000" s="58">
        <v>8196.69</v>
      </c>
      <c r="Z1000" s="58">
        <v>1476.23</v>
      </c>
      <c r="AA1000" s="58">
        <v>5166.38</v>
      </c>
      <c r="AB1000" s="58">
        <v>1871.3518867924499</v>
      </c>
      <c r="AC1000" s="58">
        <v>0</v>
      </c>
      <c r="AD1000" s="58">
        <v>39637.641886792502</v>
      </c>
      <c r="AE1000" s="58">
        <v>4139</v>
      </c>
      <c r="AF1000" s="58">
        <v>0</v>
      </c>
      <c r="AG1000" s="58">
        <v>826.97</v>
      </c>
      <c r="AH1000" s="58">
        <v>461.4</v>
      </c>
      <c r="AI1000" s="58">
        <v>0</v>
      </c>
      <c r="AJ1000" s="58">
        <v>240</v>
      </c>
      <c r="AK1000" s="58">
        <v>79.56</v>
      </c>
      <c r="AL1000" s="58">
        <v>0</v>
      </c>
      <c r="AM1000" s="58">
        <v>1560.73</v>
      </c>
      <c r="AN1000" s="58">
        <v>606.79999999999995</v>
      </c>
      <c r="AO1000" s="58">
        <v>496.79</v>
      </c>
      <c r="AP1000" s="58">
        <v>0</v>
      </c>
      <c r="AQ1000" s="58">
        <v>0</v>
      </c>
      <c r="AR1000" s="58">
        <v>0</v>
      </c>
      <c r="AS1000" s="58">
        <v>0</v>
      </c>
      <c r="AT1000" s="58">
        <v>0</v>
      </c>
      <c r="AU1000" s="58">
        <v>0</v>
      </c>
      <c r="AV1000" s="58">
        <v>1814.58538709662</v>
      </c>
      <c r="AW1000" s="58">
        <v>10225.8353870966</v>
      </c>
      <c r="AX1000" s="58">
        <v>43374</v>
      </c>
      <c r="AY1000" s="58">
        <v>10380</v>
      </c>
      <c r="AZ1000" s="58">
        <v>53754</v>
      </c>
      <c r="BA1000" s="58">
        <v>28632.069965779901</v>
      </c>
    </row>
    <row r="1001" spans="1:53">
      <c r="A1001" s="56">
        <v>202406</v>
      </c>
      <c r="B1001" s="56" t="s">
        <v>528</v>
      </c>
      <c r="C1001" s="56" t="s">
        <v>308</v>
      </c>
      <c r="D1001" s="56" t="s">
        <v>307</v>
      </c>
      <c r="E1001" s="62" t="str">
        <f>VLOOKUP(C1001,'[2]2024年门店-截止10.31'!A:C,3,0)</f>
        <v>已闭店</v>
      </c>
      <c r="F1001" s="63">
        <f>VLOOKUP(C1001,[2]面积!A:B,2,0)</f>
        <v>25</v>
      </c>
      <c r="G1001" s="57" t="str">
        <f>IF(OR(E1001="营业",E1001="装修中"),VLOOKUP(C1001,[2]当前组织架构!C:H,6,0),"")</f>
        <v/>
      </c>
      <c r="H1001" s="57" t="str">
        <f>IF(OR(E1001="营业",E1001="装修中"),VLOOKUP(C1001,[2]当前组织架构!C:H,5,0),"")</f>
        <v/>
      </c>
      <c r="I1001" s="58">
        <v>84254.41</v>
      </c>
      <c r="J1001" s="58">
        <v>4769.1200000000099</v>
      </c>
      <c r="K1001" s="58">
        <v>79485.289999999994</v>
      </c>
      <c r="L1001" s="58">
        <v>5281.04</v>
      </c>
      <c r="M1001" s="58">
        <v>3486.22</v>
      </c>
      <c r="N1001" s="58">
        <v>6439.29</v>
      </c>
      <c r="O1001" s="58">
        <v>9804.7999999999993</v>
      </c>
      <c r="P1001" s="58">
        <v>0</v>
      </c>
      <c r="Q1001" s="58">
        <v>-298.962495693184</v>
      </c>
      <c r="R1001" s="58">
        <v>24712.3875043068</v>
      </c>
      <c r="S1001" s="58">
        <v>4331.8254804091603</v>
      </c>
      <c r="T1001" s="58">
        <v>0</v>
      </c>
      <c r="U1001" s="58">
        <v>2318.66</v>
      </c>
      <c r="V1001" s="58">
        <v>31362.872984715999</v>
      </c>
      <c r="W1001" s="58">
        <v>48122.417015284002</v>
      </c>
      <c r="X1001" s="58">
        <v>15424</v>
      </c>
      <c r="Y1001" s="58">
        <v>4062.76</v>
      </c>
      <c r="Z1001" s="58">
        <v>488.81</v>
      </c>
      <c r="AA1001" s="58">
        <v>1995.3</v>
      </c>
      <c r="AB1001" s="58">
        <v>1869.3033962264101</v>
      </c>
      <c r="AC1001" s="58">
        <v>0</v>
      </c>
      <c r="AD1001" s="58">
        <v>23840.173396226401</v>
      </c>
      <c r="AE1001" s="58">
        <v>6141.43</v>
      </c>
      <c r="AF1001" s="58">
        <v>0</v>
      </c>
      <c r="AG1001" s="58">
        <v>696.89</v>
      </c>
      <c r="AH1001" s="58">
        <v>561.83000000000004</v>
      </c>
      <c r="AI1001" s="58">
        <v>0</v>
      </c>
      <c r="AJ1001" s="58">
        <v>0</v>
      </c>
      <c r="AK1001" s="58">
        <v>29.67</v>
      </c>
      <c r="AL1001" s="58">
        <v>0</v>
      </c>
      <c r="AM1001" s="58">
        <v>1269</v>
      </c>
      <c r="AN1001" s="58">
        <v>210.57</v>
      </c>
      <c r="AO1001" s="58">
        <v>333.64</v>
      </c>
      <c r="AP1001" s="58">
        <v>0</v>
      </c>
      <c r="AQ1001" s="58">
        <v>0</v>
      </c>
      <c r="AR1001" s="58">
        <v>0</v>
      </c>
      <c r="AS1001" s="58">
        <v>0</v>
      </c>
      <c r="AT1001" s="58">
        <v>0</v>
      </c>
      <c r="AU1001" s="58">
        <v>0</v>
      </c>
      <c r="AV1001" s="58">
        <v>2127.51069375834</v>
      </c>
      <c r="AW1001" s="58">
        <v>11370.540693758299</v>
      </c>
      <c r="AX1001" s="58">
        <v>5476.1904761904798</v>
      </c>
      <c r="AY1001" s="58">
        <v>1768.8679245282999</v>
      </c>
      <c r="AZ1001" s="58">
        <v>7245.0584007187799</v>
      </c>
      <c r="BA1001" s="58">
        <v>5666.6445245805198</v>
      </c>
    </row>
    <row r="1002" spans="1:53">
      <c r="A1002" s="56">
        <v>202406</v>
      </c>
      <c r="B1002" s="56" t="s">
        <v>528</v>
      </c>
      <c r="C1002" s="56" t="s">
        <v>310</v>
      </c>
      <c r="D1002" s="56" t="s">
        <v>309</v>
      </c>
      <c r="E1002" s="62" t="str">
        <f>VLOOKUP(C1002,'[2]2024年门店-截止10.31'!A:C,3,0)</f>
        <v>营业</v>
      </c>
      <c r="F1002" s="63">
        <f>VLOOKUP(C1002,[2]面积!A:B,2,0)</f>
        <v>41.6</v>
      </c>
      <c r="G1002" s="57" t="str">
        <f>IF(OR(E1002="营业",E1002="装修中"),VLOOKUP(C1002,[2]当前组织架构!C:H,6,0),"")</f>
        <v>孙军</v>
      </c>
      <c r="H1002" s="57" t="str">
        <f>IF(OR(E1002="营业",E1002="装修中"),VLOOKUP(C1002,[2]当前组织架构!C:H,5,0),"")</f>
        <v>殷艳花</v>
      </c>
      <c r="I1002" s="58">
        <v>188497.02</v>
      </c>
      <c r="J1002" s="58">
        <v>10669.64</v>
      </c>
      <c r="K1002" s="58">
        <v>177827.38</v>
      </c>
      <c r="L1002" s="58">
        <v>8499.09</v>
      </c>
      <c r="M1002" s="58">
        <v>8476.64</v>
      </c>
      <c r="N1002" s="58">
        <v>10845.86</v>
      </c>
      <c r="O1002" s="58">
        <v>21794.51</v>
      </c>
      <c r="P1002" s="58">
        <v>0</v>
      </c>
      <c r="Q1002" s="58">
        <v>-593.06487185068295</v>
      </c>
      <c r="R1002" s="58">
        <v>49023.035128149299</v>
      </c>
      <c r="S1002" s="58">
        <v>9217.1423179821395</v>
      </c>
      <c r="T1002" s="58">
        <v>0</v>
      </c>
      <c r="U1002" s="58">
        <v>2794.65</v>
      </c>
      <c r="V1002" s="58">
        <v>61034.827446131399</v>
      </c>
      <c r="W1002" s="58">
        <v>116792.552553869</v>
      </c>
      <c r="X1002" s="58">
        <v>29215.88</v>
      </c>
      <c r="Y1002" s="58">
        <v>6467.56</v>
      </c>
      <c r="Z1002" s="58">
        <v>1498.38</v>
      </c>
      <c r="AA1002" s="58">
        <v>9230.4699999999993</v>
      </c>
      <c r="AB1002" s="58">
        <v>843.87396226415001</v>
      </c>
      <c r="AC1002" s="58">
        <v>0</v>
      </c>
      <c r="AD1002" s="58">
        <v>47256.163962264203</v>
      </c>
      <c r="AE1002" s="58">
        <v>4462.6099999999997</v>
      </c>
      <c r="AF1002" s="58">
        <v>0</v>
      </c>
      <c r="AG1002" s="58">
        <v>346.89</v>
      </c>
      <c r="AH1002" s="58">
        <v>624</v>
      </c>
      <c r="AI1002" s="58">
        <v>180</v>
      </c>
      <c r="AJ1002" s="58">
        <v>23.01</v>
      </c>
      <c r="AK1002" s="58">
        <v>55.36</v>
      </c>
      <c r="AL1002" s="58">
        <v>0</v>
      </c>
      <c r="AM1002" s="58">
        <v>1104.3800000000001</v>
      </c>
      <c r="AN1002" s="58">
        <v>1223.92</v>
      </c>
      <c r="AO1002" s="58">
        <v>538.19000000000005</v>
      </c>
      <c r="AP1002" s="58">
        <v>0</v>
      </c>
      <c r="AQ1002" s="58">
        <v>0</v>
      </c>
      <c r="AR1002" s="58">
        <v>0</v>
      </c>
      <c r="AS1002" s="58">
        <v>0</v>
      </c>
      <c r="AT1002" s="58">
        <v>0</v>
      </c>
      <c r="AU1002" s="58">
        <v>0</v>
      </c>
      <c r="AV1002" s="58">
        <v>2127.51069375834</v>
      </c>
      <c r="AW1002" s="58">
        <v>10685.870693758299</v>
      </c>
      <c r="AX1002" s="58">
        <v>52497.619047619002</v>
      </c>
      <c r="AY1002" s="58">
        <v>4708.4905660377399</v>
      </c>
      <c r="AZ1002" s="58">
        <v>57206.109613656699</v>
      </c>
      <c r="BA1002" s="58">
        <v>1644.40828418976</v>
      </c>
    </row>
    <row r="1003" spans="1:53">
      <c r="A1003" s="56">
        <v>202406</v>
      </c>
      <c r="B1003" s="56" t="s">
        <v>528</v>
      </c>
      <c r="C1003" s="56" t="s">
        <v>312</v>
      </c>
      <c r="D1003" s="56" t="s">
        <v>311</v>
      </c>
      <c r="E1003" s="62" t="str">
        <f>VLOOKUP(C1003,'[2]2024年门店-截止10.31'!A:C,3,0)</f>
        <v>营业</v>
      </c>
      <c r="F1003" s="63">
        <f>VLOOKUP(C1003,[2]面积!A:B,2,0)</f>
        <v>51</v>
      </c>
      <c r="G1003" s="57" t="str">
        <f>IF(OR(E1003="营业",E1003="装修中"),VLOOKUP(C1003,[2]当前组织架构!C:H,6,0),"")</f>
        <v>戴斌</v>
      </c>
      <c r="H1003" s="57" t="str">
        <f>IF(OR(E1003="营业",E1003="装修中"),VLOOKUP(C1003,[2]当前组织架构!C:H,5,0),"")</f>
        <v>冯珏</v>
      </c>
      <c r="I1003" s="58">
        <v>189812.42</v>
      </c>
      <c r="J1003" s="58">
        <v>10744.1</v>
      </c>
      <c r="K1003" s="58">
        <v>179068.32</v>
      </c>
      <c r="L1003" s="58">
        <v>8631.3799999999992</v>
      </c>
      <c r="M1003" s="58">
        <v>9330.35</v>
      </c>
      <c r="N1003" s="58">
        <v>12854.91</v>
      </c>
      <c r="O1003" s="58">
        <v>23381.31</v>
      </c>
      <c r="P1003" s="58">
        <v>0</v>
      </c>
      <c r="Q1003" s="58">
        <v>-647.83205998294295</v>
      </c>
      <c r="R1003" s="58">
        <v>53550.117940017102</v>
      </c>
      <c r="S1003" s="58">
        <v>9954.9768145727994</v>
      </c>
      <c r="T1003" s="58">
        <v>0</v>
      </c>
      <c r="U1003" s="58">
        <v>2521.6</v>
      </c>
      <c r="V1003" s="58">
        <v>66026.694754589902</v>
      </c>
      <c r="W1003" s="58">
        <v>113041.62524541</v>
      </c>
      <c r="X1003" s="58">
        <v>23059</v>
      </c>
      <c r="Y1003" s="58">
        <v>9306.4599999999991</v>
      </c>
      <c r="Z1003" s="58">
        <v>1391.87</v>
      </c>
      <c r="AA1003" s="58">
        <v>6759.28</v>
      </c>
      <c r="AB1003" s="58">
        <v>419.26264150943001</v>
      </c>
      <c r="AC1003" s="58">
        <v>0</v>
      </c>
      <c r="AD1003" s="58">
        <v>40935.872641509399</v>
      </c>
      <c r="AE1003" s="58">
        <v>6161</v>
      </c>
      <c r="AF1003" s="58">
        <v>0</v>
      </c>
      <c r="AG1003" s="58">
        <v>357.66</v>
      </c>
      <c r="AH1003" s="58">
        <v>676.38</v>
      </c>
      <c r="AI1003" s="58">
        <v>0</v>
      </c>
      <c r="AJ1003" s="58">
        <v>0</v>
      </c>
      <c r="AK1003" s="58">
        <v>47.12</v>
      </c>
      <c r="AL1003" s="58">
        <v>0</v>
      </c>
      <c r="AM1003" s="58">
        <v>1093.8699999999999</v>
      </c>
      <c r="AN1003" s="58">
        <v>217.17</v>
      </c>
      <c r="AO1003" s="58">
        <v>499.3</v>
      </c>
      <c r="AP1003" s="58">
        <v>500</v>
      </c>
      <c r="AQ1003" s="58">
        <v>150</v>
      </c>
      <c r="AR1003" s="58">
        <v>0</v>
      </c>
      <c r="AS1003" s="58">
        <v>0</v>
      </c>
      <c r="AT1003" s="58">
        <v>0</v>
      </c>
      <c r="AU1003" s="58">
        <v>0</v>
      </c>
      <c r="AV1003" s="58">
        <v>2564.0047608442901</v>
      </c>
      <c r="AW1003" s="58">
        <v>12266.5047608443</v>
      </c>
      <c r="AX1003" s="58">
        <v>29547.619047618999</v>
      </c>
      <c r="AY1003" s="58">
        <v>4550.2358490566003</v>
      </c>
      <c r="AZ1003" s="58">
        <v>34097.854896675599</v>
      </c>
      <c r="BA1003" s="58">
        <v>25741.3929463807</v>
      </c>
    </row>
    <row r="1004" spans="1:53">
      <c r="A1004" s="56">
        <v>202406</v>
      </c>
      <c r="B1004" s="56" t="s">
        <v>528</v>
      </c>
      <c r="C1004" s="56" t="s">
        <v>314</v>
      </c>
      <c r="D1004" s="56" t="s">
        <v>313</v>
      </c>
      <c r="E1004" s="62" t="str">
        <f>VLOOKUP(C1004,'[2]2024年门店-截止10.31'!A:C,3,0)</f>
        <v>营业</v>
      </c>
      <c r="F1004" s="63">
        <f>VLOOKUP(C1004,[2]面积!A:B,2,0)</f>
        <v>94</v>
      </c>
      <c r="G1004" s="57" t="str">
        <f>IF(OR(E1004="营业",E1004="装修中"),VLOOKUP(C1004,[2]当前组织架构!C:H,6,0),"")</f>
        <v>戴斌</v>
      </c>
      <c r="H1004" s="57" t="str">
        <f>IF(OR(E1004="营业",E1004="装修中"),VLOOKUP(C1004,[2]当前组织架构!C:H,5,0),"")</f>
        <v>董婷婷</v>
      </c>
      <c r="I1004" s="58">
        <v>233292.31</v>
      </c>
      <c r="J1004" s="58">
        <v>13205.23</v>
      </c>
      <c r="K1004" s="58">
        <v>220087.08</v>
      </c>
      <c r="L1004" s="58">
        <v>10034.32</v>
      </c>
      <c r="M1004" s="58">
        <v>12084.36</v>
      </c>
      <c r="N1004" s="58">
        <v>10584.11</v>
      </c>
      <c r="O1004" s="58">
        <v>27905.43</v>
      </c>
      <c r="P1004" s="58">
        <v>0</v>
      </c>
      <c r="Q1004" s="58">
        <v>-724.45448609217499</v>
      </c>
      <c r="R1004" s="58">
        <v>59883.765513907798</v>
      </c>
      <c r="S1004" s="58">
        <v>11600.461013324901</v>
      </c>
      <c r="T1004" s="58">
        <v>0</v>
      </c>
      <c r="U1004" s="58">
        <v>2711.16</v>
      </c>
      <c r="V1004" s="58">
        <v>74195.386527232695</v>
      </c>
      <c r="W1004" s="58">
        <v>145891.69347276699</v>
      </c>
      <c r="X1004" s="58">
        <v>30830.5</v>
      </c>
      <c r="Y1004" s="58">
        <v>4631.4799999999996</v>
      </c>
      <c r="Z1004" s="58">
        <v>3982.7</v>
      </c>
      <c r="AA1004" s="58">
        <v>4699.5200000000004</v>
      </c>
      <c r="AB1004" s="58">
        <v>1318.8620754717001</v>
      </c>
      <c r="AC1004" s="58">
        <v>0</v>
      </c>
      <c r="AD1004" s="58">
        <v>45463.062075471702</v>
      </c>
      <c r="AE1004" s="58">
        <v>5000</v>
      </c>
      <c r="AF1004" s="58">
        <v>200</v>
      </c>
      <c r="AG1004" s="58">
        <v>411.53</v>
      </c>
      <c r="AH1004" s="58">
        <v>649.88</v>
      </c>
      <c r="AI1004" s="58">
        <v>0</v>
      </c>
      <c r="AJ1004" s="58">
        <v>192.93</v>
      </c>
      <c r="AK1004" s="58">
        <v>35.270000000000003</v>
      </c>
      <c r="AL1004" s="58">
        <v>0</v>
      </c>
      <c r="AM1004" s="58">
        <v>1170.98</v>
      </c>
      <c r="AN1004" s="58">
        <v>548.41</v>
      </c>
      <c r="AO1004" s="58">
        <v>579.65</v>
      </c>
      <c r="AP1004" s="58">
        <v>0</v>
      </c>
      <c r="AQ1004" s="58">
        <v>0</v>
      </c>
      <c r="AR1004" s="58">
        <v>0</v>
      </c>
      <c r="AS1004" s="58">
        <v>0</v>
      </c>
      <c r="AT1004" s="58">
        <v>0</v>
      </c>
      <c r="AU1004" s="58">
        <v>0</v>
      </c>
      <c r="AV1004" s="58">
        <v>2363.7630436725799</v>
      </c>
      <c r="AW1004" s="58">
        <v>11152.413043672601</v>
      </c>
      <c r="AX1004" s="58">
        <v>25999.780952380999</v>
      </c>
      <c r="AY1004" s="58">
        <v>9754.7169811320691</v>
      </c>
      <c r="AZ1004" s="58">
        <v>35754.497933513099</v>
      </c>
      <c r="BA1004" s="58">
        <v>53521.720420109603</v>
      </c>
    </row>
    <row r="1005" spans="1:53">
      <c r="A1005" s="56">
        <v>202406</v>
      </c>
      <c r="B1005" s="56" t="s">
        <v>531</v>
      </c>
      <c r="C1005" s="56" t="s">
        <v>318</v>
      </c>
      <c r="D1005" s="56" t="s">
        <v>317</v>
      </c>
      <c r="E1005" s="62" t="str">
        <f>VLOOKUP(C1005,'[2]2024年门店-截止10.31'!A:C,3,0)</f>
        <v>营业</v>
      </c>
      <c r="F1005" s="63">
        <f>VLOOKUP(C1005,[2]面积!A:B,2,0)</f>
        <v>105.1</v>
      </c>
      <c r="G1005" s="57" t="str">
        <f>IF(OR(E1005="营业",E1005="装修中"),VLOOKUP(C1005,[2]当前组织架构!C:H,6,0),"")</f>
        <v>刘佳</v>
      </c>
      <c r="H1005" s="57" t="str">
        <f>IF(OR(E1005="营业",E1005="装修中"),VLOOKUP(C1005,[2]当前组织架构!C:H,5,0),"")</f>
        <v>王佳</v>
      </c>
      <c r="I1005" s="58">
        <v>110559.46</v>
      </c>
      <c r="J1005" s="58">
        <v>3220.1800000000098</v>
      </c>
      <c r="K1005" s="58">
        <v>107339.28</v>
      </c>
      <c r="L1005" s="58">
        <v>6745.35</v>
      </c>
      <c r="M1005" s="58">
        <v>8947.16</v>
      </c>
      <c r="N1005" s="58">
        <v>6217.19</v>
      </c>
      <c r="O1005" s="58">
        <v>19147.48</v>
      </c>
      <c r="P1005" s="58">
        <v>0</v>
      </c>
      <c r="Q1005" s="58">
        <v>-429.257325379387</v>
      </c>
      <c r="R1005" s="58">
        <v>40627.922674620597</v>
      </c>
      <c r="S1005" s="58">
        <v>7502.1046744025398</v>
      </c>
      <c r="T1005" s="58">
        <v>187.91</v>
      </c>
      <c r="U1005" s="58">
        <v>6366.92</v>
      </c>
      <c r="V1005" s="58">
        <v>54684.857349023099</v>
      </c>
      <c r="W1005" s="58">
        <v>52654.4226509769</v>
      </c>
      <c r="X1005" s="58">
        <v>16028.2</v>
      </c>
      <c r="Y1005" s="58">
        <v>3391.81</v>
      </c>
      <c r="Z1005" s="58">
        <v>1114.58</v>
      </c>
      <c r="AA1005" s="58">
        <v>6266.27</v>
      </c>
      <c r="AB1005" s="58">
        <v>420.78547169810997</v>
      </c>
      <c r="AC1005" s="58">
        <v>0</v>
      </c>
      <c r="AD1005" s="58">
        <v>27221.645471698099</v>
      </c>
      <c r="AE1005" s="58">
        <v>1950.7</v>
      </c>
      <c r="AF1005" s="58">
        <v>0</v>
      </c>
      <c r="AG1005" s="58">
        <v>294.25</v>
      </c>
      <c r="AH1005" s="58">
        <v>183.33</v>
      </c>
      <c r="AI1005" s="58">
        <v>0</v>
      </c>
      <c r="AJ1005" s="58">
        <v>26.54</v>
      </c>
      <c r="AK1005" s="58">
        <v>47.16</v>
      </c>
      <c r="AL1005" s="58">
        <v>0</v>
      </c>
      <c r="AM1005" s="58">
        <v>709.74</v>
      </c>
      <c r="AN1005" s="58">
        <v>389.82</v>
      </c>
      <c r="AO1005" s="58">
        <v>607.09</v>
      </c>
      <c r="AP1005" s="58">
        <v>0</v>
      </c>
      <c r="AQ1005" s="58">
        <v>0</v>
      </c>
      <c r="AR1005" s="58">
        <v>0</v>
      </c>
      <c r="AS1005" s="58">
        <v>0</v>
      </c>
      <c r="AT1005" s="58">
        <v>0</v>
      </c>
      <c r="AU1005" s="58">
        <v>0</v>
      </c>
      <c r="AV1005" s="58">
        <v>2204.17934490887</v>
      </c>
      <c r="AW1005" s="58">
        <v>6412.8093449088701</v>
      </c>
      <c r="AX1005" s="58">
        <v>5959.17</v>
      </c>
      <c r="AY1005" s="58">
        <v>6831.5</v>
      </c>
      <c r="AZ1005" s="58">
        <v>12790.67</v>
      </c>
      <c r="BA1005" s="58">
        <v>6229.2978343699297</v>
      </c>
    </row>
    <row r="1006" spans="1:53">
      <c r="A1006" s="56">
        <v>202406</v>
      </c>
      <c r="B1006" s="56" t="s">
        <v>532</v>
      </c>
      <c r="C1006" s="56" t="s">
        <v>316</v>
      </c>
      <c r="D1006" s="56" t="s">
        <v>315</v>
      </c>
      <c r="E1006" s="62" t="str">
        <f>VLOOKUP(C1006,'[2]2024年门店-截止10.31'!A:C,3,0)</f>
        <v>营业</v>
      </c>
      <c r="F1006" s="63">
        <f>VLOOKUP(C1006,[2]面积!A:B,2,0)</f>
        <v>66.17</v>
      </c>
      <c r="G1006" s="57" t="str">
        <f>IF(OR(E1006="营业",E1006="装修中"),VLOOKUP(C1006,[2]当前组织架构!C:H,6,0),"")</f>
        <v>江远洋</v>
      </c>
      <c r="H1006" s="57" t="str">
        <f>IF(OR(E1006="营业",E1006="装修中"),VLOOKUP(C1006,[2]当前组织架构!C:H,5,0),"")</f>
        <v>胡肖肖</v>
      </c>
      <c r="I1006" s="58">
        <v>214877.05</v>
      </c>
      <c r="J1006" s="58">
        <v>6258.5499999999902</v>
      </c>
      <c r="K1006" s="58">
        <v>208618.5</v>
      </c>
      <c r="L1006" s="58">
        <v>10852.1</v>
      </c>
      <c r="M1006" s="58">
        <v>12934.5</v>
      </c>
      <c r="N1006" s="58">
        <v>10103.77</v>
      </c>
      <c r="O1006" s="58">
        <v>31324.05</v>
      </c>
      <c r="P1006" s="58">
        <v>0</v>
      </c>
      <c r="Q1006" s="58">
        <v>-198.02324690262299</v>
      </c>
      <c r="R1006" s="58">
        <v>65016.396753097397</v>
      </c>
      <c r="S1006" s="58">
        <v>21693.758285937602</v>
      </c>
      <c r="T1006" s="58">
        <v>365.95</v>
      </c>
      <c r="U1006" s="58">
        <v>13832.48</v>
      </c>
      <c r="V1006" s="58">
        <v>100908.585039035</v>
      </c>
      <c r="W1006" s="58">
        <v>107709.914960965</v>
      </c>
      <c r="X1006" s="58">
        <v>23492.85</v>
      </c>
      <c r="Y1006" s="58">
        <v>4270.33</v>
      </c>
      <c r="Z1006" s="58">
        <v>2984.72</v>
      </c>
      <c r="AA1006" s="58">
        <v>5228.49</v>
      </c>
      <c r="AB1006" s="58">
        <v>1137.2284905660399</v>
      </c>
      <c r="AC1006" s="58">
        <v>0</v>
      </c>
      <c r="AD1006" s="58">
        <v>37113.618490565997</v>
      </c>
      <c r="AE1006" s="58">
        <v>226.2</v>
      </c>
      <c r="AF1006" s="58">
        <v>0</v>
      </c>
      <c r="AG1006" s="58">
        <v>511.97</v>
      </c>
      <c r="AH1006" s="58">
        <v>0</v>
      </c>
      <c r="AI1006" s="58">
        <v>1465</v>
      </c>
      <c r="AJ1006" s="58">
        <v>0</v>
      </c>
      <c r="AK1006" s="58">
        <v>47.5</v>
      </c>
      <c r="AL1006" s="58">
        <v>0</v>
      </c>
      <c r="AM1006" s="58">
        <v>932.02</v>
      </c>
      <c r="AN1006" s="58">
        <v>389.82</v>
      </c>
      <c r="AO1006" s="58">
        <v>618.46</v>
      </c>
      <c r="AP1006" s="58">
        <v>0</v>
      </c>
      <c r="AQ1006" s="58">
        <v>0</v>
      </c>
      <c r="AR1006" s="58">
        <v>0</v>
      </c>
      <c r="AS1006" s="58">
        <v>0</v>
      </c>
      <c r="AT1006" s="58">
        <v>0</v>
      </c>
      <c r="AU1006" s="58">
        <v>0</v>
      </c>
      <c r="AV1006" s="58">
        <v>2088.0770791110999</v>
      </c>
      <c r="AW1006" s="58">
        <v>6279.0470791111002</v>
      </c>
      <c r="AX1006" s="58">
        <v>23324.23</v>
      </c>
      <c r="AY1006" s="58">
        <v>5783.41</v>
      </c>
      <c r="AZ1006" s="58">
        <v>29107.64</v>
      </c>
      <c r="BA1006" s="58">
        <v>35209.609391287901</v>
      </c>
    </row>
    <row r="1007" spans="1:53">
      <c r="A1007" s="56">
        <v>202406</v>
      </c>
      <c r="B1007" s="56" t="s">
        <v>532</v>
      </c>
      <c r="C1007" s="56" t="s">
        <v>326</v>
      </c>
      <c r="D1007" s="56" t="s">
        <v>325</v>
      </c>
      <c r="E1007" s="62" t="str">
        <f>VLOOKUP(C1007,'[2]2024年门店-截止10.31'!A:C,3,0)</f>
        <v>营业</v>
      </c>
      <c r="F1007" s="63">
        <f>VLOOKUP(C1007,[2]面积!A:B,2,0)</f>
        <v>53</v>
      </c>
      <c r="G1007" s="57" t="str">
        <f>IF(OR(E1007="营业",E1007="装修中"),VLOOKUP(C1007,[2]当前组织架构!C:H,6,0),"")</f>
        <v>江远洋</v>
      </c>
      <c r="H1007" s="57" t="str">
        <f>IF(OR(E1007="营业",E1007="装修中"),VLOOKUP(C1007,[2]当前组织架构!C:H,5,0),"")</f>
        <v>郭静</v>
      </c>
      <c r="I1007" s="58">
        <v>144694.49</v>
      </c>
      <c r="J1007" s="58">
        <v>4214.3999999999896</v>
      </c>
      <c r="K1007" s="58">
        <v>140480.09</v>
      </c>
      <c r="L1007" s="58">
        <v>7492.43</v>
      </c>
      <c r="M1007" s="58">
        <v>7843.35</v>
      </c>
      <c r="N1007" s="58">
        <v>5481.11</v>
      </c>
      <c r="O1007" s="58">
        <v>19612.669999999998</v>
      </c>
      <c r="P1007" s="58">
        <v>0</v>
      </c>
      <c r="Q1007" s="58">
        <v>-122.76414851262101</v>
      </c>
      <c r="R1007" s="58">
        <v>40306.795851487397</v>
      </c>
      <c r="S1007" s="58">
        <v>13534.7792869817</v>
      </c>
      <c r="T1007" s="58">
        <v>261.19</v>
      </c>
      <c r="U1007" s="58">
        <v>3987.53</v>
      </c>
      <c r="V1007" s="58">
        <v>58090.295138469097</v>
      </c>
      <c r="W1007" s="58">
        <v>82389.7948615309</v>
      </c>
      <c r="X1007" s="58">
        <v>17814.86</v>
      </c>
      <c r="Y1007" s="58">
        <v>4117.55</v>
      </c>
      <c r="Z1007" s="58">
        <v>996.9</v>
      </c>
      <c r="AA1007" s="58">
        <v>3926.97</v>
      </c>
      <c r="AB1007" s="58">
        <v>346.66660377359</v>
      </c>
      <c r="AC1007" s="58">
        <v>0</v>
      </c>
      <c r="AD1007" s="58">
        <v>27202.946603773598</v>
      </c>
      <c r="AE1007" s="58">
        <v>3078.01</v>
      </c>
      <c r="AF1007" s="58">
        <v>0</v>
      </c>
      <c r="AG1007" s="58">
        <v>392.01</v>
      </c>
      <c r="AH1007" s="58">
        <v>255.85</v>
      </c>
      <c r="AI1007" s="58">
        <v>0</v>
      </c>
      <c r="AJ1007" s="58">
        <v>26</v>
      </c>
      <c r="AK1007" s="58">
        <v>36.020000000000003</v>
      </c>
      <c r="AL1007" s="58">
        <v>0</v>
      </c>
      <c r="AM1007" s="58">
        <v>703.95</v>
      </c>
      <c r="AN1007" s="58">
        <v>606.79999999999995</v>
      </c>
      <c r="AO1007" s="58">
        <v>865.67</v>
      </c>
      <c r="AP1007" s="58">
        <v>0</v>
      </c>
      <c r="AQ1007" s="58">
        <v>186</v>
      </c>
      <c r="AR1007" s="58">
        <v>0</v>
      </c>
      <c r="AS1007" s="58">
        <v>0</v>
      </c>
      <c r="AT1007" s="58">
        <v>0</v>
      </c>
      <c r="AU1007" s="58">
        <v>0</v>
      </c>
      <c r="AV1007" s="58">
        <v>1698.9461898117199</v>
      </c>
      <c r="AW1007" s="58">
        <v>7849.2561898117201</v>
      </c>
      <c r="AX1007" s="58">
        <v>32065</v>
      </c>
      <c r="AY1007" s="58">
        <v>5105</v>
      </c>
      <c r="AZ1007" s="58">
        <v>37170</v>
      </c>
      <c r="BA1007" s="58">
        <v>10167.592067945599</v>
      </c>
    </row>
    <row r="1008" spans="1:53">
      <c r="A1008" s="56">
        <v>202406</v>
      </c>
      <c r="B1008" s="56" t="s">
        <v>528</v>
      </c>
      <c r="C1008" s="56" t="s">
        <v>320</v>
      </c>
      <c r="D1008" s="56" t="s">
        <v>319</v>
      </c>
      <c r="E1008" s="62" t="str">
        <f>VLOOKUP(C1008,'[2]2024年门店-截止10.31'!A:C,3,0)</f>
        <v>营业</v>
      </c>
      <c r="F1008" s="63">
        <f>VLOOKUP(C1008,[2]面积!A:B,2,0)</f>
        <v>55.22</v>
      </c>
      <c r="G1008" s="57" t="str">
        <f>IF(OR(E1008="营业",E1008="装修中"),VLOOKUP(C1008,[2]当前组织架构!C:H,6,0),"")</f>
        <v>江远洋</v>
      </c>
      <c r="H1008" s="57" t="str">
        <f>IF(OR(E1008="营业",E1008="装修中"),VLOOKUP(C1008,[2]当前组织架构!C:H,5,0),"")</f>
        <v>严彪</v>
      </c>
      <c r="I1008" s="58">
        <v>158741.26</v>
      </c>
      <c r="J1008" s="58">
        <v>8985.3500000000095</v>
      </c>
      <c r="K1008" s="58">
        <v>149755.91</v>
      </c>
      <c r="L1008" s="58">
        <v>7429.59</v>
      </c>
      <c r="M1008" s="58">
        <v>6747.16</v>
      </c>
      <c r="N1008" s="58">
        <v>5574.54</v>
      </c>
      <c r="O1008" s="58">
        <v>19078</v>
      </c>
      <c r="P1008" s="58">
        <v>0</v>
      </c>
      <c r="Q1008" s="58">
        <v>-464.12934305402899</v>
      </c>
      <c r="R1008" s="58">
        <v>38365.160656945998</v>
      </c>
      <c r="S1008" s="58">
        <v>7751.3495036735403</v>
      </c>
      <c r="T1008" s="58">
        <v>0</v>
      </c>
      <c r="U1008" s="58">
        <v>2095.9699999999998</v>
      </c>
      <c r="V1008" s="58">
        <v>48212.480160619503</v>
      </c>
      <c r="W1008" s="58">
        <v>101543.42983938</v>
      </c>
      <c r="X1008" s="58">
        <v>24124.94</v>
      </c>
      <c r="Y1008" s="58">
        <v>2295.14</v>
      </c>
      <c r="Z1008" s="58">
        <v>1857.87</v>
      </c>
      <c r="AA1008" s="58">
        <v>3462.88</v>
      </c>
      <c r="AB1008" s="58">
        <v>850.98603773584898</v>
      </c>
      <c r="AC1008" s="58">
        <v>0</v>
      </c>
      <c r="AD1008" s="58">
        <v>32591.8160377358</v>
      </c>
      <c r="AE1008" s="58">
        <v>5129.01</v>
      </c>
      <c r="AF1008" s="58">
        <v>0</v>
      </c>
      <c r="AG1008" s="58">
        <v>78.77</v>
      </c>
      <c r="AH1008" s="58">
        <v>399</v>
      </c>
      <c r="AI1008" s="58">
        <v>2258</v>
      </c>
      <c r="AJ1008" s="58">
        <v>23.01</v>
      </c>
      <c r="AK1008" s="58">
        <v>44.81</v>
      </c>
      <c r="AL1008" s="58">
        <v>0</v>
      </c>
      <c r="AM1008" s="58">
        <v>1352.5</v>
      </c>
      <c r="AN1008" s="58">
        <v>729.4</v>
      </c>
      <c r="AO1008" s="58">
        <v>496.8</v>
      </c>
      <c r="AP1008" s="58">
        <v>0</v>
      </c>
      <c r="AQ1008" s="58">
        <v>50</v>
      </c>
      <c r="AR1008" s="58">
        <v>0</v>
      </c>
      <c r="AS1008" s="58">
        <v>0</v>
      </c>
      <c r="AT1008" s="58">
        <v>0</v>
      </c>
      <c r="AU1008" s="58">
        <v>0</v>
      </c>
      <c r="AV1008" s="58">
        <v>2132.3042905788802</v>
      </c>
      <c r="AW1008" s="58">
        <v>12693.6042905789</v>
      </c>
      <c r="AX1008" s="58">
        <v>28924.761904761901</v>
      </c>
      <c r="AY1008" s="58">
        <v>9255.0943396226394</v>
      </c>
      <c r="AZ1008" s="58">
        <v>38179.8562443845</v>
      </c>
      <c r="BA1008" s="58">
        <v>18078.153266680802</v>
      </c>
    </row>
    <row r="1009" spans="1:53">
      <c r="A1009" s="56">
        <v>202406</v>
      </c>
      <c r="B1009" s="56" t="s">
        <v>531</v>
      </c>
      <c r="C1009" s="56" t="s">
        <v>324</v>
      </c>
      <c r="D1009" s="56" t="s">
        <v>323</v>
      </c>
      <c r="E1009" s="62" t="str">
        <f>VLOOKUP(C1009,'[2]2024年门店-截止10.31'!A:C,3,0)</f>
        <v>营业</v>
      </c>
      <c r="F1009" s="63">
        <f>VLOOKUP(C1009,[2]面积!A:B,2,0)</f>
        <v>63.62</v>
      </c>
      <c r="G1009" s="57" t="str">
        <f>IF(OR(E1009="营业",E1009="装修中"),VLOOKUP(C1009,[2]当前组织架构!C:H,6,0),"")</f>
        <v>刘佳</v>
      </c>
      <c r="H1009" s="57" t="str">
        <f>IF(OR(E1009="营业",E1009="装修中"),VLOOKUP(C1009,[2]当前组织架构!C:H,5,0),"")</f>
        <v>巨伦</v>
      </c>
      <c r="I1009" s="58">
        <v>164968.46</v>
      </c>
      <c r="J1009" s="58">
        <v>9337.84</v>
      </c>
      <c r="K1009" s="58">
        <v>155630.62</v>
      </c>
      <c r="L1009" s="58">
        <v>7431.71</v>
      </c>
      <c r="M1009" s="58">
        <v>10445.76</v>
      </c>
      <c r="N1009" s="58">
        <v>5964.03</v>
      </c>
      <c r="O1009" s="58">
        <v>23626.560000000001</v>
      </c>
      <c r="P1009" s="58">
        <v>0</v>
      </c>
      <c r="Q1009" s="58">
        <v>-496.28377975662897</v>
      </c>
      <c r="R1009" s="58">
        <v>46971.776220243402</v>
      </c>
      <c r="S1009" s="58">
        <v>9046.6005421027294</v>
      </c>
      <c r="T1009" s="58">
        <v>0</v>
      </c>
      <c r="U1009" s="58">
        <v>2412.84</v>
      </c>
      <c r="V1009" s="58">
        <v>58431.216762346099</v>
      </c>
      <c r="W1009" s="58">
        <v>97199.403237653896</v>
      </c>
      <c r="X1009" s="58">
        <v>19277.419999999998</v>
      </c>
      <c r="Y1009" s="58">
        <v>4912.76</v>
      </c>
      <c r="Z1009" s="58">
        <v>276.22000000000003</v>
      </c>
      <c r="AA1009" s="58">
        <v>6242.57</v>
      </c>
      <c r="AB1009" s="58">
        <v>432.96075471697998</v>
      </c>
      <c r="AC1009" s="58">
        <v>0</v>
      </c>
      <c r="AD1009" s="58">
        <v>31141.930754716999</v>
      </c>
      <c r="AE1009" s="58">
        <v>6080</v>
      </c>
      <c r="AF1009" s="58">
        <v>241.24</v>
      </c>
      <c r="AG1009" s="58">
        <v>1061.45</v>
      </c>
      <c r="AH1009" s="58">
        <v>349.2</v>
      </c>
      <c r="AI1009" s="58">
        <v>0</v>
      </c>
      <c r="AJ1009" s="58">
        <v>115.05</v>
      </c>
      <c r="AK1009" s="58">
        <v>31.38</v>
      </c>
      <c r="AL1009" s="58">
        <v>0</v>
      </c>
      <c r="AM1009" s="58">
        <v>2142.19</v>
      </c>
      <c r="AN1009" s="58">
        <v>389.82</v>
      </c>
      <c r="AO1009" s="58">
        <v>644.54999999999995</v>
      </c>
      <c r="AP1009" s="58">
        <v>0</v>
      </c>
      <c r="AQ1009" s="58">
        <v>0</v>
      </c>
      <c r="AR1009" s="58">
        <v>0</v>
      </c>
      <c r="AS1009" s="58">
        <v>0</v>
      </c>
      <c r="AT1009" s="58">
        <v>0</v>
      </c>
      <c r="AU1009" s="58">
        <v>0</v>
      </c>
      <c r="AV1009" s="58">
        <v>2534.4519864182998</v>
      </c>
      <c r="AW1009" s="58">
        <v>13589.331986418299</v>
      </c>
      <c r="AX1009" s="58">
        <v>15969.5619047619</v>
      </c>
      <c r="AY1009" s="58">
        <v>3742.64150943396</v>
      </c>
      <c r="AZ1009" s="58">
        <v>19712.203414195901</v>
      </c>
      <c r="BA1009" s="58">
        <v>32755.9370823227</v>
      </c>
    </row>
    <row r="1010" spans="1:53">
      <c r="A1010" s="56">
        <v>202406</v>
      </c>
      <c r="B1010" s="56" t="s">
        <v>528</v>
      </c>
      <c r="C1010" s="56" t="s">
        <v>322</v>
      </c>
      <c r="D1010" s="56" t="s">
        <v>321</v>
      </c>
      <c r="E1010" s="62" t="str">
        <f>VLOOKUP(C1010,'[2]2024年门店-截止10.31'!A:C,3,0)</f>
        <v>营业</v>
      </c>
      <c r="F1010" s="63">
        <f>VLOOKUP(C1010,[2]面积!A:B,2,0)</f>
        <v>88.53</v>
      </c>
      <c r="G1010" s="57" t="str">
        <f>IF(OR(E1010="营业",E1010="装修中"),VLOOKUP(C1010,[2]当前组织架构!C:H,6,0),"")</f>
        <v>戴斌</v>
      </c>
      <c r="H1010" s="57" t="str">
        <f>IF(OR(E1010="营业",E1010="装修中"),VLOOKUP(C1010,[2]当前组织架构!C:H,5,0),"")</f>
        <v>池甜</v>
      </c>
      <c r="I1010" s="58">
        <v>237712.92</v>
      </c>
      <c r="J1010" s="58">
        <v>6923.6800000000203</v>
      </c>
      <c r="K1010" s="58">
        <v>230789.24</v>
      </c>
      <c r="L1010" s="58">
        <v>11657.52</v>
      </c>
      <c r="M1010" s="58">
        <v>16506.89</v>
      </c>
      <c r="N1010" s="58">
        <v>7786.94</v>
      </c>
      <c r="O1010" s="58">
        <v>30631.82</v>
      </c>
      <c r="P1010" s="58">
        <v>0</v>
      </c>
      <c r="Q1010" s="58">
        <v>-795.87350040535705</v>
      </c>
      <c r="R1010" s="58">
        <v>65787.296499594595</v>
      </c>
      <c r="S1010" s="58">
        <v>12737.5199725775</v>
      </c>
      <c r="T1010" s="58">
        <v>368.09</v>
      </c>
      <c r="U1010" s="58">
        <v>5876.27</v>
      </c>
      <c r="V1010" s="58">
        <v>84769.176472172097</v>
      </c>
      <c r="W1010" s="58">
        <v>146020.063527828</v>
      </c>
      <c r="X1010" s="58">
        <v>31744.5</v>
      </c>
      <c r="Y1010" s="58">
        <v>5825.08</v>
      </c>
      <c r="Z1010" s="58">
        <v>2359.11</v>
      </c>
      <c r="AA1010" s="58">
        <v>5912.72</v>
      </c>
      <c r="AB1010" s="58">
        <v>635.99735849057004</v>
      </c>
      <c r="AC1010" s="58">
        <v>0</v>
      </c>
      <c r="AD1010" s="58">
        <v>46477.4073584906</v>
      </c>
      <c r="AE1010" s="58">
        <v>4552.2</v>
      </c>
      <c r="AF1010" s="58">
        <v>0</v>
      </c>
      <c r="AG1010" s="58">
        <v>131.22</v>
      </c>
      <c r="AH1010" s="58">
        <v>324</v>
      </c>
      <c r="AI1010" s="58">
        <v>28</v>
      </c>
      <c r="AJ1010" s="58">
        <v>30.09</v>
      </c>
      <c r="AK1010" s="58">
        <v>36.880000000000003</v>
      </c>
      <c r="AL1010" s="58">
        <v>0</v>
      </c>
      <c r="AM1010" s="58">
        <v>1209.8699999999999</v>
      </c>
      <c r="AN1010" s="58">
        <v>606.79999999999995</v>
      </c>
      <c r="AO1010" s="58">
        <v>941.67</v>
      </c>
      <c r="AP1010" s="58">
        <v>0</v>
      </c>
      <c r="AQ1010" s="58">
        <v>137</v>
      </c>
      <c r="AR1010" s="58">
        <v>0</v>
      </c>
      <c r="AS1010" s="58">
        <v>0</v>
      </c>
      <c r="AT1010" s="58">
        <v>0</v>
      </c>
      <c r="AU1010" s="58">
        <v>0</v>
      </c>
      <c r="AV1010" s="58">
        <v>2327.6506308652602</v>
      </c>
      <c r="AW1010" s="58">
        <v>10325.3806308653</v>
      </c>
      <c r="AX1010" s="58">
        <v>26850.959999999999</v>
      </c>
      <c r="AY1010" s="58">
        <v>9295.65</v>
      </c>
      <c r="AZ1010" s="58">
        <v>36146.61</v>
      </c>
      <c r="BA1010" s="58">
        <v>53070.665538472102</v>
      </c>
    </row>
    <row r="1011" spans="1:53">
      <c r="A1011" s="56">
        <v>202406</v>
      </c>
      <c r="B1011" s="56" t="s">
        <v>528</v>
      </c>
      <c r="C1011" s="56" t="s">
        <v>330</v>
      </c>
      <c r="D1011" s="56" t="s">
        <v>329</v>
      </c>
      <c r="E1011" s="62" t="str">
        <f>VLOOKUP(C1011,'[2]2024年门店-截止10.31'!A:C,3,0)</f>
        <v>营业</v>
      </c>
      <c r="F1011" s="63">
        <f>VLOOKUP(C1011,[2]面积!A:B,2,0)</f>
        <v>49.92</v>
      </c>
      <c r="G1011" s="57" t="str">
        <f>IF(OR(E1011="营业",E1011="装修中"),VLOOKUP(C1011,[2]当前组织架构!C:H,6,0),"")</f>
        <v>江远洋</v>
      </c>
      <c r="H1011" s="57" t="str">
        <f>IF(OR(E1011="营业",E1011="装修中"),VLOOKUP(C1011,[2]当前组织架构!C:H,5,0),"")</f>
        <v>许瑛伦</v>
      </c>
      <c r="I1011" s="58">
        <v>31961.16</v>
      </c>
      <c r="J1011" s="58">
        <v>1809.12</v>
      </c>
      <c r="K1011" s="58">
        <v>30152.04</v>
      </c>
      <c r="L1011" s="58">
        <v>1769.33</v>
      </c>
      <c r="M1011" s="58">
        <v>1527.85</v>
      </c>
      <c r="N1011" s="58">
        <v>1207.72</v>
      </c>
      <c r="O1011" s="58">
        <v>3977.28</v>
      </c>
      <c r="P1011" s="58">
        <v>0</v>
      </c>
      <c r="Q1011" s="58">
        <v>-101.388117863242</v>
      </c>
      <c r="R1011" s="58">
        <v>8380.7918821367603</v>
      </c>
      <c r="S1011" s="58">
        <v>1642.62808323134</v>
      </c>
      <c r="T1011" s="58">
        <v>0</v>
      </c>
      <c r="U1011" s="58">
        <v>2002.57</v>
      </c>
      <c r="V1011" s="58">
        <v>12025.9899653681</v>
      </c>
      <c r="W1011" s="58">
        <v>18126.050034631899</v>
      </c>
      <c r="X1011" s="58">
        <v>4325.24</v>
      </c>
      <c r="Y1011" s="58">
        <v>366.21</v>
      </c>
      <c r="Z1011" s="58">
        <v>207.87</v>
      </c>
      <c r="AA1011" s="58">
        <v>1042.83</v>
      </c>
      <c r="AB1011" s="58">
        <v>144.349622641509</v>
      </c>
      <c r="AC1011" s="58">
        <v>0</v>
      </c>
      <c r="AD1011" s="58">
        <v>6086.4996226415096</v>
      </c>
      <c r="AE1011" s="58">
        <v>2294.44</v>
      </c>
      <c r="AF1011" s="58">
        <v>0</v>
      </c>
      <c r="AG1011" s="58">
        <v>48.16</v>
      </c>
      <c r="AH1011" s="58">
        <v>399</v>
      </c>
      <c r="AI1011" s="58">
        <v>0</v>
      </c>
      <c r="AJ1011" s="58">
        <v>0</v>
      </c>
      <c r="AK1011" s="58">
        <v>0</v>
      </c>
      <c r="AL1011" s="58">
        <v>0</v>
      </c>
      <c r="AM1011" s="58">
        <v>346.23</v>
      </c>
      <c r="AN1011" s="58">
        <v>389.82</v>
      </c>
      <c r="AO1011" s="58">
        <v>297.92</v>
      </c>
      <c r="AP1011" s="58">
        <v>0</v>
      </c>
      <c r="AQ1011" s="58">
        <v>50</v>
      </c>
      <c r="AR1011" s="58">
        <v>0</v>
      </c>
      <c r="AS1011" s="58">
        <v>0</v>
      </c>
      <c r="AT1011" s="58">
        <v>0</v>
      </c>
      <c r="AU1011" s="58">
        <v>0</v>
      </c>
      <c r="AV1011" s="58">
        <v>2132.3042905788802</v>
      </c>
      <c r="AW1011" s="58">
        <v>5957.8742905788804</v>
      </c>
      <c r="AX1011" s="58">
        <v>5229.7142857142899</v>
      </c>
      <c r="AY1011" s="58">
        <v>2119.2452830188699</v>
      </c>
      <c r="AZ1011" s="58">
        <v>7348.9595687331603</v>
      </c>
      <c r="BA1011" s="58">
        <v>-1267.2834473216501</v>
      </c>
    </row>
    <row r="1012" spans="1:53">
      <c r="A1012" s="56">
        <v>202406</v>
      </c>
      <c r="B1012" s="56" t="s">
        <v>528</v>
      </c>
      <c r="C1012" s="56" t="s">
        <v>328</v>
      </c>
      <c r="D1012" s="56" t="s">
        <v>327</v>
      </c>
      <c r="E1012" s="62" t="str">
        <f>VLOOKUP(C1012,'[2]2024年门店-截止10.31'!A:C,3,0)</f>
        <v>营业</v>
      </c>
      <c r="F1012" s="63">
        <f>VLOOKUP(C1012,[2]面积!A:B,2,0)</f>
        <v>45</v>
      </c>
      <c r="G1012" s="57" t="str">
        <f>IF(OR(E1012="营业",E1012="装修中"),VLOOKUP(C1012,[2]当前组织架构!C:H,6,0),"")</f>
        <v>孙军</v>
      </c>
      <c r="H1012" s="57" t="str">
        <f>IF(OR(E1012="营业",E1012="装修中"),VLOOKUP(C1012,[2]当前组织架构!C:H,5,0),"")</f>
        <v>殷艳花</v>
      </c>
      <c r="I1012" s="58">
        <v>193294.92</v>
      </c>
      <c r="J1012" s="58">
        <v>10941.22</v>
      </c>
      <c r="K1012" s="58">
        <v>182353.7</v>
      </c>
      <c r="L1012" s="58">
        <v>9218.58</v>
      </c>
      <c r="M1012" s="58">
        <v>9663.1</v>
      </c>
      <c r="N1012" s="58">
        <v>11350.52</v>
      </c>
      <c r="O1012" s="58">
        <v>24498.04</v>
      </c>
      <c r="P1012" s="58">
        <v>0</v>
      </c>
      <c r="Q1012" s="58">
        <v>-654.19456128065497</v>
      </c>
      <c r="R1012" s="58">
        <v>54076.045438719397</v>
      </c>
      <c r="S1012" s="58">
        <v>10288.838611982999</v>
      </c>
      <c r="T1012" s="58">
        <v>0</v>
      </c>
      <c r="U1012" s="58">
        <v>2483.8000000000002</v>
      </c>
      <c r="V1012" s="58">
        <v>66848.684050702403</v>
      </c>
      <c r="W1012" s="58">
        <v>115505.015949298</v>
      </c>
      <c r="X1012" s="58">
        <v>26286.28</v>
      </c>
      <c r="Y1012" s="58">
        <v>6191.8</v>
      </c>
      <c r="Z1012" s="58">
        <v>1110.4000000000001</v>
      </c>
      <c r="AA1012" s="58">
        <v>10549.96</v>
      </c>
      <c r="AB1012" s="58">
        <v>1383.6858490566001</v>
      </c>
      <c r="AC1012" s="58">
        <v>0</v>
      </c>
      <c r="AD1012" s="58">
        <v>45522.125849056603</v>
      </c>
      <c r="AE1012" s="58">
        <v>3423.53</v>
      </c>
      <c r="AF1012" s="58">
        <v>0</v>
      </c>
      <c r="AG1012" s="58">
        <v>279.64</v>
      </c>
      <c r="AH1012" s="58">
        <v>341.08</v>
      </c>
      <c r="AI1012" s="58">
        <v>158</v>
      </c>
      <c r="AJ1012" s="58">
        <v>69.03</v>
      </c>
      <c r="AK1012" s="58">
        <v>33.700000000000003</v>
      </c>
      <c r="AL1012" s="58">
        <v>0</v>
      </c>
      <c r="AM1012" s="58">
        <v>1037.77</v>
      </c>
      <c r="AN1012" s="58">
        <v>1910.99</v>
      </c>
      <c r="AO1012" s="58">
        <v>609.44000000000005</v>
      </c>
      <c r="AP1012" s="58">
        <v>0</v>
      </c>
      <c r="AQ1012" s="58">
        <v>0</v>
      </c>
      <c r="AR1012" s="58">
        <v>0</v>
      </c>
      <c r="AS1012" s="58">
        <v>0</v>
      </c>
      <c r="AT1012" s="58">
        <v>0</v>
      </c>
      <c r="AU1012" s="58">
        <v>0</v>
      </c>
      <c r="AV1012" s="58">
        <v>2127.51069375834</v>
      </c>
      <c r="AW1012" s="58">
        <v>9990.6906937583408</v>
      </c>
      <c r="AX1012" s="58">
        <v>18250</v>
      </c>
      <c r="AY1012" s="58">
        <v>2582.5471698113201</v>
      </c>
      <c r="AZ1012" s="58">
        <v>20832.5471698113</v>
      </c>
      <c r="BA1012" s="58">
        <v>39159.652236671704</v>
      </c>
    </row>
    <row r="1013" spans="1:53">
      <c r="A1013" s="56">
        <v>202406</v>
      </c>
      <c r="B1013" s="56" t="s">
        <v>531</v>
      </c>
      <c r="C1013" s="56" t="s">
        <v>332</v>
      </c>
      <c r="D1013" s="56" t="s">
        <v>331</v>
      </c>
      <c r="E1013" s="62" t="str">
        <f>VLOOKUP(C1013,'[2]2024年门店-截止10.31'!A:C,3,0)</f>
        <v>营业</v>
      </c>
      <c r="F1013" s="63">
        <f>VLOOKUP(C1013,[2]面积!A:B,2,0)</f>
        <v>109.8</v>
      </c>
      <c r="G1013" s="57" t="str">
        <f>IF(OR(E1013="营业",E1013="装修中"),VLOOKUP(C1013,[2]当前组织架构!C:H,6,0),"")</f>
        <v>刘佳</v>
      </c>
      <c r="H1013" s="57" t="str">
        <f>IF(OR(E1013="营业",E1013="装修中"),VLOOKUP(C1013,[2]当前组织架构!C:H,5,0),"")</f>
        <v>解雯雯</v>
      </c>
      <c r="I1013" s="58">
        <v>182566.29</v>
      </c>
      <c r="J1013" s="58">
        <v>10333.94</v>
      </c>
      <c r="K1013" s="58">
        <v>172232.35</v>
      </c>
      <c r="L1013" s="58">
        <v>7213.64</v>
      </c>
      <c r="M1013" s="58">
        <v>11310.65</v>
      </c>
      <c r="N1013" s="58">
        <v>4338.2700000000004</v>
      </c>
      <c r="O1013" s="58">
        <v>25057.55</v>
      </c>
      <c r="P1013" s="58">
        <v>0</v>
      </c>
      <c r="Q1013" s="58">
        <v>-501.01001214613399</v>
      </c>
      <c r="R1013" s="58">
        <v>47419.099987853901</v>
      </c>
      <c r="S1013" s="58">
        <v>9434.86212584026</v>
      </c>
      <c r="T1013" s="58">
        <v>0</v>
      </c>
      <c r="U1013" s="58">
        <v>2064.2199999999998</v>
      </c>
      <c r="V1013" s="58">
        <v>58918.182113694202</v>
      </c>
      <c r="W1013" s="58">
        <v>113314.16788630599</v>
      </c>
      <c r="X1013" s="58">
        <v>22691.33</v>
      </c>
      <c r="Y1013" s="58">
        <v>4829.3900000000003</v>
      </c>
      <c r="Z1013" s="58">
        <v>478.93</v>
      </c>
      <c r="AA1013" s="58">
        <v>7114.12</v>
      </c>
      <c r="AB1013" s="58">
        <v>818.30905660377005</v>
      </c>
      <c r="AC1013" s="58">
        <v>0</v>
      </c>
      <c r="AD1013" s="58">
        <v>35932.079056603798</v>
      </c>
      <c r="AE1013" s="58">
        <v>5304</v>
      </c>
      <c r="AF1013" s="58">
        <v>0</v>
      </c>
      <c r="AG1013" s="58">
        <v>15.85</v>
      </c>
      <c r="AH1013" s="58">
        <v>347.8</v>
      </c>
      <c r="AI1013" s="58">
        <v>0</v>
      </c>
      <c r="AJ1013" s="58">
        <v>30.09</v>
      </c>
      <c r="AK1013" s="58">
        <v>43.92</v>
      </c>
      <c r="AL1013" s="58">
        <v>0</v>
      </c>
      <c r="AM1013" s="58">
        <v>621.84</v>
      </c>
      <c r="AN1013" s="58">
        <v>662.12</v>
      </c>
      <c r="AO1013" s="58">
        <v>430.27</v>
      </c>
      <c r="AP1013" s="58">
        <v>0</v>
      </c>
      <c r="AQ1013" s="58">
        <v>110</v>
      </c>
      <c r="AR1013" s="58">
        <v>0</v>
      </c>
      <c r="AS1013" s="58">
        <v>0</v>
      </c>
      <c r="AT1013" s="58">
        <v>0</v>
      </c>
      <c r="AU1013" s="58">
        <v>0</v>
      </c>
      <c r="AV1013" s="58">
        <v>1890.7645650346601</v>
      </c>
      <c r="AW1013" s="58">
        <v>9456.6545650346598</v>
      </c>
      <c r="AX1013" s="58">
        <v>20365.714285714301</v>
      </c>
      <c r="AY1013" s="58">
        <v>14410.377358490599</v>
      </c>
      <c r="AZ1013" s="58">
        <v>34776.091644204898</v>
      </c>
      <c r="BA1013" s="58">
        <v>33149.342620462601</v>
      </c>
    </row>
    <row r="1014" spans="1:53">
      <c r="A1014" s="56">
        <v>202406</v>
      </c>
      <c r="B1014" s="56" t="s">
        <v>528</v>
      </c>
      <c r="C1014" s="56" t="s">
        <v>334</v>
      </c>
      <c r="D1014" s="56" t="s">
        <v>333</v>
      </c>
      <c r="E1014" s="62" t="str">
        <f>VLOOKUP(C1014,'[2]2024年门店-截止10.31'!A:C,3,0)</f>
        <v>营业</v>
      </c>
      <c r="F1014" s="63">
        <f>VLOOKUP(C1014,[2]面积!A:B,2,0)</f>
        <v>39</v>
      </c>
      <c r="G1014" s="57" t="str">
        <f>IF(OR(E1014="营业",E1014="装修中"),VLOOKUP(C1014,[2]当前组织架构!C:H,6,0),"")</f>
        <v>戴斌</v>
      </c>
      <c r="H1014" s="57" t="str">
        <f>IF(OR(E1014="营业",E1014="装修中"),VLOOKUP(C1014,[2]当前组织架构!C:H,5,0),"")</f>
        <v>冯珏</v>
      </c>
      <c r="I1014" s="58">
        <v>202667.13</v>
      </c>
      <c r="J1014" s="58">
        <v>11471.72</v>
      </c>
      <c r="K1014" s="58">
        <v>191195.41</v>
      </c>
      <c r="L1014" s="58">
        <v>9205.64</v>
      </c>
      <c r="M1014" s="58">
        <v>9746.48</v>
      </c>
      <c r="N1014" s="58">
        <v>12796.03</v>
      </c>
      <c r="O1014" s="58">
        <v>26011.4</v>
      </c>
      <c r="P1014" s="58">
        <v>0</v>
      </c>
      <c r="Q1014" s="58">
        <v>-690.40412525174497</v>
      </c>
      <c r="R1014" s="58">
        <v>57069.145874748298</v>
      </c>
      <c r="S1014" s="58">
        <v>10900.2138877574</v>
      </c>
      <c r="T1014" s="58">
        <v>0</v>
      </c>
      <c r="U1014" s="58">
        <v>2655.97</v>
      </c>
      <c r="V1014" s="58">
        <v>70625.329762505702</v>
      </c>
      <c r="W1014" s="58">
        <v>120570.080237494</v>
      </c>
      <c r="X1014" s="58">
        <v>22058</v>
      </c>
      <c r="Y1014" s="58">
        <v>9245.34</v>
      </c>
      <c r="Z1014" s="58">
        <v>1963.76</v>
      </c>
      <c r="AA1014" s="58">
        <v>2260.7600000000002</v>
      </c>
      <c r="AB1014" s="58">
        <v>2473.7067924528301</v>
      </c>
      <c r="AC1014" s="58">
        <v>0</v>
      </c>
      <c r="AD1014" s="58">
        <v>38001.566792452802</v>
      </c>
      <c r="AE1014" s="58">
        <v>3582.9</v>
      </c>
      <c r="AF1014" s="58">
        <v>0</v>
      </c>
      <c r="AG1014" s="58">
        <v>505.64</v>
      </c>
      <c r="AH1014" s="58">
        <v>692.33</v>
      </c>
      <c r="AI1014" s="58">
        <v>0</v>
      </c>
      <c r="AJ1014" s="58">
        <v>100.88</v>
      </c>
      <c r="AK1014" s="58">
        <v>0</v>
      </c>
      <c r="AL1014" s="58">
        <v>0</v>
      </c>
      <c r="AM1014" s="58">
        <v>665.7</v>
      </c>
      <c r="AN1014" s="58">
        <v>603.82000000000005</v>
      </c>
      <c r="AO1014" s="58">
        <v>535.05999999999995</v>
      </c>
      <c r="AP1014" s="58">
        <v>500</v>
      </c>
      <c r="AQ1014" s="58">
        <v>280</v>
      </c>
      <c r="AR1014" s="58">
        <v>0</v>
      </c>
      <c r="AS1014" s="58">
        <v>0</v>
      </c>
      <c r="AT1014" s="58">
        <v>0</v>
      </c>
      <c r="AU1014" s="58">
        <v>0</v>
      </c>
      <c r="AV1014" s="58">
        <v>2564.0047608442901</v>
      </c>
      <c r="AW1014" s="58">
        <v>10030.3347608443</v>
      </c>
      <c r="AX1014" s="58">
        <v>39004.809523809497</v>
      </c>
      <c r="AY1014" s="58">
        <v>94.339622641509393</v>
      </c>
      <c r="AZ1014" s="58">
        <v>39099.149146451004</v>
      </c>
      <c r="BA1014" s="58">
        <v>33439.029537745897</v>
      </c>
    </row>
    <row r="1015" spans="1:53">
      <c r="A1015" s="56">
        <v>202406</v>
      </c>
      <c r="B1015" s="56" t="s">
        <v>528</v>
      </c>
      <c r="C1015" s="56" t="s">
        <v>336</v>
      </c>
      <c r="D1015" s="56" t="s">
        <v>335</v>
      </c>
      <c r="E1015" s="62" t="str">
        <f>VLOOKUP(C1015,'[2]2024年门店-截止10.31'!A:C,3,0)</f>
        <v>营业</v>
      </c>
      <c r="F1015" s="63">
        <f>VLOOKUP(C1015,[2]面积!A:B,2,0)</f>
        <v>59.54</v>
      </c>
      <c r="G1015" s="57" t="str">
        <f>IF(OR(E1015="营业",E1015="装修中"),VLOOKUP(C1015,[2]当前组织架构!C:H,6,0),"")</f>
        <v>江远洋</v>
      </c>
      <c r="H1015" s="57" t="str">
        <f>IF(OR(E1015="营业",E1015="装修中"),VLOOKUP(C1015,[2]当前组织架构!C:H,5,0),"")</f>
        <v>胡肖肖</v>
      </c>
      <c r="I1015" s="58">
        <v>156873.74</v>
      </c>
      <c r="J1015" s="58">
        <v>4569.1399999999803</v>
      </c>
      <c r="K1015" s="58">
        <v>152304.6</v>
      </c>
      <c r="L1015" s="58">
        <v>8844.73</v>
      </c>
      <c r="M1015" s="58">
        <v>8164.75</v>
      </c>
      <c r="N1015" s="58">
        <v>8139.15</v>
      </c>
      <c r="O1015" s="58">
        <v>21007.31</v>
      </c>
      <c r="P1015" s="58">
        <v>0</v>
      </c>
      <c r="Q1015" s="58">
        <v>-551.70532632044399</v>
      </c>
      <c r="R1015" s="58">
        <v>45604.234673679603</v>
      </c>
      <c r="S1015" s="58">
        <v>8769.3570856372808</v>
      </c>
      <c r="T1015" s="58">
        <v>287.38</v>
      </c>
      <c r="U1015" s="58">
        <v>9781.01</v>
      </c>
      <c r="V1015" s="58">
        <v>64441.981759316899</v>
      </c>
      <c r="W1015" s="58">
        <v>87862.618240683107</v>
      </c>
      <c r="X1015" s="58">
        <v>19827.330000000002</v>
      </c>
      <c r="Y1015" s="58">
        <v>3062.54</v>
      </c>
      <c r="Z1015" s="58">
        <v>1747.66</v>
      </c>
      <c r="AA1015" s="58">
        <v>2659.5</v>
      </c>
      <c r="AB1015" s="58">
        <v>1022.39301886792</v>
      </c>
      <c r="AC1015" s="58">
        <v>0</v>
      </c>
      <c r="AD1015" s="58">
        <v>28319.423018867899</v>
      </c>
      <c r="AE1015" s="58">
        <v>2715.53</v>
      </c>
      <c r="AF1015" s="58">
        <v>0</v>
      </c>
      <c r="AG1015" s="58">
        <v>191.7</v>
      </c>
      <c r="AH1015" s="58">
        <v>0</v>
      </c>
      <c r="AI1015" s="58">
        <v>960</v>
      </c>
      <c r="AJ1015" s="58">
        <v>0</v>
      </c>
      <c r="AK1015" s="58">
        <v>44.81</v>
      </c>
      <c r="AL1015" s="58">
        <v>0</v>
      </c>
      <c r="AM1015" s="58">
        <v>816.26</v>
      </c>
      <c r="AN1015" s="58">
        <v>477.82</v>
      </c>
      <c r="AO1015" s="58">
        <v>586.08000000000004</v>
      </c>
      <c r="AP1015" s="58">
        <v>0</v>
      </c>
      <c r="AQ1015" s="58">
        <v>2400</v>
      </c>
      <c r="AR1015" s="58">
        <v>0</v>
      </c>
      <c r="AS1015" s="58">
        <v>0</v>
      </c>
      <c r="AT1015" s="58">
        <v>0</v>
      </c>
      <c r="AU1015" s="58">
        <v>0</v>
      </c>
      <c r="AV1015" s="58">
        <v>2088.0770791110999</v>
      </c>
      <c r="AW1015" s="58">
        <v>10280.2770791111</v>
      </c>
      <c r="AX1015" s="58">
        <v>25602.2</v>
      </c>
      <c r="AY1015" s="58">
        <v>6748.02</v>
      </c>
      <c r="AZ1015" s="58">
        <v>32350.22</v>
      </c>
      <c r="BA1015" s="58">
        <v>16912.698142704099</v>
      </c>
    </row>
    <row r="1016" spans="1:53">
      <c r="A1016" s="56">
        <v>202406</v>
      </c>
      <c r="B1016" s="56" t="s">
        <v>528</v>
      </c>
      <c r="C1016" s="56" t="s">
        <v>340</v>
      </c>
      <c r="D1016" s="56" t="s">
        <v>339</v>
      </c>
      <c r="E1016" s="62" t="str">
        <f>VLOOKUP(C1016,'[2]2024年门店-截止10.31'!A:C,3,0)</f>
        <v>营业</v>
      </c>
      <c r="F1016" s="63">
        <f>VLOOKUP(C1016,[2]面积!A:B,2,0)</f>
        <v>75</v>
      </c>
      <c r="G1016" s="57" t="str">
        <f>IF(OR(E1016="营业",E1016="装修中"),VLOOKUP(C1016,[2]当前组织架构!C:H,6,0),"")</f>
        <v>江远洋</v>
      </c>
      <c r="H1016" s="57" t="str">
        <f>IF(OR(E1016="营业",E1016="装修中"),VLOOKUP(C1016,[2]当前组织架构!C:H,5,0),"")</f>
        <v>胡肖肖</v>
      </c>
      <c r="I1016" s="58">
        <v>208539.89</v>
      </c>
      <c r="J1016" s="58">
        <v>6073.9800000000096</v>
      </c>
      <c r="K1016" s="58">
        <v>202465.91</v>
      </c>
      <c r="L1016" s="58">
        <v>11991.67</v>
      </c>
      <c r="M1016" s="58">
        <v>16117.46</v>
      </c>
      <c r="N1016" s="58">
        <v>6562.29</v>
      </c>
      <c r="O1016" s="58">
        <v>28518.7</v>
      </c>
      <c r="P1016" s="58">
        <v>0</v>
      </c>
      <c r="Q1016" s="58">
        <v>-755.316125613042</v>
      </c>
      <c r="R1016" s="58">
        <v>62434.803874386998</v>
      </c>
      <c r="S1016" s="58">
        <v>11941.476173335899</v>
      </c>
      <c r="T1016" s="58">
        <v>353.4</v>
      </c>
      <c r="U1016" s="58">
        <v>12415.73</v>
      </c>
      <c r="V1016" s="58">
        <v>87145.410047722893</v>
      </c>
      <c r="W1016" s="58">
        <v>115320.49995227699</v>
      </c>
      <c r="X1016" s="58">
        <v>24062.46</v>
      </c>
      <c r="Y1016" s="58">
        <v>3565.09</v>
      </c>
      <c r="Z1016" s="58">
        <v>3118.26</v>
      </c>
      <c r="AA1016" s="58">
        <v>2480.2399999999998</v>
      </c>
      <c r="AB1016" s="58">
        <v>3024.7901886792502</v>
      </c>
      <c r="AC1016" s="58">
        <v>0</v>
      </c>
      <c r="AD1016" s="58">
        <v>36250.840188679198</v>
      </c>
      <c r="AE1016" s="58">
        <v>5200</v>
      </c>
      <c r="AF1016" s="58">
        <v>10.8</v>
      </c>
      <c r="AG1016" s="58">
        <v>426.65</v>
      </c>
      <c r="AH1016" s="58">
        <v>200</v>
      </c>
      <c r="AI1016" s="58">
        <v>0</v>
      </c>
      <c r="AJ1016" s="58">
        <v>38</v>
      </c>
      <c r="AK1016" s="58">
        <v>44.81</v>
      </c>
      <c r="AL1016" s="58">
        <v>0</v>
      </c>
      <c r="AM1016" s="58">
        <v>1298.74</v>
      </c>
      <c r="AN1016" s="58">
        <v>761.66</v>
      </c>
      <c r="AO1016" s="58">
        <v>1259.3599999999999</v>
      </c>
      <c r="AP1016" s="58">
        <v>0</v>
      </c>
      <c r="AQ1016" s="58">
        <v>2500</v>
      </c>
      <c r="AR1016" s="58">
        <v>0</v>
      </c>
      <c r="AS1016" s="58">
        <v>0</v>
      </c>
      <c r="AT1016" s="58">
        <v>0</v>
      </c>
      <c r="AU1016" s="58">
        <v>0</v>
      </c>
      <c r="AV1016" s="58">
        <v>2088.0770791110999</v>
      </c>
      <c r="AW1016" s="58">
        <v>13828.097079111099</v>
      </c>
      <c r="AX1016" s="58">
        <v>30000</v>
      </c>
      <c r="AY1016" s="58">
        <v>6150</v>
      </c>
      <c r="AZ1016" s="58">
        <v>36150</v>
      </c>
      <c r="BA1016" s="58">
        <v>29091.5626844867</v>
      </c>
    </row>
    <row r="1017" spans="1:53">
      <c r="A1017" s="56">
        <v>202406</v>
      </c>
      <c r="B1017" s="56" t="s">
        <v>531</v>
      </c>
      <c r="C1017" s="56" t="s">
        <v>342</v>
      </c>
      <c r="D1017" s="56" t="s">
        <v>341</v>
      </c>
      <c r="E1017" s="62" t="str">
        <f>VLOOKUP(C1017,'[2]2024年门店-截止10.31'!A:C,3,0)</f>
        <v>营业</v>
      </c>
      <c r="F1017" s="63">
        <f>VLOOKUP(C1017,[2]面积!A:B,2,0)</f>
        <v>66.400000000000006</v>
      </c>
      <c r="G1017" s="57" t="str">
        <f>IF(OR(E1017="营业",E1017="装修中"),VLOOKUP(C1017,[2]当前组织架构!C:H,6,0),"")</f>
        <v>刘佳</v>
      </c>
      <c r="H1017" s="57" t="str">
        <f>IF(OR(E1017="营业",E1017="装修中"),VLOOKUP(C1017,[2]当前组织架构!C:H,5,0),"")</f>
        <v>解雯雯</v>
      </c>
      <c r="I1017" s="58">
        <v>241291.98</v>
      </c>
      <c r="J1017" s="58">
        <v>13658.04</v>
      </c>
      <c r="K1017" s="58">
        <v>227633.94</v>
      </c>
      <c r="L1017" s="58">
        <v>10020.11</v>
      </c>
      <c r="M1017" s="58">
        <v>11743.11</v>
      </c>
      <c r="N1017" s="58">
        <v>7463.28</v>
      </c>
      <c r="O1017" s="58">
        <v>31402.98</v>
      </c>
      <c r="P1017" s="58">
        <v>0</v>
      </c>
      <c r="Q1017" s="58">
        <v>-633.887871109098</v>
      </c>
      <c r="R1017" s="58">
        <v>59995.592128890901</v>
      </c>
      <c r="S1017" s="58">
        <v>11861.9405254269</v>
      </c>
      <c r="T1017" s="58">
        <v>0</v>
      </c>
      <c r="U1017" s="58">
        <v>2064.2199999999998</v>
      </c>
      <c r="V1017" s="58">
        <v>73921.752654317897</v>
      </c>
      <c r="W1017" s="58">
        <v>153712.187345682</v>
      </c>
      <c r="X1017" s="58">
        <v>30884.13</v>
      </c>
      <c r="Y1017" s="58">
        <v>4463.3</v>
      </c>
      <c r="Z1017" s="58">
        <v>603.15</v>
      </c>
      <c r="AA1017" s="58">
        <v>4959.0200000000004</v>
      </c>
      <c r="AB1017" s="58">
        <v>3141.1183018867901</v>
      </c>
      <c r="AC1017" s="58">
        <v>0</v>
      </c>
      <c r="AD1017" s="58">
        <v>44050.718301886802</v>
      </c>
      <c r="AE1017" s="58">
        <v>5500</v>
      </c>
      <c r="AF1017" s="58">
        <v>177</v>
      </c>
      <c r="AG1017" s="58">
        <v>466.09</v>
      </c>
      <c r="AH1017" s="58">
        <v>476</v>
      </c>
      <c r="AI1017" s="58">
        <v>0</v>
      </c>
      <c r="AJ1017" s="58">
        <v>0</v>
      </c>
      <c r="AK1017" s="58">
        <v>0</v>
      </c>
      <c r="AL1017" s="58">
        <v>0</v>
      </c>
      <c r="AM1017" s="58">
        <v>1384.8</v>
      </c>
      <c r="AN1017" s="58">
        <v>1097.3699999999999</v>
      </c>
      <c r="AO1017" s="58">
        <v>1177.3499999999999</v>
      </c>
      <c r="AP1017" s="58">
        <v>0</v>
      </c>
      <c r="AQ1017" s="58">
        <v>0</v>
      </c>
      <c r="AR1017" s="58">
        <v>0</v>
      </c>
      <c r="AS1017" s="58">
        <v>0</v>
      </c>
      <c r="AT1017" s="58">
        <v>0</v>
      </c>
      <c r="AU1017" s="58">
        <v>0</v>
      </c>
      <c r="AV1017" s="58">
        <v>1890.7645650346601</v>
      </c>
      <c r="AW1017" s="58">
        <v>12169.374565034699</v>
      </c>
      <c r="AX1017" s="58">
        <v>48693.333333333299</v>
      </c>
      <c r="AY1017" s="58">
        <v>5261.8867924528304</v>
      </c>
      <c r="AZ1017" s="58">
        <v>53955.220125786102</v>
      </c>
      <c r="BA1017" s="58">
        <v>43536.874352974402</v>
      </c>
    </row>
    <row r="1018" spans="1:53">
      <c r="A1018" s="56">
        <v>202406</v>
      </c>
      <c r="B1018" s="56" t="s">
        <v>528</v>
      </c>
      <c r="C1018" s="56" t="s">
        <v>338</v>
      </c>
      <c r="D1018" s="56" t="s">
        <v>337</v>
      </c>
      <c r="E1018" s="62" t="str">
        <f>VLOOKUP(C1018,'[2]2024年门店-截止10.31'!A:C,3,0)</f>
        <v>营业</v>
      </c>
      <c r="F1018" s="63">
        <f>VLOOKUP(C1018,[2]面积!A:B,2,0)</f>
        <v>114.6</v>
      </c>
      <c r="G1018" s="57" t="str">
        <f>IF(OR(E1018="营业",E1018="装修中"),VLOOKUP(C1018,[2]当前组织架构!C:H,6,0),"")</f>
        <v>江远洋</v>
      </c>
      <c r="H1018" s="57" t="str">
        <f>IF(OR(E1018="营业",E1018="装修中"),VLOOKUP(C1018,[2]当前组织架构!C:H,5,0),"")</f>
        <v>许瑛伦</v>
      </c>
      <c r="I1018" s="58">
        <v>413333.5</v>
      </c>
      <c r="J1018" s="58">
        <v>23396.240000000002</v>
      </c>
      <c r="K1018" s="58">
        <v>389937.26</v>
      </c>
      <c r="L1018" s="58">
        <v>19327.46</v>
      </c>
      <c r="M1018" s="58">
        <v>19453.66</v>
      </c>
      <c r="N1018" s="58">
        <v>10569.98</v>
      </c>
      <c r="O1018" s="58">
        <v>46614.74</v>
      </c>
      <c r="P1018" s="58">
        <v>0</v>
      </c>
      <c r="Q1018" s="58">
        <v>-1147.0867037442099</v>
      </c>
      <c r="R1018" s="58">
        <v>94818.753296255803</v>
      </c>
      <c r="S1018" s="58">
        <v>19014.614809539798</v>
      </c>
      <c r="T1018" s="58">
        <v>0</v>
      </c>
      <c r="U1018" s="58">
        <v>2132.7600000000002</v>
      </c>
      <c r="V1018" s="58">
        <v>115966.128105796</v>
      </c>
      <c r="W1018" s="58">
        <v>273971.13189420401</v>
      </c>
      <c r="X1018" s="58">
        <v>40872.269999999997</v>
      </c>
      <c r="Y1018" s="58">
        <v>5763.53</v>
      </c>
      <c r="Z1018" s="58">
        <v>6210.99</v>
      </c>
      <c r="AA1018" s="58">
        <v>4707.09</v>
      </c>
      <c r="AB1018" s="58">
        <v>2993.4743396226399</v>
      </c>
      <c r="AC1018" s="58">
        <v>0</v>
      </c>
      <c r="AD1018" s="58">
        <v>60547.354339622601</v>
      </c>
      <c r="AE1018" s="58">
        <v>6641.67</v>
      </c>
      <c r="AF1018" s="58">
        <v>0</v>
      </c>
      <c r="AG1018" s="58">
        <v>464.98</v>
      </c>
      <c r="AH1018" s="58">
        <v>399</v>
      </c>
      <c r="AI1018" s="58">
        <v>1800</v>
      </c>
      <c r="AJ1018" s="58">
        <v>309.74</v>
      </c>
      <c r="AK1018" s="58">
        <v>44.81</v>
      </c>
      <c r="AL1018" s="58">
        <v>0</v>
      </c>
      <c r="AM1018" s="58">
        <v>1777.81</v>
      </c>
      <c r="AN1018" s="58">
        <v>389.82</v>
      </c>
      <c r="AO1018" s="58">
        <v>988.23</v>
      </c>
      <c r="AP1018" s="58">
        <v>0</v>
      </c>
      <c r="AQ1018" s="58">
        <v>8122.49</v>
      </c>
      <c r="AR1018" s="58">
        <v>0</v>
      </c>
      <c r="AS1018" s="58">
        <v>0</v>
      </c>
      <c r="AT1018" s="58">
        <v>0</v>
      </c>
      <c r="AU1018" s="58">
        <v>0</v>
      </c>
      <c r="AV1018" s="58">
        <v>2132.3042905788802</v>
      </c>
      <c r="AW1018" s="58">
        <v>23070.8542905789</v>
      </c>
      <c r="AX1018" s="58">
        <v>72331.152380952393</v>
      </c>
      <c r="AY1018" s="58">
        <v>13898.1320754717</v>
      </c>
      <c r="AZ1018" s="58">
        <v>86229.284456424095</v>
      </c>
      <c r="BA1018" s="58">
        <v>104123.638807578</v>
      </c>
    </row>
    <row r="1019" spans="1:53">
      <c r="A1019" s="56">
        <v>202406</v>
      </c>
      <c r="B1019" s="56" t="s">
        <v>532</v>
      </c>
      <c r="C1019" s="56" t="s">
        <v>344</v>
      </c>
      <c r="D1019" s="56" t="s">
        <v>343</v>
      </c>
      <c r="E1019" s="62" t="str">
        <f>VLOOKUP(C1019,'[2]2024年门店-截止10.31'!A:C,3,0)</f>
        <v>营业</v>
      </c>
      <c r="F1019" s="63">
        <f>VLOOKUP(C1019,[2]面积!A:B,2,0)</f>
        <v>72</v>
      </c>
      <c r="G1019" s="57" t="str">
        <f>IF(OR(E1019="营业",E1019="装修中"),VLOOKUP(C1019,[2]当前组织架构!C:H,6,0),"")</f>
        <v>江远洋</v>
      </c>
      <c r="H1019" s="57" t="str">
        <f>IF(OR(E1019="营业",E1019="装修中"),VLOOKUP(C1019,[2]当前组织架构!C:H,5,0),"")</f>
        <v>郭静</v>
      </c>
      <c r="I1019" s="58">
        <v>188041.16</v>
      </c>
      <c r="J1019" s="58">
        <v>5476.9299999999903</v>
      </c>
      <c r="K1019" s="58">
        <v>182564.23</v>
      </c>
      <c r="L1019" s="58">
        <v>10457.56</v>
      </c>
      <c r="M1019" s="58">
        <v>10838.99</v>
      </c>
      <c r="N1019" s="58">
        <v>6628.89</v>
      </c>
      <c r="O1019" s="58">
        <v>25461.09</v>
      </c>
      <c r="P1019" s="58">
        <v>0</v>
      </c>
      <c r="Q1019" s="58">
        <v>-162.10792047931</v>
      </c>
      <c r="R1019" s="58">
        <v>53224.4220795207</v>
      </c>
      <c r="S1019" s="58">
        <v>17678.567817564199</v>
      </c>
      <c r="T1019" s="58">
        <v>314.20999999999998</v>
      </c>
      <c r="U1019" s="58">
        <v>4901.3900000000003</v>
      </c>
      <c r="V1019" s="58">
        <v>76118.589897084894</v>
      </c>
      <c r="W1019" s="58">
        <v>106445.640102915</v>
      </c>
      <c r="X1019" s="58">
        <v>23018.13</v>
      </c>
      <c r="Y1019" s="58">
        <v>2516.27</v>
      </c>
      <c r="Z1019" s="58">
        <v>1918.19</v>
      </c>
      <c r="AA1019" s="58">
        <v>5920.57</v>
      </c>
      <c r="AB1019" s="58">
        <v>507.20547169810999</v>
      </c>
      <c r="AC1019" s="58">
        <v>0</v>
      </c>
      <c r="AD1019" s="58">
        <v>33880.365471698096</v>
      </c>
      <c r="AE1019" s="58">
        <v>3630.42</v>
      </c>
      <c r="AF1019" s="58">
        <v>0</v>
      </c>
      <c r="AG1019" s="58">
        <v>301.5</v>
      </c>
      <c r="AH1019" s="58">
        <v>190</v>
      </c>
      <c r="AI1019" s="58">
        <v>0</v>
      </c>
      <c r="AJ1019" s="58">
        <v>125.6</v>
      </c>
      <c r="AK1019" s="58">
        <v>0</v>
      </c>
      <c r="AL1019" s="58">
        <v>0</v>
      </c>
      <c r="AM1019" s="58">
        <v>918.31</v>
      </c>
      <c r="AN1019" s="58">
        <v>606.79999999999995</v>
      </c>
      <c r="AO1019" s="58">
        <v>738.33</v>
      </c>
      <c r="AP1019" s="58">
        <v>0</v>
      </c>
      <c r="AQ1019" s="58">
        <v>50</v>
      </c>
      <c r="AR1019" s="58">
        <v>0</v>
      </c>
      <c r="AS1019" s="58">
        <v>0</v>
      </c>
      <c r="AT1019" s="58">
        <v>0</v>
      </c>
      <c r="AU1019" s="58">
        <v>0</v>
      </c>
      <c r="AV1019" s="58">
        <v>1698.9461898117199</v>
      </c>
      <c r="AW1019" s="58">
        <v>8259.9061898117197</v>
      </c>
      <c r="AX1019" s="58">
        <v>22344</v>
      </c>
      <c r="AY1019" s="58">
        <v>7264</v>
      </c>
      <c r="AZ1019" s="58">
        <v>29608</v>
      </c>
      <c r="BA1019" s="58">
        <v>34697.368441405197</v>
      </c>
    </row>
    <row r="1020" spans="1:53">
      <c r="A1020" s="56">
        <v>202406</v>
      </c>
      <c r="B1020" s="56" t="s">
        <v>528</v>
      </c>
      <c r="C1020" s="56" t="s">
        <v>350</v>
      </c>
      <c r="D1020" s="56" t="s">
        <v>349</v>
      </c>
      <c r="E1020" s="62" t="str">
        <f>VLOOKUP(C1020,'[2]2024年门店-截止10.31'!A:C,3,0)</f>
        <v>营业</v>
      </c>
      <c r="F1020" s="63">
        <f>VLOOKUP(C1020,[2]面积!A:B,2,0)</f>
        <v>112</v>
      </c>
      <c r="G1020" s="57" t="str">
        <f>IF(OR(E1020="营业",E1020="装修中"),VLOOKUP(C1020,[2]当前组织架构!C:H,6,0),"")</f>
        <v>戴斌</v>
      </c>
      <c r="H1020" s="57" t="str">
        <f>IF(OR(E1020="营业",E1020="装修中"),VLOOKUP(C1020,[2]当前组织架构!C:H,5,0),"")</f>
        <v>池甜</v>
      </c>
      <c r="I1020" s="58">
        <v>144323.62</v>
      </c>
      <c r="J1020" s="58">
        <v>4203.6000000000104</v>
      </c>
      <c r="K1020" s="58">
        <v>140120.01999999999</v>
      </c>
      <c r="L1020" s="58">
        <v>8001.42</v>
      </c>
      <c r="M1020" s="58">
        <v>8303.35</v>
      </c>
      <c r="N1020" s="58">
        <v>5877.6</v>
      </c>
      <c r="O1020" s="58">
        <v>17805.14</v>
      </c>
      <c r="P1020" s="58">
        <v>0</v>
      </c>
      <c r="Q1020" s="58">
        <v>-477.973631417582</v>
      </c>
      <c r="R1020" s="58">
        <v>39509.536368582398</v>
      </c>
      <c r="S1020" s="58">
        <v>7492.3503725179899</v>
      </c>
      <c r="T1020" s="58">
        <v>215.77</v>
      </c>
      <c r="U1020" s="58">
        <v>4040.59</v>
      </c>
      <c r="V1020" s="58">
        <v>51258.246741100404</v>
      </c>
      <c r="W1020" s="58">
        <v>88861.7732588996</v>
      </c>
      <c r="X1020" s="58">
        <v>15851.84</v>
      </c>
      <c r="Y1020" s="58">
        <v>4730.62</v>
      </c>
      <c r="Z1020" s="58">
        <v>0</v>
      </c>
      <c r="AA1020" s="58">
        <v>3189.09</v>
      </c>
      <c r="AB1020" s="58">
        <v>242.56754716981001</v>
      </c>
      <c r="AC1020" s="58">
        <v>0</v>
      </c>
      <c r="AD1020" s="58">
        <v>24014.117547169801</v>
      </c>
      <c r="AE1020" s="58">
        <v>3351.6</v>
      </c>
      <c r="AF1020" s="58">
        <v>0</v>
      </c>
      <c r="AG1020" s="58">
        <v>195.42</v>
      </c>
      <c r="AH1020" s="58">
        <v>250</v>
      </c>
      <c r="AI1020" s="58">
        <v>0</v>
      </c>
      <c r="AJ1020" s="58">
        <v>46.03</v>
      </c>
      <c r="AK1020" s="58">
        <v>0</v>
      </c>
      <c r="AL1020" s="58">
        <v>0</v>
      </c>
      <c r="AM1020" s="58">
        <v>868.49</v>
      </c>
      <c r="AN1020" s="58">
        <v>606.79999999999995</v>
      </c>
      <c r="AO1020" s="58">
        <v>444.99</v>
      </c>
      <c r="AP1020" s="58">
        <v>0</v>
      </c>
      <c r="AQ1020" s="58">
        <v>50</v>
      </c>
      <c r="AR1020" s="58">
        <v>0</v>
      </c>
      <c r="AS1020" s="58">
        <v>0</v>
      </c>
      <c r="AT1020" s="58">
        <v>0</v>
      </c>
      <c r="AU1020" s="58">
        <v>0</v>
      </c>
      <c r="AV1020" s="58">
        <v>2327.6506308652602</v>
      </c>
      <c r="AW1020" s="58">
        <v>8140.9806308652596</v>
      </c>
      <c r="AX1020" s="58">
        <v>26880</v>
      </c>
      <c r="AY1020" s="58">
        <v>9520</v>
      </c>
      <c r="AZ1020" s="58">
        <v>36400</v>
      </c>
      <c r="BA1020" s="58">
        <v>20306.675080864501</v>
      </c>
    </row>
    <row r="1021" spans="1:53">
      <c r="A1021" s="56">
        <v>202406</v>
      </c>
      <c r="B1021" s="56" t="s">
        <v>528</v>
      </c>
      <c r="C1021" s="56" t="s">
        <v>348</v>
      </c>
      <c r="D1021" s="56" t="s">
        <v>347</v>
      </c>
      <c r="E1021" s="62" t="str">
        <f>VLOOKUP(C1021,'[2]2024年门店-截止10.31'!A:C,3,0)</f>
        <v>营业</v>
      </c>
      <c r="F1021" s="63">
        <f>VLOOKUP(C1021,[2]面积!A:B,2,0)</f>
        <v>93</v>
      </c>
      <c r="G1021" s="57" t="str">
        <f>IF(OR(E1021="营业",E1021="装修中"),VLOOKUP(C1021,[2]当前组织架构!C:H,6,0),"")</f>
        <v>戴斌</v>
      </c>
      <c r="H1021" s="57" t="str">
        <f>IF(OR(E1021="营业",E1021="装修中"),VLOOKUP(C1021,[2]当前组织架构!C:H,5,0),"")</f>
        <v>王炎根</v>
      </c>
      <c r="I1021" s="58">
        <v>149255.74</v>
      </c>
      <c r="J1021" s="58">
        <v>8448.44</v>
      </c>
      <c r="K1021" s="58">
        <v>140807.29999999999</v>
      </c>
      <c r="L1021" s="58">
        <v>7476.7</v>
      </c>
      <c r="M1021" s="58">
        <v>9476.69</v>
      </c>
      <c r="N1021" s="58">
        <v>4879.37</v>
      </c>
      <c r="O1021" s="58">
        <v>18485.32</v>
      </c>
      <c r="P1021" s="58">
        <v>0</v>
      </c>
      <c r="Q1021" s="58">
        <v>-481.924958803001</v>
      </c>
      <c r="R1021" s="58">
        <v>39836.155041197002</v>
      </c>
      <c r="S1021" s="58">
        <v>7696.1376402617598</v>
      </c>
      <c r="T1021" s="58">
        <v>0</v>
      </c>
      <c r="U1021" s="58">
        <v>2406.5100000000002</v>
      </c>
      <c r="V1021" s="58">
        <v>49938.802681458801</v>
      </c>
      <c r="W1021" s="58">
        <v>90868.497318541195</v>
      </c>
      <c r="X1021" s="58">
        <v>21906.5</v>
      </c>
      <c r="Y1021" s="58">
        <v>4352.34</v>
      </c>
      <c r="Z1021" s="58">
        <v>0</v>
      </c>
      <c r="AA1021" s="58">
        <v>3679.91</v>
      </c>
      <c r="AB1021" s="58">
        <v>-82.501509433961999</v>
      </c>
      <c r="AC1021" s="58">
        <v>0</v>
      </c>
      <c r="AD1021" s="58">
        <v>29856.248490565999</v>
      </c>
      <c r="AE1021" s="58">
        <v>3914.62</v>
      </c>
      <c r="AF1021" s="58">
        <v>0</v>
      </c>
      <c r="AG1021" s="58">
        <v>270.14999999999998</v>
      </c>
      <c r="AH1021" s="58">
        <v>389</v>
      </c>
      <c r="AI1021" s="58">
        <v>0</v>
      </c>
      <c r="AJ1021" s="58">
        <v>293.82</v>
      </c>
      <c r="AK1021" s="58">
        <v>0</v>
      </c>
      <c r="AL1021" s="58">
        <v>0</v>
      </c>
      <c r="AM1021" s="58">
        <v>975.26</v>
      </c>
      <c r="AN1021" s="58">
        <v>606.79999999999995</v>
      </c>
      <c r="AO1021" s="58">
        <v>508.87</v>
      </c>
      <c r="AP1021" s="58">
        <v>0</v>
      </c>
      <c r="AQ1021" s="58">
        <v>0</v>
      </c>
      <c r="AR1021" s="58">
        <v>0</v>
      </c>
      <c r="AS1021" s="58">
        <v>0</v>
      </c>
      <c r="AT1021" s="58">
        <v>0</v>
      </c>
      <c r="AU1021" s="58">
        <v>0</v>
      </c>
      <c r="AV1021" s="58">
        <v>1768.38616545645</v>
      </c>
      <c r="AW1021" s="58">
        <v>8726.9061654564503</v>
      </c>
      <c r="AX1021" s="58">
        <v>24800</v>
      </c>
      <c r="AY1021" s="58">
        <v>8773.5849056603802</v>
      </c>
      <c r="AZ1021" s="58">
        <v>33573.584905660398</v>
      </c>
      <c r="BA1021" s="58">
        <v>18711.757756858398</v>
      </c>
    </row>
    <row r="1022" spans="1:53">
      <c r="A1022" s="56">
        <v>202406</v>
      </c>
      <c r="B1022" s="56" t="s">
        <v>528</v>
      </c>
      <c r="C1022" s="56" t="s">
        <v>354</v>
      </c>
      <c r="D1022" s="56" t="s">
        <v>353</v>
      </c>
      <c r="E1022" s="62" t="str">
        <f>VLOOKUP(C1022,'[2]2024年门店-截止10.31'!A:C,3,0)</f>
        <v>营业</v>
      </c>
      <c r="F1022" s="63">
        <f>VLOOKUP(C1022,[2]面积!A:B,2,0)</f>
        <v>86.45</v>
      </c>
      <c r="G1022" s="57" t="str">
        <f>IF(OR(E1022="营业",E1022="装修中"),VLOOKUP(C1022,[2]当前组织架构!C:H,6,0),"")</f>
        <v>孙军</v>
      </c>
      <c r="H1022" s="57" t="str">
        <f>IF(OR(E1022="营业",E1022="装修中"),VLOOKUP(C1022,[2]当前组织架构!C:H,5,0),"")</f>
        <v>殷艳花</v>
      </c>
      <c r="I1022" s="58">
        <v>171366.71</v>
      </c>
      <c r="J1022" s="58">
        <v>9700</v>
      </c>
      <c r="K1022" s="58">
        <v>161666.71</v>
      </c>
      <c r="L1022" s="58">
        <v>8994.58</v>
      </c>
      <c r="M1022" s="58">
        <v>8715.07</v>
      </c>
      <c r="N1022" s="58">
        <v>5377.74</v>
      </c>
      <c r="O1022" s="58">
        <v>20541.32</v>
      </c>
      <c r="P1022" s="58">
        <v>0</v>
      </c>
      <c r="Q1022" s="58">
        <v>-521.49716130773299</v>
      </c>
      <c r="R1022" s="58">
        <v>43107.2128386923</v>
      </c>
      <c r="S1022" s="58">
        <v>8471.3037763964203</v>
      </c>
      <c r="T1022" s="58">
        <v>0</v>
      </c>
      <c r="U1022" s="58">
        <v>2558.73</v>
      </c>
      <c r="V1022" s="58">
        <v>54137.246615088698</v>
      </c>
      <c r="W1022" s="58">
        <v>107529.463384911</v>
      </c>
      <c r="X1022" s="58">
        <v>24700.12</v>
      </c>
      <c r="Y1022" s="58">
        <v>5663.7</v>
      </c>
      <c r="Z1022" s="58">
        <v>755.22</v>
      </c>
      <c r="AA1022" s="58">
        <v>8713.26</v>
      </c>
      <c r="AB1022" s="58">
        <v>616.91207547169995</v>
      </c>
      <c r="AC1022" s="58">
        <v>0</v>
      </c>
      <c r="AD1022" s="58">
        <v>40449.212075471703</v>
      </c>
      <c r="AE1022" s="58">
        <v>4044.51</v>
      </c>
      <c r="AF1022" s="58">
        <v>0</v>
      </c>
      <c r="AG1022" s="58">
        <v>514.82000000000005</v>
      </c>
      <c r="AH1022" s="58">
        <v>918</v>
      </c>
      <c r="AI1022" s="58">
        <v>0</v>
      </c>
      <c r="AJ1022" s="58">
        <v>168.14</v>
      </c>
      <c r="AK1022" s="58">
        <v>0</v>
      </c>
      <c r="AL1022" s="58">
        <v>0</v>
      </c>
      <c r="AM1022" s="58">
        <v>2061.0100000000002</v>
      </c>
      <c r="AN1022" s="58">
        <v>827.26</v>
      </c>
      <c r="AO1022" s="58">
        <v>883.17</v>
      </c>
      <c r="AP1022" s="58">
        <v>0</v>
      </c>
      <c r="AQ1022" s="58">
        <v>50</v>
      </c>
      <c r="AR1022" s="58">
        <v>0</v>
      </c>
      <c r="AS1022" s="58">
        <v>0</v>
      </c>
      <c r="AT1022" s="58">
        <v>0</v>
      </c>
      <c r="AU1022" s="58">
        <v>0</v>
      </c>
      <c r="AV1022" s="58">
        <v>2380.25531639985</v>
      </c>
      <c r="AW1022" s="58">
        <v>11847.1653163998</v>
      </c>
      <c r="AX1022" s="58">
        <v>29640</v>
      </c>
      <c r="AY1022" s="58">
        <v>8155.6603773584902</v>
      </c>
      <c r="AZ1022" s="58">
        <v>37795.660377358501</v>
      </c>
      <c r="BA1022" s="58">
        <v>17437.425615681001</v>
      </c>
    </row>
    <row r="1023" spans="1:53">
      <c r="A1023" s="56">
        <v>202406</v>
      </c>
      <c r="B1023" s="56" t="s">
        <v>532</v>
      </c>
      <c r="C1023" s="56" t="s">
        <v>346</v>
      </c>
      <c r="D1023" s="56" t="s">
        <v>345</v>
      </c>
      <c r="E1023" s="62" t="str">
        <f>VLOOKUP(C1023,'[2]2024年门店-截止10.31'!A:C,3,0)</f>
        <v>营业</v>
      </c>
      <c r="F1023" s="63">
        <f>VLOOKUP(C1023,[2]面积!A:B,2,0)</f>
        <v>72</v>
      </c>
      <c r="G1023" s="57" t="str">
        <f>IF(OR(E1023="营业",E1023="装修中"),VLOOKUP(C1023,[2]当前组织架构!C:H,6,0),"")</f>
        <v>江远洋</v>
      </c>
      <c r="H1023" s="57" t="str">
        <f>IF(OR(E1023="营业",E1023="装修中"),VLOOKUP(C1023,[2]当前组织架构!C:H,5,0),"")</f>
        <v>郭静</v>
      </c>
      <c r="I1023" s="58">
        <v>218503.19</v>
      </c>
      <c r="J1023" s="58">
        <v>6364.1700000000101</v>
      </c>
      <c r="K1023" s="58">
        <v>212139.02</v>
      </c>
      <c r="L1023" s="58">
        <v>12518.35</v>
      </c>
      <c r="M1023" s="58">
        <v>13423.89</v>
      </c>
      <c r="N1023" s="58">
        <v>7746.33</v>
      </c>
      <c r="O1023" s="58">
        <v>29911.22</v>
      </c>
      <c r="P1023" s="58">
        <v>0</v>
      </c>
      <c r="Q1023" s="58">
        <v>-193.120431311434</v>
      </c>
      <c r="R1023" s="58">
        <v>63406.669568688601</v>
      </c>
      <c r="S1023" s="58">
        <v>20873.983681529298</v>
      </c>
      <c r="T1023" s="58">
        <v>365.71</v>
      </c>
      <c r="U1023" s="58">
        <v>5798.86</v>
      </c>
      <c r="V1023" s="58">
        <v>90445.223250217896</v>
      </c>
      <c r="W1023" s="58">
        <v>121693.79674978201</v>
      </c>
      <c r="X1023" s="58">
        <v>20820.05</v>
      </c>
      <c r="Y1023" s="58">
        <v>6986.69</v>
      </c>
      <c r="Z1023" s="58">
        <v>2623.71</v>
      </c>
      <c r="AA1023" s="58">
        <v>6377.22</v>
      </c>
      <c r="AB1023" s="58">
        <v>548.69679245282998</v>
      </c>
      <c r="AC1023" s="58">
        <v>0</v>
      </c>
      <c r="AD1023" s="58">
        <v>37356.366792452798</v>
      </c>
      <c r="AE1023" s="58">
        <v>7255.75</v>
      </c>
      <c r="AF1023" s="58">
        <v>32.5</v>
      </c>
      <c r="AG1023" s="58">
        <v>489.45</v>
      </c>
      <c r="AH1023" s="58">
        <v>250</v>
      </c>
      <c r="AI1023" s="58">
        <v>0</v>
      </c>
      <c r="AJ1023" s="58">
        <v>52</v>
      </c>
      <c r="AK1023" s="58">
        <v>0</v>
      </c>
      <c r="AL1023" s="58">
        <v>0</v>
      </c>
      <c r="AM1023" s="58">
        <v>1290.05</v>
      </c>
      <c r="AN1023" s="58">
        <v>606.79999999999995</v>
      </c>
      <c r="AO1023" s="58">
        <v>522.04999999999995</v>
      </c>
      <c r="AP1023" s="58">
        <v>0</v>
      </c>
      <c r="AQ1023" s="58">
        <v>156</v>
      </c>
      <c r="AR1023" s="58">
        <v>0</v>
      </c>
      <c r="AS1023" s="58">
        <v>0</v>
      </c>
      <c r="AT1023" s="58">
        <v>0</v>
      </c>
      <c r="AU1023" s="58">
        <v>0</v>
      </c>
      <c r="AV1023" s="58">
        <v>1698.9461898117199</v>
      </c>
      <c r="AW1023" s="58">
        <v>12353.546189811699</v>
      </c>
      <c r="AX1023" s="58">
        <v>30207.85</v>
      </c>
      <c r="AY1023" s="58">
        <v>6787.15</v>
      </c>
      <c r="AZ1023" s="58">
        <v>36995</v>
      </c>
      <c r="BA1023" s="58">
        <v>34988.883767517502</v>
      </c>
    </row>
    <row r="1024" spans="1:53">
      <c r="A1024" s="56">
        <v>202406</v>
      </c>
      <c r="B1024" s="56" t="s">
        <v>528</v>
      </c>
      <c r="C1024" s="56" t="s">
        <v>352</v>
      </c>
      <c r="D1024" s="56" t="s">
        <v>351</v>
      </c>
      <c r="E1024" s="62" t="str">
        <f>VLOOKUP(C1024,'[2]2024年门店-截止10.31'!A:C,3,0)</f>
        <v>营业</v>
      </c>
      <c r="F1024" s="63">
        <f>VLOOKUP(C1024,[2]面积!A:B,2,0)</f>
        <v>56</v>
      </c>
      <c r="G1024" s="57" t="str">
        <f>IF(OR(E1024="营业",E1024="装修中"),VLOOKUP(C1024,[2]当前组织架构!C:H,6,0),"")</f>
        <v>戴斌</v>
      </c>
      <c r="H1024" s="57" t="str">
        <f>IF(OR(E1024="营业",E1024="装修中"),VLOOKUP(C1024,[2]当前组织架构!C:H,5,0),"")</f>
        <v>董婷婷</v>
      </c>
      <c r="I1024" s="58">
        <v>230705.34</v>
      </c>
      <c r="J1024" s="58">
        <v>13058.79</v>
      </c>
      <c r="K1024" s="58">
        <v>217646.55</v>
      </c>
      <c r="L1024" s="58">
        <v>12206.57</v>
      </c>
      <c r="M1024" s="58">
        <v>13367.99</v>
      </c>
      <c r="N1024" s="58">
        <v>13958.61</v>
      </c>
      <c r="O1024" s="58">
        <v>28176.58</v>
      </c>
      <c r="P1024" s="58">
        <v>0</v>
      </c>
      <c r="Q1024" s="58">
        <v>-809.33959353499699</v>
      </c>
      <c r="R1024" s="58">
        <v>66900.410406465002</v>
      </c>
      <c r="S1024" s="58">
        <v>12161.6636672269</v>
      </c>
      <c r="T1024" s="58">
        <v>0</v>
      </c>
      <c r="U1024" s="58">
        <v>2483.8000000000002</v>
      </c>
      <c r="V1024" s="58">
        <v>81545.874073691899</v>
      </c>
      <c r="W1024" s="58">
        <v>136100.675926308</v>
      </c>
      <c r="X1024" s="58">
        <v>24254.55</v>
      </c>
      <c r="Y1024" s="58">
        <v>13864.32</v>
      </c>
      <c r="Z1024" s="58">
        <v>2378.75</v>
      </c>
      <c r="AA1024" s="58">
        <v>8862.0400000000009</v>
      </c>
      <c r="AB1024" s="58">
        <v>-1822.2177358490601</v>
      </c>
      <c r="AC1024" s="58">
        <v>0</v>
      </c>
      <c r="AD1024" s="58">
        <v>47537.442264150901</v>
      </c>
      <c r="AE1024" s="58">
        <v>7547.76</v>
      </c>
      <c r="AF1024" s="58">
        <v>0</v>
      </c>
      <c r="AG1024" s="58">
        <v>278.68</v>
      </c>
      <c r="AH1024" s="58">
        <v>740</v>
      </c>
      <c r="AI1024" s="58">
        <v>2658.54</v>
      </c>
      <c r="AJ1024" s="58">
        <v>159.30000000000001</v>
      </c>
      <c r="AK1024" s="58">
        <v>0</v>
      </c>
      <c r="AL1024" s="58">
        <v>0</v>
      </c>
      <c r="AM1024" s="58">
        <v>570.11</v>
      </c>
      <c r="AN1024" s="58">
        <v>1449.19</v>
      </c>
      <c r="AO1024" s="58">
        <v>616.1</v>
      </c>
      <c r="AP1024" s="58">
        <v>0</v>
      </c>
      <c r="AQ1024" s="58">
        <v>0</v>
      </c>
      <c r="AR1024" s="58">
        <v>0</v>
      </c>
      <c r="AS1024" s="58">
        <v>0</v>
      </c>
      <c r="AT1024" s="58">
        <v>0</v>
      </c>
      <c r="AU1024" s="58">
        <v>0</v>
      </c>
      <c r="AV1024" s="58">
        <v>2363.7630436725799</v>
      </c>
      <c r="AW1024" s="58">
        <v>16383.4430436726</v>
      </c>
      <c r="AX1024" s="58">
        <v>17248.371428571401</v>
      </c>
      <c r="AY1024" s="58">
        <v>6425.3679245283001</v>
      </c>
      <c r="AZ1024" s="58">
        <v>23673.7393530997</v>
      </c>
      <c r="BA1024" s="58">
        <v>48506.051265384798</v>
      </c>
    </row>
    <row r="1025" spans="1:53">
      <c r="A1025" s="56">
        <v>202406</v>
      </c>
      <c r="B1025" s="56" t="s">
        <v>528</v>
      </c>
      <c r="C1025" s="56" t="s">
        <v>358</v>
      </c>
      <c r="D1025" s="56" t="s">
        <v>357</v>
      </c>
      <c r="E1025" s="62" t="str">
        <f>VLOOKUP(C1025,'[2]2024年门店-截止10.31'!A:C,3,0)</f>
        <v>营业</v>
      </c>
      <c r="F1025" s="63">
        <f>VLOOKUP(C1025,[2]面积!A:B,2,0)</f>
        <v>44.59</v>
      </c>
      <c r="G1025" s="57" t="str">
        <f>IF(OR(E1025="营业",E1025="装修中"),VLOOKUP(C1025,[2]当前组织架构!C:H,6,0),"")</f>
        <v>江远洋</v>
      </c>
      <c r="H1025" s="57" t="str">
        <f>IF(OR(E1025="营业",E1025="装修中"),VLOOKUP(C1025,[2]当前组织架构!C:H,5,0),"")</f>
        <v>胡肖肖</v>
      </c>
      <c r="I1025" s="58">
        <v>92247.22</v>
      </c>
      <c r="J1025" s="58">
        <v>2686.81</v>
      </c>
      <c r="K1025" s="58">
        <v>89560.41</v>
      </c>
      <c r="L1025" s="58">
        <v>5222.37</v>
      </c>
      <c r="M1025" s="58">
        <v>6956.3</v>
      </c>
      <c r="N1025" s="58">
        <v>4020.94</v>
      </c>
      <c r="O1025" s="58">
        <v>14111.85</v>
      </c>
      <c r="P1025" s="58">
        <v>0</v>
      </c>
      <c r="Q1025" s="58">
        <v>-362.31509813361203</v>
      </c>
      <c r="R1025" s="58">
        <v>29949.144901866399</v>
      </c>
      <c r="S1025" s="58">
        <v>5843.0888057361999</v>
      </c>
      <c r="T1025" s="58">
        <v>0</v>
      </c>
      <c r="U1025" s="58">
        <v>4363.47</v>
      </c>
      <c r="V1025" s="58">
        <v>40155.703707602603</v>
      </c>
      <c r="W1025" s="58">
        <v>49404.706292397401</v>
      </c>
      <c r="X1025" s="58">
        <v>16327.15</v>
      </c>
      <c r="Y1025" s="58">
        <v>971.64</v>
      </c>
      <c r="Z1025" s="58">
        <v>1080</v>
      </c>
      <c r="AA1025" s="58">
        <v>2516.3000000000002</v>
      </c>
      <c r="AB1025" s="58">
        <v>851.90641509433897</v>
      </c>
      <c r="AC1025" s="58">
        <v>0</v>
      </c>
      <c r="AD1025" s="58">
        <v>21746.996415094301</v>
      </c>
      <c r="AE1025" s="58">
        <v>2130.25</v>
      </c>
      <c r="AF1025" s="58">
        <v>0</v>
      </c>
      <c r="AG1025" s="58">
        <v>287.7</v>
      </c>
      <c r="AH1025" s="58">
        <v>418</v>
      </c>
      <c r="AI1025" s="58">
        <v>0</v>
      </c>
      <c r="AJ1025" s="58">
        <v>14</v>
      </c>
      <c r="AK1025" s="58">
        <v>44.81</v>
      </c>
      <c r="AL1025" s="58">
        <v>0</v>
      </c>
      <c r="AM1025" s="58">
        <v>635.49</v>
      </c>
      <c r="AN1025" s="58">
        <v>389.82</v>
      </c>
      <c r="AO1025" s="58">
        <v>498.95</v>
      </c>
      <c r="AP1025" s="58">
        <v>0</v>
      </c>
      <c r="AQ1025" s="58">
        <v>0</v>
      </c>
      <c r="AR1025" s="58">
        <v>0</v>
      </c>
      <c r="AS1025" s="58">
        <v>0</v>
      </c>
      <c r="AT1025" s="58">
        <v>0</v>
      </c>
      <c r="AU1025" s="58">
        <v>0</v>
      </c>
      <c r="AV1025" s="58">
        <v>2088.0770791110999</v>
      </c>
      <c r="AW1025" s="58">
        <v>6507.0970791111004</v>
      </c>
      <c r="AX1025" s="58">
        <v>20140.419999999998</v>
      </c>
      <c r="AY1025" s="58">
        <v>3908.57</v>
      </c>
      <c r="AZ1025" s="58">
        <v>24048.99</v>
      </c>
      <c r="BA1025" s="58">
        <v>-2898.3772018079999</v>
      </c>
    </row>
    <row r="1026" spans="1:53">
      <c r="A1026" s="56">
        <v>202406</v>
      </c>
      <c r="B1026" s="56" t="s">
        <v>528</v>
      </c>
      <c r="C1026" s="56" t="s">
        <v>362</v>
      </c>
      <c r="D1026" s="56" t="s">
        <v>361</v>
      </c>
      <c r="E1026" s="62" t="str">
        <f>VLOOKUP(C1026,'[2]2024年门店-截止10.31'!A:C,3,0)</f>
        <v>营业</v>
      </c>
      <c r="F1026" s="63">
        <f>VLOOKUP(C1026,[2]面积!A:B,2,0)</f>
        <v>49</v>
      </c>
      <c r="G1026" s="57" t="str">
        <f>IF(OR(E1026="营业",E1026="装修中"),VLOOKUP(C1026,[2]当前组织架构!C:H,6,0),"")</f>
        <v>江远洋</v>
      </c>
      <c r="H1026" s="57" t="str">
        <f>IF(OR(E1026="营业",E1026="装修中"),VLOOKUP(C1026,[2]当前组织架构!C:H,5,0),"")</f>
        <v>许瑛伦</v>
      </c>
      <c r="I1026" s="58">
        <v>167376.45000000001</v>
      </c>
      <c r="J1026" s="58">
        <v>9474.1400000000103</v>
      </c>
      <c r="K1026" s="58">
        <v>157902.31</v>
      </c>
      <c r="L1026" s="58">
        <v>8255.2000000000007</v>
      </c>
      <c r="M1026" s="58">
        <v>7749.08</v>
      </c>
      <c r="N1026" s="58">
        <v>5951.54</v>
      </c>
      <c r="O1026" s="58">
        <v>20172.810000000001</v>
      </c>
      <c r="P1026" s="58">
        <v>0</v>
      </c>
      <c r="Q1026" s="58">
        <v>-503.566595363094</v>
      </c>
      <c r="R1026" s="58">
        <v>41625.063404636901</v>
      </c>
      <c r="S1026" s="58">
        <v>8269.92729741332</v>
      </c>
      <c r="T1026" s="58">
        <v>0</v>
      </c>
      <c r="U1026" s="58">
        <v>5105.29</v>
      </c>
      <c r="V1026" s="58">
        <v>55000.2807020502</v>
      </c>
      <c r="W1026" s="58">
        <v>102902.02929794999</v>
      </c>
      <c r="X1026" s="58">
        <v>22768</v>
      </c>
      <c r="Y1026" s="58">
        <v>3188.18</v>
      </c>
      <c r="Z1026" s="58">
        <v>800</v>
      </c>
      <c r="AA1026" s="58">
        <v>856.92</v>
      </c>
      <c r="AB1026" s="58">
        <v>2453.3577358490602</v>
      </c>
      <c r="AC1026" s="58">
        <v>0</v>
      </c>
      <c r="AD1026" s="58">
        <v>30066.457735849101</v>
      </c>
      <c r="AE1026" s="58">
        <v>3437.96</v>
      </c>
      <c r="AF1026" s="58">
        <v>0</v>
      </c>
      <c r="AG1026" s="58">
        <v>325.92</v>
      </c>
      <c r="AH1026" s="58">
        <v>399</v>
      </c>
      <c r="AI1026" s="58">
        <v>366</v>
      </c>
      <c r="AJ1026" s="58">
        <v>280.47000000000003</v>
      </c>
      <c r="AK1026" s="58">
        <v>44.81</v>
      </c>
      <c r="AL1026" s="58">
        <v>0</v>
      </c>
      <c r="AM1026" s="58">
        <v>1976.16</v>
      </c>
      <c r="AN1026" s="58">
        <v>389.82</v>
      </c>
      <c r="AO1026" s="58">
        <v>667.39</v>
      </c>
      <c r="AP1026" s="58">
        <v>0</v>
      </c>
      <c r="AQ1026" s="58">
        <v>50</v>
      </c>
      <c r="AR1026" s="58">
        <v>0</v>
      </c>
      <c r="AS1026" s="58">
        <v>0</v>
      </c>
      <c r="AT1026" s="58">
        <v>0</v>
      </c>
      <c r="AU1026" s="58">
        <v>0</v>
      </c>
      <c r="AV1026" s="58">
        <v>2132.3042905788802</v>
      </c>
      <c r="AW1026" s="58">
        <v>10069.8342905789</v>
      </c>
      <c r="AX1026" s="58">
        <v>38323.809523809497</v>
      </c>
      <c r="AY1026" s="58">
        <v>9774.9339622641492</v>
      </c>
      <c r="AZ1026" s="58">
        <v>48098.743486073603</v>
      </c>
      <c r="BA1026" s="58">
        <v>14666.9937854484</v>
      </c>
    </row>
    <row r="1027" spans="1:53">
      <c r="A1027" s="56">
        <v>202406</v>
      </c>
      <c r="B1027" s="56" t="s">
        <v>531</v>
      </c>
      <c r="C1027" s="56" t="s">
        <v>373</v>
      </c>
      <c r="D1027" s="56" t="s">
        <v>372</v>
      </c>
      <c r="E1027" s="62" t="str">
        <f>VLOOKUP(C1027,'[2]2024年门店-截止10.31'!A:C,3,0)</f>
        <v>营业</v>
      </c>
      <c r="F1027" s="63">
        <f>VLOOKUP(C1027,[2]面积!A:B,2,0)</f>
        <v>97</v>
      </c>
      <c r="G1027" s="57" t="str">
        <f>IF(OR(E1027="营业",E1027="装修中"),VLOOKUP(C1027,[2]当前组织架构!C:H,6,0),"")</f>
        <v>刘佳</v>
      </c>
      <c r="H1027" s="57" t="str">
        <f>IF(OR(E1027="营业",E1027="装修中"),VLOOKUP(C1027,[2]当前组织架构!C:H,5,0),"")</f>
        <v>刘传良</v>
      </c>
      <c r="I1027" s="58">
        <v>190955.03</v>
      </c>
      <c r="J1027" s="58">
        <v>10808.78</v>
      </c>
      <c r="K1027" s="58">
        <v>180146.25</v>
      </c>
      <c r="L1027" s="58">
        <v>7210.67</v>
      </c>
      <c r="M1027" s="58">
        <v>9539.7000000000007</v>
      </c>
      <c r="N1027" s="58">
        <v>8095.85</v>
      </c>
      <c r="O1027" s="58">
        <v>22915.78</v>
      </c>
      <c r="P1027" s="58">
        <v>0</v>
      </c>
      <c r="Q1027" s="58">
        <v>-499.35695473411198</v>
      </c>
      <c r="R1027" s="58">
        <v>47262.643045265897</v>
      </c>
      <c r="S1027" s="58">
        <v>8887.9147890064105</v>
      </c>
      <c r="T1027" s="58">
        <v>0</v>
      </c>
      <c r="U1027" s="58">
        <v>2064.2199999999998</v>
      </c>
      <c r="V1027" s="58">
        <v>58214.777834272303</v>
      </c>
      <c r="W1027" s="58">
        <v>121931.472165728</v>
      </c>
      <c r="X1027" s="58">
        <v>28958.13</v>
      </c>
      <c r="Y1027" s="58">
        <v>5535.16</v>
      </c>
      <c r="Z1027" s="58">
        <v>2303.11</v>
      </c>
      <c r="AA1027" s="58">
        <v>3032.01</v>
      </c>
      <c r="AB1027" s="58">
        <v>4767.6420754717001</v>
      </c>
      <c r="AC1027" s="58">
        <v>0</v>
      </c>
      <c r="AD1027" s="58">
        <v>44596.0520754717</v>
      </c>
      <c r="AE1027" s="58">
        <v>0</v>
      </c>
      <c r="AF1027" s="58">
        <v>256.2</v>
      </c>
      <c r="AG1027" s="58">
        <v>3334.17</v>
      </c>
      <c r="AH1027" s="58">
        <v>831.67</v>
      </c>
      <c r="AI1027" s="58">
        <v>0</v>
      </c>
      <c r="AJ1027" s="58">
        <v>2233</v>
      </c>
      <c r="AK1027" s="58">
        <v>0</v>
      </c>
      <c r="AL1027" s="58">
        <v>0</v>
      </c>
      <c r="AM1027" s="58">
        <v>17036.29</v>
      </c>
      <c r="AN1027" s="58">
        <v>2108.37</v>
      </c>
      <c r="AO1027" s="58">
        <v>1083.45</v>
      </c>
      <c r="AP1027" s="58">
        <v>0</v>
      </c>
      <c r="AQ1027" s="58">
        <v>89</v>
      </c>
      <c r="AR1027" s="58">
        <v>0</v>
      </c>
      <c r="AS1027" s="58">
        <v>0</v>
      </c>
      <c r="AT1027" s="58">
        <v>0</v>
      </c>
      <c r="AU1027" s="58">
        <v>0</v>
      </c>
      <c r="AV1027" s="58">
        <v>1890.7645650346601</v>
      </c>
      <c r="AW1027" s="58">
        <v>28862.914565034702</v>
      </c>
      <c r="AX1027" s="58">
        <v>30485.4857142857</v>
      </c>
      <c r="AY1027" s="58">
        <v>8178.4339622641501</v>
      </c>
      <c r="AZ1027" s="58">
        <v>38663.919676549798</v>
      </c>
      <c r="BA1027" s="58">
        <v>9808.5858486717498</v>
      </c>
    </row>
    <row r="1028" spans="1:53">
      <c r="A1028" s="56">
        <v>202406</v>
      </c>
      <c r="B1028" s="56" t="s">
        <v>528</v>
      </c>
      <c r="C1028" s="56" t="s">
        <v>364</v>
      </c>
      <c r="D1028" s="56" t="s">
        <v>363</v>
      </c>
      <c r="E1028" s="62" t="str">
        <f>VLOOKUP(C1028,'[2]2024年门店-截止10.31'!A:C,3,0)</f>
        <v>营业</v>
      </c>
      <c r="F1028" s="63">
        <f>VLOOKUP(C1028,[2]面积!A:B,2,0)</f>
        <v>86</v>
      </c>
      <c r="G1028" s="57" t="str">
        <f>IF(OR(E1028="营业",E1028="装修中"),VLOOKUP(C1028,[2]当前组织架构!C:H,6,0),"")</f>
        <v>江远洋</v>
      </c>
      <c r="H1028" s="57" t="str">
        <f>IF(OR(E1028="营业",E1028="装修中"),VLOOKUP(C1028,[2]当前组织架构!C:H,5,0),"")</f>
        <v>严彪</v>
      </c>
      <c r="I1028" s="58">
        <v>135446.98000000001</v>
      </c>
      <c r="J1028" s="58">
        <v>7666.8100000000104</v>
      </c>
      <c r="K1028" s="58">
        <v>127780.17</v>
      </c>
      <c r="L1028" s="58">
        <v>6802.3</v>
      </c>
      <c r="M1028" s="58">
        <v>5743.35</v>
      </c>
      <c r="N1028" s="58">
        <v>3946.35</v>
      </c>
      <c r="O1028" s="58">
        <v>15733.64</v>
      </c>
      <c r="P1028" s="58">
        <v>0</v>
      </c>
      <c r="Q1028" s="58">
        <v>-385.19543166242897</v>
      </c>
      <c r="R1028" s="58">
        <v>31840.4445683376</v>
      </c>
      <c r="S1028" s="58">
        <v>6406.5294442664599</v>
      </c>
      <c r="T1028" s="58">
        <v>0</v>
      </c>
      <c r="U1028" s="58">
        <v>5133.88</v>
      </c>
      <c r="V1028" s="58">
        <v>43380.854012604097</v>
      </c>
      <c r="W1028" s="58">
        <v>84399.315987395894</v>
      </c>
      <c r="X1028" s="58">
        <v>20000</v>
      </c>
      <c r="Y1028" s="58">
        <v>2409.41</v>
      </c>
      <c r="Z1028" s="58">
        <v>1400</v>
      </c>
      <c r="AA1028" s="58">
        <v>805.12</v>
      </c>
      <c r="AB1028" s="58">
        <v>1182.71</v>
      </c>
      <c r="AC1028" s="58">
        <v>0</v>
      </c>
      <c r="AD1028" s="58">
        <v>25797.24</v>
      </c>
      <c r="AE1028" s="58">
        <v>3365.8</v>
      </c>
      <c r="AF1028" s="58">
        <v>0</v>
      </c>
      <c r="AG1028" s="58">
        <v>224.52</v>
      </c>
      <c r="AH1028" s="58">
        <v>399</v>
      </c>
      <c r="AI1028" s="58">
        <v>443</v>
      </c>
      <c r="AJ1028" s="58">
        <v>143.36000000000001</v>
      </c>
      <c r="AK1028" s="58">
        <v>44.81</v>
      </c>
      <c r="AL1028" s="58">
        <v>0</v>
      </c>
      <c r="AM1028" s="58">
        <v>631.32000000000005</v>
      </c>
      <c r="AN1028" s="58">
        <v>179.25</v>
      </c>
      <c r="AO1028" s="58">
        <v>612.08000000000004</v>
      </c>
      <c r="AP1028" s="58">
        <v>0</v>
      </c>
      <c r="AQ1028" s="58">
        <v>50</v>
      </c>
      <c r="AR1028" s="58">
        <v>0</v>
      </c>
      <c r="AS1028" s="58">
        <v>0</v>
      </c>
      <c r="AT1028" s="58">
        <v>0</v>
      </c>
      <c r="AU1028" s="58">
        <v>0</v>
      </c>
      <c r="AV1028" s="58">
        <v>2553.8319186112199</v>
      </c>
      <c r="AW1028" s="58">
        <v>8646.9719186112197</v>
      </c>
      <c r="AX1028" s="58">
        <v>24703.5333333333</v>
      </c>
      <c r="AY1028" s="58">
        <v>11370.3490566038</v>
      </c>
      <c r="AZ1028" s="58">
        <v>36073.882389937098</v>
      </c>
      <c r="BA1028" s="58">
        <v>13881.2216788476</v>
      </c>
    </row>
    <row r="1029" spans="1:53">
      <c r="A1029" s="56">
        <v>202406</v>
      </c>
      <c r="B1029" s="56" t="s">
        <v>528</v>
      </c>
      <c r="C1029" s="56" t="s">
        <v>356</v>
      </c>
      <c r="D1029" s="56" t="s">
        <v>355</v>
      </c>
      <c r="E1029" s="62" t="str">
        <f>VLOOKUP(C1029,'[2]2024年门店-截止10.31'!A:C,3,0)</f>
        <v>营业</v>
      </c>
      <c r="F1029" s="63">
        <f>VLOOKUP(C1029,[2]面积!A:B,2,0)</f>
        <v>39</v>
      </c>
      <c r="G1029" s="57" t="str">
        <f>IF(OR(E1029="营业",E1029="装修中"),VLOOKUP(C1029,[2]当前组织架构!C:H,6,0),"")</f>
        <v>孙军</v>
      </c>
      <c r="H1029" s="57" t="str">
        <f>IF(OR(E1029="营业",E1029="装修中"),VLOOKUP(C1029,[2]当前组织架构!C:H,5,0),"")</f>
        <v>郭洋</v>
      </c>
      <c r="I1029" s="58">
        <v>162501.17000000001</v>
      </c>
      <c r="J1029" s="58">
        <v>9198.1800000000203</v>
      </c>
      <c r="K1029" s="58">
        <v>153302.99</v>
      </c>
      <c r="L1029" s="58">
        <v>9011.56</v>
      </c>
      <c r="M1029" s="58">
        <v>8720.14</v>
      </c>
      <c r="N1029" s="58">
        <v>10234.6</v>
      </c>
      <c r="O1029" s="58">
        <v>20192.71</v>
      </c>
      <c r="P1029" s="58">
        <v>0</v>
      </c>
      <c r="Q1029" s="58">
        <v>-575.64816852001104</v>
      </c>
      <c r="R1029" s="58">
        <v>47583.361831479997</v>
      </c>
      <c r="S1029" s="58">
        <v>8690.4988008144992</v>
      </c>
      <c r="T1029" s="58">
        <v>0</v>
      </c>
      <c r="U1029" s="58">
        <v>2401.23</v>
      </c>
      <c r="V1029" s="58">
        <v>58675.090632294501</v>
      </c>
      <c r="W1029" s="58">
        <v>94627.899367705497</v>
      </c>
      <c r="X1029" s="58">
        <v>27411.19</v>
      </c>
      <c r="Y1029" s="58">
        <v>3748.42</v>
      </c>
      <c r="Z1029" s="58">
        <v>0</v>
      </c>
      <c r="AA1029" s="58">
        <v>6234.52</v>
      </c>
      <c r="AB1029" s="58">
        <v>1317.95698113207</v>
      </c>
      <c r="AC1029" s="58">
        <v>0</v>
      </c>
      <c r="AD1029" s="58">
        <v>38712.086981132103</v>
      </c>
      <c r="AE1029" s="58">
        <v>4316.8</v>
      </c>
      <c r="AF1029" s="58">
        <v>841.3</v>
      </c>
      <c r="AG1029" s="58">
        <v>553.51</v>
      </c>
      <c r="AH1029" s="58">
        <v>561.5</v>
      </c>
      <c r="AI1029" s="58">
        <v>0</v>
      </c>
      <c r="AJ1029" s="58">
        <v>90.27</v>
      </c>
      <c r="AK1029" s="58">
        <v>0</v>
      </c>
      <c r="AL1029" s="58">
        <v>0</v>
      </c>
      <c r="AM1029" s="58">
        <v>3440.38</v>
      </c>
      <c r="AN1029" s="58">
        <v>832.47</v>
      </c>
      <c r="AO1029" s="58">
        <v>620.71</v>
      </c>
      <c r="AP1029" s="58">
        <v>0</v>
      </c>
      <c r="AQ1029" s="58">
        <v>50</v>
      </c>
      <c r="AR1029" s="58">
        <v>0</v>
      </c>
      <c r="AS1029" s="58">
        <v>0</v>
      </c>
      <c r="AT1029" s="58">
        <v>0</v>
      </c>
      <c r="AU1029" s="58">
        <v>0</v>
      </c>
      <c r="AV1029" s="58">
        <v>2520.8094073089401</v>
      </c>
      <c r="AW1029" s="58">
        <v>13827.7494073089</v>
      </c>
      <c r="AX1029" s="58">
        <v>20067.619047618999</v>
      </c>
      <c r="AY1029" s="58">
        <v>3901.8867924528299</v>
      </c>
      <c r="AZ1029" s="58">
        <v>23969.505840071801</v>
      </c>
      <c r="BA1029" s="58">
        <v>18118.557139192701</v>
      </c>
    </row>
    <row r="1030" spans="1:53">
      <c r="A1030" s="56">
        <v>202406</v>
      </c>
      <c r="B1030" s="56" t="s">
        <v>528</v>
      </c>
      <c r="C1030" s="56" t="s">
        <v>360</v>
      </c>
      <c r="D1030" s="56" t="s">
        <v>359</v>
      </c>
      <c r="E1030" s="62" t="str">
        <f>VLOOKUP(C1030,'[2]2024年门店-截止10.31'!A:C,3,0)</f>
        <v>营业</v>
      </c>
      <c r="F1030" s="63">
        <f>VLOOKUP(C1030,[2]面积!A:B,2,0)</f>
        <v>64.7</v>
      </c>
      <c r="G1030" s="57" t="str">
        <f>IF(OR(E1030="营业",E1030="装修中"),VLOOKUP(C1030,[2]当前组织架构!C:H,6,0),"")</f>
        <v>江远洋</v>
      </c>
      <c r="H1030" s="57" t="str">
        <f>IF(OR(E1030="营业",E1030="装修中"),VLOOKUP(C1030,[2]当前组织架构!C:H,5,0),"")</f>
        <v>严彪</v>
      </c>
      <c r="I1030" s="58">
        <v>121357.01</v>
      </c>
      <c r="J1030" s="58">
        <v>6869.2599999999902</v>
      </c>
      <c r="K1030" s="58">
        <v>114487.75</v>
      </c>
      <c r="L1030" s="58">
        <v>6399.27</v>
      </c>
      <c r="M1030" s="58">
        <v>5597.91</v>
      </c>
      <c r="N1030" s="58">
        <v>3882.8</v>
      </c>
      <c r="O1030" s="58">
        <v>14412.95</v>
      </c>
      <c r="P1030" s="58">
        <v>0</v>
      </c>
      <c r="Q1030" s="58">
        <v>-362.09360768846602</v>
      </c>
      <c r="R1030" s="58">
        <v>29930.836392311499</v>
      </c>
      <c r="S1030" s="58">
        <v>5921.9474378242403</v>
      </c>
      <c r="T1030" s="58">
        <v>0</v>
      </c>
      <c r="U1030" s="58">
        <v>5100.57</v>
      </c>
      <c r="V1030" s="58">
        <v>40953.353830135697</v>
      </c>
      <c r="W1030" s="58">
        <v>73534.396169864296</v>
      </c>
      <c r="X1030" s="58">
        <v>19229.169999999998</v>
      </c>
      <c r="Y1030" s="58">
        <v>1605.45</v>
      </c>
      <c r="Z1030" s="58">
        <v>600</v>
      </c>
      <c r="AA1030" s="58">
        <v>889.84</v>
      </c>
      <c r="AB1030" s="58">
        <v>1944.0064150943399</v>
      </c>
      <c r="AC1030" s="58">
        <v>0</v>
      </c>
      <c r="AD1030" s="58">
        <v>24268.466415094299</v>
      </c>
      <c r="AE1030" s="58">
        <v>3823.45</v>
      </c>
      <c r="AF1030" s="58">
        <v>0</v>
      </c>
      <c r="AG1030" s="58">
        <v>391.63</v>
      </c>
      <c r="AH1030" s="58">
        <v>399</v>
      </c>
      <c r="AI1030" s="58">
        <v>635</v>
      </c>
      <c r="AJ1030" s="58">
        <v>0</v>
      </c>
      <c r="AK1030" s="58">
        <v>44.81</v>
      </c>
      <c r="AL1030" s="58">
        <v>0</v>
      </c>
      <c r="AM1030" s="58">
        <v>1035.3</v>
      </c>
      <c r="AN1030" s="58">
        <v>389.82</v>
      </c>
      <c r="AO1030" s="58">
        <v>514.03</v>
      </c>
      <c r="AP1030" s="58">
        <v>0</v>
      </c>
      <c r="AQ1030" s="58">
        <v>50</v>
      </c>
      <c r="AR1030" s="58">
        <v>0</v>
      </c>
      <c r="AS1030" s="58">
        <v>0</v>
      </c>
      <c r="AT1030" s="58">
        <v>0</v>
      </c>
      <c r="AU1030" s="58">
        <v>0</v>
      </c>
      <c r="AV1030" s="58">
        <v>2132.3042905788802</v>
      </c>
      <c r="AW1030" s="58">
        <v>9415.3442905788797</v>
      </c>
      <c r="AX1030" s="58">
        <v>24647.619047618999</v>
      </c>
      <c r="AY1030" s="58">
        <v>9211.1509433962292</v>
      </c>
      <c r="AZ1030" s="58">
        <v>33858.769991015201</v>
      </c>
      <c r="BA1030" s="58">
        <v>5991.8154731758796</v>
      </c>
    </row>
    <row r="1031" spans="1:53">
      <c r="A1031" s="56">
        <v>202406</v>
      </c>
      <c r="B1031" s="56" t="s">
        <v>528</v>
      </c>
      <c r="C1031" s="56" t="s">
        <v>397</v>
      </c>
      <c r="D1031" s="56" t="s">
        <v>396</v>
      </c>
      <c r="E1031" s="62" t="str">
        <f>VLOOKUP(C1031,'[2]2024年门店-截止10.31'!A:C,3,0)</f>
        <v>营业</v>
      </c>
      <c r="F1031" s="63">
        <f>VLOOKUP(C1031,[2]面积!A:B,2,0)</f>
        <v>53.46</v>
      </c>
      <c r="G1031" s="57" t="str">
        <f>IF(OR(E1031="营业",E1031="装修中"),VLOOKUP(C1031,[2]当前组织架构!C:H,6,0),"")</f>
        <v>江远洋</v>
      </c>
      <c r="H1031" s="57" t="str">
        <f>IF(OR(E1031="营业",E1031="装修中"),VLOOKUP(C1031,[2]当前组织架构!C:H,5,0),"")</f>
        <v>许瑛伦</v>
      </c>
      <c r="I1031" s="58">
        <v>0</v>
      </c>
      <c r="J1031" s="58">
        <v>0</v>
      </c>
      <c r="K1031" s="58">
        <v>0</v>
      </c>
      <c r="L1031" s="58">
        <v>0</v>
      </c>
      <c r="M1031" s="58">
        <v>0</v>
      </c>
      <c r="N1031" s="58">
        <v>0</v>
      </c>
      <c r="O1031" s="58">
        <v>0</v>
      </c>
      <c r="P1031" s="58">
        <v>0</v>
      </c>
      <c r="Q1031" s="58">
        <v>0</v>
      </c>
      <c r="R1031" s="58">
        <v>0</v>
      </c>
      <c r="S1031" s="58">
        <v>0</v>
      </c>
      <c r="T1031" s="58">
        <v>0</v>
      </c>
      <c r="U1031" s="58">
        <v>0</v>
      </c>
      <c r="V1031" s="58">
        <v>0</v>
      </c>
      <c r="W1031" s="58">
        <v>0</v>
      </c>
      <c r="X1031" s="58">
        <v>4400</v>
      </c>
      <c r="Y1031" s="58">
        <v>634.48</v>
      </c>
      <c r="Z1031" s="58">
        <v>0</v>
      </c>
      <c r="AA1031" s="58">
        <v>0</v>
      </c>
      <c r="AB1031" s="58">
        <v>1138.72</v>
      </c>
      <c r="AC1031" s="58">
        <v>0</v>
      </c>
      <c r="AD1031" s="58">
        <v>6173.2</v>
      </c>
      <c r="AE1031" s="58">
        <v>0</v>
      </c>
      <c r="AF1031" s="58">
        <v>0</v>
      </c>
      <c r="AG1031" s="58">
        <v>168</v>
      </c>
      <c r="AH1031" s="58">
        <v>0</v>
      </c>
      <c r="AI1031" s="58">
        <v>0</v>
      </c>
      <c r="AJ1031" s="58">
        <v>0</v>
      </c>
      <c r="AK1031" s="58">
        <v>0</v>
      </c>
      <c r="AL1031" s="58">
        <v>0</v>
      </c>
      <c r="AM1031" s="58">
        <v>0</v>
      </c>
      <c r="AN1031" s="58">
        <v>0</v>
      </c>
      <c r="AO1031" s="58">
        <v>0</v>
      </c>
      <c r="AP1031" s="58">
        <v>0</v>
      </c>
      <c r="AQ1031" s="58">
        <v>0</v>
      </c>
      <c r="AR1031" s="58">
        <v>0</v>
      </c>
      <c r="AS1031" s="58">
        <v>0</v>
      </c>
      <c r="AT1031" s="58">
        <v>0</v>
      </c>
      <c r="AU1031" s="58">
        <v>0</v>
      </c>
      <c r="AV1031" s="58">
        <v>0</v>
      </c>
      <c r="AW1031" s="58">
        <v>168</v>
      </c>
      <c r="AX1031" s="58">
        <v>0</v>
      </c>
      <c r="AY1031" s="58">
        <v>0</v>
      </c>
      <c r="AZ1031" s="58">
        <v>0</v>
      </c>
      <c r="BA1031" s="58">
        <v>-6341.2</v>
      </c>
    </row>
    <row r="1032" spans="1:53">
      <c r="A1032" s="56">
        <v>202406</v>
      </c>
      <c r="B1032" s="56" t="s">
        <v>531</v>
      </c>
      <c r="C1032" s="56" t="s">
        <v>370</v>
      </c>
      <c r="D1032" s="56" t="s">
        <v>369</v>
      </c>
      <c r="E1032" s="62" t="str">
        <f>VLOOKUP(C1032,'[2]2024年门店-截止10.31'!A:C,3,0)</f>
        <v>营业</v>
      </c>
      <c r="F1032" s="63">
        <f>VLOOKUP(C1032,[2]面积!A:B,2,0)</f>
        <v>76</v>
      </c>
      <c r="G1032" s="57" t="str">
        <f>IF(OR(E1032="营业",E1032="装修中"),VLOOKUP(C1032,[2]当前组织架构!C:H,6,0),"")</f>
        <v>刘佳</v>
      </c>
      <c r="H1032" s="57" t="str">
        <f>IF(OR(E1032="营业",E1032="装修中"),VLOOKUP(C1032,[2]当前组织架构!C:H,5,0),"")</f>
        <v>巨伦</v>
      </c>
      <c r="I1032" s="58">
        <v>169713.13</v>
      </c>
      <c r="J1032" s="58">
        <v>9606.3999999999905</v>
      </c>
      <c r="K1032" s="58">
        <v>160106.73000000001</v>
      </c>
      <c r="L1032" s="58">
        <v>7791.47</v>
      </c>
      <c r="M1032" s="58">
        <v>9546.86</v>
      </c>
      <c r="N1032" s="58">
        <v>5216.16</v>
      </c>
      <c r="O1032" s="58">
        <v>23441.46</v>
      </c>
      <c r="P1032" s="58">
        <v>0</v>
      </c>
      <c r="Q1032" s="58">
        <v>-480.89270805457198</v>
      </c>
      <c r="R1032" s="58">
        <v>45515.057291945399</v>
      </c>
      <c r="S1032" s="58">
        <v>8903.2247254931208</v>
      </c>
      <c r="T1032" s="58">
        <v>0</v>
      </c>
      <c r="U1032" s="58">
        <v>2412.84</v>
      </c>
      <c r="V1032" s="58">
        <v>56831.122017438502</v>
      </c>
      <c r="W1032" s="58">
        <v>103275.607982562</v>
      </c>
      <c r="X1032" s="58">
        <v>16679.57</v>
      </c>
      <c r="Y1032" s="58">
        <v>6413.44</v>
      </c>
      <c r="Z1032" s="58">
        <v>1208.33</v>
      </c>
      <c r="AA1032" s="58">
        <v>4490.37</v>
      </c>
      <c r="AB1032" s="58">
        <v>307.40849056603702</v>
      </c>
      <c r="AC1032" s="58">
        <v>0</v>
      </c>
      <c r="AD1032" s="58">
        <v>29099.118490566001</v>
      </c>
      <c r="AE1032" s="58">
        <v>3089.71</v>
      </c>
      <c r="AF1032" s="58">
        <v>350</v>
      </c>
      <c r="AG1032" s="58">
        <v>392.34</v>
      </c>
      <c r="AH1032" s="58">
        <v>200</v>
      </c>
      <c r="AI1032" s="58">
        <v>0</v>
      </c>
      <c r="AJ1032" s="58">
        <v>93.95</v>
      </c>
      <c r="AK1032" s="58">
        <v>0</v>
      </c>
      <c r="AL1032" s="58">
        <v>0</v>
      </c>
      <c r="AM1032" s="58">
        <v>2607.6799999999998</v>
      </c>
      <c r="AN1032" s="58">
        <v>389.82</v>
      </c>
      <c r="AO1032" s="58">
        <v>502.06</v>
      </c>
      <c r="AP1032" s="58">
        <v>0</v>
      </c>
      <c r="AQ1032" s="58">
        <v>0</v>
      </c>
      <c r="AR1032" s="58">
        <v>0</v>
      </c>
      <c r="AS1032" s="58">
        <v>0</v>
      </c>
      <c r="AT1032" s="58">
        <v>0</v>
      </c>
      <c r="AU1032" s="58">
        <v>0</v>
      </c>
      <c r="AV1032" s="58">
        <v>2534.4519864182998</v>
      </c>
      <c r="AW1032" s="58">
        <v>10160.0119864183</v>
      </c>
      <c r="AX1032" s="58">
        <v>11834.285714285699</v>
      </c>
      <c r="AY1032" s="58">
        <v>5700</v>
      </c>
      <c r="AZ1032" s="58">
        <v>17534.285714285699</v>
      </c>
      <c r="BA1032" s="58">
        <v>46482.191791292003</v>
      </c>
    </row>
    <row r="1033" spans="1:53">
      <c r="A1033" s="56">
        <v>202406</v>
      </c>
      <c r="B1033" s="56" t="s">
        <v>528</v>
      </c>
      <c r="C1033" s="56" t="s">
        <v>366</v>
      </c>
      <c r="D1033" s="56" t="s">
        <v>365</v>
      </c>
      <c r="E1033" s="62" t="str">
        <f>VLOOKUP(C1033,'[2]2024年门店-截止10.31'!A:C,3,0)</f>
        <v>营业</v>
      </c>
      <c r="F1033" s="63">
        <f>VLOOKUP(C1033,[2]面积!A:B,2,0)</f>
        <v>82</v>
      </c>
      <c r="G1033" s="57" t="str">
        <f>IF(OR(E1033="营业",E1033="装修中"),VLOOKUP(C1033,[2]当前组织架构!C:H,6,0),"")</f>
        <v>江远洋</v>
      </c>
      <c r="H1033" s="57" t="str">
        <f>IF(OR(E1033="营业",E1033="装修中"),VLOOKUP(C1033,[2]当前组织架构!C:H,5,0),"")</f>
        <v>严彪</v>
      </c>
      <c r="I1033" s="58">
        <v>292027.75</v>
      </c>
      <c r="J1033" s="58">
        <v>16529.87</v>
      </c>
      <c r="K1033" s="58">
        <v>275497.88</v>
      </c>
      <c r="L1033" s="58">
        <v>13414.73</v>
      </c>
      <c r="M1033" s="58">
        <v>11645.33</v>
      </c>
      <c r="N1033" s="58">
        <v>5320.94</v>
      </c>
      <c r="O1033" s="58">
        <v>31440.54</v>
      </c>
      <c r="P1033" s="58">
        <v>0</v>
      </c>
      <c r="Q1033" s="58">
        <v>-738.95738878533098</v>
      </c>
      <c r="R1033" s="58">
        <v>61082.582611214697</v>
      </c>
      <c r="S1033" s="58">
        <v>12624.848230216499</v>
      </c>
      <c r="T1033" s="58">
        <v>0</v>
      </c>
      <c r="U1033" s="58">
        <v>5896.38</v>
      </c>
      <c r="V1033" s="58">
        <v>79603.810841431201</v>
      </c>
      <c r="W1033" s="58">
        <v>195894.06915856901</v>
      </c>
      <c r="X1033" s="58">
        <v>27320.66</v>
      </c>
      <c r="Y1033" s="58">
        <v>4833.24</v>
      </c>
      <c r="Z1033" s="58">
        <v>800</v>
      </c>
      <c r="AA1033" s="58">
        <v>2282.89</v>
      </c>
      <c r="AB1033" s="58">
        <v>2203.2196226415099</v>
      </c>
      <c r="AC1033" s="58">
        <v>0</v>
      </c>
      <c r="AD1033" s="58">
        <v>37440.009622641497</v>
      </c>
      <c r="AE1033" s="58">
        <v>4450.5</v>
      </c>
      <c r="AF1033" s="58">
        <v>320</v>
      </c>
      <c r="AG1033" s="58">
        <v>88</v>
      </c>
      <c r="AH1033" s="58">
        <v>399</v>
      </c>
      <c r="AI1033" s="58">
        <v>0</v>
      </c>
      <c r="AJ1033" s="58">
        <v>0</v>
      </c>
      <c r="AK1033" s="58">
        <v>44.81</v>
      </c>
      <c r="AL1033" s="58">
        <v>0</v>
      </c>
      <c r="AM1033" s="58">
        <v>2013.81</v>
      </c>
      <c r="AN1033" s="58">
        <v>389.82</v>
      </c>
      <c r="AO1033" s="58">
        <v>710.17</v>
      </c>
      <c r="AP1033" s="58">
        <v>0</v>
      </c>
      <c r="AQ1033" s="58">
        <v>50</v>
      </c>
      <c r="AR1033" s="58">
        <v>0</v>
      </c>
      <c r="AS1033" s="58">
        <v>0</v>
      </c>
      <c r="AT1033" s="58">
        <v>0</v>
      </c>
      <c r="AU1033" s="58">
        <v>0</v>
      </c>
      <c r="AV1033" s="58">
        <v>2553.8319186112199</v>
      </c>
      <c r="AW1033" s="58">
        <v>11019.941918611201</v>
      </c>
      <c r="AX1033" s="58">
        <v>52857.142857142899</v>
      </c>
      <c r="AY1033" s="58">
        <v>10056.6037735849</v>
      </c>
      <c r="AZ1033" s="58">
        <v>62913.746630727801</v>
      </c>
      <c r="BA1033" s="58">
        <v>84520.370986588503</v>
      </c>
    </row>
    <row r="1034" spans="1:53">
      <c r="A1034" s="56">
        <v>202406</v>
      </c>
      <c r="B1034" s="56" t="s">
        <v>528</v>
      </c>
      <c r="C1034" s="56" t="s">
        <v>76</v>
      </c>
      <c r="D1034" s="56" t="s">
        <v>75</v>
      </c>
      <c r="E1034" s="62" t="str">
        <f>VLOOKUP(C1034,'[2]2024年门店-截止10.31'!A:C,3,0)</f>
        <v>营业</v>
      </c>
      <c r="F1034" s="63">
        <f>VLOOKUP(C1034,[2]面积!A:B,2,0)</f>
        <v>48</v>
      </c>
      <c r="G1034" s="57" t="str">
        <f>IF(OR(E1034="营业",E1034="装修中"),VLOOKUP(C1034,[2]当前组织架构!C:H,6,0),"")</f>
        <v>孙军</v>
      </c>
      <c r="H1034" s="57" t="str">
        <f>IF(OR(E1034="营业",E1034="装修中"),VLOOKUP(C1034,[2]当前组织架构!C:H,5,0),"")</f>
        <v>甘胜斌</v>
      </c>
      <c r="I1034" s="58">
        <v>188768.54</v>
      </c>
      <c r="J1034" s="58">
        <v>10685.01</v>
      </c>
      <c r="K1034" s="58">
        <v>178083.53</v>
      </c>
      <c r="L1034" s="58">
        <v>8439.07</v>
      </c>
      <c r="M1034" s="58">
        <v>8133.24</v>
      </c>
      <c r="N1034" s="58">
        <v>8671.52</v>
      </c>
      <c r="O1034" s="58">
        <v>22277.59</v>
      </c>
      <c r="P1034" s="58">
        <v>0</v>
      </c>
      <c r="Q1034" s="58">
        <v>-568.02700862144502</v>
      </c>
      <c r="R1034" s="58">
        <v>46953.392991378598</v>
      </c>
      <c r="S1034" s="58">
        <v>9201.4613324584607</v>
      </c>
      <c r="T1034" s="58">
        <v>0</v>
      </c>
      <c r="U1034" s="58">
        <v>1905.82</v>
      </c>
      <c r="V1034" s="58">
        <v>58060.674323837098</v>
      </c>
      <c r="W1034" s="58">
        <v>120022.855676163</v>
      </c>
      <c r="X1034" s="58">
        <v>31764.720000000001</v>
      </c>
      <c r="Y1034" s="58">
        <v>4502.1499999999996</v>
      </c>
      <c r="Z1034" s="58">
        <v>1048.8</v>
      </c>
      <c r="AA1034" s="58">
        <v>9031.0300000000007</v>
      </c>
      <c r="AB1034" s="58">
        <v>1321.17924528302</v>
      </c>
      <c r="AC1034" s="58">
        <v>0</v>
      </c>
      <c r="AD1034" s="58">
        <v>47667.879245283002</v>
      </c>
      <c r="AE1034" s="58">
        <v>4946.91</v>
      </c>
      <c r="AF1034" s="58">
        <v>0</v>
      </c>
      <c r="AG1034" s="58">
        <v>523.74</v>
      </c>
      <c r="AH1034" s="58">
        <v>724</v>
      </c>
      <c r="AI1034" s="58">
        <v>0</v>
      </c>
      <c r="AJ1034" s="58">
        <v>46.22</v>
      </c>
      <c r="AK1034" s="58">
        <v>0</v>
      </c>
      <c r="AL1034" s="58">
        <v>0</v>
      </c>
      <c r="AM1034" s="58">
        <v>2735.9</v>
      </c>
      <c r="AN1034" s="58">
        <v>380.02</v>
      </c>
      <c r="AO1034" s="58">
        <v>361.47</v>
      </c>
      <c r="AP1034" s="58">
        <v>0</v>
      </c>
      <c r="AQ1034" s="58">
        <v>50</v>
      </c>
      <c r="AR1034" s="58">
        <v>0</v>
      </c>
      <c r="AS1034" s="58">
        <v>0</v>
      </c>
      <c r="AT1034" s="58">
        <v>0</v>
      </c>
      <c r="AU1034" s="58">
        <v>0</v>
      </c>
      <c r="AV1034" s="58">
        <v>2380.25531639985</v>
      </c>
      <c r="AW1034" s="58">
        <v>12148.5153163999</v>
      </c>
      <c r="AX1034" s="58">
        <v>30156.190476190499</v>
      </c>
      <c r="AY1034" s="58">
        <v>6679.2452830188704</v>
      </c>
      <c r="AZ1034" s="58">
        <v>36835.435759209402</v>
      </c>
      <c r="BA1034" s="58">
        <v>23371.0253552707</v>
      </c>
    </row>
    <row r="1035" spans="1:53">
      <c r="A1035" s="56">
        <v>202406</v>
      </c>
      <c r="B1035" s="56" t="s">
        <v>532</v>
      </c>
      <c r="C1035" s="56" t="s">
        <v>371</v>
      </c>
      <c r="D1035" s="56" t="s">
        <v>429</v>
      </c>
      <c r="E1035" s="62" t="str">
        <f>VLOOKUP(C1035,'[2]2024年门店-截止10.31'!A:C,3,0)</f>
        <v>营业</v>
      </c>
      <c r="F1035" s="63">
        <f>VLOOKUP(C1035,[2]面积!A:B,2,0)</f>
        <v>70.349999999999994</v>
      </c>
      <c r="G1035" s="57" t="str">
        <f>IF(OR(E1035="营业",E1035="装修中"),VLOOKUP(C1035,[2]当前组织架构!C:H,6,0),"")</f>
        <v>江远洋</v>
      </c>
      <c r="H1035" s="57" t="str">
        <f>IF(OR(E1035="营业",E1035="装修中"),VLOOKUP(C1035,[2]当前组织架构!C:H,5,0),"")</f>
        <v>郭静</v>
      </c>
      <c r="I1035" s="58">
        <v>129448.67</v>
      </c>
      <c r="J1035" s="58">
        <v>3770.3499999999899</v>
      </c>
      <c r="K1035" s="58">
        <v>125678.32</v>
      </c>
      <c r="L1035" s="58">
        <v>7419.39</v>
      </c>
      <c r="M1035" s="58">
        <v>7627.46</v>
      </c>
      <c r="N1035" s="58">
        <v>4473.9799999999996</v>
      </c>
      <c r="O1035" s="58">
        <v>17802.95</v>
      </c>
      <c r="P1035" s="58">
        <v>0</v>
      </c>
      <c r="Q1035" s="58">
        <v>-113.333463707554</v>
      </c>
      <c r="R1035" s="58">
        <v>37210.446536292402</v>
      </c>
      <c r="S1035" s="58">
        <v>12360.6129577638</v>
      </c>
      <c r="T1035" s="58">
        <v>237.08</v>
      </c>
      <c r="U1035" s="58">
        <v>3571.1</v>
      </c>
      <c r="V1035" s="58">
        <v>53379.239494056201</v>
      </c>
      <c r="W1035" s="58">
        <v>72299.080505943799</v>
      </c>
      <c r="X1035" s="58">
        <v>16769.62</v>
      </c>
      <c r="Y1035" s="58">
        <v>5651.46</v>
      </c>
      <c r="Z1035" s="58">
        <v>424.02</v>
      </c>
      <c r="AA1035" s="58">
        <v>3961.55</v>
      </c>
      <c r="AB1035" s="58">
        <v>410.07320754717</v>
      </c>
      <c r="AC1035" s="58">
        <v>0</v>
      </c>
      <c r="AD1035" s="58">
        <v>27216.723207547198</v>
      </c>
      <c r="AE1035" s="58">
        <v>2581.37</v>
      </c>
      <c r="AF1035" s="58">
        <v>300</v>
      </c>
      <c r="AG1035" s="58">
        <v>330.32</v>
      </c>
      <c r="AH1035" s="58">
        <v>459.87</v>
      </c>
      <c r="AI1035" s="58">
        <v>0</v>
      </c>
      <c r="AJ1035" s="58">
        <v>170</v>
      </c>
      <c r="AK1035" s="58">
        <v>0</v>
      </c>
      <c r="AL1035" s="58">
        <v>0</v>
      </c>
      <c r="AM1035" s="58">
        <v>3442.52</v>
      </c>
      <c r="AN1035" s="58">
        <v>266.98</v>
      </c>
      <c r="AO1035" s="58">
        <v>713.12</v>
      </c>
      <c r="AP1035" s="58">
        <v>0</v>
      </c>
      <c r="AQ1035" s="58">
        <v>50</v>
      </c>
      <c r="AR1035" s="58">
        <v>0</v>
      </c>
      <c r="AS1035" s="58">
        <v>0</v>
      </c>
      <c r="AT1035" s="58">
        <v>0</v>
      </c>
      <c r="AU1035" s="58">
        <v>0</v>
      </c>
      <c r="AV1035" s="58">
        <v>1698.9461898117199</v>
      </c>
      <c r="AW1035" s="58">
        <v>10013.126189811701</v>
      </c>
      <c r="AX1035" s="58">
        <v>20049.75</v>
      </c>
      <c r="AY1035" s="58">
        <v>8504.75</v>
      </c>
      <c r="AZ1035" s="58">
        <v>28554.5</v>
      </c>
      <c r="BA1035" s="58">
        <v>6514.7311085848996</v>
      </c>
    </row>
    <row r="1036" spans="1:53">
      <c r="A1036" s="56">
        <v>202406</v>
      </c>
      <c r="B1036" s="56" t="s">
        <v>528</v>
      </c>
      <c r="C1036" s="56" t="s">
        <v>368</v>
      </c>
      <c r="D1036" s="56" t="s">
        <v>367</v>
      </c>
      <c r="E1036" s="62" t="str">
        <f>VLOOKUP(C1036,'[2]2024年门店-截止10.31'!A:C,3,0)</f>
        <v>营业</v>
      </c>
      <c r="F1036" s="63">
        <f>VLOOKUP(C1036,[2]面积!A:B,2,0)</f>
        <v>55.2</v>
      </c>
      <c r="G1036" s="57" t="str">
        <f>IF(OR(E1036="营业",E1036="装修中"),VLOOKUP(C1036,[2]当前组织架构!C:H,6,0),"")</f>
        <v>江远洋</v>
      </c>
      <c r="H1036" s="57" t="str">
        <f>IF(OR(E1036="营业",E1036="装修中"),VLOOKUP(C1036,[2]当前组织架构!C:H,5,0),"")</f>
        <v>许瑛伦</v>
      </c>
      <c r="I1036" s="58">
        <v>171302.13</v>
      </c>
      <c r="J1036" s="58">
        <v>4989.38</v>
      </c>
      <c r="K1036" s="58">
        <v>166312.75</v>
      </c>
      <c r="L1036" s="58">
        <v>9102.9599999999991</v>
      </c>
      <c r="M1036" s="58">
        <v>8479.49</v>
      </c>
      <c r="N1036" s="58">
        <v>4839.2</v>
      </c>
      <c r="O1036" s="58">
        <v>22616.07</v>
      </c>
      <c r="P1036" s="58">
        <v>0</v>
      </c>
      <c r="Q1036" s="58">
        <v>-538.339160882192</v>
      </c>
      <c r="R1036" s="58">
        <v>44499.380839117803</v>
      </c>
      <c r="S1036" s="58">
        <v>9120.5071147735307</v>
      </c>
      <c r="T1036" s="58">
        <v>308.63</v>
      </c>
      <c r="U1036" s="58">
        <v>4327.3</v>
      </c>
      <c r="V1036" s="58">
        <v>58255.817953891303</v>
      </c>
      <c r="W1036" s="58">
        <v>108056.932046109</v>
      </c>
      <c r="X1036" s="58">
        <v>23779.61</v>
      </c>
      <c r="Y1036" s="58">
        <v>2020.14</v>
      </c>
      <c r="Z1036" s="58">
        <v>2374.48</v>
      </c>
      <c r="AA1036" s="58">
        <v>3628.49</v>
      </c>
      <c r="AB1036" s="58">
        <v>1922.67245283019</v>
      </c>
      <c r="AC1036" s="58">
        <v>0</v>
      </c>
      <c r="AD1036" s="58">
        <v>33725.392452830201</v>
      </c>
      <c r="AE1036" s="58">
        <v>3686.41</v>
      </c>
      <c r="AF1036" s="58">
        <v>42.34</v>
      </c>
      <c r="AG1036" s="58">
        <v>299.57</v>
      </c>
      <c r="AH1036" s="58">
        <v>0</v>
      </c>
      <c r="AI1036" s="58">
        <v>0</v>
      </c>
      <c r="AJ1036" s="58">
        <v>0</v>
      </c>
      <c r="AK1036" s="58">
        <v>93.55</v>
      </c>
      <c r="AL1036" s="58">
        <v>0</v>
      </c>
      <c r="AM1036" s="58">
        <v>1929.42</v>
      </c>
      <c r="AN1036" s="58">
        <v>277.25</v>
      </c>
      <c r="AO1036" s="58">
        <v>906.56</v>
      </c>
      <c r="AP1036" s="58">
        <v>0</v>
      </c>
      <c r="AQ1036" s="58">
        <v>371.45</v>
      </c>
      <c r="AR1036" s="58">
        <v>0</v>
      </c>
      <c r="AS1036" s="58">
        <v>0</v>
      </c>
      <c r="AT1036" s="58">
        <v>0</v>
      </c>
      <c r="AU1036" s="58">
        <v>0</v>
      </c>
      <c r="AV1036" s="58">
        <v>2132.3042905788802</v>
      </c>
      <c r="AW1036" s="58">
        <v>9738.85429057888</v>
      </c>
      <c r="AX1036" s="58">
        <v>33790.68</v>
      </c>
      <c r="AY1036" s="58">
        <v>7217.25</v>
      </c>
      <c r="AZ1036" s="58">
        <v>41007.93</v>
      </c>
      <c r="BA1036" s="58">
        <v>23584.755302699901</v>
      </c>
    </row>
    <row r="1037" spans="1:53">
      <c r="A1037" s="56">
        <v>202406</v>
      </c>
      <c r="B1037" s="56" t="s">
        <v>528</v>
      </c>
      <c r="C1037" s="56" t="s">
        <v>375</v>
      </c>
      <c r="D1037" s="56" t="s">
        <v>374</v>
      </c>
      <c r="E1037" s="62" t="str">
        <f>VLOOKUP(C1037,'[2]2024年门店-截止10.31'!A:C,3,0)</f>
        <v>营业</v>
      </c>
      <c r="F1037" s="63">
        <f>VLOOKUP(C1037,[2]面积!A:B,2,0)</f>
        <v>74.930000000000007</v>
      </c>
      <c r="G1037" s="57" t="str">
        <f>IF(OR(E1037="营业",E1037="装修中"),VLOOKUP(C1037,[2]当前组织架构!C:H,6,0),"")</f>
        <v>江远洋</v>
      </c>
      <c r="H1037" s="57" t="str">
        <f>IF(OR(E1037="营业",E1037="装修中"),VLOOKUP(C1037,[2]当前组织架构!C:H,5,0),"")</f>
        <v>严彪</v>
      </c>
      <c r="I1037" s="58">
        <v>149500.42000000001</v>
      </c>
      <c r="J1037" s="58">
        <v>8462.29000000001</v>
      </c>
      <c r="K1037" s="58">
        <v>141038.13</v>
      </c>
      <c r="L1037" s="58">
        <v>7268.09</v>
      </c>
      <c r="M1037" s="58">
        <v>7214.47</v>
      </c>
      <c r="N1037" s="58">
        <v>5004.24</v>
      </c>
      <c r="O1037" s="58">
        <v>17513.189999999999</v>
      </c>
      <c r="P1037" s="58">
        <v>0</v>
      </c>
      <c r="Q1037" s="58">
        <v>-442.26358637270101</v>
      </c>
      <c r="R1037" s="58">
        <v>36557.726413627301</v>
      </c>
      <c r="S1037" s="58">
        <v>7208.9186738123099</v>
      </c>
      <c r="T1037" s="58">
        <v>0</v>
      </c>
      <c r="U1037" s="58">
        <v>5849.47</v>
      </c>
      <c r="V1037" s="58">
        <v>49616.115087439597</v>
      </c>
      <c r="W1037" s="58">
        <v>91422.014912560393</v>
      </c>
      <c r="X1037" s="58">
        <v>19793.66</v>
      </c>
      <c r="Y1037" s="58">
        <v>2949.28</v>
      </c>
      <c r="Z1037" s="58">
        <v>800</v>
      </c>
      <c r="AA1037" s="58">
        <v>1034.74</v>
      </c>
      <c r="AB1037" s="58">
        <v>2145.43528301887</v>
      </c>
      <c r="AC1037" s="58">
        <v>0</v>
      </c>
      <c r="AD1037" s="58">
        <v>26723.115283018898</v>
      </c>
      <c r="AE1037" s="58">
        <v>3383.82</v>
      </c>
      <c r="AF1037" s="58">
        <v>0</v>
      </c>
      <c r="AG1037" s="58">
        <v>298.39999999999998</v>
      </c>
      <c r="AH1037" s="58">
        <v>399</v>
      </c>
      <c r="AI1037" s="58">
        <v>810</v>
      </c>
      <c r="AJ1037" s="58">
        <v>0</v>
      </c>
      <c r="AK1037" s="58">
        <v>44.81</v>
      </c>
      <c r="AL1037" s="58">
        <v>0</v>
      </c>
      <c r="AM1037" s="58">
        <v>1953.01</v>
      </c>
      <c r="AN1037" s="58">
        <v>0</v>
      </c>
      <c r="AO1037" s="58">
        <v>713.2</v>
      </c>
      <c r="AP1037" s="58">
        <v>0</v>
      </c>
      <c r="AQ1037" s="58">
        <v>350</v>
      </c>
      <c r="AR1037" s="58">
        <v>0</v>
      </c>
      <c r="AS1037" s="58">
        <v>0</v>
      </c>
      <c r="AT1037" s="58">
        <v>0</v>
      </c>
      <c r="AU1037" s="58">
        <v>0</v>
      </c>
      <c r="AV1037" s="58">
        <v>2553.8319186112199</v>
      </c>
      <c r="AW1037" s="58">
        <v>10506.0719186112</v>
      </c>
      <c r="AX1037" s="58">
        <v>30542.8952380952</v>
      </c>
      <c r="AY1037" s="58">
        <v>8482.6415094339609</v>
      </c>
      <c r="AZ1037" s="58">
        <v>39025.536747529201</v>
      </c>
      <c r="BA1037" s="58">
        <v>15167.290963401099</v>
      </c>
    </row>
    <row r="1038" spans="1:53">
      <c r="A1038" s="56">
        <v>202406</v>
      </c>
      <c r="B1038" s="56" t="s">
        <v>531</v>
      </c>
      <c r="C1038" s="56" t="s">
        <v>379</v>
      </c>
      <c r="D1038" s="56" t="s">
        <v>378</v>
      </c>
      <c r="E1038" s="62" t="str">
        <f>VLOOKUP(C1038,'[2]2024年门店-截止10.31'!A:C,3,0)</f>
        <v>营业</v>
      </c>
      <c r="F1038" s="63">
        <f>VLOOKUP(C1038,[2]面积!A:B,2,0)</f>
        <v>80</v>
      </c>
      <c r="G1038" s="57" t="str">
        <f>IF(OR(E1038="营业",E1038="装修中"),VLOOKUP(C1038,[2]当前组织架构!C:H,6,0),"")</f>
        <v>刘佳</v>
      </c>
      <c r="H1038" s="57" t="str">
        <f>IF(OR(E1038="营业",E1038="装修中"),VLOOKUP(C1038,[2]当前组织架构!C:H,5,0),"")</f>
        <v>解雯雯</v>
      </c>
      <c r="I1038" s="58">
        <v>75022.850000000006</v>
      </c>
      <c r="J1038" s="58">
        <v>4246.58</v>
      </c>
      <c r="K1038" s="58">
        <v>70776.27</v>
      </c>
      <c r="L1038" s="58">
        <v>3543.2</v>
      </c>
      <c r="M1038" s="58">
        <v>3807.12</v>
      </c>
      <c r="N1038" s="58">
        <v>5612.52</v>
      </c>
      <c r="O1038" s="58">
        <v>10784.35</v>
      </c>
      <c r="P1038" s="58">
        <v>0</v>
      </c>
      <c r="Q1038" s="58">
        <v>-248.27947912341099</v>
      </c>
      <c r="R1038" s="58">
        <v>23498.910520876601</v>
      </c>
      <c r="S1038" s="58">
        <v>4266.4132750199497</v>
      </c>
      <c r="T1038" s="58">
        <v>0</v>
      </c>
      <c r="U1038" s="58">
        <v>4271.74</v>
      </c>
      <c r="V1038" s="58">
        <v>32037.0637958966</v>
      </c>
      <c r="W1038" s="58">
        <v>38739.206204103502</v>
      </c>
      <c r="X1038" s="58">
        <v>14268.76</v>
      </c>
      <c r="Y1038" s="58">
        <v>3809.02</v>
      </c>
      <c r="Z1038" s="58">
        <v>0</v>
      </c>
      <c r="AA1038" s="58">
        <v>2386.6</v>
      </c>
      <c r="AB1038" s="58">
        <v>1421.9067924528299</v>
      </c>
      <c r="AC1038" s="58">
        <v>0</v>
      </c>
      <c r="AD1038" s="58">
        <v>21886.2867924528</v>
      </c>
      <c r="AE1038" s="58">
        <v>0</v>
      </c>
      <c r="AF1038" s="58">
        <v>135.80000000000001</v>
      </c>
      <c r="AG1038" s="58">
        <v>2578.5700000000002</v>
      </c>
      <c r="AH1038" s="58">
        <v>700</v>
      </c>
      <c r="AI1038" s="58">
        <v>0</v>
      </c>
      <c r="AJ1038" s="58">
        <v>2415.16</v>
      </c>
      <c r="AK1038" s="58">
        <v>0</v>
      </c>
      <c r="AL1038" s="58">
        <v>0</v>
      </c>
      <c r="AM1038" s="58">
        <v>13716.46</v>
      </c>
      <c r="AN1038" s="58">
        <v>661.32</v>
      </c>
      <c r="AO1038" s="58">
        <v>742.35</v>
      </c>
      <c r="AP1038" s="58">
        <v>0</v>
      </c>
      <c r="AQ1038" s="58">
        <v>0</v>
      </c>
      <c r="AR1038" s="58">
        <v>0</v>
      </c>
      <c r="AS1038" s="58">
        <v>0</v>
      </c>
      <c r="AT1038" s="58">
        <v>0</v>
      </c>
      <c r="AU1038" s="58">
        <v>0</v>
      </c>
      <c r="AV1038" s="58">
        <v>1890.7645650346601</v>
      </c>
      <c r="AW1038" s="58">
        <v>22840.4245650347</v>
      </c>
      <c r="AX1038" s="58">
        <v>15238.0952380952</v>
      </c>
      <c r="AY1038" s="58">
        <v>0</v>
      </c>
      <c r="AZ1038" s="58">
        <v>15238.0952380952</v>
      </c>
      <c r="BA1038" s="58">
        <v>-21225.600391479202</v>
      </c>
    </row>
    <row r="1039" spans="1:53">
      <c r="A1039" s="56">
        <v>202406</v>
      </c>
      <c r="B1039" s="56" t="s">
        <v>528</v>
      </c>
      <c r="C1039" s="56" t="s">
        <v>122</v>
      </c>
      <c r="D1039" s="56" t="s">
        <v>430</v>
      </c>
      <c r="E1039" s="62" t="str">
        <f>VLOOKUP(C1039,'[2]2024年门店-截止10.31'!A:C,3,0)</f>
        <v>营业</v>
      </c>
      <c r="F1039" s="63">
        <f>VLOOKUP(C1039,[2]面积!A:B,2,0)</f>
        <v>56.86</v>
      </c>
      <c r="G1039" s="57" t="str">
        <f>IF(OR(E1039="营业",E1039="装修中"),VLOOKUP(C1039,[2]当前组织架构!C:H,6,0),"")</f>
        <v>孙军</v>
      </c>
      <c r="H1039" s="57" t="str">
        <f>IF(OR(E1039="营业",E1039="装修中"),VLOOKUP(C1039,[2]当前组织架构!C:H,5,0),"")</f>
        <v>殷艳花</v>
      </c>
      <c r="I1039" s="58">
        <v>197657.05</v>
      </c>
      <c r="J1039" s="58">
        <v>11188.13</v>
      </c>
      <c r="K1039" s="58">
        <v>186468.92</v>
      </c>
      <c r="L1039" s="58">
        <v>10706.2</v>
      </c>
      <c r="M1039" s="58">
        <v>9728.24</v>
      </c>
      <c r="N1039" s="58">
        <v>7519.22</v>
      </c>
      <c r="O1039" s="58">
        <v>22827.66</v>
      </c>
      <c r="P1039" s="58">
        <v>0</v>
      </c>
      <c r="Q1039" s="58">
        <v>-606.99283172616401</v>
      </c>
      <c r="R1039" s="58">
        <v>50174.327168273798</v>
      </c>
      <c r="S1039" s="58">
        <v>9572.3461659518707</v>
      </c>
      <c r="T1039" s="58">
        <v>0</v>
      </c>
      <c r="U1039" s="58">
        <v>2483.8000000000002</v>
      </c>
      <c r="V1039" s="58">
        <v>62230.473334225702</v>
      </c>
      <c r="W1039" s="58">
        <v>124238.446665774</v>
      </c>
      <c r="X1039" s="58">
        <v>28586.5</v>
      </c>
      <c r="Y1039" s="58">
        <v>6783.07</v>
      </c>
      <c r="Z1039" s="58">
        <v>0</v>
      </c>
      <c r="AA1039" s="58">
        <v>2208.7600000000002</v>
      </c>
      <c r="AB1039" s="58">
        <v>3070.8830188679199</v>
      </c>
      <c r="AC1039" s="58">
        <v>0</v>
      </c>
      <c r="AD1039" s="58">
        <v>40649.2130188679</v>
      </c>
      <c r="AE1039" s="58">
        <v>7457.57</v>
      </c>
      <c r="AF1039" s="58">
        <v>0</v>
      </c>
      <c r="AG1039" s="58">
        <v>736.11</v>
      </c>
      <c r="AH1039" s="58">
        <v>609.87</v>
      </c>
      <c r="AI1039" s="58">
        <v>400</v>
      </c>
      <c r="AJ1039" s="58">
        <v>0</v>
      </c>
      <c r="AK1039" s="58">
        <v>0</v>
      </c>
      <c r="AL1039" s="58">
        <v>0</v>
      </c>
      <c r="AM1039" s="58">
        <v>3546.66</v>
      </c>
      <c r="AN1039" s="58">
        <v>927.8</v>
      </c>
      <c r="AO1039" s="58">
        <v>599.98</v>
      </c>
      <c r="AP1039" s="58">
        <v>0</v>
      </c>
      <c r="AQ1039" s="58">
        <v>0</v>
      </c>
      <c r="AR1039" s="58">
        <v>0</v>
      </c>
      <c r="AS1039" s="58">
        <v>0</v>
      </c>
      <c r="AT1039" s="58">
        <v>0</v>
      </c>
      <c r="AU1039" s="58">
        <v>0</v>
      </c>
      <c r="AV1039" s="58">
        <v>2127.51069375834</v>
      </c>
      <c r="AW1039" s="58">
        <v>16405.500693758298</v>
      </c>
      <c r="AX1039" s="58">
        <v>28001.285714285699</v>
      </c>
      <c r="AY1039" s="58">
        <v>3894.7924528301901</v>
      </c>
      <c r="AZ1039" s="58">
        <v>31896.078167115898</v>
      </c>
      <c r="BA1039" s="58">
        <v>35287.654786031897</v>
      </c>
    </row>
    <row r="1040" spans="1:53">
      <c r="A1040" s="56">
        <v>202406</v>
      </c>
      <c r="B1040" s="56" t="s">
        <v>528</v>
      </c>
      <c r="C1040" s="56" t="s">
        <v>383</v>
      </c>
      <c r="D1040" s="56" t="s">
        <v>382</v>
      </c>
      <c r="E1040" s="62" t="str">
        <f>VLOOKUP(C1040,'[2]2024年门店-截止10.31'!A:C,3,0)</f>
        <v>营业</v>
      </c>
      <c r="F1040" s="63">
        <f>VLOOKUP(C1040,[2]面积!A:B,2,0)</f>
        <v>100</v>
      </c>
      <c r="G1040" s="57" t="str">
        <f>IF(OR(E1040="营业",E1040="装修中"),VLOOKUP(C1040,[2]当前组织架构!C:H,6,0),"")</f>
        <v>刘佳</v>
      </c>
      <c r="H1040" s="57" t="str">
        <f>IF(OR(E1040="营业",E1040="装修中"),VLOOKUP(C1040,[2]当前组织架构!C:H,5,0),"")</f>
        <v>袁春福</v>
      </c>
      <c r="I1040" s="58">
        <v>187287.33</v>
      </c>
      <c r="J1040" s="58">
        <v>5454.97</v>
      </c>
      <c r="K1040" s="58">
        <v>181832.36</v>
      </c>
      <c r="L1040" s="58">
        <v>8166.03</v>
      </c>
      <c r="M1040" s="58">
        <v>8448.31</v>
      </c>
      <c r="N1040" s="58">
        <v>5102.17</v>
      </c>
      <c r="O1040" s="58">
        <v>22009.83</v>
      </c>
      <c r="P1040" s="58">
        <v>0</v>
      </c>
      <c r="Q1040" s="58">
        <v>-522.66413983766097</v>
      </c>
      <c r="R1040" s="58">
        <v>43203.675860162301</v>
      </c>
      <c r="S1040" s="58">
        <v>8868.8558451197296</v>
      </c>
      <c r="T1040" s="58">
        <v>0</v>
      </c>
      <c r="U1040" s="58">
        <v>8152.57</v>
      </c>
      <c r="V1040" s="58">
        <v>60225.101705282003</v>
      </c>
      <c r="W1040" s="58">
        <v>121607.25829471801</v>
      </c>
      <c r="X1040" s="58">
        <v>25054.62</v>
      </c>
      <c r="Y1040" s="58">
        <v>8424.17</v>
      </c>
      <c r="Z1040" s="58">
        <v>34.07</v>
      </c>
      <c r="AA1040" s="58">
        <v>4342.8599999999997</v>
      </c>
      <c r="AB1040" s="58">
        <v>3088.94226415094</v>
      </c>
      <c r="AC1040" s="58">
        <v>0</v>
      </c>
      <c r="AD1040" s="58">
        <v>40944.662264150902</v>
      </c>
      <c r="AE1040" s="58">
        <v>205.43</v>
      </c>
      <c r="AF1040" s="58">
        <v>0</v>
      </c>
      <c r="AG1040" s="58">
        <v>335.16</v>
      </c>
      <c r="AH1040" s="58">
        <v>0</v>
      </c>
      <c r="AI1040" s="58">
        <v>0</v>
      </c>
      <c r="AJ1040" s="58">
        <v>46.02</v>
      </c>
      <c r="AK1040" s="58">
        <v>0</v>
      </c>
      <c r="AL1040" s="58">
        <v>0</v>
      </c>
      <c r="AM1040" s="58">
        <v>3945.11</v>
      </c>
      <c r="AN1040" s="58">
        <v>0</v>
      </c>
      <c r="AO1040" s="58">
        <v>486.86</v>
      </c>
      <c r="AP1040" s="58">
        <v>500</v>
      </c>
      <c r="AQ1040" s="58">
        <v>0</v>
      </c>
      <c r="AR1040" s="58">
        <v>0</v>
      </c>
      <c r="AS1040" s="58">
        <v>0</v>
      </c>
      <c r="AT1040" s="58">
        <v>0</v>
      </c>
      <c r="AU1040" s="58">
        <v>0</v>
      </c>
      <c r="AV1040" s="58">
        <v>1814.58538709662</v>
      </c>
      <c r="AW1040" s="58">
        <v>7333.1653870966202</v>
      </c>
      <c r="AX1040" s="58">
        <v>19673.96</v>
      </c>
      <c r="AY1040" s="58">
        <v>7130.32</v>
      </c>
      <c r="AZ1040" s="58">
        <v>26804.28</v>
      </c>
      <c r="BA1040" s="58">
        <v>46525.150643470501</v>
      </c>
    </row>
    <row r="1041" spans="1:53">
      <c r="A1041" s="56">
        <v>202406</v>
      </c>
      <c r="B1041" s="56" t="s">
        <v>528</v>
      </c>
      <c r="C1041" s="56" t="s">
        <v>377</v>
      </c>
      <c r="D1041" s="56" t="s">
        <v>376</v>
      </c>
      <c r="E1041" s="62" t="str">
        <f>VLOOKUP(C1041,'[2]2024年门店-截止10.31'!A:C,3,0)</f>
        <v>营业</v>
      </c>
      <c r="F1041" s="63">
        <f>VLOOKUP(C1041,[2]面积!A:B,2,0)</f>
        <v>60</v>
      </c>
      <c r="G1041" s="57" t="str">
        <f>IF(OR(E1041="营业",E1041="装修中"),VLOOKUP(C1041,[2]当前组织架构!C:H,6,0),"")</f>
        <v>孙军</v>
      </c>
      <c r="H1041" s="57" t="str">
        <f>IF(OR(E1041="营业",E1041="装修中"),VLOOKUP(C1041,[2]当前组织架构!C:H,5,0),"")</f>
        <v>郭洋</v>
      </c>
      <c r="I1041" s="58">
        <v>181940.18</v>
      </c>
      <c r="J1041" s="58">
        <v>10298.5</v>
      </c>
      <c r="K1041" s="58">
        <v>171641.68</v>
      </c>
      <c r="L1041" s="58">
        <v>1542.64</v>
      </c>
      <c r="M1041" s="58">
        <v>7304.87</v>
      </c>
      <c r="N1041" s="58">
        <v>7009.54</v>
      </c>
      <c r="O1041" s="58">
        <v>22311.59</v>
      </c>
      <c r="P1041" s="58">
        <v>0</v>
      </c>
      <c r="Q1041" s="58">
        <v>-456.23254528902601</v>
      </c>
      <c r="R1041" s="58">
        <v>37712.407454710999</v>
      </c>
      <c r="S1041" s="58">
        <v>8566.4414301744</v>
      </c>
      <c r="T1041" s="58">
        <v>0</v>
      </c>
      <c r="U1041" s="58">
        <v>4076.72</v>
      </c>
      <c r="V1041" s="58">
        <v>50355.568884885397</v>
      </c>
      <c r="W1041" s="58">
        <v>121286.111115115</v>
      </c>
      <c r="X1041" s="58">
        <v>27092</v>
      </c>
      <c r="Y1041" s="58">
        <v>7639.44</v>
      </c>
      <c r="Z1041" s="58">
        <v>2888.1</v>
      </c>
      <c r="AA1041" s="58">
        <v>4406.5200000000004</v>
      </c>
      <c r="AB1041" s="58">
        <v>3500.4207547169799</v>
      </c>
      <c r="AC1041" s="58">
        <v>0</v>
      </c>
      <c r="AD1041" s="58">
        <v>45526.480754716998</v>
      </c>
      <c r="AE1041" s="58">
        <v>524.16999999999996</v>
      </c>
      <c r="AF1041" s="58">
        <v>0</v>
      </c>
      <c r="AG1041" s="58">
        <v>476.11</v>
      </c>
      <c r="AH1041" s="58">
        <v>314.47000000000003</v>
      </c>
      <c r="AI1041" s="58">
        <v>0</v>
      </c>
      <c r="AJ1041" s="58">
        <v>12.39</v>
      </c>
      <c r="AK1041" s="58">
        <v>0</v>
      </c>
      <c r="AL1041" s="58">
        <v>0</v>
      </c>
      <c r="AM1041" s="58">
        <v>1091.57</v>
      </c>
      <c r="AN1041" s="58">
        <v>1189.6099999999999</v>
      </c>
      <c r="AO1041" s="58">
        <v>970.16</v>
      </c>
      <c r="AP1041" s="58">
        <v>0</v>
      </c>
      <c r="AQ1041" s="58">
        <v>50</v>
      </c>
      <c r="AR1041" s="58">
        <v>0</v>
      </c>
      <c r="AS1041" s="58">
        <v>0</v>
      </c>
      <c r="AT1041" s="58">
        <v>0</v>
      </c>
      <c r="AU1041" s="58">
        <v>0</v>
      </c>
      <c r="AV1041" s="58">
        <v>2520.8094073089401</v>
      </c>
      <c r="AW1041" s="58">
        <v>7149.2894073089401</v>
      </c>
      <c r="AX1041" s="58">
        <v>18196.142857142899</v>
      </c>
      <c r="AY1041" s="58">
        <v>6266.0377358490596</v>
      </c>
      <c r="AZ1041" s="58">
        <v>24462.180592992001</v>
      </c>
      <c r="BA1041" s="58">
        <v>44148.160360097099</v>
      </c>
    </row>
    <row r="1042" spans="1:53">
      <c r="A1042" s="56">
        <v>202406</v>
      </c>
      <c r="B1042" s="56" t="s">
        <v>532</v>
      </c>
      <c r="C1042" s="56" t="s">
        <v>402</v>
      </c>
      <c r="D1042" s="56" t="s">
        <v>434</v>
      </c>
      <c r="E1042" s="62" t="str">
        <f>VLOOKUP(C1042,'[2]2024年门店-截止10.31'!A:C,3,0)</f>
        <v>营业</v>
      </c>
      <c r="F1042" s="63">
        <f>VLOOKUP(C1042,[2]面积!A:B,2,0)</f>
        <v>55</v>
      </c>
      <c r="G1042" s="57" t="str">
        <f>IF(OR(E1042="营业",E1042="装修中"),VLOOKUP(C1042,[2]当前组织架构!C:H,6,0),"")</f>
        <v>江远洋</v>
      </c>
      <c r="H1042" s="57" t="str">
        <f>IF(OR(E1042="营业",E1042="装修中"),VLOOKUP(C1042,[2]当前组织架构!C:H,5,0),"")</f>
        <v>郭静</v>
      </c>
      <c r="I1042" s="58">
        <v>91637.07</v>
      </c>
      <c r="J1042" s="58">
        <v>2669.04000000001</v>
      </c>
      <c r="K1042" s="58">
        <v>88968.03</v>
      </c>
      <c r="L1042" s="58">
        <v>5689.52</v>
      </c>
      <c r="M1042" s="58">
        <v>5327.56</v>
      </c>
      <c r="N1042" s="58">
        <v>6083.6</v>
      </c>
      <c r="O1042" s="58">
        <v>14012.7</v>
      </c>
      <c r="P1042" s="58">
        <v>0</v>
      </c>
      <c r="Q1042" s="58">
        <v>-94.475616431383401</v>
      </c>
      <c r="R1042" s="58">
        <v>31018.904383568599</v>
      </c>
      <c r="S1042" s="58">
        <v>9936.6573660938302</v>
      </c>
      <c r="T1042" s="58">
        <v>0</v>
      </c>
      <c r="U1042" s="58">
        <v>4883.12</v>
      </c>
      <c r="V1042" s="58">
        <v>45838.681749662399</v>
      </c>
      <c r="W1042" s="58">
        <v>43129.3482503376</v>
      </c>
      <c r="X1042" s="58">
        <v>17367.16</v>
      </c>
      <c r="Y1042" s="58">
        <v>3061.99</v>
      </c>
      <c r="Z1042" s="58">
        <v>434.52</v>
      </c>
      <c r="AA1042" s="58">
        <v>4157.3599999999997</v>
      </c>
      <c r="AB1042" s="58">
        <v>381.30490566037997</v>
      </c>
      <c r="AC1042" s="58">
        <v>0</v>
      </c>
      <c r="AD1042" s="58">
        <v>25402.334905660398</v>
      </c>
      <c r="AE1042" s="58">
        <v>0</v>
      </c>
      <c r="AF1042" s="58">
        <v>0</v>
      </c>
      <c r="AG1042" s="58">
        <v>1732.02</v>
      </c>
      <c r="AH1042" s="58">
        <v>400</v>
      </c>
      <c r="AI1042" s="58">
        <v>0</v>
      </c>
      <c r="AJ1042" s="58">
        <v>518.38</v>
      </c>
      <c r="AK1042" s="58">
        <v>0</v>
      </c>
      <c r="AL1042" s="58">
        <v>0</v>
      </c>
      <c r="AM1042" s="58">
        <v>11338.86</v>
      </c>
      <c r="AN1042" s="58">
        <v>0</v>
      </c>
      <c r="AO1042" s="58">
        <v>1091.3900000000001</v>
      </c>
      <c r="AP1042" s="58">
        <v>0</v>
      </c>
      <c r="AQ1042" s="58">
        <v>0</v>
      </c>
      <c r="AR1042" s="58">
        <v>0</v>
      </c>
      <c r="AS1042" s="58">
        <v>0</v>
      </c>
      <c r="AT1042" s="58">
        <v>0</v>
      </c>
      <c r="AU1042" s="58">
        <v>0</v>
      </c>
      <c r="AV1042" s="58">
        <v>1698.9461898117199</v>
      </c>
      <c r="AW1042" s="58">
        <v>16779.596189811698</v>
      </c>
      <c r="AX1042" s="58">
        <v>14877.03</v>
      </c>
      <c r="AY1042" s="58">
        <v>4900</v>
      </c>
      <c r="AZ1042" s="58">
        <v>19777.03</v>
      </c>
      <c r="BA1042" s="58">
        <v>-18829.612845134499</v>
      </c>
    </row>
    <row r="1043" spans="1:53">
      <c r="A1043" s="56">
        <v>202406</v>
      </c>
      <c r="B1043" s="56" t="s">
        <v>528</v>
      </c>
      <c r="C1043" s="56" t="s">
        <v>387</v>
      </c>
      <c r="D1043" s="56" t="s">
        <v>386</v>
      </c>
      <c r="E1043" s="62" t="str">
        <f>VLOOKUP(C1043,'[2]2024年门店-截止10.31'!A:C,3,0)</f>
        <v>营业</v>
      </c>
      <c r="F1043" s="63">
        <f>VLOOKUP(C1043,[2]面积!A:B,2,0)</f>
        <v>95.43</v>
      </c>
      <c r="G1043" s="57" t="str">
        <f>IF(OR(E1043="营业",E1043="装修中"),VLOOKUP(C1043,[2]当前组织架构!C:H,6,0),"")</f>
        <v>孙军</v>
      </c>
      <c r="H1043" s="57" t="str">
        <f>IF(OR(E1043="营业",E1043="装修中"),VLOOKUP(C1043,[2]当前组织架构!C:H,5,0),"")</f>
        <v>郭洋</v>
      </c>
      <c r="I1043" s="58">
        <v>278201.23</v>
      </c>
      <c r="J1043" s="58">
        <v>15747.24</v>
      </c>
      <c r="K1043" s="58">
        <v>262453.99</v>
      </c>
      <c r="L1043" s="58">
        <v>12951.79</v>
      </c>
      <c r="M1043" s="58">
        <v>14421.6</v>
      </c>
      <c r="N1043" s="58">
        <v>11794.38</v>
      </c>
      <c r="O1043" s="58">
        <v>31486.67</v>
      </c>
      <c r="P1043" s="58">
        <v>0</v>
      </c>
      <c r="Q1043" s="58">
        <v>-844.53768845761294</v>
      </c>
      <c r="R1043" s="58">
        <v>69809.902311542406</v>
      </c>
      <c r="S1043" s="58">
        <v>13245.3929606328</v>
      </c>
      <c r="T1043" s="58">
        <v>0</v>
      </c>
      <c r="U1043" s="58">
        <v>4474.95</v>
      </c>
      <c r="V1043" s="58">
        <v>87530.245272175205</v>
      </c>
      <c r="W1043" s="58">
        <v>174923.74472782499</v>
      </c>
      <c r="X1043" s="58">
        <v>32439.77</v>
      </c>
      <c r="Y1043" s="58">
        <v>12363.8</v>
      </c>
      <c r="Z1043" s="58">
        <v>0</v>
      </c>
      <c r="AA1043" s="58">
        <v>6368.28</v>
      </c>
      <c r="AB1043" s="58">
        <v>2490.0592452830201</v>
      </c>
      <c r="AC1043" s="58">
        <v>0</v>
      </c>
      <c r="AD1043" s="58">
        <v>53661.909245283001</v>
      </c>
      <c r="AE1043" s="58">
        <v>4026.01</v>
      </c>
      <c r="AF1043" s="58">
        <v>0</v>
      </c>
      <c r="AG1043" s="58">
        <v>2443.0500000000002</v>
      </c>
      <c r="AH1043" s="58">
        <v>615.57000000000005</v>
      </c>
      <c r="AI1043" s="58">
        <v>0</v>
      </c>
      <c r="AJ1043" s="58">
        <v>169.91</v>
      </c>
      <c r="AK1043" s="58">
        <v>0</v>
      </c>
      <c r="AL1043" s="58">
        <v>0</v>
      </c>
      <c r="AM1043" s="58">
        <v>1557.32</v>
      </c>
      <c r="AN1043" s="58">
        <v>1436.95</v>
      </c>
      <c r="AO1043" s="58">
        <v>840.5</v>
      </c>
      <c r="AP1043" s="58">
        <v>0</v>
      </c>
      <c r="AQ1043" s="58">
        <v>50</v>
      </c>
      <c r="AR1043" s="58">
        <v>0</v>
      </c>
      <c r="AS1043" s="58">
        <v>0</v>
      </c>
      <c r="AT1043" s="58">
        <v>0</v>
      </c>
      <c r="AU1043" s="58">
        <v>0</v>
      </c>
      <c r="AV1043" s="58">
        <v>2520.8094073089401</v>
      </c>
      <c r="AW1043" s="58">
        <v>13660.119407308899</v>
      </c>
      <c r="AX1043" s="58">
        <v>34019.761904761901</v>
      </c>
      <c r="AY1043" s="58">
        <v>8102.5471698113197</v>
      </c>
      <c r="AZ1043" s="58">
        <v>42122.309074573197</v>
      </c>
      <c r="BA1043" s="58">
        <v>65479.407000659899</v>
      </c>
    </row>
    <row r="1044" spans="1:53">
      <c r="A1044" s="56">
        <v>202406</v>
      </c>
      <c r="B1044" s="56" t="s">
        <v>531</v>
      </c>
      <c r="C1044" s="56" t="s">
        <v>381</v>
      </c>
      <c r="D1044" s="56" t="s">
        <v>380</v>
      </c>
      <c r="E1044" s="62" t="str">
        <f>VLOOKUP(C1044,'[2]2024年门店-截止10.31'!A:C,3,0)</f>
        <v>营业</v>
      </c>
      <c r="F1044" s="63">
        <f>VLOOKUP(C1044,[2]面积!A:B,2,0)</f>
        <v>67</v>
      </c>
      <c r="G1044" s="57" t="str">
        <f>IF(OR(E1044="营业",E1044="装修中"),VLOOKUP(C1044,[2]当前组织架构!C:H,6,0),"")</f>
        <v>刘佳</v>
      </c>
      <c r="H1044" s="57" t="str">
        <f>IF(OR(E1044="营业",E1044="装修中"),VLOOKUP(C1044,[2]当前组织架构!C:H,5,0),"")</f>
        <v>刘传良</v>
      </c>
      <c r="I1044" s="58">
        <v>176292.55</v>
      </c>
      <c r="J1044" s="58">
        <v>9978.8199999999797</v>
      </c>
      <c r="K1044" s="58">
        <v>166313.73000000001</v>
      </c>
      <c r="L1044" s="58">
        <v>7482.9</v>
      </c>
      <c r="M1044" s="58">
        <v>8491.4500000000007</v>
      </c>
      <c r="N1044" s="58">
        <v>6922.88</v>
      </c>
      <c r="O1044" s="58">
        <v>22409.26</v>
      </c>
      <c r="P1044" s="58">
        <v>0</v>
      </c>
      <c r="Q1044" s="58">
        <v>-473.68432804512997</v>
      </c>
      <c r="R1044" s="58">
        <v>44832.805671954899</v>
      </c>
      <c r="S1044" s="58">
        <v>8599.2183395210504</v>
      </c>
      <c r="T1044" s="58">
        <v>0</v>
      </c>
      <c r="U1044" s="58">
        <v>2201.83</v>
      </c>
      <c r="V1044" s="58">
        <v>55633.854011475902</v>
      </c>
      <c r="W1044" s="58">
        <v>110679.875988524</v>
      </c>
      <c r="X1044" s="58">
        <v>24456.85</v>
      </c>
      <c r="Y1044" s="58">
        <v>3119.05</v>
      </c>
      <c r="Z1044" s="58">
        <v>0</v>
      </c>
      <c r="AA1044" s="58">
        <v>2550.15</v>
      </c>
      <c r="AB1044" s="58">
        <v>3935.94</v>
      </c>
      <c r="AC1044" s="58">
        <v>0</v>
      </c>
      <c r="AD1044" s="58">
        <v>34061.99</v>
      </c>
      <c r="AE1044" s="58">
        <v>0</v>
      </c>
      <c r="AF1044" s="58">
        <v>1301.5</v>
      </c>
      <c r="AG1044" s="58">
        <v>357.48</v>
      </c>
      <c r="AH1044" s="58">
        <v>0</v>
      </c>
      <c r="AI1044" s="58">
        <v>0</v>
      </c>
      <c r="AJ1044" s="58">
        <v>0</v>
      </c>
      <c r="AK1044" s="58">
        <v>0</v>
      </c>
      <c r="AL1044" s="58">
        <v>0</v>
      </c>
      <c r="AM1044" s="58">
        <v>1567.71</v>
      </c>
      <c r="AN1044" s="58">
        <v>0</v>
      </c>
      <c r="AO1044" s="58">
        <v>345.14</v>
      </c>
      <c r="AP1044" s="58">
        <v>0</v>
      </c>
      <c r="AQ1044" s="58">
        <v>200</v>
      </c>
      <c r="AR1044" s="58">
        <v>0</v>
      </c>
      <c r="AS1044" s="58">
        <v>0</v>
      </c>
      <c r="AT1044" s="58">
        <v>0</v>
      </c>
      <c r="AU1044" s="58">
        <v>0</v>
      </c>
      <c r="AV1044" s="58">
        <v>1890.7645650346601</v>
      </c>
      <c r="AW1044" s="58">
        <v>5662.5945650346603</v>
      </c>
      <c r="AX1044" s="58">
        <v>8505.2666666666701</v>
      </c>
      <c r="AY1044" s="58">
        <v>4572.2075471698099</v>
      </c>
      <c r="AZ1044" s="58">
        <v>13077.4742138365</v>
      </c>
      <c r="BA1044" s="58">
        <v>57877.817209652902</v>
      </c>
    </row>
    <row r="1045" spans="1:53">
      <c r="A1045" s="56">
        <v>202406</v>
      </c>
      <c r="B1045" s="56" t="s">
        <v>528</v>
      </c>
      <c r="C1045" s="56" t="s">
        <v>385</v>
      </c>
      <c r="D1045" s="56" t="s">
        <v>384</v>
      </c>
      <c r="E1045" s="62" t="str">
        <f>VLOOKUP(C1045,'[2]2024年门店-截止10.31'!A:C,3,0)</f>
        <v>营业</v>
      </c>
      <c r="F1045" s="63">
        <f>VLOOKUP(C1045,[2]面积!A:B,2,0)</f>
        <v>48</v>
      </c>
      <c r="G1045" s="57" t="str">
        <f>IF(OR(E1045="营业",E1045="装修中"),VLOOKUP(C1045,[2]当前组织架构!C:H,6,0),"")</f>
        <v>戴斌</v>
      </c>
      <c r="H1045" s="57" t="str">
        <f>IF(OR(E1045="营业",E1045="装修中"),VLOOKUP(C1045,[2]当前组织架构!C:H,5,0),"")</f>
        <v>侯小路</v>
      </c>
      <c r="I1045" s="58">
        <v>193259.26</v>
      </c>
      <c r="J1045" s="58">
        <v>5628.91</v>
      </c>
      <c r="K1045" s="58">
        <v>187630.35</v>
      </c>
      <c r="L1045" s="58">
        <v>10619.81</v>
      </c>
      <c r="M1045" s="58">
        <v>8876.07</v>
      </c>
      <c r="N1045" s="58">
        <v>12027.23</v>
      </c>
      <c r="O1045" s="58">
        <v>23982.04</v>
      </c>
      <c r="P1045" s="58">
        <v>0</v>
      </c>
      <c r="Q1045" s="58">
        <v>-663.45711718177995</v>
      </c>
      <c r="R1045" s="58">
        <v>54841.692882818199</v>
      </c>
      <c r="S1045" s="58">
        <v>10204.873803198099</v>
      </c>
      <c r="T1045" s="58">
        <v>0</v>
      </c>
      <c r="U1045" s="58">
        <v>5607.05</v>
      </c>
      <c r="V1045" s="58">
        <v>70653.616686016205</v>
      </c>
      <c r="W1045" s="58">
        <v>116976.733313984</v>
      </c>
      <c r="X1045" s="58">
        <v>41119.32</v>
      </c>
      <c r="Y1045" s="58">
        <v>3124.25</v>
      </c>
      <c r="Z1045" s="58">
        <v>0</v>
      </c>
      <c r="AA1045" s="58">
        <v>5827.9</v>
      </c>
      <c r="AB1045" s="58">
        <v>206.71528301886801</v>
      </c>
      <c r="AC1045" s="58">
        <v>0</v>
      </c>
      <c r="AD1045" s="58">
        <v>50278.185283018902</v>
      </c>
      <c r="AE1045" s="58">
        <v>0</v>
      </c>
      <c r="AF1045" s="58">
        <v>34.4</v>
      </c>
      <c r="AG1045" s="58">
        <v>1028.99</v>
      </c>
      <c r="AH1045" s="58">
        <v>0</v>
      </c>
      <c r="AI1045" s="58">
        <v>0</v>
      </c>
      <c r="AJ1045" s="58">
        <v>289.5</v>
      </c>
      <c r="AK1045" s="58">
        <v>0</v>
      </c>
      <c r="AL1045" s="58">
        <v>0</v>
      </c>
      <c r="AM1045" s="58">
        <v>1592.46</v>
      </c>
      <c r="AN1045" s="58">
        <v>16</v>
      </c>
      <c r="AO1045" s="58">
        <v>901.85</v>
      </c>
      <c r="AP1045" s="58">
        <v>0</v>
      </c>
      <c r="AQ1045" s="58">
        <v>50</v>
      </c>
      <c r="AR1045" s="58">
        <v>0</v>
      </c>
      <c r="AS1045" s="58">
        <v>0</v>
      </c>
      <c r="AT1045" s="58">
        <v>0</v>
      </c>
      <c r="AU1045" s="58">
        <v>0</v>
      </c>
      <c r="AV1045" s="58">
        <v>2112.52417084729</v>
      </c>
      <c r="AW1045" s="58">
        <v>6025.7241708472902</v>
      </c>
      <c r="AX1045" s="58">
        <v>24514.38</v>
      </c>
      <c r="AY1045" s="58">
        <v>4328.1899999999996</v>
      </c>
      <c r="AZ1045" s="58">
        <v>28842.57</v>
      </c>
      <c r="BA1045" s="58">
        <v>31830.253860117798</v>
      </c>
    </row>
    <row r="1046" spans="1:53">
      <c r="A1046" s="56">
        <v>202406</v>
      </c>
      <c r="B1046" s="56" t="s">
        <v>532</v>
      </c>
      <c r="C1046" s="56" t="s">
        <v>389</v>
      </c>
      <c r="D1046" s="56" t="s">
        <v>388</v>
      </c>
      <c r="E1046" s="62" t="str">
        <f>VLOOKUP(C1046,'[2]2024年门店-截止10.31'!A:C,3,0)</f>
        <v>营业</v>
      </c>
      <c r="F1046" s="63">
        <f>VLOOKUP(C1046,[2]面积!A:B,2,0)</f>
        <v>139</v>
      </c>
      <c r="G1046" s="57" t="str">
        <f>IF(OR(E1046="营业",E1046="装修中"),VLOOKUP(C1046,[2]当前组织架构!C:H,6,0),"")</f>
        <v>江远洋</v>
      </c>
      <c r="H1046" s="57" t="str">
        <f>IF(OR(E1046="营业",E1046="装修中"),VLOOKUP(C1046,[2]当前组织架构!C:H,5,0),"")</f>
        <v>胡肖肖</v>
      </c>
      <c r="I1046" s="58">
        <v>197576.24</v>
      </c>
      <c r="J1046" s="58">
        <v>5754.6499999999896</v>
      </c>
      <c r="K1046" s="58">
        <v>191821.59</v>
      </c>
      <c r="L1046" s="58">
        <v>11858.11</v>
      </c>
      <c r="M1046" s="58">
        <v>13028.46</v>
      </c>
      <c r="N1046" s="58">
        <v>9357.2000000000007</v>
      </c>
      <c r="O1046" s="58">
        <v>27668.240000000002</v>
      </c>
      <c r="P1046" s="58">
        <v>0</v>
      </c>
      <c r="Q1046" s="58">
        <v>-187.995496125975</v>
      </c>
      <c r="R1046" s="58">
        <v>61724.014503874001</v>
      </c>
      <c r="S1046" s="58">
        <v>19677.2520379339</v>
      </c>
      <c r="T1046" s="58">
        <v>0</v>
      </c>
      <c r="U1046" s="58">
        <v>13484.92</v>
      </c>
      <c r="V1046" s="58">
        <v>94886.186541807896</v>
      </c>
      <c r="W1046" s="58">
        <v>96935.403458192101</v>
      </c>
      <c r="X1046" s="58">
        <v>26213.5</v>
      </c>
      <c r="Y1046" s="58">
        <v>4298.28</v>
      </c>
      <c r="Z1046" s="58">
        <v>400</v>
      </c>
      <c r="AA1046" s="58">
        <v>1610.56</v>
      </c>
      <c r="AB1046" s="58">
        <v>1785.2120754717</v>
      </c>
      <c r="AC1046" s="58">
        <v>0</v>
      </c>
      <c r="AD1046" s="58">
        <v>34307.5520754717</v>
      </c>
      <c r="AE1046" s="58">
        <v>15.21</v>
      </c>
      <c r="AF1046" s="58">
        <v>0</v>
      </c>
      <c r="AG1046" s="58">
        <v>123.16</v>
      </c>
      <c r="AH1046" s="58">
        <v>0</v>
      </c>
      <c r="AI1046" s="58">
        <v>0</v>
      </c>
      <c r="AJ1046" s="58">
        <v>268.01</v>
      </c>
      <c r="AK1046" s="58">
        <v>0</v>
      </c>
      <c r="AL1046" s="58">
        <v>0</v>
      </c>
      <c r="AM1046" s="58">
        <v>1779.54</v>
      </c>
      <c r="AN1046" s="58">
        <v>0</v>
      </c>
      <c r="AO1046" s="58">
        <v>1084.75</v>
      </c>
      <c r="AP1046" s="58">
        <v>0</v>
      </c>
      <c r="AQ1046" s="58">
        <v>0</v>
      </c>
      <c r="AR1046" s="58">
        <v>0</v>
      </c>
      <c r="AS1046" s="58">
        <v>0</v>
      </c>
      <c r="AT1046" s="58">
        <v>0</v>
      </c>
      <c r="AU1046" s="58">
        <v>0</v>
      </c>
      <c r="AV1046" s="58">
        <v>2088.0770791110999</v>
      </c>
      <c r="AW1046" s="58">
        <v>5358.7470791111</v>
      </c>
      <c r="AX1046" s="58">
        <v>16911.55</v>
      </c>
      <c r="AY1046" s="58">
        <v>11502.47</v>
      </c>
      <c r="AZ1046" s="58">
        <v>28414.02</v>
      </c>
      <c r="BA1046" s="58">
        <v>28855.084303609299</v>
      </c>
    </row>
    <row r="1047" spans="1:53">
      <c r="A1047" s="56">
        <v>202406</v>
      </c>
      <c r="B1047" s="56" t="s">
        <v>531</v>
      </c>
      <c r="C1047" s="56" t="s">
        <v>404</v>
      </c>
      <c r="D1047" s="56" t="s">
        <v>433</v>
      </c>
      <c r="E1047" s="62" t="str">
        <f>VLOOKUP(C1047,'[2]2024年门店-截止10.31'!A:C,3,0)</f>
        <v>营业</v>
      </c>
      <c r="F1047" s="63">
        <f>VLOOKUP(C1047,[2]面积!A:B,2,0)</f>
        <v>100</v>
      </c>
      <c r="G1047" s="57" t="str">
        <f>IF(OR(E1047="营业",E1047="装修中"),VLOOKUP(C1047,[2]当前组织架构!C:H,6,0),"")</f>
        <v>刘佳</v>
      </c>
      <c r="H1047" s="57" t="str">
        <f>IF(OR(E1047="营业",E1047="装修中"),VLOOKUP(C1047,[2]当前组织架构!C:H,5,0),"")</f>
        <v>巨伦</v>
      </c>
      <c r="I1047" s="58">
        <v>193536.24</v>
      </c>
      <c r="J1047" s="58">
        <v>10954.88</v>
      </c>
      <c r="K1047" s="58">
        <v>182581.36</v>
      </c>
      <c r="L1047" s="58">
        <v>8921.73</v>
      </c>
      <c r="M1047" s="58">
        <v>11212.62</v>
      </c>
      <c r="N1047" s="58">
        <v>5651.01</v>
      </c>
      <c r="O1047" s="58">
        <v>25234.92</v>
      </c>
      <c r="P1047" s="58">
        <v>0</v>
      </c>
      <c r="Q1047" s="58">
        <v>-533.42262992508097</v>
      </c>
      <c r="R1047" s="58">
        <v>50486.857370074897</v>
      </c>
      <c r="S1047" s="58">
        <v>9683.5850557034792</v>
      </c>
      <c r="T1047" s="58">
        <v>0</v>
      </c>
      <c r="U1047" s="58">
        <v>2741.28</v>
      </c>
      <c r="V1047" s="58">
        <v>62911.722425778396</v>
      </c>
      <c r="W1047" s="58">
        <v>119669.637574222</v>
      </c>
      <c r="X1047" s="58">
        <v>25314.53</v>
      </c>
      <c r="Y1047" s="58">
        <v>9068.99</v>
      </c>
      <c r="Z1047" s="58">
        <v>235.22</v>
      </c>
      <c r="AA1047" s="58">
        <v>6572.7</v>
      </c>
      <c r="AB1047" s="58">
        <v>454.88320754717</v>
      </c>
      <c r="AC1047" s="58">
        <v>0</v>
      </c>
      <c r="AD1047" s="58">
        <v>41646.323207547197</v>
      </c>
      <c r="AE1047" s="58">
        <v>3.48</v>
      </c>
      <c r="AF1047" s="58">
        <v>0</v>
      </c>
      <c r="AG1047" s="58">
        <v>1357.82</v>
      </c>
      <c r="AH1047" s="58">
        <v>400</v>
      </c>
      <c r="AI1047" s="58">
        <v>0</v>
      </c>
      <c r="AJ1047" s="58">
        <v>578.79</v>
      </c>
      <c r="AK1047" s="58">
        <v>0</v>
      </c>
      <c r="AL1047" s="58">
        <v>0</v>
      </c>
      <c r="AM1047" s="58">
        <v>9301.43</v>
      </c>
      <c r="AN1047" s="58">
        <v>0</v>
      </c>
      <c r="AO1047" s="58">
        <v>1018.12</v>
      </c>
      <c r="AP1047" s="58">
        <v>0</v>
      </c>
      <c r="AQ1047" s="58">
        <v>0</v>
      </c>
      <c r="AR1047" s="58">
        <v>0</v>
      </c>
      <c r="AS1047" s="58">
        <v>0</v>
      </c>
      <c r="AT1047" s="58">
        <v>0</v>
      </c>
      <c r="AU1047" s="58">
        <v>0</v>
      </c>
      <c r="AV1047" s="58">
        <v>2534.4519864182998</v>
      </c>
      <c r="AW1047" s="58">
        <v>15194.0919864183</v>
      </c>
      <c r="AX1047" s="58">
        <v>40800</v>
      </c>
      <c r="AY1047" s="58">
        <v>7600</v>
      </c>
      <c r="AZ1047" s="58">
        <v>48400</v>
      </c>
      <c r="BA1047" s="58">
        <v>14429.2223802565</v>
      </c>
    </row>
    <row r="1048" spans="1:53">
      <c r="A1048" s="56">
        <v>202406</v>
      </c>
      <c r="B1048" s="56" t="s">
        <v>528</v>
      </c>
      <c r="C1048" s="56" t="s">
        <v>393</v>
      </c>
      <c r="D1048" s="56" t="s">
        <v>392</v>
      </c>
      <c r="E1048" s="62" t="str">
        <f>VLOOKUP(C1048,'[2]2024年门店-截止10.31'!A:C,3,0)</f>
        <v>营业</v>
      </c>
      <c r="F1048" s="63">
        <f>VLOOKUP(C1048,[2]面积!A:B,2,0)</f>
        <v>59.5</v>
      </c>
      <c r="G1048" s="57" t="str">
        <f>IF(OR(E1048="营业",E1048="装修中"),VLOOKUP(C1048,[2]当前组织架构!C:H,6,0),"")</f>
        <v>江远洋</v>
      </c>
      <c r="H1048" s="57" t="str">
        <f>IF(OR(E1048="营业",E1048="装修中"),VLOOKUP(C1048,[2]当前组织架构!C:H,5,0),"")</f>
        <v>胡肖肖</v>
      </c>
      <c r="I1048" s="58">
        <v>105608.36</v>
      </c>
      <c r="J1048" s="58">
        <v>3075.97</v>
      </c>
      <c r="K1048" s="58">
        <v>102532.39</v>
      </c>
      <c r="L1048" s="58">
        <v>5753.8</v>
      </c>
      <c r="M1048" s="58">
        <v>5942.45</v>
      </c>
      <c r="N1048" s="58">
        <v>5574.61</v>
      </c>
      <c r="O1048" s="58">
        <v>15636.89</v>
      </c>
      <c r="P1048" s="58">
        <v>0</v>
      </c>
      <c r="Q1048" s="58">
        <v>-393.34874237685602</v>
      </c>
      <c r="R1048" s="58">
        <v>32514.4012576231</v>
      </c>
      <c r="S1048" s="58">
        <v>6427.7531595507699</v>
      </c>
      <c r="T1048" s="58">
        <v>0</v>
      </c>
      <c r="U1048" s="58">
        <v>6332.27</v>
      </c>
      <c r="V1048" s="58">
        <v>45274.424417173897</v>
      </c>
      <c r="W1048" s="58">
        <v>57257.965582826102</v>
      </c>
      <c r="X1048" s="58">
        <v>19137.5</v>
      </c>
      <c r="Y1048" s="58">
        <v>1095.48</v>
      </c>
      <c r="Z1048" s="58">
        <v>1312</v>
      </c>
      <c r="AA1048" s="58">
        <v>3590.13</v>
      </c>
      <c r="AB1048" s="58">
        <v>775.26075471698198</v>
      </c>
      <c r="AC1048" s="58">
        <v>0</v>
      </c>
      <c r="AD1048" s="58">
        <v>25910.370754717002</v>
      </c>
      <c r="AE1048" s="58">
        <v>16.760000000000002</v>
      </c>
      <c r="AF1048" s="58">
        <v>0</v>
      </c>
      <c r="AG1048" s="58">
        <v>178.93</v>
      </c>
      <c r="AH1048" s="58">
        <v>0</v>
      </c>
      <c r="AI1048" s="58">
        <v>0</v>
      </c>
      <c r="AJ1048" s="58">
        <v>0</v>
      </c>
      <c r="AK1048" s="58">
        <v>0</v>
      </c>
      <c r="AL1048" s="58">
        <v>0</v>
      </c>
      <c r="AM1048" s="58">
        <v>1439.62</v>
      </c>
      <c r="AN1048" s="58">
        <v>0</v>
      </c>
      <c r="AO1048" s="58">
        <v>347.65</v>
      </c>
      <c r="AP1048" s="58">
        <v>0</v>
      </c>
      <c r="AQ1048" s="58">
        <v>0</v>
      </c>
      <c r="AR1048" s="58">
        <v>0</v>
      </c>
      <c r="AS1048" s="58">
        <v>0</v>
      </c>
      <c r="AT1048" s="58">
        <v>0</v>
      </c>
      <c r="AU1048" s="58">
        <v>0</v>
      </c>
      <c r="AV1048" s="58">
        <v>2088.0770791110999</v>
      </c>
      <c r="AW1048" s="58">
        <v>4071.0370791111</v>
      </c>
      <c r="AX1048" s="58">
        <v>8775.17</v>
      </c>
      <c r="AY1048" s="58">
        <v>3890.9</v>
      </c>
      <c r="AZ1048" s="58">
        <v>12666.07</v>
      </c>
      <c r="BA1048" s="58">
        <v>14610.487748998001</v>
      </c>
    </row>
    <row r="1049" spans="1:53">
      <c r="A1049" s="56">
        <v>202406</v>
      </c>
      <c r="B1049" s="56" t="s">
        <v>532</v>
      </c>
      <c r="C1049" s="56" t="s">
        <v>403</v>
      </c>
      <c r="D1049" s="56" t="s">
        <v>435</v>
      </c>
      <c r="E1049" s="62" t="str">
        <f>VLOOKUP(C1049,'[2]2024年门店-截止10.31'!A:C,3,0)</f>
        <v>营业</v>
      </c>
      <c r="F1049" s="63">
        <f>VLOOKUP(C1049,[2]面积!A:B,2,0)</f>
        <v>53.15</v>
      </c>
      <c r="G1049" s="57" t="str">
        <f>IF(OR(E1049="营业",E1049="装修中"),VLOOKUP(C1049,[2]当前组织架构!C:H,6,0),"")</f>
        <v>江远洋</v>
      </c>
      <c r="H1049" s="57" t="str">
        <f>IF(OR(E1049="营业",E1049="装修中"),VLOOKUP(C1049,[2]当前组织架构!C:H,5,0),"")</f>
        <v>郭静</v>
      </c>
      <c r="I1049" s="58">
        <v>29436.3</v>
      </c>
      <c r="J1049" s="58">
        <v>857.36999999999898</v>
      </c>
      <c r="K1049" s="58">
        <v>28578.93</v>
      </c>
      <c r="L1049" s="58">
        <v>1939.78</v>
      </c>
      <c r="M1049" s="58">
        <v>1384.22</v>
      </c>
      <c r="N1049" s="58">
        <v>1786.89</v>
      </c>
      <c r="O1049" s="58">
        <v>3198.98</v>
      </c>
      <c r="P1049" s="58">
        <v>0</v>
      </c>
      <c r="Q1049" s="58">
        <v>-25.232877003869699</v>
      </c>
      <c r="R1049" s="58">
        <v>8284.6371229961296</v>
      </c>
      <c r="S1049" s="58">
        <v>2412.81533194039</v>
      </c>
      <c r="T1049" s="58">
        <v>0</v>
      </c>
      <c r="U1049" s="58">
        <v>2775.83</v>
      </c>
      <c r="V1049" s="58">
        <v>13473.2824549365</v>
      </c>
      <c r="W1049" s="58">
        <v>15105.647545063501</v>
      </c>
      <c r="X1049" s="58">
        <v>2775.43</v>
      </c>
      <c r="Y1049" s="58">
        <v>1659.48</v>
      </c>
      <c r="Z1049" s="58">
        <v>0</v>
      </c>
      <c r="AA1049" s="58">
        <v>426.62</v>
      </c>
      <c r="AB1049" s="58">
        <v>198.85245283018901</v>
      </c>
      <c r="AC1049" s="58">
        <v>0</v>
      </c>
      <c r="AD1049" s="58">
        <v>5060.3824528301902</v>
      </c>
      <c r="AE1049" s="58">
        <v>0</v>
      </c>
      <c r="AF1049" s="58">
        <v>0</v>
      </c>
      <c r="AG1049" s="58">
        <v>958.5</v>
      </c>
      <c r="AH1049" s="58">
        <v>0</v>
      </c>
      <c r="AI1049" s="58">
        <v>0</v>
      </c>
      <c r="AJ1049" s="58">
        <v>864.46</v>
      </c>
      <c r="AK1049" s="58">
        <v>0</v>
      </c>
      <c r="AL1049" s="58">
        <v>0</v>
      </c>
      <c r="AM1049" s="58">
        <v>8943.81</v>
      </c>
      <c r="AN1049" s="58">
        <v>60</v>
      </c>
      <c r="AO1049" s="58">
        <v>678.82</v>
      </c>
      <c r="AP1049" s="58">
        <v>0</v>
      </c>
      <c r="AQ1049" s="58">
        <v>0</v>
      </c>
      <c r="AR1049" s="58">
        <v>0</v>
      </c>
      <c r="AS1049" s="58">
        <v>0</v>
      </c>
      <c r="AT1049" s="58">
        <v>0</v>
      </c>
      <c r="AU1049" s="58">
        <v>0</v>
      </c>
      <c r="AV1049" s="58">
        <v>1698.9461898117199</v>
      </c>
      <c r="AW1049" s="58">
        <v>13204.536189811701</v>
      </c>
      <c r="AX1049" s="58">
        <v>3850.27</v>
      </c>
      <c r="AY1049" s="58">
        <v>3767.07</v>
      </c>
      <c r="AZ1049" s="58">
        <v>7617.34</v>
      </c>
      <c r="BA1049" s="58">
        <v>-10776.611097578399</v>
      </c>
    </row>
    <row r="1050" spans="1:53">
      <c r="A1050" s="56">
        <v>202406</v>
      </c>
      <c r="B1050" s="56" t="s">
        <v>528</v>
      </c>
      <c r="C1050" s="56" t="s">
        <v>395</v>
      </c>
      <c r="D1050" s="56" t="s">
        <v>394</v>
      </c>
      <c r="E1050" s="62" t="str">
        <f>VLOOKUP(C1050,'[2]2024年门店-截止10.31'!A:C,3,0)</f>
        <v>营业</v>
      </c>
      <c r="F1050" s="63">
        <f>VLOOKUP(C1050,[2]面积!A:B,2,0)</f>
        <v>115</v>
      </c>
      <c r="G1050" s="57" t="str">
        <f>IF(OR(E1050="营业",E1050="装修中"),VLOOKUP(C1050,[2]当前组织架构!C:H,6,0),"")</f>
        <v>江远洋</v>
      </c>
      <c r="H1050" s="57" t="str">
        <f>IF(OR(E1050="营业",E1050="装修中"),VLOOKUP(C1050,[2]当前组织架构!C:H,5,0),"")</f>
        <v>胡肖肖</v>
      </c>
      <c r="I1050" s="58">
        <v>95681.25</v>
      </c>
      <c r="J1050" s="58">
        <v>2786.83</v>
      </c>
      <c r="K1050" s="58">
        <v>92894.42</v>
      </c>
      <c r="L1050" s="58">
        <v>6232.6</v>
      </c>
      <c r="M1050" s="58">
        <v>4977.41</v>
      </c>
      <c r="N1050" s="58">
        <v>4447.8500000000004</v>
      </c>
      <c r="O1050" s="58">
        <v>13879.24</v>
      </c>
      <c r="P1050" s="58">
        <v>0</v>
      </c>
      <c r="Q1050" s="58">
        <v>-353.05911642271002</v>
      </c>
      <c r="R1050" s="58">
        <v>29184.040883577301</v>
      </c>
      <c r="S1050" s="58">
        <v>5727.8566090934</v>
      </c>
      <c r="T1050" s="58">
        <v>0</v>
      </c>
      <c r="U1050" s="58">
        <v>5769.55</v>
      </c>
      <c r="V1050" s="58">
        <v>40681.447492670697</v>
      </c>
      <c r="W1050" s="58">
        <v>52212.972507329301</v>
      </c>
      <c r="X1050" s="58">
        <v>19725.3</v>
      </c>
      <c r="Y1050" s="58">
        <v>1028.8</v>
      </c>
      <c r="Z1050" s="58">
        <v>1470.14</v>
      </c>
      <c r="AA1050" s="58">
        <v>1613.2</v>
      </c>
      <c r="AB1050" s="58">
        <v>980.57018867924501</v>
      </c>
      <c r="AC1050" s="58">
        <v>0</v>
      </c>
      <c r="AD1050" s="58">
        <v>24818.0101886792</v>
      </c>
      <c r="AE1050" s="58">
        <v>4000</v>
      </c>
      <c r="AF1050" s="58">
        <v>0</v>
      </c>
      <c r="AG1050" s="58">
        <v>0</v>
      </c>
      <c r="AH1050" s="58">
        <v>0</v>
      </c>
      <c r="AI1050" s="58">
        <v>0</v>
      </c>
      <c r="AJ1050" s="58">
        <v>0</v>
      </c>
      <c r="AK1050" s="58">
        <v>0</v>
      </c>
      <c r="AL1050" s="58">
        <v>0</v>
      </c>
      <c r="AM1050" s="58">
        <v>1438.98</v>
      </c>
      <c r="AN1050" s="58">
        <v>0</v>
      </c>
      <c r="AO1050" s="58">
        <v>423.58</v>
      </c>
      <c r="AP1050" s="58">
        <v>0</v>
      </c>
      <c r="AQ1050" s="58">
        <v>0</v>
      </c>
      <c r="AR1050" s="58">
        <v>0</v>
      </c>
      <c r="AS1050" s="58">
        <v>0</v>
      </c>
      <c r="AT1050" s="58">
        <v>0</v>
      </c>
      <c r="AU1050" s="58">
        <v>0</v>
      </c>
      <c r="AV1050" s="58">
        <v>2088.0770791110999</v>
      </c>
      <c r="AW1050" s="58">
        <v>7950.6370791111003</v>
      </c>
      <c r="AX1050" s="58">
        <v>12687.4</v>
      </c>
      <c r="AY1050" s="58">
        <v>8074.07</v>
      </c>
      <c r="AZ1050" s="58">
        <v>20761.47</v>
      </c>
      <c r="BA1050" s="58">
        <v>-1317.144760461</v>
      </c>
    </row>
    <row r="1051" spans="1:53">
      <c r="A1051" s="56">
        <v>202406</v>
      </c>
      <c r="B1051" s="56" t="s">
        <v>531</v>
      </c>
      <c r="C1051" s="56" t="s">
        <v>174</v>
      </c>
      <c r="D1051" s="56" t="s">
        <v>436</v>
      </c>
      <c r="E1051" s="62" t="str">
        <f>VLOOKUP(C1051,'[2]2024年门店-截止10.31'!A:C,3,0)</f>
        <v>营业</v>
      </c>
      <c r="F1051" s="63">
        <f>VLOOKUP(C1051,[2]面积!A:B,2,0)</f>
        <v>57</v>
      </c>
      <c r="G1051" s="57" t="str">
        <f>IF(OR(E1051="营业",E1051="装修中"),VLOOKUP(C1051,[2]当前组织架构!C:H,6,0),"")</f>
        <v>刘佳</v>
      </c>
      <c r="H1051" s="57" t="str">
        <f>IF(OR(E1051="营业",E1051="装修中"),VLOOKUP(C1051,[2]当前组织架构!C:H,5,0),"")</f>
        <v>刘传良</v>
      </c>
      <c r="I1051" s="58">
        <v>0</v>
      </c>
      <c r="J1051" s="58">
        <v>0</v>
      </c>
      <c r="K1051" s="58">
        <v>0</v>
      </c>
      <c r="L1051" s="58">
        <v>0</v>
      </c>
      <c r="M1051" s="58">
        <v>0</v>
      </c>
      <c r="N1051" s="58">
        <v>0</v>
      </c>
      <c r="O1051" s="58">
        <v>0</v>
      </c>
      <c r="P1051" s="58">
        <v>0</v>
      </c>
      <c r="Q1051" s="58">
        <v>0</v>
      </c>
      <c r="R1051" s="58">
        <v>0</v>
      </c>
      <c r="S1051" s="58">
        <v>0</v>
      </c>
      <c r="T1051" s="58">
        <v>0</v>
      </c>
      <c r="U1051" s="58">
        <v>0</v>
      </c>
      <c r="V1051" s="58">
        <v>0</v>
      </c>
      <c r="W1051" s="58">
        <v>0</v>
      </c>
      <c r="X1051" s="58">
        <v>0</v>
      </c>
      <c r="Y1051" s="58">
        <v>0</v>
      </c>
      <c r="Z1051" s="58">
        <v>0</v>
      </c>
      <c r="AA1051" s="58">
        <v>0</v>
      </c>
      <c r="AB1051" s="58">
        <v>0</v>
      </c>
      <c r="AC1051" s="58">
        <v>0</v>
      </c>
      <c r="AD1051" s="58">
        <v>0</v>
      </c>
      <c r="AE1051" s="58">
        <v>36.200000000000003</v>
      </c>
      <c r="AF1051" s="58">
        <v>0</v>
      </c>
      <c r="AG1051" s="58">
        <v>0</v>
      </c>
      <c r="AH1051" s="58">
        <v>0</v>
      </c>
      <c r="AI1051" s="58">
        <v>0</v>
      </c>
      <c r="AJ1051" s="58">
        <v>0</v>
      </c>
      <c r="AK1051" s="58">
        <v>0</v>
      </c>
      <c r="AL1051" s="58">
        <v>0</v>
      </c>
      <c r="AM1051" s="58">
        <v>0</v>
      </c>
      <c r="AN1051" s="58">
        <v>0</v>
      </c>
      <c r="AO1051" s="58">
        <v>0</v>
      </c>
      <c r="AP1051" s="58">
        <v>0</v>
      </c>
      <c r="AQ1051" s="58">
        <v>0</v>
      </c>
      <c r="AR1051" s="58">
        <v>0</v>
      </c>
      <c r="AS1051" s="58">
        <v>0</v>
      </c>
      <c r="AT1051" s="58">
        <v>0</v>
      </c>
      <c r="AU1051" s="58">
        <v>0</v>
      </c>
      <c r="AV1051" s="58">
        <v>1890.7645650346601</v>
      </c>
      <c r="AW1051" s="58">
        <v>1926.9645650346599</v>
      </c>
      <c r="AX1051" s="58">
        <v>35285.714285714297</v>
      </c>
      <c r="AY1051" s="58">
        <v>6284.9433962264102</v>
      </c>
      <c r="AZ1051" s="58">
        <v>41570.657681940698</v>
      </c>
      <c r="BA1051" s="58">
        <v>-43497.622246975399</v>
      </c>
    </row>
    <row r="1052" spans="1:53">
      <c r="A1052" s="56">
        <v>202406</v>
      </c>
      <c r="B1052" s="56" t="s">
        <v>528</v>
      </c>
      <c r="C1052" s="56" t="s">
        <v>432</v>
      </c>
      <c r="D1052" s="56" t="s">
        <v>431</v>
      </c>
      <c r="E1052" s="62" t="str">
        <f>VLOOKUP(C1052,'[2]2024年门店-截止10.31'!A:C,3,0)</f>
        <v>营业</v>
      </c>
      <c r="F1052" s="63">
        <f>VLOOKUP(C1052,[2]面积!A:B,2,0)</f>
        <v>82</v>
      </c>
      <c r="G1052" s="57" t="str">
        <f>IF(OR(E1052="营业",E1052="装修中"),VLOOKUP(C1052,[2]当前组织架构!C:H,6,0),"")</f>
        <v>戴斌</v>
      </c>
      <c r="H1052" s="57" t="str">
        <f>IF(OR(E1052="营业",E1052="装修中"),VLOOKUP(C1052,[2]当前组织架构!C:H,5,0),"")</f>
        <v>池甜</v>
      </c>
      <c r="I1052" s="58">
        <v>62064.4</v>
      </c>
      <c r="J1052" s="58">
        <v>1807.7</v>
      </c>
      <c r="K1052" s="58">
        <v>60256.7</v>
      </c>
      <c r="L1052" s="58">
        <v>2979.2</v>
      </c>
      <c r="M1052" s="58">
        <v>2766.67</v>
      </c>
      <c r="N1052" s="58">
        <v>3038.37</v>
      </c>
      <c r="O1052" s="58">
        <v>7599.29</v>
      </c>
      <c r="P1052" s="58">
        <v>0</v>
      </c>
      <c r="Q1052" s="58">
        <v>-195.83353225892</v>
      </c>
      <c r="R1052" s="58">
        <v>16187.6964677411</v>
      </c>
      <c r="S1052" s="58">
        <v>3150.7064930432998</v>
      </c>
      <c r="T1052" s="58">
        <v>195</v>
      </c>
      <c r="U1052" s="58">
        <v>1870.71</v>
      </c>
      <c r="V1052" s="58">
        <v>21404.112960784401</v>
      </c>
      <c r="W1052" s="58">
        <v>38852.587039215599</v>
      </c>
      <c r="X1052" s="58">
        <v>21625</v>
      </c>
      <c r="Y1052" s="58">
        <v>2145.36</v>
      </c>
      <c r="Z1052" s="58">
        <v>1707.93</v>
      </c>
      <c r="AA1052" s="58">
        <v>6165.04</v>
      </c>
      <c r="AB1052" s="58">
        <v>444.48132075472</v>
      </c>
      <c r="AC1052" s="58">
        <v>0</v>
      </c>
      <c r="AD1052" s="58">
        <v>32087.811320754699</v>
      </c>
      <c r="AE1052" s="58">
        <v>1000</v>
      </c>
      <c r="AF1052" s="58">
        <v>0</v>
      </c>
      <c r="AG1052" s="58">
        <v>285</v>
      </c>
      <c r="AH1052" s="58">
        <v>0</v>
      </c>
      <c r="AI1052" s="58">
        <v>0</v>
      </c>
      <c r="AJ1052" s="58">
        <v>725.69</v>
      </c>
      <c r="AK1052" s="58">
        <v>0</v>
      </c>
      <c r="AL1052" s="58">
        <v>0</v>
      </c>
      <c r="AM1052" s="58">
        <v>2868.22</v>
      </c>
      <c r="AN1052" s="58">
        <v>1148</v>
      </c>
      <c r="AO1052" s="58">
        <v>330.35</v>
      </c>
      <c r="AP1052" s="58">
        <v>1500</v>
      </c>
      <c r="AQ1052" s="58">
        <v>0</v>
      </c>
      <c r="AR1052" s="58">
        <v>0</v>
      </c>
      <c r="AS1052" s="58">
        <v>0</v>
      </c>
      <c r="AT1052" s="58">
        <v>0</v>
      </c>
      <c r="AU1052" s="58">
        <v>0</v>
      </c>
      <c r="AV1052" s="58">
        <v>2327.6506308652602</v>
      </c>
      <c r="AW1052" s="58">
        <v>10184.910630865301</v>
      </c>
      <c r="AX1052" s="58">
        <v>7163.93</v>
      </c>
      <c r="AY1052" s="58">
        <v>7380</v>
      </c>
      <c r="AZ1052" s="58">
        <v>14543.93</v>
      </c>
      <c r="BA1052" s="58">
        <v>-17964.064912404399</v>
      </c>
    </row>
    <row r="1053" spans="1:53">
      <c r="A1053" s="56">
        <v>202406</v>
      </c>
      <c r="B1053" s="56" t="s">
        <v>528</v>
      </c>
      <c r="C1053" s="56" t="s">
        <v>391</v>
      </c>
      <c r="D1053" s="56" t="s">
        <v>390</v>
      </c>
      <c r="E1053" s="62" t="str">
        <f>VLOOKUP(C1053,'[2]2024年门店-截止10.31'!A:C,3,0)</f>
        <v>营业</v>
      </c>
      <c r="F1053" s="63">
        <f>VLOOKUP(C1053,[2]面积!A:B,2,0)</f>
        <v>52.22</v>
      </c>
      <c r="G1053" s="57" t="str">
        <f>IF(OR(E1053="营业",E1053="装修中"),VLOOKUP(C1053,[2]当前组织架构!C:H,6,0),"")</f>
        <v>戴斌</v>
      </c>
      <c r="H1053" s="57" t="str">
        <f>IF(OR(E1053="营业",E1053="装修中"),VLOOKUP(C1053,[2]当前组织架构!C:H,5,0),"")</f>
        <v>王炎根</v>
      </c>
      <c r="I1053" s="58">
        <v>150157.29999999999</v>
      </c>
      <c r="J1053" s="58">
        <v>8499.4699999999993</v>
      </c>
      <c r="K1053" s="58">
        <v>141657.82999999999</v>
      </c>
      <c r="L1053" s="58">
        <v>6835.95</v>
      </c>
      <c r="M1053" s="58">
        <v>7954.24</v>
      </c>
      <c r="N1053" s="58">
        <v>8400.8700000000008</v>
      </c>
      <c r="O1053" s="58">
        <v>19922.23</v>
      </c>
      <c r="P1053" s="58">
        <v>0</v>
      </c>
      <c r="Q1053" s="58">
        <v>-515.33630835376698</v>
      </c>
      <c r="R1053" s="58">
        <v>42597.953691646202</v>
      </c>
      <c r="S1053" s="58">
        <v>8271.0454992491395</v>
      </c>
      <c r="T1053" s="58">
        <v>0</v>
      </c>
      <c r="U1053" s="58">
        <v>2545.8000000000002</v>
      </c>
      <c r="V1053" s="58">
        <v>53414.799190895297</v>
      </c>
      <c r="W1053" s="58">
        <v>88243.030809104603</v>
      </c>
      <c r="X1053" s="58">
        <v>24006</v>
      </c>
      <c r="Y1053" s="58">
        <v>4841</v>
      </c>
      <c r="Z1053" s="58">
        <v>1080</v>
      </c>
      <c r="AA1053" s="58">
        <v>4199</v>
      </c>
      <c r="AB1053" s="58">
        <v>1395</v>
      </c>
      <c r="AC1053" s="58">
        <v>0</v>
      </c>
      <c r="AD1053" s="58">
        <v>35521</v>
      </c>
      <c r="AE1053" s="58">
        <v>0</v>
      </c>
      <c r="AF1053" s="58">
        <v>0</v>
      </c>
      <c r="AG1053" s="58">
        <v>1665.74</v>
      </c>
      <c r="AH1053" s="58">
        <v>500</v>
      </c>
      <c r="AI1053" s="58">
        <v>0</v>
      </c>
      <c r="AJ1053" s="58">
        <v>516.83000000000004</v>
      </c>
      <c r="AK1053" s="58">
        <v>0</v>
      </c>
      <c r="AL1053" s="58">
        <v>0</v>
      </c>
      <c r="AM1053" s="58">
        <v>5798.34</v>
      </c>
      <c r="AN1053" s="58">
        <v>0</v>
      </c>
      <c r="AO1053" s="58">
        <v>637.88</v>
      </c>
      <c r="AP1053" s="58">
        <v>0</v>
      </c>
      <c r="AQ1053" s="58">
        <v>0</v>
      </c>
      <c r="AR1053" s="58">
        <v>0</v>
      </c>
      <c r="AS1053" s="58">
        <v>0</v>
      </c>
      <c r="AT1053" s="58">
        <v>0</v>
      </c>
      <c r="AU1053" s="58">
        <v>0</v>
      </c>
      <c r="AV1053" s="58">
        <v>1768.38616545645</v>
      </c>
      <c r="AW1053" s="58">
        <v>10887.1761654564</v>
      </c>
      <c r="AX1053" s="58">
        <v>19897.142857142899</v>
      </c>
      <c r="AY1053" s="58">
        <v>5527.8962264150896</v>
      </c>
      <c r="AZ1053" s="58">
        <v>25425.039083558</v>
      </c>
      <c r="BA1053" s="58">
        <v>16409.815560090199</v>
      </c>
    </row>
    <row r="1054" spans="1:53">
      <c r="A1054" s="56">
        <v>202406</v>
      </c>
      <c r="B1054" s="56" t="s">
        <v>528</v>
      </c>
      <c r="C1054" s="56" t="s">
        <v>401</v>
      </c>
      <c r="D1054" s="56" t="s">
        <v>438</v>
      </c>
      <c r="E1054" s="62" t="str">
        <f>VLOOKUP(C1054,'[2]2024年门店-截止10.31'!A:C,3,0)</f>
        <v>营业</v>
      </c>
      <c r="F1054" s="63">
        <f>VLOOKUP(C1054,[2]面积!A:B,2,0)</f>
        <v>66</v>
      </c>
      <c r="G1054" s="57" t="str">
        <f>IF(OR(E1054="营业",E1054="装修中"),VLOOKUP(C1054,[2]当前组织架构!C:H,6,0),"")</f>
        <v>戴斌</v>
      </c>
      <c r="H1054" s="57" t="str">
        <f>IF(OR(E1054="营业",E1054="装修中"),VLOOKUP(C1054,[2]当前组织架构!C:H,5,0),"")</f>
        <v>董婷婷</v>
      </c>
      <c r="I1054" s="58">
        <v>0</v>
      </c>
      <c r="J1054" s="58">
        <v>0</v>
      </c>
      <c r="K1054" s="58">
        <v>0</v>
      </c>
      <c r="L1054" s="58">
        <v>0</v>
      </c>
      <c r="M1054" s="58">
        <v>0</v>
      </c>
      <c r="N1054" s="58">
        <v>0</v>
      </c>
      <c r="O1054" s="58">
        <v>0</v>
      </c>
      <c r="P1054" s="58">
        <v>0</v>
      </c>
      <c r="Q1054" s="58">
        <v>0</v>
      </c>
      <c r="R1054" s="58">
        <v>0</v>
      </c>
      <c r="S1054" s="58">
        <v>0</v>
      </c>
      <c r="T1054" s="58">
        <v>0</v>
      </c>
      <c r="U1054" s="58">
        <v>0</v>
      </c>
      <c r="V1054" s="58">
        <v>0</v>
      </c>
      <c r="W1054" s="58">
        <v>0</v>
      </c>
      <c r="X1054" s="58">
        <v>11202.92</v>
      </c>
      <c r="Y1054" s="58">
        <v>0</v>
      </c>
      <c r="Z1054" s="58">
        <v>0</v>
      </c>
      <c r="AA1054" s="58">
        <v>2353.7600000000002</v>
      </c>
      <c r="AB1054" s="58">
        <v>257.95</v>
      </c>
      <c r="AC1054" s="58">
        <v>0</v>
      </c>
      <c r="AD1054" s="58">
        <v>13814.63</v>
      </c>
      <c r="AE1054" s="58">
        <v>2500</v>
      </c>
      <c r="AF1054" s="58">
        <v>0</v>
      </c>
      <c r="AG1054" s="58">
        <v>0</v>
      </c>
      <c r="AH1054" s="58">
        <v>0</v>
      </c>
      <c r="AI1054" s="58">
        <v>0</v>
      </c>
      <c r="AJ1054" s="58">
        <v>0</v>
      </c>
      <c r="AK1054" s="58">
        <v>0</v>
      </c>
      <c r="AL1054" s="58">
        <v>0</v>
      </c>
      <c r="AM1054" s="58">
        <v>0</v>
      </c>
      <c r="AN1054" s="58">
        <v>2310</v>
      </c>
      <c r="AO1054" s="58">
        <v>0</v>
      </c>
      <c r="AP1054" s="58">
        <v>0</v>
      </c>
      <c r="AQ1054" s="58">
        <v>0</v>
      </c>
      <c r="AR1054" s="58">
        <v>0</v>
      </c>
      <c r="AS1054" s="58">
        <v>0</v>
      </c>
      <c r="AT1054" s="58">
        <v>0</v>
      </c>
      <c r="AU1054" s="58">
        <v>0</v>
      </c>
      <c r="AV1054" s="58">
        <v>0</v>
      </c>
      <c r="AW1054" s="58">
        <v>4810</v>
      </c>
      <c r="AX1054" s="58">
        <v>0</v>
      </c>
      <c r="AY1054" s="58">
        <v>3443.39622641509</v>
      </c>
      <c r="AZ1054" s="58">
        <v>3443.39622641509</v>
      </c>
      <c r="BA1054" s="58">
        <v>-22068.026226415099</v>
      </c>
    </row>
    <row r="1055" spans="1:53">
      <c r="A1055" s="56">
        <v>202406</v>
      </c>
      <c r="B1055" s="56" t="s">
        <v>528</v>
      </c>
      <c r="C1055" s="56" t="s">
        <v>411</v>
      </c>
      <c r="D1055" s="56" t="s">
        <v>410</v>
      </c>
      <c r="E1055" s="62" t="str">
        <f>VLOOKUP(C1055,'[2]2024年门店-截止10.31'!A:C,3,0)</f>
        <v>营业</v>
      </c>
      <c r="F1055" s="63">
        <f>VLOOKUP(C1055,[2]面积!A:B,2,0)</f>
        <v>50.47</v>
      </c>
      <c r="G1055" s="57" t="str">
        <f>IF(OR(E1055="营业",E1055="装修中"),VLOOKUP(C1055,[2]当前组织架构!C:H,6,0),"")</f>
        <v>孙军</v>
      </c>
      <c r="H1055" s="57" t="str">
        <f>IF(OR(E1055="营业",E1055="装修中"),VLOOKUP(C1055,[2]当前组织架构!C:H,5,0),"")</f>
        <v>郭洋</v>
      </c>
      <c r="I1055" s="58">
        <v>0</v>
      </c>
      <c r="J1055" s="58">
        <v>0</v>
      </c>
      <c r="K1055" s="58">
        <v>0</v>
      </c>
      <c r="L1055" s="58">
        <v>0</v>
      </c>
      <c r="M1055" s="58">
        <v>0</v>
      </c>
      <c r="N1055" s="58">
        <v>0</v>
      </c>
      <c r="O1055" s="58">
        <v>0</v>
      </c>
      <c r="P1055" s="58">
        <v>0</v>
      </c>
      <c r="Q1055" s="58">
        <v>0</v>
      </c>
      <c r="R1055" s="58">
        <v>0</v>
      </c>
      <c r="S1055" s="58">
        <v>0</v>
      </c>
      <c r="T1055" s="58">
        <v>0</v>
      </c>
      <c r="U1055" s="58">
        <v>0</v>
      </c>
      <c r="V1055" s="58">
        <v>0</v>
      </c>
      <c r="W1055" s="58">
        <v>0</v>
      </c>
      <c r="X1055" s="58">
        <v>400</v>
      </c>
      <c r="Y1055" s="58">
        <v>0</v>
      </c>
      <c r="Z1055" s="58">
        <v>0</v>
      </c>
      <c r="AA1055" s="58">
        <v>0</v>
      </c>
      <c r="AB1055" s="58">
        <v>76.349999999999994</v>
      </c>
      <c r="AC1055" s="58">
        <v>0</v>
      </c>
      <c r="AD1055" s="58">
        <v>476.35</v>
      </c>
      <c r="AE1055" s="58">
        <v>2000</v>
      </c>
      <c r="AF1055" s="58">
        <v>0</v>
      </c>
      <c r="AG1055" s="58">
        <v>0</v>
      </c>
      <c r="AH1055" s="58">
        <v>0</v>
      </c>
      <c r="AI1055" s="58">
        <v>0</v>
      </c>
      <c r="AJ1055" s="58">
        <v>0</v>
      </c>
      <c r="AK1055" s="58">
        <v>0</v>
      </c>
      <c r="AL1055" s="58">
        <v>0</v>
      </c>
      <c r="AM1055" s="58">
        <v>0</v>
      </c>
      <c r="AN1055" s="58">
        <v>2018.8</v>
      </c>
      <c r="AO1055" s="58">
        <v>0</v>
      </c>
      <c r="AP1055" s="58">
        <v>0</v>
      </c>
      <c r="AQ1055" s="58">
        <v>0</v>
      </c>
      <c r="AR1055" s="58">
        <v>0</v>
      </c>
      <c r="AS1055" s="58">
        <v>0</v>
      </c>
      <c r="AT1055" s="58">
        <v>0</v>
      </c>
      <c r="AU1055" s="58">
        <v>0</v>
      </c>
      <c r="AV1055" s="58">
        <v>0</v>
      </c>
      <c r="AW1055" s="58">
        <v>4018.8</v>
      </c>
      <c r="AX1055" s="58">
        <v>0</v>
      </c>
      <c r="AY1055" s="58">
        <v>4433.9622641509404</v>
      </c>
      <c r="AZ1055" s="58">
        <v>4433.9622641509404</v>
      </c>
      <c r="BA1055" s="58">
        <v>-8929.1122641509392</v>
      </c>
    </row>
    <row r="1056" spans="1:53">
      <c r="A1056" s="56">
        <v>202406</v>
      </c>
      <c r="B1056" s="56" t="s">
        <v>528</v>
      </c>
      <c r="C1056" s="56" t="s">
        <v>399</v>
      </c>
      <c r="D1056" s="56" t="s">
        <v>437</v>
      </c>
      <c r="E1056" s="62" t="str">
        <f>VLOOKUP(C1056,'[2]2024年门店-截止10.31'!A:C,3,0)</f>
        <v>营业</v>
      </c>
      <c r="F1056" s="63">
        <f>VLOOKUP(C1056,[2]面积!A:B,2,0)</f>
        <v>49</v>
      </c>
      <c r="G1056" s="57" t="str">
        <f>IF(OR(E1056="营业",E1056="装修中"),VLOOKUP(C1056,[2]当前组织架构!C:H,6,0),"")</f>
        <v>戴斌</v>
      </c>
      <c r="H1056" s="57" t="str">
        <f>IF(OR(E1056="营业",E1056="装修中"),VLOOKUP(C1056,[2]当前组织架构!C:H,5,0),"")</f>
        <v>王炎根</v>
      </c>
      <c r="I1056" s="58">
        <v>0</v>
      </c>
      <c r="J1056" s="58">
        <v>0</v>
      </c>
      <c r="K1056" s="58">
        <v>0</v>
      </c>
      <c r="L1056" s="58">
        <v>0</v>
      </c>
      <c r="M1056" s="58">
        <v>0</v>
      </c>
      <c r="N1056" s="58">
        <v>0</v>
      </c>
      <c r="O1056" s="58">
        <v>0</v>
      </c>
      <c r="P1056" s="58">
        <v>0</v>
      </c>
      <c r="Q1056" s="58">
        <v>0</v>
      </c>
      <c r="R1056" s="58">
        <v>0</v>
      </c>
      <c r="S1056" s="58">
        <v>0</v>
      </c>
      <c r="T1056" s="58">
        <v>0</v>
      </c>
      <c r="U1056" s="58">
        <v>0</v>
      </c>
      <c r="V1056" s="58">
        <v>0</v>
      </c>
      <c r="W1056" s="58">
        <v>0</v>
      </c>
      <c r="X1056" s="58">
        <v>0</v>
      </c>
      <c r="Y1056" s="58">
        <v>0</v>
      </c>
      <c r="Z1056" s="58">
        <v>0</v>
      </c>
      <c r="AA1056" s="58">
        <v>0</v>
      </c>
      <c r="AB1056" s="58">
        <v>0</v>
      </c>
      <c r="AC1056" s="58">
        <v>0</v>
      </c>
      <c r="AD1056" s="58">
        <v>0</v>
      </c>
      <c r="AE1056" s="58">
        <v>0</v>
      </c>
      <c r="AF1056" s="58">
        <v>0</v>
      </c>
      <c r="AG1056" s="58">
        <v>0</v>
      </c>
      <c r="AH1056" s="58">
        <v>0</v>
      </c>
      <c r="AI1056" s="58">
        <v>0</v>
      </c>
      <c r="AJ1056" s="58">
        <v>0</v>
      </c>
      <c r="AK1056" s="58">
        <v>0</v>
      </c>
      <c r="AL1056" s="58">
        <v>0</v>
      </c>
      <c r="AM1056" s="58">
        <v>0</v>
      </c>
      <c r="AN1056" s="58">
        <v>0</v>
      </c>
      <c r="AO1056" s="58">
        <v>0</v>
      </c>
      <c r="AP1056" s="58">
        <v>0</v>
      </c>
      <c r="AQ1056" s="58">
        <v>0</v>
      </c>
      <c r="AR1056" s="58">
        <v>0</v>
      </c>
      <c r="AS1056" s="58">
        <v>0</v>
      </c>
      <c r="AT1056" s="58">
        <v>0</v>
      </c>
      <c r="AU1056" s="58">
        <v>0</v>
      </c>
      <c r="AV1056" s="58">
        <v>0</v>
      </c>
      <c r="AW1056" s="58">
        <v>0</v>
      </c>
      <c r="AX1056" s="58">
        <v>0</v>
      </c>
      <c r="AY1056" s="58">
        <v>3004.71698113208</v>
      </c>
      <c r="AZ1056" s="58">
        <v>3004.71698113208</v>
      </c>
      <c r="BA1056" s="58">
        <v>-3004.71698113208</v>
      </c>
    </row>
    <row r="1057" spans="1:53">
      <c r="A1057" s="56">
        <v>202406</v>
      </c>
      <c r="B1057" s="56" t="s">
        <v>528</v>
      </c>
      <c r="C1057" s="56" t="s">
        <v>408</v>
      </c>
      <c r="D1057" s="56" t="s">
        <v>407</v>
      </c>
      <c r="E1057" s="62" t="str">
        <f>VLOOKUP(C1057,'[2]2024年门店-截止10.31'!A:C,3,0)</f>
        <v>营业</v>
      </c>
      <c r="F1057" s="63">
        <f>VLOOKUP(C1057,[2]面积!A:B,2,0)</f>
        <v>68.900000000000006</v>
      </c>
      <c r="G1057" s="57" t="str">
        <f>IF(OR(E1057="营业",E1057="装修中"),VLOOKUP(C1057,[2]当前组织架构!C:H,6,0),"")</f>
        <v>孙军</v>
      </c>
      <c r="H1057" s="57" t="str">
        <f>IF(OR(E1057="营业",E1057="装修中"),VLOOKUP(C1057,[2]当前组织架构!C:H,5,0),"")</f>
        <v>郭洋</v>
      </c>
      <c r="I1057" s="58">
        <v>0</v>
      </c>
      <c r="J1057" s="58">
        <v>0</v>
      </c>
      <c r="K1057" s="58">
        <v>0</v>
      </c>
      <c r="L1057" s="58">
        <v>0</v>
      </c>
      <c r="M1057" s="58">
        <v>0</v>
      </c>
      <c r="N1057" s="58">
        <v>0</v>
      </c>
      <c r="O1057" s="58">
        <v>0</v>
      </c>
      <c r="P1057" s="58">
        <v>0</v>
      </c>
      <c r="Q1057" s="58">
        <v>0</v>
      </c>
      <c r="R1057" s="58">
        <v>0</v>
      </c>
      <c r="S1057" s="58">
        <v>0</v>
      </c>
      <c r="T1057" s="58">
        <v>0</v>
      </c>
      <c r="U1057" s="58">
        <v>0</v>
      </c>
      <c r="V1057" s="58">
        <v>0</v>
      </c>
      <c r="W1057" s="58">
        <v>0</v>
      </c>
      <c r="X1057" s="58">
        <v>4560.8500000000004</v>
      </c>
      <c r="Y1057" s="58">
        <v>0</v>
      </c>
      <c r="Z1057" s="58">
        <v>0</v>
      </c>
      <c r="AA1057" s="58">
        <v>0</v>
      </c>
      <c r="AB1057" s="58">
        <v>149.97075471698199</v>
      </c>
      <c r="AC1057" s="58">
        <v>0</v>
      </c>
      <c r="AD1057" s="58">
        <v>4710.8207547169804</v>
      </c>
      <c r="AE1057" s="58">
        <v>1000</v>
      </c>
      <c r="AF1057" s="58">
        <v>0</v>
      </c>
      <c r="AG1057" s="58">
        <v>0</v>
      </c>
      <c r="AH1057" s="58">
        <v>0</v>
      </c>
      <c r="AI1057" s="58">
        <v>0</v>
      </c>
      <c r="AJ1057" s="58">
        <v>0</v>
      </c>
      <c r="AK1057" s="58">
        <v>0</v>
      </c>
      <c r="AL1057" s="58">
        <v>0</v>
      </c>
      <c r="AM1057" s="58">
        <v>0</v>
      </c>
      <c r="AN1057" s="58">
        <v>0</v>
      </c>
      <c r="AO1057" s="58">
        <v>0</v>
      </c>
      <c r="AP1057" s="58">
        <v>0</v>
      </c>
      <c r="AQ1057" s="58">
        <v>0</v>
      </c>
      <c r="AR1057" s="58">
        <v>0</v>
      </c>
      <c r="AS1057" s="58">
        <v>0</v>
      </c>
      <c r="AT1057" s="58">
        <v>0</v>
      </c>
      <c r="AU1057" s="58">
        <v>0</v>
      </c>
      <c r="AV1057" s="58">
        <v>0</v>
      </c>
      <c r="AW1057" s="58">
        <v>1000</v>
      </c>
      <c r="AX1057" s="58">
        <v>0</v>
      </c>
      <c r="AY1057" s="58">
        <v>1462.5</v>
      </c>
      <c r="AZ1057" s="58">
        <v>1462.5</v>
      </c>
      <c r="BA1057" s="58">
        <v>-7173.3207547169804</v>
      </c>
    </row>
    <row r="1058" spans="1:53">
      <c r="A1058" s="56">
        <v>202406</v>
      </c>
      <c r="B1058" s="56" t="s">
        <v>528</v>
      </c>
      <c r="C1058" s="56" t="s">
        <v>248</v>
      </c>
      <c r="D1058" s="56" t="s">
        <v>247</v>
      </c>
      <c r="E1058" s="62" t="str">
        <f>VLOOKUP(C1058,'[2]2024年门店-截止10.31'!A:C,3,0)</f>
        <v>已闭店</v>
      </c>
      <c r="F1058" s="63">
        <f>VLOOKUP(C1058,[2]面积!A:B,2,0)</f>
        <v>81.34</v>
      </c>
      <c r="G1058" s="57" t="str">
        <f>IF(OR(E1058="营业",E1058="装修中"),VLOOKUP(C1058,[2]当前组织架构!C:H,6,0),"")</f>
        <v/>
      </c>
      <c r="H1058" s="57" t="str">
        <f>IF(OR(E1058="营业",E1058="装修中"),VLOOKUP(C1058,[2]当前组织架构!C:H,5,0),"")</f>
        <v/>
      </c>
      <c r="I1058" s="58">
        <v>0</v>
      </c>
      <c r="J1058" s="58">
        <v>0</v>
      </c>
      <c r="K1058" s="58">
        <v>0</v>
      </c>
      <c r="L1058" s="58">
        <v>0</v>
      </c>
      <c r="M1058" s="58">
        <v>0</v>
      </c>
      <c r="N1058" s="58">
        <v>0</v>
      </c>
      <c r="O1058" s="58">
        <v>0</v>
      </c>
      <c r="P1058" s="58">
        <v>0</v>
      </c>
      <c r="Q1058" s="58">
        <v>0</v>
      </c>
      <c r="R1058" s="58">
        <v>0</v>
      </c>
      <c r="S1058" s="58">
        <v>0</v>
      </c>
      <c r="T1058" s="58">
        <v>0</v>
      </c>
      <c r="U1058" s="58">
        <v>0</v>
      </c>
      <c r="V1058" s="58">
        <v>0</v>
      </c>
      <c r="W1058" s="58">
        <v>0</v>
      </c>
      <c r="X1058" s="58">
        <v>0</v>
      </c>
      <c r="Y1058" s="58">
        <v>0</v>
      </c>
      <c r="Z1058" s="58">
        <v>0</v>
      </c>
      <c r="AA1058" s="58">
        <v>0</v>
      </c>
      <c r="AB1058" s="58">
        <v>0</v>
      </c>
      <c r="AC1058" s="58">
        <v>0</v>
      </c>
      <c r="AD1058" s="58">
        <v>0</v>
      </c>
      <c r="AE1058" s="58">
        <v>0</v>
      </c>
      <c r="AF1058" s="58">
        <v>0</v>
      </c>
      <c r="AG1058" s="58">
        <v>47</v>
      </c>
      <c r="AH1058" s="58">
        <v>374.1</v>
      </c>
      <c r="AI1058" s="58">
        <v>420.35</v>
      </c>
      <c r="AJ1058" s="58">
        <v>0</v>
      </c>
      <c r="AK1058" s="58">
        <v>0</v>
      </c>
      <c r="AL1058" s="58">
        <v>0</v>
      </c>
      <c r="AM1058" s="58">
        <v>0</v>
      </c>
      <c r="AN1058" s="58">
        <v>0</v>
      </c>
      <c r="AO1058" s="58">
        <v>0</v>
      </c>
      <c r="AP1058" s="58">
        <v>0</v>
      </c>
      <c r="AQ1058" s="58">
        <v>100</v>
      </c>
      <c r="AR1058" s="58">
        <v>0</v>
      </c>
      <c r="AS1058" s="58">
        <v>0</v>
      </c>
      <c r="AT1058" s="58">
        <v>0</v>
      </c>
      <c r="AU1058" s="58">
        <v>0</v>
      </c>
      <c r="AV1058" s="58">
        <v>0</v>
      </c>
      <c r="AW1058" s="58">
        <v>941.45</v>
      </c>
      <c r="AX1058" s="58">
        <v>0</v>
      </c>
      <c r="AY1058" s="58">
        <v>0</v>
      </c>
      <c r="AZ1058" s="58">
        <v>0</v>
      </c>
      <c r="BA1058" s="58">
        <v>-941.45</v>
      </c>
    </row>
    <row r="1059" spans="1:53">
      <c r="A1059" s="56">
        <v>202406</v>
      </c>
      <c r="B1059" s="56" t="s">
        <v>528</v>
      </c>
      <c r="C1059" s="56" t="s">
        <v>270</v>
      </c>
      <c r="D1059" s="56" t="s">
        <v>269</v>
      </c>
      <c r="E1059" s="62" t="str">
        <f>VLOOKUP(C1059,'[2]2024年门店-截止10.31'!A:C,3,0)</f>
        <v>已闭店</v>
      </c>
      <c r="F1059" s="63">
        <f>VLOOKUP(C1059,[2]面积!A:B,2,0)</f>
        <v>177.86</v>
      </c>
      <c r="G1059" s="57" t="str">
        <f>IF(OR(E1059="营业",E1059="装修中"),VLOOKUP(C1059,[2]当前组织架构!C:H,6,0),"")</f>
        <v/>
      </c>
      <c r="H1059" s="57" t="str">
        <f>IF(OR(E1059="营业",E1059="装修中"),VLOOKUP(C1059,[2]当前组织架构!C:H,5,0),"")</f>
        <v/>
      </c>
      <c r="I1059" s="58">
        <v>0</v>
      </c>
      <c r="J1059" s="58">
        <v>0</v>
      </c>
      <c r="K1059" s="58">
        <v>0</v>
      </c>
      <c r="L1059" s="58">
        <v>0</v>
      </c>
      <c r="M1059" s="58">
        <v>0</v>
      </c>
      <c r="N1059" s="58">
        <v>0</v>
      </c>
      <c r="O1059" s="58">
        <v>0</v>
      </c>
      <c r="P1059" s="58">
        <v>0</v>
      </c>
      <c r="Q1059" s="58">
        <v>0</v>
      </c>
      <c r="R1059" s="58">
        <v>0</v>
      </c>
      <c r="S1059" s="58">
        <v>0</v>
      </c>
      <c r="T1059" s="58">
        <v>0</v>
      </c>
      <c r="U1059" s="58">
        <v>0</v>
      </c>
      <c r="V1059" s="58">
        <v>0</v>
      </c>
      <c r="W1059" s="58">
        <v>0</v>
      </c>
      <c r="X1059" s="58">
        <v>0</v>
      </c>
      <c r="Y1059" s="58">
        <v>0</v>
      </c>
      <c r="Z1059" s="58">
        <v>0</v>
      </c>
      <c r="AA1059" s="58">
        <v>0</v>
      </c>
      <c r="AB1059" s="58">
        <v>0</v>
      </c>
      <c r="AC1059" s="58">
        <v>0</v>
      </c>
      <c r="AD1059" s="58">
        <v>0</v>
      </c>
      <c r="AE1059" s="58">
        <v>0</v>
      </c>
      <c r="AF1059" s="58">
        <v>0</v>
      </c>
      <c r="AG1059" s="58">
        <v>0</v>
      </c>
      <c r="AH1059" s="58">
        <v>0</v>
      </c>
      <c r="AI1059" s="58">
        <v>0</v>
      </c>
      <c r="AJ1059" s="58">
        <v>0</v>
      </c>
      <c r="AK1059" s="58">
        <v>0</v>
      </c>
      <c r="AL1059" s="58">
        <v>0</v>
      </c>
      <c r="AM1059" s="58">
        <v>0</v>
      </c>
      <c r="AN1059" s="58">
        <v>0</v>
      </c>
      <c r="AO1059" s="58">
        <v>0</v>
      </c>
      <c r="AP1059" s="58">
        <v>0</v>
      </c>
      <c r="AQ1059" s="58">
        <v>0</v>
      </c>
      <c r="AR1059" s="58">
        <v>0</v>
      </c>
      <c r="AS1059" s="58">
        <v>0</v>
      </c>
      <c r="AT1059" s="58">
        <v>0</v>
      </c>
      <c r="AU1059" s="58">
        <v>0</v>
      </c>
      <c r="AV1059" s="58">
        <v>0</v>
      </c>
      <c r="AW1059" s="58">
        <v>0</v>
      </c>
      <c r="AX1059" s="58">
        <v>0</v>
      </c>
      <c r="AY1059" s="58">
        <v>0</v>
      </c>
      <c r="AZ1059" s="58">
        <v>0</v>
      </c>
      <c r="BA1059" s="58">
        <v>0</v>
      </c>
    </row>
    <row r="1060" spans="1:53">
      <c r="A1060" s="56">
        <v>202406</v>
      </c>
      <c r="B1060" s="56" t="s">
        <v>528</v>
      </c>
      <c r="C1060" s="56" t="s">
        <v>62</v>
      </c>
      <c r="D1060" s="56" t="s">
        <v>61</v>
      </c>
      <c r="E1060" s="62" t="str">
        <f>VLOOKUP(C1060,'[2]2024年门店-截止10.31'!A:C,3,0)</f>
        <v>已闭店</v>
      </c>
      <c r="F1060" s="63">
        <f>VLOOKUP(C1060,[2]面积!A:B,2,0)</f>
        <v>153</v>
      </c>
      <c r="G1060" s="57" t="str">
        <f>IF(OR(E1060="营业",E1060="装修中"),VLOOKUP(C1060,[2]当前组织架构!C:H,6,0),"")</f>
        <v/>
      </c>
      <c r="H1060" s="57" t="str">
        <f>IF(OR(E1060="营业",E1060="装修中"),VLOOKUP(C1060,[2]当前组织架构!C:H,5,0),"")</f>
        <v/>
      </c>
      <c r="I1060" s="58">
        <v>0</v>
      </c>
      <c r="J1060" s="58">
        <v>0</v>
      </c>
      <c r="K1060" s="58">
        <v>0</v>
      </c>
      <c r="L1060" s="58">
        <v>0</v>
      </c>
      <c r="M1060" s="58">
        <v>0</v>
      </c>
      <c r="N1060" s="58">
        <v>0</v>
      </c>
      <c r="O1060" s="58">
        <v>0</v>
      </c>
      <c r="P1060" s="58">
        <v>0</v>
      </c>
      <c r="Q1060" s="58">
        <v>0</v>
      </c>
      <c r="R1060" s="58">
        <v>0</v>
      </c>
      <c r="S1060" s="58">
        <v>0</v>
      </c>
      <c r="T1060" s="58">
        <v>0</v>
      </c>
      <c r="U1060" s="58">
        <v>0</v>
      </c>
      <c r="V1060" s="58">
        <v>0</v>
      </c>
      <c r="W1060" s="58">
        <v>0</v>
      </c>
      <c r="X1060" s="58">
        <v>-1243.19</v>
      </c>
      <c r="Y1060" s="58">
        <v>1243.19</v>
      </c>
      <c r="Z1060" s="58">
        <v>0</v>
      </c>
      <c r="AA1060" s="58">
        <v>-1649.2</v>
      </c>
      <c r="AB1060" s="58">
        <v>228.73735849056999</v>
      </c>
      <c r="AC1060" s="58">
        <v>13080</v>
      </c>
      <c r="AD1060" s="58">
        <v>11659.537358490599</v>
      </c>
      <c r="AE1060" s="58">
        <v>0</v>
      </c>
      <c r="AF1060" s="58">
        <v>0</v>
      </c>
      <c r="AG1060" s="58">
        <v>0</v>
      </c>
      <c r="AH1060" s="58">
        <v>0</v>
      </c>
      <c r="AI1060" s="58">
        <v>0</v>
      </c>
      <c r="AJ1060" s="58">
        <v>0</v>
      </c>
      <c r="AK1060" s="58">
        <v>0</v>
      </c>
      <c r="AL1060" s="58">
        <v>0</v>
      </c>
      <c r="AM1060" s="58">
        <v>314.16000000000003</v>
      </c>
      <c r="AN1060" s="58">
        <v>0</v>
      </c>
      <c r="AO1060" s="58">
        <v>0</v>
      </c>
      <c r="AP1060" s="58">
        <v>0</v>
      </c>
      <c r="AQ1060" s="58">
        <v>0</v>
      </c>
      <c r="AR1060" s="58">
        <v>0</v>
      </c>
      <c r="AS1060" s="58">
        <v>0</v>
      </c>
      <c r="AT1060" s="58">
        <v>0</v>
      </c>
      <c r="AU1060" s="58">
        <v>0</v>
      </c>
      <c r="AV1060" s="58">
        <v>0</v>
      </c>
      <c r="AW1060" s="58">
        <v>314.16000000000003</v>
      </c>
      <c r="AX1060" s="58">
        <v>0</v>
      </c>
      <c r="AY1060" s="58">
        <v>0</v>
      </c>
      <c r="AZ1060" s="58">
        <v>0</v>
      </c>
      <c r="BA1060" s="58">
        <v>-11973.697358490601</v>
      </c>
    </row>
    <row r="1061" spans="1:53">
      <c r="A1061" s="56">
        <v>202406</v>
      </c>
      <c r="B1061" s="56" t="s">
        <v>528</v>
      </c>
      <c r="C1061" s="56" t="s">
        <v>118</v>
      </c>
      <c r="D1061" s="56" t="s">
        <v>117</v>
      </c>
      <c r="E1061" s="62" t="str">
        <f>VLOOKUP(C1061,'[2]2024年门店-截止10.31'!A:C,3,0)</f>
        <v>已闭店</v>
      </c>
      <c r="F1061" s="63">
        <f>VLOOKUP(C1061,[2]面积!A:B,2,0)</f>
        <v>98</v>
      </c>
      <c r="G1061" s="57" t="str">
        <f>IF(OR(E1061="营业",E1061="装修中"),VLOOKUP(C1061,[2]当前组织架构!C:H,6,0),"")</f>
        <v/>
      </c>
      <c r="H1061" s="57" t="str">
        <f>IF(OR(E1061="营业",E1061="装修中"),VLOOKUP(C1061,[2]当前组织架构!C:H,5,0),"")</f>
        <v/>
      </c>
      <c r="I1061" s="58">
        <v>0</v>
      </c>
      <c r="J1061" s="58">
        <v>0</v>
      </c>
      <c r="K1061" s="58">
        <v>0</v>
      </c>
      <c r="L1061" s="58">
        <v>0</v>
      </c>
      <c r="M1061" s="58">
        <v>0</v>
      </c>
      <c r="N1061" s="58">
        <v>0</v>
      </c>
      <c r="O1061" s="58">
        <v>0</v>
      </c>
      <c r="P1061" s="58">
        <v>0</v>
      </c>
      <c r="Q1061" s="58">
        <v>0</v>
      </c>
      <c r="R1061" s="58">
        <v>0</v>
      </c>
      <c r="S1061" s="58">
        <v>0</v>
      </c>
      <c r="T1061" s="58">
        <v>0</v>
      </c>
      <c r="U1061" s="58">
        <v>41.42</v>
      </c>
      <c r="V1061" s="58">
        <v>41.42</v>
      </c>
      <c r="W1061" s="58">
        <v>-41.42</v>
      </c>
      <c r="X1061" s="58">
        <v>0</v>
      </c>
      <c r="Y1061" s="58">
        <v>0</v>
      </c>
      <c r="Z1061" s="58">
        <v>0</v>
      </c>
      <c r="AA1061" s="58">
        <v>0</v>
      </c>
      <c r="AB1061" s="58">
        <v>0</v>
      </c>
      <c r="AC1061" s="58">
        <v>0</v>
      </c>
      <c r="AD1061" s="58">
        <v>0</v>
      </c>
      <c r="AE1061" s="58">
        <v>3080.09</v>
      </c>
      <c r="AF1061" s="58">
        <v>12</v>
      </c>
      <c r="AG1061" s="58">
        <v>117</v>
      </c>
      <c r="AH1061" s="58">
        <v>50</v>
      </c>
      <c r="AI1061" s="58">
        <v>2301.77</v>
      </c>
      <c r="AJ1061" s="58">
        <v>0</v>
      </c>
      <c r="AK1061" s="58">
        <v>0</v>
      </c>
      <c r="AL1061" s="58">
        <v>0</v>
      </c>
      <c r="AM1061" s="58">
        <v>0</v>
      </c>
      <c r="AN1061" s="58">
        <v>216.98</v>
      </c>
      <c r="AO1061" s="58">
        <v>0</v>
      </c>
      <c r="AP1061" s="58">
        <v>0</v>
      </c>
      <c r="AQ1061" s="58">
        <v>50</v>
      </c>
      <c r="AR1061" s="58">
        <v>0</v>
      </c>
      <c r="AS1061" s="58">
        <v>0</v>
      </c>
      <c r="AT1061" s="58">
        <v>0</v>
      </c>
      <c r="AU1061" s="58">
        <v>0</v>
      </c>
      <c r="AV1061" s="58">
        <v>0</v>
      </c>
      <c r="AW1061" s="58">
        <v>5827.84</v>
      </c>
      <c r="AX1061" s="58">
        <v>0</v>
      </c>
      <c r="AY1061" s="58">
        <v>0</v>
      </c>
      <c r="AZ1061" s="58">
        <v>0</v>
      </c>
      <c r="BA1061" s="58">
        <v>-5869.26</v>
      </c>
    </row>
    <row r="1062" spans="1:53">
      <c r="A1062" s="56">
        <v>202406</v>
      </c>
      <c r="B1062" s="56" t="s">
        <v>528</v>
      </c>
      <c r="C1062" s="56" t="s">
        <v>126</v>
      </c>
      <c r="D1062" s="56" t="s">
        <v>125</v>
      </c>
      <c r="E1062" s="62" t="str">
        <f>VLOOKUP(C1062,'[2]2024年门店-截止10.31'!A:C,3,0)</f>
        <v>已闭店</v>
      </c>
      <c r="F1062" s="63">
        <f>VLOOKUP(C1062,[2]面积!A:B,2,0)</f>
        <v>86.54</v>
      </c>
      <c r="G1062" s="57" t="str">
        <f>IF(OR(E1062="营业",E1062="装修中"),VLOOKUP(C1062,[2]当前组织架构!C:H,6,0),"")</f>
        <v/>
      </c>
      <c r="H1062" s="57" t="str">
        <f>IF(OR(E1062="营业",E1062="装修中"),VLOOKUP(C1062,[2]当前组织架构!C:H,5,0),"")</f>
        <v/>
      </c>
      <c r="I1062" s="58">
        <v>0</v>
      </c>
      <c r="J1062" s="58">
        <v>0</v>
      </c>
      <c r="K1062" s="58">
        <v>0</v>
      </c>
      <c r="L1062" s="58">
        <v>0.05</v>
      </c>
      <c r="M1062" s="58">
        <v>0</v>
      </c>
      <c r="N1062" s="58">
        <v>0</v>
      </c>
      <c r="O1062" s="58">
        <v>0</v>
      </c>
      <c r="P1062" s="58">
        <v>0</v>
      </c>
      <c r="Q1062" s="58">
        <v>-5.9765365662625897E-4</v>
      </c>
      <c r="R1062" s="58">
        <v>4.9402346343373697E-2</v>
      </c>
      <c r="S1062" s="58">
        <v>3.4431936487813999E-3</v>
      </c>
      <c r="T1062" s="58">
        <v>0</v>
      </c>
      <c r="U1062" s="58">
        <v>0</v>
      </c>
      <c r="V1062" s="58">
        <v>5.2845539992155098E-2</v>
      </c>
      <c r="W1062" s="58">
        <v>-5.2845539992155098E-2</v>
      </c>
      <c r="X1062" s="58">
        <v>0</v>
      </c>
      <c r="Y1062" s="58">
        <v>0</v>
      </c>
      <c r="Z1062" s="58">
        <v>0</v>
      </c>
      <c r="AA1062" s="58">
        <v>0</v>
      </c>
      <c r="AB1062" s="58">
        <v>0</v>
      </c>
      <c r="AC1062" s="58">
        <v>0</v>
      </c>
      <c r="AD1062" s="58">
        <v>0</v>
      </c>
      <c r="AE1062" s="58">
        <v>0</v>
      </c>
      <c r="AF1062" s="58">
        <v>0</v>
      </c>
      <c r="AG1062" s="58">
        <v>0</v>
      </c>
      <c r="AH1062" s="58">
        <v>46.7</v>
      </c>
      <c r="AI1062" s="58">
        <v>0</v>
      </c>
      <c r="AJ1062" s="58">
        <v>0</v>
      </c>
      <c r="AK1062" s="58">
        <v>0</v>
      </c>
      <c r="AL1062" s="58">
        <v>0</v>
      </c>
      <c r="AM1062" s="58">
        <v>0</v>
      </c>
      <c r="AN1062" s="58">
        <v>0</v>
      </c>
      <c r="AO1062" s="58">
        <v>0</v>
      </c>
      <c r="AP1062" s="58">
        <v>0</v>
      </c>
      <c r="AQ1062" s="58">
        <v>0</v>
      </c>
      <c r="AR1062" s="58">
        <v>0</v>
      </c>
      <c r="AS1062" s="58">
        <v>0</v>
      </c>
      <c r="AT1062" s="58">
        <v>0</v>
      </c>
      <c r="AU1062" s="58">
        <v>0</v>
      </c>
      <c r="AV1062" s="58">
        <v>0</v>
      </c>
      <c r="AW1062" s="58">
        <v>46.7</v>
      </c>
      <c r="AX1062" s="58">
        <v>0</v>
      </c>
      <c r="AY1062" s="58">
        <v>0</v>
      </c>
      <c r="AZ1062" s="58">
        <v>0</v>
      </c>
      <c r="BA1062" s="58">
        <v>-46.752845539992201</v>
      </c>
    </row>
    <row r="1063" spans="1:53">
      <c r="A1063" s="56">
        <v>202406</v>
      </c>
      <c r="B1063" s="56" t="s">
        <v>532</v>
      </c>
      <c r="C1063" s="56" t="s">
        <v>232</v>
      </c>
      <c r="D1063" s="56" t="s">
        <v>231</v>
      </c>
      <c r="E1063" s="62" t="str">
        <f>VLOOKUP(C1063,'[2]2024年门店-截止10.31'!A:C,3,0)</f>
        <v>已闭店</v>
      </c>
      <c r="F1063" s="63">
        <f>VLOOKUP(C1063,[2]面积!A:B,2,0)</f>
        <v>110</v>
      </c>
      <c r="G1063" s="57" t="str">
        <f>IF(OR(E1063="营业",E1063="装修中"),VLOOKUP(C1063,[2]当前组织架构!C:H,6,0),"")</f>
        <v/>
      </c>
      <c r="H1063" s="57" t="str">
        <f>IF(OR(E1063="营业",E1063="装修中"),VLOOKUP(C1063,[2]当前组织架构!C:H,5,0),"")</f>
        <v/>
      </c>
      <c r="I1063" s="58">
        <v>0</v>
      </c>
      <c r="J1063" s="58">
        <v>0</v>
      </c>
      <c r="K1063" s="58">
        <v>0</v>
      </c>
      <c r="L1063" s="58">
        <v>0</v>
      </c>
      <c r="M1063" s="58">
        <v>0</v>
      </c>
      <c r="N1063" s="58">
        <v>0</v>
      </c>
      <c r="O1063" s="58">
        <v>0</v>
      </c>
      <c r="P1063" s="58">
        <v>0</v>
      </c>
      <c r="Q1063" s="58">
        <v>0</v>
      </c>
      <c r="R1063" s="58">
        <v>0</v>
      </c>
      <c r="S1063" s="58">
        <v>0</v>
      </c>
      <c r="T1063" s="58">
        <v>0</v>
      </c>
      <c r="U1063" s="58">
        <v>412.84</v>
      </c>
      <c r="V1063" s="58">
        <v>412.84</v>
      </c>
      <c r="W1063" s="58">
        <v>-412.84</v>
      </c>
      <c r="X1063" s="58">
        <v>673.08</v>
      </c>
      <c r="Y1063" s="58">
        <v>0</v>
      </c>
      <c r="Z1063" s="58">
        <v>0</v>
      </c>
      <c r="AA1063" s="58">
        <v>0</v>
      </c>
      <c r="AB1063" s="58">
        <v>63.306792452830202</v>
      </c>
      <c r="AC1063" s="58">
        <v>0</v>
      </c>
      <c r="AD1063" s="58">
        <v>736.38679245283004</v>
      </c>
      <c r="AE1063" s="58">
        <v>0</v>
      </c>
      <c r="AF1063" s="58">
        <v>0</v>
      </c>
      <c r="AG1063" s="58">
        <v>0</v>
      </c>
      <c r="AH1063" s="58">
        <v>0</v>
      </c>
      <c r="AI1063" s="58">
        <v>0</v>
      </c>
      <c r="AJ1063" s="58">
        <v>0</v>
      </c>
      <c r="AK1063" s="58">
        <v>0</v>
      </c>
      <c r="AL1063" s="58">
        <v>0</v>
      </c>
      <c r="AM1063" s="58">
        <v>0</v>
      </c>
      <c r="AN1063" s="58">
        <v>0</v>
      </c>
      <c r="AO1063" s="58">
        <v>0</v>
      </c>
      <c r="AP1063" s="58">
        <v>0</v>
      </c>
      <c r="AQ1063" s="58">
        <v>0</v>
      </c>
      <c r="AR1063" s="58">
        <v>0</v>
      </c>
      <c r="AS1063" s="58">
        <v>0</v>
      </c>
      <c r="AT1063" s="58">
        <v>0</v>
      </c>
      <c r="AU1063" s="58">
        <v>0</v>
      </c>
      <c r="AV1063" s="58">
        <v>0</v>
      </c>
      <c r="AW1063" s="58">
        <v>0</v>
      </c>
      <c r="AX1063" s="58">
        <v>0</v>
      </c>
      <c r="AY1063" s="58">
        <v>0</v>
      </c>
      <c r="AZ1063" s="58">
        <v>0</v>
      </c>
      <c r="BA1063" s="58">
        <v>-1149.2267924528301</v>
      </c>
    </row>
    <row r="1064" spans="1:53">
      <c r="A1064" s="56">
        <v>202406</v>
      </c>
      <c r="B1064" s="56" t="s">
        <v>528</v>
      </c>
      <c r="C1064" s="56" t="s">
        <v>290</v>
      </c>
      <c r="D1064" s="56" t="s">
        <v>289</v>
      </c>
      <c r="E1064" s="62" t="str">
        <f>VLOOKUP(C1064,'[2]2024年门店-截止10.31'!A:C,3,0)</f>
        <v>已闭店</v>
      </c>
      <c r="F1064" s="63">
        <f>VLOOKUP(C1064,[2]面积!A:B,2,0)</f>
        <v>51</v>
      </c>
      <c r="G1064" s="57" t="str">
        <f>IF(OR(E1064="营业",E1064="装修中"),VLOOKUP(C1064,[2]当前组织架构!C:H,6,0),"")</f>
        <v/>
      </c>
      <c r="H1064" s="57" t="str">
        <f>IF(OR(E1064="营业",E1064="装修中"),VLOOKUP(C1064,[2]当前组织架构!C:H,5,0),"")</f>
        <v/>
      </c>
      <c r="I1064" s="58">
        <v>0</v>
      </c>
      <c r="J1064" s="58">
        <v>0</v>
      </c>
      <c r="K1064" s="58">
        <v>0</v>
      </c>
      <c r="L1064" s="58">
        <v>0</v>
      </c>
      <c r="M1064" s="58">
        <v>0</v>
      </c>
      <c r="N1064" s="58">
        <v>0</v>
      </c>
      <c r="O1064" s="58">
        <v>0</v>
      </c>
      <c r="P1064" s="58">
        <v>0</v>
      </c>
      <c r="Q1064" s="58">
        <v>0</v>
      </c>
      <c r="R1064" s="58">
        <v>0</v>
      </c>
      <c r="S1064" s="58">
        <v>0</v>
      </c>
      <c r="T1064" s="58">
        <v>0</v>
      </c>
      <c r="U1064" s="58">
        <v>0</v>
      </c>
      <c r="V1064" s="58">
        <v>0</v>
      </c>
      <c r="W1064" s="58">
        <v>0</v>
      </c>
      <c r="X1064" s="58">
        <v>0</v>
      </c>
      <c r="Y1064" s="58">
        <v>0</v>
      </c>
      <c r="Z1064" s="58">
        <v>0</v>
      </c>
      <c r="AA1064" s="58">
        <v>0</v>
      </c>
      <c r="AB1064" s="58">
        <v>0</v>
      </c>
      <c r="AC1064" s="58">
        <v>0</v>
      </c>
      <c r="AD1064" s="58">
        <v>0</v>
      </c>
      <c r="AE1064" s="58">
        <v>1233.23</v>
      </c>
      <c r="AF1064" s="58">
        <v>0</v>
      </c>
      <c r="AG1064" s="58">
        <v>0</v>
      </c>
      <c r="AH1064" s="58">
        <v>0</v>
      </c>
      <c r="AI1064" s="58">
        <v>0</v>
      </c>
      <c r="AJ1064" s="58">
        <v>0</v>
      </c>
      <c r="AK1064" s="58">
        <v>0</v>
      </c>
      <c r="AL1064" s="58">
        <v>0</v>
      </c>
      <c r="AM1064" s="58">
        <v>0</v>
      </c>
      <c r="AN1064" s="58">
        <v>0</v>
      </c>
      <c r="AO1064" s="58">
        <v>0</v>
      </c>
      <c r="AP1064" s="58">
        <v>0</v>
      </c>
      <c r="AQ1064" s="58">
        <v>0</v>
      </c>
      <c r="AR1064" s="58">
        <v>0</v>
      </c>
      <c r="AS1064" s="58">
        <v>0</v>
      </c>
      <c r="AT1064" s="58">
        <v>0</v>
      </c>
      <c r="AU1064" s="58">
        <v>0</v>
      </c>
      <c r="AV1064" s="58">
        <v>0</v>
      </c>
      <c r="AW1064" s="58">
        <v>1233.23</v>
      </c>
      <c r="AX1064" s="58">
        <v>0</v>
      </c>
      <c r="AY1064" s="58">
        <v>0</v>
      </c>
      <c r="AZ1064" s="58">
        <v>0</v>
      </c>
      <c r="BA1064" s="58">
        <v>-1233.23</v>
      </c>
    </row>
    <row r="1065" spans="1:53">
      <c r="A1065" s="56">
        <v>202406</v>
      </c>
      <c r="B1065" s="56" t="s">
        <v>528</v>
      </c>
      <c r="C1065" s="56" t="s">
        <v>98</v>
      </c>
      <c r="D1065" s="56" t="s">
        <v>97</v>
      </c>
      <c r="E1065" s="62" t="str">
        <f>VLOOKUP(C1065,'[2]2024年门店-截止10.31'!A:C,3,0)</f>
        <v>已闭店</v>
      </c>
      <c r="F1065" s="63">
        <f>VLOOKUP(C1065,[2]面积!A:B,2,0)</f>
        <v>83.49</v>
      </c>
      <c r="G1065" s="57" t="str">
        <f>IF(OR(E1065="营业",E1065="装修中"),VLOOKUP(C1065,[2]当前组织架构!C:H,6,0),"")</f>
        <v/>
      </c>
      <c r="H1065" s="57" t="str">
        <f>IF(OR(E1065="营业",E1065="装修中"),VLOOKUP(C1065,[2]当前组织架构!C:H,5,0),"")</f>
        <v/>
      </c>
      <c r="I1065" s="58">
        <v>0</v>
      </c>
      <c r="J1065" s="58">
        <v>0</v>
      </c>
      <c r="K1065" s="58">
        <v>0</v>
      </c>
      <c r="L1065" s="58">
        <v>0</v>
      </c>
      <c r="M1065" s="58">
        <v>0</v>
      </c>
      <c r="N1065" s="58">
        <v>0</v>
      </c>
      <c r="O1065" s="58">
        <v>0</v>
      </c>
      <c r="P1065" s="58">
        <v>0</v>
      </c>
      <c r="Q1065" s="58">
        <v>0</v>
      </c>
      <c r="R1065" s="58">
        <v>0</v>
      </c>
      <c r="S1065" s="58">
        <v>0</v>
      </c>
      <c r="T1065" s="58">
        <v>0</v>
      </c>
      <c r="U1065" s="58">
        <v>0</v>
      </c>
      <c r="V1065" s="58">
        <v>0</v>
      </c>
      <c r="W1065" s="58">
        <v>0</v>
      </c>
      <c r="X1065" s="58">
        <v>0</v>
      </c>
      <c r="Y1065" s="58">
        <v>0</v>
      </c>
      <c r="Z1065" s="58">
        <v>0</v>
      </c>
      <c r="AA1065" s="58">
        <v>0</v>
      </c>
      <c r="AB1065" s="58">
        <v>0</v>
      </c>
      <c r="AC1065" s="58">
        <v>0</v>
      </c>
      <c r="AD1065" s="58">
        <v>0</v>
      </c>
      <c r="AE1065" s="58">
        <v>0</v>
      </c>
      <c r="AF1065" s="58">
        <v>0</v>
      </c>
      <c r="AG1065" s="58">
        <v>0</v>
      </c>
      <c r="AH1065" s="58">
        <v>432</v>
      </c>
      <c r="AI1065" s="58">
        <v>0</v>
      </c>
      <c r="AJ1065" s="58">
        <v>0</v>
      </c>
      <c r="AK1065" s="58">
        <v>0</v>
      </c>
      <c r="AL1065" s="58">
        <v>0</v>
      </c>
      <c r="AM1065" s="58">
        <v>0</v>
      </c>
      <c r="AN1065" s="58">
        <v>0</v>
      </c>
      <c r="AO1065" s="58">
        <v>0</v>
      </c>
      <c r="AP1065" s="58">
        <v>0</v>
      </c>
      <c r="AQ1065" s="58">
        <v>0</v>
      </c>
      <c r="AR1065" s="58">
        <v>0</v>
      </c>
      <c r="AS1065" s="58">
        <v>0</v>
      </c>
      <c r="AT1065" s="58">
        <v>0</v>
      </c>
      <c r="AU1065" s="58">
        <v>0</v>
      </c>
      <c r="AV1065" s="58">
        <v>0</v>
      </c>
      <c r="AW1065" s="58">
        <v>432</v>
      </c>
      <c r="AX1065" s="58">
        <v>0</v>
      </c>
      <c r="AY1065" s="58">
        <v>0</v>
      </c>
      <c r="AZ1065" s="58">
        <v>0</v>
      </c>
      <c r="BA1065" s="58">
        <v>-432</v>
      </c>
    </row>
    <row r="1066" spans="1:53">
      <c r="A1066" s="56">
        <v>202406</v>
      </c>
      <c r="B1066" s="56" t="s">
        <v>528</v>
      </c>
      <c r="C1066" s="56" t="s">
        <v>445</v>
      </c>
      <c r="D1066" s="56" t="s">
        <v>121</v>
      </c>
      <c r="E1066" s="62" t="str">
        <f>VLOOKUP(C1066,'[2]2024年门店-截止10.31'!A:C,3,0)</f>
        <v>已闭店</v>
      </c>
      <c r="F1066" s="63">
        <f>VLOOKUP(C1066,[2]面积!A:B,2,0)</f>
        <v>80</v>
      </c>
      <c r="G1066" s="57" t="str">
        <f>IF(OR(E1066="营业",E1066="装修中"),VLOOKUP(C1066,[2]当前组织架构!C:H,6,0),"")</f>
        <v/>
      </c>
      <c r="H1066" s="57" t="str">
        <f>IF(OR(E1066="营业",E1066="装修中"),VLOOKUP(C1066,[2]当前组织架构!C:H,5,0),"")</f>
        <v/>
      </c>
      <c r="I1066" s="58">
        <v>0</v>
      </c>
      <c r="J1066" s="58">
        <v>0</v>
      </c>
      <c r="K1066" s="58">
        <v>0</v>
      </c>
      <c r="L1066" s="58">
        <v>0</v>
      </c>
      <c r="M1066" s="58">
        <v>0</v>
      </c>
      <c r="N1066" s="58">
        <v>-45.27</v>
      </c>
      <c r="O1066" s="58">
        <v>0</v>
      </c>
      <c r="P1066" s="58">
        <v>0</v>
      </c>
      <c r="Q1066" s="58">
        <v>0.54111562070941499</v>
      </c>
      <c r="R1066" s="58">
        <v>-44.728884379290598</v>
      </c>
      <c r="S1066" s="58">
        <v>-3.1174675296066798</v>
      </c>
      <c r="T1066" s="58">
        <v>0</v>
      </c>
      <c r="U1066" s="58">
        <v>0</v>
      </c>
      <c r="V1066" s="58">
        <v>-47.846351908897297</v>
      </c>
      <c r="W1066" s="58">
        <v>47.846351908897297</v>
      </c>
      <c r="X1066" s="58">
        <v>0</v>
      </c>
      <c r="Y1066" s="58">
        <v>0</v>
      </c>
      <c r="Z1066" s="58">
        <v>0</v>
      </c>
      <c r="AA1066" s="58">
        <v>0</v>
      </c>
      <c r="AB1066" s="58">
        <v>0</v>
      </c>
      <c r="AC1066" s="58">
        <v>0</v>
      </c>
      <c r="AD1066" s="58">
        <v>0</v>
      </c>
      <c r="AE1066" s="58">
        <v>0</v>
      </c>
      <c r="AF1066" s="58">
        <v>0</v>
      </c>
      <c r="AG1066" s="58">
        <v>0</v>
      </c>
      <c r="AH1066" s="58">
        <v>0</v>
      </c>
      <c r="AI1066" s="58">
        <v>0</v>
      </c>
      <c r="AJ1066" s="58">
        <v>0</v>
      </c>
      <c r="AK1066" s="58">
        <v>0</v>
      </c>
      <c r="AL1066" s="58">
        <v>0</v>
      </c>
      <c r="AM1066" s="58">
        <v>314.16000000000003</v>
      </c>
      <c r="AN1066" s="58">
        <v>0</v>
      </c>
      <c r="AO1066" s="58">
        <v>-172.3</v>
      </c>
      <c r="AP1066" s="58">
        <v>0</v>
      </c>
      <c r="AQ1066" s="58">
        <v>0</v>
      </c>
      <c r="AR1066" s="58">
        <v>0</v>
      </c>
      <c r="AS1066" s="58">
        <v>0</v>
      </c>
      <c r="AT1066" s="58">
        <v>0</v>
      </c>
      <c r="AU1066" s="58">
        <v>0</v>
      </c>
      <c r="AV1066" s="58">
        <v>0</v>
      </c>
      <c r="AW1066" s="58">
        <v>141.86000000000001</v>
      </c>
      <c r="AX1066" s="58">
        <v>0</v>
      </c>
      <c r="AY1066" s="58">
        <v>0</v>
      </c>
      <c r="AZ1066" s="58">
        <v>0</v>
      </c>
      <c r="BA1066" s="58">
        <v>-94.013648091102695</v>
      </c>
    </row>
    <row r="1067" spans="1:53">
      <c r="A1067" s="56">
        <v>202406</v>
      </c>
      <c r="B1067" s="56" t="s">
        <v>531</v>
      </c>
      <c r="C1067" s="56" t="s">
        <v>226</v>
      </c>
      <c r="D1067" s="56" t="s">
        <v>225</v>
      </c>
      <c r="E1067" s="62" t="str">
        <f>VLOOKUP(C1067,'[2]2024年门店-截止10.31'!A:C,3,0)</f>
        <v>已闭店</v>
      </c>
      <c r="F1067" s="63">
        <f>VLOOKUP(C1067,[2]面积!A:B,2,0)</f>
        <v>76</v>
      </c>
      <c r="G1067" s="57" t="str">
        <f>IF(OR(E1067="营业",E1067="装修中"),VLOOKUP(C1067,[2]当前组织架构!C:H,6,0),"")</f>
        <v/>
      </c>
      <c r="H1067" s="57" t="str">
        <f>IF(OR(E1067="营业",E1067="装修中"),VLOOKUP(C1067,[2]当前组织架构!C:H,5,0),"")</f>
        <v/>
      </c>
      <c r="I1067" s="58">
        <v>0</v>
      </c>
      <c r="J1067" s="58">
        <v>0</v>
      </c>
      <c r="K1067" s="58">
        <v>0</v>
      </c>
      <c r="L1067" s="58">
        <v>0</v>
      </c>
      <c r="M1067" s="58">
        <v>0</v>
      </c>
      <c r="N1067" s="58">
        <v>0</v>
      </c>
      <c r="O1067" s="58">
        <v>0</v>
      </c>
      <c r="P1067" s="58">
        <v>0</v>
      </c>
      <c r="Q1067" s="58">
        <v>0</v>
      </c>
      <c r="R1067" s="58">
        <v>0</v>
      </c>
      <c r="S1067" s="58">
        <v>0</v>
      </c>
      <c r="T1067" s="58">
        <v>0</v>
      </c>
      <c r="U1067" s="58">
        <v>0</v>
      </c>
      <c r="V1067" s="58">
        <v>0</v>
      </c>
      <c r="W1067" s="58">
        <v>0</v>
      </c>
      <c r="X1067" s="58">
        <v>0</v>
      </c>
      <c r="Y1067" s="58">
        <v>0</v>
      </c>
      <c r="Z1067" s="58">
        <v>0</v>
      </c>
      <c r="AA1067" s="58">
        <v>0</v>
      </c>
      <c r="AB1067" s="58">
        <v>0</v>
      </c>
      <c r="AC1067" s="58">
        <v>0</v>
      </c>
      <c r="AD1067" s="58">
        <v>0</v>
      </c>
      <c r="AE1067" s="58">
        <v>0</v>
      </c>
      <c r="AF1067" s="58">
        <v>0</v>
      </c>
      <c r="AG1067" s="58">
        <v>0</v>
      </c>
      <c r="AH1067" s="58">
        <v>0</v>
      </c>
      <c r="AI1067" s="58">
        <v>0</v>
      </c>
      <c r="AJ1067" s="58">
        <v>0</v>
      </c>
      <c r="AK1067" s="58">
        <v>0</v>
      </c>
      <c r="AL1067" s="58">
        <v>0</v>
      </c>
      <c r="AM1067" s="58">
        <v>0</v>
      </c>
      <c r="AN1067" s="58">
        <v>0</v>
      </c>
      <c r="AO1067" s="58">
        <v>0</v>
      </c>
      <c r="AP1067" s="58">
        <v>0</v>
      </c>
      <c r="AQ1067" s="58">
        <v>0</v>
      </c>
      <c r="AR1067" s="58">
        <v>0</v>
      </c>
      <c r="AS1067" s="58">
        <v>0</v>
      </c>
      <c r="AT1067" s="58">
        <v>0</v>
      </c>
      <c r="AU1067" s="58">
        <v>0</v>
      </c>
      <c r="AV1067" s="58">
        <v>0</v>
      </c>
      <c r="AW1067" s="58">
        <v>0</v>
      </c>
      <c r="AX1067" s="58">
        <v>0</v>
      </c>
      <c r="AY1067" s="58">
        <v>0</v>
      </c>
      <c r="AZ1067" s="58">
        <v>0</v>
      </c>
      <c r="BA1067" s="58">
        <v>0</v>
      </c>
    </row>
    <row r="1068" spans="1:53">
      <c r="A1068" s="56">
        <v>202406</v>
      </c>
      <c r="B1068" s="56" t="s">
        <v>528</v>
      </c>
      <c r="C1068" s="56" t="s">
        <v>529</v>
      </c>
      <c r="D1068" s="56" t="s">
        <v>530</v>
      </c>
      <c r="E1068" s="62" t="str">
        <f>VLOOKUP(C1068,'[2]2024年门店-截止10.31'!A:C,3,0)</f>
        <v>已闭店</v>
      </c>
      <c r="F1068" s="63">
        <f>VLOOKUP(C1068,[2]面积!A:B,2,0)</f>
        <v>74</v>
      </c>
      <c r="G1068" s="57" t="str">
        <f>IF(OR(E1068="营业",E1068="装修中"),VLOOKUP(C1068,[2]当前组织架构!C:H,6,0),"")</f>
        <v/>
      </c>
      <c r="H1068" s="57" t="str">
        <f>IF(OR(E1068="营业",E1068="装修中"),VLOOKUP(C1068,[2]当前组织架构!C:H,5,0),"")</f>
        <v/>
      </c>
      <c r="I1068" s="58">
        <v>0</v>
      </c>
      <c r="J1068" s="58">
        <v>0</v>
      </c>
      <c r="K1068" s="58">
        <v>0</v>
      </c>
      <c r="L1068" s="58">
        <v>0</v>
      </c>
      <c r="M1068" s="58">
        <v>0</v>
      </c>
      <c r="N1068" s="58">
        <v>0</v>
      </c>
      <c r="O1068" s="58">
        <v>0</v>
      </c>
      <c r="P1068" s="58">
        <v>0</v>
      </c>
      <c r="Q1068" s="58">
        <v>0</v>
      </c>
      <c r="R1068" s="58">
        <v>0</v>
      </c>
      <c r="S1068" s="58">
        <v>0</v>
      </c>
      <c r="T1068" s="58">
        <v>0</v>
      </c>
      <c r="U1068" s="58">
        <v>0</v>
      </c>
      <c r="V1068" s="58">
        <v>0</v>
      </c>
      <c r="W1068" s="58">
        <v>0</v>
      </c>
      <c r="X1068" s="58">
        <v>0</v>
      </c>
      <c r="Y1068" s="58">
        <v>0</v>
      </c>
      <c r="Z1068" s="58">
        <v>0</v>
      </c>
      <c r="AA1068" s="58">
        <v>0</v>
      </c>
      <c r="AB1068" s="58">
        <v>0</v>
      </c>
      <c r="AC1068" s="58">
        <v>0</v>
      </c>
      <c r="AD1068" s="58">
        <v>0</v>
      </c>
      <c r="AE1068" s="58">
        <v>0</v>
      </c>
      <c r="AF1068" s="58">
        <v>0</v>
      </c>
      <c r="AG1068" s="58">
        <v>0</v>
      </c>
      <c r="AH1068" s="58">
        <v>0</v>
      </c>
      <c r="AI1068" s="58">
        <v>0</v>
      </c>
      <c r="AJ1068" s="58">
        <v>0</v>
      </c>
      <c r="AK1068" s="58">
        <v>0</v>
      </c>
      <c r="AL1068" s="58">
        <v>0</v>
      </c>
      <c r="AM1068" s="58">
        <v>0</v>
      </c>
      <c r="AN1068" s="58">
        <v>0</v>
      </c>
      <c r="AO1068" s="58">
        <v>0</v>
      </c>
      <c r="AP1068" s="58">
        <v>0</v>
      </c>
      <c r="AQ1068" s="58">
        <v>0</v>
      </c>
      <c r="AR1068" s="58">
        <v>0</v>
      </c>
      <c r="AS1068" s="58">
        <v>0</v>
      </c>
      <c r="AT1068" s="58">
        <v>0</v>
      </c>
      <c r="AU1068" s="58">
        <v>0</v>
      </c>
      <c r="AV1068" s="58">
        <v>0</v>
      </c>
      <c r="AW1068" s="58">
        <v>0</v>
      </c>
      <c r="AX1068" s="58">
        <v>0</v>
      </c>
      <c r="AY1068" s="58">
        <v>0</v>
      </c>
      <c r="AZ1068" s="58">
        <v>0</v>
      </c>
      <c r="BA1068" s="58">
        <v>0</v>
      </c>
    </row>
    <row r="1069" spans="1:53">
      <c r="A1069" s="56">
        <v>202407</v>
      </c>
      <c r="B1069" s="56" t="s">
        <v>528</v>
      </c>
      <c r="C1069" s="56" t="s">
        <v>43</v>
      </c>
      <c r="D1069" s="56" t="s">
        <v>42</v>
      </c>
      <c r="E1069" s="62" t="str">
        <f>VLOOKUP(C1069,'[2]2024年门店-截止10.31'!A:C,3,0)</f>
        <v>营业</v>
      </c>
      <c r="F1069" s="63">
        <f>VLOOKUP(C1069,[2]面积!A:B,2,0)</f>
        <v>106</v>
      </c>
      <c r="G1069" s="57" t="str">
        <f>IF(OR(E1069="营业",E1069="装修中"),VLOOKUP(C1069,[2]当前组织架构!C:H,6,0),"")</f>
        <v>戴斌</v>
      </c>
      <c r="H1069" s="57" t="str">
        <f>IF(OR(E1069="营业",E1069="装修中"),VLOOKUP(C1069,[2]当前组织架构!C:H,5,0),"")</f>
        <v>王炎根</v>
      </c>
      <c r="I1069" s="58">
        <v>196347.41</v>
      </c>
      <c r="J1069" s="58">
        <v>5718.8600000000197</v>
      </c>
      <c r="K1069" s="58">
        <v>190628.55</v>
      </c>
      <c r="L1069" s="58">
        <v>12108.93</v>
      </c>
      <c r="M1069" s="58">
        <v>11706.95</v>
      </c>
      <c r="N1069" s="58">
        <v>11732.99</v>
      </c>
      <c r="O1069" s="58">
        <v>28786.83</v>
      </c>
      <c r="P1069" s="58">
        <v>0</v>
      </c>
      <c r="Q1069" s="58">
        <v>-1024.9261820985801</v>
      </c>
      <c r="R1069" s="58">
        <v>63310.773817901398</v>
      </c>
      <c r="S1069" s="58">
        <v>10154.4218593238</v>
      </c>
      <c r="T1069" s="58">
        <v>0</v>
      </c>
      <c r="U1069" s="58">
        <v>4178.12</v>
      </c>
      <c r="V1069" s="58">
        <v>77643.315677225197</v>
      </c>
      <c r="W1069" s="58">
        <v>112985.234322775</v>
      </c>
      <c r="X1069" s="58">
        <v>27533.34</v>
      </c>
      <c r="Y1069" s="58">
        <v>4112.91</v>
      </c>
      <c r="Z1069" s="58">
        <v>1559.83</v>
      </c>
      <c r="AA1069" s="58">
        <v>6691.82</v>
      </c>
      <c r="AB1069" s="58">
        <v>2973.57264150943</v>
      </c>
      <c r="AC1069" s="58">
        <v>0</v>
      </c>
      <c r="AD1069" s="58">
        <v>42871.472641509397</v>
      </c>
      <c r="AE1069" s="58">
        <v>4237.16</v>
      </c>
      <c r="AF1069" s="58">
        <v>50</v>
      </c>
      <c r="AG1069" s="58">
        <v>495.91</v>
      </c>
      <c r="AH1069" s="58">
        <v>268.55</v>
      </c>
      <c r="AI1069" s="58">
        <v>395</v>
      </c>
      <c r="AJ1069" s="58">
        <v>0</v>
      </c>
      <c r="AK1069" s="58">
        <v>39.31</v>
      </c>
      <c r="AL1069" s="58">
        <v>0</v>
      </c>
      <c r="AM1069" s="58">
        <v>1036.7</v>
      </c>
      <c r="AN1069" s="58">
        <v>606.79999999999995</v>
      </c>
      <c r="AO1069" s="58">
        <v>779.61</v>
      </c>
      <c r="AP1069" s="58">
        <v>0</v>
      </c>
      <c r="AQ1069" s="58">
        <v>0</v>
      </c>
      <c r="AR1069" s="58">
        <v>0</v>
      </c>
      <c r="AS1069" s="58">
        <v>0</v>
      </c>
      <c r="AT1069" s="58">
        <v>0</v>
      </c>
      <c r="AU1069" s="58">
        <v>0</v>
      </c>
      <c r="AV1069" s="58">
        <v>1827.2322468196201</v>
      </c>
      <c r="AW1069" s="58">
        <v>9736.2722468196207</v>
      </c>
      <c r="AX1069" s="58">
        <v>16121</v>
      </c>
      <c r="AY1069" s="58">
        <v>4081</v>
      </c>
      <c r="AZ1069" s="58">
        <v>20202</v>
      </c>
      <c r="BA1069" s="58">
        <v>40175.489434445997</v>
      </c>
    </row>
    <row r="1070" spans="1:53">
      <c r="A1070" s="56">
        <v>202407</v>
      </c>
      <c r="B1070" s="56" t="s">
        <v>528</v>
      </c>
      <c r="C1070" s="56" t="s">
        <v>45</v>
      </c>
      <c r="D1070" s="56" t="s">
        <v>44</v>
      </c>
      <c r="E1070" s="62" t="str">
        <f>VLOOKUP(C1070,'[2]2024年门店-截止10.31'!A:C,3,0)</f>
        <v>营业</v>
      </c>
      <c r="F1070" s="63">
        <f>VLOOKUP(C1070,[2]面积!A:B,2,0)</f>
        <v>150</v>
      </c>
      <c r="G1070" s="57" t="str">
        <f>IF(OR(E1070="营业",E1070="装修中"),VLOOKUP(C1070,[2]当前组织架构!C:H,6,0),"")</f>
        <v>戴斌</v>
      </c>
      <c r="H1070" s="57" t="str">
        <f>IF(OR(E1070="营业",E1070="装修中"),VLOOKUP(C1070,[2]当前组织架构!C:H,5,0),"")</f>
        <v>王炎根</v>
      </c>
      <c r="I1070" s="58">
        <v>234905.8</v>
      </c>
      <c r="J1070" s="58">
        <v>6841.9199999999801</v>
      </c>
      <c r="K1070" s="58">
        <v>228063.88</v>
      </c>
      <c r="L1070" s="58">
        <v>13311.54</v>
      </c>
      <c r="M1070" s="58">
        <v>11174.53</v>
      </c>
      <c r="N1070" s="58">
        <v>8377.4599999999991</v>
      </c>
      <c r="O1070" s="58">
        <v>30749.79</v>
      </c>
      <c r="P1070" s="58">
        <v>0</v>
      </c>
      <c r="Q1070" s="58">
        <v>-1013.41801205575</v>
      </c>
      <c r="R1070" s="58">
        <v>62599.901987944198</v>
      </c>
      <c r="S1070" s="58">
        <v>10582.685753886801</v>
      </c>
      <c r="T1070" s="58">
        <v>0</v>
      </c>
      <c r="U1070" s="58">
        <v>4391.55</v>
      </c>
      <c r="V1070" s="58">
        <v>77574.137741831102</v>
      </c>
      <c r="W1070" s="58">
        <v>150489.74225816899</v>
      </c>
      <c r="X1070" s="58">
        <v>30100.49</v>
      </c>
      <c r="Y1070" s="58">
        <v>2131.5</v>
      </c>
      <c r="Z1070" s="58">
        <v>1234.03</v>
      </c>
      <c r="AA1070" s="58">
        <v>5588.44</v>
      </c>
      <c r="AB1070" s="58">
        <v>3225.74</v>
      </c>
      <c r="AC1070" s="58">
        <v>0</v>
      </c>
      <c r="AD1070" s="58">
        <v>42280.2</v>
      </c>
      <c r="AE1070" s="58">
        <v>4640.71</v>
      </c>
      <c r="AF1070" s="58">
        <v>0</v>
      </c>
      <c r="AG1070" s="58">
        <v>148.02000000000001</v>
      </c>
      <c r="AH1070" s="58">
        <v>200.75</v>
      </c>
      <c r="AI1070" s="58">
        <v>0</v>
      </c>
      <c r="AJ1070" s="58">
        <v>0</v>
      </c>
      <c r="AK1070" s="58">
        <v>39.979999999999997</v>
      </c>
      <c r="AL1070" s="58">
        <v>0</v>
      </c>
      <c r="AM1070" s="58">
        <v>1092.05</v>
      </c>
      <c r="AN1070" s="58">
        <v>503.03</v>
      </c>
      <c r="AO1070" s="58">
        <v>502.48</v>
      </c>
      <c r="AP1070" s="58">
        <v>0</v>
      </c>
      <c r="AQ1070" s="58">
        <v>0</v>
      </c>
      <c r="AR1070" s="58">
        <v>0</v>
      </c>
      <c r="AS1070" s="58">
        <v>0</v>
      </c>
      <c r="AT1070" s="58">
        <v>0</v>
      </c>
      <c r="AU1070" s="58">
        <v>0</v>
      </c>
      <c r="AV1070" s="58">
        <v>1827.2322468196201</v>
      </c>
      <c r="AW1070" s="58">
        <v>8954.2522468196203</v>
      </c>
      <c r="AX1070" s="58">
        <v>24400</v>
      </c>
      <c r="AY1070" s="58">
        <v>480</v>
      </c>
      <c r="AZ1070" s="58">
        <v>24880</v>
      </c>
      <c r="BA1070" s="58">
        <v>74375.290011349396</v>
      </c>
    </row>
    <row r="1071" spans="1:53">
      <c r="A1071" s="56">
        <v>202407</v>
      </c>
      <c r="B1071" s="56" t="s">
        <v>528</v>
      </c>
      <c r="C1071" s="56" t="s">
        <v>47</v>
      </c>
      <c r="D1071" s="56" t="s">
        <v>46</v>
      </c>
      <c r="E1071" s="62" t="str">
        <f>VLOOKUP(C1071,'[2]2024年门店-截止10.31'!A:C,3,0)</f>
        <v>营业</v>
      </c>
      <c r="F1071" s="63">
        <f>VLOOKUP(C1071,[2]面积!A:B,2,0)</f>
        <v>150</v>
      </c>
      <c r="G1071" s="57" t="str">
        <f>IF(OR(E1071="营业",E1071="装修中"),VLOOKUP(C1071,[2]当前组织架构!C:H,6,0),"")</f>
        <v>戴斌</v>
      </c>
      <c r="H1071" s="57" t="str">
        <f>IF(OR(E1071="营业",E1071="装修中"),VLOOKUP(C1071,[2]当前组织架构!C:H,5,0),"")</f>
        <v>王炎根</v>
      </c>
      <c r="I1071" s="58">
        <v>61253.94</v>
      </c>
      <c r="J1071" s="58">
        <v>1784.1000000000099</v>
      </c>
      <c r="K1071" s="58">
        <v>59469.84</v>
      </c>
      <c r="L1071" s="58">
        <v>3743.54</v>
      </c>
      <c r="M1071" s="58">
        <v>4079.72</v>
      </c>
      <c r="N1071" s="58">
        <v>3726.86</v>
      </c>
      <c r="O1071" s="58">
        <v>10279.06</v>
      </c>
      <c r="P1071" s="58">
        <v>0</v>
      </c>
      <c r="Q1071" s="58">
        <v>-347.75868010673202</v>
      </c>
      <c r="R1071" s="58">
        <v>21481.421319893299</v>
      </c>
      <c r="S1071" s="58">
        <v>3566.7712145476298</v>
      </c>
      <c r="T1071" s="58">
        <v>0</v>
      </c>
      <c r="U1071" s="58">
        <v>2140.5100000000002</v>
      </c>
      <c r="V1071" s="58">
        <v>27188.702534440901</v>
      </c>
      <c r="W1071" s="58">
        <v>32281.137465559099</v>
      </c>
      <c r="X1071" s="58">
        <v>15074.6</v>
      </c>
      <c r="Y1071" s="58">
        <v>0</v>
      </c>
      <c r="Z1071" s="58">
        <v>45.5</v>
      </c>
      <c r="AA1071" s="58">
        <v>3220.7</v>
      </c>
      <c r="AB1071" s="58">
        <v>1278.6586792452799</v>
      </c>
      <c r="AC1071" s="58">
        <v>0</v>
      </c>
      <c r="AD1071" s="58">
        <v>19619.458679245301</v>
      </c>
      <c r="AE1071" s="58">
        <v>5240.3100000000004</v>
      </c>
      <c r="AF1071" s="58">
        <v>0</v>
      </c>
      <c r="AG1071" s="58">
        <v>249.01</v>
      </c>
      <c r="AH1071" s="58">
        <v>0</v>
      </c>
      <c r="AI1071" s="58">
        <v>0</v>
      </c>
      <c r="AJ1071" s="58">
        <v>128.01</v>
      </c>
      <c r="AK1071" s="58">
        <v>36.9</v>
      </c>
      <c r="AL1071" s="58">
        <v>0</v>
      </c>
      <c r="AM1071" s="58">
        <v>1260.76</v>
      </c>
      <c r="AN1071" s="58">
        <v>606.79999999999995</v>
      </c>
      <c r="AO1071" s="58">
        <v>543.53</v>
      </c>
      <c r="AP1071" s="58">
        <v>0</v>
      </c>
      <c r="AQ1071" s="58">
        <v>0</v>
      </c>
      <c r="AR1071" s="58">
        <v>0</v>
      </c>
      <c r="AS1071" s="58">
        <v>0</v>
      </c>
      <c r="AT1071" s="58">
        <v>0</v>
      </c>
      <c r="AU1071" s="58">
        <v>0</v>
      </c>
      <c r="AV1071" s="58">
        <v>1827.2322468196201</v>
      </c>
      <c r="AW1071" s="58">
        <v>9892.5522468196195</v>
      </c>
      <c r="AX1071" s="58">
        <v>6060.39</v>
      </c>
      <c r="AY1071" s="58">
        <v>975</v>
      </c>
      <c r="AZ1071" s="58">
        <v>7035.39</v>
      </c>
      <c r="BA1071" s="58">
        <v>-4266.2634605058201</v>
      </c>
    </row>
    <row r="1072" spans="1:53">
      <c r="A1072" s="56">
        <v>202407</v>
      </c>
      <c r="B1072" s="56" t="s">
        <v>528</v>
      </c>
      <c r="C1072" s="56" t="s">
        <v>49</v>
      </c>
      <c r="D1072" s="56" t="s">
        <v>48</v>
      </c>
      <c r="E1072" s="62" t="str">
        <f>VLOOKUP(C1072,'[2]2024年门店-截止10.31'!A:C,3,0)</f>
        <v>营业</v>
      </c>
      <c r="F1072" s="63">
        <f>VLOOKUP(C1072,[2]面积!A:B,2,0)</f>
        <v>102</v>
      </c>
      <c r="G1072" s="57" t="str">
        <f>IF(OR(E1072="营业",E1072="装修中"),VLOOKUP(C1072,[2]当前组织架构!C:H,6,0),"")</f>
        <v>刘佳</v>
      </c>
      <c r="H1072" s="57" t="str">
        <f>IF(OR(E1072="营业",E1072="装修中"),VLOOKUP(C1072,[2]当前组织架构!C:H,5,0),"")</f>
        <v>袁春福</v>
      </c>
      <c r="I1072" s="58">
        <v>251821.2</v>
      </c>
      <c r="J1072" s="58">
        <v>7334.6000000000104</v>
      </c>
      <c r="K1072" s="58">
        <v>244486.6</v>
      </c>
      <c r="L1072" s="58">
        <v>12010.31</v>
      </c>
      <c r="M1072" s="58">
        <v>13104.8</v>
      </c>
      <c r="N1072" s="58">
        <v>10273.049999999999</v>
      </c>
      <c r="O1072" s="58">
        <v>30507.22</v>
      </c>
      <c r="P1072" s="58">
        <v>0</v>
      </c>
      <c r="Q1072" s="58">
        <v>-1049.7733022464199</v>
      </c>
      <c r="R1072" s="58">
        <v>64845.606697753603</v>
      </c>
      <c r="S1072" s="58">
        <v>10643.133285547599</v>
      </c>
      <c r="T1072" s="58">
        <v>167.14</v>
      </c>
      <c r="U1072" s="58">
        <v>12770.21</v>
      </c>
      <c r="V1072" s="58">
        <v>88426.089983301194</v>
      </c>
      <c r="W1072" s="58">
        <v>156060.510016699</v>
      </c>
      <c r="X1072" s="58">
        <v>34439</v>
      </c>
      <c r="Y1072" s="58">
        <v>176</v>
      </c>
      <c r="Z1072" s="58">
        <v>1168.4000000000001</v>
      </c>
      <c r="AA1072" s="58">
        <v>6499.88</v>
      </c>
      <c r="AB1072" s="58">
        <v>2070.7077358490601</v>
      </c>
      <c r="AC1072" s="58">
        <v>0</v>
      </c>
      <c r="AD1072" s="58">
        <v>44353.987735849099</v>
      </c>
      <c r="AE1072" s="58">
        <v>8207</v>
      </c>
      <c r="AF1072" s="58">
        <v>0</v>
      </c>
      <c r="AG1072" s="58">
        <v>357.18</v>
      </c>
      <c r="AH1072" s="58">
        <v>0</v>
      </c>
      <c r="AI1072" s="58">
        <v>0</v>
      </c>
      <c r="AJ1072" s="58">
        <v>304.44</v>
      </c>
      <c r="AK1072" s="58">
        <v>43.88</v>
      </c>
      <c r="AL1072" s="58">
        <v>0</v>
      </c>
      <c r="AM1072" s="58">
        <v>1359.9</v>
      </c>
      <c r="AN1072" s="58">
        <v>606.79999999999995</v>
      </c>
      <c r="AO1072" s="58">
        <v>429.22</v>
      </c>
      <c r="AP1072" s="58">
        <v>0</v>
      </c>
      <c r="AQ1072" s="58">
        <v>0</v>
      </c>
      <c r="AR1072" s="58">
        <v>0</v>
      </c>
      <c r="AS1072" s="58">
        <v>0</v>
      </c>
      <c r="AT1072" s="58">
        <v>0</v>
      </c>
      <c r="AU1072" s="58">
        <v>0</v>
      </c>
      <c r="AV1072" s="58">
        <v>2063.7692430007201</v>
      </c>
      <c r="AW1072" s="58">
        <v>13372.189243000699</v>
      </c>
      <c r="AX1072" s="58">
        <v>37638.47</v>
      </c>
      <c r="AY1072" s="58">
        <v>10200</v>
      </c>
      <c r="AZ1072" s="58">
        <v>47838.47</v>
      </c>
      <c r="BA1072" s="58">
        <v>50495.863037849202</v>
      </c>
    </row>
    <row r="1073" spans="1:53">
      <c r="A1073" s="56">
        <v>202407</v>
      </c>
      <c r="B1073" s="56" t="s">
        <v>528</v>
      </c>
      <c r="C1073" s="56" t="s">
        <v>51</v>
      </c>
      <c r="D1073" s="56" t="s">
        <v>50</v>
      </c>
      <c r="E1073" s="62" t="str">
        <f>VLOOKUP(C1073,'[2]2024年门店-截止10.31'!A:C,3,0)</f>
        <v>营业</v>
      </c>
      <c r="F1073" s="63">
        <f>VLOOKUP(C1073,[2]面积!A:B,2,0)</f>
        <v>99.9</v>
      </c>
      <c r="G1073" s="57" t="str">
        <f>IF(OR(E1073="营业",E1073="装修中"),VLOOKUP(C1073,[2]当前组织架构!C:H,6,0),"")</f>
        <v>戴斌</v>
      </c>
      <c r="H1073" s="57" t="str">
        <f>IF(OR(E1073="营业",E1073="装修中"),VLOOKUP(C1073,[2]当前组织架构!C:H,5,0),"")</f>
        <v>池甜</v>
      </c>
      <c r="I1073" s="58">
        <v>201381.93</v>
      </c>
      <c r="J1073" s="58">
        <v>5865.4899999999898</v>
      </c>
      <c r="K1073" s="58">
        <v>195516.44</v>
      </c>
      <c r="L1073" s="58">
        <v>11486.4</v>
      </c>
      <c r="M1073" s="58">
        <v>11796.91</v>
      </c>
      <c r="N1073" s="58">
        <v>9699.39</v>
      </c>
      <c r="O1073" s="58">
        <v>25850.53</v>
      </c>
      <c r="P1073" s="58">
        <v>0</v>
      </c>
      <c r="Q1073" s="58">
        <v>-937.26683325785802</v>
      </c>
      <c r="R1073" s="58">
        <v>57895.963166742098</v>
      </c>
      <c r="S1073" s="58">
        <v>9173.4518142930992</v>
      </c>
      <c r="T1073" s="58">
        <v>0</v>
      </c>
      <c r="U1073" s="58">
        <v>4262.83</v>
      </c>
      <c r="V1073" s="58">
        <v>71332.244981035197</v>
      </c>
      <c r="W1073" s="58">
        <v>124184.19501896499</v>
      </c>
      <c r="X1073" s="58">
        <v>30721</v>
      </c>
      <c r="Y1073" s="58">
        <v>0</v>
      </c>
      <c r="Z1073" s="58">
        <v>1052.77</v>
      </c>
      <c r="AA1073" s="58">
        <v>4788.88</v>
      </c>
      <c r="AB1073" s="58">
        <v>322.66132075472001</v>
      </c>
      <c r="AC1073" s="58">
        <v>0</v>
      </c>
      <c r="AD1073" s="58">
        <v>36885.311320754699</v>
      </c>
      <c r="AE1073" s="58">
        <v>5053.26</v>
      </c>
      <c r="AF1073" s="58">
        <v>0</v>
      </c>
      <c r="AG1073" s="58">
        <v>310.83</v>
      </c>
      <c r="AH1073" s="58">
        <v>250</v>
      </c>
      <c r="AI1073" s="58">
        <v>0</v>
      </c>
      <c r="AJ1073" s="58">
        <v>46.02</v>
      </c>
      <c r="AK1073" s="58">
        <v>35.21</v>
      </c>
      <c r="AL1073" s="58">
        <v>0</v>
      </c>
      <c r="AM1073" s="58">
        <v>873</v>
      </c>
      <c r="AN1073" s="58">
        <v>815.13</v>
      </c>
      <c r="AO1073" s="58">
        <v>843.48</v>
      </c>
      <c r="AP1073" s="58">
        <v>0</v>
      </c>
      <c r="AQ1073" s="58">
        <v>0</v>
      </c>
      <c r="AR1073" s="58">
        <v>0</v>
      </c>
      <c r="AS1073" s="58">
        <v>0</v>
      </c>
      <c r="AT1073" s="58">
        <v>0</v>
      </c>
      <c r="AU1073" s="58">
        <v>0</v>
      </c>
      <c r="AV1073" s="58">
        <v>2440.2146367567202</v>
      </c>
      <c r="AW1073" s="58">
        <v>10667.1446367567</v>
      </c>
      <c r="AX1073" s="58">
        <v>18536</v>
      </c>
      <c r="AY1073" s="58">
        <v>999</v>
      </c>
      <c r="AZ1073" s="58">
        <v>19535</v>
      </c>
      <c r="BA1073" s="58">
        <v>57096.739061453598</v>
      </c>
    </row>
    <row r="1074" spans="1:53">
      <c r="A1074" s="56">
        <v>202407</v>
      </c>
      <c r="B1074" s="56" t="s">
        <v>528</v>
      </c>
      <c r="C1074" s="56" t="s">
        <v>56</v>
      </c>
      <c r="D1074" s="56" t="s">
        <v>55</v>
      </c>
      <c r="E1074" s="62" t="str">
        <f>VLOOKUP(C1074,'[2]2024年门店-截止10.31'!A:C,3,0)</f>
        <v>营业</v>
      </c>
      <c r="F1074" s="63">
        <f>VLOOKUP(C1074,[2]面积!A:B,2,0)</f>
        <v>103</v>
      </c>
      <c r="G1074" s="57" t="str">
        <f>IF(OR(E1074="营业",E1074="装修中"),VLOOKUP(C1074,[2]当前组织架构!C:H,6,0),"")</f>
        <v>戴斌</v>
      </c>
      <c r="H1074" s="57" t="str">
        <f>IF(OR(E1074="营业",E1074="装修中"),VLOOKUP(C1074,[2]当前组织架构!C:H,5,0),"")</f>
        <v>侯小路</v>
      </c>
      <c r="I1074" s="58">
        <v>93260.03</v>
      </c>
      <c r="J1074" s="58">
        <v>2716.31</v>
      </c>
      <c r="K1074" s="58">
        <v>90543.72</v>
      </c>
      <c r="L1074" s="58">
        <v>5607.68</v>
      </c>
      <c r="M1074" s="58">
        <v>4637.3900000000003</v>
      </c>
      <c r="N1074" s="58">
        <v>4215.66</v>
      </c>
      <c r="O1074" s="58">
        <v>12750.87</v>
      </c>
      <c r="P1074" s="58">
        <v>0</v>
      </c>
      <c r="Q1074" s="58">
        <v>-433.505523322101</v>
      </c>
      <c r="R1074" s="58">
        <v>26778.094476677899</v>
      </c>
      <c r="S1074" s="58">
        <v>4431.3580995448301</v>
      </c>
      <c r="T1074" s="58">
        <v>0</v>
      </c>
      <c r="U1074" s="58">
        <v>1760.97</v>
      </c>
      <c r="V1074" s="58">
        <v>32970.4225762227</v>
      </c>
      <c r="W1074" s="58">
        <v>57573.297423777301</v>
      </c>
      <c r="X1074" s="58">
        <v>17705.75</v>
      </c>
      <c r="Y1074" s="58">
        <v>3003</v>
      </c>
      <c r="Z1074" s="58">
        <v>259.91000000000003</v>
      </c>
      <c r="AA1074" s="58">
        <v>3326.04</v>
      </c>
      <c r="AB1074" s="58">
        <v>574.57603773585004</v>
      </c>
      <c r="AC1074" s="58">
        <v>0</v>
      </c>
      <c r="AD1074" s="58">
        <v>24869.276037735799</v>
      </c>
      <c r="AE1074" s="58">
        <v>3639.14</v>
      </c>
      <c r="AF1074" s="58">
        <v>0</v>
      </c>
      <c r="AG1074" s="58">
        <v>275.35000000000002</v>
      </c>
      <c r="AH1074" s="58">
        <v>212</v>
      </c>
      <c r="AI1074" s="58">
        <v>598</v>
      </c>
      <c r="AJ1074" s="58">
        <v>46.02</v>
      </c>
      <c r="AK1074" s="58">
        <v>37.35</v>
      </c>
      <c r="AL1074" s="58">
        <v>0</v>
      </c>
      <c r="AM1074" s="58">
        <v>826.21</v>
      </c>
      <c r="AN1074" s="58">
        <v>606.79999999999995</v>
      </c>
      <c r="AO1074" s="58">
        <v>516.64</v>
      </c>
      <c r="AP1074" s="58">
        <v>0</v>
      </c>
      <c r="AQ1074" s="58">
        <v>0</v>
      </c>
      <c r="AR1074" s="58">
        <v>0</v>
      </c>
      <c r="AS1074" s="58">
        <v>0</v>
      </c>
      <c r="AT1074" s="58">
        <v>0</v>
      </c>
      <c r="AU1074" s="58">
        <v>0</v>
      </c>
      <c r="AV1074" s="58">
        <v>2263.8520895869101</v>
      </c>
      <c r="AW1074" s="58">
        <v>9021.3620895869099</v>
      </c>
      <c r="AX1074" s="58">
        <v>6170.48</v>
      </c>
      <c r="AY1074" s="58">
        <v>3972.2</v>
      </c>
      <c r="AZ1074" s="58">
        <v>10142.68</v>
      </c>
      <c r="BA1074" s="58">
        <v>13539.9792964546</v>
      </c>
    </row>
    <row r="1075" spans="1:53">
      <c r="A1075" s="56">
        <v>202407</v>
      </c>
      <c r="B1075" s="56" t="s">
        <v>528</v>
      </c>
      <c r="C1075" s="56" t="s">
        <v>58</v>
      </c>
      <c r="D1075" s="56" t="s">
        <v>57</v>
      </c>
      <c r="E1075" s="62" t="str">
        <f>VLOOKUP(C1075,'[2]2024年门店-截止10.31'!A:C,3,0)</f>
        <v>营业</v>
      </c>
      <c r="F1075" s="63">
        <f>VLOOKUP(C1075,[2]面积!A:B,2,0)</f>
        <v>81.319999999999993</v>
      </c>
      <c r="G1075" s="57" t="str">
        <f>IF(OR(E1075="营业",E1075="装修中"),VLOOKUP(C1075,[2]当前组织架构!C:H,6,0),"")</f>
        <v>戴斌</v>
      </c>
      <c r="H1075" s="57" t="str">
        <f>IF(OR(E1075="营业",E1075="装修中"),VLOOKUP(C1075,[2]当前组织架构!C:H,5,0),"")</f>
        <v>侯小路</v>
      </c>
      <c r="I1075" s="58">
        <v>223465.28</v>
      </c>
      <c r="J1075" s="58">
        <v>6508.7000000000098</v>
      </c>
      <c r="K1075" s="58">
        <v>216956.58</v>
      </c>
      <c r="L1075" s="58">
        <v>13439.5</v>
      </c>
      <c r="M1075" s="58">
        <v>14135.24</v>
      </c>
      <c r="N1075" s="58">
        <v>10190.6</v>
      </c>
      <c r="O1075" s="58">
        <v>32191.39</v>
      </c>
      <c r="P1075" s="58">
        <v>0</v>
      </c>
      <c r="Q1075" s="58">
        <v>-1114.4742995102399</v>
      </c>
      <c r="R1075" s="58">
        <v>68842.255700489797</v>
      </c>
      <c r="S1075" s="58">
        <v>11252.592269192</v>
      </c>
      <c r="T1075" s="58">
        <v>0</v>
      </c>
      <c r="U1075" s="58">
        <v>6441.45</v>
      </c>
      <c r="V1075" s="58">
        <v>86536.297969681793</v>
      </c>
      <c r="W1075" s="58">
        <v>130420.28203031801</v>
      </c>
      <c r="X1075" s="58">
        <v>28010.16</v>
      </c>
      <c r="Y1075" s="58">
        <v>1093.3499999999999</v>
      </c>
      <c r="Z1075" s="58">
        <v>2607.87</v>
      </c>
      <c r="AA1075" s="58">
        <v>4395.6499999999996</v>
      </c>
      <c r="AB1075" s="58">
        <v>421.99433962263998</v>
      </c>
      <c r="AC1075" s="58">
        <v>0</v>
      </c>
      <c r="AD1075" s="58">
        <v>36529.0243396226</v>
      </c>
      <c r="AE1075" s="58">
        <v>6100</v>
      </c>
      <c r="AF1075" s="58">
        <v>45.98</v>
      </c>
      <c r="AG1075" s="58">
        <v>338.66</v>
      </c>
      <c r="AH1075" s="58">
        <v>100</v>
      </c>
      <c r="AI1075" s="58">
        <v>0</v>
      </c>
      <c r="AJ1075" s="58">
        <v>97.35</v>
      </c>
      <c r="AK1075" s="58">
        <v>46.54</v>
      </c>
      <c r="AL1075" s="58">
        <v>0</v>
      </c>
      <c r="AM1075" s="58">
        <v>1635.71</v>
      </c>
      <c r="AN1075" s="58">
        <v>769.44</v>
      </c>
      <c r="AO1075" s="58">
        <v>425.02</v>
      </c>
      <c r="AP1075" s="58">
        <v>0</v>
      </c>
      <c r="AQ1075" s="58">
        <v>0</v>
      </c>
      <c r="AR1075" s="58">
        <v>0</v>
      </c>
      <c r="AS1075" s="58">
        <v>0</v>
      </c>
      <c r="AT1075" s="58">
        <v>0</v>
      </c>
      <c r="AU1075" s="58">
        <v>0</v>
      </c>
      <c r="AV1075" s="58">
        <v>2116.47631690048</v>
      </c>
      <c r="AW1075" s="58">
        <v>11675.176316900501</v>
      </c>
      <c r="AX1075" s="58">
        <v>32194.59</v>
      </c>
      <c r="AY1075" s="58">
        <v>8656.06</v>
      </c>
      <c r="AZ1075" s="58">
        <v>40850.65</v>
      </c>
      <c r="BA1075" s="58">
        <v>41365.431373794898</v>
      </c>
    </row>
    <row r="1076" spans="1:53">
      <c r="A1076" s="56">
        <v>202407</v>
      </c>
      <c r="B1076" s="56" t="s">
        <v>528</v>
      </c>
      <c r="C1076" s="56" t="s">
        <v>60</v>
      </c>
      <c r="D1076" s="56" t="s">
        <v>59</v>
      </c>
      <c r="E1076" s="62" t="str">
        <f>VLOOKUP(C1076,'[2]2024年门店-截止10.31'!A:C,3,0)</f>
        <v>营业</v>
      </c>
      <c r="F1076" s="63">
        <f>VLOOKUP(C1076,[2]面积!A:B,2,0)</f>
        <v>136</v>
      </c>
      <c r="G1076" s="57" t="str">
        <f>IF(OR(E1076="营业",E1076="装修中"),VLOOKUP(C1076,[2]当前组织架构!C:H,6,0),"")</f>
        <v>戴斌</v>
      </c>
      <c r="H1076" s="57" t="str">
        <f>IF(OR(E1076="营业",E1076="装修中"),VLOOKUP(C1076,[2]当前组织架构!C:H,5,0),"")</f>
        <v>池甜</v>
      </c>
      <c r="I1076" s="58">
        <v>298589.11</v>
      </c>
      <c r="J1076" s="58">
        <v>8696.7699999999604</v>
      </c>
      <c r="K1076" s="58">
        <v>289892.34000000003</v>
      </c>
      <c r="L1076" s="58">
        <v>13545.67</v>
      </c>
      <c r="M1076" s="58">
        <v>10913.75</v>
      </c>
      <c r="N1076" s="58">
        <v>6474.85</v>
      </c>
      <c r="O1076" s="58">
        <v>29740.35</v>
      </c>
      <c r="P1076" s="58">
        <v>0</v>
      </c>
      <c r="Q1076" s="58">
        <v>-966.60184977985898</v>
      </c>
      <c r="R1076" s="58">
        <v>59708.018150220101</v>
      </c>
      <c r="S1076" s="58">
        <v>10191.3140426874</v>
      </c>
      <c r="T1076" s="58">
        <v>0</v>
      </c>
      <c r="U1076" s="58">
        <v>4572.3500000000004</v>
      </c>
      <c r="V1076" s="58">
        <v>74471.682192907494</v>
      </c>
      <c r="W1076" s="58">
        <v>215420.65780709201</v>
      </c>
      <c r="X1076" s="58">
        <v>30176.17</v>
      </c>
      <c r="Y1076" s="58">
        <v>3181.5</v>
      </c>
      <c r="Z1076" s="58">
        <v>1272.17</v>
      </c>
      <c r="AA1076" s="58">
        <v>5129.38</v>
      </c>
      <c r="AB1076" s="58">
        <v>356.98113207546999</v>
      </c>
      <c r="AC1076" s="58">
        <v>0</v>
      </c>
      <c r="AD1076" s="58">
        <v>40116.201132075497</v>
      </c>
      <c r="AE1076" s="58">
        <v>4698</v>
      </c>
      <c r="AF1076" s="58">
        <v>0</v>
      </c>
      <c r="AG1076" s="58">
        <v>535.57000000000005</v>
      </c>
      <c r="AH1076" s="58">
        <v>250</v>
      </c>
      <c r="AI1076" s="58">
        <v>0</v>
      </c>
      <c r="AJ1076" s="58">
        <v>55.93</v>
      </c>
      <c r="AK1076" s="58">
        <v>56.59</v>
      </c>
      <c r="AL1076" s="58">
        <v>0</v>
      </c>
      <c r="AM1076" s="58">
        <v>1136.6300000000001</v>
      </c>
      <c r="AN1076" s="58">
        <v>940.13</v>
      </c>
      <c r="AO1076" s="58">
        <v>721.61</v>
      </c>
      <c r="AP1076" s="58">
        <v>0</v>
      </c>
      <c r="AQ1076" s="58">
        <v>87</v>
      </c>
      <c r="AR1076" s="58">
        <v>0</v>
      </c>
      <c r="AS1076" s="58">
        <v>0</v>
      </c>
      <c r="AT1076" s="58">
        <v>0</v>
      </c>
      <c r="AU1076" s="58">
        <v>0</v>
      </c>
      <c r="AV1076" s="58">
        <v>2440.2146367567202</v>
      </c>
      <c r="AW1076" s="58">
        <v>10921.674636756699</v>
      </c>
      <c r="AX1076" s="58">
        <v>19720</v>
      </c>
      <c r="AY1076" s="58">
        <v>13147</v>
      </c>
      <c r="AZ1076" s="58">
        <v>32867</v>
      </c>
      <c r="BA1076" s="58">
        <v>131515.78203825999</v>
      </c>
    </row>
    <row r="1077" spans="1:53">
      <c r="A1077" s="56">
        <v>202407</v>
      </c>
      <c r="B1077" s="56" t="s">
        <v>528</v>
      </c>
      <c r="C1077" s="56" t="s">
        <v>64</v>
      </c>
      <c r="D1077" s="56" t="s">
        <v>63</v>
      </c>
      <c r="E1077" s="62" t="str">
        <f>VLOOKUP(C1077,'[2]2024年门店-截止10.31'!A:C,3,0)</f>
        <v>营业</v>
      </c>
      <c r="F1077" s="63">
        <f>VLOOKUP(C1077,[2]面积!A:B,2,0)</f>
        <v>70</v>
      </c>
      <c r="G1077" s="57" t="str">
        <f>IF(OR(E1077="营业",E1077="装修中"),VLOOKUP(C1077,[2]当前组织架构!C:H,6,0),"")</f>
        <v>戴斌</v>
      </c>
      <c r="H1077" s="57" t="str">
        <f>IF(OR(E1077="营业",E1077="装修中"),VLOOKUP(C1077,[2]当前组织架构!C:H,5,0),"")</f>
        <v>董婷婷</v>
      </c>
      <c r="I1077" s="58">
        <v>277303.86</v>
      </c>
      <c r="J1077" s="58">
        <v>15696.44</v>
      </c>
      <c r="K1077" s="58">
        <v>261607.42</v>
      </c>
      <c r="L1077" s="58">
        <v>15166.8</v>
      </c>
      <c r="M1077" s="58">
        <v>12055.13</v>
      </c>
      <c r="N1077" s="58">
        <v>12368.72</v>
      </c>
      <c r="O1077" s="58">
        <v>32600.43</v>
      </c>
      <c r="P1077" s="58">
        <v>0</v>
      </c>
      <c r="Q1077" s="58">
        <v>-1150.0695260325599</v>
      </c>
      <c r="R1077" s="58">
        <v>71041.010473967399</v>
      </c>
      <c r="S1077" s="58">
        <v>11465.1342294606</v>
      </c>
      <c r="T1077" s="58">
        <v>0</v>
      </c>
      <c r="U1077" s="58">
        <v>2761.27</v>
      </c>
      <c r="V1077" s="58">
        <v>85267.414703428105</v>
      </c>
      <c r="W1077" s="58">
        <v>176340.005296572</v>
      </c>
      <c r="X1077" s="58">
        <v>33550.11</v>
      </c>
      <c r="Y1077" s="58">
        <v>666.5</v>
      </c>
      <c r="Z1077" s="58">
        <v>2280.7199999999998</v>
      </c>
      <c r="AA1077" s="58">
        <v>7255.6</v>
      </c>
      <c r="AB1077" s="58">
        <v>2361.90358490566</v>
      </c>
      <c r="AC1077" s="58">
        <v>0</v>
      </c>
      <c r="AD1077" s="58">
        <v>46114.833584905697</v>
      </c>
      <c r="AE1077" s="58">
        <v>6730.32</v>
      </c>
      <c r="AF1077" s="58">
        <v>0</v>
      </c>
      <c r="AG1077" s="58">
        <v>522.69000000000005</v>
      </c>
      <c r="AH1077" s="58">
        <v>630.78</v>
      </c>
      <c r="AI1077" s="58">
        <v>96</v>
      </c>
      <c r="AJ1077" s="58">
        <v>0</v>
      </c>
      <c r="AK1077" s="58">
        <v>47.58</v>
      </c>
      <c r="AL1077" s="58">
        <v>0</v>
      </c>
      <c r="AM1077" s="58">
        <v>1323.41</v>
      </c>
      <c r="AN1077" s="58">
        <v>2570.06</v>
      </c>
      <c r="AO1077" s="58">
        <v>923.39</v>
      </c>
      <c r="AP1077" s="58">
        <v>0</v>
      </c>
      <c r="AQ1077" s="58">
        <v>0</v>
      </c>
      <c r="AR1077" s="58">
        <v>0</v>
      </c>
      <c r="AS1077" s="58">
        <v>0</v>
      </c>
      <c r="AT1077" s="58">
        <v>0</v>
      </c>
      <c r="AU1077" s="58">
        <v>0</v>
      </c>
      <c r="AV1077" s="58">
        <v>2263.8520895869101</v>
      </c>
      <c r="AW1077" s="58">
        <v>15108.0820895869</v>
      </c>
      <c r="AX1077" s="58">
        <v>45850</v>
      </c>
      <c r="AY1077" s="58">
        <v>5216.9811320754698</v>
      </c>
      <c r="AZ1077" s="58">
        <v>51066.981132075503</v>
      </c>
      <c r="BA1077" s="58">
        <v>64050.108490003899</v>
      </c>
    </row>
    <row r="1078" spans="1:53">
      <c r="A1078" s="56">
        <v>202407</v>
      </c>
      <c r="B1078" s="56" t="s">
        <v>528</v>
      </c>
      <c r="C1078" s="56" t="s">
        <v>66</v>
      </c>
      <c r="D1078" s="56" t="s">
        <v>65</v>
      </c>
      <c r="E1078" s="62" t="str">
        <f>VLOOKUP(C1078,'[2]2024年门店-截止10.31'!A:C,3,0)</f>
        <v>营业</v>
      </c>
      <c r="F1078" s="63">
        <f>VLOOKUP(C1078,[2]面积!A:B,2,0)</f>
        <v>112</v>
      </c>
      <c r="G1078" s="57" t="str">
        <f>IF(OR(E1078="营业",E1078="装修中"),VLOOKUP(C1078,[2]当前组织架构!C:H,6,0),"")</f>
        <v>孙军</v>
      </c>
      <c r="H1078" s="57" t="str">
        <f>IF(OR(E1078="营业",E1078="装修中"),VLOOKUP(C1078,[2]当前组织架构!C:H,5,0),"")</f>
        <v>殷艳花</v>
      </c>
      <c r="I1078" s="58">
        <v>295185.78000000003</v>
      </c>
      <c r="J1078" s="58">
        <v>16708.63</v>
      </c>
      <c r="K1078" s="58">
        <v>278477.15000000002</v>
      </c>
      <c r="L1078" s="58">
        <v>15931.32</v>
      </c>
      <c r="M1078" s="58">
        <v>13048.91</v>
      </c>
      <c r="N1078" s="58">
        <v>13431.28</v>
      </c>
      <c r="O1078" s="58">
        <v>34660.53</v>
      </c>
      <c r="P1078" s="58">
        <v>0</v>
      </c>
      <c r="Q1078" s="58">
        <v>-1227.8276556211999</v>
      </c>
      <c r="R1078" s="58">
        <v>75844.2123443788</v>
      </c>
      <c r="S1078" s="58">
        <v>12206.138018081499</v>
      </c>
      <c r="T1078" s="58">
        <v>0</v>
      </c>
      <c r="U1078" s="58">
        <v>2741.91</v>
      </c>
      <c r="V1078" s="58">
        <v>90792.260362460307</v>
      </c>
      <c r="W1078" s="58">
        <v>187684.88963754001</v>
      </c>
      <c r="X1078" s="58">
        <v>40582.370000000003</v>
      </c>
      <c r="Y1078" s="58">
        <v>801.4</v>
      </c>
      <c r="Z1078" s="58">
        <v>875</v>
      </c>
      <c r="AA1078" s="58">
        <v>6375.36</v>
      </c>
      <c r="AB1078" s="58">
        <v>1643.1222641509401</v>
      </c>
      <c r="AC1078" s="58">
        <v>0</v>
      </c>
      <c r="AD1078" s="58">
        <v>50277.252264150899</v>
      </c>
      <c r="AE1078" s="58">
        <v>6000</v>
      </c>
      <c r="AF1078" s="58">
        <v>0</v>
      </c>
      <c r="AG1078" s="58">
        <v>573.91</v>
      </c>
      <c r="AH1078" s="58">
        <v>429.7</v>
      </c>
      <c r="AI1078" s="58">
        <v>98</v>
      </c>
      <c r="AJ1078" s="58">
        <v>46.02</v>
      </c>
      <c r="AK1078" s="58">
        <v>52.29</v>
      </c>
      <c r="AL1078" s="58">
        <v>0</v>
      </c>
      <c r="AM1078" s="58">
        <v>1627.58</v>
      </c>
      <c r="AN1078" s="58">
        <v>1884.66</v>
      </c>
      <c r="AO1078" s="58">
        <v>1060.98</v>
      </c>
      <c r="AP1078" s="58">
        <v>0</v>
      </c>
      <c r="AQ1078" s="58">
        <v>570</v>
      </c>
      <c r="AR1078" s="58">
        <v>0</v>
      </c>
      <c r="AS1078" s="58">
        <v>0</v>
      </c>
      <c r="AT1078" s="58">
        <v>0</v>
      </c>
      <c r="AU1078" s="58">
        <v>0</v>
      </c>
      <c r="AV1078" s="58">
        <v>2300.9515340313601</v>
      </c>
      <c r="AW1078" s="58">
        <v>14644.0915340314</v>
      </c>
      <c r="AX1078" s="58">
        <v>50185.314285714303</v>
      </c>
      <c r="AY1078" s="58">
        <v>9565.5471698113197</v>
      </c>
      <c r="AZ1078" s="58">
        <v>59750.861455525599</v>
      </c>
      <c r="BA1078" s="58">
        <v>63012.6843838321</v>
      </c>
    </row>
    <row r="1079" spans="1:53">
      <c r="A1079" s="56">
        <v>202407</v>
      </c>
      <c r="B1079" s="56" t="s">
        <v>528</v>
      </c>
      <c r="C1079" s="56" t="s">
        <v>68</v>
      </c>
      <c r="D1079" s="56" t="s">
        <v>67</v>
      </c>
      <c r="E1079" s="62" t="str">
        <f>VLOOKUP(C1079,'[2]2024年门店-截止10.31'!A:C,3,0)</f>
        <v>营业</v>
      </c>
      <c r="F1079" s="63">
        <f>VLOOKUP(C1079,[2]面积!A:B,2,0)</f>
        <v>79</v>
      </c>
      <c r="G1079" s="57" t="str">
        <f>IF(OR(E1079="营业",E1079="装修中"),VLOOKUP(C1079,[2]当前组织架构!C:H,6,0),"")</f>
        <v>孙军</v>
      </c>
      <c r="H1079" s="57" t="str">
        <f>IF(OR(E1079="营业",E1079="装修中"),VLOOKUP(C1079,[2]当前组织架构!C:H,5,0),"")</f>
        <v>郭洋</v>
      </c>
      <c r="I1079" s="58">
        <v>193517.2</v>
      </c>
      <c r="J1079" s="58">
        <v>10953.8</v>
      </c>
      <c r="K1079" s="58">
        <v>182563.4</v>
      </c>
      <c r="L1079" s="58">
        <v>10365.030000000001</v>
      </c>
      <c r="M1079" s="58">
        <v>8077.47</v>
      </c>
      <c r="N1079" s="58">
        <v>7500.91</v>
      </c>
      <c r="O1079" s="58">
        <v>22753.42</v>
      </c>
      <c r="P1079" s="58">
        <v>0</v>
      </c>
      <c r="Q1079" s="58">
        <v>-775.784767278564</v>
      </c>
      <c r="R1079" s="58">
        <v>47921.045232721401</v>
      </c>
      <c r="S1079" s="58">
        <v>7914.7589181738904</v>
      </c>
      <c r="T1079" s="58">
        <v>0</v>
      </c>
      <c r="U1079" s="58">
        <v>2032.16</v>
      </c>
      <c r="V1079" s="58">
        <v>57867.964150895299</v>
      </c>
      <c r="W1079" s="58">
        <v>124695.43584910499</v>
      </c>
      <c r="X1079" s="58">
        <v>29982.01</v>
      </c>
      <c r="Y1079" s="58">
        <v>4730.55</v>
      </c>
      <c r="Z1079" s="58">
        <v>145.91</v>
      </c>
      <c r="AA1079" s="58">
        <v>8092.01</v>
      </c>
      <c r="AB1079" s="58">
        <v>1254.1926415094299</v>
      </c>
      <c r="AC1079" s="58">
        <v>0</v>
      </c>
      <c r="AD1079" s="58">
        <v>44204.672641509402</v>
      </c>
      <c r="AE1079" s="58">
        <v>675</v>
      </c>
      <c r="AF1079" s="58">
        <v>0</v>
      </c>
      <c r="AG1079" s="58">
        <v>1417.92</v>
      </c>
      <c r="AH1079" s="58">
        <v>891.67</v>
      </c>
      <c r="AI1079" s="58">
        <v>1354</v>
      </c>
      <c r="AJ1079" s="58">
        <v>1225.1600000000001</v>
      </c>
      <c r="AK1079" s="58">
        <v>38.15</v>
      </c>
      <c r="AL1079" s="58">
        <v>0</v>
      </c>
      <c r="AM1079" s="58">
        <v>7138.41</v>
      </c>
      <c r="AN1079" s="58">
        <v>542.82000000000005</v>
      </c>
      <c r="AO1079" s="58">
        <v>1079.99</v>
      </c>
      <c r="AP1079" s="58">
        <v>2000</v>
      </c>
      <c r="AQ1079" s="58">
        <v>50</v>
      </c>
      <c r="AR1079" s="58">
        <v>0</v>
      </c>
      <c r="AS1079" s="58">
        <v>0</v>
      </c>
      <c r="AT1079" s="58">
        <v>0</v>
      </c>
      <c r="AU1079" s="58">
        <v>0</v>
      </c>
      <c r="AV1079" s="58">
        <v>1841.8836619139599</v>
      </c>
      <c r="AW1079" s="58">
        <v>18255.003661914001</v>
      </c>
      <c r="AX1079" s="58">
        <v>75238.095238095193</v>
      </c>
      <c r="AY1079" s="58">
        <v>7550.4716981132096</v>
      </c>
      <c r="AZ1079" s="58">
        <v>82788.566936208401</v>
      </c>
      <c r="BA1079" s="58">
        <v>-20552.807390526799</v>
      </c>
    </row>
    <row r="1080" spans="1:53">
      <c r="A1080" s="56">
        <v>202407</v>
      </c>
      <c r="B1080" s="56" t="s">
        <v>528</v>
      </c>
      <c r="C1080" s="56" t="s">
        <v>70</v>
      </c>
      <c r="D1080" s="56" t="s">
        <v>69</v>
      </c>
      <c r="E1080" s="62" t="str">
        <f>VLOOKUP(C1080,'[2]2024年门店-截止10.31'!A:C,3,0)</f>
        <v>营业</v>
      </c>
      <c r="F1080" s="63">
        <f>VLOOKUP(C1080,[2]面积!A:B,2,0)</f>
        <v>93.91</v>
      </c>
      <c r="G1080" s="57" t="str">
        <f>IF(OR(E1080="营业",E1080="装修中"),VLOOKUP(C1080,[2]当前组织架构!C:H,6,0),"")</f>
        <v>戴斌</v>
      </c>
      <c r="H1080" s="57" t="str">
        <f>IF(OR(E1080="营业",E1080="装修中"),VLOOKUP(C1080,[2]当前组织架构!C:H,5,0),"")</f>
        <v>冯珏</v>
      </c>
      <c r="I1080" s="58">
        <v>262225.17</v>
      </c>
      <c r="J1080" s="58">
        <v>14842.93</v>
      </c>
      <c r="K1080" s="58">
        <v>247382.24</v>
      </c>
      <c r="L1080" s="58">
        <v>15277.86</v>
      </c>
      <c r="M1080" s="58">
        <v>11275.91</v>
      </c>
      <c r="N1080" s="58">
        <v>14712.48</v>
      </c>
      <c r="O1080" s="58">
        <v>32491.68</v>
      </c>
      <c r="P1080" s="58">
        <v>0</v>
      </c>
      <c r="Q1080" s="58">
        <v>-1175.03087079793</v>
      </c>
      <c r="R1080" s="58">
        <v>72582.899129202095</v>
      </c>
      <c r="S1080" s="58">
        <v>11520.346611082899</v>
      </c>
      <c r="T1080" s="58">
        <v>0</v>
      </c>
      <c r="U1080" s="58">
        <v>2759.83</v>
      </c>
      <c r="V1080" s="58">
        <v>86863.075740284999</v>
      </c>
      <c r="W1080" s="58">
        <v>160519.16425971501</v>
      </c>
      <c r="X1080" s="58">
        <v>32684.78</v>
      </c>
      <c r="Y1080" s="58">
        <v>3675.68</v>
      </c>
      <c r="Z1080" s="58">
        <v>1698.72</v>
      </c>
      <c r="AA1080" s="58">
        <v>8212.6299999999992</v>
      </c>
      <c r="AB1080" s="58">
        <v>2342.7684905660399</v>
      </c>
      <c r="AC1080" s="58">
        <v>0</v>
      </c>
      <c r="AD1080" s="58">
        <v>48614.578490565997</v>
      </c>
      <c r="AE1080" s="58">
        <v>4833.3</v>
      </c>
      <c r="AF1080" s="58">
        <v>0</v>
      </c>
      <c r="AG1080" s="58">
        <v>517.83000000000004</v>
      </c>
      <c r="AH1080" s="58">
        <v>421</v>
      </c>
      <c r="AI1080" s="58">
        <v>154</v>
      </c>
      <c r="AJ1080" s="58">
        <v>0</v>
      </c>
      <c r="AK1080" s="58">
        <v>48.82</v>
      </c>
      <c r="AL1080" s="58">
        <v>0</v>
      </c>
      <c r="AM1080" s="58">
        <v>673.26</v>
      </c>
      <c r="AN1080" s="58">
        <v>264.52</v>
      </c>
      <c r="AO1080" s="58">
        <v>1099.95</v>
      </c>
      <c r="AP1080" s="58">
        <v>0</v>
      </c>
      <c r="AQ1080" s="58">
        <v>0</v>
      </c>
      <c r="AR1080" s="58">
        <v>0</v>
      </c>
      <c r="AS1080" s="58">
        <v>0</v>
      </c>
      <c r="AT1080" s="58">
        <v>0</v>
      </c>
      <c r="AU1080" s="58">
        <v>0</v>
      </c>
      <c r="AV1080" s="58">
        <v>2672.1715340313599</v>
      </c>
      <c r="AW1080" s="58">
        <v>10684.851534031401</v>
      </c>
      <c r="AX1080" s="58">
        <v>68010.219047619001</v>
      </c>
      <c r="AY1080" s="58">
        <v>9745.3773584905703</v>
      </c>
      <c r="AZ1080" s="58">
        <v>77755.596406109602</v>
      </c>
      <c r="BA1080" s="58">
        <v>23464.137829007999</v>
      </c>
    </row>
    <row r="1081" spans="1:53">
      <c r="A1081" s="56">
        <v>202407</v>
      </c>
      <c r="B1081" s="56" t="s">
        <v>528</v>
      </c>
      <c r="C1081" s="56" t="s">
        <v>72</v>
      </c>
      <c r="D1081" s="56" t="s">
        <v>71</v>
      </c>
      <c r="E1081" s="62" t="str">
        <f>VLOOKUP(C1081,'[2]2024年门店-截止10.31'!A:C,3,0)</f>
        <v>营业</v>
      </c>
      <c r="F1081" s="63">
        <f>VLOOKUP(C1081,[2]面积!A:B,2,0)</f>
        <v>132</v>
      </c>
      <c r="G1081" s="57" t="str">
        <f>IF(OR(E1081="营业",E1081="装修中"),VLOOKUP(C1081,[2]当前组织架构!C:H,6,0),"")</f>
        <v>戴斌</v>
      </c>
      <c r="H1081" s="57" t="str">
        <f>IF(OR(E1081="营业",E1081="装修中"),VLOOKUP(C1081,[2]当前组织架构!C:H,5,0),"")</f>
        <v>冯珏</v>
      </c>
      <c r="I1081" s="58">
        <v>697801.07</v>
      </c>
      <c r="J1081" s="58">
        <v>39498.169999999896</v>
      </c>
      <c r="K1081" s="58">
        <v>658302.9</v>
      </c>
      <c r="L1081" s="58">
        <v>40416.44</v>
      </c>
      <c r="M1081" s="58">
        <v>25348.17</v>
      </c>
      <c r="N1081" s="58">
        <v>11560.86</v>
      </c>
      <c r="O1081" s="58">
        <v>75642.259999999995</v>
      </c>
      <c r="P1081" s="58">
        <v>0</v>
      </c>
      <c r="Q1081" s="58">
        <v>-2436.9149864412202</v>
      </c>
      <c r="R1081" s="58">
        <v>150530.81501355901</v>
      </c>
      <c r="S1081" s="58">
        <v>25850.838343940199</v>
      </c>
      <c r="T1081" s="58">
        <v>0</v>
      </c>
      <c r="U1081" s="58">
        <v>2646.02</v>
      </c>
      <c r="V1081" s="58">
        <v>179027.67335749901</v>
      </c>
      <c r="W1081" s="58">
        <v>479275.22664250102</v>
      </c>
      <c r="X1081" s="58">
        <v>57478.46</v>
      </c>
      <c r="Y1081" s="58">
        <v>5379.74</v>
      </c>
      <c r="Z1081" s="58">
        <v>3397.07</v>
      </c>
      <c r="AA1081" s="58">
        <v>4182.7</v>
      </c>
      <c r="AB1081" s="58">
        <v>1860.81679245283</v>
      </c>
      <c r="AC1081" s="58">
        <v>0</v>
      </c>
      <c r="AD1081" s="58">
        <v>72298.786792452796</v>
      </c>
      <c r="AE1081" s="58">
        <v>9000</v>
      </c>
      <c r="AF1081" s="58">
        <v>60</v>
      </c>
      <c r="AG1081" s="58">
        <v>837.72</v>
      </c>
      <c r="AH1081" s="58">
        <v>667.83</v>
      </c>
      <c r="AI1081" s="58">
        <v>40</v>
      </c>
      <c r="AJ1081" s="58">
        <v>138.06</v>
      </c>
      <c r="AK1081" s="58">
        <v>45.62</v>
      </c>
      <c r="AL1081" s="58">
        <v>0</v>
      </c>
      <c r="AM1081" s="58">
        <v>2070.4299999999998</v>
      </c>
      <c r="AN1081" s="58">
        <v>813.31</v>
      </c>
      <c r="AO1081" s="58">
        <v>1202.0899999999999</v>
      </c>
      <c r="AP1081" s="58">
        <v>0</v>
      </c>
      <c r="AQ1081" s="58">
        <v>426</v>
      </c>
      <c r="AR1081" s="58">
        <v>0</v>
      </c>
      <c r="AS1081" s="58">
        <v>0</v>
      </c>
      <c r="AT1081" s="58">
        <v>0</v>
      </c>
      <c r="AU1081" s="58">
        <v>0</v>
      </c>
      <c r="AV1081" s="58">
        <v>2672.1715340313599</v>
      </c>
      <c r="AW1081" s="58">
        <v>17973.231534031402</v>
      </c>
      <c r="AX1081" s="58">
        <v>103949.46666666699</v>
      </c>
      <c r="AY1081" s="58">
        <v>11207.5471698113</v>
      </c>
      <c r="AZ1081" s="58">
        <v>115157.013836478</v>
      </c>
      <c r="BA1081" s="58">
        <v>273846.194479539</v>
      </c>
    </row>
    <row r="1082" spans="1:53">
      <c r="A1082" s="56">
        <v>202407</v>
      </c>
      <c r="B1082" s="56" t="s">
        <v>528</v>
      </c>
      <c r="C1082" s="56" t="s">
        <v>74</v>
      </c>
      <c r="D1082" s="56" t="s">
        <v>73</v>
      </c>
      <c r="E1082" s="62" t="str">
        <f>VLOOKUP(C1082,'[2]2024年门店-截止10.31'!A:C,3,0)</f>
        <v>营业</v>
      </c>
      <c r="F1082" s="63">
        <f>VLOOKUP(C1082,[2]面积!A:B,2,0)</f>
        <v>70</v>
      </c>
      <c r="G1082" s="57" t="str">
        <f>IF(OR(E1082="营业",E1082="装修中"),VLOOKUP(C1082,[2]当前组织架构!C:H,6,0),"")</f>
        <v>戴斌</v>
      </c>
      <c r="H1082" s="57" t="str">
        <f>IF(OR(E1082="营业",E1082="装修中"),VLOOKUP(C1082,[2]当前组织架构!C:H,5,0),"")</f>
        <v>冯珏</v>
      </c>
      <c r="I1082" s="58">
        <v>213153.65</v>
      </c>
      <c r="J1082" s="58">
        <v>12065.3</v>
      </c>
      <c r="K1082" s="58">
        <v>201088.35</v>
      </c>
      <c r="L1082" s="58">
        <v>9768.58</v>
      </c>
      <c r="M1082" s="58">
        <v>9625.43</v>
      </c>
      <c r="N1082" s="58">
        <v>11910.81</v>
      </c>
      <c r="O1082" s="58">
        <v>25950.25</v>
      </c>
      <c r="P1082" s="58">
        <v>0</v>
      </c>
      <c r="Q1082" s="58">
        <v>-912.12530991171104</v>
      </c>
      <c r="R1082" s="58">
        <v>56342.944690088298</v>
      </c>
      <c r="S1082" s="58">
        <v>9115.51278930023</v>
      </c>
      <c r="T1082" s="58">
        <v>0</v>
      </c>
      <c r="U1082" s="58">
        <v>2673.06</v>
      </c>
      <c r="V1082" s="58">
        <v>68131.517479388494</v>
      </c>
      <c r="W1082" s="58">
        <v>132956.832520611</v>
      </c>
      <c r="X1082" s="58">
        <v>26903.599999999999</v>
      </c>
      <c r="Y1082" s="58">
        <v>3260.59</v>
      </c>
      <c r="Z1082" s="58">
        <v>1511.17</v>
      </c>
      <c r="AA1082" s="58">
        <v>4236.45</v>
      </c>
      <c r="AB1082" s="58">
        <v>1841.4090566037701</v>
      </c>
      <c r="AC1082" s="58">
        <v>0</v>
      </c>
      <c r="AD1082" s="58">
        <v>37753.219056603797</v>
      </c>
      <c r="AE1082" s="58">
        <v>3627.06</v>
      </c>
      <c r="AF1082" s="58">
        <v>0</v>
      </c>
      <c r="AG1082" s="58">
        <v>218.98</v>
      </c>
      <c r="AH1082" s="58">
        <v>557.16</v>
      </c>
      <c r="AI1082" s="58">
        <v>0</v>
      </c>
      <c r="AJ1082" s="58">
        <v>35.4</v>
      </c>
      <c r="AK1082" s="58">
        <v>35.979999999999997</v>
      </c>
      <c r="AL1082" s="58">
        <v>0</v>
      </c>
      <c r="AM1082" s="58">
        <v>687.96</v>
      </c>
      <c r="AN1082" s="58">
        <v>1192.6099999999999</v>
      </c>
      <c r="AO1082" s="58">
        <v>487.63</v>
      </c>
      <c r="AP1082" s="58">
        <v>0</v>
      </c>
      <c r="AQ1082" s="58">
        <v>0</v>
      </c>
      <c r="AR1082" s="58">
        <v>0</v>
      </c>
      <c r="AS1082" s="58">
        <v>0</v>
      </c>
      <c r="AT1082" s="58">
        <v>0</v>
      </c>
      <c r="AU1082" s="58">
        <v>0</v>
      </c>
      <c r="AV1082" s="58">
        <v>2672.1715340313599</v>
      </c>
      <c r="AW1082" s="58">
        <v>9514.9515340313592</v>
      </c>
      <c r="AX1082" s="58">
        <v>36500</v>
      </c>
      <c r="AY1082" s="58">
        <v>7264.1509433962301</v>
      </c>
      <c r="AZ1082" s="58">
        <v>43764.150943396198</v>
      </c>
      <c r="BA1082" s="58">
        <v>41924.510986579597</v>
      </c>
    </row>
    <row r="1083" spans="1:53">
      <c r="A1083" s="56">
        <v>202407</v>
      </c>
      <c r="B1083" s="56" t="s">
        <v>528</v>
      </c>
      <c r="C1083" s="56" t="s">
        <v>78</v>
      </c>
      <c r="D1083" s="56" t="s">
        <v>77</v>
      </c>
      <c r="E1083" s="62" t="str">
        <f>VLOOKUP(C1083,'[2]2024年门店-截止10.31'!A:C,3,0)</f>
        <v>营业</v>
      </c>
      <c r="F1083" s="63">
        <f>VLOOKUP(C1083,[2]面积!A:B,2,0)</f>
        <v>70.349999999999994</v>
      </c>
      <c r="G1083" s="57" t="str">
        <f>IF(OR(E1083="营业",E1083="装修中"),VLOOKUP(C1083,[2]当前组织架构!C:H,6,0),"")</f>
        <v>戴斌</v>
      </c>
      <c r="H1083" s="57" t="str">
        <f>IF(OR(E1083="营业",E1083="装修中"),VLOOKUP(C1083,[2]当前组织架构!C:H,5,0),"")</f>
        <v>董婷婷</v>
      </c>
      <c r="I1083" s="58">
        <v>181769.48</v>
      </c>
      <c r="J1083" s="58">
        <v>10288.84</v>
      </c>
      <c r="K1083" s="58">
        <v>171480.64</v>
      </c>
      <c r="L1083" s="58">
        <v>10425.469999999999</v>
      </c>
      <c r="M1083" s="58">
        <v>8373.06</v>
      </c>
      <c r="N1083" s="58">
        <v>11423.53</v>
      </c>
      <c r="O1083" s="58">
        <v>23340.79</v>
      </c>
      <c r="P1083" s="58">
        <v>0</v>
      </c>
      <c r="Q1083" s="58">
        <v>-853.30488908675704</v>
      </c>
      <c r="R1083" s="58">
        <v>52709.545110913197</v>
      </c>
      <c r="S1083" s="58">
        <v>8305.6605628487105</v>
      </c>
      <c r="T1083" s="58">
        <v>0</v>
      </c>
      <c r="U1083" s="58">
        <v>2906.08</v>
      </c>
      <c r="V1083" s="58">
        <v>63921.285673762002</v>
      </c>
      <c r="W1083" s="58">
        <v>107559.354326238</v>
      </c>
      <c r="X1083" s="58">
        <v>27218.06</v>
      </c>
      <c r="Y1083" s="58">
        <v>137.5</v>
      </c>
      <c r="Z1083" s="58">
        <v>840.74</v>
      </c>
      <c r="AA1083" s="58">
        <v>7279.52</v>
      </c>
      <c r="AB1083" s="58">
        <v>626.79547169811303</v>
      </c>
      <c r="AC1083" s="58">
        <v>0</v>
      </c>
      <c r="AD1083" s="58">
        <v>36102.615471698096</v>
      </c>
      <c r="AE1083" s="58">
        <v>8310.27</v>
      </c>
      <c r="AF1083" s="58">
        <v>200</v>
      </c>
      <c r="AG1083" s="58">
        <v>468.33</v>
      </c>
      <c r="AH1083" s="58">
        <v>-157.47999999999999</v>
      </c>
      <c r="AI1083" s="58">
        <v>0</v>
      </c>
      <c r="AJ1083" s="58">
        <v>108.85</v>
      </c>
      <c r="AK1083" s="58">
        <v>42.37</v>
      </c>
      <c r="AL1083" s="58">
        <v>0</v>
      </c>
      <c r="AM1083" s="58">
        <v>646.41</v>
      </c>
      <c r="AN1083" s="58">
        <v>2185</v>
      </c>
      <c r="AO1083" s="58">
        <v>702.51</v>
      </c>
      <c r="AP1083" s="58">
        <v>0</v>
      </c>
      <c r="AQ1083" s="58">
        <v>120</v>
      </c>
      <c r="AR1083" s="58">
        <v>0</v>
      </c>
      <c r="AS1083" s="58">
        <v>0</v>
      </c>
      <c r="AT1083" s="58">
        <v>0</v>
      </c>
      <c r="AU1083" s="58">
        <v>0</v>
      </c>
      <c r="AV1083" s="58">
        <v>2263.8520895869101</v>
      </c>
      <c r="AW1083" s="58">
        <v>14890.112089586901</v>
      </c>
      <c r="AX1083" s="58">
        <v>22615.304761904801</v>
      </c>
      <c r="AY1083" s="58">
        <v>8578.1698113207494</v>
      </c>
      <c r="AZ1083" s="58">
        <v>31193.474573225601</v>
      </c>
      <c r="BA1083" s="58">
        <v>25373.1521917274</v>
      </c>
    </row>
    <row r="1084" spans="1:53">
      <c r="A1084" s="56">
        <v>202407</v>
      </c>
      <c r="B1084" s="56" t="s">
        <v>528</v>
      </c>
      <c r="C1084" s="56" t="s">
        <v>80</v>
      </c>
      <c r="D1084" s="56" t="s">
        <v>79</v>
      </c>
      <c r="E1084" s="62" t="str">
        <f>VLOOKUP(C1084,'[2]2024年门店-截止10.31'!A:C,3,0)</f>
        <v>营业</v>
      </c>
      <c r="F1084" s="63">
        <f>VLOOKUP(C1084,[2]面积!A:B,2,0)</f>
        <v>115.71</v>
      </c>
      <c r="G1084" s="57" t="str">
        <f>IF(OR(E1084="营业",E1084="装修中"),VLOOKUP(C1084,[2]当前组织架构!C:H,6,0),"")</f>
        <v>戴斌</v>
      </c>
      <c r="H1084" s="57" t="str">
        <f>IF(OR(E1084="营业",E1084="装修中"),VLOOKUP(C1084,[2]当前组织架构!C:H,5,0),"")</f>
        <v>冯珏</v>
      </c>
      <c r="I1084" s="58">
        <v>617892.31999999995</v>
      </c>
      <c r="J1084" s="58">
        <v>34975.039999999899</v>
      </c>
      <c r="K1084" s="58">
        <v>582917.28</v>
      </c>
      <c r="L1084" s="58">
        <v>29794.57</v>
      </c>
      <c r="M1084" s="58">
        <v>20493.740000000002</v>
      </c>
      <c r="N1084" s="58">
        <v>10613.33</v>
      </c>
      <c r="O1084" s="58">
        <v>68671.039999999994</v>
      </c>
      <c r="P1084" s="58">
        <v>0</v>
      </c>
      <c r="Q1084" s="58">
        <v>-2064.2105738599398</v>
      </c>
      <c r="R1084" s="58">
        <v>127508.46942614</v>
      </c>
      <c r="S1084" s="58">
        <v>22987.7255977637</v>
      </c>
      <c r="T1084" s="58">
        <v>0</v>
      </c>
      <c r="U1084" s="58">
        <v>2579.67</v>
      </c>
      <c r="V1084" s="58">
        <v>153075.86502390401</v>
      </c>
      <c r="W1084" s="58">
        <v>429841.41497609601</v>
      </c>
      <c r="X1084" s="58">
        <v>54109.81</v>
      </c>
      <c r="Y1084" s="58">
        <v>7492.97</v>
      </c>
      <c r="Z1084" s="58">
        <v>4076.08</v>
      </c>
      <c r="AA1084" s="58">
        <v>8490.18</v>
      </c>
      <c r="AB1084" s="58">
        <v>1427.27981132076</v>
      </c>
      <c r="AC1084" s="58">
        <v>0</v>
      </c>
      <c r="AD1084" s="58">
        <v>75596.319811320805</v>
      </c>
      <c r="AE1084" s="58">
        <v>3443.86</v>
      </c>
      <c r="AF1084" s="58">
        <v>345</v>
      </c>
      <c r="AG1084" s="58">
        <v>1116.01</v>
      </c>
      <c r="AH1084" s="58">
        <v>763.16</v>
      </c>
      <c r="AI1084" s="58">
        <v>486</v>
      </c>
      <c r="AJ1084" s="58">
        <v>283.91000000000003</v>
      </c>
      <c r="AK1084" s="58">
        <v>45.58</v>
      </c>
      <c r="AL1084" s="58">
        <v>0</v>
      </c>
      <c r="AM1084" s="58">
        <v>2079.48</v>
      </c>
      <c r="AN1084" s="58">
        <v>804.76</v>
      </c>
      <c r="AO1084" s="58">
        <v>802.12</v>
      </c>
      <c r="AP1084" s="58">
        <v>0</v>
      </c>
      <c r="AQ1084" s="58">
        <v>0</v>
      </c>
      <c r="AR1084" s="58">
        <v>0</v>
      </c>
      <c r="AS1084" s="58">
        <v>0</v>
      </c>
      <c r="AT1084" s="58">
        <v>0</v>
      </c>
      <c r="AU1084" s="58">
        <v>0</v>
      </c>
      <c r="AV1084" s="58">
        <v>2672.1715340313599</v>
      </c>
      <c r="AW1084" s="58">
        <v>12842.0515340314</v>
      </c>
      <c r="AX1084" s="58">
        <v>75063.066666666695</v>
      </c>
      <c r="AY1084" s="58">
        <v>10697.7169811321</v>
      </c>
      <c r="AZ1084" s="58">
        <v>85760.783647798802</v>
      </c>
      <c r="BA1084" s="58">
        <v>255642.25998294499</v>
      </c>
    </row>
    <row r="1085" spans="1:53">
      <c r="A1085" s="56">
        <v>202407</v>
      </c>
      <c r="B1085" s="56" t="s">
        <v>528</v>
      </c>
      <c r="C1085" s="56" t="s">
        <v>82</v>
      </c>
      <c r="D1085" s="56" t="s">
        <v>81</v>
      </c>
      <c r="E1085" s="62" t="str">
        <f>VLOOKUP(C1085,'[2]2024年门店-截止10.31'!A:C,3,0)</f>
        <v>营业</v>
      </c>
      <c r="F1085" s="63">
        <f>VLOOKUP(C1085,[2]面积!A:B,2,0)</f>
        <v>66.19</v>
      </c>
      <c r="G1085" s="57" t="str">
        <f>IF(OR(E1085="营业",E1085="装修中"),VLOOKUP(C1085,[2]当前组织架构!C:H,6,0),"")</f>
        <v>孙军</v>
      </c>
      <c r="H1085" s="57" t="str">
        <f>IF(OR(E1085="营业",E1085="装修中"),VLOOKUP(C1085,[2]当前组织架构!C:H,5,0),"")</f>
        <v>甘胜斌</v>
      </c>
      <c r="I1085" s="58">
        <v>214942.2</v>
      </c>
      <c r="J1085" s="58">
        <v>12166.54</v>
      </c>
      <c r="K1085" s="58">
        <v>202775.66</v>
      </c>
      <c r="L1085" s="58">
        <v>12700.33</v>
      </c>
      <c r="M1085" s="58">
        <v>10109.68</v>
      </c>
      <c r="N1085" s="58">
        <v>10251.790000000001</v>
      </c>
      <c r="O1085" s="58">
        <v>27361.85</v>
      </c>
      <c r="P1085" s="58">
        <v>0</v>
      </c>
      <c r="Q1085" s="58">
        <v>-962.60366954833501</v>
      </c>
      <c r="R1085" s="58">
        <v>59461.046330451703</v>
      </c>
      <c r="S1085" s="58">
        <v>9614.1613850683807</v>
      </c>
      <c r="T1085" s="58">
        <v>0</v>
      </c>
      <c r="U1085" s="58">
        <v>1515.66</v>
      </c>
      <c r="V1085" s="58">
        <v>70590.867715519998</v>
      </c>
      <c r="W1085" s="58">
        <v>132184.79228448001</v>
      </c>
      <c r="X1085" s="58">
        <v>24297.439999999999</v>
      </c>
      <c r="Y1085" s="58">
        <v>2578.88</v>
      </c>
      <c r="Z1085" s="58">
        <v>528</v>
      </c>
      <c r="AA1085" s="58">
        <v>7025.54</v>
      </c>
      <c r="AB1085" s="58">
        <v>1341.86962264151</v>
      </c>
      <c r="AC1085" s="58">
        <v>0</v>
      </c>
      <c r="AD1085" s="58">
        <v>35771.729622641498</v>
      </c>
      <c r="AE1085" s="58">
        <v>6265</v>
      </c>
      <c r="AF1085" s="58">
        <v>0</v>
      </c>
      <c r="AG1085" s="58">
        <v>344.21</v>
      </c>
      <c r="AH1085" s="58">
        <v>328.9</v>
      </c>
      <c r="AI1085" s="58">
        <v>311</v>
      </c>
      <c r="AJ1085" s="58">
        <v>0</v>
      </c>
      <c r="AK1085" s="58">
        <v>39.17</v>
      </c>
      <c r="AL1085" s="58">
        <v>0</v>
      </c>
      <c r="AM1085" s="58">
        <v>969.43</v>
      </c>
      <c r="AN1085" s="58">
        <v>2387.46</v>
      </c>
      <c r="AO1085" s="58">
        <v>921.04</v>
      </c>
      <c r="AP1085" s="58">
        <v>0</v>
      </c>
      <c r="AQ1085" s="58">
        <v>367</v>
      </c>
      <c r="AR1085" s="58">
        <v>0</v>
      </c>
      <c r="AS1085" s="58">
        <v>0</v>
      </c>
      <c r="AT1085" s="58">
        <v>0</v>
      </c>
      <c r="AU1085" s="58">
        <v>0</v>
      </c>
      <c r="AV1085" s="58">
        <v>2292.45466534449</v>
      </c>
      <c r="AW1085" s="58">
        <v>14225.6646653445</v>
      </c>
      <c r="AX1085" s="58">
        <v>36940.323809523798</v>
      </c>
      <c r="AY1085" s="58">
        <v>6212.5943396226403</v>
      </c>
      <c r="AZ1085" s="58">
        <v>43152.918149146397</v>
      </c>
      <c r="BA1085" s="58">
        <v>39034.479847347597</v>
      </c>
    </row>
    <row r="1086" spans="1:53">
      <c r="A1086" s="56">
        <v>202407</v>
      </c>
      <c r="B1086" s="56" t="s">
        <v>528</v>
      </c>
      <c r="C1086" s="56" t="s">
        <v>84</v>
      </c>
      <c r="D1086" s="56" t="s">
        <v>83</v>
      </c>
      <c r="E1086" s="62" t="str">
        <f>VLOOKUP(C1086,'[2]2024年门店-截止10.31'!A:C,3,0)</f>
        <v>营业</v>
      </c>
      <c r="F1086" s="63">
        <f>VLOOKUP(C1086,[2]面积!A:B,2,0)</f>
        <v>70</v>
      </c>
      <c r="G1086" s="57" t="str">
        <f>IF(OR(E1086="营业",E1086="装修中"),VLOOKUP(C1086,[2]当前组织架构!C:H,6,0),"")</f>
        <v>孙军</v>
      </c>
      <c r="H1086" s="57" t="str">
        <f>IF(OR(E1086="营业",E1086="装修中"),VLOOKUP(C1086,[2]当前组织架构!C:H,5,0),"")</f>
        <v>甘胜斌</v>
      </c>
      <c r="I1086" s="58">
        <v>192743.62</v>
      </c>
      <c r="J1086" s="58">
        <v>10910.02</v>
      </c>
      <c r="K1086" s="58">
        <v>181833.60000000001</v>
      </c>
      <c r="L1086" s="58">
        <v>11088.22</v>
      </c>
      <c r="M1086" s="58">
        <v>9607.7199999999993</v>
      </c>
      <c r="N1086" s="58">
        <v>15360.28</v>
      </c>
      <c r="O1086" s="58">
        <v>26702.639999999999</v>
      </c>
      <c r="P1086" s="58">
        <v>0</v>
      </c>
      <c r="Q1086" s="58">
        <v>-999.80568755231104</v>
      </c>
      <c r="R1086" s="58">
        <v>61759.054312447697</v>
      </c>
      <c r="S1086" s="58">
        <v>9578.5303344568892</v>
      </c>
      <c r="T1086" s="58">
        <v>0</v>
      </c>
      <c r="U1086" s="58">
        <v>2933.91</v>
      </c>
      <c r="V1086" s="58">
        <v>74271.494646904597</v>
      </c>
      <c r="W1086" s="58">
        <v>107562.105353095</v>
      </c>
      <c r="X1086" s="58">
        <v>27402.19</v>
      </c>
      <c r="Y1086" s="58">
        <v>198.04</v>
      </c>
      <c r="Z1086" s="58">
        <v>502.1</v>
      </c>
      <c r="AA1086" s="58">
        <v>6470.46</v>
      </c>
      <c r="AB1086" s="58">
        <v>1859.7545283018901</v>
      </c>
      <c r="AC1086" s="58">
        <v>0</v>
      </c>
      <c r="AD1086" s="58">
        <v>36432.5445283019</v>
      </c>
      <c r="AE1086" s="58">
        <v>4413.3</v>
      </c>
      <c r="AF1086" s="58">
        <v>37.53</v>
      </c>
      <c r="AG1086" s="58">
        <v>577.80999999999995</v>
      </c>
      <c r="AH1086" s="58">
        <v>656.7</v>
      </c>
      <c r="AI1086" s="58">
        <v>510</v>
      </c>
      <c r="AJ1086" s="58">
        <v>168.14</v>
      </c>
      <c r="AK1086" s="58">
        <v>33.46</v>
      </c>
      <c r="AL1086" s="58">
        <v>0</v>
      </c>
      <c r="AM1086" s="58">
        <v>2545.59</v>
      </c>
      <c r="AN1086" s="58">
        <v>1728.93</v>
      </c>
      <c r="AO1086" s="58">
        <v>941.29</v>
      </c>
      <c r="AP1086" s="58">
        <v>0</v>
      </c>
      <c r="AQ1086" s="58">
        <v>150</v>
      </c>
      <c r="AR1086" s="58">
        <v>0</v>
      </c>
      <c r="AS1086" s="58">
        <v>0</v>
      </c>
      <c r="AT1086" s="58">
        <v>0</v>
      </c>
      <c r="AU1086" s="58">
        <v>0</v>
      </c>
      <c r="AV1086" s="58">
        <v>2292.45466534449</v>
      </c>
      <c r="AW1086" s="58">
        <v>14055.2046653445</v>
      </c>
      <c r="AX1086" s="58">
        <v>14512.209523809501</v>
      </c>
      <c r="AY1086" s="58">
        <v>1981.1320754717001</v>
      </c>
      <c r="AZ1086" s="58">
        <v>16493.341599281201</v>
      </c>
      <c r="BA1086" s="58">
        <v>40581.014560167401</v>
      </c>
    </row>
    <row r="1087" spans="1:53">
      <c r="A1087" s="56">
        <v>202407</v>
      </c>
      <c r="B1087" s="56" t="s">
        <v>528</v>
      </c>
      <c r="C1087" s="56" t="s">
        <v>86</v>
      </c>
      <c r="D1087" s="56" t="s">
        <v>85</v>
      </c>
      <c r="E1087" s="62" t="str">
        <f>VLOOKUP(C1087,'[2]2024年门店-截止10.31'!A:C,3,0)</f>
        <v>营业</v>
      </c>
      <c r="F1087" s="63">
        <f>VLOOKUP(C1087,[2]面积!A:B,2,0)</f>
        <v>91</v>
      </c>
      <c r="G1087" s="57" t="str">
        <f>IF(OR(E1087="营业",E1087="装修中"),VLOOKUP(C1087,[2]当前组织架构!C:H,6,0),"")</f>
        <v>戴斌</v>
      </c>
      <c r="H1087" s="57" t="str">
        <f>IF(OR(E1087="营业",E1087="装修中"),VLOOKUP(C1087,[2]当前组织架构!C:H,5,0),"")</f>
        <v>冯珏</v>
      </c>
      <c r="I1087" s="58">
        <v>287648.73</v>
      </c>
      <c r="J1087" s="58">
        <v>16282</v>
      </c>
      <c r="K1087" s="58">
        <v>271366.73</v>
      </c>
      <c r="L1087" s="58">
        <v>15327.37</v>
      </c>
      <c r="M1087" s="58">
        <v>10256.870000000001</v>
      </c>
      <c r="N1087" s="58">
        <v>4263.87</v>
      </c>
      <c r="O1087" s="58">
        <v>31727.42</v>
      </c>
      <c r="P1087" s="58">
        <v>0</v>
      </c>
      <c r="Q1087" s="58">
        <v>-980.95416500631097</v>
      </c>
      <c r="R1087" s="58">
        <v>60594.575834993702</v>
      </c>
      <c r="S1087" s="58">
        <v>10709.2225519039</v>
      </c>
      <c r="T1087" s="58">
        <v>0</v>
      </c>
      <c r="U1087" s="58">
        <v>2572.59</v>
      </c>
      <c r="V1087" s="58">
        <v>73876.388386897597</v>
      </c>
      <c r="W1087" s="58">
        <v>197490.34161310201</v>
      </c>
      <c r="X1087" s="58">
        <v>30428.45</v>
      </c>
      <c r="Y1087" s="58">
        <v>5461.38</v>
      </c>
      <c r="Z1087" s="58">
        <v>1799.58</v>
      </c>
      <c r="AA1087" s="58">
        <v>8202.73</v>
      </c>
      <c r="AB1087" s="58">
        <v>2554.9341509433998</v>
      </c>
      <c r="AC1087" s="58">
        <v>0</v>
      </c>
      <c r="AD1087" s="58">
        <v>48447.074150943401</v>
      </c>
      <c r="AE1087" s="58">
        <v>7883.36</v>
      </c>
      <c r="AF1087" s="58">
        <v>0</v>
      </c>
      <c r="AG1087" s="58">
        <v>739.72</v>
      </c>
      <c r="AH1087" s="58">
        <v>758.78</v>
      </c>
      <c r="AI1087" s="58">
        <v>279</v>
      </c>
      <c r="AJ1087" s="58">
        <v>232.28</v>
      </c>
      <c r="AK1087" s="58">
        <v>35.39</v>
      </c>
      <c r="AL1087" s="58">
        <v>0</v>
      </c>
      <c r="AM1087" s="58">
        <v>804.72</v>
      </c>
      <c r="AN1087" s="58">
        <v>3045.41</v>
      </c>
      <c r="AO1087" s="58">
        <v>463.9</v>
      </c>
      <c r="AP1087" s="58">
        <v>300</v>
      </c>
      <c r="AQ1087" s="58">
        <v>0</v>
      </c>
      <c r="AR1087" s="58">
        <v>0</v>
      </c>
      <c r="AS1087" s="58">
        <v>0</v>
      </c>
      <c r="AT1087" s="58">
        <v>0</v>
      </c>
      <c r="AU1087" s="58">
        <v>0</v>
      </c>
      <c r="AV1087" s="58">
        <v>2672.1715340313599</v>
      </c>
      <c r="AW1087" s="58">
        <v>17214.731534031402</v>
      </c>
      <c r="AX1087" s="58">
        <v>22982.8761904762</v>
      </c>
      <c r="AY1087" s="58">
        <v>5677.3396226415098</v>
      </c>
      <c r="AZ1087" s="58">
        <v>28660.215813117698</v>
      </c>
      <c r="BA1087" s="58">
        <v>103168.320115009</v>
      </c>
    </row>
    <row r="1088" spans="1:53">
      <c r="A1088" s="56">
        <v>202407</v>
      </c>
      <c r="B1088" s="56" t="s">
        <v>528</v>
      </c>
      <c r="C1088" s="56" t="s">
        <v>88</v>
      </c>
      <c r="D1088" s="56" t="s">
        <v>87</v>
      </c>
      <c r="E1088" s="62" t="str">
        <f>VLOOKUP(C1088,'[2]2024年门店-截止10.31'!A:C,3,0)</f>
        <v>营业</v>
      </c>
      <c r="F1088" s="63">
        <f>VLOOKUP(C1088,[2]面积!A:B,2,0)</f>
        <v>203</v>
      </c>
      <c r="G1088" s="57" t="str">
        <f>IF(OR(E1088="营业",E1088="装修中"),VLOOKUP(C1088,[2]当前组织架构!C:H,6,0),"")</f>
        <v>孙军</v>
      </c>
      <c r="H1088" s="57" t="str">
        <f>IF(OR(E1088="营业",E1088="装修中"),VLOOKUP(C1088,[2]当前组织架构!C:H,5,0),"")</f>
        <v>郭洋</v>
      </c>
      <c r="I1088" s="58">
        <v>199402.99</v>
      </c>
      <c r="J1088" s="58">
        <v>11286.96</v>
      </c>
      <c r="K1088" s="58">
        <v>188116.03</v>
      </c>
      <c r="L1088" s="58">
        <v>10353.69</v>
      </c>
      <c r="M1088" s="58">
        <v>7073.05</v>
      </c>
      <c r="N1088" s="58">
        <v>4821.04</v>
      </c>
      <c r="O1088" s="58">
        <v>19783.04</v>
      </c>
      <c r="P1088" s="58">
        <v>0</v>
      </c>
      <c r="Q1088" s="58">
        <v>-669.58916858093698</v>
      </c>
      <c r="R1088" s="58">
        <v>41361.230831419103</v>
      </c>
      <c r="S1088" s="58">
        <v>6865.5489318623204</v>
      </c>
      <c r="T1088" s="58">
        <v>0</v>
      </c>
      <c r="U1088" s="58">
        <v>2523.98</v>
      </c>
      <c r="V1088" s="58">
        <v>50750.7597632814</v>
      </c>
      <c r="W1088" s="58">
        <v>137365.27023671899</v>
      </c>
      <c r="X1088" s="58">
        <v>33440.769999999997</v>
      </c>
      <c r="Y1088" s="58">
        <v>2490.41</v>
      </c>
      <c r="Z1088" s="58">
        <v>2234.7399999999998</v>
      </c>
      <c r="AA1088" s="58">
        <v>11311.22</v>
      </c>
      <c r="AB1088" s="58">
        <v>1223.8901886792501</v>
      </c>
      <c r="AC1088" s="58">
        <v>0</v>
      </c>
      <c r="AD1088" s="58">
        <v>50701.0301886792</v>
      </c>
      <c r="AE1088" s="58">
        <v>8077.39</v>
      </c>
      <c r="AF1088" s="58">
        <v>0</v>
      </c>
      <c r="AG1088" s="58">
        <v>177.02</v>
      </c>
      <c r="AH1088" s="58">
        <v>348.18</v>
      </c>
      <c r="AI1088" s="58">
        <v>15886.09</v>
      </c>
      <c r="AJ1088" s="58">
        <v>0</v>
      </c>
      <c r="AK1088" s="58">
        <v>108.11</v>
      </c>
      <c r="AL1088" s="58">
        <v>0</v>
      </c>
      <c r="AM1088" s="58">
        <v>970.92</v>
      </c>
      <c r="AN1088" s="58">
        <v>1090.68</v>
      </c>
      <c r="AO1088" s="58">
        <v>693.62</v>
      </c>
      <c r="AP1088" s="58">
        <v>0</v>
      </c>
      <c r="AQ1088" s="58">
        <v>0</v>
      </c>
      <c r="AR1088" s="58">
        <v>0</v>
      </c>
      <c r="AS1088" s="58">
        <v>0</v>
      </c>
      <c r="AT1088" s="58">
        <v>0</v>
      </c>
      <c r="AU1088" s="58">
        <v>0</v>
      </c>
      <c r="AV1088" s="58">
        <v>1841.8836619139599</v>
      </c>
      <c r="AW1088" s="58">
        <v>29193.893661914</v>
      </c>
      <c r="AX1088" s="58">
        <v>24115.5142857143</v>
      </c>
      <c r="AY1088" s="58">
        <v>6366.0377358490596</v>
      </c>
      <c r="AZ1088" s="58">
        <v>30481.552021563399</v>
      </c>
      <c r="BA1088" s="58">
        <v>26988.7943645624</v>
      </c>
    </row>
    <row r="1089" spans="1:53">
      <c r="A1089" s="56">
        <v>202407</v>
      </c>
      <c r="B1089" s="56" t="s">
        <v>528</v>
      </c>
      <c r="C1089" s="56" t="s">
        <v>90</v>
      </c>
      <c r="D1089" s="56" t="s">
        <v>89</v>
      </c>
      <c r="E1089" s="62" t="str">
        <f>VLOOKUP(C1089,'[2]2024年门店-截止10.31'!A:C,3,0)</f>
        <v>营业</v>
      </c>
      <c r="F1089" s="63">
        <f>VLOOKUP(C1089,[2]面积!A:B,2,0)</f>
        <v>56</v>
      </c>
      <c r="G1089" s="57" t="str">
        <f>IF(OR(E1089="营业",E1089="装修中"),VLOOKUP(C1089,[2]当前组织架构!C:H,6,0),"")</f>
        <v>戴斌</v>
      </c>
      <c r="H1089" s="57" t="str">
        <f>IF(OR(E1089="营业",E1089="装修中"),VLOOKUP(C1089,[2]当前组织架构!C:H,5,0),"")</f>
        <v>冯珏</v>
      </c>
      <c r="I1089" s="58">
        <v>241905.35</v>
      </c>
      <c r="J1089" s="58">
        <v>13692.76</v>
      </c>
      <c r="K1089" s="58">
        <v>228212.59</v>
      </c>
      <c r="L1089" s="58">
        <v>11163.17</v>
      </c>
      <c r="M1089" s="58">
        <v>9633.9599999999991</v>
      </c>
      <c r="N1089" s="58">
        <v>6917.81</v>
      </c>
      <c r="O1089" s="58">
        <v>27788.27</v>
      </c>
      <c r="P1089" s="58">
        <v>0</v>
      </c>
      <c r="Q1089" s="58">
        <v>-884.21658767240694</v>
      </c>
      <c r="R1089" s="58">
        <v>54618.993412327603</v>
      </c>
      <c r="S1089" s="58">
        <v>9460.9159022492495</v>
      </c>
      <c r="T1089" s="58">
        <v>0</v>
      </c>
      <c r="U1089" s="58">
        <v>2645.7</v>
      </c>
      <c r="V1089" s="58">
        <v>66725.609314576795</v>
      </c>
      <c r="W1089" s="58">
        <v>161486.98068542301</v>
      </c>
      <c r="X1089" s="58">
        <v>28887.87</v>
      </c>
      <c r="Y1089" s="58">
        <v>7827.62</v>
      </c>
      <c r="Z1089" s="58">
        <v>314.36</v>
      </c>
      <c r="AA1089" s="58">
        <v>4929.58</v>
      </c>
      <c r="AB1089" s="58">
        <v>638.21339622641995</v>
      </c>
      <c r="AC1089" s="58">
        <v>0</v>
      </c>
      <c r="AD1089" s="58">
        <v>42597.643396226398</v>
      </c>
      <c r="AE1089" s="58">
        <v>0</v>
      </c>
      <c r="AF1089" s="58">
        <v>8</v>
      </c>
      <c r="AG1089" s="58">
        <v>388.34</v>
      </c>
      <c r="AH1089" s="58">
        <v>50</v>
      </c>
      <c r="AI1089" s="58">
        <v>450</v>
      </c>
      <c r="AJ1089" s="58">
        <v>14.87</v>
      </c>
      <c r="AK1089" s="58">
        <v>48.79</v>
      </c>
      <c r="AL1089" s="58">
        <v>0</v>
      </c>
      <c r="AM1089" s="58">
        <v>976.5</v>
      </c>
      <c r="AN1089" s="58">
        <v>798.51</v>
      </c>
      <c r="AO1089" s="58">
        <v>631.55999999999995</v>
      </c>
      <c r="AP1089" s="58">
        <v>500</v>
      </c>
      <c r="AQ1089" s="58">
        <v>123</v>
      </c>
      <c r="AR1089" s="58">
        <v>0</v>
      </c>
      <c r="AS1089" s="58">
        <v>0</v>
      </c>
      <c r="AT1089" s="58">
        <v>0</v>
      </c>
      <c r="AU1089" s="58">
        <v>0</v>
      </c>
      <c r="AV1089" s="58">
        <v>2672.1715340313599</v>
      </c>
      <c r="AW1089" s="58">
        <v>6661.7415340313601</v>
      </c>
      <c r="AX1089" s="58">
        <v>21542.857142857101</v>
      </c>
      <c r="AY1089" s="58">
        <v>641.50943396226398</v>
      </c>
      <c r="AZ1089" s="58">
        <v>22184.366576819401</v>
      </c>
      <c r="BA1089" s="58">
        <v>90043.229178345893</v>
      </c>
    </row>
    <row r="1090" spans="1:53">
      <c r="A1090" s="56">
        <v>202407</v>
      </c>
      <c r="B1090" s="56" t="s">
        <v>528</v>
      </c>
      <c r="C1090" s="56" t="s">
        <v>92</v>
      </c>
      <c r="D1090" s="56" t="s">
        <v>91</v>
      </c>
      <c r="E1090" s="62" t="str">
        <f>VLOOKUP(C1090,'[2]2024年门店-截止10.31'!A:C,3,0)</f>
        <v>营业</v>
      </c>
      <c r="F1090" s="63">
        <f>VLOOKUP(C1090,[2]面积!A:B,2,0)</f>
        <v>82.7</v>
      </c>
      <c r="G1090" s="57" t="str">
        <f>IF(OR(E1090="营业",E1090="装修中"),VLOOKUP(C1090,[2]当前组织架构!C:H,6,0),"")</f>
        <v>孙军</v>
      </c>
      <c r="H1090" s="57" t="str">
        <f>IF(OR(E1090="营业",E1090="装修中"),VLOOKUP(C1090,[2]当前组织架构!C:H,5,0),"")</f>
        <v>殷艳花</v>
      </c>
      <c r="I1090" s="58">
        <v>256254.17</v>
      </c>
      <c r="J1090" s="58">
        <v>14504.95</v>
      </c>
      <c r="K1090" s="58">
        <v>241749.22</v>
      </c>
      <c r="L1090" s="58">
        <v>14798.45</v>
      </c>
      <c r="M1090" s="58">
        <v>11294.09</v>
      </c>
      <c r="N1090" s="58">
        <v>11583.81</v>
      </c>
      <c r="O1090" s="58">
        <v>31670.26</v>
      </c>
      <c r="P1090" s="58">
        <v>0</v>
      </c>
      <c r="Q1090" s="58">
        <v>-1104.75453331166</v>
      </c>
      <c r="R1090" s="58">
        <v>68241.855466688299</v>
      </c>
      <c r="S1090" s="58">
        <v>11097.4370513466</v>
      </c>
      <c r="T1090" s="58">
        <v>0</v>
      </c>
      <c r="U1090" s="58">
        <v>2671.17</v>
      </c>
      <c r="V1090" s="58">
        <v>82010.462518034896</v>
      </c>
      <c r="W1090" s="58">
        <v>159738.757481965</v>
      </c>
      <c r="X1090" s="58">
        <v>31617</v>
      </c>
      <c r="Y1090" s="58">
        <v>2991.26</v>
      </c>
      <c r="Z1090" s="58">
        <v>2777.97</v>
      </c>
      <c r="AA1090" s="58">
        <v>7174.48</v>
      </c>
      <c r="AB1090" s="58">
        <v>250.65018867924999</v>
      </c>
      <c r="AC1090" s="58">
        <v>0</v>
      </c>
      <c r="AD1090" s="58">
        <v>44811.360188679297</v>
      </c>
      <c r="AE1090" s="58">
        <v>11011.4</v>
      </c>
      <c r="AF1090" s="58">
        <v>0</v>
      </c>
      <c r="AG1090" s="58">
        <v>418.2</v>
      </c>
      <c r="AH1090" s="58">
        <v>390.5</v>
      </c>
      <c r="AI1090" s="58">
        <v>413</v>
      </c>
      <c r="AJ1090" s="58">
        <v>304.44</v>
      </c>
      <c r="AK1090" s="58">
        <v>46.42</v>
      </c>
      <c r="AL1090" s="58">
        <v>0</v>
      </c>
      <c r="AM1090" s="58">
        <v>1548.93</v>
      </c>
      <c r="AN1090" s="58">
        <v>872.56</v>
      </c>
      <c r="AO1090" s="58">
        <v>715.3</v>
      </c>
      <c r="AP1090" s="58">
        <v>0</v>
      </c>
      <c r="AQ1090" s="58">
        <v>417</v>
      </c>
      <c r="AR1090" s="58">
        <v>0</v>
      </c>
      <c r="AS1090" s="58">
        <v>0</v>
      </c>
      <c r="AT1090" s="58">
        <v>0</v>
      </c>
      <c r="AU1090" s="58">
        <v>0</v>
      </c>
      <c r="AV1090" s="58">
        <v>2300.9515340313601</v>
      </c>
      <c r="AW1090" s="58">
        <v>18438.701534031399</v>
      </c>
      <c r="AX1090" s="58">
        <v>35799.819047618999</v>
      </c>
      <c r="AY1090" s="58">
        <v>20408.396226415101</v>
      </c>
      <c r="AZ1090" s="58">
        <v>56208.215274034097</v>
      </c>
      <c r="BA1090" s="58">
        <v>40280.4804852202</v>
      </c>
    </row>
    <row r="1091" spans="1:53">
      <c r="A1091" s="56">
        <v>202407</v>
      </c>
      <c r="B1091" s="56" t="s">
        <v>528</v>
      </c>
      <c r="C1091" s="56" t="s">
        <v>94</v>
      </c>
      <c r="D1091" s="56" t="s">
        <v>93</v>
      </c>
      <c r="E1091" s="62" t="str">
        <f>VLOOKUP(C1091,'[2]2024年门店-截止10.31'!A:C,3,0)</f>
        <v>营业</v>
      </c>
      <c r="F1091" s="63">
        <f>VLOOKUP(C1091,[2]面积!A:B,2,0)</f>
        <v>100</v>
      </c>
      <c r="G1091" s="57" t="str">
        <f>IF(OR(E1091="营业",E1091="装修中"),VLOOKUP(C1091,[2]当前组织架构!C:H,6,0),"")</f>
        <v>戴斌</v>
      </c>
      <c r="H1091" s="57" t="str">
        <f>IF(OR(E1091="营业",E1091="装修中"),VLOOKUP(C1091,[2]当前组织架构!C:H,5,0),"")</f>
        <v>董婷婷</v>
      </c>
      <c r="I1091" s="58">
        <v>186931.4</v>
      </c>
      <c r="J1091" s="58">
        <v>10581.02</v>
      </c>
      <c r="K1091" s="58">
        <v>176350.38</v>
      </c>
      <c r="L1091" s="58">
        <v>10709.83</v>
      </c>
      <c r="M1091" s="58">
        <v>10250.549999999999</v>
      </c>
      <c r="N1091" s="58">
        <v>11503.5</v>
      </c>
      <c r="O1091" s="58">
        <v>24263.15</v>
      </c>
      <c r="P1091" s="58">
        <v>0</v>
      </c>
      <c r="Q1091" s="58">
        <v>-903.71315272378399</v>
      </c>
      <c r="R1091" s="58">
        <v>55823.316847276197</v>
      </c>
      <c r="S1091" s="58">
        <v>8688.0345524912791</v>
      </c>
      <c r="T1091" s="58">
        <v>0</v>
      </c>
      <c r="U1091" s="58">
        <v>2708.89</v>
      </c>
      <c r="V1091" s="58">
        <v>67220.241399767503</v>
      </c>
      <c r="W1091" s="58">
        <v>109130.138600233</v>
      </c>
      <c r="X1091" s="58">
        <v>21870.59</v>
      </c>
      <c r="Y1091" s="58">
        <v>5143.1099999999997</v>
      </c>
      <c r="Z1091" s="58">
        <v>1690.71</v>
      </c>
      <c r="AA1091" s="58">
        <v>8163.88</v>
      </c>
      <c r="AB1091" s="58">
        <v>733.87301886792</v>
      </c>
      <c r="AC1091" s="58">
        <v>0</v>
      </c>
      <c r="AD1091" s="58">
        <v>37602.163018867897</v>
      </c>
      <c r="AE1091" s="58">
        <v>6271.52</v>
      </c>
      <c r="AF1091" s="58">
        <v>0</v>
      </c>
      <c r="AG1091" s="58">
        <v>434.63</v>
      </c>
      <c r="AH1091" s="58">
        <v>666.07</v>
      </c>
      <c r="AI1091" s="58">
        <v>218</v>
      </c>
      <c r="AJ1091" s="58">
        <v>198.59</v>
      </c>
      <c r="AK1091" s="58">
        <v>43.8</v>
      </c>
      <c r="AL1091" s="58">
        <v>0</v>
      </c>
      <c r="AM1091" s="58">
        <v>1130.1500000000001</v>
      </c>
      <c r="AN1091" s="58">
        <v>1296.96</v>
      </c>
      <c r="AO1091" s="58">
        <v>800.3</v>
      </c>
      <c r="AP1091" s="58">
        <v>0</v>
      </c>
      <c r="AQ1091" s="58">
        <v>328</v>
      </c>
      <c r="AR1091" s="58">
        <v>0</v>
      </c>
      <c r="AS1091" s="58">
        <v>0</v>
      </c>
      <c r="AT1091" s="58">
        <v>0</v>
      </c>
      <c r="AU1091" s="58">
        <v>0</v>
      </c>
      <c r="AV1091" s="58">
        <v>2263.8520895869101</v>
      </c>
      <c r="AW1091" s="58">
        <v>13651.872089586899</v>
      </c>
      <c r="AX1091" s="58">
        <v>21022.647619047599</v>
      </c>
      <c r="AY1091" s="58">
        <v>9245.28301886792</v>
      </c>
      <c r="AZ1091" s="58">
        <v>30267.930637915499</v>
      </c>
      <c r="BA1091" s="58">
        <v>27608.172853862699</v>
      </c>
    </row>
    <row r="1092" spans="1:53">
      <c r="A1092" s="56">
        <v>202407</v>
      </c>
      <c r="B1092" s="56" t="s">
        <v>528</v>
      </c>
      <c r="C1092" s="56" t="s">
        <v>96</v>
      </c>
      <c r="D1092" s="56" t="s">
        <v>95</v>
      </c>
      <c r="E1092" s="62" t="str">
        <f>VLOOKUP(C1092,'[2]2024年门店-截止10.31'!A:C,3,0)</f>
        <v>营业</v>
      </c>
      <c r="F1092" s="63">
        <f>VLOOKUP(C1092,[2]面积!A:B,2,0)</f>
        <v>81.55</v>
      </c>
      <c r="G1092" s="57" t="str">
        <f>IF(OR(E1092="营业",E1092="装修中"),VLOOKUP(C1092,[2]当前组织架构!C:H,6,0),"")</f>
        <v>孙军</v>
      </c>
      <c r="H1092" s="57" t="str">
        <f>IF(OR(E1092="营业",E1092="装修中"),VLOOKUP(C1092,[2]当前组织架构!C:H,5,0),"")</f>
        <v>甘胜斌</v>
      </c>
      <c r="I1092" s="58">
        <v>202048.56</v>
      </c>
      <c r="J1092" s="58">
        <v>11436.71</v>
      </c>
      <c r="K1092" s="58">
        <v>190611.85</v>
      </c>
      <c r="L1092" s="58">
        <v>11748.8</v>
      </c>
      <c r="M1092" s="58">
        <v>9146.4500000000007</v>
      </c>
      <c r="N1092" s="58">
        <v>7500.04</v>
      </c>
      <c r="O1092" s="58">
        <v>24339.23</v>
      </c>
      <c r="P1092" s="58">
        <v>0</v>
      </c>
      <c r="Q1092" s="58">
        <v>-840.10883923546601</v>
      </c>
      <c r="R1092" s="58">
        <v>51894.411160764503</v>
      </c>
      <c r="S1092" s="58">
        <v>8499.66378553912</v>
      </c>
      <c r="T1092" s="58">
        <v>0</v>
      </c>
      <c r="U1092" s="58">
        <v>2662.68</v>
      </c>
      <c r="V1092" s="58">
        <v>63056.754946303699</v>
      </c>
      <c r="W1092" s="58">
        <v>127555.095053696</v>
      </c>
      <c r="X1092" s="58">
        <v>28758.87</v>
      </c>
      <c r="Y1092" s="58">
        <v>3468.93</v>
      </c>
      <c r="Z1092" s="58">
        <v>2785.06</v>
      </c>
      <c r="AA1092" s="58">
        <v>8775.7800000000007</v>
      </c>
      <c r="AB1092" s="58">
        <v>1040.5743396226401</v>
      </c>
      <c r="AC1092" s="58">
        <v>0</v>
      </c>
      <c r="AD1092" s="58">
        <v>44829.214339622602</v>
      </c>
      <c r="AE1092" s="58">
        <v>8275.5400000000009</v>
      </c>
      <c r="AF1092" s="58">
        <v>287.33</v>
      </c>
      <c r="AG1092" s="58">
        <v>590.12</v>
      </c>
      <c r="AH1092" s="58">
        <v>236.98</v>
      </c>
      <c r="AI1092" s="58">
        <v>340</v>
      </c>
      <c r="AJ1092" s="58">
        <v>69.03</v>
      </c>
      <c r="AK1092" s="58">
        <v>42.72</v>
      </c>
      <c r="AL1092" s="58">
        <v>0</v>
      </c>
      <c r="AM1092" s="58">
        <v>1063.44</v>
      </c>
      <c r="AN1092" s="58">
        <v>260.12</v>
      </c>
      <c r="AO1092" s="58">
        <v>770.31</v>
      </c>
      <c r="AP1092" s="58">
        <v>0</v>
      </c>
      <c r="AQ1092" s="58">
        <v>503.66</v>
      </c>
      <c r="AR1092" s="58">
        <v>0</v>
      </c>
      <c r="AS1092" s="58">
        <v>0</v>
      </c>
      <c r="AT1092" s="58">
        <v>0</v>
      </c>
      <c r="AU1092" s="58">
        <v>0</v>
      </c>
      <c r="AV1092" s="58">
        <v>2292.45466534449</v>
      </c>
      <c r="AW1092" s="58">
        <v>14731.7046653445</v>
      </c>
      <c r="AX1092" s="58">
        <v>47247.619047619002</v>
      </c>
      <c r="AY1092" s="58">
        <v>7388.6792452830196</v>
      </c>
      <c r="AZ1092" s="58">
        <v>54636.298292902</v>
      </c>
      <c r="BA1092" s="58">
        <v>13357.877755826899</v>
      </c>
    </row>
    <row r="1093" spans="1:53">
      <c r="A1093" s="56">
        <v>202407</v>
      </c>
      <c r="B1093" s="56" t="s">
        <v>528</v>
      </c>
      <c r="C1093" s="56" t="s">
        <v>100</v>
      </c>
      <c r="D1093" s="56" t="s">
        <v>99</v>
      </c>
      <c r="E1093" s="62" t="str">
        <f>VLOOKUP(C1093,'[2]2024年门店-截止10.31'!A:C,3,0)</f>
        <v>营业</v>
      </c>
      <c r="F1093" s="63">
        <f>VLOOKUP(C1093,[2]面积!A:B,2,0)</f>
        <v>114.4</v>
      </c>
      <c r="G1093" s="57" t="str">
        <f>IF(OR(E1093="营业",E1093="装修中"),VLOOKUP(C1093,[2]当前组织架构!C:H,6,0),"")</f>
        <v>戴斌</v>
      </c>
      <c r="H1093" s="57" t="str">
        <f>IF(OR(E1093="营业",E1093="装修中"),VLOOKUP(C1093,[2]当前组织架构!C:H,5,0),"")</f>
        <v>董婷婷</v>
      </c>
      <c r="I1093" s="58">
        <v>153764.49</v>
      </c>
      <c r="J1093" s="58">
        <v>8703.6499999999905</v>
      </c>
      <c r="K1093" s="58">
        <v>145060.84</v>
      </c>
      <c r="L1093" s="58">
        <v>8392.01</v>
      </c>
      <c r="M1093" s="58">
        <v>6808.7</v>
      </c>
      <c r="N1093" s="58">
        <v>7276.57</v>
      </c>
      <c r="O1093" s="58">
        <v>18751.7</v>
      </c>
      <c r="P1093" s="58">
        <v>0</v>
      </c>
      <c r="Q1093" s="58">
        <v>-656.81512850903403</v>
      </c>
      <c r="R1093" s="58">
        <v>40572.164871490997</v>
      </c>
      <c r="S1093" s="58">
        <v>6579.4604143792903</v>
      </c>
      <c r="T1093" s="58">
        <v>0</v>
      </c>
      <c r="U1093" s="58">
        <v>2699.45</v>
      </c>
      <c r="V1093" s="58">
        <v>49851.075285870298</v>
      </c>
      <c r="W1093" s="58">
        <v>95209.764714129706</v>
      </c>
      <c r="X1093" s="58">
        <v>20078.900000000001</v>
      </c>
      <c r="Y1093" s="58">
        <v>3000.07</v>
      </c>
      <c r="Z1093" s="58">
        <v>871.43</v>
      </c>
      <c r="AA1093" s="58">
        <v>6676.14</v>
      </c>
      <c r="AB1093" s="58">
        <v>1660.79471698113</v>
      </c>
      <c r="AC1093" s="58">
        <v>0</v>
      </c>
      <c r="AD1093" s="58">
        <v>32287.334716981099</v>
      </c>
      <c r="AE1093" s="58">
        <v>3229.02</v>
      </c>
      <c r="AF1093" s="58">
        <v>0</v>
      </c>
      <c r="AG1093" s="58">
        <v>629.28</v>
      </c>
      <c r="AH1093" s="58">
        <v>457.1</v>
      </c>
      <c r="AI1093" s="58">
        <v>0</v>
      </c>
      <c r="AJ1093" s="58">
        <v>28.32</v>
      </c>
      <c r="AK1093" s="58">
        <v>44.35</v>
      </c>
      <c r="AL1093" s="58">
        <v>0</v>
      </c>
      <c r="AM1093" s="58">
        <v>800.6</v>
      </c>
      <c r="AN1093" s="58">
        <v>794.71</v>
      </c>
      <c r="AO1093" s="58">
        <v>542.80999999999995</v>
      </c>
      <c r="AP1093" s="58">
        <v>0</v>
      </c>
      <c r="AQ1093" s="58">
        <v>50</v>
      </c>
      <c r="AR1093" s="58">
        <v>0</v>
      </c>
      <c r="AS1093" s="58">
        <v>0</v>
      </c>
      <c r="AT1093" s="58">
        <v>0</v>
      </c>
      <c r="AU1093" s="58">
        <v>0</v>
      </c>
      <c r="AV1093" s="58">
        <v>2263.8520895869101</v>
      </c>
      <c r="AW1093" s="58">
        <v>8840.0420895869102</v>
      </c>
      <c r="AX1093" s="58">
        <v>16778.1238095238</v>
      </c>
      <c r="AY1093" s="58">
        <v>9564.2547169811296</v>
      </c>
      <c r="AZ1093" s="58">
        <v>26342.378526504901</v>
      </c>
      <c r="BA1093" s="58">
        <v>27740.0093810568</v>
      </c>
    </row>
    <row r="1094" spans="1:53">
      <c r="A1094" s="56">
        <v>202407</v>
      </c>
      <c r="B1094" s="56" t="s">
        <v>528</v>
      </c>
      <c r="C1094" s="56" t="s">
        <v>104</v>
      </c>
      <c r="D1094" s="56" t="s">
        <v>103</v>
      </c>
      <c r="E1094" s="62" t="str">
        <f>VLOOKUP(C1094,'[2]2024年门店-截止10.31'!A:C,3,0)</f>
        <v>营业</v>
      </c>
      <c r="F1094" s="63">
        <f>VLOOKUP(C1094,[2]面积!A:B,2,0)</f>
        <v>62.9</v>
      </c>
      <c r="G1094" s="57" t="str">
        <f>IF(OR(E1094="营业",E1094="装修中"),VLOOKUP(C1094,[2]当前组织架构!C:H,6,0),"")</f>
        <v>孙军</v>
      </c>
      <c r="H1094" s="57" t="str">
        <f>IF(OR(E1094="营业",E1094="装修中"),VLOOKUP(C1094,[2]当前组织架构!C:H,5,0),"")</f>
        <v>甘胜斌</v>
      </c>
      <c r="I1094" s="58">
        <v>186889.48</v>
      </c>
      <c r="J1094" s="58">
        <v>10578.65</v>
      </c>
      <c r="K1094" s="58">
        <v>176310.83</v>
      </c>
      <c r="L1094" s="58">
        <v>10414.93</v>
      </c>
      <c r="M1094" s="58">
        <v>8437.44</v>
      </c>
      <c r="N1094" s="58">
        <v>9117.9</v>
      </c>
      <c r="O1094" s="58">
        <v>22587.01</v>
      </c>
      <c r="P1094" s="58">
        <v>0</v>
      </c>
      <c r="Q1094" s="58">
        <v>-805.42342692608997</v>
      </c>
      <c r="R1094" s="58">
        <v>49751.856573073899</v>
      </c>
      <c r="S1094" s="58">
        <v>7971.4738394166698</v>
      </c>
      <c r="T1094" s="58">
        <v>0</v>
      </c>
      <c r="U1094" s="58">
        <v>1540.95</v>
      </c>
      <c r="V1094" s="58">
        <v>59264.280412490603</v>
      </c>
      <c r="W1094" s="58">
        <v>117046.549587509</v>
      </c>
      <c r="X1094" s="58">
        <v>24441.759999999998</v>
      </c>
      <c r="Y1094" s="58">
        <v>5216.62</v>
      </c>
      <c r="Z1094" s="58">
        <v>542.87</v>
      </c>
      <c r="AA1094" s="58">
        <v>6508.98</v>
      </c>
      <c r="AB1094" s="58">
        <v>389.38018867925001</v>
      </c>
      <c r="AC1094" s="58">
        <v>0</v>
      </c>
      <c r="AD1094" s="58">
        <v>37099.610188679202</v>
      </c>
      <c r="AE1094" s="58">
        <v>6000</v>
      </c>
      <c r="AF1094" s="58">
        <v>0</v>
      </c>
      <c r="AG1094" s="58">
        <v>469.77</v>
      </c>
      <c r="AH1094" s="58">
        <v>855.17</v>
      </c>
      <c r="AI1094" s="58">
        <v>160</v>
      </c>
      <c r="AJ1094" s="58">
        <v>27.97</v>
      </c>
      <c r="AK1094" s="58">
        <v>41.38</v>
      </c>
      <c r="AL1094" s="58">
        <v>0</v>
      </c>
      <c r="AM1094" s="58">
        <v>1291.95</v>
      </c>
      <c r="AN1094" s="58">
        <v>1642.69</v>
      </c>
      <c r="AO1094" s="58">
        <v>376.38</v>
      </c>
      <c r="AP1094" s="58">
        <v>0</v>
      </c>
      <c r="AQ1094" s="58">
        <v>0</v>
      </c>
      <c r="AR1094" s="58">
        <v>0</v>
      </c>
      <c r="AS1094" s="58">
        <v>0</v>
      </c>
      <c r="AT1094" s="58">
        <v>0</v>
      </c>
      <c r="AU1094" s="58">
        <v>0</v>
      </c>
      <c r="AV1094" s="58">
        <v>2292.45466534449</v>
      </c>
      <c r="AW1094" s="58">
        <v>13157.764665344501</v>
      </c>
      <c r="AX1094" s="58">
        <v>36434.076190476197</v>
      </c>
      <c r="AY1094" s="58">
        <v>5340.5660377358499</v>
      </c>
      <c r="AZ1094" s="58">
        <v>41774.642228211997</v>
      </c>
      <c r="BA1094" s="58">
        <v>25014.532505273299</v>
      </c>
    </row>
    <row r="1095" spans="1:53">
      <c r="A1095" s="56">
        <v>202407</v>
      </c>
      <c r="B1095" s="56" t="s">
        <v>528</v>
      </c>
      <c r="C1095" s="56" t="s">
        <v>106</v>
      </c>
      <c r="D1095" s="56" t="s">
        <v>105</v>
      </c>
      <c r="E1095" s="62" t="str">
        <f>VLOOKUP(C1095,'[2]2024年门店-截止10.31'!A:C,3,0)</f>
        <v>营业</v>
      </c>
      <c r="F1095" s="63">
        <f>VLOOKUP(C1095,[2]面积!A:B,2,0)</f>
        <v>81.08</v>
      </c>
      <c r="G1095" s="57" t="str">
        <f>IF(OR(E1095="营业",E1095="装修中"),VLOOKUP(C1095,[2]当前组织架构!C:H,6,0),"")</f>
        <v>孙军</v>
      </c>
      <c r="H1095" s="57" t="str">
        <f>IF(OR(E1095="营业",E1095="装修中"),VLOOKUP(C1095,[2]当前组织架构!C:H,5,0),"")</f>
        <v>郭洋</v>
      </c>
      <c r="I1095" s="58">
        <v>459312.3</v>
      </c>
      <c r="J1095" s="58">
        <v>25998.81</v>
      </c>
      <c r="K1095" s="58">
        <v>433313.49</v>
      </c>
      <c r="L1095" s="58">
        <v>23638.43</v>
      </c>
      <c r="M1095" s="58">
        <v>16581.400000000001</v>
      </c>
      <c r="N1095" s="58">
        <v>10893.74</v>
      </c>
      <c r="O1095" s="58">
        <v>48115.95</v>
      </c>
      <c r="P1095" s="58">
        <v>0</v>
      </c>
      <c r="Q1095" s="58">
        <v>-1580.8164531523601</v>
      </c>
      <c r="R1095" s="58">
        <v>97648.703546847595</v>
      </c>
      <c r="S1095" s="58">
        <v>16543.311333423098</v>
      </c>
      <c r="T1095" s="58">
        <v>0</v>
      </c>
      <c r="U1095" s="58">
        <v>3048.06</v>
      </c>
      <c r="V1095" s="58">
        <v>117240.074880271</v>
      </c>
      <c r="W1095" s="58">
        <v>316073.415119729</v>
      </c>
      <c r="X1095" s="58">
        <v>45484.85</v>
      </c>
      <c r="Y1095" s="58">
        <v>8239.48</v>
      </c>
      <c r="Z1095" s="58">
        <v>1936.53</v>
      </c>
      <c r="AA1095" s="58">
        <v>12691.25</v>
      </c>
      <c r="AB1095" s="58">
        <v>653.43037735848998</v>
      </c>
      <c r="AC1095" s="58">
        <v>0</v>
      </c>
      <c r="AD1095" s="58">
        <v>69005.540377358499</v>
      </c>
      <c r="AE1095" s="58">
        <v>3341.6</v>
      </c>
      <c r="AF1095" s="58">
        <v>0</v>
      </c>
      <c r="AG1095" s="58">
        <v>512.04999999999995</v>
      </c>
      <c r="AH1095" s="58">
        <v>789.03</v>
      </c>
      <c r="AI1095" s="58">
        <v>198</v>
      </c>
      <c r="AJ1095" s="58">
        <v>0</v>
      </c>
      <c r="AK1095" s="58">
        <v>45.13</v>
      </c>
      <c r="AL1095" s="58">
        <v>0</v>
      </c>
      <c r="AM1095" s="58">
        <v>1309.45</v>
      </c>
      <c r="AN1095" s="58">
        <v>1208.29</v>
      </c>
      <c r="AO1095" s="58">
        <v>1191.21</v>
      </c>
      <c r="AP1095" s="58">
        <v>0</v>
      </c>
      <c r="AQ1095" s="58">
        <v>189</v>
      </c>
      <c r="AR1095" s="58">
        <v>0</v>
      </c>
      <c r="AS1095" s="58">
        <v>0</v>
      </c>
      <c r="AT1095" s="58">
        <v>0</v>
      </c>
      <c r="AU1095" s="58">
        <v>0</v>
      </c>
      <c r="AV1095" s="58">
        <v>1841.8836619139599</v>
      </c>
      <c r="AW1095" s="58">
        <v>10625.643661914</v>
      </c>
      <c r="AX1095" s="58">
        <v>110390.47619047599</v>
      </c>
      <c r="AY1095" s="58">
        <v>22310.867924528298</v>
      </c>
      <c r="AZ1095" s="58">
        <v>132701.344115004</v>
      </c>
      <c r="BA1095" s="58">
        <v>103740.88696545199</v>
      </c>
    </row>
    <row r="1096" spans="1:53">
      <c r="A1096" s="56">
        <v>202407</v>
      </c>
      <c r="B1096" s="56" t="s">
        <v>528</v>
      </c>
      <c r="C1096" s="56" t="s">
        <v>108</v>
      </c>
      <c r="D1096" s="56" t="s">
        <v>107</v>
      </c>
      <c r="E1096" s="62" t="str">
        <f>VLOOKUP(C1096,'[2]2024年门店-截止10.31'!A:C,3,0)</f>
        <v>营业</v>
      </c>
      <c r="F1096" s="63">
        <f>VLOOKUP(C1096,[2]面积!A:B,2,0)</f>
        <v>70</v>
      </c>
      <c r="G1096" s="57" t="str">
        <f>IF(OR(E1096="营业",E1096="装修中"),VLOOKUP(C1096,[2]当前组织架构!C:H,6,0),"")</f>
        <v>孙军</v>
      </c>
      <c r="H1096" s="57" t="str">
        <f>IF(OR(E1096="营业",E1096="装修中"),VLOOKUP(C1096,[2]当前组织架构!C:H,5,0),"")</f>
        <v>郭洋</v>
      </c>
      <c r="I1096" s="58">
        <v>168714.55</v>
      </c>
      <c r="J1096" s="58">
        <v>9549.8799999999792</v>
      </c>
      <c r="K1096" s="58">
        <v>159164.67000000001</v>
      </c>
      <c r="L1096" s="58">
        <v>9907.16</v>
      </c>
      <c r="M1096" s="58">
        <v>7811.17</v>
      </c>
      <c r="N1096" s="58">
        <v>12366.4</v>
      </c>
      <c r="O1096" s="58">
        <v>21506.03</v>
      </c>
      <c r="P1096" s="58">
        <v>0</v>
      </c>
      <c r="Q1096" s="58">
        <v>-821.88770275856302</v>
      </c>
      <c r="R1096" s="58">
        <v>50768.872297241403</v>
      </c>
      <c r="S1096" s="58">
        <v>7768.4986957585097</v>
      </c>
      <c r="T1096" s="58">
        <v>0</v>
      </c>
      <c r="U1096" s="58">
        <v>2707.02</v>
      </c>
      <c r="V1096" s="58">
        <v>61244.390992999899</v>
      </c>
      <c r="W1096" s="58">
        <v>97920.279007000107</v>
      </c>
      <c r="X1096" s="58">
        <v>22494.11</v>
      </c>
      <c r="Y1096" s="58">
        <v>3753.83</v>
      </c>
      <c r="Z1096" s="58">
        <v>1267.95</v>
      </c>
      <c r="AA1096" s="58">
        <v>7560.18</v>
      </c>
      <c r="AB1096" s="58">
        <v>463.46735849057001</v>
      </c>
      <c r="AC1096" s="58">
        <v>0</v>
      </c>
      <c r="AD1096" s="58">
        <v>35539.537358490597</v>
      </c>
      <c r="AE1096" s="58">
        <v>6259.48</v>
      </c>
      <c r="AF1096" s="58">
        <v>0</v>
      </c>
      <c r="AG1096" s="58">
        <v>395.04</v>
      </c>
      <c r="AH1096" s="58">
        <v>378.17</v>
      </c>
      <c r="AI1096" s="58">
        <v>426</v>
      </c>
      <c r="AJ1096" s="58">
        <v>78.59</v>
      </c>
      <c r="AK1096" s="58">
        <v>42.99</v>
      </c>
      <c r="AL1096" s="58">
        <v>0</v>
      </c>
      <c r="AM1096" s="58">
        <v>1124.8399999999999</v>
      </c>
      <c r="AN1096" s="58">
        <v>790.26</v>
      </c>
      <c r="AO1096" s="58">
        <v>766.39</v>
      </c>
      <c r="AP1096" s="58">
        <v>0</v>
      </c>
      <c r="AQ1096" s="58">
        <v>50</v>
      </c>
      <c r="AR1096" s="58">
        <v>0</v>
      </c>
      <c r="AS1096" s="58">
        <v>0</v>
      </c>
      <c r="AT1096" s="58">
        <v>0</v>
      </c>
      <c r="AU1096" s="58">
        <v>0</v>
      </c>
      <c r="AV1096" s="58">
        <v>1841.8836619139599</v>
      </c>
      <c r="AW1096" s="58">
        <v>12153.643661914</v>
      </c>
      <c r="AX1096" s="58">
        <v>17013.333333333299</v>
      </c>
      <c r="AY1096" s="58">
        <v>2008.4905660377401</v>
      </c>
      <c r="AZ1096" s="58">
        <v>19021.823899371</v>
      </c>
      <c r="BA1096" s="58">
        <v>31205.274087224501</v>
      </c>
    </row>
    <row r="1097" spans="1:53">
      <c r="A1097" s="56">
        <v>202407</v>
      </c>
      <c r="B1097" s="56" t="s">
        <v>528</v>
      </c>
      <c r="C1097" s="56" t="s">
        <v>110</v>
      </c>
      <c r="D1097" s="56" t="s">
        <v>109</v>
      </c>
      <c r="E1097" s="62" t="str">
        <f>VLOOKUP(C1097,'[2]2024年门店-截止10.31'!A:C,3,0)</f>
        <v>营业</v>
      </c>
      <c r="F1097" s="63">
        <f>VLOOKUP(C1097,[2]面积!A:B,2,0)</f>
        <v>74.28</v>
      </c>
      <c r="G1097" s="57" t="str">
        <f>IF(OR(E1097="营业",E1097="装修中"),VLOOKUP(C1097,[2]当前组织架构!C:H,6,0),"")</f>
        <v>戴斌</v>
      </c>
      <c r="H1097" s="57" t="str">
        <f>IF(OR(E1097="营业",E1097="装修中"),VLOOKUP(C1097,[2]当前组织架构!C:H,5,0),"")</f>
        <v>冯珏</v>
      </c>
      <c r="I1097" s="58">
        <v>338525.68</v>
      </c>
      <c r="J1097" s="58">
        <v>19161.830000000002</v>
      </c>
      <c r="K1097" s="58">
        <v>319363.84999999998</v>
      </c>
      <c r="L1097" s="58">
        <v>17136.580000000002</v>
      </c>
      <c r="M1097" s="58">
        <v>16715.13</v>
      </c>
      <c r="N1097" s="58">
        <v>16423.43</v>
      </c>
      <c r="O1097" s="58">
        <v>41617.65</v>
      </c>
      <c r="P1097" s="58">
        <v>0</v>
      </c>
      <c r="Q1097" s="58">
        <v>-1463.9356751708101</v>
      </c>
      <c r="R1097" s="58">
        <v>90428.854324829197</v>
      </c>
      <c r="S1097" s="58">
        <v>14622.6061859815</v>
      </c>
      <c r="T1097" s="58">
        <v>0</v>
      </c>
      <c r="U1097" s="58">
        <v>2818.34</v>
      </c>
      <c r="V1097" s="58">
        <v>107869.80051081099</v>
      </c>
      <c r="W1097" s="58">
        <v>211494.049489189</v>
      </c>
      <c r="X1097" s="58">
        <v>42752.69</v>
      </c>
      <c r="Y1097" s="58">
        <v>953.45</v>
      </c>
      <c r="Z1097" s="58">
        <v>2962.99</v>
      </c>
      <c r="AA1097" s="58">
        <v>9478.98</v>
      </c>
      <c r="AB1097" s="58">
        <v>605.37</v>
      </c>
      <c r="AC1097" s="58">
        <v>0</v>
      </c>
      <c r="AD1097" s="58">
        <v>56753.48</v>
      </c>
      <c r="AE1097" s="58">
        <v>8603.52</v>
      </c>
      <c r="AF1097" s="58">
        <v>0</v>
      </c>
      <c r="AG1097" s="58">
        <v>758.76</v>
      </c>
      <c r="AH1097" s="58">
        <v>672.07</v>
      </c>
      <c r="AI1097" s="58">
        <v>0</v>
      </c>
      <c r="AJ1097" s="58">
        <v>136.12</v>
      </c>
      <c r="AK1097" s="58">
        <v>49.09</v>
      </c>
      <c r="AL1097" s="58">
        <v>0</v>
      </c>
      <c r="AM1097" s="58">
        <v>1001.3</v>
      </c>
      <c r="AN1097" s="58">
        <v>1904.55</v>
      </c>
      <c r="AO1097" s="58">
        <v>711.85</v>
      </c>
      <c r="AP1097" s="58">
        <v>0</v>
      </c>
      <c r="AQ1097" s="58">
        <v>0</v>
      </c>
      <c r="AR1097" s="58">
        <v>0</v>
      </c>
      <c r="AS1097" s="58">
        <v>0</v>
      </c>
      <c r="AT1097" s="58">
        <v>0</v>
      </c>
      <c r="AU1097" s="58">
        <v>0</v>
      </c>
      <c r="AV1097" s="58">
        <v>2672.1715340313599</v>
      </c>
      <c r="AW1097" s="58">
        <v>16509.431534031399</v>
      </c>
      <c r="AX1097" s="58">
        <v>56697.504761904798</v>
      </c>
      <c r="AY1097" s="58">
        <v>7258.6132075471696</v>
      </c>
      <c r="AZ1097" s="58">
        <v>63956.117969452003</v>
      </c>
      <c r="BA1097" s="58">
        <v>74275.0199857056</v>
      </c>
    </row>
    <row r="1098" spans="1:53">
      <c r="A1098" s="56">
        <v>202407</v>
      </c>
      <c r="B1098" s="56" t="s">
        <v>528</v>
      </c>
      <c r="C1098" s="56" t="s">
        <v>112</v>
      </c>
      <c r="D1098" s="56" t="s">
        <v>111</v>
      </c>
      <c r="E1098" s="62" t="str">
        <f>VLOOKUP(C1098,'[2]2024年门店-截止10.31'!A:C,3,0)</f>
        <v>营业</v>
      </c>
      <c r="F1098" s="63">
        <f>VLOOKUP(C1098,[2]面积!A:B,2,0)</f>
        <v>94.36</v>
      </c>
      <c r="G1098" s="57" t="str">
        <f>IF(OR(E1098="营业",E1098="装修中"),VLOOKUP(C1098,[2]当前组织架构!C:H,6,0),"")</f>
        <v>孙军</v>
      </c>
      <c r="H1098" s="57" t="str">
        <f>IF(OR(E1098="营业",E1098="装修中"),VLOOKUP(C1098,[2]当前组织架构!C:H,5,0),"")</f>
        <v>郭洋</v>
      </c>
      <c r="I1098" s="58">
        <v>190071.41</v>
      </c>
      <c r="J1098" s="58">
        <v>10758.76</v>
      </c>
      <c r="K1098" s="58">
        <v>179312.65</v>
      </c>
      <c r="L1098" s="58">
        <v>11208.23</v>
      </c>
      <c r="M1098" s="58">
        <v>8590.8700000000008</v>
      </c>
      <c r="N1098" s="58">
        <v>9936.4</v>
      </c>
      <c r="O1098" s="58">
        <v>24513.279999999999</v>
      </c>
      <c r="P1098" s="58">
        <v>0</v>
      </c>
      <c r="Q1098" s="58">
        <v>-864.23237749656505</v>
      </c>
      <c r="R1098" s="58">
        <v>53384.5476225034</v>
      </c>
      <c r="S1098" s="58">
        <v>8619.2370198898298</v>
      </c>
      <c r="T1098" s="58">
        <v>0</v>
      </c>
      <c r="U1098" s="58">
        <v>2687.21</v>
      </c>
      <c r="V1098" s="58">
        <v>64690.9946423933</v>
      </c>
      <c r="W1098" s="58">
        <v>114621.655357607</v>
      </c>
      <c r="X1098" s="58">
        <v>28294.2</v>
      </c>
      <c r="Y1098" s="58">
        <v>1393.72</v>
      </c>
      <c r="Z1098" s="58">
        <v>774.2</v>
      </c>
      <c r="AA1098" s="58">
        <v>6225.11</v>
      </c>
      <c r="AB1098" s="58">
        <v>354.18547169811001</v>
      </c>
      <c r="AC1098" s="58">
        <v>0</v>
      </c>
      <c r="AD1098" s="58">
        <v>37041.415471698099</v>
      </c>
      <c r="AE1098" s="58">
        <v>5400</v>
      </c>
      <c r="AF1098" s="58">
        <v>0</v>
      </c>
      <c r="AG1098" s="58">
        <v>149.44999999999999</v>
      </c>
      <c r="AH1098" s="58">
        <v>574.76</v>
      </c>
      <c r="AI1098" s="58">
        <v>133</v>
      </c>
      <c r="AJ1098" s="58">
        <v>76.11</v>
      </c>
      <c r="AK1098" s="58">
        <v>54.23</v>
      </c>
      <c r="AL1098" s="58">
        <v>0</v>
      </c>
      <c r="AM1098" s="58">
        <v>1179.68</v>
      </c>
      <c r="AN1098" s="58">
        <v>1210.25</v>
      </c>
      <c r="AO1098" s="58">
        <v>688.07</v>
      </c>
      <c r="AP1098" s="58">
        <v>0</v>
      </c>
      <c r="AQ1098" s="58">
        <v>0</v>
      </c>
      <c r="AR1098" s="58">
        <v>0</v>
      </c>
      <c r="AS1098" s="58">
        <v>0</v>
      </c>
      <c r="AT1098" s="58">
        <v>0</v>
      </c>
      <c r="AU1098" s="58">
        <v>0</v>
      </c>
      <c r="AV1098" s="58">
        <v>1841.8836619139599</v>
      </c>
      <c r="AW1098" s="58">
        <v>11307.433661913999</v>
      </c>
      <c r="AX1098" s="58">
        <v>33356.409523809503</v>
      </c>
      <c r="AY1098" s="58">
        <v>7878.1698113207503</v>
      </c>
      <c r="AZ1098" s="58">
        <v>41234.5793351303</v>
      </c>
      <c r="BA1098" s="58">
        <v>25038.226888864701</v>
      </c>
    </row>
    <row r="1099" spans="1:53">
      <c r="A1099" s="56">
        <v>202407</v>
      </c>
      <c r="B1099" s="56" t="s">
        <v>528</v>
      </c>
      <c r="C1099" s="56" t="s">
        <v>114</v>
      </c>
      <c r="D1099" s="56" t="s">
        <v>113</v>
      </c>
      <c r="E1099" s="62" t="str">
        <f>VLOOKUP(C1099,'[2]2024年门店-截止10.31'!A:C,3,0)</f>
        <v>营业</v>
      </c>
      <c r="F1099" s="63">
        <f>VLOOKUP(C1099,[2]面积!A:B,2,0)</f>
        <v>70.5</v>
      </c>
      <c r="G1099" s="57" t="str">
        <f>IF(OR(E1099="营业",E1099="装修中"),VLOOKUP(C1099,[2]当前组织架构!C:H,6,0),"")</f>
        <v>孙军</v>
      </c>
      <c r="H1099" s="57" t="str">
        <f>IF(OR(E1099="营业",E1099="装修中"),VLOOKUP(C1099,[2]当前组织架构!C:H,5,0),"")</f>
        <v>郭洋</v>
      </c>
      <c r="I1099" s="58">
        <v>358041.25</v>
      </c>
      <c r="J1099" s="58">
        <v>20266.490000000002</v>
      </c>
      <c r="K1099" s="58">
        <v>337774.76</v>
      </c>
      <c r="L1099" s="58">
        <v>20251.59</v>
      </c>
      <c r="M1099" s="58">
        <v>13498.44</v>
      </c>
      <c r="N1099" s="58">
        <v>14209.33</v>
      </c>
      <c r="O1099" s="58">
        <v>40588.050000000003</v>
      </c>
      <c r="P1099" s="58">
        <v>0</v>
      </c>
      <c r="Q1099" s="58">
        <v>-1410.6407308231301</v>
      </c>
      <c r="R1099" s="58">
        <v>87136.769269176904</v>
      </c>
      <c r="S1099" s="58">
        <v>14205.4267760081</v>
      </c>
      <c r="T1099" s="58">
        <v>0</v>
      </c>
      <c r="U1099" s="58">
        <v>2682.97</v>
      </c>
      <c r="V1099" s="58">
        <v>104025.166045185</v>
      </c>
      <c r="W1099" s="58">
        <v>233749.59395481501</v>
      </c>
      <c r="X1099" s="58">
        <v>43511.44</v>
      </c>
      <c r="Y1099" s="58">
        <v>1947.47</v>
      </c>
      <c r="Z1099" s="58">
        <v>2334.35</v>
      </c>
      <c r="AA1099" s="58">
        <v>6777.73</v>
      </c>
      <c r="AB1099" s="58">
        <v>2210.8641509434001</v>
      </c>
      <c r="AC1099" s="58">
        <v>0</v>
      </c>
      <c r="AD1099" s="58">
        <v>56781.8541509434</v>
      </c>
      <c r="AE1099" s="58">
        <v>7657.42</v>
      </c>
      <c r="AF1099" s="58">
        <v>0</v>
      </c>
      <c r="AG1099" s="58">
        <v>957.13</v>
      </c>
      <c r="AH1099" s="58">
        <v>615.52</v>
      </c>
      <c r="AI1099" s="58">
        <v>35</v>
      </c>
      <c r="AJ1099" s="58">
        <v>299.12</v>
      </c>
      <c r="AK1099" s="58">
        <v>41.46</v>
      </c>
      <c r="AL1099" s="58">
        <v>0</v>
      </c>
      <c r="AM1099" s="58">
        <v>2029.4</v>
      </c>
      <c r="AN1099" s="58">
        <v>825.06</v>
      </c>
      <c r="AO1099" s="58">
        <v>928.67</v>
      </c>
      <c r="AP1099" s="58">
        <v>0</v>
      </c>
      <c r="AQ1099" s="58">
        <v>273</v>
      </c>
      <c r="AR1099" s="58">
        <v>0</v>
      </c>
      <c r="AS1099" s="58">
        <v>0</v>
      </c>
      <c r="AT1099" s="58">
        <v>0</v>
      </c>
      <c r="AU1099" s="58">
        <v>0</v>
      </c>
      <c r="AV1099" s="58">
        <v>1841.8836619139599</v>
      </c>
      <c r="AW1099" s="58">
        <v>15503.663661914001</v>
      </c>
      <c r="AX1099" s="58">
        <v>49014.285714285703</v>
      </c>
      <c r="AY1099" s="58">
        <v>5027.5188679245302</v>
      </c>
      <c r="AZ1099" s="58">
        <v>54041.804582210199</v>
      </c>
      <c r="BA1099" s="58">
        <v>107422.27155974699</v>
      </c>
    </row>
    <row r="1100" spans="1:53">
      <c r="A1100" s="56">
        <v>202407</v>
      </c>
      <c r="B1100" s="56" t="s">
        <v>528</v>
      </c>
      <c r="C1100" s="56" t="s">
        <v>116</v>
      </c>
      <c r="D1100" s="56" t="s">
        <v>115</v>
      </c>
      <c r="E1100" s="62" t="str">
        <f>VLOOKUP(C1100,'[2]2024年门店-截止10.31'!A:C,3,0)</f>
        <v>营业</v>
      </c>
      <c r="F1100" s="63">
        <f>VLOOKUP(C1100,[2]面积!A:B,2,0)</f>
        <v>110.09</v>
      </c>
      <c r="G1100" s="57" t="str">
        <f>IF(OR(E1100="营业",E1100="装修中"),VLOOKUP(C1100,[2]当前组织架构!C:H,6,0),"")</f>
        <v>孙军</v>
      </c>
      <c r="H1100" s="57" t="str">
        <f>IF(OR(E1100="营业",E1100="装修中"),VLOOKUP(C1100,[2]当前组织架构!C:H,5,0),"")</f>
        <v>甘胜斌</v>
      </c>
      <c r="I1100" s="58">
        <v>196807.98</v>
      </c>
      <c r="J1100" s="58">
        <v>11140.07</v>
      </c>
      <c r="K1100" s="58">
        <v>185667.91</v>
      </c>
      <c r="L1100" s="58">
        <v>11898.18</v>
      </c>
      <c r="M1100" s="58">
        <v>9927</v>
      </c>
      <c r="N1100" s="58">
        <v>8254.4699999999993</v>
      </c>
      <c r="O1100" s="58">
        <v>25705</v>
      </c>
      <c r="P1100" s="58">
        <v>0</v>
      </c>
      <c r="Q1100" s="58">
        <v>-888.70018270113599</v>
      </c>
      <c r="R1100" s="58">
        <v>54895.949817298897</v>
      </c>
      <c r="S1100" s="58">
        <v>8981.3175760149406</v>
      </c>
      <c r="T1100" s="58">
        <v>0</v>
      </c>
      <c r="U1100" s="58">
        <v>1420.85</v>
      </c>
      <c r="V1100" s="58">
        <v>65298.117393313798</v>
      </c>
      <c r="W1100" s="58">
        <v>120369.79260668599</v>
      </c>
      <c r="X1100" s="58">
        <v>21741.95</v>
      </c>
      <c r="Y1100" s="58">
        <v>6729.12</v>
      </c>
      <c r="Z1100" s="58">
        <v>1812.4</v>
      </c>
      <c r="AA1100" s="58">
        <v>4649.1099999999997</v>
      </c>
      <c r="AB1100" s="58">
        <v>265.62339622642003</v>
      </c>
      <c r="AC1100" s="58">
        <v>0</v>
      </c>
      <c r="AD1100" s="58">
        <v>35198.203396226403</v>
      </c>
      <c r="AE1100" s="58">
        <v>7119.8</v>
      </c>
      <c r="AF1100" s="58">
        <v>8</v>
      </c>
      <c r="AG1100" s="58">
        <v>270.88</v>
      </c>
      <c r="AH1100" s="58">
        <v>545.23</v>
      </c>
      <c r="AI1100" s="58">
        <v>160</v>
      </c>
      <c r="AJ1100" s="58">
        <v>0</v>
      </c>
      <c r="AK1100" s="58">
        <v>51.7</v>
      </c>
      <c r="AL1100" s="58">
        <v>0</v>
      </c>
      <c r="AM1100" s="58">
        <v>755.58</v>
      </c>
      <c r="AN1100" s="58">
        <v>1686.54</v>
      </c>
      <c r="AO1100" s="58">
        <v>664.64</v>
      </c>
      <c r="AP1100" s="58">
        <v>0</v>
      </c>
      <c r="AQ1100" s="58">
        <v>0</v>
      </c>
      <c r="AR1100" s="58">
        <v>0</v>
      </c>
      <c r="AS1100" s="58">
        <v>0</v>
      </c>
      <c r="AT1100" s="58">
        <v>0</v>
      </c>
      <c r="AU1100" s="58">
        <v>0</v>
      </c>
      <c r="AV1100" s="58">
        <v>2292.45466534449</v>
      </c>
      <c r="AW1100" s="58">
        <v>13554.8246653445</v>
      </c>
      <c r="AX1100" s="58">
        <v>32712.4571428571</v>
      </c>
      <c r="AY1100" s="58">
        <v>8204.8207547169804</v>
      </c>
      <c r="AZ1100" s="58">
        <v>40917.277897574102</v>
      </c>
      <c r="BA1100" s="58">
        <v>30699.486647541002</v>
      </c>
    </row>
    <row r="1101" spans="1:53">
      <c r="A1101" s="56">
        <v>202407</v>
      </c>
      <c r="B1101" s="56" t="s">
        <v>528</v>
      </c>
      <c r="C1101" s="56" t="s">
        <v>120</v>
      </c>
      <c r="D1101" s="56" t="s">
        <v>119</v>
      </c>
      <c r="E1101" s="62" t="str">
        <f>VLOOKUP(C1101,'[2]2024年门店-截止10.31'!A:C,3,0)</f>
        <v>已闭店</v>
      </c>
      <c r="F1101" s="63">
        <f>VLOOKUP(C1101,[2]面积!A:B,2,0)</f>
        <v>80.62</v>
      </c>
      <c r="G1101" s="57" t="str">
        <f>IF(OR(E1101="营业",E1101="装修中"),VLOOKUP(C1101,[2]当前组织架构!C:H,6,0),"")</f>
        <v/>
      </c>
      <c r="H1101" s="57" t="str">
        <f>IF(OR(E1101="营业",E1101="装修中"),VLOOKUP(C1101,[2]当前组织架构!C:H,5,0),"")</f>
        <v/>
      </c>
      <c r="I1101" s="58">
        <v>120868.75</v>
      </c>
      <c r="J1101" s="58">
        <v>3520.45</v>
      </c>
      <c r="K1101" s="58">
        <v>117348.3</v>
      </c>
      <c r="L1101" s="58">
        <v>8057.98</v>
      </c>
      <c r="M1101" s="58">
        <v>5826.93</v>
      </c>
      <c r="N1101" s="58">
        <v>4118.18</v>
      </c>
      <c r="O1101" s="58">
        <v>15188.19</v>
      </c>
      <c r="P1101" s="58">
        <v>0</v>
      </c>
      <c r="Q1101" s="58">
        <v>-528.76726124632103</v>
      </c>
      <c r="R1101" s="58">
        <v>32662.5127387537</v>
      </c>
      <c r="S1101" s="58">
        <v>5318.6429518855402</v>
      </c>
      <c r="T1101" s="58">
        <v>0</v>
      </c>
      <c r="U1101" s="58">
        <v>8463.6</v>
      </c>
      <c r="V1101" s="58">
        <v>46444.755690639198</v>
      </c>
      <c r="W1101" s="58">
        <v>70903.544309360805</v>
      </c>
      <c r="X1101" s="58">
        <v>15666</v>
      </c>
      <c r="Y1101" s="58">
        <v>54.2</v>
      </c>
      <c r="Z1101" s="58">
        <v>603.66999999999996</v>
      </c>
      <c r="AA1101" s="58">
        <v>2768.78</v>
      </c>
      <c r="AB1101" s="58">
        <v>535.67999999999995</v>
      </c>
      <c r="AC1101" s="58">
        <v>0</v>
      </c>
      <c r="AD1101" s="58">
        <v>19628.330000000002</v>
      </c>
      <c r="AE1101" s="58">
        <v>2000</v>
      </c>
      <c r="AF1101" s="58">
        <v>0</v>
      </c>
      <c r="AG1101" s="58">
        <v>152.66999999999999</v>
      </c>
      <c r="AH1101" s="58">
        <v>50</v>
      </c>
      <c r="AI1101" s="58">
        <v>495</v>
      </c>
      <c r="AJ1101" s="58">
        <v>0</v>
      </c>
      <c r="AK1101" s="58">
        <v>39.9</v>
      </c>
      <c r="AL1101" s="58">
        <v>0</v>
      </c>
      <c r="AM1101" s="58">
        <v>625.23</v>
      </c>
      <c r="AN1101" s="58">
        <v>876.95</v>
      </c>
      <c r="AO1101" s="58">
        <v>533.97</v>
      </c>
      <c r="AP1101" s="58">
        <v>0</v>
      </c>
      <c r="AQ1101" s="58">
        <v>80</v>
      </c>
      <c r="AR1101" s="58">
        <v>0</v>
      </c>
      <c r="AS1101" s="58">
        <v>0</v>
      </c>
      <c r="AT1101" s="58">
        <v>0</v>
      </c>
      <c r="AU1101" s="58">
        <v>0</v>
      </c>
      <c r="AV1101" s="58">
        <v>2116.47631690048</v>
      </c>
      <c r="AW1101" s="58">
        <v>6970.1963169004803</v>
      </c>
      <c r="AX1101" s="58">
        <v>19348.8</v>
      </c>
      <c r="AY1101" s="58">
        <v>6341.13</v>
      </c>
      <c r="AZ1101" s="58">
        <v>25689.93</v>
      </c>
      <c r="BA1101" s="58">
        <v>18615.0879924603</v>
      </c>
    </row>
    <row r="1102" spans="1:53">
      <c r="A1102" s="56">
        <v>202407</v>
      </c>
      <c r="B1102" s="56" t="s">
        <v>528</v>
      </c>
      <c r="C1102" s="56" t="s">
        <v>124</v>
      </c>
      <c r="D1102" s="56" t="s">
        <v>123</v>
      </c>
      <c r="E1102" s="62" t="str">
        <f>VLOOKUP(C1102,'[2]2024年门店-截止10.31'!A:C,3,0)</f>
        <v>营业</v>
      </c>
      <c r="F1102" s="63">
        <f>VLOOKUP(C1102,[2]面积!A:B,2,0)</f>
        <v>74</v>
      </c>
      <c r="G1102" s="57" t="str">
        <f>IF(OR(E1102="营业",E1102="装修中"),VLOOKUP(C1102,[2]当前组织架构!C:H,6,0),"")</f>
        <v>戴斌</v>
      </c>
      <c r="H1102" s="57" t="str">
        <f>IF(OR(E1102="营业",E1102="装修中"),VLOOKUP(C1102,[2]当前组织架构!C:H,5,0),"")</f>
        <v>董婷婷</v>
      </c>
      <c r="I1102" s="58">
        <v>258371.5</v>
      </c>
      <c r="J1102" s="58">
        <v>14624.8</v>
      </c>
      <c r="K1102" s="58">
        <v>243746.7</v>
      </c>
      <c r="L1102" s="58">
        <v>15074.64</v>
      </c>
      <c r="M1102" s="58">
        <v>11893.41</v>
      </c>
      <c r="N1102" s="58">
        <v>13796.93</v>
      </c>
      <c r="O1102" s="58">
        <v>32775.89</v>
      </c>
      <c r="P1102" s="58">
        <v>0</v>
      </c>
      <c r="Q1102" s="58">
        <v>-1171.57290769057</v>
      </c>
      <c r="R1102" s="58">
        <v>72369.297092309396</v>
      </c>
      <c r="S1102" s="58">
        <v>11576.538646921401</v>
      </c>
      <c r="T1102" s="58">
        <v>0</v>
      </c>
      <c r="U1102" s="58">
        <v>3025.42</v>
      </c>
      <c r="V1102" s="58">
        <v>86971.255739230794</v>
      </c>
      <c r="W1102" s="58">
        <v>156775.444260769</v>
      </c>
      <c r="X1102" s="58">
        <v>34726.42</v>
      </c>
      <c r="Y1102" s="58">
        <v>2672.76</v>
      </c>
      <c r="Z1102" s="58">
        <v>1851.97</v>
      </c>
      <c r="AA1102" s="58">
        <v>9075.15</v>
      </c>
      <c r="AB1102" s="58">
        <v>376.06622641509</v>
      </c>
      <c r="AC1102" s="58">
        <v>0</v>
      </c>
      <c r="AD1102" s="58">
        <v>48702.366226415099</v>
      </c>
      <c r="AE1102" s="58">
        <v>5082.51</v>
      </c>
      <c r="AF1102" s="58">
        <v>0</v>
      </c>
      <c r="AG1102" s="58">
        <v>1173.49</v>
      </c>
      <c r="AH1102" s="58">
        <v>234.69</v>
      </c>
      <c r="AI1102" s="58">
        <v>395</v>
      </c>
      <c r="AJ1102" s="58">
        <v>28.89</v>
      </c>
      <c r="AK1102" s="58">
        <v>33.53</v>
      </c>
      <c r="AL1102" s="58">
        <v>0</v>
      </c>
      <c r="AM1102" s="58">
        <v>1068.51</v>
      </c>
      <c r="AN1102" s="58">
        <v>967.05</v>
      </c>
      <c r="AO1102" s="58">
        <v>864.45</v>
      </c>
      <c r="AP1102" s="58">
        <v>0</v>
      </c>
      <c r="AQ1102" s="58">
        <v>50</v>
      </c>
      <c r="AR1102" s="58">
        <v>0</v>
      </c>
      <c r="AS1102" s="58">
        <v>0</v>
      </c>
      <c r="AT1102" s="58">
        <v>0</v>
      </c>
      <c r="AU1102" s="58">
        <v>0</v>
      </c>
      <c r="AV1102" s="58">
        <v>2263.8520895869101</v>
      </c>
      <c r="AW1102" s="58">
        <v>12161.9720895869</v>
      </c>
      <c r="AX1102" s="58">
        <v>33805.371428571401</v>
      </c>
      <c r="AY1102" s="58">
        <v>19490.339622641499</v>
      </c>
      <c r="AZ1102" s="58">
        <v>53295.7110512129</v>
      </c>
      <c r="BA1102" s="58">
        <v>42615.394893554098</v>
      </c>
    </row>
    <row r="1103" spans="1:53">
      <c r="A1103" s="56">
        <v>202407</v>
      </c>
      <c r="B1103" s="56" t="s">
        <v>528</v>
      </c>
      <c r="C1103" s="56" t="s">
        <v>128</v>
      </c>
      <c r="D1103" s="56" t="s">
        <v>127</v>
      </c>
      <c r="E1103" s="62" t="str">
        <f>VLOOKUP(C1103,'[2]2024年门店-截止10.31'!A:C,3,0)</f>
        <v>已闭店</v>
      </c>
      <c r="F1103" s="63">
        <f>VLOOKUP(C1103,[2]面积!A:B,2,0)</f>
        <v>113</v>
      </c>
      <c r="G1103" s="57" t="str">
        <f>IF(OR(E1103="营业",E1103="装修中"),VLOOKUP(C1103,[2]当前组织架构!C:H,6,0),"")</f>
        <v/>
      </c>
      <c r="H1103" s="57" t="str">
        <f>IF(OR(E1103="营业",E1103="装修中"),VLOOKUP(C1103,[2]当前组织架构!C:H,5,0),"")</f>
        <v/>
      </c>
      <c r="I1103" s="58">
        <v>130565.82</v>
      </c>
      <c r="J1103" s="58">
        <v>3802.8900000000099</v>
      </c>
      <c r="K1103" s="58">
        <v>126762.93</v>
      </c>
      <c r="L1103" s="58">
        <v>8405.84</v>
      </c>
      <c r="M1103" s="58">
        <v>9713.58</v>
      </c>
      <c r="N1103" s="58">
        <v>6043.74</v>
      </c>
      <c r="O1103" s="58">
        <v>20449.349999999999</v>
      </c>
      <c r="P1103" s="58">
        <v>0</v>
      </c>
      <c r="Q1103" s="58">
        <v>-710.71783703503104</v>
      </c>
      <c r="R1103" s="58">
        <v>43901.792162965001</v>
      </c>
      <c r="S1103" s="58">
        <v>7157.0728503615701</v>
      </c>
      <c r="T1103" s="58">
        <v>91.38</v>
      </c>
      <c r="U1103" s="58">
        <v>7655.51</v>
      </c>
      <c r="V1103" s="58">
        <v>58805.755013326503</v>
      </c>
      <c r="W1103" s="58">
        <v>67957.174986673504</v>
      </c>
      <c r="X1103" s="58">
        <v>20172.09</v>
      </c>
      <c r="Y1103" s="58">
        <v>222.55</v>
      </c>
      <c r="Z1103" s="58">
        <v>744.86</v>
      </c>
      <c r="AA1103" s="58">
        <v>4003.66</v>
      </c>
      <c r="AB1103" s="58">
        <v>1068.7883018867899</v>
      </c>
      <c r="AC1103" s="58">
        <v>0</v>
      </c>
      <c r="AD1103" s="58">
        <v>26211.948301886801</v>
      </c>
      <c r="AE1103" s="58">
        <v>4000</v>
      </c>
      <c r="AF1103" s="58">
        <v>0</v>
      </c>
      <c r="AG1103" s="58">
        <v>408.34</v>
      </c>
      <c r="AH1103" s="58">
        <v>252</v>
      </c>
      <c r="AI1103" s="58">
        <v>0</v>
      </c>
      <c r="AJ1103" s="58">
        <v>531.01</v>
      </c>
      <c r="AK1103" s="58">
        <v>38.43</v>
      </c>
      <c r="AL1103" s="58">
        <v>0</v>
      </c>
      <c r="AM1103" s="58">
        <v>1042.83</v>
      </c>
      <c r="AN1103" s="58">
        <v>606.82000000000005</v>
      </c>
      <c r="AO1103" s="58">
        <v>684.62</v>
      </c>
      <c r="AP1103" s="58">
        <v>0</v>
      </c>
      <c r="AQ1103" s="58">
        <v>0</v>
      </c>
      <c r="AR1103" s="58">
        <v>0</v>
      </c>
      <c r="AS1103" s="58">
        <v>0</v>
      </c>
      <c r="AT1103" s="58">
        <v>0</v>
      </c>
      <c r="AU1103" s="58">
        <v>0</v>
      </c>
      <c r="AV1103" s="58">
        <v>2063.7692430007201</v>
      </c>
      <c r="AW1103" s="58">
        <v>9627.8192430007202</v>
      </c>
      <c r="AX1103" s="58">
        <v>24860</v>
      </c>
      <c r="AY1103" s="58">
        <v>9001</v>
      </c>
      <c r="AZ1103" s="58">
        <v>33861</v>
      </c>
      <c r="BA1103" s="58">
        <v>-1743.5925582140201</v>
      </c>
    </row>
    <row r="1104" spans="1:53">
      <c r="A1104" s="56">
        <v>202407</v>
      </c>
      <c r="B1104" s="56" t="s">
        <v>528</v>
      </c>
      <c r="C1104" s="56" t="s">
        <v>130</v>
      </c>
      <c r="D1104" s="56" t="s">
        <v>129</v>
      </c>
      <c r="E1104" s="62" t="str">
        <f>VLOOKUP(C1104,'[2]2024年门店-截止10.31'!A:C,3,0)</f>
        <v>营业</v>
      </c>
      <c r="F1104" s="63">
        <f>VLOOKUP(C1104,[2]面积!A:B,2,0)</f>
        <v>131.47999999999999</v>
      </c>
      <c r="G1104" s="57" t="str">
        <f>IF(OR(E1104="营业",E1104="装修中"),VLOOKUP(C1104,[2]当前组织架构!C:H,6,0),"")</f>
        <v>孙军</v>
      </c>
      <c r="H1104" s="57" t="str">
        <f>IF(OR(E1104="营业",E1104="装修中"),VLOOKUP(C1104,[2]当前组织架构!C:H,5,0),"")</f>
        <v>郭洋</v>
      </c>
      <c r="I1104" s="58">
        <v>183871.35999999999</v>
      </c>
      <c r="J1104" s="58">
        <v>10407.81</v>
      </c>
      <c r="K1104" s="58">
        <v>173463.55</v>
      </c>
      <c r="L1104" s="58">
        <v>10967.08</v>
      </c>
      <c r="M1104" s="58">
        <v>9704.74</v>
      </c>
      <c r="N1104" s="58">
        <v>8037.15</v>
      </c>
      <c r="O1104" s="58">
        <v>22696.080000000002</v>
      </c>
      <c r="P1104" s="58">
        <v>0</v>
      </c>
      <c r="Q1104" s="58">
        <v>-818.92917364832499</v>
      </c>
      <c r="R1104" s="58">
        <v>50586.120826351696</v>
      </c>
      <c r="S1104" s="58">
        <v>8041.17568393293</v>
      </c>
      <c r="T1104" s="58">
        <v>0</v>
      </c>
      <c r="U1104" s="58">
        <v>1384.53</v>
      </c>
      <c r="V1104" s="58">
        <v>60011.826510284598</v>
      </c>
      <c r="W1104" s="58">
        <v>113451.723489715</v>
      </c>
      <c r="X1104" s="58">
        <v>26229.54</v>
      </c>
      <c r="Y1104" s="58">
        <v>150</v>
      </c>
      <c r="Z1104" s="58">
        <v>912.4</v>
      </c>
      <c r="AA1104" s="58">
        <v>5945.34</v>
      </c>
      <c r="AB1104" s="58">
        <v>922.40377358490605</v>
      </c>
      <c r="AC1104" s="58">
        <v>0</v>
      </c>
      <c r="AD1104" s="58">
        <v>34159.683773584897</v>
      </c>
      <c r="AE1104" s="58">
        <v>5500</v>
      </c>
      <c r="AF1104" s="58">
        <v>0</v>
      </c>
      <c r="AG1104" s="58">
        <v>667.57</v>
      </c>
      <c r="AH1104" s="58">
        <v>591.67999999999995</v>
      </c>
      <c r="AI1104" s="58">
        <v>163</v>
      </c>
      <c r="AJ1104" s="58">
        <v>306.20999999999998</v>
      </c>
      <c r="AK1104" s="58">
        <v>41.3</v>
      </c>
      <c r="AL1104" s="58">
        <v>0</v>
      </c>
      <c r="AM1104" s="58">
        <v>1046.23</v>
      </c>
      <c r="AN1104" s="58">
        <v>1389.46</v>
      </c>
      <c r="AO1104" s="58">
        <v>534.53</v>
      </c>
      <c r="AP1104" s="58">
        <v>0</v>
      </c>
      <c r="AQ1104" s="58">
        <v>0</v>
      </c>
      <c r="AR1104" s="58">
        <v>0</v>
      </c>
      <c r="AS1104" s="58">
        <v>0</v>
      </c>
      <c r="AT1104" s="58">
        <v>0</v>
      </c>
      <c r="AU1104" s="58">
        <v>0</v>
      </c>
      <c r="AV1104" s="58">
        <v>1841.8836619139599</v>
      </c>
      <c r="AW1104" s="58">
        <v>12081.863661914</v>
      </c>
      <c r="AX1104" s="58">
        <v>17638.352380952401</v>
      </c>
      <c r="AY1104" s="58">
        <v>8551.8113207547194</v>
      </c>
      <c r="AZ1104" s="58">
        <v>26190.163701707101</v>
      </c>
      <c r="BA1104" s="58">
        <v>41020.012352509002</v>
      </c>
    </row>
    <row r="1105" spans="1:53">
      <c r="A1105" s="56">
        <v>202407</v>
      </c>
      <c r="B1105" s="56" t="s">
        <v>528</v>
      </c>
      <c r="C1105" s="56" t="s">
        <v>132</v>
      </c>
      <c r="D1105" s="56" t="s">
        <v>131</v>
      </c>
      <c r="E1105" s="62" t="str">
        <f>VLOOKUP(C1105,'[2]2024年门店-截止10.31'!A:C,3,0)</f>
        <v>营业</v>
      </c>
      <c r="F1105" s="63">
        <f>VLOOKUP(C1105,[2]面积!A:B,2,0)</f>
        <v>143</v>
      </c>
      <c r="G1105" s="57" t="str">
        <f>IF(OR(E1105="营业",E1105="装修中"),VLOOKUP(C1105,[2]当前组织架构!C:H,6,0),"")</f>
        <v>孙军</v>
      </c>
      <c r="H1105" s="57" t="str">
        <f>IF(OR(E1105="营业",E1105="装修中"),VLOOKUP(C1105,[2]当前组织架构!C:H,5,0),"")</f>
        <v>殷艳花</v>
      </c>
      <c r="I1105" s="58">
        <v>113719.3</v>
      </c>
      <c r="J1105" s="58">
        <v>6436.94</v>
      </c>
      <c r="K1105" s="58">
        <v>107282.36</v>
      </c>
      <c r="L1105" s="58">
        <v>6339.47</v>
      </c>
      <c r="M1105" s="58">
        <v>5704.16</v>
      </c>
      <c r="N1105" s="58">
        <v>6398.28</v>
      </c>
      <c r="O1105" s="58">
        <v>14541.62</v>
      </c>
      <c r="P1105" s="58">
        <v>0</v>
      </c>
      <c r="Q1105" s="58">
        <v>-525.45761490174095</v>
      </c>
      <c r="R1105" s="58">
        <v>32458.072385098301</v>
      </c>
      <c r="S1105" s="58">
        <v>5154.5364618670101</v>
      </c>
      <c r="T1105" s="58">
        <v>0</v>
      </c>
      <c r="U1105" s="58">
        <v>1514.25</v>
      </c>
      <c r="V1105" s="58">
        <v>39126.858846965297</v>
      </c>
      <c r="W1105" s="58">
        <v>68155.501153034696</v>
      </c>
      <c r="X1105" s="58">
        <v>17199.259999999998</v>
      </c>
      <c r="Y1105" s="58">
        <v>6014.47</v>
      </c>
      <c r="Z1105" s="58">
        <v>1328.27</v>
      </c>
      <c r="AA1105" s="58">
        <v>4858.93</v>
      </c>
      <c r="AB1105" s="58">
        <v>326.69811320755002</v>
      </c>
      <c r="AC1105" s="58">
        <v>0</v>
      </c>
      <c r="AD1105" s="58">
        <v>29727.628113207498</v>
      </c>
      <c r="AE1105" s="58">
        <v>3765.13</v>
      </c>
      <c r="AF1105" s="58">
        <v>0</v>
      </c>
      <c r="AG1105" s="58">
        <v>821.91</v>
      </c>
      <c r="AH1105" s="58">
        <v>465.1</v>
      </c>
      <c r="AI1105" s="58">
        <v>0</v>
      </c>
      <c r="AJ1105" s="58">
        <v>0</v>
      </c>
      <c r="AK1105" s="58">
        <v>38.6</v>
      </c>
      <c r="AL1105" s="58">
        <v>0</v>
      </c>
      <c r="AM1105" s="58">
        <v>579.6</v>
      </c>
      <c r="AN1105" s="58">
        <v>796.91</v>
      </c>
      <c r="AO1105" s="58">
        <v>500.61</v>
      </c>
      <c r="AP1105" s="58">
        <v>0</v>
      </c>
      <c r="AQ1105" s="58">
        <v>189</v>
      </c>
      <c r="AR1105" s="58">
        <v>0</v>
      </c>
      <c r="AS1105" s="58">
        <v>0</v>
      </c>
      <c r="AT1105" s="58">
        <v>0</v>
      </c>
      <c r="AU1105" s="58">
        <v>0</v>
      </c>
      <c r="AV1105" s="58">
        <v>2300.9515340313601</v>
      </c>
      <c r="AW1105" s="58">
        <v>9457.8115340313598</v>
      </c>
      <c r="AX1105" s="58">
        <v>14900.4380952381</v>
      </c>
      <c r="AY1105" s="58">
        <v>3736.7924528301901</v>
      </c>
      <c r="AZ1105" s="58">
        <v>18637.230548068299</v>
      </c>
      <c r="BA1105" s="58">
        <v>10332.8309577276</v>
      </c>
    </row>
    <row r="1106" spans="1:53">
      <c r="A1106" s="56">
        <v>202407</v>
      </c>
      <c r="B1106" s="56" t="s">
        <v>528</v>
      </c>
      <c r="C1106" s="56" t="s">
        <v>134</v>
      </c>
      <c r="D1106" s="56" t="s">
        <v>133</v>
      </c>
      <c r="E1106" s="62" t="str">
        <f>VLOOKUP(C1106,'[2]2024年门店-截止10.31'!A:C,3,0)</f>
        <v>营业</v>
      </c>
      <c r="F1106" s="63">
        <f>VLOOKUP(C1106,[2]面积!A:B,2,0)</f>
        <v>79</v>
      </c>
      <c r="G1106" s="57" t="str">
        <f>IF(OR(E1106="营业",E1106="装修中"),VLOOKUP(C1106,[2]当前组织架构!C:H,6,0),"")</f>
        <v>刘佳</v>
      </c>
      <c r="H1106" s="57" t="str">
        <f>IF(OR(E1106="营业",E1106="装修中"),VLOOKUP(C1106,[2]当前组织架构!C:H,5,0),"")</f>
        <v>袁春福</v>
      </c>
      <c r="I1106" s="58">
        <v>127549.41</v>
      </c>
      <c r="J1106" s="58">
        <v>3715.03</v>
      </c>
      <c r="K1106" s="58">
        <v>123834.38</v>
      </c>
      <c r="L1106" s="58">
        <v>7667.52</v>
      </c>
      <c r="M1106" s="58">
        <v>9016.67</v>
      </c>
      <c r="N1106" s="58">
        <v>6963.13</v>
      </c>
      <c r="O1106" s="58">
        <v>19233.36</v>
      </c>
      <c r="P1106" s="58">
        <v>0</v>
      </c>
      <c r="Q1106" s="58">
        <v>-683.12821090298098</v>
      </c>
      <c r="R1106" s="58">
        <v>42197.551789097</v>
      </c>
      <c r="S1106" s="58">
        <v>6779.1041479816004</v>
      </c>
      <c r="T1106" s="58">
        <v>102.84</v>
      </c>
      <c r="U1106" s="58">
        <v>7891.05</v>
      </c>
      <c r="V1106" s="58">
        <v>56970.545937078597</v>
      </c>
      <c r="W1106" s="58">
        <v>66863.834062921407</v>
      </c>
      <c r="X1106" s="58">
        <v>16868.84</v>
      </c>
      <c r="Y1106" s="58">
        <v>2315.81</v>
      </c>
      <c r="Z1106" s="58">
        <v>474.83</v>
      </c>
      <c r="AA1106" s="58">
        <v>3731.38</v>
      </c>
      <c r="AB1106" s="58">
        <v>514.08886792452995</v>
      </c>
      <c r="AC1106" s="58">
        <v>0</v>
      </c>
      <c r="AD1106" s="58">
        <v>23904.948867924501</v>
      </c>
      <c r="AE1106" s="58">
        <v>5209.18</v>
      </c>
      <c r="AF1106" s="58">
        <v>0</v>
      </c>
      <c r="AG1106" s="58">
        <v>225.87</v>
      </c>
      <c r="AH1106" s="58">
        <v>250</v>
      </c>
      <c r="AI1106" s="58">
        <v>0</v>
      </c>
      <c r="AJ1106" s="58">
        <v>23.01</v>
      </c>
      <c r="AK1106" s="58">
        <v>39.61</v>
      </c>
      <c r="AL1106" s="58">
        <v>0</v>
      </c>
      <c r="AM1106" s="58">
        <v>561.16999999999996</v>
      </c>
      <c r="AN1106" s="58">
        <v>631.79999999999995</v>
      </c>
      <c r="AO1106" s="58">
        <v>293.64</v>
      </c>
      <c r="AP1106" s="58">
        <v>0</v>
      </c>
      <c r="AQ1106" s="58">
        <v>0</v>
      </c>
      <c r="AR1106" s="58">
        <v>0</v>
      </c>
      <c r="AS1106" s="58">
        <v>0</v>
      </c>
      <c r="AT1106" s="58">
        <v>0</v>
      </c>
      <c r="AU1106" s="58">
        <v>0</v>
      </c>
      <c r="AV1106" s="58">
        <v>2063.7692430007201</v>
      </c>
      <c r="AW1106" s="58">
        <v>9298.0492430007198</v>
      </c>
      <c r="AX1106" s="58">
        <v>11846</v>
      </c>
      <c r="AY1106" s="58">
        <v>5925</v>
      </c>
      <c r="AZ1106" s="58">
        <v>17771</v>
      </c>
      <c r="BA1106" s="58">
        <v>15889.8359519962</v>
      </c>
    </row>
    <row r="1107" spans="1:53">
      <c r="A1107" s="56">
        <v>202407</v>
      </c>
      <c r="B1107" s="56" t="s">
        <v>528</v>
      </c>
      <c r="C1107" s="56" t="s">
        <v>443</v>
      </c>
      <c r="D1107" s="56" t="s">
        <v>135</v>
      </c>
      <c r="E1107" s="62" t="str">
        <f>VLOOKUP(C1107,'[2]2024年门店-截止10.31'!A:C,3,0)</f>
        <v>已闭店</v>
      </c>
      <c r="F1107" s="63">
        <f>VLOOKUP(C1107,[2]面积!A:B,2,0)</f>
        <v>72.3</v>
      </c>
      <c r="G1107" s="57" t="str">
        <f>IF(OR(E1107="营业",E1107="装修中"),VLOOKUP(C1107,[2]当前组织架构!C:H,6,0),"")</f>
        <v/>
      </c>
      <c r="H1107" s="57" t="str">
        <f>IF(OR(E1107="营业",E1107="装修中"),VLOOKUP(C1107,[2]当前组织架构!C:H,5,0),"")</f>
        <v/>
      </c>
      <c r="I1107" s="58">
        <v>184125.41</v>
      </c>
      <c r="J1107" s="58">
        <v>10422.19</v>
      </c>
      <c r="K1107" s="58">
        <v>173703.22</v>
      </c>
      <c r="L1107" s="58">
        <v>14584.93</v>
      </c>
      <c r="M1107" s="58">
        <v>9725.14</v>
      </c>
      <c r="N1107" s="58">
        <v>11512.59</v>
      </c>
      <c r="O1107" s="58">
        <v>25163.13</v>
      </c>
      <c r="P1107" s="58">
        <v>0</v>
      </c>
      <c r="Q1107" s="58">
        <v>-971.55907073313404</v>
      </c>
      <c r="R1107" s="58">
        <v>60014.230929266902</v>
      </c>
      <c r="S1107" s="58">
        <v>9121.6909388924796</v>
      </c>
      <c r="T1107" s="58">
        <v>0</v>
      </c>
      <c r="U1107" s="58">
        <v>2627.26</v>
      </c>
      <c r="V1107" s="58">
        <v>71763.181868159299</v>
      </c>
      <c r="W1107" s="58">
        <v>101940.03813184101</v>
      </c>
      <c r="X1107" s="58">
        <v>28142.46</v>
      </c>
      <c r="Y1107" s="58">
        <v>3294.81</v>
      </c>
      <c r="Z1107" s="58">
        <v>1376.74</v>
      </c>
      <c r="AA1107" s="58">
        <v>6831.39</v>
      </c>
      <c r="AB1107" s="58">
        <v>1938.08377358491</v>
      </c>
      <c r="AC1107" s="58">
        <v>0</v>
      </c>
      <c r="AD1107" s="58">
        <v>41583.4837735849</v>
      </c>
      <c r="AE1107" s="58">
        <v>5000</v>
      </c>
      <c r="AF1107" s="58">
        <v>0</v>
      </c>
      <c r="AG1107" s="58">
        <v>460.86</v>
      </c>
      <c r="AH1107" s="58">
        <v>105.2</v>
      </c>
      <c r="AI1107" s="58">
        <v>0</v>
      </c>
      <c r="AJ1107" s="58">
        <v>0</v>
      </c>
      <c r="AK1107" s="58">
        <v>40.98</v>
      </c>
      <c r="AL1107" s="58">
        <v>0</v>
      </c>
      <c r="AM1107" s="58">
        <v>593.77</v>
      </c>
      <c r="AN1107" s="58">
        <v>779.86</v>
      </c>
      <c r="AO1107" s="58">
        <v>552.51</v>
      </c>
      <c r="AP1107" s="58">
        <v>0</v>
      </c>
      <c r="AQ1107" s="58">
        <v>150</v>
      </c>
      <c r="AR1107" s="58">
        <v>0</v>
      </c>
      <c r="AS1107" s="58">
        <v>0</v>
      </c>
      <c r="AT1107" s="58">
        <v>0</v>
      </c>
      <c r="AU1107" s="58">
        <v>0</v>
      </c>
      <c r="AV1107" s="58">
        <v>2300.9515340313601</v>
      </c>
      <c r="AW1107" s="58">
        <v>9984.1315340313595</v>
      </c>
      <c r="AX1107" s="58">
        <v>29315.238095238099</v>
      </c>
      <c r="AY1107" s="58">
        <v>5456.6037735849004</v>
      </c>
      <c r="AZ1107" s="58">
        <v>34771.841868823001</v>
      </c>
      <c r="BA1107" s="58">
        <v>15600.5809554017</v>
      </c>
    </row>
    <row r="1108" spans="1:53">
      <c r="A1108" s="56">
        <v>202407</v>
      </c>
      <c r="B1108" s="56" t="s">
        <v>528</v>
      </c>
      <c r="C1108" s="56" t="s">
        <v>138</v>
      </c>
      <c r="D1108" s="56" t="s">
        <v>137</v>
      </c>
      <c r="E1108" s="62" t="str">
        <f>VLOOKUP(C1108,'[2]2024年门店-截止10.31'!A:C,3,0)</f>
        <v>营业</v>
      </c>
      <c r="F1108" s="63">
        <f>VLOOKUP(C1108,[2]面积!A:B,2,0)</f>
        <v>120</v>
      </c>
      <c r="G1108" s="57" t="str">
        <f>IF(OR(E1108="营业",E1108="装修中"),VLOOKUP(C1108,[2]当前组织架构!C:H,6,0),"")</f>
        <v>孙军</v>
      </c>
      <c r="H1108" s="57" t="str">
        <f>IF(OR(E1108="营业",E1108="装修中"),VLOOKUP(C1108,[2]当前组织架构!C:H,5,0),"")</f>
        <v>甘胜斌</v>
      </c>
      <c r="I1108" s="58">
        <v>198243.18</v>
      </c>
      <c r="J1108" s="58">
        <v>11221.31</v>
      </c>
      <c r="K1108" s="58">
        <v>187021.87</v>
      </c>
      <c r="L1108" s="58">
        <v>11086.45</v>
      </c>
      <c r="M1108" s="58">
        <v>8618.1200000000008</v>
      </c>
      <c r="N1108" s="58">
        <v>9598.9599999999991</v>
      </c>
      <c r="O1108" s="58">
        <v>24506.11</v>
      </c>
      <c r="P1108" s="58">
        <v>0</v>
      </c>
      <c r="Q1108" s="58">
        <v>-857.23647811866499</v>
      </c>
      <c r="R1108" s="58">
        <v>52952.403521881301</v>
      </c>
      <c r="S1108" s="58">
        <v>8594.8323178310602</v>
      </c>
      <c r="T1108" s="58">
        <v>0</v>
      </c>
      <c r="U1108" s="58">
        <v>2858.91</v>
      </c>
      <c r="V1108" s="58">
        <v>64406.145839712401</v>
      </c>
      <c r="W1108" s="58">
        <v>122615.72416028799</v>
      </c>
      <c r="X1108" s="58">
        <v>27085.41</v>
      </c>
      <c r="Y1108" s="58">
        <v>3449.87</v>
      </c>
      <c r="Z1108" s="58">
        <v>2525.39</v>
      </c>
      <c r="AA1108" s="58">
        <v>7188.05</v>
      </c>
      <c r="AB1108" s="58">
        <v>1716.0022641509399</v>
      </c>
      <c r="AC1108" s="58">
        <v>0</v>
      </c>
      <c r="AD1108" s="58">
        <v>41964.7222641509</v>
      </c>
      <c r="AE1108" s="58">
        <v>7275.54</v>
      </c>
      <c r="AF1108" s="58">
        <v>0</v>
      </c>
      <c r="AG1108" s="58">
        <v>410.34</v>
      </c>
      <c r="AH1108" s="58">
        <v>93.8</v>
      </c>
      <c r="AI1108" s="58">
        <v>239</v>
      </c>
      <c r="AJ1108" s="58">
        <v>0</v>
      </c>
      <c r="AK1108" s="58">
        <v>40.770000000000003</v>
      </c>
      <c r="AL1108" s="58">
        <v>0</v>
      </c>
      <c r="AM1108" s="58">
        <v>851.39</v>
      </c>
      <c r="AN1108" s="58">
        <v>800.06</v>
      </c>
      <c r="AO1108" s="58">
        <v>760.21</v>
      </c>
      <c r="AP1108" s="58">
        <v>0</v>
      </c>
      <c r="AQ1108" s="58">
        <v>238</v>
      </c>
      <c r="AR1108" s="58">
        <v>0</v>
      </c>
      <c r="AS1108" s="58">
        <v>0</v>
      </c>
      <c r="AT1108" s="58">
        <v>0</v>
      </c>
      <c r="AU1108" s="58">
        <v>0</v>
      </c>
      <c r="AV1108" s="58">
        <v>2292.45466534449</v>
      </c>
      <c r="AW1108" s="58">
        <v>13001.5646653445</v>
      </c>
      <c r="AX1108" s="58">
        <v>44493.504761904798</v>
      </c>
      <c r="AY1108" s="58">
        <v>5602.0566037735898</v>
      </c>
      <c r="AZ1108" s="58">
        <v>50095.561365678397</v>
      </c>
      <c r="BA1108" s="58">
        <v>17553.875865114202</v>
      </c>
    </row>
    <row r="1109" spans="1:53">
      <c r="A1109" s="56">
        <v>202407</v>
      </c>
      <c r="B1109" s="56" t="s">
        <v>528</v>
      </c>
      <c r="C1109" s="56" t="s">
        <v>140</v>
      </c>
      <c r="D1109" s="56" t="s">
        <v>139</v>
      </c>
      <c r="E1109" s="62" t="str">
        <f>VLOOKUP(C1109,'[2]2024年门店-截止10.31'!A:C,3,0)</f>
        <v>已闭店</v>
      </c>
      <c r="F1109" s="63">
        <f>VLOOKUP(C1109,[2]面积!A:B,2,0)</f>
        <v>115.56</v>
      </c>
      <c r="G1109" s="57" t="str">
        <f>IF(OR(E1109="营业",E1109="装修中"),VLOOKUP(C1109,[2]当前组织架构!C:H,6,0),"")</f>
        <v/>
      </c>
      <c r="H1109" s="57" t="str">
        <f>IF(OR(E1109="营业",E1109="装修中"),VLOOKUP(C1109,[2]当前组织架构!C:H,5,0),"")</f>
        <v/>
      </c>
      <c r="I1109" s="58">
        <v>154419.44</v>
      </c>
      <c r="J1109" s="58">
        <v>4497.6499999999896</v>
      </c>
      <c r="K1109" s="58">
        <v>149921.79</v>
      </c>
      <c r="L1109" s="58">
        <v>9462</v>
      </c>
      <c r="M1109" s="58">
        <v>7986.86</v>
      </c>
      <c r="N1109" s="58">
        <v>7346.45</v>
      </c>
      <c r="O1109" s="58">
        <v>18969.11</v>
      </c>
      <c r="P1109" s="58">
        <v>0</v>
      </c>
      <c r="Q1109" s="58">
        <v>-697.20699242191597</v>
      </c>
      <c r="R1109" s="58">
        <v>43067.213007578102</v>
      </c>
      <c r="S1109" s="58">
        <v>6762.1146369704102</v>
      </c>
      <c r="T1109" s="58">
        <v>0</v>
      </c>
      <c r="U1109" s="58">
        <v>12381.92</v>
      </c>
      <c r="V1109" s="58">
        <v>62211.247644548501</v>
      </c>
      <c r="W1109" s="58">
        <v>87710.5423554515</v>
      </c>
      <c r="X1109" s="58">
        <v>20804</v>
      </c>
      <c r="Y1109" s="58">
        <v>2462.5</v>
      </c>
      <c r="Z1109" s="58">
        <v>1112.9000000000001</v>
      </c>
      <c r="AA1109" s="58">
        <v>4580.6400000000003</v>
      </c>
      <c r="AB1109" s="58">
        <v>340.92226415094001</v>
      </c>
      <c r="AC1109" s="58">
        <v>0</v>
      </c>
      <c r="AD1109" s="58">
        <v>29300.962264150901</v>
      </c>
      <c r="AE1109" s="58">
        <v>3900</v>
      </c>
      <c r="AF1109" s="58">
        <v>0</v>
      </c>
      <c r="AG1109" s="58">
        <v>165.34</v>
      </c>
      <c r="AH1109" s="58">
        <v>150</v>
      </c>
      <c r="AI1109" s="58">
        <v>0</v>
      </c>
      <c r="AJ1109" s="58">
        <v>0</v>
      </c>
      <c r="AK1109" s="58">
        <v>40.86</v>
      </c>
      <c r="AL1109" s="58">
        <v>0</v>
      </c>
      <c r="AM1109" s="58">
        <v>626.08000000000004</v>
      </c>
      <c r="AN1109" s="58">
        <v>635.11</v>
      </c>
      <c r="AO1109" s="58">
        <v>472.97</v>
      </c>
      <c r="AP1109" s="58">
        <v>0</v>
      </c>
      <c r="AQ1109" s="58">
        <v>0</v>
      </c>
      <c r="AR1109" s="58">
        <v>0</v>
      </c>
      <c r="AS1109" s="58">
        <v>0</v>
      </c>
      <c r="AT1109" s="58">
        <v>0</v>
      </c>
      <c r="AU1109" s="58">
        <v>0</v>
      </c>
      <c r="AV1109" s="58">
        <v>2116.47631690048</v>
      </c>
      <c r="AW1109" s="58">
        <v>8106.8363169004797</v>
      </c>
      <c r="AX1109" s="58">
        <v>26755.61</v>
      </c>
      <c r="AY1109" s="58">
        <v>6933.6</v>
      </c>
      <c r="AZ1109" s="58">
        <v>33689.21</v>
      </c>
      <c r="BA1109" s="58">
        <v>16613.533774400101</v>
      </c>
    </row>
    <row r="1110" spans="1:53">
      <c r="A1110" s="56">
        <v>202407</v>
      </c>
      <c r="B1110" s="56" t="s">
        <v>528</v>
      </c>
      <c r="C1110" s="56" t="s">
        <v>142</v>
      </c>
      <c r="D1110" s="56" t="s">
        <v>141</v>
      </c>
      <c r="E1110" s="62" t="str">
        <f>VLOOKUP(C1110,'[2]2024年门店-截止10.31'!A:C,3,0)</f>
        <v>营业</v>
      </c>
      <c r="F1110" s="63">
        <f>VLOOKUP(C1110,[2]面积!A:B,2,0)</f>
        <v>110.43</v>
      </c>
      <c r="G1110" s="57" t="str">
        <f>IF(OR(E1110="营业",E1110="装修中"),VLOOKUP(C1110,[2]当前组织架构!C:H,6,0),"")</f>
        <v>戴斌</v>
      </c>
      <c r="H1110" s="57" t="str">
        <f>IF(OR(E1110="营业",E1110="装修中"),VLOOKUP(C1110,[2]当前组织架构!C:H,5,0),"")</f>
        <v>侯小路</v>
      </c>
      <c r="I1110" s="58">
        <v>91094.26</v>
      </c>
      <c r="J1110" s="58">
        <v>2653.23</v>
      </c>
      <c r="K1110" s="58">
        <v>88441.03</v>
      </c>
      <c r="L1110" s="58">
        <v>5796.53</v>
      </c>
      <c r="M1110" s="58">
        <v>5113.88</v>
      </c>
      <c r="N1110" s="58">
        <v>3275.3</v>
      </c>
      <c r="O1110" s="58">
        <v>12600.11</v>
      </c>
      <c r="P1110" s="58">
        <v>0</v>
      </c>
      <c r="Q1110" s="58">
        <v>-426.72246088843002</v>
      </c>
      <c r="R1110" s="58">
        <v>26359.097539111601</v>
      </c>
      <c r="S1110" s="58">
        <v>4373.58475311235</v>
      </c>
      <c r="T1110" s="58">
        <v>0</v>
      </c>
      <c r="U1110" s="58">
        <v>2627.64</v>
      </c>
      <c r="V1110" s="58">
        <v>33360.3222922239</v>
      </c>
      <c r="W1110" s="58">
        <v>55080.707707776099</v>
      </c>
      <c r="X1110" s="58">
        <v>12885</v>
      </c>
      <c r="Y1110" s="58">
        <v>2354.15</v>
      </c>
      <c r="Z1110" s="58">
        <v>1117.83</v>
      </c>
      <c r="AA1110" s="58">
        <v>2966.04</v>
      </c>
      <c r="AB1110" s="58">
        <v>226.083773584906</v>
      </c>
      <c r="AC1110" s="58">
        <v>0</v>
      </c>
      <c r="AD1110" s="58">
        <v>19549.103773584899</v>
      </c>
      <c r="AE1110" s="58">
        <v>2737.49</v>
      </c>
      <c r="AF1110" s="58">
        <v>0</v>
      </c>
      <c r="AG1110" s="58">
        <v>165.51</v>
      </c>
      <c r="AH1110" s="58">
        <v>416.66</v>
      </c>
      <c r="AI1110" s="58">
        <v>0</v>
      </c>
      <c r="AJ1110" s="58">
        <v>27.97</v>
      </c>
      <c r="AK1110" s="58">
        <v>38.58</v>
      </c>
      <c r="AL1110" s="58">
        <v>0</v>
      </c>
      <c r="AM1110" s="58">
        <v>621.95000000000005</v>
      </c>
      <c r="AN1110" s="58">
        <v>606.79999999999995</v>
      </c>
      <c r="AO1110" s="58">
        <v>354.12</v>
      </c>
      <c r="AP1110" s="58">
        <v>0</v>
      </c>
      <c r="AQ1110" s="58">
        <v>0</v>
      </c>
      <c r="AR1110" s="58">
        <v>0</v>
      </c>
      <c r="AS1110" s="58">
        <v>0</v>
      </c>
      <c r="AT1110" s="58">
        <v>0</v>
      </c>
      <c r="AU1110" s="58">
        <v>0</v>
      </c>
      <c r="AV1110" s="58">
        <v>2116.47631690048</v>
      </c>
      <c r="AW1110" s="58">
        <v>7085.5563169004799</v>
      </c>
      <c r="AX1110" s="58">
        <v>5478.43</v>
      </c>
      <c r="AY1110" s="58">
        <v>9298.2099999999991</v>
      </c>
      <c r="AZ1110" s="58">
        <v>14776.64</v>
      </c>
      <c r="BA1110" s="58">
        <v>13669.407617290701</v>
      </c>
    </row>
    <row r="1111" spans="1:53">
      <c r="A1111" s="56">
        <v>202407</v>
      </c>
      <c r="B1111" s="56" t="s">
        <v>528</v>
      </c>
      <c r="C1111" s="56" t="s">
        <v>144</v>
      </c>
      <c r="D1111" s="56" t="s">
        <v>143</v>
      </c>
      <c r="E1111" s="62" t="str">
        <f>VLOOKUP(C1111,'[2]2024年门店-截止10.31'!A:C,3,0)</f>
        <v>营业</v>
      </c>
      <c r="F1111" s="63">
        <f>VLOOKUP(C1111,[2]面积!A:B,2,0)</f>
        <v>93.6</v>
      </c>
      <c r="G1111" s="57" t="str">
        <f>IF(OR(E1111="营业",E1111="装修中"),VLOOKUP(C1111,[2]当前组织架构!C:H,6,0),"")</f>
        <v>戴斌</v>
      </c>
      <c r="H1111" s="57" t="str">
        <f>IF(OR(E1111="营业",E1111="装修中"),VLOOKUP(C1111,[2]当前组织架构!C:H,5,0),"")</f>
        <v>董婷婷</v>
      </c>
      <c r="I1111" s="58">
        <v>240674.25</v>
      </c>
      <c r="J1111" s="58">
        <v>13623.07</v>
      </c>
      <c r="K1111" s="58">
        <v>227051.18</v>
      </c>
      <c r="L1111" s="58">
        <v>15171.07</v>
      </c>
      <c r="M1111" s="58">
        <v>11825.8</v>
      </c>
      <c r="N1111" s="58">
        <v>11620.44</v>
      </c>
      <c r="O1111" s="58">
        <v>29869.599999999999</v>
      </c>
      <c r="P1111" s="58">
        <v>0</v>
      </c>
      <c r="Q1111" s="58">
        <v>-1091.0587308450699</v>
      </c>
      <c r="R1111" s="58">
        <v>67395.851269154897</v>
      </c>
      <c r="S1111" s="58">
        <v>10625.8753622204</v>
      </c>
      <c r="T1111" s="58">
        <v>0</v>
      </c>
      <c r="U1111" s="58">
        <v>2681.08</v>
      </c>
      <c r="V1111" s="58">
        <v>80702.806631375293</v>
      </c>
      <c r="W1111" s="58">
        <v>146348.37336862501</v>
      </c>
      <c r="X1111" s="58">
        <v>29577.200000000001</v>
      </c>
      <c r="Y1111" s="58">
        <v>2212.5</v>
      </c>
      <c r="Z1111" s="58">
        <v>1624.4</v>
      </c>
      <c r="AA1111" s="58">
        <v>6243.14</v>
      </c>
      <c r="AB1111" s="58">
        <v>255.67622641509001</v>
      </c>
      <c r="AC1111" s="58">
        <v>0</v>
      </c>
      <c r="AD1111" s="58">
        <v>39912.916226415102</v>
      </c>
      <c r="AE1111" s="58">
        <v>8000</v>
      </c>
      <c r="AF1111" s="58">
        <v>0</v>
      </c>
      <c r="AG1111" s="58">
        <v>365.14</v>
      </c>
      <c r="AH1111" s="58">
        <v>718.1</v>
      </c>
      <c r="AI1111" s="58">
        <v>0</v>
      </c>
      <c r="AJ1111" s="58">
        <v>247.79</v>
      </c>
      <c r="AK1111" s="58">
        <v>40.86</v>
      </c>
      <c r="AL1111" s="58">
        <v>0</v>
      </c>
      <c r="AM1111" s="58">
        <v>1369.01</v>
      </c>
      <c r="AN1111" s="58">
        <v>821.21</v>
      </c>
      <c r="AO1111" s="58">
        <v>766.25</v>
      </c>
      <c r="AP1111" s="58">
        <v>0</v>
      </c>
      <c r="AQ1111" s="58">
        <v>310</v>
      </c>
      <c r="AR1111" s="58">
        <v>0</v>
      </c>
      <c r="AS1111" s="58">
        <v>0</v>
      </c>
      <c r="AT1111" s="58">
        <v>0</v>
      </c>
      <c r="AU1111" s="58">
        <v>0</v>
      </c>
      <c r="AV1111" s="58">
        <v>2263.8520895869101</v>
      </c>
      <c r="AW1111" s="58">
        <v>14902.212089586899</v>
      </c>
      <c r="AX1111" s="58">
        <v>32982.857142857101</v>
      </c>
      <c r="AY1111" s="58">
        <v>6181.1320754716999</v>
      </c>
      <c r="AZ1111" s="58">
        <v>39163.989218328803</v>
      </c>
      <c r="BA1111" s="58">
        <v>52369.255834294199</v>
      </c>
    </row>
    <row r="1112" spans="1:53">
      <c r="A1112" s="56">
        <v>202407</v>
      </c>
      <c r="B1112" s="56" t="s">
        <v>528</v>
      </c>
      <c r="C1112" s="56" t="s">
        <v>146</v>
      </c>
      <c r="D1112" s="56" t="s">
        <v>145</v>
      </c>
      <c r="E1112" s="62" t="str">
        <f>VLOOKUP(C1112,'[2]2024年门店-截止10.31'!A:C,3,0)</f>
        <v>营业</v>
      </c>
      <c r="F1112" s="63">
        <f>VLOOKUP(C1112,[2]面积!A:B,2,0)</f>
        <v>92.02</v>
      </c>
      <c r="G1112" s="57" t="str">
        <f>IF(OR(E1112="营业",E1112="装修中"),VLOOKUP(C1112,[2]当前组织架构!C:H,6,0),"")</f>
        <v>孙军</v>
      </c>
      <c r="H1112" s="57" t="str">
        <f>IF(OR(E1112="营业",E1112="装修中"),VLOOKUP(C1112,[2]当前组织架构!C:H,5,0),"")</f>
        <v>郭洋</v>
      </c>
      <c r="I1112" s="58">
        <v>278874.98</v>
      </c>
      <c r="J1112" s="58">
        <v>15785.38</v>
      </c>
      <c r="K1112" s="58">
        <v>263089.59999999998</v>
      </c>
      <c r="L1112" s="58">
        <v>17384.73</v>
      </c>
      <c r="M1112" s="58">
        <v>11189.23</v>
      </c>
      <c r="N1112" s="58">
        <v>11015.58</v>
      </c>
      <c r="O1112" s="58">
        <v>34079.980000000003</v>
      </c>
      <c r="P1112" s="58">
        <v>0</v>
      </c>
      <c r="Q1112" s="58">
        <v>-1173.6224191333099</v>
      </c>
      <c r="R1112" s="58">
        <v>72495.897580866702</v>
      </c>
      <c r="S1112" s="58">
        <v>11892.5185151318</v>
      </c>
      <c r="T1112" s="58">
        <v>0</v>
      </c>
      <c r="U1112" s="58">
        <v>2610.77</v>
      </c>
      <c r="V1112" s="58">
        <v>86999.186095998506</v>
      </c>
      <c r="W1112" s="58">
        <v>176090.413904001</v>
      </c>
      <c r="X1112" s="58">
        <v>30675</v>
      </c>
      <c r="Y1112" s="58">
        <v>3222.88</v>
      </c>
      <c r="Z1112" s="58">
        <v>2545.54</v>
      </c>
      <c r="AA1112" s="58">
        <v>6840.46</v>
      </c>
      <c r="AB1112" s="58">
        <v>2266.6505660377402</v>
      </c>
      <c r="AC1112" s="58">
        <v>0</v>
      </c>
      <c r="AD1112" s="58">
        <v>45550.530566037698</v>
      </c>
      <c r="AE1112" s="58">
        <v>0</v>
      </c>
      <c r="AF1112" s="58">
        <v>0</v>
      </c>
      <c r="AG1112" s="58">
        <v>633.26</v>
      </c>
      <c r="AH1112" s="58">
        <v>632.39</v>
      </c>
      <c r="AI1112" s="58">
        <v>1124</v>
      </c>
      <c r="AJ1112" s="58">
        <v>196.49</v>
      </c>
      <c r="AK1112" s="58">
        <v>50.95</v>
      </c>
      <c r="AL1112" s="58">
        <v>0</v>
      </c>
      <c r="AM1112" s="58">
        <v>2389.6799999999998</v>
      </c>
      <c r="AN1112" s="58">
        <v>1565.3</v>
      </c>
      <c r="AO1112" s="58">
        <v>839.96</v>
      </c>
      <c r="AP1112" s="58">
        <v>0</v>
      </c>
      <c r="AQ1112" s="58">
        <v>139</v>
      </c>
      <c r="AR1112" s="58">
        <v>0</v>
      </c>
      <c r="AS1112" s="58">
        <v>0</v>
      </c>
      <c r="AT1112" s="58">
        <v>0</v>
      </c>
      <c r="AU1112" s="58">
        <v>0</v>
      </c>
      <c r="AV1112" s="58">
        <v>1841.8836619139599</v>
      </c>
      <c r="AW1112" s="58">
        <v>9412.9136619139608</v>
      </c>
      <c r="AX1112" s="58">
        <v>32382.285714285699</v>
      </c>
      <c r="AY1112" s="58">
        <v>8576.9528301886803</v>
      </c>
      <c r="AZ1112" s="58">
        <v>40959.2385444744</v>
      </c>
      <c r="BA1112" s="58">
        <v>80167.731131574998</v>
      </c>
    </row>
    <row r="1113" spans="1:53">
      <c r="A1113" s="56">
        <v>202407</v>
      </c>
      <c r="B1113" s="56" t="s">
        <v>528</v>
      </c>
      <c r="C1113" s="56" t="s">
        <v>148</v>
      </c>
      <c r="D1113" s="56" t="s">
        <v>147</v>
      </c>
      <c r="E1113" s="62" t="str">
        <f>VLOOKUP(C1113,'[2]2024年门店-截止10.31'!A:C,3,0)</f>
        <v>营业</v>
      </c>
      <c r="F1113" s="63">
        <f>VLOOKUP(C1113,[2]面积!A:B,2,0)</f>
        <v>81.88</v>
      </c>
      <c r="G1113" s="57" t="str">
        <f>IF(OR(E1113="营业",E1113="装修中"),VLOOKUP(C1113,[2]当前组织架构!C:H,6,0),"")</f>
        <v>戴斌</v>
      </c>
      <c r="H1113" s="57" t="str">
        <f>IF(OR(E1113="营业",E1113="装修中"),VLOOKUP(C1113,[2]当前组织架构!C:H,5,0),"")</f>
        <v>池甜</v>
      </c>
      <c r="I1113" s="58">
        <v>163600.72</v>
      </c>
      <c r="J1113" s="58">
        <v>4765.0700000000097</v>
      </c>
      <c r="K1113" s="58">
        <v>158835.65</v>
      </c>
      <c r="L1113" s="58">
        <v>9484.07</v>
      </c>
      <c r="M1113" s="58">
        <v>7796.04</v>
      </c>
      <c r="N1113" s="58">
        <v>7105.56</v>
      </c>
      <c r="O1113" s="58">
        <v>20846.63</v>
      </c>
      <c r="P1113" s="58">
        <v>0</v>
      </c>
      <c r="Q1113" s="58">
        <v>-720.59165512363404</v>
      </c>
      <c r="R1113" s="58">
        <v>44511.708344876402</v>
      </c>
      <c r="S1113" s="58">
        <v>7283.3509505948005</v>
      </c>
      <c r="T1113" s="58">
        <v>0</v>
      </c>
      <c r="U1113" s="58">
        <v>3019.12</v>
      </c>
      <c r="V1113" s="58">
        <v>54814.1792954712</v>
      </c>
      <c r="W1113" s="58">
        <v>104021.470704529</v>
      </c>
      <c r="X1113" s="58">
        <v>22970.68</v>
      </c>
      <c r="Y1113" s="58">
        <v>1984.5</v>
      </c>
      <c r="Z1113" s="58">
        <v>1281.9100000000001</v>
      </c>
      <c r="AA1113" s="58">
        <v>5220.03</v>
      </c>
      <c r="AB1113" s="58">
        <v>434.57830188678997</v>
      </c>
      <c r="AC1113" s="58">
        <v>0</v>
      </c>
      <c r="AD1113" s="58">
        <v>31891.698301886801</v>
      </c>
      <c r="AE1113" s="58">
        <v>4187.2</v>
      </c>
      <c r="AF1113" s="58">
        <v>0</v>
      </c>
      <c r="AG1113" s="58">
        <v>540.61</v>
      </c>
      <c r="AH1113" s="58">
        <v>250</v>
      </c>
      <c r="AI1113" s="58">
        <v>430</v>
      </c>
      <c r="AJ1113" s="58">
        <v>92.04</v>
      </c>
      <c r="AK1113" s="58">
        <v>36.71</v>
      </c>
      <c r="AL1113" s="58">
        <v>0</v>
      </c>
      <c r="AM1113" s="58">
        <v>943.98</v>
      </c>
      <c r="AN1113" s="58">
        <v>606.79999999999995</v>
      </c>
      <c r="AO1113" s="58">
        <v>773.44</v>
      </c>
      <c r="AP1113" s="58">
        <v>0</v>
      </c>
      <c r="AQ1113" s="58">
        <v>0</v>
      </c>
      <c r="AR1113" s="58">
        <v>0</v>
      </c>
      <c r="AS1113" s="58">
        <v>0</v>
      </c>
      <c r="AT1113" s="58">
        <v>0</v>
      </c>
      <c r="AU1113" s="58">
        <v>0</v>
      </c>
      <c r="AV1113" s="58">
        <v>2440.2146367567202</v>
      </c>
      <c r="AW1113" s="58">
        <v>10300.994636756701</v>
      </c>
      <c r="AX1113" s="58">
        <v>23587.58</v>
      </c>
      <c r="AY1113" s="58">
        <v>3193.32</v>
      </c>
      <c r="AZ1113" s="58">
        <v>26780.9</v>
      </c>
      <c r="BA1113" s="58">
        <v>35047.877765885503</v>
      </c>
    </row>
    <row r="1114" spans="1:53">
      <c r="A1114" s="56">
        <v>202407</v>
      </c>
      <c r="B1114" s="56" t="s">
        <v>528</v>
      </c>
      <c r="C1114" s="56" t="s">
        <v>150</v>
      </c>
      <c r="D1114" s="56" t="s">
        <v>149</v>
      </c>
      <c r="E1114" s="62" t="str">
        <f>VLOOKUP(C1114,'[2]2024年门店-截止10.31'!A:C,3,0)</f>
        <v>营业</v>
      </c>
      <c r="F1114" s="63">
        <f>VLOOKUP(C1114,[2]面积!A:B,2,0)</f>
        <v>68.41</v>
      </c>
      <c r="G1114" s="57" t="str">
        <f>IF(OR(E1114="营业",E1114="装修中"),VLOOKUP(C1114,[2]当前组织架构!C:H,6,0),"")</f>
        <v>孙军</v>
      </c>
      <c r="H1114" s="57" t="str">
        <f>IF(OR(E1114="营业",E1114="装修中"),VLOOKUP(C1114,[2]当前组织架构!C:H,5,0),"")</f>
        <v>甘胜斌</v>
      </c>
      <c r="I1114" s="58">
        <v>233651.16</v>
      </c>
      <c r="J1114" s="58">
        <v>13225.54</v>
      </c>
      <c r="K1114" s="58">
        <v>220425.62</v>
      </c>
      <c r="L1114" s="58">
        <v>11952.47</v>
      </c>
      <c r="M1114" s="58">
        <v>9782.5400000000009</v>
      </c>
      <c r="N1114" s="58">
        <v>9154.92</v>
      </c>
      <c r="O1114" s="58">
        <v>28172.83</v>
      </c>
      <c r="P1114" s="58">
        <v>0</v>
      </c>
      <c r="Q1114" s="58">
        <v>-940.92345480044003</v>
      </c>
      <c r="R1114" s="58">
        <v>58121.8365451996</v>
      </c>
      <c r="S1114" s="58">
        <v>9736.1654316486693</v>
      </c>
      <c r="T1114" s="58">
        <v>0</v>
      </c>
      <c r="U1114" s="58">
        <v>2730.61</v>
      </c>
      <c r="V1114" s="58">
        <v>70588.611976848202</v>
      </c>
      <c r="W1114" s="58">
        <v>149837.00802315201</v>
      </c>
      <c r="X1114" s="58">
        <v>29713.81</v>
      </c>
      <c r="Y1114" s="58">
        <v>2743.71</v>
      </c>
      <c r="Z1114" s="58">
        <v>750.98</v>
      </c>
      <c r="AA1114" s="58">
        <v>9169.73</v>
      </c>
      <c r="AB1114" s="58">
        <v>479.11490566037997</v>
      </c>
      <c r="AC1114" s="58">
        <v>0</v>
      </c>
      <c r="AD1114" s="58">
        <v>42857.3449056604</v>
      </c>
      <c r="AE1114" s="58">
        <v>5613.66</v>
      </c>
      <c r="AF1114" s="58">
        <v>0</v>
      </c>
      <c r="AG1114" s="58">
        <v>183.88</v>
      </c>
      <c r="AH1114" s="58">
        <v>304.20999999999998</v>
      </c>
      <c r="AI1114" s="58">
        <v>0</v>
      </c>
      <c r="AJ1114" s="58">
        <v>0</v>
      </c>
      <c r="AK1114" s="58">
        <v>31.21</v>
      </c>
      <c r="AL1114" s="58">
        <v>0</v>
      </c>
      <c r="AM1114" s="58">
        <v>776.9</v>
      </c>
      <c r="AN1114" s="58">
        <v>1724.31</v>
      </c>
      <c r="AO1114" s="58">
        <v>779.7</v>
      </c>
      <c r="AP1114" s="58">
        <v>0</v>
      </c>
      <c r="AQ1114" s="58">
        <v>0</v>
      </c>
      <c r="AR1114" s="58">
        <v>0</v>
      </c>
      <c r="AS1114" s="58">
        <v>0</v>
      </c>
      <c r="AT1114" s="58">
        <v>0</v>
      </c>
      <c r="AU1114" s="58">
        <v>0</v>
      </c>
      <c r="AV1114" s="58">
        <v>2292.45466534449</v>
      </c>
      <c r="AW1114" s="58">
        <v>11706.3246653445</v>
      </c>
      <c r="AX1114" s="58">
        <v>30716.628571428599</v>
      </c>
      <c r="AY1114" s="58">
        <v>7248.1603773584902</v>
      </c>
      <c r="AZ1114" s="58">
        <v>37964.7889487871</v>
      </c>
      <c r="BA1114" s="58">
        <v>57308.549503360002</v>
      </c>
    </row>
    <row r="1115" spans="1:53">
      <c r="A1115" s="56">
        <v>202407</v>
      </c>
      <c r="B1115" s="56" t="s">
        <v>528</v>
      </c>
      <c r="C1115" s="56" t="s">
        <v>152</v>
      </c>
      <c r="D1115" s="56" t="s">
        <v>151</v>
      </c>
      <c r="E1115" s="62" t="str">
        <f>VLOOKUP(C1115,'[2]2024年门店-截止10.31'!A:C,3,0)</f>
        <v>营业</v>
      </c>
      <c r="F1115" s="63">
        <f>VLOOKUP(C1115,[2]面积!A:B,2,0)</f>
        <v>86</v>
      </c>
      <c r="G1115" s="57" t="str">
        <f>IF(OR(E1115="营业",E1115="装修中"),VLOOKUP(C1115,[2]当前组织架构!C:H,6,0),"")</f>
        <v>戴斌</v>
      </c>
      <c r="H1115" s="57" t="str">
        <f>IF(OR(E1115="营业",E1115="装修中"),VLOOKUP(C1115,[2]当前组织架构!C:H,5,0),"")</f>
        <v>侯小路</v>
      </c>
      <c r="I1115" s="58">
        <v>219822.68</v>
      </c>
      <c r="J1115" s="58">
        <v>6402.6000000000104</v>
      </c>
      <c r="K1115" s="58">
        <v>213420.08</v>
      </c>
      <c r="L1115" s="58">
        <v>13965.68</v>
      </c>
      <c r="M1115" s="58">
        <v>13158.86</v>
      </c>
      <c r="N1115" s="58">
        <v>9612.34</v>
      </c>
      <c r="O1115" s="58">
        <v>31629.43</v>
      </c>
      <c r="P1115" s="58">
        <v>0</v>
      </c>
      <c r="Q1115" s="58">
        <v>-1089.1374632197701</v>
      </c>
      <c r="R1115" s="58">
        <v>67277.172536780199</v>
      </c>
      <c r="S1115" s="58">
        <v>11037.0697137633</v>
      </c>
      <c r="T1115" s="58">
        <v>0</v>
      </c>
      <c r="U1115" s="58">
        <v>6155.36</v>
      </c>
      <c r="V1115" s="58">
        <v>84469.602250543496</v>
      </c>
      <c r="W1115" s="58">
        <v>128950.477749457</v>
      </c>
      <c r="X1115" s="58">
        <v>30346</v>
      </c>
      <c r="Y1115" s="58">
        <v>728.9</v>
      </c>
      <c r="Z1115" s="58">
        <v>1695</v>
      </c>
      <c r="AA1115" s="58">
        <v>5584.08</v>
      </c>
      <c r="AB1115" s="58">
        <v>383.84188679245</v>
      </c>
      <c r="AC1115" s="58">
        <v>0</v>
      </c>
      <c r="AD1115" s="58">
        <v>38737.821886792502</v>
      </c>
      <c r="AE1115" s="58">
        <v>5196.63</v>
      </c>
      <c r="AF1115" s="58">
        <v>0</v>
      </c>
      <c r="AG1115" s="58">
        <v>374.96</v>
      </c>
      <c r="AH1115" s="58">
        <v>250</v>
      </c>
      <c r="AI1115" s="58">
        <v>0</v>
      </c>
      <c r="AJ1115" s="58">
        <v>0</v>
      </c>
      <c r="AK1115" s="58">
        <v>39.380000000000003</v>
      </c>
      <c r="AL1115" s="58">
        <v>0</v>
      </c>
      <c r="AM1115" s="58">
        <v>1039.23</v>
      </c>
      <c r="AN1115" s="58">
        <v>606.79999999999995</v>
      </c>
      <c r="AO1115" s="58">
        <v>737.19</v>
      </c>
      <c r="AP1115" s="58">
        <v>0</v>
      </c>
      <c r="AQ1115" s="58">
        <v>0</v>
      </c>
      <c r="AR1115" s="58">
        <v>0</v>
      </c>
      <c r="AS1115" s="58">
        <v>0</v>
      </c>
      <c r="AT1115" s="58">
        <v>0</v>
      </c>
      <c r="AU1115" s="58">
        <v>0</v>
      </c>
      <c r="AV1115" s="58">
        <v>2116.47631690048</v>
      </c>
      <c r="AW1115" s="58">
        <v>10360.666316900501</v>
      </c>
      <c r="AX1115" s="58">
        <v>42656</v>
      </c>
      <c r="AY1115" s="58">
        <v>10302.030000000001</v>
      </c>
      <c r="AZ1115" s="58">
        <v>52958.03</v>
      </c>
      <c r="BA1115" s="58">
        <v>26893.959545763999</v>
      </c>
    </row>
    <row r="1116" spans="1:53">
      <c r="A1116" s="56">
        <v>202407</v>
      </c>
      <c r="B1116" s="56" t="s">
        <v>528</v>
      </c>
      <c r="C1116" s="56" t="s">
        <v>154</v>
      </c>
      <c r="D1116" s="56" t="s">
        <v>153</v>
      </c>
      <c r="E1116" s="62" t="str">
        <f>VLOOKUP(C1116,'[2]2024年门店-截止10.31'!A:C,3,0)</f>
        <v>营业</v>
      </c>
      <c r="F1116" s="63">
        <f>VLOOKUP(C1116,[2]面积!A:B,2,0)</f>
        <v>76.94</v>
      </c>
      <c r="G1116" s="57" t="str">
        <f>IF(OR(E1116="营业",E1116="装修中"),VLOOKUP(C1116,[2]当前组织架构!C:H,6,0),"")</f>
        <v>孙军</v>
      </c>
      <c r="H1116" s="57" t="str">
        <f>IF(OR(E1116="营业",E1116="装修中"),VLOOKUP(C1116,[2]当前组织架构!C:H,5,0),"")</f>
        <v>甘胜斌</v>
      </c>
      <c r="I1116" s="58">
        <v>274579.96000000002</v>
      </c>
      <c r="J1116" s="58">
        <v>15542.26</v>
      </c>
      <c r="K1116" s="58">
        <v>259037.7</v>
      </c>
      <c r="L1116" s="58">
        <v>14777.63</v>
      </c>
      <c r="M1116" s="58">
        <v>12628.2</v>
      </c>
      <c r="N1116" s="58">
        <v>10657.96</v>
      </c>
      <c r="O1116" s="58">
        <v>34010.730000000003</v>
      </c>
      <c r="P1116" s="58">
        <v>0</v>
      </c>
      <c r="Q1116" s="58">
        <v>-1148.21261927962</v>
      </c>
      <c r="R1116" s="58">
        <v>70926.307380720405</v>
      </c>
      <c r="S1116" s="58">
        <v>11793.6293703473</v>
      </c>
      <c r="T1116" s="58">
        <v>0</v>
      </c>
      <c r="U1116" s="58">
        <v>2716.46</v>
      </c>
      <c r="V1116" s="58">
        <v>85436.396751067703</v>
      </c>
      <c r="W1116" s="58">
        <v>173601.303248932</v>
      </c>
      <c r="X1116" s="58">
        <v>33851.85</v>
      </c>
      <c r="Y1116" s="58">
        <v>3073.14</v>
      </c>
      <c r="Z1116" s="58">
        <v>2779.47</v>
      </c>
      <c r="AA1116" s="58">
        <v>8943.85</v>
      </c>
      <c r="AB1116" s="58">
        <v>539.5941509434</v>
      </c>
      <c r="AC1116" s="58">
        <v>0</v>
      </c>
      <c r="AD1116" s="58">
        <v>49187.904150943403</v>
      </c>
      <c r="AE1116" s="58">
        <v>4974.1400000000003</v>
      </c>
      <c r="AF1116" s="58">
        <v>0</v>
      </c>
      <c r="AG1116" s="58">
        <v>185.12</v>
      </c>
      <c r="AH1116" s="58">
        <v>36.299999999999997</v>
      </c>
      <c r="AI1116" s="58">
        <v>0</v>
      </c>
      <c r="AJ1116" s="58">
        <v>23.93</v>
      </c>
      <c r="AK1116" s="58">
        <v>46.76</v>
      </c>
      <c r="AL1116" s="58">
        <v>0</v>
      </c>
      <c r="AM1116" s="58">
        <v>737.79</v>
      </c>
      <c r="AN1116" s="58">
        <v>800.51</v>
      </c>
      <c r="AO1116" s="58">
        <v>758.13</v>
      </c>
      <c r="AP1116" s="58">
        <v>0</v>
      </c>
      <c r="AQ1116" s="58">
        <v>0</v>
      </c>
      <c r="AR1116" s="58">
        <v>0</v>
      </c>
      <c r="AS1116" s="58">
        <v>0</v>
      </c>
      <c r="AT1116" s="58">
        <v>0</v>
      </c>
      <c r="AU1116" s="58">
        <v>0</v>
      </c>
      <c r="AV1116" s="58">
        <v>2292.45466534449</v>
      </c>
      <c r="AW1116" s="58">
        <v>9855.1346653444907</v>
      </c>
      <c r="AX1116" s="58">
        <v>57155.428571428602</v>
      </c>
      <c r="AY1116" s="58">
        <v>9168.1132075471705</v>
      </c>
      <c r="AZ1116" s="58">
        <v>66323.541778975807</v>
      </c>
      <c r="BA1116" s="58">
        <v>48234.722653668301</v>
      </c>
    </row>
    <row r="1117" spans="1:53">
      <c r="A1117" s="56">
        <v>202407</v>
      </c>
      <c r="B1117" s="56" t="s">
        <v>528</v>
      </c>
      <c r="C1117" s="56" t="s">
        <v>156</v>
      </c>
      <c r="D1117" s="56" t="s">
        <v>155</v>
      </c>
      <c r="E1117" s="62" t="str">
        <f>VLOOKUP(C1117,'[2]2024年门店-截止10.31'!A:C,3,0)</f>
        <v>营业</v>
      </c>
      <c r="F1117" s="63">
        <f>VLOOKUP(C1117,[2]面积!A:B,2,0)</f>
        <v>178.3</v>
      </c>
      <c r="G1117" s="57" t="str">
        <f>IF(OR(E1117="营业",E1117="装修中"),VLOOKUP(C1117,[2]当前组织架构!C:H,6,0),"")</f>
        <v>戴斌</v>
      </c>
      <c r="H1117" s="57" t="str">
        <f>IF(OR(E1117="营业",E1117="装修中"),VLOOKUP(C1117,[2]当前组织架构!C:H,5,0),"")</f>
        <v>王炎根</v>
      </c>
      <c r="I1117" s="58">
        <v>1015002.08</v>
      </c>
      <c r="J1117" s="58">
        <v>57452.95</v>
      </c>
      <c r="K1117" s="58">
        <v>957549.13</v>
      </c>
      <c r="L1117" s="58">
        <v>45710.96</v>
      </c>
      <c r="M1117" s="58">
        <v>38067.769999999997</v>
      </c>
      <c r="N1117" s="58">
        <v>18378.98</v>
      </c>
      <c r="O1117" s="58">
        <v>99347.520000000004</v>
      </c>
      <c r="P1117" s="58">
        <v>0</v>
      </c>
      <c r="Q1117" s="58">
        <v>-3210.1614819889401</v>
      </c>
      <c r="R1117" s="58">
        <v>198295.06851801099</v>
      </c>
      <c r="S1117" s="58">
        <v>33983.1350064992</v>
      </c>
      <c r="T1117" s="58">
        <v>0</v>
      </c>
      <c r="U1117" s="58">
        <v>16048.99</v>
      </c>
      <c r="V1117" s="58">
        <v>248327.19352450999</v>
      </c>
      <c r="W1117" s="58">
        <v>709221.93647548999</v>
      </c>
      <c r="X1117" s="58">
        <v>73773.27</v>
      </c>
      <c r="Y1117" s="58">
        <v>4788.8500000000004</v>
      </c>
      <c r="Z1117" s="58">
        <v>7437.2</v>
      </c>
      <c r="AA1117" s="58">
        <v>6705.21</v>
      </c>
      <c r="AB1117" s="58">
        <v>6708.6375471698102</v>
      </c>
      <c r="AC1117" s="58">
        <v>0</v>
      </c>
      <c r="AD1117" s="58">
        <v>99413.167547169796</v>
      </c>
      <c r="AE1117" s="58">
        <v>7712.72</v>
      </c>
      <c r="AF1117" s="58">
        <v>0</v>
      </c>
      <c r="AG1117" s="58">
        <v>1541.66</v>
      </c>
      <c r="AH1117" s="58">
        <v>160</v>
      </c>
      <c r="AI1117" s="58">
        <v>0</v>
      </c>
      <c r="AJ1117" s="58">
        <v>594.69000000000005</v>
      </c>
      <c r="AK1117" s="58">
        <v>43.16</v>
      </c>
      <c r="AL1117" s="58">
        <v>0</v>
      </c>
      <c r="AM1117" s="58">
        <v>2845.87</v>
      </c>
      <c r="AN1117" s="58">
        <v>10715.29</v>
      </c>
      <c r="AO1117" s="58">
        <v>1269.55</v>
      </c>
      <c r="AP1117" s="58">
        <v>3000</v>
      </c>
      <c r="AQ1117" s="58">
        <v>0</v>
      </c>
      <c r="AR1117" s="58">
        <v>0</v>
      </c>
      <c r="AS1117" s="58">
        <v>0</v>
      </c>
      <c r="AT1117" s="58">
        <v>0</v>
      </c>
      <c r="AU1117" s="58">
        <v>0</v>
      </c>
      <c r="AV1117" s="58">
        <v>2124.9322468196201</v>
      </c>
      <c r="AW1117" s="58">
        <v>30007.872246819599</v>
      </c>
      <c r="AX1117" s="58">
        <v>158729.52380952399</v>
      </c>
      <c r="AY1117" s="58">
        <v>0</v>
      </c>
      <c r="AZ1117" s="58">
        <v>158729.52380952399</v>
      </c>
      <c r="BA1117" s="58">
        <v>421071.37287197699</v>
      </c>
    </row>
    <row r="1118" spans="1:53">
      <c r="A1118" s="56">
        <v>202407</v>
      </c>
      <c r="B1118" s="56" t="s">
        <v>531</v>
      </c>
      <c r="C1118" s="56" t="s">
        <v>158</v>
      </c>
      <c r="D1118" s="56" t="s">
        <v>157</v>
      </c>
      <c r="E1118" s="62" t="str">
        <f>VLOOKUP(C1118,'[2]2024年门店-截止10.31'!A:C,3,0)</f>
        <v>营业</v>
      </c>
      <c r="F1118" s="63">
        <f>VLOOKUP(C1118,[2]面积!A:B,2,0)</f>
        <v>94.06</v>
      </c>
      <c r="G1118" s="57" t="str">
        <f>IF(OR(E1118="营业",E1118="装修中"),VLOOKUP(C1118,[2]当前组织架构!C:H,6,0),"")</f>
        <v>刘佳</v>
      </c>
      <c r="H1118" s="57" t="str">
        <f>IF(OR(E1118="营业",E1118="装修中"),VLOOKUP(C1118,[2]当前组织架构!C:H,5,0),"")</f>
        <v>孟祥苹</v>
      </c>
      <c r="I1118" s="58">
        <v>531887.66</v>
      </c>
      <c r="J1118" s="58">
        <v>30106.85</v>
      </c>
      <c r="K1118" s="58">
        <v>501780.81</v>
      </c>
      <c r="L1118" s="58">
        <v>25003.97</v>
      </c>
      <c r="M1118" s="58">
        <v>23348.74</v>
      </c>
      <c r="N1118" s="58">
        <v>12851.43</v>
      </c>
      <c r="O1118" s="58">
        <v>65570.320000000007</v>
      </c>
      <c r="P1118" s="58">
        <v>0</v>
      </c>
      <c r="Q1118" s="58">
        <v>-2024.8712963143601</v>
      </c>
      <c r="R1118" s="58">
        <v>124749.58870368599</v>
      </c>
      <c r="S1118" s="58">
        <v>21971.381095870202</v>
      </c>
      <c r="T1118" s="58">
        <v>0</v>
      </c>
      <c r="U1118" s="58">
        <v>4128.4399999999996</v>
      </c>
      <c r="V1118" s="58">
        <v>150849.40979955599</v>
      </c>
      <c r="W1118" s="58">
        <v>350931.40020044398</v>
      </c>
      <c r="X1118" s="58">
        <v>51064.13</v>
      </c>
      <c r="Y1118" s="58">
        <v>2438.84</v>
      </c>
      <c r="Z1118" s="58">
        <v>5823.82</v>
      </c>
      <c r="AA1118" s="58">
        <v>4060.75</v>
      </c>
      <c r="AB1118" s="58">
        <v>4210.03490566038</v>
      </c>
      <c r="AC1118" s="58">
        <v>0</v>
      </c>
      <c r="AD1118" s="58">
        <v>67597.574905660396</v>
      </c>
      <c r="AE1118" s="58">
        <v>14323</v>
      </c>
      <c r="AF1118" s="58">
        <v>0</v>
      </c>
      <c r="AG1118" s="58">
        <v>865.43</v>
      </c>
      <c r="AH1118" s="58">
        <v>0</v>
      </c>
      <c r="AI1118" s="58">
        <v>1675</v>
      </c>
      <c r="AJ1118" s="58">
        <v>104.08</v>
      </c>
      <c r="AK1118" s="58">
        <v>44.06</v>
      </c>
      <c r="AL1118" s="58">
        <v>0</v>
      </c>
      <c r="AM1118" s="58">
        <v>2001.78</v>
      </c>
      <c r="AN1118" s="58">
        <v>843.6</v>
      </c>
      <c r="AO1118" s="58">
        <v>860.04</v>
      </c>
      <c r="AP1118" s="58">
        <v>0</v>
      </c>
      <c r="AQ1118" s="58">
        <v>0</v>
      </c>
      <c r="AR1118" s="58">
        <v>0</v>
      </c>
      <c r="AS1118" s="58">
        <v>0</v>
      </c>
      <c r="AT1118" s="58">
        <v>0</v>
      </c>
      <c r="AU1118" s="58">
        <v>0</v>
      </c>
      <c r="AV1118" s="58">
        <v>2634.3743335249001</v>
      </c>
      <c r="AW1118" s="58">
        <v>23351.3643335249</v>
      </c>
      <c r="AX1118" s="58">
        <v>108303.371428571</v>
      </c>
      <c r="AY1118" s="58">
        <v>11518.3962264151</v>
      </c>
      <c r="AZ1118" s="58">
        <v>119821.767654986</v>
      </c>
      <c r="BA1118" s="58">
        <v>140160.69330627299</v>
      </c>
    </row>
    <row r="1119" spans="1:53">
      <c r="A1119" s="56">
        <v>202407</v>
      </c>
      <c r="B1119" s="56" t="s">
        <v>531</v>
      </c>
      <c r="C1119" s="56" t="s">
        <v>160</v>
      </c>
      <c r="D1119" s="56" t="s">
        <v>159</v>
      </c>
      <c r="E1119" s="62" t="str">
        <f>VLOOKUP(C1119,'[2]2024年门店-截止10.31'!A:C,3,0)</f>
        <v>营业</v>
      </c>
      <c r="F1119" s="63">
        <f>VLOOKUP(C1119,[2]面积!A:B,2,0)</f>
        <v>85</v>
      </c>
      <c r="G1119" s="57" t="str">
        <f>IF(OR(E1119="营业",E1119="装修中"),VLOOKUP(C1119,[2]当前组织架构!C:H,6,0),"")</f>
        <v>刘佳</v>
      </c>
      <c r="H1119" s="57" t="str">
        <f>IF(OR(E1119="营业",E1119="装修中"),VLOOKUP(C1119,[2]当前组织架构!C:H,5,0),"")</f>
        <v>刘传良</v>
      </c>
      <c r="I1119" s="58">
        <v>256918.77</v>
      </c>
      <c r="J1119" s="58">
        <v>14542.57</v>
      </c>
      <c r="K1119" s="58">
        <v>242376.2</v>
      </c>
      <c r="L1119" s="58">
        <v>13816.8</v>
      </c>
      <c r="M1119" s="58">
        <v>11644.42</v>
      </c>
      <c r="N1119" s="58">
        <v>10425.23</v>
      </c>
      <c r="O1119" s="58">
        <v>34972.61</v>
      </c>
      <c r="P1119" s="58">
        <v>0</v>
      </c>
      <c r="Q1119" s="58">
        <v>-1131.7774627304</v>
      </c>
      <c r="R1119" s="58">
        <v>69727.282537269595</v>
      </c>
      <c r="S1119" s="58">
        <v>11917.736874399099</v>
      </c>
      <c r="T1119" s="58">
        <v>0</v>
      </c>
      <c r="U1119" s="58">
        <v>2333.91</v>
      </c>
      <c r="V1119" s="58">
        <v>83978.929411668694</v>
      </c>
      <c r="W1119" s="58">
        <v>158397.27058833101</v>
      </c>
      <c r="X1119" s="58">
        <v>34709.300000000003</v>
      </c>
      <c r="Y1119" s="58">
        <v>4791.83</v>
      </c>
      <c r="Z1119" s="58">
        <v>2800.82</v>
      </c>
      <c r="AA1119" s="58">
        <v>10214.82</v>
      </c>
      <c r="AB1119" s="58">
        <v>1677.5632075471699</v>
      </c>
      <c r="AC1119" s="58">
        <v>0</v>
      </c>
      <c r="AD1119" s="58">
        <v>54194.333207547199</v>
      </c>
      <c r="AE1119" s="58">
        <v>6000</v>
      </c>
      <c r="AF1119" s="58">
        <v>0</v>
      </c>
      <c r="AG1119" s="58">
        <v>710.72</v>
      </c>
      <c r="AH1119" s="58">
        <v>339.03</v>
      </c>
      <c r="AI1119" s="58">
        <v>160</v>
      </c>
      <c r="AJ1119" s="58">
        <v>53.1</v>
      </c>
      <c r="AK1119" s="58">
        <v>46.7</v>
      </c>
      <c r="AL1119" s="58">
        <v>0</v>
      </c>
      <c r="AM1119" s="58">
        <v>1638.01</v>
      </c>
      <c r="AN1119" s="58">
        <v>1114</v>
      </c>
      <c r="AO1119" s="58">
        <v>583.99</v>
      </c>
      <c r="AP1119" s="58">
        <v>0</v>
      </c>
      <c r="AQ1119" s="58">
        <v>110</v>
      </c>
      <c r="AR1119" s="58">
        <v>0</v>
      </c>
      <c r="AS1119" s="58">
        <v>0</v>
      </c>
      <c r="AT1119" s="58">
        <v>0</v>
      </c>
      <c r="AU1119" s="58">
        <v>0</v>
      </c>
      <c r="AV1119" s="58">
        <v>2049.19755904152</v>
      </c>
      <c r="AW1119" s="58">
        <v>12804.7475590415</v>
      </c>
      <c r="AX1119" s="58">
        <v>34827.476190476198</v>
      </c>
      <c r="AY1119" s="58">
        <v>4902.6886792452797</v>
      </c>
      <c r="AZ1119" s="58">
        <v>39730.164869721499</v>
      </c>
      <c r="BA1119" s="58">
        <v>51668.024952020802</v>
      </c>
    </row>
    <row r="1120" spans="1:53">
      <c r="A1120" s="56">
        <v>202407</v>
      </c>
      <c r="B1120" s="56" t="s">
        <v>531</v>
      </c>
      <c r="C1120" s="56" t="s">
        <v>162</v>
      </c>
      <c r="D1120" s="56" t="s">
        <v>161</v>
      </c>
      <c r="E1120" s="62" t="str">
        <f>VLOOKUP(C1120,'[2]2024年门店-截止10.31'!A:C,3,0)</f>
        <v>营业</v>
      </c>
      <c r="F1120" s="63">
        <f>VLOOKUP(C1120,[2]面积!A:B,2,0)</f>
        <v>129.53</v>
      </c>
      <c r="G1120" s="57" t="str">
        <f>IF(OR(E1120="营业",E1120="装修中"),VLOOKUP(C1120,[2]当前组织架构!C:H,6,0),"")</f>
        <v>刘佳</v>
      </c>
      <c r="H1120" s="57" t="str">
        <f>IF(OR(E1120="营业",E1120="装修中"),VLOOKUP(C1120,[2]当前组织架构!C:H,5,0),"")</f>
        <v>刘传良</v>
      </c>
      <c r="I1120" s="58">
        <v>268561.71999999997</v>
      </c>
      <c r="J1120" s="58">
        <v>15201.61</v>
      </c>
      <c r="K1120" s="58">
        <v>253360.11</v>
      </c>
      <c r="L1120" s="58">
        <v>12907.45</v>
      </c>
      <c r="M1120" s="58">
        <v>13737.82</v>
      </c>
      <c r="N1120" s="58">
        <v>10947.59</v>
      </c>
      <c r="O1120" s="58">
        <v>37408.1</v>
      </c>
      <c r="P1120" s="58">
        <v>0</v>
      </c>
      <c r="Q1120" s="58">
        <v>-1197.9328572965001</v>
      </c>
      <c r="R1120" s="58">
        <v>73803.027142703504</v>
      </c>
      <c r="S1120" s="58">
        <v>12699.0195578856</v>
      </c>
      <c r="T1120" s="58">
        <v>0</v>
      </c>
      <c r="U1120" s="58">
        <v>2361.7399999999998</v>
      </c>
      <c r="V1120" s="58">
        <v>88863.786700589102</v>
      </c>
      <c r="W1120" s="58">
        <v>164496.32329941099</v>
      </c>
      <c r="X1120" s="58">
        <v>31598.35</v>
      </c>
      <c r="Y1120" s="58">
        <v>8504.5400000000009</v>
      </c>
      <c r="Z1120" s="58">
        <v>579.29</v>
      </c>
      <c r="AA1120" s="58">
        <v>7658.84</v>
      </c>
      <c r="AB1120" s="58">
        <v>1416.9030188679201</v>
      </c>
      <c r="AC1120" s="58">
        <v>0</v>
      </c>
      <c r="AD1120" s="58">
        <v>49757.923018867899</v>
      </c>
      <c r="AE1120" s="58">
        <v>6532</v>
      </c>
      <c r="AF1120" s="58">
        <v>0</v>
      </c>
      <c r="AG1120" s="58">
        <v>677.6</v>
      </c>
      <c r="AH1120" s="58">
        <v>400</v>
      </c>
      <c r="AI1120" s="58">
        <v>0</v>
      </c>
      <c r="AJ1120" s="58">
        <v>23.01</v>
      </c>
      <c r="AK1120" s="58">
        <v>47.93</v>
      </c>
      <c r="AL1120" s="58">
        <v>0</v>
      </c>
      <c r="AM1120" s="58">
        <v>1614.65</v>
      </c>
      <c r="AN1120" s="58">
        <v>2247.37</v>
      </c>
      <c r="AO1120" s="58">
        <v>384.09</v>
      </c>
      <c r="AP1120" s="58">
        <v>0</v>
      </c>
      <c r="AQ1120" s="58">
        <v>110</v>
      </c>
      <c r="AR1120" s="58">
        <v>0</v>
      </c>
      <c r="AS1120" s="58">
        <v>0</v>
      </c>
      <c r="AT1120" s="58">
        <v>0</v>
      </c>
      <c r="AU1120" s="58">
        <v>0</v>
      </c>
      <c r="AV1120" s="58">
        <v>2049.19755904152</v>
      </c>
      <c r="AW1120" s="58">
        <v>14085.8475590415</v>
      </c>
      <c r="AX1120" s="58">
        <v>48779.352380952398</v>
      </c>
      <c r="AY1120" s="58">
        <v>10997.8301886792</v>
      </c>
      <c r="AZ1120" s="58">
        <v>59777.182569631601</v>
      </c>
      <c r="BA1120" s="58">
        <v>40875.370151870004</v>
      </c>
    </row>
    <row r="1121" spans="1:53">
      <c r="A1121" s="56">
        <v>202407</v>
      </c>
      <c r="B1121" s="56" t="s">
        <v>531</v>
      </c>
      <c r="C1121" s="56" t="s">
        <v>164</v>
      </c>
      <c r="D1121" s="56" t="s">
        <v>163</v>
      </c>
      <c r="E1121" s="62" t="str">
        <f>VLOOKUP(C1121,'[2]2024年门店-截止10.31'!A:C,3,0)</f>
        <v>营业</v>
      </c>
      <c r="F1121" s="63">
        <f>VLOOKUP(C1121,[2]面积!A:B,2,0)</f>
        <v>110</v>
      </c>
      <c r="G1121" s="57" t="str">
        <f>IF(OR(E1121="营业",E1121="装修中"),VLOOKUP(C1121,[2]当前组织架构!C:H,6,0),"")</f>
        <v>刘佳</v>
      </c>
      <c r="H1121" s="57" t="str">
        <f>IF(OR(E1121="营业",E1121="装修中"),VLOOKUP(C1121,[2]当前组织架构!C:H,5,0),"")</f>
        <v>刘传良</v>
      </c>
      <c r="I1121" s="58">
        <v>685538.05</v>
      </c>
      <c r="J1121" s="58">
        <v>38804.04</v>
      </c>
      <c r="K1121" s="58">
        <v>646734.01</v>
      </c>
      <c r="L1121" s="58">
        <v>30361.27</v>
      </c>
      <c r="M1121" s="58">
        <v>25823.66</v>
      </c>
      <c r="N1121" s="58">
        <v>13060.42</v>
      </c>
      <c r="O1121" s="58">
        <v>76187.67</v>
      </c>
      <c r="P1121" s="58">
        <v>0</v>
      </c>
      <c r="Q1121" s="58">
        <v>-2322.8901762572</v>
      </c>
      <c r="R1121" s="58">
        <v>143110.12982374299</v>
      </c>
      <c r="S1121" s="58">
        <v>25414.301938641602</v>
      </c>
      <c r="T1121" s="58">
        <v>0</v>
      </c>
      <c r="U1121" s="58">
        <v>4294.83</v>
      </c>
      <c r="V1121" s="58">
        <v>172819.26176238401</v>
      </c>
      <c r="W1121" s="58">
        <v>473914.74823761598</v>
      </c>
      <c r="X1121" s="58">
        <v>76019.39</v>
      </c>
      <c r="Y1121" s="58">
        <v>6017.09</v>
      </c>
      <c r="Z1121" s="58">
        <v>3878.46</v>
      </c>
      <c r="AA1121" s="58">
        <v>13088.08</v>
      </c>
      <c r="AB1121" s="58">
        <v>5269.6766037735897</v>
      </c>
      <c r="AC1121" s="58">
        <v>0</v>
      </c>
      <c r="AD1121" s="58">
        <v>104272.69660377401</v>
      </c>
      <c r="AE1121" s="58">
        <v>8997.5</v>
      </c>
      <c r="AF1121" s="58">
        <v>0</v>
      </c>
      <c r="AG1121" s="58">
        <v>941.46</v>
      </c>
      <c r="AH1121" s="58">
        <v>315</v>
      </c>
      <c r="AI1121" s="58">
        <v>2361</v>
      </c>
      <c r="AJ1121" s="58">
        <v>196.47</v>
      </c>
      <c r="AK1121" s="58">
        <v>50.81</v>
      </c>
      <c r="AL1121" s="58">
        <v>0</v>
      </c>
      <c r="AM1121" s="58">
        <v>2577.42</v>
      </c>
      <c r="AN1121" s="58">
        <v>697.37</v>
      </c>
      <c r="AO1121" s="58">
        <v>1015.83</v>
      </c>
      <c r="AP1121" s="58">
        <v>0</v>
      </c>
      <c r="AQ1121" s="58">
        <v>18510</v>
      </c>
      <c r="AR1121" s="58">
        <v>0</v>
      </c>
      <c r="AS1121" s="58">
        <v>0</v>
      </c>
      <c r="AT1121" s="58">
        <v>0</v>
      </c>
      <c r="AU1121" s="58">
        <v>0</v>
      </c>
      <c r="AV1121" s="58">
        <v>2049.19755904152</v>
      </c>
      <c r="AW1121" s="58">
        <v>37712.057559041503</v>
      </c>
      <c r="AX1121" s="58">
        <v>137005</v>
      </c>
      <c r="AY1121" s="58">
        <v>13768.207547169801</v>
      </c>
      <c r="AZ1121" s="58">
        <v>150773.20754716999</v>
      </c>
      <c r="BA1121" s="58">
        <v>181156.78652763099</v>
      </c>
    </row>
    <row r="1122" spans="1:53">
      <c r="A1122" s="56">
        <v>202407</v>
      </c>
      <c r="B1122" s="56" t="s">
        <v>531</v>
      </c>
      <c r="C1122" s="56" t="s">
        <v>166</v>
      </c>
      <c r="D1122" s="56" t="s">
        <v>165</v>
      </c>
      <c r="E1122" s="62" t="str">
        <f>VLOOKUP(C1122,'[2]2024年门店-截止10.31'!A:C,3,0)</f>
        <v>营业</v>
      </c>
      <c r="F1122" s="63">
        <f>VLOOKUP(C1122,[2]面积!A:B,2,0)</f>
        <v>46.74</v>
      </c>
      <c r="G1122" s="57" t="str">
        <f>IF(OR(E1122="营业",E1122="装修中"),VLOOKUP(C1122,[2]当前组织架构!C:H,6,0),"")</f>
        <v>刘佳</v>
      </c>
      <c r="H1122" s="57" t="str">
        <f>IF(OR(E1122="营业",E1122="装修中"),VLOOKUP(C1122,[2]当前组织架构!C:H,5,0),"")</f>
        <v>孟祥苹</v>
      </c>
      <c r="I1122" s="58">
        <v>283581.96000000002</v>
      </c>
      <c r="J1122" s="58">
        <v>16051.81</v>
      </c>
      <c r="K1122" s="58">
        <v>267530.15000000002</v>
      </c>
      <c r="L1122" s="58">
        <v>14551.05</v>
      </c>
      <c r="M1122" s="58">
        <v>14089</v>
      </c>
      <c r="N1122" s="58">
        <v>15670.97</v>
      </c>
      <c r="O1122" s="58">
        <v>39445.06</v>
      </c>
      <c r="P1122" s="58">
        <v>0</v>
      </c>
      <c r="Q1122" s="58">
        <v>-1337.77167959389</v>
      </c>
      <c r="R1122" s="58">
        <v>82418.308320406097</v>
      </c>
      <c r="S1122" s="58">
        <v>13677.2877870225</v>
      </c>
      <c r="T1122" s="58">
        <v>0</v>
      </c>
      <c r="U1122" s="58">
        <v>4121.0200000000004</v>
      </c>
      <c r="V1122" s="58">
        <v>100216.616107429</v>
      </c>
      <c r="W1122" s="58">
        <v>167313.53389257099</v>
      </c>
      <c r="X1122" s="58">
        <v>35406.51</v>
      </c>
      <c r="Y1122" s="58">
        <v>2277</v>
      </c>
      <c r="Z1122" s="58">
        <v>1147.9100000000001</v>
      </c>
      <c r="AA1122" s="58">
        <v>8398.08</v>
      </c>
      <c r="AB1122" s="58">
        <v>2165.21</v>
      </c>
      <c r="AC1122" s="58">
        <v>0</v>
      </c>
      <c r="AD1122" s="58">
        <v>49394.71</v>
      </c>
      <c r="AE1122" s="58">
        <v>2640.01</v>
      </c>
      <c r="AF1122" s="58">
        <v>0</v>
      </c>
      <c r="AG1122" s="58">
        <v>596.9</v>
      </c>
      <c r="AH1122" s="58">
        <v>1037.74</v>
      </c>
      <c r="AI1122" s="58">
        <v>0</v>
      </c>
      <c r="AJ1122" s="58">
        <v>288.51</v>
      </c>
      <c r="AK1122" s="58">
        <v>0</v>
      </c>
      <c r="AL1122" s="58">
        <v>0</v>
      </c>
      <c r="AM1122" s="58">
        <v>1191.8</v>
      </c>
      <c r="AN1122" s="58">
        <v>1224.4000000000001</v>
      </c>
      <c r="AO1122" s="58">
        <v>399.9</v>
      </c>
      <c r="AP1122" s="58">
        <v>0</v>
      </c>
      <c r="AQ1122" s="58">
        <v>0</v>
      </c>
      <c r="AR1122" s="58">
        <v>0</v>
      </c>
      <c r="AS1122" s="58">
        <v>0</v>
      </c>
      <c r="AT1122" s="58">
        <v>0</v>
      </c>
      <c r="AU1122" s="58">
        <v>0</v>
      </c>
      <c r="AV1122" s="58">
        <v>2634.3743335249001</v>
      </c>
      <c r="AW1122" s="58">
        <v>10013.6343335249</v>
      </c>
      <c r="AX1122" s="58">
        <v>30200.857142857101</v>
      </c>
      <c r="AY1122" s="58">
        <v>4377.64150943396</v>
      </c>
      <c r="AZ1122" s="58">
        <v>34578.498652291099</v>
      </c>
      <c r="BA1122" s="58">
        <v>73326.690906755</v>
      </c>
    </row>
    <row r="1123" spans="1:53">
      <c r="A1123" s="56">
        <v>202407</v>
      </c>
      <c r="B1123" s="56" t="s">
        <v>531</v>
      </c>
      <c r="C1123" s="56" t="s">
        <v>168</v>
      </c>
      <c r="D1123" s="56" t="s">
        <v>167</v>
      </c>
      <c r="E1123" s="62" t="str">
        <f>VLOOKUP(C1123,'[2]2024年门店-截止10.31'!A:C,3,0)</f>
        <v>营业</v>
      </c>
      <c r="F1123" s="63">
        <f>VLOOKUP(C1123,[2]面积!A:B,2,0)</f>
        <v>91</v>
      </c>
      <c r="G1123" s="57" t="str">
        <f>IF(OR(E1123="营业",E1123="装修中"),VLOOKUP(C1123,[2]当前组织架构!C:H,6,0),"")</f>
        <v>刘佳</v>
      </c>
      <c r="H1123" s="57" t="str">
        <f>IF(OR(E1123="营业",E1123="装修中"),VLOOKUP(C1123,[2]当前组织架构!C:H,5,0),"")</f>
        <v>解雯雯</v>
      </c>
      <c r="I1123" s="58">
        <v>379383.13</v>
      </c>
      <c r="J1123" s="58">
        <v>21474.52</v>
      </c>
      <c r="K1123" s="58">
        <v>357908.61</v>
      </c>
      <c r="L1123" s="58">
        <v>19584.560000000001</v>
      </c>
      <c r="M1123" s="58">
        <v>17572.169999999998</v>
      </c>
      <c r="N1123" s="58">
        <v>14827.38</v>
      </c>
      <c r="O1123" s="58">
        <v>50117.98</v>
      </c>
      <c r="P1123" s="58">
        <v>0</v>
      </c>
      <c r="Q1123" s="58">
        <v>-1630.7984379085899</v>
      </c>
      <c r="R1123" s="58">
        <v>100471.29156209101</v>
      </c>
      <c r="S1123" s="58">
        <v>17113.044558932299</v>
      </c>
      <c r="T1123" s="58">
        <v>0</v>
      </c>
      <c r="U1123" s="58">
        <v>4642.4799999999996</v>
      </c>
      <c r="V1123" s="58">
        <v>122226.81612102401</v>
      </c>
      <c r="W1123" s="58">
        <v>235681.79387897599</v>
      </c>
      <c r="X1123" s="58">
        <v>40568.21</v>
      </c>
      <c r="Y1123" s="58">
        <v>4021.03</v>
      </c>
      <c r="Z1123" s="58">
        <v>2336.7199999999998</v>
      </c>
      <c r="AA1123" s="58">
        <v>11283.74</v>
      </c>
      <c r="AB1123" s="58">
        <v>1898.2962264150899</v>
      </c>
      <c r="AC1123" s="58">
        <v>0</v>
      </c>
      <c r="AD1123" s="58">
        <v>60107.996226415104</v>
      </c>
      <c r="AE1123" s="58">
        <v>8398</v>
      </c>
      <c r="AF1123" s="58">
        <v>13</v>
      </c>
      <c r="AG1123" s="58">
        <v>921.28</v>
      </c>
      <c r="AH1123" s="58">
        <v>150</v>
      </c>
      <c r="AI1123" s="58">
        <v>0</v>
      </c>
      <c r="AJ1123" s="58">
        <v>68.14</v>
      </c>
      <c r="AK1123" s="58">
        <v>44.21</v>
      </c>
      <c r="AL1123" s="58">
        <v>0</v>
      </c>
      <c r="AM1123" s="58">
        <v>1482.47</v>
      </c>
      <c r="AN1123" s="58">
        <v>597.37</v>
      </c>
      <c r="AO1123" s="58">
        <v>492.98</v>
      </c>
      <c r="AP1123" s="58">
        <v>0</v>
      </c>
      <c r="AQ1123" s="58">
        <v>-1890</v>
      </c>
      <c r="AR1123" s="58">
        <v>0</v>
      </c>
      <c r="AS1123" s="58">
        <v>0</v>
      </c>
      <c r="AT1123" s="58">
        <v>0</v>
      </c>
      <c r="AU1123" s="58">
        <v>0</v>
      </c>
      <c r="AV1123" s="58">
        <v>2049.19755904152</v>
      </c>
      <c r="AW1123" s="58">
        <v>12326.647559041499</v>
      </c>
      <c r="AX1123" s="58">
        <v>97673.333333333299</v>
      </c>
      <c r="AY1123" s="58">
        <v>10516.0377358491</v>
      </c>
      <c r="AZ1123" s="58">
        <v>108189.371069182</v>
      </c>
      <c r="BA1123" s="58">
        <v>55057.779024336996</v>
      </c>
    </row>
    <row r="1124" spans="1:53">
      <c r="A1124" s="56">
        <v>202407</v>
      </c>
      <c r="B1124" s="56" t="s">
        <v>531</v>
      </c>
      <c r="C1124" s="56" t="s">
        <v>170</v>
      </c>
      <c r="D1124" s="56" t="s">
        <v>169</v>
      </c>
      <c r="E1124" s="62" t="str">
        <f>VLOOKUP(C1124,'[2]2024年门店-截止10.31'!A:C,3,0)</f>
        <v>营业</v>
      </c>
      <c r="F1124" s="63">
        <f>VLOOKUP(C1124,[2]面积!A:B,2,0)</f>
        <v>77.08</v>
      </c>
      <c r="G1124" s="57" t="str">
        <f>IF(OR(E1124="营业",E1124="装修中"),VLOOKUP(C1124,[2]当前组织架构!C:H,6,0),"")</f>
        <v>刘佳</v>
      </c>
      <c r="H1124" s="57" t="str">
        <f>IF(OR(E1124="营业",E1124="装修中"),VLOOKUP(C1124,[2]当前组织架构!C:H,5,0),"")</f>
        <v>孟祥苹</v>
      </c>
      <c r="I1124" s="58">
        <v>297043.90000000002</v>
      </c>
      <c r="J1124" s="58">
        <v>16813.810000000001</v>
      </c>
      <c r="K1124" s="58">
        <v>280230.09000000003</v>
      </c>
      <c r="L1124" s="58">
        <v>13553.62</v>
      </c>
      <c r="M1124" s="58">
        <v>14341</v>
      </c>
      <c r="N1124" s="58">
        <v>8767.2800000000007</v>
      </c>
      <c r="O1124" s="58">
        <v>40086.080000000002</v>
      </c>
      <c r="P1124" s="58">
        <v>0</v>
      </c>
      <c r="Q1124" s="58">
        <v>-1225.83666893244</v>
      </c>
      <c r="R1124" s="58">
        <v>75522.143331067593</v>
      </c>
      <c r="S1124" s="58">
        <v>13385.743430372901</v>
      </c>
      <c r="T1124" s="58">
        <v>0</v>
      </c>
      <c r="U1124" s="58">
        <v>4310.87</v>
      </c>
      <c r="V1124" s="58">
        <v>93218.756761440396</v>
      </c>
      <c r="W1124" s="58">
        <v>187011.33323856001</v>
      </c>
      <c r="X1124" s="58">
        <v>38191.089999999997</v>
      </c>
      <c r="Y1124" s="58">
        <v>1877.07</v>
      </c>
      <c r="Z1124" s="58">
        <v>1269.8399999999999</v>
      </c>
      <c r="AA1124" s="58">
        <v>5185.8599999999997</v>
      </c>
      <c r="AB1124" s="58">
        <v>3787.0026415094298</v>
      </c>
      <c r="AC1124" s="58">
        <v>0</v>
      </c>
      <c r="AD1124" s="58">
        <v>50310.862641509397</v>
      </c>
      <c r="AE1124" s="58">
        <v>13046</v>
      </c>
      <c r="AF1124" s="58">
        <v>0</v>
      </c>
      <c r="AG1124" s="58">
        <v>1031.2</v>
      </c>
      <c r="AH1124" s="58">
        <v>0</v>
      </c>
      <c r="AI1124" s="58">
        <v>2500</v>
      </c>
      <c r="AJ1124" s="58">
        <v>114.91</v>
      </c>
      <c r="AK1124" s="58">
        <v>39.909999999999997</v>
      </c>
      <c r="AL1124" s="58">
        <v>0</v>
      </c>
      <c r="AM1124" s="58">
        <v>1257.6500000000001</v>
      </c>
      <c r="AN1124" s="58">
        <v>891.46</v>
      </c>
      <c r="AO1124" s="58">
        <v>647.44000000000005</v>
      </c>
      <c r="AP1124" s="58">
        <v>0</v>
      </c>
      <c r="AQ1124" s="58">
        <v>0</v>
      </c>
      <c r="AR1124" s="58">
        <v>0</v>
      </c>
      <c r="AS1124" s="58">
        <v>0</v>
      </c>
      <c r="AT1124" s="58">
        <v>0</v>
      </c>
      <c r="AU1124" s="58">
        <v>0</v>
      </c>
      <c r="AV1124" s="58">
        <v>2634.3743335249001</v>
      </c>
      <c r="AW1124" s="58">
        <v>22162.944333524902</v>
      </c>
      <c r="AX1124" s="58">
        <v>37548.9714285714</v>
      </c>
      <c r="AY1124" s="58">
        <v>11271.1320754717</v>
      </c>
      <c r="AZ1124" s="58">
        <v>48820.103504043102</v>
      </c>
      <c r="BA1124" s="58">
        <v>65717.422759482593</v>
      </c>
    </row>
    <row r="1125" spans="1:53">
      <c r="A1125" s="56">
        <v>202407</v>
      </c>
      <c r="B1125" s="56" t="s">
        <v>531</v>
      </c>
      <c r="C1125" s="56" t="s">
        <v>172</v>
      </c>
      <c r="D1125" s="56" t="s">
        <v>171</v>
      </c>
      <c r="E1125" s="62" t="str">
        <f>VLOOKUP(C1125,'[2]2024年门店-截止10.31'!A:C,3,0)</f>
        <v>营业</v>
      </c>
      <c r="F1125" s="63">
        <f>VLOOKUP(C1125,[2]面积!A:B,2,0)</f>
        <v>88</v>
      </c>
      <c r="G1125" s="57" t="str">
        <f>IF(OR(E1125="营业",E1125="装修中"),VLOOKUP(C1125,[2]当前组织架构!C:H,6,0),"")</f>
        <v>刘佳</v>
      </c>
      <c r="H1125" s="57" t="str">
        <f>IF(OR(E1125="营业",E1125="装修中"),VLOOKUP(C1125,[2]当前组织架构!C:H,5,0),"")</f>
        <v>孟祥苹</v>
      </c>
      <c r="I1125" s="58">
        <v>296682.62</v>
      </c>
      <c r="J1125" s="58">
        <v>16793.36</v>
      </c>
      <c r="K1125" s="58">
        <v>279889.26</v>
      </c>
      <c r="L1125" s="58">
        <v>15880.95</v>
      </c>
      <c r="M1125" s="58">
        <v>14727.94</v>
      </c>
      <c r="N1125" s="58">
        <v>8702.27</v>
      </c>
      <c r="O1125" s="58">
        <v>38490.47</v>
      </c>
      <c r="P1125" s="58">
        <v>0</v>
      </c>
      <c r="Q1125" s="58">
        <v>-1242.6658129206</v>
      </c>
      <c r="R1125" s="58">
        <v>76558.9641870794</v>
      </c>
      <c r="S1125" s="58">
        <v>13105.167967293401</v>
      </c>
      <c r="T1125" s="58">
        <v>0</v>
      </c>
      <c r="U1125" s="58">
        <v>5199.88</v>
      </c>
      <c r="V1125" s="58">
        <v>94864.012154372802</v>
      </c>
      <c r="W1125" s="58">
        <v>185025.24784562699</v>
      </c>
      <c r="X1125" s="58">
        <v>38739.199999999997</v>
      </c>
      <c r="Y1125" s="58">
        <v>253</v>
      </c>
      <c r="Z1125" s="58">
        <v>1224.6099999999999</v>
      </c>
      <c r="AA1125" s="58">
        <v>4806.71</v>
      </c>
      <c r="AB1125" s="58">
        <v>3684.8256603773598</v>
      </c>
      <c r="AC1125" s="58">
        <v>0</v>
      </c>
      <c r="AD1125" s="58">
        <v>48708.345660377403</v>
      </c>
      <c r="AE1125" s="58">
        <v>4539</v>
      </c>
      <c r="AF1125" s="58">
        <v>0</v>
      </c>
      <c r="AG1125" s="58">
        <v>641.1</v>
      </c>
      <c r="AH1125" s="58">
        <v>0</v>
      </c>
      <c r="AI1125" s="58">
        <v>575</v>
      </c>
      <c r="AJ1125" s="58">
        <v>92.04</v>
      </c>
      <c r="AK1125" s="58">
        <v>37.049999999999997</v>
      </c>
      <c r="AL1125" s="58">
        <v>0</v>
      </c>
      <c r="AM1125" s="58">
        <v>1017.46</v>
      </c>
      <c r="AN1125" s="58">
        <v>1772.38</v>
      </c>
      <c r="AO1125" s="58">
        <v>509.25</v>
      </c>
      <c r="AP1125" s="58">
        <v>500</v>
      </c>
      <c r="AQ1125" s="58">
        <v>0</v>
      </c>
      <c r="AR1125" s="58">
        <v>0</v>
      </c>
      <c r="AS1125" s="58">
        <v>0</v>
      </c>
      <c r="AT1125" s="58">
        <v>0</v>
      </c>
      <c r="AU1125" s="58">
        <v>0</v>
      </c>
      <c r="AV1125" s="58">
        <v>2634.3743335249001</v>
      </c>
      <c r="AW1125" s="58">
        <v>12317.654333524901</v>
      </c>
      <c r="AX1125" s="58">
        <v>37125.800000000003</v>
      </c>
      <c r="AY1125" s="58">
        <v>7471.6981132075498</v>
      </c>
      <c r="AZ1125" s="58">
        <v>44597.498113207599</v>
      </c>
      <c r="BA1125" s="58">
        <v>79401.749738517101</v>
      </c>
    </row>
    <row r="1126" spans="1:53">
      <c r="A1126" s="56">
        <v>202407</v>
      </c>
      <c r="B1126" s="56" t="s">
        <v>531</v>
      </c>
      <c r="C1126" s="56" t="s">
        <v>176</v>
      </c>
      <c r="D1126" s="56" t="s">
        <v>175</v>
      </c>
      <c r="E1126" s="62" t="str">
        <f>VLOOKUP(C1126,'[2]2024年门店-截止10.31'!A:C,3,0)</f>
        <v>营业</v>
      </c>
      <c r="F1126" s="63">
        <f>VLOOKUP(C1126,[2]面积!A:B,2,0)</f>
        <v>53</v>
      </c>
      <c r="G1126" s="57" t="str">
        <f>IF(OR(E1126="营业",E1126="装修中"),VLOOKUP(C1126,[2]当前组织架构!C:H,6,0),"")</f>
        <v>刘佳</v>
      </c>
      <c r="H1126" s="57" t="str">
        <f>IF(OR(E1126="营业",E1126="装修中"),VLOOKUP(C1126,[2]当前组织架构!C:H,5,0),"")</f>
        <v>孟祥苹</v>
      </c>
      <c r="I1126" s="58">
        <v>372734.93</v>
      </c>
      <c r="J1126" s="58">
        <v>21098.2</v>
      </c>
      <c r="K1126" s="58">
        <v>351636.73</v>
      </c>
      <c r="L1126" s="58">
        <v>18841.18</v>
      </c>
      <c r="M1126" s="58">
        <v>18014.79</v>
      </c>
      <c r="N1126" s="58">
        <v>12951.81</v>
      </c>
      <c r="O1126" s="58">
        <v>48405.96</v>
      </c>
      <c r="P1126" s="58">
        <v>0</v>
      </c>
      <c r="Q1126" s="58">
        <v>-1568.6928031851301</v>
      </c>
      <c r="R1126" s="58">
        <v>96645.047196814907</v>
      </c>
      <c r="S1126" s="58">
        <v>16503.874551851499</v>
      </c>
      <c r="T1126" s="58">
        <v>0</v>
      </c>
      <c r="U1126" s="58">
        <v>4266.0600000000004</v>
      </c>
      <c r="V1126" s="58">
        <v>117414.981748666</v>
      </c>
      <c r="W1126" s="58">
        <v>234221.74825133401</v>
      </c>
      <c r="X1126" s="58">
        <v>43056.79</v>
      </c>
      <c r="Y1126" s="58">
        <v>2678.55</v>
      </c>
      <c r="Z1126" s="58">
        <v>3806.25</v>
      </c>
      <c r="AA1126" s="58">
        <v>7546.35</v>
      </c>
      <c r="AB1126" s="58">
        <v>2988.7292452830202</v>
      </c>
      <c r="AC1126" s="58">
        <v>0</v>
      </c>
      <c r="AD1126" s="58">
        <v>60076.669245283003</v>
      </c>
      <c r="AE1126" s="58">
        <v>4947.1000000000004</v>
      </c>
      <c r="AF1126" s="58">
        <v>0</v>
      </c>
      <c r="AG1126" s="58">
        <v>809.74</v>
      </c>
      <c r="AH1126" s="58">
        <v>416.67</v>
      </c>
      <c r="AI1126" s="58">
        <v>512</v>
      </c>
      <c r="AJ1126" s="58">
        <v>2.48</v>
      </c>
      <c r="AK1126" s="58">
        <v>40.03</v>
      </c>
      <c r="AL1126" s="58">
        <v>0</v>
      </c>
      <c r="AM1126" s="58">
        <v>1408.04</v>
      </c>
      <c r="AN1126" s="58">
        <v>1538.3</v>
      </c>
      <c r="AO1126" s="58">
        <v>656.66</v>
      </c>
      <c r="AP1126" s="58">
        <v>0</v>
      </c>
      <c r="AQ1126" s="58">
        <v>0</v>
      </c>
      <c r="AR1126" s="58">
        <v>0</v>
      </c>
      <c r="AS1126" s="58">
        <v>0</v>
      </c>
      <c r="AT1126" s="58">
        <v>0</v>
      </c>
      <c r="AU1126" s="58">
        <v>0</v>
      </c>
      <c r="AV1126" s="58">
        <v>2634.3743335249001</v>
      </c>
      <c r="AW1126" s="58">
        <v>12965.394333524901</v>
      </c>
      <c r="AX1126" s="58">
        <v>45428.571428571398</v>
      </c>
      <c r="AY1126" s="58">
        <v>46520.754716981101</v>
      </c>
      <c r="AZ1126" s="58">
        <v>91949.326145552506</v>
      </c>
      <c r="BA1126" s="58">
        <v>69230.358526973607</v>
      </c>
    </row>
    <row r="1127" spans="1:53">
      <c r="A1127" s="56">
        <v>202407</v>
      </c>
      <c r="B1127" s="56" t="s">
        <v>531</v>
      </c>
      <c r="C1127" s="56" t="s">
        <v>178</v>
      </c>
      <c r="D1127" s="56" t="s">
        <v>177</v>
      </c>
      <c r="E1127" s="62" t="str">
        <f>VLOOKUP(C1127,'[2]2024年门店-截止10.31'!A:C,3,0)</f>
        <v>营业</v>
      </c>
      <c r="F1127" s="63">
        <f>VLOOKUP(C1127,[2]面积!A:B,2,0)</f>
        <v>108</v>
      </c>
      <c r="G1127" s="57" t="str">
        <f>IF(OR(E1127="营业",E1127="装修中"),VLOOKUP(C1127,[2]当前组织架构!C:H,6,0),"")</f>
        <v>刘佳</v>
      </c>
      <c r="H1127" s="57" t="str">
        <f>IF(OR(E1127="营业",E1127="装修中"),VLOOKUP(C1127,[2]当前组织架构!C:H,5,0),"")</f>
        <v>王佳</v>
      </c>
      <c r="I1127" s="58">
        <v>240365.27</v>
      </c>
      <c r="J1127" s="58">
        <v>7000.9299999999903</v>
      </c>
      <c r="K1127" s="58">
        <v>233364.34</v>
      </c>
      <c r="L1127" s="58">
        <v>15214.05</v>
      </c>
      <c r="M1127" s="58">
        <v>13801.05</v>
      </c>
      <c r="N1127" s="58">
        <v>11168.16</v>
      </c>
      <c r="O1127" s="58">
        <v>32521.58</v>
      </c>
      <c r="P1127" s="58">
        <v>0</v>
      </c>
      <c r="Q1127" s="58">
        <v>-1161.2586921618699</v>
      </c>
      <c r="R1127" s="58">
        <v>71543.581307838103</v>
      </c>
      <c r="S1127" s="58">
        <v>11500.6947239623</v>
      </c>
      <c r="T1127" s="58">
        <v>-0.01</v>
      </c>
      <c r="U1127" s="58">
        <v>14182.86</v>
      </c>
      <c r="V1127" s="58">
        <v>97227.126031800406</v>
      </c>
      <c r="W1127" s="58">
        <v>136137.2139682</v>
      </c>
      <c r="X1127" s="58">
        <v>20212.87</v>
      </c>
      <c r="Y1127" s="58">
        <v>4584.46</v>
      </c>
      <c r="Z1127" s="58">
        <v>1095.54</v>
      </c>
      <c r="AA1127" s="58">
        <v>5918.3</v>
      </c>
      <c r="AB1127" s="58">
        <v>437.75924528301999</v>
      </c>
      <c r="AC1127" s="58">
        <v>0</v>
      </c>
      <c r="AD1127" s="58">
        <v>32248.929245283001</v>
      </c>
      <c r="AE1127" s="58">
        <v>3158.5</v>
      </c>
      <c r="AF1127" s="58">
        <v>180</v>
      </c>
      <c r="AG1127" s="58">
        <v>599.04999999999995</v>
      </c>
      <c r="AH1127" s="58">
        <v>320</v>
      </c>
      <c r="AI1127" s="58">
        <v>500</v>
      </c>
      <c r="AJ1127" s="58">
        <v>183.82</v>
      </c>
      <c r="AK1127" s="58">
        <v>93.46</v>
      </c>
      <c r="AL1127" s="58">
        <v>0</v>
      </c>
      <c r="AM1127" s="58">
        <v>1161.24</v>
      </c>
      <c r="AN1127" s="58">
        <v>715.28</v>
      </c>
      <c r="AO1127" s="58">
        <v>385.14</v>
      </c>
      <c r="AP1127" s="58">
        <v>0</v>
      </c>
      <c r="AQ1127" s="58">
        <v>171</v>
      </c>
      <c r="AR1127" s="58">
        <v>0</v>
      </c>
      <c r="AS1127" s="58">
        <v>0</v>
      </c>
      <c r="AT1127" s="58">
        <v>0</v>
      </c>
      <c r="AU1127" s="58">
        <v>0</v>
      </c>
      <c r="AV1127" s="58">
        <v>2099.6991762921898</v>
      </c>
      <c r="AW1127" s="58">
        <v>9567.1891762921896</v>
      </c>
      <c r="AX1127" s="58">
        <v>45161.35</v>
      </c>
      <c r="AY1127" s="58">
        <v>7944</v>
      </c>
      <c r="AZ1127" s="58">
        <v>53105.35</v>
      </c>
      <c r="BA1127" s="58">
        <v>41215.745546624799</v>
      </c>
    </row>
    <row r="1128" spans="1:53">
      <c r="A1128" s="56">
        <v>202407</v>
      </c>
      <c r="B1128" s="56" t="s">
        <v>531</v>
      </c>
      <c r="C1128" s="56" t="s">
        <v>180</v>
      </c>
      <c r="D1128" s="56" t="s">
        <v>179</v>
      </c>
      <c r="E1128" s="62" t="str">
        <f>VLOOKUP(C1128,'[2]2024年门店-截止10.31'!A:C,3,0)</f>
        <v>营业</v>
      </c>
      <c r="F1128" s="63">
        <f>VLOOKUP(C1128,[2]面积!A:B,2,0)</f>
        <v>96</v>
      </c>
      <c r="G1128" s="57" t="str">
        <f>IF(OR(E1128="营业",E1128="装修中"),VLOOKUP(C1128,[2]当前组织架构!C:H,6,0),"")</f>
        <v>刘佳</v>
      </c>
      <c r="H1128" s="57" t="str">
        <f>IF(OR(E1128="营业",E1128="装修中"),VLOOKUP(C1128,[2]当前组织架构!C:H,5,0),"")</f>
        <v>王佳</v>
      </c>
      <c r="I1128" s="58">
        <v>191421.22</v>
      </c>
      <c r="J1128" s="58">
        <v>5575.38</v>
      </c>
      <c r="K1128" s="58">
        <v>185845.84</v>
      </c>
      <c r="L1128" s="58">
        <v>11145.91</v>
      </c>
      <c r="M1128" s="58">
        <v>11722.44</v>
      </c>
      <c r="N1128" s="58">
        <v>5530.42</v>
      </c>
      <c r="O1128" s="58">
        <v>25578.76</v>
      </c>
      <c r="P1128" s="58">
        <v>0</v>
      </c>
      <c r="Q1128" s="58">
        <v>-862.14172115540498</v>
      </c>
      <c r="R1128" s="58">
        <v>53115.388278844599</v>
      </c>
      <c r="S1128" s="58">
        <v>8848.6579526864007</v>
      </c>
      <c r="T1128" s="58">
        <v>0</v>
      </c>
      <c r="U1128" s="58">
        <v>11081.29</v>
      </c>
      <c r="V1128" s="58">
        <v>73045.336231530993</v>
      </c>
      <c r="W1128" s="58">
        <v>112800.503768469</v>
      </c>
      <c r="X1128" s="58">
        <v>18901.650000000001</v>
      </c>
      <c r="Y1128" s="58">
        <v>3766.29</v>
      </c>
      <c r="Z1128" s="58">
        <v>873.86</v>
      </c>
      <c r="AA1128" s="58">
        <v>6044.65</v>
      </c>
      <c r="AB1128" s="58">
        <v>414.91018867924998</v>
      </c>
      <c r="AC1128" s="58">
        <v>0</v>
      </c>
      <c r="AD1128" s="58">
        <v>30001.3601886793</v>
      </c>
      <c r="AE1128" s="58">
        <v>0</v>
      </c>
      <c r="AF1128" s="58">
        <v>18</v>
      </c>
      <c r="AG1128" s="58">
        <v>581.17999999999995</v>
      </c>
      <c r="AH1128" s="58">
        <v>310</v>
      </c>
      <c r="AI1128" s="58">
        <v>400</v>
      </c>
      <c r="AJ1128" s="58">
        <v>160.81</v>
      </c>
      <c r="AK1128" s="58">
        <v>49.81</v>
      </c>
      <c r="AL1128" s="58">
        <v>0</v>
      </c>
      <c r="AM1128" s="58">
        <v>805.29</v>
      </c>
      <c r="AN1128" s="58">
        <v>715.29</v>
      </c>
      <c r="AO1128" s="58">
        <v>462.9</v>
      </c>
      <c r="AP1128" s="58">
        <v>0</v>
      </c>
      <c r="AQ1128" s="58">
        <v>0</v>
      </c>
      <c r="AR1128" s="58">
        <v>0</v>
      </c>
      <c r="AS1128" s="58">
        <v>0</v>
      </c>
      <c r="AT1128" s="58">
        <v>0</v>
      </c>
      <c r="AU1128" s="58">
        <v>0</v>
      </c>
      <c r="AV1128" s="58">
        <v>2099.6991762921898</v>
      </c>
      <c r="AW1128" s="58">
        <v>5602.9791762921895</v>
      </c>
      <c r="AX1128" s="58">
        <v>37960</v>
      </c>
      <c r="AY1128" s="58">
        <v>8940</v>
      </c>
      <c r="AZ1128" s="58">
        <v>46900</v>
      </c>
      <c r="BA1128" s="58">
        <v>30296.1644034975</v>
      </c>
    </row>
    <row r="1129" spans="1:53">
      <c r="A1129" s="56">
        <v>202407</v>
      </c>
      <c r="B1129" s="56" t="s">
        <v>531</v>
      </c>
      <c r="C1129" s="56" t="s">
        <v>182</v>
      </c>
      <c r="D1129" s="56" t="s">
        <v>181</v>
      </c>
      <c r="E1129" s="62" t="str">
        <f>VLOOKUP(C1129,'[2]2024年门店-截止10.31'!A:C,3,0)</f>
        <v>营业</v>
      </c>
      <c r="F1129" s="63">
        <f>VLOOKUP(C1129,[2]面积!A:B,2,0)</f>
        <v>104</v>
      </c>
      <c r="G1129" s="57" t="str">
        <f>IF(OR(E1129="营业",E1129="装修中"),VLOOKUP(C1129,[2]当前组织架构!C:H,6,0),"")</f>
        <v>刘佳</v>
      </c>
      <c r="H1129" s="57" t="str">
        <f>IF(OR(E1129="营业",E1129="装修中"),VLOOKUP(C1129,[2]当前组织架构!C:H,5,0),"")</f>
        <v>巨伦</v>
      </c>
      <c r="I1129" s="58">
        <v>155691.82999999999</v>
      </c>
      <c r="J1129" s="58">
        <v>4534.70999999999</v>
      </c>
      <c r="K1129" s="58">
        <v>151157.12</v>
      </c>
      <c r="L1129" s="58">
        <v>8275.74</v>
      </c>
      <c r="M1129" s="58">
        <v>9401.8799999999992</v>
      </c>
      <c r="N1129" s="58">
        <v>7642.86</v>
      </c>
      <c r="O1129" s="58">
        <v>22940.71</v>
      </c>
      <c r="P1129" s="58">
        <v>0</v>
      </c>
      <c r="Q1129" s="58">
        <v>-770.83900303715302</v>
      </c>
      <c r="R1129" s="58">
        <v>47490.350996962901</v>
      </c>
      <c r="S1129" s="58">
        <v>7926.8847973178599</v>
      </c>
      <c r="T1129" s="58">
        <v>-0.01</v>
      </c>
      <c r="U1129" s="58">
        <v>2535.0700000000002</v>
      </c>
      <c r="V1129" s="58">
        <v>57952.295794280697</v>
      </c>
      <c r="W1129" s="58">
        <v>93204.824205719298</v>
      </c>
      <c r="X1129" s="58">
        <v>20457.78</v>
      </c>
      <c r="Y1129" s="58">
        <v>1139.31</v>
      </c>
      <c r="Z1129" s="58">
        <v>548.96</v>
      </c>
      <c r="AA1129" s="58">
        <v>4603.9799999999996</v>
      </c>
      <c r="AB1129" s="58">
        <v>200.06849056603801</v>
      </c>
      <c r="AC1129" s="58">
        <v>0</v>
      </c>
      <c r="AD1129" s="58">
        <v>26950.098490566001</v>
      </c>
      <c r="AE1129" s="58">
        <v>5060</v>
      </c>
      <c r="AF1129" s="58">
        <v>0</v>
      </c>
      <c r="AG1129" s="58">
        <v>543.12</v>
      </c>
      <c r="AH1129" s="58">
        <v>149.80000000000001</v>
      </c>
      <c r="AI1129" s="58">
        <v>0</v>
      </c>
      <c r="AJ1129" s="58">
        <v>0</v>
      </c>
      <c r="AK1129" s="58">
        <v>40.08</v>
      </c>
      <c r="AL1129" s="58">
        <v>0</v>
      </c>
      <c r="AM1129" s="58">
        <v>912.93</v>
      </c>
      <c r="AN1129" s="58">
        <v>1040.76</v>
      </c>
      <c r="AO1129" s="58">
        <v>435.29</v>
      </c>
      <c r="AP1129" s="58">
        <v>0</v>
      </c>
      <c r="AQ1129" s="58">
        <v>0</v>
      </c>
      <c r="AR1129" s="58">
        <v>0</v>
      </c>
      <c r="AS1129" s="58">
        <v>0</v>
      </c>
      <c r="AT1129" s="58">
        <v>0</v>
      </c>
      <c r="AU1129" s="58">
        <v>0</v>
      </c>
      <c r="AV1129" s="58">
        <v>2603.64162912238</v>
      </c>
      <c r="AW1129" s="58">
        <v>10785.621629122399</v>
      </c>
      <c r="AX1129" s="58">
        <v>22143.33</v>
      </c>
      <c r="AY1129" s="58">
        <v>4160</v>
      </c>
      <c r="AZ1129" s="58">
        <v>26303.33</v>
      </c>
      <c r="BA1129" s="58">
        <v>29165.774086030899</v>
      </c>
    </row>
    <row r="1130" spans="1:53">
      <c r="A1130" s="56">
        <v>202407</v>
      </c>
      <c r="B1130" s="56" t="s">
        <v>531</v>
      </c>
      <c r="C1130" s="56" t="s">
        <v>184</v>
      </c>
      <c r="D1130" s="56" t="s">
        <v>183</v>
      </c>
      <c r="E1130" s="62" t="str">
        <f>VLOOKUP(C1130,'[2]2024年门店-截止10.31'!A:C,3,0)</f>
        <v>营业</v>
      </c>
      <c r="F1130" s="63">
        <f>VLOOKUP(C1130,[2]面积!A:B,2,0)</f>
        <v>80</v>
      </c>
      <c r="G1130" s="57" t="str">
        <f>IF(OR(E1130="营业",E1130="装修中"),VLOOKUP(C1130,[2]当前组织架构!C:H,6,0),"")</f>
        <v>刘佳</v>
      </c>
      <c r="H1130" s="57" t="str">
        <f>IF(OR(E1130="营业",E1130="装修中"),VLOOKUP(C1130,[2]当前组织架构!C:H,5,0),"")</f>
        <v>孟祥苹</v>
      </c>
      <c r="I1130" s="58">
        <v>203800.29</v>
      </c>
      <c r="J1130" s="58">
        <v>11535.87</v>
      </c>
      <c r="K1130" s="58">
        <v>192264.42</v>
      </c>
      <c r="L1130" s="58">
        <v>10142.01</v>
      </c>
      <c r="M1130" s="58">
        <v>14530.93</v>
      </c>
      <c r="N1130" s="58">
        <v>6524.51</v>
      </c>
      <c r="O1130" s="58">
        <v>30269.48</v>
      </c>
      <c r="P1130" s="58">
        <v>0</v>
      </c>
      <c r="Q1130" s="58">
        <v>-981.76416787390599</v>
      </c>
      <c r="R1130" s="58">
        <v>60485.165832126098</v>
      </c>
      <c r="S1130" s="58">
        <v>10323.447371660901</v>
      </c>
      <c r="T1130" s="58">
        <v>0</v>
      </c>
      <c r="U1130" s="58">
        <v>2305.6</v>
      </c>
      <c r="V1130" s="58">
        <v>73114.213203787003</v>
      </c>
      <c r="W1130" s="58">
        <v>119150.20679621299</v>
      </c>
      <c r="X1130" s="58">
        <v>25047.09</v>
      </c>
      <c r="Y1130" s="58">
        <v>3001.5</v>
      </c>
      <c r="Z1130" s="58">
        <v>1257.82</v>
      </c>
      <c r="AA1130" s="58">
        <v>5961.11</v>
      </c>
      <c r="AB1130" s="58">
        <v>1115.2679245283</v>
      </c>
      <c r="AC1130" s="58">
        <v>0</v>
      </c>
      <c r="AD1130" s="58">
        <v>36382.787924528297</v>
      </c>
      <c r="AE1130" s="58">
        <v>2921.39</v>
      </c>
      <c r="AF1130" s="58">
        <v>0</v>
      </c>
      <c r="AG1130" s="58">
        <v>990.02</v>
      </c>
      <c r="AH1130" s="58">
        <v>0</v>
      </c>
      <c r="AI1130" s="58">
        <v>500</v>
      </c>
      <c r="AJ1130" s="58">
        <v>0</v>
      </c>
      <c r="AK1130" s="58">
        <v>39.6</v>
      </c>
      <c r="AL1130" s="58">
        <v>0</v>
      </c>
      <c r="AM1130" s="58">
        <v>1074.8699999999999</v>
      </c>
      <c r="AN1130" s="58">
        <v>1439.82</v>
      </c>
      <c r="AO1130" s="58">
        <v>288.92</v>
      </c>
      <c r="AP1130" s="58">
        <v>0</v>
      </c>
      <c r="AQ1130" s="58">
        <v>0</v>
      </c>
      <c r="AR1130" s="58">
        <v>0</v>
      </c>
      <c r="AS1130" s="58">
        <v>0</v>
      </c>
      <c r="AT1130" s="58">
        <v>0</v>
      </c>
      <c r="AU1130" s="58">
        <v>0</v>
      </c>
      <c r="AV1130" s="58">
        <v>2634.3743335249001</v>
      </c>
      <c r="AW1130" s="58">
        <v>9888.9943335249009</v>
      </c>
      <c r="AX1130" s="58">
        <v>32000</v>
      </c>
      <c r="AY1130" s="58">
        <v>9143.8773584905703</v>
      </c>
      <c r="AZ1130" s="58">
        <v>41143.877358490601</v>
      </c>
      <c r="BA1130" s="58">
        <v>31734.5471796692</v>
      </c>
    </row>
    <row r="1131" spans="1:53">
      <c r="A1131" s="56">
        <v>202407</v>
      </c>
      <c r="B1131" s="56" t="s">
        <v>531</v>
      </c>
      <c r="C1131" s="56" t="s">
        <v>188</v>
      </c>
      <c r="D1131" s="56" t="s">
        <v>187</v>
      </c>
      <c r="E1131" s="62" t="str">
        <f>VLOOKUP(C1131,'[2]2024年门店-截止10.31'!A:C,3,0)</f>
        <v>营业</v>
      </c>
      <c r="F1131" s="63">
        <f>VLOOKUP(C1131,[2]面积!A:B,2,0)</f>
        <v>77</v>
      </c>
      <c r="G1131" s="57" t="str">
        <f>IF(OR(E1131="营业",E1131="装修中"),VLOOKUP(C1131,[2]当前组织架构!C:H,6,0),"")</f>
        <v>刘佳</v>
      </c>
      <c r="H1131" s="57" t="str">
        <f>IF(OR(E1131="营业",E1131="装修中"),VLOOKUP(C1131,[2]当前组织架构!C:H,5,0),"")</f>
        <v>刘传良</v>
      </c>
      <c r="I1131" s="58">
        <v>180718.3</v>
      </c>
      <c r="J1131" s="58">
        <v>10229.34</v>
      </c>
      <c r="K1131" s="58">
        <v>170488.95999999999</v>
      </c>
      <c r="L1131" s="58">
        <v>9204.66</v>
      </c>
      <c r="M1131" s="58">
        <v>11656.18</v>
      </c>
      <c r="N1131" s="58">
        <v>5682.89</v>
      </c>
      <c r="O1131" s="58">
        <v>27074.35</v>
      </c>
      <c r="P1131" s="58">
        <v>0</v>
      </c>
      <c r="Q1131" s="58">
        <v>-856.40050176894397</v>
      </c>
      <c r="R1131" s="58">
        <v>52761.679498231097</v>
      </c>
      <c r="S1131" s="58">
        <v>9150.2100069295902</v>
      </c>
      <c r="T1131" s="58">
        <v>0</v>
      </c>
      <c r="U1131" s="58">
        <v>2279.66</v>
      </c>
      <c r="V1131" s="58">
        <v>64191.549505160598</v>
      </c>
      <c r="W1131" s="58">
        <v>106297.410494839</v>
      </c>
      <c r="X1131" s="58">
        <v>29492</v>
      </c>
      <c r="Y1131" s="58">
        <v>230.55</v>
      </c>
      <c r="Z1131" s="58">
        <v>897.58</v>
      </c>
      <c r="AA1131" s="58">
        <v>5299.08</v>
      </c>
      <c r="AB1131" s="58">
        <v>2646.27</v>
      </c>
      <c r="AC1131" s="58">
        <v>0</v>
      </c>
      <c r="AD1131" s="58">
        <v>38565.480000000003</v>
      </c>
      <c r="AE1131" s="58">
        <v>6256.76</v>
      </c>
      <c r="AF1131" s="58">
        <v>0</v>
      </c>
      <c r="AG1131" s="58">
        <v>716.54</v>
      </c>
      <c r="AH1131" s="58">
        <v>800</v>
      </c>
      <c r="AI1131" s="58">
        <v>0</v>
      </c>
      <c r="AJ1131" s="58">
        <v>0</v>
      </c>
      <c r="AK1131" s="58">
        <v>48.16</v>
      </c>
      <c r="AL1131" s="58">
        <v>0</v>
      </c>
      <c r="AM1131" s="58">
        <v>1225.81</v>
      </c>
      <c r="AN1131" s="58">
        <v>1973.24</v>
      </c>
      <c r="AO1131" s="58">
        <v>319.24</v>
      </c>
      <c r="AP1131" s="58">
        <v>0</v>
      </c>
      <c r="AQ1131" s="58">
        <v>0</v>
      </c>
      <c r="AR1131" s="58">
        <v>0</v>
      </c>
      <c r="AS1131" s="58">
        <v>0</v>
      </c>
      <c r="AT1131" s="58">
        <v>0</v>
      </c>
      <c r="AU1131" s="58">
        <v>0</v>
      </c>
      <c r="AV1131" s="58">
        <v>2049.19755904152</v>
      </c>
      <c r="AW1131" s="58">
        <v>13388.9475590415</v>
      </c>
      <c r="AX1131" s="58">
        <v>36135</v>
      </c>
      <c r="AY1131" s="58">
        <v>6186.6320754716999</v>
      </c>
      <c r="AZ1131" s="58">
        <v>42321.632075471702</v>
      </c>
      <c r="BA1131" s="58">
        <v>12021.3508603258</v>
      </c>
    </row>
    <row r="1132" spans="1:53">
      <c r="A1132" s="56">
        <v>202407</v>
      </c>
      <c r="B1132" s="56" t="s">
        <v>531</v>
      </c>
      <c r="C1132" s="56" t="s">
        <v>190</v>
      </c>
      <c r="D1132" s="56" t="s">
        <v>189</v>
      </c>
      <c r="E1132" s="62" t="str">
        <f>VLOOKUP(C1132,'[2]2024年门店-截止10.31'!A:C,3,0)</f>
        <v>营业</v>
      </c>
      <c r="F1132" s="63">
        <f>VLOOKUP(C1132,[2]面积!A:B,2,0)</f>
        <v>73.31</v>
      </c>
      <c r="G1132" s="57" t="str">
        <f>IF(OR(E1132="营业",E1132="装修中"),VLOOKUP(C1132,[2]当前组织架构!C:H,6,0),"")</f>
        <v>刘佳</v>
      </c>
      <c r="H1132" s="57" t="str">
        <f>IF(OR(E1132="营业",E1132="装修中"),VLOOKUP(C1132,[2]当前组织架构!C:H,5,0),"")</f>
        <v>孟祥苹</v>
      </c>
      <c r="I1132" s="58">
        <v>228251.51999999999</v>
      </c>
      <c r="J1132" s="58">
        <v>12919.9</v>
      </c>
      <c r="K1132" s="58">
        <v>215331.62</v>
      </c>
      <c r="L1132" s="58">
        <v>12429.34</v>
      </c>
      <c r="M1132" s="58">
        <v>13679.54</v>
      </c>
      <c r="N1132" s="58">
        <v>7404.33</v>
      </c>
      <c r="O1132" s="58">
        <v>31981.82</v>
      </c>
      <c r="P1132" s="58">
        <v>0</v>
      </c>
      <c r="Q1132" s="58">
        <v>-1046.1019222503301</v>
      </c>
      <c r="R1132" s="58">
        <v>64448.928077749697</v>
      </c>
      <c r="S1132" s="58">
        <v>10941.266327569199</v>
      </c>
      <c r="T1132" s="58">
        <v>0</v>
      </c>
      <c r="U1132" s="58">
        <v>2366.92</v>
      </c>
      <c r="V1132" s="58">
        <v>77757.114405318804</v>
      </c>
      <c r="W1132" s="58">
        <v>137574.50559468099</v>
      </c>
      <c r="X1132" s="58">
        <v>33567.360000000001</v>
      </c>
      <c r="Y1132" s="58">
        <v>770.79</v>
      </c>
      <c r="Z1132" s="58">
        <v>545.77</v>
      </c>
      <c r="AA1132" s="58">
        <v>4408.1000000000004</v>
      </c>
      <c r="AB1132" s="58">
        <v>3147.8790566037701</v>
      </c>
      <c r="AC1132" s="58">
        <v>0</v>
      </c>
      <c r="AD1132" s="58">
        <v>42439.899056603797</v>
      </c>
      <c r="AE1132" s="58">
        <v>4396.6000000000004</v>
      </c>
      <c r="AF1132" s="58">
        <v>0</v>
      </c>
      <c r="AG1132" s="58">
        <v>629.16999999999996</v>
      </c>
      <c r="AH1132" s="58">
        <v>0</v>
      </c>
      <c r="AI1132" s="58">
        <v>1145</v>
      </c>
      <c r="AJ1132" s="58">
        <v>0</v>
      </c>
      <c r="AK1132" s="58">
        <v>46.69</v>
      </c>
      <c r="AL1132" s="58">
        <v>0</v>
      </c>
      <c r="AM1132" s="58">
        <v>1421.39</v>
      </c>
      <c r="AN1132" s="58">
        <v>1214.3</v>
      </c>
      <c r="AO1132" s="58">
        <v>408.17</v>
      </c>
      <c r="AP1132" s="58">
        <v>0</v>
      </c>
      <c r="AQ1132" s="58">
        <v>0</v>
      </c>
      <c r="AR1132" s="58">
        <v>0</v>
      </c>
      <c r="AS1132" s="58">
        <v>0</v>
      </c>
      <c r="AT1132" s="58">
        <v>0</v>
      </c>
      <c r="AU1132" s="58">
        <v>0</v>
      </c>
      <c r="AV1132" s="58">
        <v>2634.3743335249001</v>
      </c>
      <c r="AW1132" s="58">
        <v>11895.6943335249</v>
      </c>
      <c r="AX1132" s="58">
        <v>26219</v>
      </c>
      <c r="AY1132" s="58">
        <v>8299.2452830188704</v>
      </c>
      <c r="AZ1132" s="58">
        <v>34518.245283018899</v>
      </c>
      <c r="BA1132" s="58">
        <v>48720.666921533397</v>
      </c>
    </row>
    <row r="1133" spans="1:53">
      <c r="A1133" s="56">
        <v>202407</v>
      </c>
      <c r="B1133" s="56" t="s">
        <v>531</v>
      </c>
      <c r="C1133" s="56" t="s">
        <v>192</v>
      </c>
      <c r="D1133" s="56" t="s">
        <v>191</v>
      </c>
      <c r="E1133" s="62" t="str">
        <f>VLOOKUP(C1133,'[2]2024年门店-截止10.31'!A:C,3,0)</f>
        <v>营业</v>
      </c>
      <c r="F1133" s="63">
        <f>VLOOKUP(C1133,[2]面积!A:B,2,0)</f>
        <v>101.55</v>
      </c>
      <c r="G1133" s="57" t="str">
        <f>IF(OR(E1133="营业",E1133="装修中"),VLOOKUP(C1133,[2]当前组织架构!C:H,6,0),"")</f>
        <v>刘佳</v>
      </c>
      <c r="H1133" s="57" t="str">
        <f>IF(OR(E1133="营业",E1133="装修中"),VLOOKUP(C1133,[2]当前组织架构!C:H,5,0),"")</f>
        <v>解雯雯</v>
      </c>
      <c r="I1133" s="58">
        <v>163484.13</v>
      </c>
      <c r="J1133" s="58">
        <v>9253.8200000000106</v>
      </c>
      <c r="K1133" s="58">
        <v>154230.31</v>
      </c>
      <c r="L1133" s="58">
        <v>12156.28</v>
      </c>
      <c r="M1133" s="58">
        <v>12494.03</v>
      </c>
      <c r="N1133" s="58">
        <v>8753.66</v>
      </c>
      <c r="O1133" s="58">
        <v>26440.81</v>
      </c>
      <c r="P1133" s="58">
        <v>0</v>
      </c>
      <c r="Q1133" s="58">
        <v>-955.85480905418501</v>
      </c>
      <c r="R1133" s="58">
        <v>58888.925190945803</v>
      </c>
      <c r="S1133" s="58">
        <v>9395.4002227762994</v>
      </c>
      <c r="T1133" s="58">
        <v>0</v>
      </c>
      <c r="U1133" s="58">
        <v>2120.8200000000002</v>
      </c>
      <c r="V1133" s="58">
        <v>70405.145413722101</v>
      </c>
      <c r="W1133" s="58">
        <v>83825.164586277897</v>
      </c>
      <c r="X1133" s="58">
        <v>25147.5</v>
      </c>
      <c r="Y1133" s="58">
        <v>1897.01</v>
      </c>
      <c r="Z1133" s="58">
        <v>811.63</v>
      </c>
      <c r="AA1133" s="58">
        <v>2697.93</v>
      </c>
      <c r="AB1133" s="58">
        <v>1569.36660377358</v>
      </c>
      <c r="AC1133" s="58">
        <v>0</v>
      </c>
      <c r="AD1133" s="58">
        <v>32123.4366037736</v>
      </c>
      <c r="AE1133" s="58">
        <v>4520.8</v>
      </c>
      <c r="AF1133" s="58">
        <v>0</v>
      </c>
      <c r="AG1133" s="58">
        <v>630.9</v>
      </c>
      <c r="AH1133" s="58">
        <v>0</v>
      </c>
      <c r="AI1133" s="58">
        <v>0</v>
      </c>
      <c r="AJ1133" s="58">
        <v>0</v>
      </c>
      <c r="AK1133" s="58">
        <v>42.86</v>
      </c>
      <c r="AL1133" s="58">
        <v>0</v>
      </c>
      <c r="AM1133" s="58">
        <v>618.64</v>
      </c>
      <c r="AN1133" s="58">
        <v>389.82</v>
      </c>
      <c r="AO1133" s="58">
        <v>365.03</v>
      </c>
      <c r="AP1133" s="58">
        <v>0</v>
      </c>
      <c r="AQ1133" s="58">
        <v>0</v>
      </c>
      <c r="AR1133" s="58">
        <v>0</v>
      </c>
      <c r="AS1133" s="58">
        <v>0</v>
      </c>
      <c r="AT1133" s="58">
        <v>0</v>
      </c>
      <c r="AU1133" s="58">
        <v>0</v>
      </c>
      <c r="AV1133" s="58">
        <v>20519.596534782799</v>
      </c>
      <c r="AW1133" s="58">
        <v>27087.646534782802</v>
      </c>
      <c r="AX1133" s="58">
        <v>6171.5333333333301</v>
      </c>
      <c r="AY1133" s="58">
        <v>4346.6037735849004</v>
      </c>
      <c r="AZ1133" s="58">
        <v>10518.137106918201</v>
      </c>
      <c r="BA1133" s="58">
        <v>14095.9443408033</v>
      </c>
    </row>
    <row r="1134" spans="1:53">
      <c r="A1134" s="56">
        <v>202407</v>
      </c>
      <c r="B1134" s="56" t="s">
        <v>531</v>
      </c>
      <c r="C1134" s="56" t="s">
        <v>194</v>
      </c>
      <c r="D1134" s="56" t="s">
        <v>193</v>
      </c>
      <c r="E1134" s="62" t="str">
        <f>VLOOKUP(C1134,'[2]2024年门店-截止10.31'!A:C,3,0)</f>
        <v>营业</v>
      </c>
      <c r="F1134" s="63">
        <f>VLOOKUP(C1134,[2]面积!A:B,2,0)</f>
        <v>75</v>
      </c>
      <c r="G1134" s="57" t="str">
        <f>IF(OR(E1134="营业",E1134="装修中"),VLOOKUP(C1134,[2]当前组织架构!C:H,6,0),"")</f>
        <v>刘佳</v>
      </c>
      <c r="H1134" s="57" t="str">
        <f>IF(OR(E1134="营业",E1134="装修中"),VLOOKUP(C1134,[2]当前组织架构!C:H,5,0),"")</f>
        <v>刘传良</v>
      </c>
      <c r="I1134" s="58">
        <v>189490</v>
      </c>
      <c r="J1134" s="58">
        <v>10725.85</v>
      </c>
      <c r="K1134" s="58">
        <v>178764.15</v>
      </c>
      <c r="L1134" s="58">
        <v>9544.06</v>
      </c>
      <c r="M1134" s="58">
        <v>12530</v>
      </c>
      <c r="N1134" s="58">
        <v>7669.53</v>
      </c>
      <c r="O1134" s="58">
        <v>27167.279999999999</v>
      </c>
      <c r="P1134" s="58">
        <v>0</v>
      </c>
      <c r="Q1134" s="58">
        <v>-908.99371301820395</v>
      </c>
      <c r="R1134" s="58">
        <v>56001.876286981802</v>
      </c>
      <c r="S1134" s="58">
        <v>9372.4735264035498</v>
      </c>
      <c r="T1134" s="58">
        <v>0</v>
      </c>
      <c r="U1134" s="58">
        <v>2217.87</v>
      </c>
      <c r="V1134" s="58">
        <v>67592.219813385294</v>
      </c>
      <c r="W1134" s="58">
        <v>111171.93018661501</v>
      </c>
      <c r="X1134" s="58">
        <v>26542.880000000001</v>
      </c>
      <c r="Y1134" s="58">
        <v>602.38</v>
      </c>
      <c r="Z1134" s="58">
        <v>438.31</v>
      </c>
      <c r="AA1134" s="58">
        <v>4023.86</v>
      </c>
      <c r="AB1134" s="58">
        <v>2490.3222641509401</v>
      </c>
      <c r="AC1134" s="58">
        <v>0</v>
      </c>
      <c r="AD1134" s="58">
        <v>34097.752264150899</v>
      </c>
      <c r="AE1134" s="58">
        <v>6450</v>
      </c>
      <c r="AF1134" s="58">
        <v>0</v>
      </c>
      <c r="AG1134" s="58">
        <v>703.54</v>
      </c>
      <c r="AH1134" s="58">
        <v>250</v>
      </c>
      <c r="AI1134" s="58">
        <v>0</v>
      </c>
      <c r="AJ1134" s="58">
        <v>46.02</v>
      </c>
      <c r="AK1134" s="58">
        <v>49.08</v>
      </c>
      <c r="AL1134" s="58">
        <v>0</v>
      </c>
      <c r="AM1134" s="58">
        <v>1413.7</v>
      </c>
      <c r="AN1134" s="58">
        <v>1501.14</v>
      </c>
      <c r="AO1134" s="58">
        <v>496.31</v>
      </c>
      <c r="AP1134" s="58">
        <v>0</v>
      </c>
      <c r="AQ1134" s="58">
        <v>0</v>
      </c>
      <c r="AR1134" s="58">
        <v>0</v>
      </c>
      <c r="AS1134" s="58">
        <v>0</v>
      </c>
      <c r="AT1134" s="58">
        <v>0</v>
      </c>
      <c r="AU1134" s="58">
        <v>0</v>
      </c>
      <c r="AV1134" s="58">
        <v>2049.19755904152</v>
      </c>
      <c r="AW1134" s="58">
        <v>12958.987559041499</v>
      </c>
      <c r="AX1134" s="58">
        <v>41279.761904761901</v>
      </c>
      <c r="AY1134" s="58">
        <v>6745.28301886792</v>
      </c>
      <c r="AZ1134" s="58">
        <v>48025.044923629801</v>
      </c>
      <c r="BA1134" s="58">
        <v>16090.145439792799</v>
      </c>
    </row>
    <row r="1135" spans="1:53">
      <c r="A1135" s="56">
        <v>202407</v>
      </c>
      <c r="B1135" s="56" t="s">
        <v>531</v>
      </c>
      <c r="C1135" s="56" t="s">
        <v>196</v>
      </c>
      <c r="D1135" s="56" t="s">
        <v>195</v>
      </c>
      <c r="E1135" s="62" t="str">
        <f>VLOOKUP(C1135,'[2]2024年门店-截止10.31'!A:C,3,0)</f>
        <v>营业</v>
      </c>
      <c r="F1135" s="63">
        <f>VLOOKUP(C1135,[2]面积!A:B,2,0)</f>
        <v>79</v>
      </c>
      <c r="G1135" s="57" t="str">
        <f>IF(OR(E1135="营业",E1135="装修中"),VLOOKUP(C1135,[2]当前组织架构!C:H,6,0),"")</f>
        <v>刘佳</v>
      </c>
      <c r="H1135" s="57" t="str">
        <f>IF(OR(E1135="营业",E1135="装修中"),VLOOKUP(C1135,[2]当前组织架构!C:H,5,0),"")</f>
        <v>刘传良</v>
      </c>
      <c r="I1135" s="58">
        <v>191847.3</v>
      </c>
      <c r="J1135" s="58">
        <v>5587.78999999998</v>
      </c>
      <c r="K1135" s="58">
        <v>186259.51</v>
      </c>
      <c r="L1135" s="58">
        <v>11302.46</v>
      </c>
      <c r="M1135" s="58">
        <v>12025.38</v>
      </c>
      <c r="N1135" s="58">
        <v>12970.33</v>
      </c>
      <c r="O1135" s="58">
        <v>32287.599999999999</v>
      </c>
      <c r="P1135" s="58">
        <v>0</v>
      </c>
      <c r="Q1135" s="58">
        <v>-1095.4679436900601</v>
      </c>
      <c r="R1135" s="58">
        <v>67490.302056309898</v>
      </c>
      <c r="S1135" s="58">
        <v>11197.1824068599</v>
      </c>
      <c r="T1135" s="58">
        <v>-0.01</v>
      </c>
      <c r="U1135" s="58">
        <v>2319.75</v>
      </c>
      <c r="V1135" s="58">
        <v>81007.2244631699</v>
      </c>
      <c r="W1135" s="58">
        <v>105252.28553682999</v>
      </c>
      <c r="X1135" s="58">
        <v>25875.98</v>
      </c>
      <c r="Y1135" s="58">
        <v>3151.34</v>
      </c>
      <c r="Z1135" s="58">
        <v>1537.2</v>
      </c>
      <c r="AA1135" s="58">
        <v>7631.97</v>
      </c>
      <c r="AB1135" s="58">
        <v>797.99113207546998</v>
      </c>
      <c r="AC1135" s="58">
        <v>0</v>
      </c>
      <c r="AD1135" s="58">
        <v>38994.481132075503</v>
      </c>
      <c r="AE1135" s="58">
        <v>6503.5</v>
      </c>
      <c r="AF1135" s="58">
        <v>247.8</v>
      </c>
      <c r="AG1135" s="58">
        <v>384.9</v>
      </c>
      <c r="AH1135" s="58">
        <v>400</v>
      </c>
      <c r="AI1135" s="58">
        <v>58</v>
      </c>
      <c r="AJ1135" s="58">
        <v>48.05</v>
      </c>
      <c r="AK1135" s="58">
        <v>47.11</v>
      </c>
      <c r="AL1135" s="58">
        <v>0</v>
      </c>
      <c r="AM1135" s="58">
        <v>875.85</v>
      </c>
      <c r="AN1135" s="58">
        <v>941.48</v>
      </c>
      <c r="AO1135" s="58">
        <v>389.07</v>
      </c>
      <c r="AP1135" s="58">
        <v>0</v>
      </c>
      <c r="AQ1135" s="58">
        <v>220</v>
      </c>
      <c r="AR1135" s="58">
        <v>0</v>
      </c>
      <c r="AS1135" s="58">
        <v>0</v>
      </c>
      <c r="AT1135" s="58">
        <v>0</v>
      </c>
      <c r="AU1135" s="58">
        <v>0</v>
      </c>
      <c r="AV1135" s="58">
        <v>2049.19755904152</v>
      </c>
      <c r="AW1135" s="58">
        <v>12164.957559041501</v>
      </c>
      <c r="AX1135" s="58">
        <v>39500</v>
      </c>
      <c r="AY1135" s="58">
        <v>5016.3</v>
      </c>
      <c r="AZ1135" s="58">
        <v>44516.3</v>
      </c>
      <c r="BA1135" s="58">
        <v>9576.5468457129791</v>
      </c>
    </row>
    <row r="1136" spans="1:53">
      <c r="A1136" s="56">
        <v>202407</v>
      </c>
      <c r="B1136" s="56" t="s">
        <v>531</v>
      </c>
      <c r="C1136" s="56" t="s">
        <v>198</v>
      </c>
      <c r="D1136" s="56" t="s">
        <v>197</v>
      </c>
      <c r="E1136" s="62" t="str">
        <f>VLOOKUP(C1136,'[2]2024年门店-截止10.31'!A:C,3,0)</f>
        <v>营业</v>
      </c>
      <c r="F1136" s="63">
        <f>VLOOKUP(C1136,[2]面积!A:B,2,0)</f>
        <v>145</v>
      </c>
      <c r="G1136" s="57" t="str">
        <f>IF(OR(E1136="营业",E1136="装修中"),VLOOKUP(C1136,[2]当前组织架构!C:H,6,0),"")</f>
        <v>刘佳</v>
      </c>
      <c r="H1136" s="57" t="str">
        <f>IF(OR(E1136="营业",E1136="装修中"),VLOOKUP(C1136,[2]当前组织架构!C:H,5,0),"")</f>
        <v>王佳</v>
      </c>
      <c r="I1136" s="58">
        <v>241256.41</v>
      </c>
      <c r="J1136" s="58">
        <v>7026.8900000000103</v>
      </c>
      <c r="K1136" s="58">
        <v>234229.52</v>
      </c>
      <c r="L1136" s="58">
        <v>13474.3</v>
      </c>
      <c r="M1136" s="58">
        <v>13017.94</v>
      </c>
      <c r="N1136" s="58">
        <v>7709.28</v>
      </c>
      <c r="O1136" s="58">
        <v>34637.620000000003</v>
      </c>
      <c r="P1136" s="58">
        <v>0</v>
      </c>
      <c r="Q1136" s="58">
        <v>-1099.51482853065</v>
      </c>
      <c r="R1136" s="58">
        <v>67739.625171469306</v>
      </c>
      <c r="S1136" s="58">
        <v>11721.2413727639</v>
      </c>
      <c r="T1136" s="58">
        <v>-0.01</v>
      </c>
      <c r="U1136" s="58">
        <v>10485.040000000001</v>
      </c>
      <c r="V1136" s="58">
        <v>89945.896544233197</v>
      </c>
      <c r="W1136" s="58">
        <v>144283.623455767</v>
      </c>
      <c r="X1136" s="58">
        <v>24137.25</v>
      </c>
      <c r="Y1136" s="58">
        <v>1654.88</v>
      </c>
      <c r="Z1136" s="58">
        <v>3043.45</v>
      </c>
      <c r="AA1136" s="58">
        <v>5048.72</v>
      </c>
      <c r="AB1136" s="58">
        <v>307.54113207546999</v>
      </c>
      <c r="AC1136" s="58">
        <v>0</v>
      </c>
      <c r="AD1136" s="58">
        <v>34191.841132075497</v>
      </c>
      <c r="AE1136" s="58">
        <v>5472.6</v>
      </c>
      <c r="AF1136" s="58">
        <v>0</v>
      </c>
      <c r="AG1136" s="58">
        <v>452.23</v>
      </c>
      <c r="AH1136" s="58">
        <v>250</v>
      </c>
      <c r="AI1136" s="58">
        <v>0</v>
      </c>
      <c r="AJ1136" s="58">
        <v>0</v>
      </c>
      <c r="AK1136" s="58">
        <v>54.22</v>
      </c>
      <c r="AL1136" s="58">
        <v>0</v>
      </c>
      <c r="AM1136" s="58">
        <v>1081.31</v>
      </c>
      <c r="AN1136" s="58">
        <v>389.82</v>
      </c>
      <c r="AO1136" s="58">
        <v>460.75</v>
      </c>
      <c r="AP1136" s="58">
        <v>0</v>
      </c>
      <c r="AQ1136" s="58">
        <v>0</v>
      </c>
      <c r="AR1136" s="58">
        <v>0</v>
      </c>
      <c r="AS1136" s="58">
        <v>0</v>
      </c>
      <c r="AT1136" s="58">
        <v>0</v>
      </c>
      <c r="AU1136" s="58">
        <v>0</v>
      </c>
      <c r="AV1136" s="58">
        <v>2099.6991762921898</v>
      </c>
      <c r="AW1136" s="58">
        <v>10260.629176292199</v>
      </c>
      <c r="AX1136" s="58">
        <v>46309.38</v>
      </c>
      <c r="AY1136" s="58">
        <v>9328.0300000000007</v>
      </c>
      <c r="AZ1136" s="58">
        <v>55637.41</v>
      </c>
      <c r="BA1136" s="58">
        <v>44193.743147399298</v>
      </c>
    </row>
    <row r="1137" spans="1:53">
      <c r="A1137" s="56">
        <v>202407</v>
      </c>
      <c r="B1137" s="56" t="s">
        <v>531</v>
      </c>
      <c r="C1137" s="56" t="s">
        <v>200</v>
      </c>
      <c r="D1137" s="56" t="s">
        <v>199</v>
      </c>
      <c r="E1137" s="62" t="str">
        <f>VLOOKUP(C1137,'[2]2024年门店-截止10.31'!A:C,3,0)</f>
        <v>营业</v>
      </c>
      <c r="F1137" s="63">
        <f>VLOOKUP(C1137,[2]面积!A:B,2,0)</f>
        <v>80</v>
      </c>
      <c r="G1137" s="57" t="str">
        <f>IF(OR(E1137="营业",E1137="装修中"),VLOOKUP(C1137,[2]当前组织架构!C:H,6,0),"")</f>
        <v>刘佳</v>
      </c>
      <c r="H1137" s="57" t="str">
        <f>IF(OR(E1137="营业",E1137="装修中"),VLOOKUP(C1137,[2]当前组织架构!C:H,5,0),"")</f>
        <v>王佳</v>
      </c>
      <c r="I1137" s="58">
        <v>147521.56</v>
      </c>
      <c r="J1137" s="58">
        <v>4296.7399999999898</v>
      </c>
      <c r="K1137" s="58">
        <v>143224.82</v>
      </c>
      <c r="L1137" s="58">
        <v>9800.84</v>
      </c>
      <c r="M1137" s="58">
        <v>8858.5300000000007</v>
      </c>
      <c r="N1137" s="58">
        <v>5583.57</v>
      </c>
      <c r="O1137" s="58">
        <v>22925.13</v>
      </c>
      <c r="P1137" s="58">
        <v>0</v>
      </c>
      <c r="Q1137" s="58">
        <v>-753.37943498671802</v>
      </c>
      <c r="R1137" s="58">
        <v>46414.690565013298</v>
      </c>
      <c r="S1137" s="58">
        <v>7856.4033674667598</v>
      </c>
      <c r="T1137" s="58">
        <v>-0.01</v>
      </c>
      <c r="U1137" s="58">
        <v>8965.11</v>
      </c>
      <c r="V1137" s="58">
        <v>63236.193932479997</v>
      </c>
      <c r="W1137" s="58">
        <v>79988.626067520003</v>
      </c>
      <c r="X1137" s="58">
        <v>19178.34</v>
      </c>
      <c r="Y1137" s="58">
        <v>1120.69</v>
      </c>
      <c r="Z1137" s="58">
        <v>2573.56</v>
      </c>
      <c r="AA1137" s="58">
        <v>5647.16</v>
      </c>
      <c r="AB1137" s="58">
        <v>326.88301886791999</v>
      </c>
      <c r="AC1137" s="58">
        <v>0</v>
      </c>
      <c r="AD1137" s="58">
        <v>28846.633018867898</v>
      </c>
      <c r="AE1137" s="58">
        <v>3220.35</v>
      </c>
      <c r="AF1137" s="58">
        <v>0</v>
      </c>
      <c r="AG1137" s="58">
        <v>663.18</v>
      </c>
      <c r="AH1137" s="58">
        <v>296.67</v>
      </c>
      <c r="AI1137" s="58">
        <v>550</v>
      </c>
      <c r="AJ1137" s="58">
        <v>26</v>
      </c>
      <c r="AK1137" s="58">
        <v>41.17</v>
      </c>
      <c r="AL1137" s="58">
        <v>0</v>
      </c>
      <c r="AM1137" s="58">
        <v>1182.0999999999999</v>
      </c>
      <c r="AN1137" s="58">
        <v>503.03</v>
      </c>
      <c r="AO1137" s="58">
        <v>408.18</v>
      </c>
      <c r="AP1137" s="58">
        <v>0</v>
      </c>
      <c r="AQ1137" s="58">
        <v>0</v>
      </c>
      <c r="AR1137" s="58">
        <v>0</v>
      </c>
      <c r="AS1137" s="58">
        <v>0</v>
      </c>
      <c r="AT1137" s="58">
        <v>0</v>
      </c>
      <c r="AU1137" s="58">
        <v>0</v>
      </c>
      <c r="AV1137" s="58">
        <v>2099.6991762921898</v>
      </c>
      <c r="AW1137" s="58">
        <v>8990.3791762921901</v>
      </c>
      <c r="AX1137" s="58">
        <v>52650.400000000001</v>
      </c>
      <c r="AY1137" s="58">
        <v>6000</v>
      </c>
      <c r="AZ1137" s="58">
        <v>58650.400000000001</v>
      </c>
      <c r="BA1137" s="58">
        <v>-16498.786127640102</v>
      </c>
    </row>
    <row r="1138" spans="1:53">
      <c r="A1138" s="56">
        <v>202407</v>
      </c>
      <c r="B1138" s="56" t="s">
        <v>531</v>
      </c>
      <c r="C1138" s="56" t="s">
        <v>202</v>
      </c>
      <c r="D1138" s="56" t="s">
        <v>201</v>
      </c>
      <c r="E1138" s="62" t="str">
        <f>VLOOKUP(C1138,'[2]2024年门店-截止10.31'!A:C,3,0)</f>
        <v>已闭店</v>
      </c>
      <c r="F1138" s="63">
        <f>VLOOKUP(C1138,[2]面积!A:B,2,0)</f>
        <v>83.31</v>
      </c>
      <c r="G1138" s="57" t="str">
        <f>IF(OR(E1138="营业",E1138="装修中"),VLOOKUP(C1138,[2]当前组织架构!C:H,6,0),"")</f>
        <v/>
      </c>
      <c r="H1138" s="57" t="str">
        <f>IF(OR(E1138="营业",E1138="装修中"),VLOOKUP(C1138,[2]当前组织架构!C:H,5,0),"")</f>
        <v/>
      </c>
      <c r="I1138" s="58">
        <v>158682.42000000001</v>
      </c>
      <c r="J1138" s="58">
        <v>4621.8200000000097</v>
      </c>
      <c r="K1138" s="58">
        <v>154060.6</v>
      </c>
      <c r="L1138" s="58">
        <v>9794.41</v>
      </c>
      <c r="M1138" s="58">
        <v>11076.18</v>
      </c>
      <c r="N1138" s="58">
        <v>4745.8599999999997</v>
      </c>
      <c r="O1138" s="58">
        <v>24634.84</v>
      </c>
      <c r="P1138" s="58">
        <v>0</v>
      </c>
      <c r="Q1138" s="58">
        <v>-802.62534522938302</v>
      </c>
      <c r="R1138" s="58">
        <v>49448.664654770597</v>
      </c>
      <c r="S1138" s="58">
        <v>8415.6439849873605</v>
      </c>
      <c r="T1138" s="58">
        <v>0</v>
      </c>
      <c r="U1138" s="58">
        <v>9406.2999999999993</v>
      </c>
      <c r="V1138" s="58">
        <v>67270.608639757993</v>
      </c>
      <c r="W1138" s="58">
        <v>86789.991360241998</v>
      </c>
      <c r="X1138" s="58">
        <v>16612.060000000001</v>
      </c>
      <c r="Y1138" s="58">
        <v>3925.4</v>
      </c>
      <c r="Z1138" s="58">
        <v>294.10000000000002</v>
      </c>
      <c r="AA1138" s="58">
        <v>4808.3500000000004</v>
      </c>
      <c r="AB1138" s="58">
        <v>274.98113207547198</v>
      </c>
      <c r="AC1138" s="58">
        <v>0</v>
      </c>
      <c r="AD1138" s="58">
        <v>25914.8911320755</v>
      </c>
      <c r="AE1138" s="58">
        <v>3386.45</v>
      </c>
      <c r="AF1138" s="58">
        <v>0</v>
      </c>
      <c r="AG1138" s="58">
        <v>554.22</v>
      </c>
      <c r="AH1138" s="58">
        <v>127.83</v>
      </c>
      <c r="AI1138" s="58">
        <v>2600</v>
      </c>
      <c r="AJ1138" s="58">
        <v>0</v>
      </c>
      <c r="AK1138" s="58">
        <v>41.83</v>
      </c>
      <c r="AL1138" s="58">
        <v>0</v>
      </c>
      <c r="AM1138" s="58">
        <v>961.2</v>
      </c>
      <c r="AN1138" s="58">
        <v>606.79999999999995</v>
      </c>
      <c r="AO1138" s="58">
        <v>391.73</v>
      </c>
      <c r="AP1138" s="58">
        <v>0</v>
      </c>
      <c r="AQ1138" s="58">
        <v>114</v>
      </c>
      <c r="AR1138" s="58">
        <v>0</v>
      </c>
      <c r="AS1138" s="58">
        <v>0</v>
      </c>
      <c r="AT1138" s="58">
        <v>0</v>
      </c>
      <c r="AU1138" s="58">
        <v>0</v>
      </c>
      <c r="AV1138" s="58">
        <v>2099.6991762921898</v>
      </c>
      <c r="AW1138" s="58">
        <v>10883.7591762922</v>
      </c>
      <c r="AX1138" s="58">
        <v>41686.33</v>
      </c>
      <c r="AY1138" s="58">
        <v>6248.7</v>
      </c>
      <c r="AZ1138" s="58">
        <v>47935.03</v>
      </c>
      <c r="BA1138" s="58">
        <v>2056.3110518743001</v>
      </c>
    </row>
    <row r="1139" spans="1:53">
      <c r="A1139" s="56">
        <v>202407</v>
      </c>
      <c r="B1139" s="56" t="s">
        <v>531</v>
      </c>
      <c r="C1139" s="56" t="s">
        <v>204</v>
      </c>
      <c r="D1139" s="56" t="s">
        <v>203</v>
      </c>
      <c r="E1139" s="62" t="str">
        <f>VLOOKUP(C1139,'[2]2024年门店-截止10.31'!A:C,3,0)</f>
        <v>营业</v>
      </c>
      <c r="F1139" s="63">
        <f>VLOOKUP(C1139,[2]面积!A:B,2,0)</f>
        <v>106</v>
      </c>
      <c r="G1139" s="57" t="str">
        <f>IF(OR(E1139="营业",E1139="装修中"),VLOOKUP(C1139,[2]当前组织架构!C:H,6,0),"")</f>
        <v>刘佳</v>
      </c>
      <c r="H1139" s="57" t="str">
        <f>IF(OR(E1139="营业",E1139="装修中"),VLOOKUP(C1139,[2]当前组织架构!C:H,5,0),"")</f>
        <v>王佳</v>
      </c>
      <c r="I1139" s="58">
        <v>226637.27</v>
      </c>
      <c r="J1139" s="58">
        <v>6601.09</v>
      </c>
      <c r="K1139" s="58">
        <v>220036.18</v>
      </c>
      <c r="L1139" s="58">
        <v>14755.01</v>
      </c>
      <c r="M1139" s="58">
        <v>12864.25</v>
      </c>
      <c r="N1139" s="58">
        <v>9083.6</v>
      </c>
      <c r="O1139" s="58">
        <v>33939.29</v>
      </c>
      <c r="P1139" s="58">
        <v>0</v>
      </c>
      <c r="Q1139" s="58">
        <v>-1128.3129255288</v>
      </c>
      <c r="R1139" s="58">
        <v>69513.837074471201</v>
      </c>
      <c r="S1139" s="58">
        <v>11680.8274556372</v>
      </c>
      <c r="T1139" s="58">
        <v>0</v>
      </c>
      <c r="U1139" s="58">
        <v>12639.95</v>
      </c>
      <c r="V1139" s="58">
        <v>93834.614530108403</v>
      </c>
      <c r="W1139" s="58">
        <v>126201.565469892</v>
      </c>
      <c r="X1139" s="58">
        <v>22935.360000000001</v>
      </c>
      <c r="Y1139" s="58">
        <v>3032.26</v>
      </c>
      <c r="Z1139" s="58">
        <v>1970.38</v>
      </c>
      <c r="AA1139" s="58">
        <v>6258.88</v>
      </c>
      <c r="AB1139" s="58">
        <v>385.44660377358002</v>
      </c>
      <c r="AC1139" s="58">
        <v>0</v>
      </c>
      <c r="AD1139" s="58">
        <v>34582.326603773603</v>
      </c>
      <c r="AE1139" s="58">
        <v>7130</v>
      </c>
      <c r="AF1139" s="58">
        <v>0</v>
      </c>
      <c r="AG1139" s="58">
        <v>1183.6300000000001</v>
      </c>
      <c r="AH1139" s="58">
        <v>125</v>
      </c>
      <c r="AI1139" s="58">
        <v>0</v>
      </c>
      <c r="AJ1139" s="58">
        <v>26</v>
      </c>
      <c r="AK1139" s="58">
        <v>37.909999999999997</v>
      </c>
      <c r="AL1139" s="58">
        <v>0</v>
      </c>
      <c r="AM1139" s="58">
        <v>2313.89</v>
      </c>
      <c r="AN1139" s="58">
        <v>606.79999999999995</v>
      </c>
      <c r="AO1139" s="58">
        <v>424.83</v>
      </c>
      <c r="AP1139" s="58">
        <v>0</v>
      </c>
      <c r="AQ1139" s="58">
        <v>0</v>
      </c>
      <c r="AR1139" s="58">
        <v>0</v>
      </c>
      <c r="AS1139" s="58">
        <v>0</v>
      </c>
      <c r="AT1139" s="58">
        <v>0</v>
      </c>
      <c r="AU1139" s="58">
        <v>0</v>
      </c>
      <c r="AV1139" s="58">
        <v>2099.6991762921898</v>
      </c>
      <c r="AW1139" s="58">
        <v>13947.7591762922</v>
      </c>
      <c r="AX1139" s="58">
        <v>30864</v>
      </c>
      <c r="AY1139" s="58">
        <v>4929</v>
      </c>
      <c r="AZ1139" s="58">
        <v>35793</v>
      </c>
      <c r="BA1139" s="58">
        <v>41878.479689826199</v>
      </c>
    </row>
    <row r="1140" spans="1:53">
      <c r="A1140" s="56">
        <v>202407</v>
      </c>
      <c r="B1140" s="56" t="s">
        <v>531</v>
      </c>
      <c r="C1140" s="56" t="s">
        <v>206</v>
      </c>
      <c r="D1140" s="56" t="s">
        <v>205</v>
      </c>
      <c r="E1140" s="62" t="str">
        <f>VLOOKUP(C1140,'[2]2024年门店-截止10.31'!A:C,3,0)</f>
        <v>营业</v>
      </c>
      <c r="F1140" s="63">
        <f>VLOOKUP(C1140,[2]面积!A:B,2,0)</f>
        <v>69.650000000000006</v>
      </c>
      <c r="G1140" s="57" t="str">
        <f>IF(OR(E1140="营业",E1140="装修中"),VLOOKUP(C1140,[2]当前组织架构!C:H,6,0),"")</f>
        <v>刘佳</v>
      </c>
      <c r="H1140" s="57" t="str">
        <f>IF(OR(E1140="营业",E1140="装修中"),VLOOKUP(C1140,[2]当前组织架构!C:H,5,0),"")</f>
        <v>王佳</v>
      </c>
      <c r="I1140" s="58">
        <v>132677.22</v>
      </c>
      <c r="J1140" s="58">
        <v>3864.39</v>
      </c>
      <c r="K1140" s="58">
        <v>128812.83</v>
      </c>
      <c r="L1140" s="58">
        <v>8271.2199999999993</v>
      </c>
      <c r="M1140" s="58">
        <v>8284.0300000000007</v>
      </c>
      <c r="N1140" s="58">
        <v>6785.23</v>
      </c>
      <c r="O1140" s="58">
        <v>21973.200000000001</v>
      </c>
      <c r="P1140" s="58">
        <v>0</v>
      </c>
      <c r="Q1140" s="58">
        <v>-723.76068462349497</v>
      </c>
      <c r="R1140" s="58">
        <v>44589.919315376501</v>
      </c>
      <c r="S1140" s="58">
        <v>7536.5751245634001</v>
      </c>
      <c r="T1140" s="58">
        <v>-0.01</v>
      </c>
      <c r="U1140" s="58">
        <v>6743.04</v>
      </c>
      <c r="V1140" s="58">
        <v>58869.524439939902</v>
      </c>
      <c r="W1140" s="58">
        <v>69943.305560060093</v>
      </c>
      <c r="X1140" s="58">
        <v>18795.5</v>
      </c>
      <c r="Y1140" s="58">
        <v>280.55</v>
      </c>
      <c r="Z1140" s="58">
        <v>849.7</v>
      </c>
      <c r="AA1140" s="58">
        <v>4922.37</v>
      </c>
      <c r="AB1140" s="58">
        <v>315.85169811320998</v>
      </c>
      <c r="AC1140" s="58">
        <v>0</v>
      </c>
      <c r="AD1140" s="58">
        <v>25163.971698113201</v>
      </c>
      <c r="AE1140" s="58">
        <v>3538.79</v>
      </c>
      <c r="AF1140" s="58">
        <v>0</v>
      </c>
      <c r="AG1140" s="58">
        <v>550.86</v>
      </c>
      <c r="AH1140" s="58">
        <v>108</v>
      </c>
      <c r="AI1140" s="58">
        <v>180</v>
      </c>
      <c r="AJ1140" s="58">
        <v>0</v>
      </c>
      <c r="AK1140" s="58">
        <v>43.13</v>
      </c>
      <c r="AL1140" s="58">
        <v>0</v>
      </c>
      <c r="AM1140" s="58">
        <v>1032.47</v>
      </c>
      <c r="AN1140" s="58">
        <v>431.49</v>
      </c>
      <c r="AO1140" s="58">
        <v>442.24</v>
      </c>
      <c r="AP1140" s="58">
        <v>0</v>
      </c>
      <c r="AQ1140" s="58">
        <v>0</v>
      </c>
      <c r="AR1140" s="58">
        <v>0</v>
      </c>
      <c r="AS1140" s="58">
        <v>0</v>
      </c>
      <c r="AT1140" s="58">
        <v>0</v>
      </c>
      <c r="AU1140" s="58">
        <v>0</v>
      </c>
      <c r="AV1140" s="58">
        <v>2099.6991762921898</v>
      </c>
      <c r="AW1140" s="58">
        <v>8426.6791762921894</v>
      </c>
      <c r="AX1140" s="58">
        <v>17148.37</v>
      </c>
      <c r="AY1140" s="58">
        <v>5223.75</v>
      </c>
      <c r="AZ1140" s="58">
        <v>22372.12</v>
      </c>
      <c r="BA1140" s="58">
        <v>13980.5346856547</v>
      </c>
    </row>
    <row r="1141" spans="1:53">
      <c r="A1141" s="56">
        <v>202407</v>
      </c>
      <c r="B1141" s="56" t="s">
        <v>531</v>
      </c>
      <c r="C1141" s="56" t="s">
        <v>208</v>
      </c>
      <c r="D1141" s="56" t="s">
        <v>207</v>
      </c>
      <c r="E1141" s="62" t="str">
        <f>VLOOKUP(C1141,'[2]2024年门店-截止10.31'!A:C,3,0)</f>
        <v>营业</v>
      </c>
      <c r="F1141" s="63">
        <f>VLOOKUP(C1141,[2]面积!A:B,2,0)</f>
        <v>91</v>
      </c>
      <c r="G1141" s="57" t="str">
        <f>IF(OR(E1141="营业",E1141="装修中"),VLOOKUP(C1141,[2]当前组织架构!C:H,6,0),"")</f>
        <v>刘佳</v>
      </c>
      <c r="H1141" s="57" t="str">
        <f>IF(OR(E1141="营业",E1141="装修中"),VLOOKUP(C1141,[2]当前组织架构!C:H,5,0),"")</f>
        <v>袁春福</v>
      </c>
      <c r="I1141" s="58">
        <v>120785.36</v>
      </c>
      <c r="J1141" s="58">
        <v>3518.02</v>
      </c>
      <c r="K1141" s="58">
        <v>117267.34</v>
      </c>
      <c r="L1141" s="58">
        <v>8070.48</v>
      </c>
      <c r="M1141" s="58">
        <v>7367.86</v>
      </c>
      <c r="N1141" s="58">
        <v>5741.84</v>
      </c>
      <c r="O1141" s="58">
        <v>22833.17</v>
      </c>
      <c r="P1141" s="58">
        <v>0</v>
      </c>
      <c r="Q1141" s="58">
        <v>-702.99151003788495</v>
      </c>
      <c r="R1141" s="58">
        <v>43310.358489962098</v>
      </c>
      <c r="S1141" s="58">
        <v>7642.8263049431798</v>
      </c>
      <c r="T1141" s="58">
        <v>-0.01</v>
      </c>
      <c r="U1141" s="58">
        <v>17566.86</v>
      </c>
      <c r="V1141" s="58">
        <v>68520.034794905296</v>
      </c>
      <c r="W1141" s="58">
        <v>48747.305205094701</v>
      </c>
      <c r="X1141" s="58">
        <v>20646.55</v>
      </c>
      <c r="Y1141" s="58">
        <v>1084.93</v>
      </c>
      <c r="Z1141" s="58">
        <v>1391.01</v>
      </c>
      <c r="AA1141" s="58">
        <v>5766.96</v>
      </c>
      <c r="AB1141" s="58">
        <v>401.47452830189002</v>
      </c>
      <c r="AC1141" s="58">
        <v>0</v>
      </c>
      <c r="AD1141" s="58">
        <v>29290.924528301901</v>
      </c>
      <c r="AE1141" s="58">
        <v>189.2</v>
      </c>
      <c r="AF1141" s="58">
        <v>0</v>
      </c>
      <c r="AG1141" s="58">
        <v>323.93</v>
      </c>
      <c r="AH1141" s="58">
        <v>200</v>
      </c>
      <c r="AI1141" s="58">
        <v>0</v>
      </c>
      <c r="AJ1141" s="58">
        <v>0</v>
      </c>
      <c r="AK1141" s="58">
        <v>41.22</v>
      </c>
      <c r="AL1141" s="58">
        <v>0</v>
      </c>
      <c r="AM1141" s="58">
        <v>1311</v>
      </c>
      <c r="AN1141" s="58">
        <v>635.1</v>
      </c>
      <c r="AO1141" s="58">
        <v>319.81</v>
      </c>
      <c r="AP1141" s="58">
        <v>0</v>
      </c>
      <c r="AQ1141" s="58">
        <v>0</v>
      </c>
      <c r="AR1141" s="58">
        <v>0</v>
      </c>
      <c r="AS1141" s="58">
        <v>0</v>
      </c>
      <c r="AT1141" s="58">
        <v>0</v>
      </c>
      <c r="AU1141" s="58">
        <v>0</v>
      </c>
      <c r="AV1141" s="58">
        <v>2073.0309944740102</v>
      </c>
      <c r="AW1141" s="58">
        <v>5093.2909944740104</v>
      </c>
      <c r="AX1141" s="58">
        <v>7886.44</v>
      </c>
      <c r="AY1141" s="58">
        <v>800</v>
      </c>
      <c r="AZ1141" s="58">
        <v>8686.44</v>
      </c>
      <c r="BA1141" s="58">
        <v>5676.6496823187899</v>
      </c>
    </row>
    <row r="1142" spans="1:53">
      <c r="A1142" s="56">
        <v>202407</v>
      </c>
      <c r="B1142" s="56" t="s">
        <v>531</v>
      </c>
      <c r="C1142" s="56" t="s">
        <v>210</v>
      </c>
      <c r="D1142" s="56" t="s">
        <v>209</v>
      </c>
      <c r="E1142" s="62" t="str">
        <f>VLOOKUP(C1142,'[2]2024年门店-截止10.31'!A:C,3,0)</f>
        <v>营业</v>
      </c>
      <c r="F1142" s="63">
        <f>VLOOKUP(C1142,[2]面积!A:B,2,0)</f>
        <v>90.05</v>
      </c>
      <c r="G1142" s="57" t="str">
        <f>IF(OR(E1142="营业",E1142="装修中"),VLOOKUP(C1142,[2]当前组织架构!C:H,6,0),"")</f>
        <v>刘佳</v>
      </c>
      <c r="H1142" s="57" t="str">
        <f>IF(OR(E1142="营业",E1142="装修中"),VLOOKUP(C1142,[2]当前组织架构!C:H,5,0),"")</f>
        <v>袁春福</v>
      </c>
      <c r="I1142" s="58">
        <v>216801.11</v>
      </c>
      <c r="J1142" s="58">
        <v>6314.5999999999804</v>
      </c>
      <c r="K1142" s="58">
        <v>210486.51</v>
      </c>
      <c r="L1142" s="58">
        <v>13395.78</v>
      </c>
      <c r="M1142" s="58">
        <v>15685.03</v>
      </c>
      <c r="N1142" s="58">
        <v>11846.76</v>
      </c>
      <c r="O1142" s="58">
        <v>36362.44</v>
      </c>
      <c r="P1142" s="58">
        <v>0</v>
      </c>
      <c r="Q1142" s="58">
        <v>-1234.4940987392099</v>
      </c>
      <c r="R1142" s="58">
        <v>76055.515901260806</v>
      </c>
      <c r="S1142" s="58">
        <v>12613.2889989041</v>
      </c>
      <c r="T1142" s="58">
        <v>-0.02</v>
      </c>
      <c r="U1142" s="58">
        <v>18014.88</v>
      </c>
      <c r="V1142" s="58">
        <v>106683.66490016499</v>
      </c>
      <c r="W1142" s="58">
        <v>103802.845099835</v>
      </c>
      <c r="X1142" s="58">
        <v>17827</v>
      </c>
      <c r="Y1142" s="58">
        <v>2099.86</v>
      </c>
      <c r="Z1142" s="58">
        <v>639.20000000000005</v>
      </c>
      <c r="AA1142" s="58">
        <v>4615.22</v>
      </c>
      <c r="AB1142" s="58">
        <v>337.64452830188998</v>
      </c>
      <c r="AC1142" s="58">
        <v>0</v>
      </c>
      <c r="AD1142" s="58">
        <v>25518.924528301901</v>
      </c>
      <c r="AE1142" s="58">
        <v>6029.6</v>
      </c>
      <c r="AF1142" s="58">
        <v>10.31</v>
      </c>
      <c r="AG1142" s="58">
        <v>749.92</v>
      </c>
      <c r="AH1142" s="58">
        <v>50</v>
      </c>
      <c r="AI1142" s="58">
        <v>0</v>
      </c>
      <c r="AJ1142" s="58">
        <v>319.8</v>
      </c>
      <c r="AK1142" s="58">
        <v>43.28</v>
      </c>
      <c r="AL1142" s="58">
        <v>0</v>
      </c>
      <c r="AM1142" s="58">
        <v>1304.26</v>
      </c>
      <c r="AN1142" s="58">
        <v>606.79999999999995</v>
      </c>
      <c r="AO1142" s="58">
        <v>611.19000000000005</v>
      </c>
      <c r="AP1142" s="58">
        <v>0</v>
      </c>
      <c r="AQ1142" s="58">
        <v>0</v>
      </c>
      <c r="AR1142" s="58">
        <v>0</v>
      </c>
      <c r="AS1142" s="58">
        <v>0</v>
      </c>
      <c r="AT1142" s="58">
        <v>0</v>
      </c>
      <c r="AU1142" s="58">
        <v>0</v>
      </c>
      <c r="AV1142" s="58">
        <v>2073.0309944740102</v>
      </c>
      <c r="AW1142" s="58">
        <v>11798.190994474</v>
      </c>
      <c r="AX1142" s="58">
        <v>25243.58</v>
      </c>
      <c r="AY1142" s="58">
        <v>8104.5</v>
      </c>
      <c r="AZ1142" s="58">
        <v>33348.080000000002</v>
      </c>
      <c r="BA1142" s="58">
        <v>33137.649577059099</v>
      </c>
    </row>
    <row r="1143" spans="1:53">
      <c r="A1143" s="56">
        <v>202407</v>
      </c>
      <c r="B1143" s="56" t="s">
        <v>531</v>
      </c>
      <c r="C1143" s="56" t="s">
        <v>212</v>
      </c>
      <c r="D1143" s="56" t="s">
        <v>211</v>
      </c>
      <c r="E1143" s="62" t="str">
        <f>VLOOKUP(C1143,'[2]2024年门店-截止10.31'!A:C,3,0)</f>
        <v>已闭店</v>
      </c>
      <c r="F1143" s="63">
        <f>VLOOKUP(C1143,[2]面积!A:B,2,0)</f>
        <v>151</v>
      </c>
      <c r="G1143" s="57" t="str">
        <f>IF(OR(E1143="营业",E1143="装修中"),VLOOKUP(C1143,[2]当前组织架构!C:H,6,0),"")</f>
        <v/>
      </c>
      <c r="H1143" s="57" t="str">
        <f>IF(OR(E1143="营业",E1143="装修中"),VLOOKUP(C1143,[2]当前组织架构!C:H,5,0),"")</f>
        <v/>
      </c>
      <c r="I1143" s="58">
        <v>279688.46999999997</v>
      </c>
      <c r="J1143" s="58">
        <v>15831.42</v>
      </c>
      <c r="K1143" s="58">
        <v>263857.05</v>
      </c>
      <c r="L1143" s="58">
        <v>16147.76</v>
      </c>
      <c r="M1143" s="58">
        <v>15692.87</v>
      </c>
      <c r="N1143" s="58">
        <v>6225.96</v>
      </c>
      <c r="O1143" s="58">
        <v>38697.72</v>
      </c>
      <c r="P1143" s="58">
        <v>0</v>
      </c>
      <c r="Q1143" s="58">
        <v>-1226.0974955079801</v>
      </c>
      <c r="R1143" s="58">
        <v>75538.212504491996</v>
      </c>
      <c r="S1143" s="58">
        <v>13086.3288458638</v>
      </c>
      <c r="T1143" s="58">
        <v>0</v>
      </c>
      <c r="U1143" s="58">
        <v>2100.4899999999998</v>
      </c>
      <c r="V1143" s="58">
        <v>90725.031350355901</v>
      </c>
      <c r="W1143" s="58">
        <v>173132.01864964399</v>
      </c>
      <c r="X1143" s="58">
        <v>27977.99</v>
      </c>
      <c r="Y1143" s="58">
        <v>820</v>
      </c>
      <c r="Z1143" s="58">
        <v>1896.27</v>
      </c>
      <c r="AA1143" s="58">
        <v>7904.67</v>
      </c>
      <c r="AB1143" s="58">
        <v>492.47773584906002</v>
      </c>
      <c r="AC1143" s="58">
        <v>0</v>
      </c>
      <c r="AD1143" s="58">
        <v>39091.407735849098</v>
      </c>
      <c r="AE1143" s="58">
        <v>1000</v>
      </c>
      <c r="AF1143" s="58">
        <v>0</v>
      </c>
      <c r="AG1143" s="58">
        <v>309.33</v>
      </c>
      <c r="AH1143" s="58">
        <v>250</v>
      </c>
      <c r="AI1143" s="58">
        <v>480</v>
      </c>
      <c r="AJ1143" s="58">
        <v>55.94</v>
      </c>
      <c r="AK1143" s="58">
        <v>81.62</v>
      </c>
      <c r="AL1143" s="58">
        <v>0</v>
      </c>
      <c r="AM1143" s="58">
        <v>435.69</v>
      </c>
      <c r="AN1143" s="58">
        <v>4040.76</v>
      </c>
      <c r="AO1143" s="58">
        <v>0</v>
      </c>
      <c r="AP1143" s="58">
        <v>0</v>
      </c>
      <c r="AQ1143" s="58">
        <v>0</v>
      </c>
      <c r="AR1143" s="58">
        <v>0</v>
      </c>
      <c r="AS1143" s="58">
        <v>0</v>
      </c>
      <c r="AT1143" s="58">
        <v>0</v>
      </c>
      <c r="AU1143" s="58">
        <v>0</v>
      </c>
      <c r="AV1143" s="58">
        <v>2603.64162912238</v>
      </c>
      <c r="AW1143" s="58">
        <v>9256.9816291223797</v>
      </c>
      <c r="AX1143" s="58">
        <v>41907.647619047602</v>
      </c>
      <c r="AY1143" s="58">
        <v>8806.0660377358508</v>
      </c>
      <c r="AZ1143" s="58">
        <v>50713.713656783497</v>
      </c>
      <c r="BA1143" s="58">
        <v>74069.915627889102</v>
      </c>
    </row>
    <row r="1144" spans="1:53">
      <c r="A1144" s="56">
        <v>202407</v>
      </c>
      <c r="B1144" s="56" t="s">
        <v>531</v>
      </c>
      <c r="C1144" s="56" t="s">
        <v>214</v>
      </c>
      <c r="D1144" s="56" t="s">
        <v>213</v>
      </c>
      <c r="E1144" s="62" t="str">
        <f>VLOOKUP(C1144,'[2]2024年门店-截止10.31'!A:C,3,0)</f>
        <v>营业</v>
      </c>
      <c r="F1144" s="63">
        <f>VLOOKUP(C1144,[2]面积!A:B,2,0)</f>
        <v>109</v>
      </c>
      <c r="G1144" s="57" t="str">
        <f>IF(OR(E1144="营业",E1144="装修中"),VLOOKUP(C1144,[2]当前组织架构!C:H,6,0),"")</f>
        <v>刘佳</v>
      </c>
      <c r="H1144" s="57" t="str">
        <f>IF(OR(E1144="营业",E1144="装修中"),VLOOKUP(C1144,[2]当前组织架构!C:H,5,0),"")</f>
        <v>巨伦</v>
      </c>
      <c r="I1144" s="58">
        <v>166322.89000000001</v>
      </c>
      <c r="J1144" s="58">
        <v>9414.5</v>
      </c>
      <c r="K1144" s="58">
        <v>156908.39000000001</v>
      </c>
      <c r="L1144" s="58">
        <v>9424.49</v>
      </c>
      <c r="M1144" s="58">
        <v>8552.0400000000009</v>
      </c>
      <c r="N1144" s="58">
        <v>8262.24</v>
      </c>
      <c r="O1144" s="58">
        <v>23615.27</v>
      </c>
      <c r="P1144" s="58">
        <v>0</v>
      </c>
      <c r="Q1144" s="58">
        <v>-796.28037541084996</v>
      </c>
      <c r="R1144" s="58">
        <v>49057.759624589104</v>
      </c>
      <c r="S1144" s="58">
        <v>8170.6381705824697</v>
      </c>
      <c r="T1144" s="58">
        <v>0</v>
      </c>
      <c r="U1144" s="58">
        <v>2552.9899999999998</v>
      </c>
      <c r="V1144" s="58">
        <v>59781.387795171599</v>
      </c>
      <c r="W1144" s="58">
        <v>97127.002204828401</v>
      </c>
      <c r="X1144" s="58">
        <v>17975</v>
      </c>
      <c r="Y1144" s="58">
        <v>2190</v>
      </c>
      <c r="Z1144" s="58">
        <v>680.35</v>
      </c>
      <c r="AA1144" s="58">
        <v>3699.44</v>
      </c>
      <c r="AB1144" s="58">
        <v>228.493018867925</v>
      </c>
      <c r="AC1144" s="58">
        <v>0</v>
      </c>
      <c r="AD1144" s="58">
        <v>24773.2830188679</v>
      </c>
      <c r="AE1144" s="58">
        <v>4500</v>
      </c>
      <c r="AF1144" s="58">
        <v>720</v>
      </c>
      <c r="AG1144" s="58">
        <v>271.99</v>
      </c>
      <c r="AH1144" s="58">
        <v>100</v>
      </c>
      <c r="AI1144" s="58">
        <v>0</v>
      </c>
      <c r="AJ1144" s="58">
        <v>46.02</v>
      </c>
      <c r="AK1144" s="58">
        <v>53.89</v>
      </c>
      <c r="AL1144" s="58">
        <v>0</v>
      </c>
      <c r="AM1144" s="58">
        <v>1029.3399999999999</v>
      </c>
      <c r="AN1144" s="58">
        <v>1139.82</v>
      </c>
      <c r="AO1144" s="58">
        <v>484.37</v>
      </c>
      <c r="AP1144" s="58">
        <v>0</v>
      </c>
      <c r="AQ1144" s="58">
        <v>0</v>
      </c>
      <c r="AR1144" s="58">
        <v>0</v>
      </c>
      <c r="AS1144" s="58">
        <v>0</v>
      </c>
      <c r="AT1144" s="58">
        <v>0</v>
      </c>
      <c r="AU1144" s="58">
        <v>0</v>
      </c>
      <c r="AV1144" s="58">
        <v>2603.64162912238</v>
      </c>
      <c r="AW1144" s="58">
        <v>10949.0716291224</v>
      </c>
      <c r="AX1144" s="58">
        <v>18708.1238095238</v>
      </c>
      <c r="AY1144" s="58">
        <v>8226.4150943396198</v>
      </c>
      <c r="AZ1144" s="58">
        <v>26934.538903863398</v>
      </c>
      <c r="BA1144" s="58">
        <v>34470.108652974697</v>
      </c>
    </row>
    <row r="1145" spans="1:53">
      <c r="A1145" s="56">
        <v>202407</v>
      </c>
      <c r="B1145" s="56" t="s">
        <v>531</v>
      </c>
      <c r="C1145" s="56" t="s">
        <v>216</v>
      </c>
      <c r="D1145" s="56" t="s">
        <v>215</v>
      </c>
      <c r="E1145" s="62" t="str">
        <f>VLOOKUP(C1145,'[2]2024年门店-截止10.31'!A:C,3,0)</f>
        <v>营业</v>
      </c>
      <c r="F1145" s="63">
        <f>VLOOKUP(C1145,[2]面积!A:B,2,0)</f>
        <v>110</v>
      </c>
      <c r="G1145" s="57" t="str">
        <f>IF(OR(E1145="营业",E1145="装修中"),VLOOKUP(C1145,[2]当前组织架构!C:H,6,0),"")</f>
        <v>刘佳</v>
      </c>
      <c r="H1145" s="57" t="str">
        <f>IF(OR(E1145="营业",E1145="装修中"),VLOOKUP(C1145,[2]当前组织架构!C:H,5,0),"")</f>
        <v>巨伦</v>
      </c>
      <c r="I1145" s="58">
        <v>140156.23000000001</v>
      </c>
      <c r="J1145" s="58">
        <v>7933.3700000000199</v>
      </c>
      <c r="K1145" s="58">
        <v>132222.85999999999</v>
      </c>
      <c r="L1145" s="58">
        <v>7949.64</v>
      </c>
      <c r="M1145" s="58">
        <v>8012.98</v>
      </c>
      <c r="N1145" s="58">
        <v>7328.07</v>
      </c>
      <c r="O1145" s="58">
        <v>19857.45</v>
      </c>
      <c r="P1145" s="58">
        <v>0</v>
      </c>
      <c r="Q1145" s="58">
        <v>-689.17217375923599</v>
      </c>
      <c r="R1145" s="58">
        <v>42458.967826240798</v>
      </c>
      <c r="S1145" s="58">
        <v>6945.81381611292</v>
      </c>
      <c r="T1145" s="58">
        <v>0</v>
      </c>
      <c r="U1145" s="58">
        <v>2582.2399999999998</v>
      </c>
      <c r="V1145" s="58">
        <v>51987.021642353699</v>
      </c>
      <c r="W1145" s="58">
        <v>80235.838357646295</v>
      </c>
      <c r="X1145" s="58">
        <v>16520.5</v>
      </c>
      <c r="Y1145" s="58">
        <v>1710</v>
      </c>
      <c r="Z1145" s="58">
        <v>71.5</v>
      </c>
      <c r="AA1145" s="58">
        <v>3797.44</v>
      </c>
      <c r="AB1145" s="58">
        <v>216.937358490566</v>
      </c>
      <c r="AC1145" s="58">
        <v>0</v>
      </c>
      <c r="AD1145" s="58">
        <v>22316.377358490601</v>
      </c>
      <c r="AE1145" s="58">
        <v>2462.56</v>
      </c>
      <c r="AF1145" s="58">
        <v>460</v>
      </c>
      <c r="AG1145" s="58">
        <v>417.22</v>
      </c>
      <c r="AH1145" s="58">
        <v>563.99</v>
      </c>
      <c r="AI1145" s="58">
        <v>880</v>
      </c>
      <c r="AJ1145" s="58">
        <v>0</v>
      </c>
      <c r="AK1145" s="58">
        <v>41.56</v>
      </c>
      <c r="AL1145" s="58">
        <v>0</v>
      </c>
      <c r="AM1145" s="58">
        <v>643.26</v>
      </c>
      <c r="AN1145" s="58">
        <v>1139.82</v>
      </c>
      <c r="AO1145" s="58">
        <v>444.84</v>
      </c>
      <c r="AP1145" s="58">
        <v>0</v>
      </c>
      <c r="AQ1145" s="58">
        <v>0</v>
      </c>
      <c r="AR1145" s="58">
        <v>0</v>
      </c>
      <c r="AS1145" s="58">
        <v>0</v>
      </c>
      <c r="AT1145" s="58">
        <v>0</v>
      </c>
      <c r="AU1145" s="58">
        <v>0</v>
      </c>
      <c r="AV1145" s="58">
        <v>2603.64162912238</v>
      </c>
      <c r="AW1145" s="58">
        <v>9656.8916291223795</v>
      </c>
      <c r="AX1145" s="58">
        <v>17525.790476190501</v>
      </c>
      <c r="AY1145" s="58">
        <v>4629.4811320754698</v>
      </c>
      <c r="AZ1145" s="58">
        <v>22155.271608266001</v>
      </c>
      <c r="BA1145" s="58">
        <v>26107.297761767299</v>
      </c>
    </row>
    <row r="1146" spans="1:53">
      <c r="A1146" s="56">
        <v>202407</v>
      </c>
      <c r="B1146" s="56" t="s">
        <v>531</v>
      </c>
      <c r="C1146" s="56" t="s">
        <v>218</v>
      </c>
      <c r="D1146" s="56" t="s">
        <v>217</v>
      </c>
      <c r="E1146" s="62" t="str">
        <f>VLOOKUP(C1146,'[2]2024年门店-截止10.31'!A:C,3,0)</f>
        <v>营业</v>
      </c>
      <c r="F1146" s="63">
        <f>VLOOKUP(C1146,[2]面积!A:B,2,0)</f>
        <v>80</v>
      </c>
      <c r="G1146" s="57" t="str">
        <f>IF(OR(E1146="营业",E1146="装修中"),VLOOKUP(C1146,[2]当前组织架构!C:H,6,0),"")</f>
        <v>刘佳</v>
      </c>
      <c r="H1146" s="57" t="str">
        <f>IF(OR(E1146="营业",E1146="装修中"),VLOOKUP(C1146,[2]当前组织架构!C:H,5,0),"")</f>
        <v>袁春福</v>
      </c>
      <c r="I1146" s="58">
        <v>116137.18</v>
      </c>
      <c r="J1146" s="58">
        <v>3382.64</v>
      </c>
      <c r="K1146" s="58">
        <v>112754.54</v>
      </c>
      <c r="L1146" s="58">
        <v>8171.47</v>
      </c>
      <c r="M1146" s="58">
        <v>10633.35</v>
      </c>
      <c r="N1146" s="58">
        <v>6339.03</v>
      </c>
      <c r="O1146" s="58">
        <v>21437.279999999999</v>
      </c>
      <c r="P1146" s="58">
        <v>0</v>
      </c>
      <c r="Q1146" s="58">
        <v>-744.00469216660497</v>
      </c>
      <c r="R1146" s="58">
        <v>45837.125307833398</v>
      </c>
      <c r="S1146" s="58">
        <v>7498.4241600109699</v>
      </c>
      <c r="T1146" s="58">
        <v>0</v>
      </c>
      <c r="U1146" s="58">
        <v>10084.959999999999</v>
      </c>
      <c r="V1146" s="58">
        <v>63420.5094678444</v>
      </c>
      <c r="W1146" s="58">
        <v>49334.030532155601</v>
      </c>
      <c r="X1146" s="58">
        <v>16246.96</v>
      </c>
      <c r="Y1146" s="58">
        <v>2106.9299999999998</v>
      </c>
      <c r="Z1146" s="58">
        <v>1620.07</v>
      </c>
      <c r="AA1146" s="58">
        <v>2995.48</v>
      </c>
      <c r="AB1146" s="58">
        <v>985.62377358490596</v>
      </c>
      <c r="AC1146" s="58">
        <v>0</v>
      </c>
      <c r="AD1146" s="58">
        <v>23955.063773584901</v>
      </c>
      <c r="AE1146" s="58">
        <v>3425</v>
      </c>
      <c r="AF1146" s="58">
        <v>0</v>
      </c>
      <c r="AG1146" s="58">
        <v>313.45999999999998</v>
      </c>
      <c r="AH1146" s="58">
        <v>135</v>
      </c>
      <c r="AI1146" s="58">
        <v>0</v>
      </c>
      <c r="AJ1146" s="58">
        <v>43</v>
      </c>
      <c r="AK1146" s="58">
        <v>40</v>
      </c>
      <c r="AL1146" s="58">
        <v>0</v>
      </c>
      <c r="AM1146" s="58">
        <v>788.43</v>
      </c>
      <c r="AN1146" s="58">
        <v>635.1</v>
      </c>
      <c r="AO1146" s="58">
        <v>412.87</v>
      </c>
      <c r="AP1146" s="58">
        <v>500</v>
      </c>
      <c r="AQ1146" s="58">
        <v>0</v>
      </c>
      <c r="AR1146" s="58">
        <v>0</v>
      </c>
      <c r="AS1146" s="58">
        <v>0</v>
      </c>
      <c r="AT1146" s="58">
        <v>0</v>
      </c>
      <c r="AU1146" s="58">
        <v>0</v>
      </c>
      <c r="AV1146" s="58">
        <v>2073.0309944740102</v>
      </c>
      <c r="AW1146" s="58">
        <v>8365.8909944740099</v>
      </c>
      <c r="AX1146" s="58">
        <v>0</v>
      </c>
      <c r="AY1146" s="58">
        <v>1937</v>
      </c>
      <c r="AZ1146" s="58">
        <v>1937</v>
      </c>
      <c r="BA1146" s="58">
        <v>15076.0757640967</v>
      </c>
    </row>
    <row r="1147" spans="1:53">
      <c r="A1147" s="56">
        <v>202407</v>
      </c>
      <c r="B1147" s="56" t="s">
        <v>531</v>
      </c>
      <c r="C1147" s="56" t="s">
        <v>220</v>
      </c>
      <c r="D1147" s="56" t="s">
        <v>219</v>
      </c>
      <c r="E1147" s="62" t="str">
        <f>VLOOKUP(C1147,'[2]2024年门店-截止10.31'!A:C,3,0)</f>
        <v>营业</v>
      </c>
      <c r="F1147" s="63">
        <f>VLOOKUP(C1147,[2]面积!A:B,2,0)</f>
        <v>99</v>
      </c>
      <c r="G1147" s="57" t="str">
        <f>IF(OR(E1147="营业",E1147="装修中"),VLOOKUP(C1147,[2]当前组织架构!C:H,6,0),"")</f>
        <v>刘佳</v>
      </c>
      <c r="H1147" s="57" t="str">
        <f>IF(OR(E1147="营业",E1147="装修中"),VLOOKUP(C1147,[2]当前组织架构!C:H,5,0),"")</f>
        <v>袁春福</v>
      </c>
      <c r="I1147" s="58">
        <v>186520.26</v>
      </c>
      <c r="J1147" s="58">
        <v>5432.63</v>
      </c>
      <c r="K1147" s="58">
        <v>181087.63</v>
      </c>
      <c r="L1147" s="58">
        <v>10999.24</v>
      </c>
      <c r="M1147" s="58">
        <v>13188.94</v>
      </c>
      <c r="N1147" s="58">
        <v>12144.28</v>
      </c>
      <c r="O1147" s="58">
        <v>34688.129999999997</v>
      </c>
      <c r="P1147" s="58">
        <v>0</v>
      </c>
      <c r="Q1147" s="58">
        <v>-1134.3574576323199</v>
      </c>
      <c r="R1147" s="58">
        <v>69886.232542367696</v>
      </c>
      <c r="S1147" s="58">
        <v>11866.0971647641</v>
      </c>
      <c r="T1147" s="58">
        <v>-0.02</v>
      </c>
      <c r="U1147" s="58">
        <v>8137.96</v>
      </c>
      <c r="V1147" s="58">
        <v>89890.269707131796</v>
      </c>
      <c r="W1147" s="58">
        <v>91197.360292868296</v>
      </c>
      <c r="X1147" s="58">
        <v>19200</v>
      </c>
      <c r="Y1147" s="58">
        <v>3260.31</v>
      </c>
      <c r="Z1147" s="58">
        <v>1419</v>
      </c>
      <c r="AA1147" s="58">
        <v>6338.28</v>
      </c>
      <c r="AB1147" s="58">
        <v>511.59867924527998</v>
      </c>
      <c r="AC1147" s="58">
        <v>0</v>
      </c>
      <c r="AD1147" s="58">
        <v>30729.188679245301</v>
      </c>
      <c r="AE1147" s="58">
        <v>5376.87</v>
      </c>
      <c r="AF1147" s="58">
        <v>0</v>
      </c>
      <c r="AG1147" s="58">
        <v>706.69</v>
      </c>
      <c r="AH1147" s="58">
        <v>0</v>
      </c>
      <c r="AI1147" s="58">
        <v>450</v>
      </c>
      <c r="AJ1147" s="58">
        <v>14.01</v>
      </c>
      <c r="AK1147" s="58">
        <v>39.54</v>
      </c>
      <c r="AL1147" s="58">
        <v>0</v>
      </c>
      <c r="AM1147" s="58">
        <v>753.38</v>
      </c>
      <c r="AN1147" s="58">
        <v>606.79999999999995</v>
      </c>
      <c r="AO1147" s="58">
        <v>963.57</v>
      </c>
      <c r="AP1147" s="58">
        <v>0</v>
      </c>
      <c r="AQ1147" s="58">
        <v>0</v>
      </c>
      <c r="AR1147" s="58">
        <v>0</v>
      </c>
      <c r="AS1147" s="58">
        <v>0</v>
      </c>
      <c r="AT1147" s="58">
        <v>0</v>
      </c>
      <c r="AU1147" s="58">
        <v>0</v>
      </c>
      <c r="AV1147" s="58">
        <v>2073.0309944740102</v>
      </c>
      <c r="AW1147" s="58">
        <v>10983.890994474001</v>
      </c>
      <c r="AX1147" s="58">
        <v>18067.5</v>
      </c>
      <c r="AY1147" s="58">
        <v>2970</v>
      </c>
      <c r="AZ1147" s="58">
        <v>21037.5</v>
      </c>
      <c r="BA1147" s="58">
        <v>28446.780619149002</v>
      </c>
    </row>
    <row r="1148" spans="1:53">
      <c r="A1148" s="56">
        <v>202407</v>
      </c>
      <c r="B1148" s="56" t="s">
        <v>531</v>
      </c>
      <c r="C1148" s="56" t="s">
        <v>222</v>
      </c>
      <c r="D1148" s="56" t="s">
        <v>221</v>
      </c>
      <c r="E1148" s="62" t="str">
        <f>VLOOKUP(C1148,'[2]2024年门店-截止10.31'!A:C,3,0)</f>
        <v>营业</v>
      </c>
      <c r="F1148" s="63">
        <f>VLOOKUP(C1148,[2]面积!A:B,2,0)</f>
        <v>102</v>
      </c>
      <c r="G1148" s="57" t="str">
        <f>IF(OR(E1148="营业",E1148="装修中"),VLOOKUP(C1148,[2]当前组织架构!C:H,6,0),"")</f>
        <v>刘佳</v>
      </c>
      <c r="H1148" s="57" t="str">
        <f>IF(OR(E1148="营业",E1148="装修中"),VLOOKUP(C1148,[2]当前组织架构!C:H,5,0),"")</f>
        <v>王佳</v>
      </c>
      <c r="I1148" s="58">
        <v>136745.15</v>
      </c>
      <c r="J1148" s="58">
        <v>3982.87</v>
      </c>
      <c r="K1148" s="58">
        <v>132762.28</v>
      </c>
      <c r="L1148" s="58">
        <v>9562.9599999999991</v>
      </c>
      <c r="M1148" s="58">
        <v>8238.39</v>
      </c>
      <c r="N1148" s="58">
        <v>5479.98</v>
      </c>
      <c r="O1148" s="58">
        <v>20577.490000000002</v>
      </c>
      <c r="P1148" s="58">
        <v>0</v>
      </c>
      <c r="Q1148" s="58">
        <v>-700.52332077153403</v>
      </c>
      <c r="R1148" s="58">
        <v>43158.296679228501</v>
      </c>
      <c r="S1148" s="58">
        <v>7145.2489950064901</v>
      </c>
      <c r="T1148" s="58">
        <v>0</v>
      </c>
      <c r="U1148" s="58">
        <v>6508.49</v>
      </c>
      <c r="V1148" s="58">
        <v>56812.035674234903</v>
      </c>
      <c r="W1148" s="58">
        <v>75950.244325765103</v>
      </c>
      <c r="X1148" s="58">
        <v>15739</v>
      </c>
      <c r="Y1148" s="58">
        <v>400.41</v>
      </c>
      <c r="Z1148" s="58">
        <v>1485.2</v>
      </c>
      <c r="AA1148" s="58">
        <v>3891.61</v>
      </c>
      <c r="AB1148" s="58">
        <v>297.12905660376998</v>
      </c>
      <c r="AC1148" s="58">
        <v>0</v>
      </c>
      <c r="AD1148" s="58">
        <v>21813.349056603802</v>
      </c>
      <c r="AE1148" s="58">
        <v>4029.81</v>
      </c>
      <c r="AF1148" s="58">
        <v>0</v>
      </c>
      <c r="AG1148" s="58">
        <v>561.38</v>
      </c>
      <c r="AH1148" s="58">
        <v>270.33</v>
      </c>
      <c r="AI1148" s="58">
        <v>1120</v>
      </c>
      <c r="AJ1148" s="58">
        <v>26</v>
      </c>
      <c r="AK1148" s="58">
        <v>45.64</v>
      </c>
      <c r="AL1148" s="58">
        <v>0</v>
      </c>
      <c r="AM1148" s="58">
        <v>1201.95</v>
      </c>
      <c r="AN1148" s="58">
        <v>635.1</v>
      </c>
      <c r="AO1148" s="58">
        <v>306.58999999999997</v>
      </c>
      <c r="AP1148" s="58">
        <v>0</v>
      </c>
      <c r="AQ1148" s="58">
        <v>0</v>
      </c>
      <c r="AR1148" s="58">
        <v>0</v>
      </c>
      <c r="AS1148" s="58">
        <v>0</v>
      </c>
      <c r="AT1148" s="58">
        <v>0</v>
      </c>
      <c r="AU1148" s="58">
        <v>0</v>
      </c>
      <c r="AV1148" s="58">
        <v>2499.6991762921898</v>
      </c>
      <c r="AW1148" s="58">
        <v>10696.4991762922</v>
      </c>
      <c r="AX1148" s="58">
        <v>18207</v>
      </c>
      <c r="AY1148" s="58">
        <v>5100</v>
      </c>
      <c r="AZ1148" s="58">
        <v>23307</v>
      </c>
      <c r="BA1148" s="58">
        <v>20133.396092869101</v>
      </c>
    </row>
    <row r="1149" spans="1:53">
      <c r="A1149" s="56">
        <v>202407</v>
      </c>
      <c r="B1149" s="56" t="s">
        <v>531</v>
      </c>
      <c r="C1149" s="56" t="s">
        <v>224</v>
      </c>
      <c r="D1149" s="56" t="s">
        <v>223</v>
      </c>
      <c r="E1149" s="62" t="str">
        <f>VLOOKUP(C1149,'[2]2024年门店-截止10.31'!A:C,3,0)</f>
        <v>已闭店</v>
      </c>
      <c r="F1149" s="63">
        <f>VLOOKUP(C1149,[2]面积!A:B,2,0)</f>
        <v>112</v>
      </c>
      <c r="G1149" s="57" t="str">
        <f>IF(OR(E1149="营业",E1149="装修中"),VLOOKUP(C1149,[2]当前组织架构!C:H,6,0),"")</f>
        <v/>
      </c>
      <c r="H1149" s="57" t="str">
        <f>IF(OR(E1149="营业",E1149="装修中"),VLOOKUP(C1149,[2]当前组织架构!C:H,5,0),"")</f>
        <v/>
      </c>
      <c r="I1149" s="58">
        <v>210249.39</v>
      </c>
      <c r="J1149" s="58">
        <v>6123.7700000000204</v>
      </c>
      <c r="K1149" s="58">
        <v>204125.62</v>
      </c>
      <c r="L1149" s="58">
        <v>7757.67</v>
      </c>
      <c r="M1149" s="58">
        <v>10969.06</v>
      </c>
      <c r="N1149" s="58">
        <v>4145.7299999999996</v>
      </c>
      <c r="O1149" s="58">
        <v>26720.35</v>
      </c>
      <c r="P1149" s="58">
        <v>0</v>
      </c>
      <c r="Q1149" s="58">
        <v>-792.10794881375602</v>
      </c>
      <c r="R1149" s="58">
        <v>48800.702051186199</v>
      </c>
      <c r="S1149" s="58">
        <v>8826.4861204003391</v>
      </c>
      <c r="T1149" s="58">
        <v>-0.02</v>
      </c>
      <c r="U1149" s="58">
        <v>6992.5</v>
      </c>
      <c r="V1149" s="58">
        <v>64619.6681715866</v>
      </c>
      <c r="W1149" s="58">
        <v>139505.951828413</v>
      </c>
      <c r="X1149" s="58">
        <v>21423.5</v>
      </c>
      <c r="Y1149" s="58">
        <v>640.74</v>
      </c>
      <c r="Z1149" s="58">
        <v>3343.9</v>
      </c>
      <c r="AA1149" s="58">
        <v>6312.66</v>
      </c>
      <c r="AB1149" s="58">
        <v>1337.8998113207499</v>
      </c>
      <c r="AC1149" s="58">
        <v>0</v>
      </c>
      <c r="AD1149" s="58">
        <v>33058.699811320803</v>
      </c>
      <c r="AE1149" s="58">
        <v>3665.08</v>
      </c>
      <c r="AF1149" s="58">
        <v>0</v>
      </c>
      <c r="AG1149" s="58">
        <v>224</v>
      </c>
      <c r="AH1149" s="58">
        <v>362</v>
      </c>
      <c r="AI1149" s="58">
        <v>0</v>
      </c>
      <c r="AJ1149" s="58">
        <v>34.4</v>
      </c>
      <c r="AK1149" s="58">
        <v>40.32</v>
      </c>
      <c r="AL1149" s="58">
        <v>0</v>
      </c>
      <c r="AM1149" s="58">
        <v>550.73</v>
      </c>
      <c r="AN1149" s="58">
        <v>606.79999999999995</v>
      </c>
      <c r="AO1149" s="58">
        <v>48.75</v>
      </c>
      <c r="AP1149" s="58">
        <v>0</v>
      </c>
      <c r="AQ1149" s="58">
        <v>0</v>
      </c>
      <c r="AR1149" s="58">
        <v>0</v>
      </c>
      <c r="AS1149" s="58">
        <v>0</v>
      </c>
      <c r="AT1149" s="58">
        <v>0</v>
      </c>
      <c r="AU1149" s="58">
        <v>0</v>
      </c>
      <c r="AV1149" s="58">
        <v>2073.0309944740102</v>
      </c>
      <c r="AW1149" s="58">
        <v>7605.1109944740101</v>
      </c>
      <c r="AX1149" s="58">
        <v>25145.21</v>
      </c>
      <c r="AY1149" s="58">
        <v>8587.74</v>
      </c>
      <c r="AZ1149" s="58">
        <v>33732.949999999997</v>
      </c>
      <c r="BA1149" s="58">
        <v>65109.191022618201</v>
      </c>
    </row>
    <row r="1150" spans="1:53">
      <c r="A1150" s="56">
        <v>202407</v>
      </c>
      <c r="B1150" s="56" t="s">
        <v>531</v>
      </c>
      <c r="C1150" s="56" t="s">
        <v>228</v>
      </c>
      <c r="D1150" s="56" t="s">
        <v>227</v>
      </c>
      <c r="E1150" s="62" t="str">
        <f>VLOOKUP(C1150,'[2]2024年门店-截止10.31'!A:C,3,0)</f>
        <v>营业</v>
      </c>
      <c r="F1150" s="63">
        <f>VLOOKUP(C1150,[2]面积!A:B,2,0)</f>
        <v>74.84</v>
      </c>
      <c r="G1150" s="57" t="str">
        <f>IF(OR(E1150="营业",E1150="装修中"),VLOOKUP(C1150,[2]当前组织架构!C:H,6,0),"")</f>
        <v>刘佳</v>
      </c>
      <c r="H1150" s="57" t="str">
        <f>IF(OR(E1150="营业",E1150="装修中"),VLOOKUP(C1150,[2]当前组织架构!C:H,5,0),"")</f>
        <v>王佳</v>
      </c>
      <c r="I1150" s="58">
        <v>133610.35</v>
      </c>
      <c r="J1150" s="58">
        <v>3891.5600000000099</v>
      </c>
      <c r="K1150" s="58">
        <v>129718.79</v>
      </c>
      <c r="L1150" s="58">
        <v>9047.3799999999992</v>
      </c>
      <c r="M1150" s="58">
        <v>7592.75</v>
      </c>
      <c r="N1150" s="58">
        <v>8640.61</v>
      </c>
      <c r="O1150" s="58">
        <v>22268.79</v>
      </c>
      <c r="P1150" s="58">
        <v>0</v>
      </c>
      <c r="Q1150" s="58">
        <v>-759.47220323587601</v>
      </c>
      <c r="R1150" s="58">
        <v>46790.0577967641</v>
      </c>
      <c r="S1150" s="58">
        <v>7737.80179032879</v>
      </c>
      <c r="T1150" s="58">
        <v>-0.01</v>
      </c>
      <c r="U1150" s="58">
        <v>6730.92</v>
      </c>
      <c r="V1150" s="58">
        <v>61258.769587092902</v>
      </c>
      <c r="W1150" s="58">
        <v>68460.020412907106</v>
      </c>
      <c r="X1150" s="58">
        <v>16318</v>
      </c>
      <c r="Y1150" s="58">
        <v>2497.8000000000002</v>
      </c>
      <c r="Z1150" s="58">
        <v>1229.1600000000001</v>
      </c>
      <c r="AA1150" s="58">
        <v>3499.18</v>
      </c>
      <c r="AB1150" s="58">
        <v>236.52981132075001</v>
      </c>
      <c r="AC1150" s="58">
        <v>0</v>
      </c>
      <c r="AD1150" s="58">
        <v>23780.669811320698</v>
      </c>
      <c r="AE1150" s="58">
        <v>3857.8</v>
      </c>
      <c r="AF1150" s="58">
        <v>0</v>
      </c>
      <c r="AG1150" s="58">
        <v>446.11</v>
      </c>
      <c r="AH1150" s="58">
        <v>0</v>
      </c>
      <c r="AI1150" s="58">
        <v>0</v>
      </c>
      <c r="AJ1150" s="58">
        <v>0</v>
      </c>
      <c r="AK1150" s="58">
        <v>52.33</v>
      </c>
      <c r="AL1150" s="58">
        <v>0</v>
      </c>
      <c r="AM1150" s="58">
        <v>853.25</v>
      </c>
      <c r="AN1150" s="58">
        <v>939.83</v>
      </c>
      <c r="AO1150" s="58">
        <v>540.42999999999995</v>
      </c>
      <c r="AP1150" s="58">
        <v>0</v>
      </c>
      <c r="AQ1150" s="58">
        <v>0</v>
      </c>
      <c r="AR1150" s="58">
        <v>0</v>
      </c>
      <c r="AS1150" s="58">
        <v>0</v>
      </c>
      <c r="AT1150" s="58">
        <v>0</v>
      </c>
      <c r="AU1150" s="58">
        <v>0</v>
      </c>
      <c r="AV1150" s="58">
        <v>2099.6991762921898</v>
      </c>
      <c r="AW1150" s="58">
        <v>8789.4491762921898</v>
      </c>
      <c r="AX1150" s="58">
        <v>2245.1999999999998</v>
      </c>
      <c r="AY1150" s="58">
        <v>5272</v>
      </c>
      <c r="AZ1150" s="58">
        <v>7517.2</v>
      </c>
      <c r="BA1150" s="58">
        <v>28372.701425294199</v>
      </c>
    </row>
    <row r="1151" spans="1:53">
      <c r="A1151" s="56">
        <v>202407</v>
      </c>
      <c r="B1151" s="56" t="s">
        <v>531</v>
      </c>
      <c r="C1151" s="56" t="s">
        <v>230</v>
      </c>
      <c r="D1151" s="56" t="s">
        <v>229</v>
      </c>
      <c r="E1151" s="62" t="str">
        <f>VLOOKUP(C1151,'[2]2024年门店-截止10.31'!A:C,3,0)</f>
        <v>营业</v>
      </c>
      <c r="F1151" s="63">
        <f>VLOOKUP(C1151,[2]面积!A:B,2,0)</f>
        <v>97.59</v>
      </c>
      <c r="G1151" s="57" t="str">
        <f>IF(OR(E1151="营业",E1151="装修中"),VLOOKUP(C1151,[2]当前组织架构!C:H,6,0),"")</f>
        <v>刘佳</v>
      </c>
      <c r="H1151" s="57" t="str">
        <f>IF(OR(E1151="营业",E1151="装修中"),VLOOKUP(C1151,[2]当前组织架构!C:H,5,0),"")</f>
        <v>袁春福</v>
      </c>
      <c r="I1151" s="58">
        <v>118888.27</v>
      </c>
      <c r="J1151" s="58">
        <v>3462.77</v>
      </c>
      <c r="K1151" s="58">
        <v>115425.5</v>
      </c>
      <c r="L1151" s="58">
        <v>9730.42</v>
      </c>
      <c r="M1151" s="58">
        <v>9673.39</v>
      </c>
      <c r="N1151" s="58">
        <v>6199.89</v>
      </c>
      <c r="O1151" s="58">
        <v>23844.87</v>
      </c>
      <c r="P1151" s="58">
        <v>0</v>
      </c>
      <c r="Q1151" s="58">
        <v>-789.80411383169098</v>
      </c>
      <c r="R1151" s="58">
        <v>48658.765886168301</v>
      </c>
      <c r="S1151" s="58">
        <v>8195.4265268116105</v>
      </c>
      <c r="T1151" s="58">
        <v>0</v>
      </c>
      <c r="U1151" s="58">
        <v>9981.84</v>
      </c>
      <c r="V1151" s="58">
        <v>66836.032412979897</v>
      </c>
      <c r="W1151" s="58">
        <v>48589.467587020103</v>
      </c>
      <c r="X1151" s="58">
        <v>12401</v>
      </c>
      <c r="Y1151" s="58">
        <v>5329.5</v>
      </c>
      <c r="Z1151" s="58">
        <v>600.96</v>
      </c>
      <c r="AA1151" s="58">
        <v>2909.96</v>
      </c>
      <c r="AB1151" s="58">
        <v>242.65547169811001</v>
      </c>
      <c r="AC1151" s="58">
        <v>0</v>
      </c>
      <c r="AD1151" s="58">
        <v>21484.075471698099</v>
      </c>
      <c r="AE1151" s="58">
        <v>3000</v>
      </c>
      <c r="AF1151" s="58">
        <v>0</v>
      </c>
      <c r="AG1151" s="58">
        <v>63.35</v>
      </c>
      <c r="AH1151" s="58">
        <v>0</v>
      </c>
      <c r="AI1151" s="58">
        <v>1050</v>
      </c>
      <c r="AJ1151" s="58">
        <v>0</v>
      </c>
      <c r="AK1151" s="58">
        <v>39.130000000000003</v>
      </c>
      <c r="AL1151" s="58">
        <v>0</v>
      </c>
      <c r="AM1151" s="58">
        <v>848.19</v>
      </c>
      <c r="AN1151" s="58">
        <v>635.1</v>
      </c>
      <c r="AO1151" s="58">
        <v>325.25</v>
      </c>
      <c r="AP1151" s="58">
        <v>0</v>
      </c>
      <c r="AQ1151" s="58">
        <v>0</v>
      </c>
      <c r="AR1151" s="58">
        <v>0</v>
      </c>
      <c r="AS1151" s="58">
        <v>0</v>
      </c>
      <c r="AT1151" s="58">
        <v>0</v>
      </c>
      <c r="AU1151" s="58">
        <v>0</v>
      </c>
      <c r="AV1151" s="58">
        <v>2073.0309944740102</v>
      </c>
      <c r="AW1151" s="58">
        <v>8034.0509944740097</v>
      </c>
      <c r="AX1151" s="58">
        <v>0</v>
      </c>
      <c r="AY1151" s="58">
        <v>6245.76</v>
      </c>
      <c r="AZ1151" s="58">
        <v>6245.76</v>
      </c>
      <c r="BA1151" s="58">
        <v>12825.581120848001</v>
      </c>
    </row>
    <row r="1152" spans="1:53">
      <c r="A1152" s="56">
        <v>202407</v>
      </c>
      <c r="B1152" s="56" t="s">
        <v>532</v>
      </c>
      <c r="C1152" s="56" t="s">
        <v>234</v>
      </c>
      <c r="D1152" s="56" t="s">
        <v>233</v>
      </c>
      <c r="E1152" s="62" t="str">
        <f>VLOOKUP(C1152,'[2]2024年门店-截止10.31'!A:C,3,0)</f>
        <v>营业</v>
      </c>
      <c r="F1152" s="63">
        <f>VLOOKUP(C1152,[2]面积!A:B,2,0)</f>
        <v>39</v>
      </c>
      <c r="G1152" s="57" t="str">
        <f>IF(OR(E1152="营业",E1152="装修中"),VLOOKUP(C1152,[2]当前组织架构!C:H,6,0),"")</f>
        <v>江远洋</v>
      </c>
      <c r="H1152" s="57" t="str">
        <f>IF(OR(E1152="营业",E1152="装修中"),VLOOKUP(C1152,[2]当前组织架构!C:H,5,0),"")</f>
        <v>郭静</v>
      </c>
      <c r="I1152" s="58">
        <v>211402.89</v>
      </c>
      <c r="J1152" s="58">
        <v>6157.3700000000199</v>
      </c>
      <c r="K1152" s="58">
        <v>205245.52</v>
      </c>
      <c r="L1152" s="58">
        <v>12395.48</v>
      </c>
      <c r="M1152" s="58">
        <v>14953.48</v>
      </c>
      <c r="N1152" s="58">
        <v>12584.96</v>
      </c>
      <c r="O1152" s="58">
        <v>33005.949999999997</v>
      </c>
      <c r="P1152" s="58">
        <v>0</v>
      </c>
      <c r="Q1152" s="58">
        <v>-179.80298162879501</v>
      </c>
      <c r="R1152" s="58">
        <v>72760.067018371206</v>
      </c>
      <c r="S1152" s="58">
        <v>18238.2094668875</v>
      </c>
      <c r="T1152" s="58">
        <v>-0.02</v>
      </c>
      <c r="U1152" s="58">
        <v>1485.58</v>
      </c>
      <c r="V1152" s="58">
        <v>92483.836485258696</v>
      </c>
      <c r="W1152" s="58">
        <v>112761.683514741</v>
      </c>
      <c r="X1152" s="58">
        <v>24768.25</v>
      </c>
      <c r="Y1152" s="58">
        <v>227.58</v>
      </c>
      <c r="Z1152" s="58">
        <v>2034.6</v>
      </c>
      <c r="AA1152" s="58">
        <v>5053.3599999999997</v>
      </c>
      <c r="AB1152" s="58">
        <v>426.31849056604</v>
      </c>
      <c r="AC1152" s="58">
        <v>0</v>
      </c>
      <c r="AD1152" s="58">
        <v>32510.108490565999</v>
      </c>
      <c r="AE1152" s="58">
        <v>2394.9499999999998</v>
      </c>
      <c r="AF1152" s="58">
        <v>0</v>
      </c>
      <c r="AG1152" s="58">
        <v>617.91</v>
      </c>
      <c r="AH1152" s="58">
        <v>299.60000000000002</v>
      </c>
      <c r="AI1152" s="58">
        <v>0</v>
      </c>
      <c r="AJ1152" s="58">
        <v>78</v>
      </c>
      <c r="AK1152" s="58">
        <v>32.909999999999997</v>
      </c>
      <c r="AL1152" s="58">
        <v>0</v>
      </c>
      <c r="AM1152" s="58">
        <v>1236.05</v>
      </c>
      <c r="AN1152" s="58">
        <v>606.79999999999995</v>
      </c>
      <c r="AO1152" s="58">
        <v>458.14</v>
      </c>
      <c r="AP1152" s="58">
        <v>0</v>
      </c>
      <c r="AQ1152" s="58">
        <v>0</v>
      </c>
      <c r="AR1152" s="58">
        <v>0</v>
      </c>
      <c r="AS1152" s="58">
        <v>0</v>
      </c>
      <c r="AT1152" s="58">
        <v>0</v>
      </c>
      <c r="AU1152" s="58">
        <v>0</v>
      </c>
      <c r="AV1152" s="58">
        <v>1683.3843872878499</v>
      </c>
      <c r="AW1152" s="58">
        <v>7407.7443872878503</v>
      </c>
      <c r="AX1152" s="58">
        <v>20810.43</v>
      </c>
      <c r="AY1152" s="58">
        <v>2730</v>
      </c>
      <c r="AZ1152" s="58">
        <v>23540.43</v>
      </c>
      <c r="BA1152" s="58">
        <v>49303.4006368872</v>
      </c>
    </row>
    <row r="1153" spans="1:53">
      <c r="A1153" s="56">
        <v>202407</v>
      </c>
      <c r="B1153" s="56" t="s">
        <v>532</v>
      </c>
      <c r="C1153" s="56" t="s">
        <v>236</v>
      </c>
      <c r="D1153" s="56" t="s">
        <v>235</v>
      </c>
      <c r="E1153" s="62" t="str">
        <f>VLOOKUP(C1153,'[2]2024年门店-截止10.31'!A:C,3,0)</f>
        <v>营业</v>
      </c>
      <c r="F1153" s="63">
        <f>VLOOKUP(C1153,[2]面积!A:B,2,0)</f>
        <v>65</v>
      </c>
      <c r="G1153" s="57" t="str">
        <f>IF(OR(E1153="营业",E1153="装修中"),VLOOKUP(C1153,[2]当前组织架构!C:H,6,0),"")</f>
        <v>江远洋</v>
      </c>
      <c r="H1153" s="57" t="str">
        <f>IF(OR(E1153="营业",E1153="装修中"),VLOOKUP(C1153,[2]当前组织架构!C:H,5,0),"")</f>
        <v>郭静</v>
      </c>
      <c r="I1153" s="58">
        <v>216879.18</v>
      </c>
      <c r="J1153" s="58">
        <v>6316.87</v>
      </c>
      <c r="K1153" s="58">
        <v>210562.31</v>
      </c>
      <c r="L1153" s="58">
        <v>12694.54</v>
      </c>
      <c r="M1153" s="58">
        <v>10536.77</v>
      </c>
      <c r="N1153" s="58">
        <v>7779.79</v>
      </c>
      <c r="O1153" s="58">
        <v>29951.26</v>
      </c>
      <c r="P1153" s="58">
        <v>0</v>
      </c>
      <c r="Q1153" s="58">
        <v>-150.27740103084901</v>
      </c>
      <c r="R1153" s="58">
        <v>60812.082598969202</v>
      </c>
      <c r="S1153" s="58">
        <v>16046.603203043</v>
      </c>
      <c r="T1153" s="58">
        <v>-0.01</v>
      </c>
      <c r="U1153" s="58">
        <v>1429.92</v>
      </c>
      <c r="V1153" s="58">
        <v>78288.595802012103</v>
      </c>
      <c r="W1153" s="58">
        <v>132273.71419798801</v>
      </c>
      <c r="X1153" s="58">
        <v>30211.25</v>
      </c>
      <c r="Y1153" s="58">
        <v>191.59</v>
      </c>
      <c r="Z1153" s="58">
        <v>1528.6</v>
      </c>
      <c r="AA1153" s="58">
        <v>6684.04</v>
      </c>
      <c r="AB1153" s="58">
        <v>545.1379245283</v>
      </c>
      <c r="AC1153" s="58">
        <v>0</v>
      </c>
      <c r="AD1153" s="58">
        <v>39160.617924528298</v>
      </c>
      <c r="AE1153" s="58">
        <v>4135.83</v>
      </c>
      <c r="AF1153" s="58">
        <v>0</v>
      </c>
      <c r="AG1153" s="58">
        <v>457.2</v>
      </c>
      <c r="AH1153" s="58">
        <v>160</v>
      </c>
      <c r="AI1153" s="58">
        <v>0</v>
      </c>
      <c r="AJ1153" s="58">
        <v>0</v>
      </c>
      <c r="AK1153" s="58">
        <v>28.75</v>
      </c>
      <c r="AL1153" s="58">
        <v>0</v>
      </c>
      <c r="AM1153" s="58">
        <v>988.92</v>
      </c>
      <c r="AN1153" s="58">
        <v>715.3</v>
      </c>
      <c r="AO1153" s="58">
        <v>573.85</v>
      </c>
      <c r="AP1153" s="58">
        <v>0</v>
      </c>
      <c r="AQ1153" s="58">
        <v>0</v>
      </c>
      <c r="AR1153" s="58">
        <v>0</v>
      </c>
      <c r="AS1153" s="58">
        <v>0</v>
      </c>
      <c r="AT1153" s="58">
        <v>0</v>
      </c>
      <c r="AU1153" s="58">
        <v>0</v>
      </c>
      <c r="AV1153" s="58">
        <v>1683.3843872878499</v>
      </c>
      <c r="AW1153" s="58">
        <v>8743.23438728785</v>
      </c>
      <c r="AX1153" s="58">
        <v>21673.75</v>
      </c>
      <c r="AY1153" s="58">
        <v>5826.63</v>
      </c>
      <c r="AZ1153" s="58">
        <v>27500.38</v>
      </c>
      <c r="BA1153" s="58">
        <v>56869.481886171903</v>
      </c>
    </row>
    <row r="1154" spans="1:53">
      <c r="A1154" s="56">
        <v>202407</v>
      </c>
      <c r="B1154" s="56" t="s">
        <v>532</v>
      </c>
      <c r="C1154" s="56" t="s">
        <v>238</v>
      </c>
      <c r="D1154" s="56" t="s">
        <v>237</v>
      </c>
      <c r="E1154" s="62" t="str">
        <f>VLOOKUP(C1154,'[2]2024年门店-截止10.31'!A:C,3,0)</f>
        <v>营业</v>
      </c>
      <c r="F1154" s="63">
        <f>VLOOKUP(C1154,[2]面积!A:B,2,0)</f>
        <v>65</v>
      </c>
      <c r="G1154" s="57" t="str">
        <f>IF(OR(E1154="营业",E1154="装修中"),VLOOKUP(C1154,[2]当前组织架构!C:H,6,0),"")</f>
        <v>江远洋</v>
      </c>
      <c r="H1154" s="57" t="str">
        <f>IF(OR(E1154="营业",E1154="装修中"),VLOOKUP(C1154,[2]当前组织架构!C:H,5,0),"")</f>
        <v>郭静</v>
      </c>
      <c r="I1154" s="58">
        <v>210375.99</v>
      </c>
      <c r="J1154" s="58">
        <v>6127.45999999999</v>
      </c>
      <c r="K1154" s="58">
        <v>204248.53</v>
      </c>
      <c r="L1154" s="58">
        <v>12429.38</v>
      </c>
      <c r="M1154" s="58">
        <v>10316.74</v>
      </c>
      <c r="N1154" s="58">
        <v>5982.55</v>
      </c>
      <c r="O1154" s="58">
        <v>27536.6</v>
      </c>
      <c r="P1154" s="58">
        <v>0</v>
      </c>
      <c r="Q1154" s="58">
        <v>-138.69867478718001</v>
      </c>
      <c r="R1154" s="58">
        <v>56126.571325212797</v>
      </c>
      <c r="S1154" s="58">
        <v>14773.906660807699</v>
      </c>
      <c r="T1154" s="58">
        <v>428.99</v>
      </c>
      <c r="U1154" s="58">
        <v>5492.64</v>
      </c>
      <c r="V1154" s="58">
        <v>76822.107986020506</v>
      </c>
      <c r="W1154" s="58">
        <v>127426.422013979</v>
      </c>
      <c r="X1154" s="58">
        <v>19552.5</v>
      </c>
      <c r="Y1154" s="58">
        <v>1212.92</v>
      </c>
      <c r="Z1154" s="58">
        <v>420.23</v>
      </c>
      <c r="AA1154" s="58">
        <v>3615.94</v>
      </c>
      <c r="AB1154" s="58">
        <v>304.91943396225997</v>
      </c>
      <c r="AC1154" s="58">
        <v>0</v>
      </c>
      <c r="AD1154" s="58">
        <v>25106.509433962299</v>
      </c>
      <c r="AE1154" s="58">
        <v>3470.83</v>
      </c>
      <c r="AF1154" s="58">
        <v>0</v>
      </c>
      <c r="AG1154" s="58">
        <v>731.49</v>
      </c>
      <c r="AH1154" s="58">
        <v>164</v>
      </c>
      <c r="AI1154" s="58">
        <v>2086</v>
      </c>
      <c r="AJ1154" s="58">
        <v>123.22</v>
      </c>
      <c r="AK1154" s="58">
        <v>46.55</v>
      </c>
      <c r="AL1154" s="58">
        <v>0</v>
      </c>
      <c r="AM1154" s="58">
        <v>889.03</v>
      </c>
      <c r="AN1154" s="58">
        <v>606.79999999999995</v>
      </c>
      <c r="AO1154" s="58">
        <v>398.27</v>
      </c>
      <c r="AP1154" s="58">
        <v>0</v>
      </c>
      <c r="AQ1154" s="58">
        <v>0</v>
      </c>
      <c r="AR1154" s="58">
        <v>0</v>
      </c>
      <c r="AS1154" s="58">
        <v>0</v>
      </c>
      <c r="AT1154" s="58">
        <v>0</v>
      </c>
      <c r="AU1154" s="58">
        <v>0</v>
      </c>
      <c r="AV1154" s="58">
        <v>1683.3843872878499</v>
      </c>
      <c r="AW1154" s="58">
        <v>10199.574387287899</v>
      </c>
      <c r="AX1154" s="58">
        <v>21808.880000000001</v>
      </c>
      <c r="AY1154" s="58">
        <v>4550</v>
      </c>
      <c r="AZ1154" s="58">
        <v>26358.880000000001</v>
      </c>
      <c r="BA1154" s="58">
        <v>65761.458192728795</v>
      </c>
    </row>
    <row r="1155" spans="1:53">
      <c r="A1155" s="56">
        <v>202407</v>
      </c>
      <c r="B1155" s="56" t="s">
        <v>532</v>
      </c>
      <c r="C1155" s="56" t="s">
        <v>240</v>
      </c>
      <c r="D1155" s="56" t="s">
        <v>239</v>
      </c>
      <c r="E1155" s="62" t="str">
        <f>VLOOKUP(C1155,'[2]2024年门店-截止10.31'!A:C,3,0)</f>
        <v>已闭店</v>
      </c>
      <c r="F1155" s="63">
        <f>VLOOKUP(C1155,[2]面积!A:B,2,0)</f>
        <v>56</v>
      </c>
      <c r="G1155" s="57" t="str">
        <f>IF(OR(E1155="营业",E1155="装修中"),VLOOKUP(C1155,[2]当前组织架构!C:H,6,0),"")</f>
        <v/>
      </c>
      <c r="H1155" s="57" t="str">
        <f>IF(OR(E1155="营业",E1155="装修中"),VLOOKUP(C1155,[2]当前组织架构!C:H,5,0),"")</f>
        <v/>
      </c>
      <c r="I1155" s="58">
        <v>161522.68</v>
      </c>
      <c r="J1155" s="58">
        <v>4704.53999999998</v>
      </c>
      <c r="K1155" s="58">
        <v>156818.14000000001</v>
      </c>
      <c r="L1155" s="58">
        <v>9820.15</v>
      </c>
      <c r="M1155" s="58">
        <v>8233.6200000000008</v>
      </c>
      <c r="N1155" s="58">
        <v>8425.49</v>
      </c>
      <c r="O1155" s="58">
        <v>23234.9</v>
      </c>
      <c r="P1155" s="58">
        <v>0</v>
      </c>
      <c r="Q1155" s="58">
        <v>-122.549631596149</v>
      </c>
      <c r="R1155" s="58">
        <v>49591.610368403897</v>
      </c>
      <c r="S1155" s="58">
        <v>12681.6650596703</v>
      </c>
      <c r="T1155" s="58">
        <v>0</v>
      </c>
      <c r="U1155" s="58">
        <v>4728.05</v>
      </c>
      <c r="V1155" s="58">
        <v>67001.325428074095</v>
      </c>
      <c r="W1155" s="58">
        <v>89816.814571925905</v>
      </c>
      <c r="X1155" s="58">
        <v>19407.759999999998</v>
      </c>
      <c r="Y1155" s="58">
        <v>208.62</v>
      </c>
      <c r="Z1155" s="58">
        <v>1063.47</v>
      </c>
      <c r="AA1155" s="58">
        <v>5030.9399999999996</v>
      </c>
      <c r="AB1155" s="58">
        <v>287.94905660377401</v>
      </c>
      <c r="AC1155" s="58">
        <v>0</v>
      </c>
      <c r="AD1155" s="58">
        <v>25998.739056603801</v>
      </c>
      <c r="AE1155" s="58">
        <v>2889.23</v>
      </c>
      <c r="AF1155" s="58">
        <v>0</v>
      </c>
      <c r="AG1155" s="58">
        <v>417.94</v>
      </c>
      <c r="AH1155" s="58">
        <v>243</v>
      </c>
      <c r="AI1155" s="58">
        <v>2003</v>
      </c>
      <c r="AJ1155" s="58">
        <v>0</v>
      </c>
      <c r="AK1155" s="58">
        <v>166.53</v>
      </c>
      <c r="AL1155" s="58">
        <v>0</v>
      </c>
      <c r="AM1155" s="58">
        <v>738.5</v>
      </c>
      <c r="AN1155" s="58">
        <v>606.79999999999995</v>
      </c>
      <c r="AO1155" s="58">
        <v>385.9</v>
      </c>
      <c r="AP1155" s="58">
        <v>0</v>
      </c>
      <c r="AQ1155" s="58">
        <v>106</v>
      </c>
      <c r="AR1155" s="58">
        <v>0</v>
      </c>
      <c r="AS1155" s="58">
        <v>0</v>
      </c>
      <c r="AT1155" s="58">
        <v>0</v>
      </c>
      <c r="AU1155" s="58">
        <v>0</v>
      </c>
      <c r="AV1155" s="58">
        <v>1683.3843872878499</v>
      </c>
      <c r="AW1155" s="58">
        <v>9240.2843872878493</v>
      </c>
      <c r="AX1155" s="58">
        <v>17483.84</v>
      </c>
      <c r="AY1155" s="58">
        <v>4718.54</v>
      </c>
      <c r="AZ1155" s="58">
        <v>22202.38</v>
      </c>
      <c r="BA1155" s="58">
        <v>32375.411128034299</v>
      </c>
    </row>
    <row r="1156" spans="1:53">
      <c r="A1156" s="56">
        <v>202407</v>
      </c>
      <c r="B1156" s="56" t="s">
        <v>532</v>
      </c>
      <c r="C1156" s="56" t="s">
        <v>242</v>
      </c>
      <c r="D1156" s="56" t="s">
        <v>241</v>
      </c>
      <c r="E1156" s="62" t="str">
        <f>VLOOKUP(C1156,'[2]2024年门店-截止10.31'!A:C,3,0)</f>
        <v>营业</v>
      </c>
      <c r="F1156" s="63">
        <f>VLOOKUP(C1156,[2]面积!A:B,2,0)</f>
        <v>60.46</v>
      </c>
      <c r="G1156" s="57" t="str">
        <f>IF(OR(E1156="营业",E1156="装修中"),VLOOKUP(C1156,[2]当前组织架构!C:H,6,0),"")</f>
        <v>江远洋</v>
      </c>
      <c r="H1156" s="57" t="str">
        <f>IF(OR(E1156="营业",E1156="装修中"),VLOOKUP(C1156,[2]当前组织架构!C:H,5,0),"")</f>
        <v>郭静</v>
      </c>
      <c r="I1156" s="58">
        <v>176679.06</v>
      </c>
      <c r="J1156" s="58">
        <v>5145.9899999999898</v>
      </c>
      <c r="K1156" s="58">
        <v>171533.07</v>
      </c>
      <c r="L1156" s="58">
        <v>10963.7</v>
      </c>
      <c r="M1156" s="58">
        <v>9688.73</v>
      </c>
      <c r="N1156" s="58">
        <v>6398.3</v>
      </c>
      <c r="O1156" s="58">
        <v>26176.720000000001</v>
      </c>
      <c r="P1156" s="58">
        <v>0</v>
      </c>
      <c r="Q1156" s="58">
        <v>-131.210190181277</v>
      </c>
      <c r="R1156" s="58">
        <v>53096.239809818697</v>
      </c>
      <c r="S1156" s="58">
        <v>14019.3298921969</v>
      </c>
      <c r="T1156" s="58">
        <v>0</v>
      </c>
      <c r="U1156" s="58">
        <v>1376.15</v>
      </c>
      <c r="V1156" s="58">
        <v>68491.719702015602</v>
      </c>
      <c r="W1156" s="58">
        <v>103041.350297984</v>
      </c>
      <c r="X1156" s="58">
        <v>23612.5</v>
      </c>
      <c r="Y1156" s="58">
        <v>103.01</v>
      </c>
      <c r="Z1156" s="58">
        <v>1751.66</v>
      </c>
      <c r="AA1156" s="58">
        <v>5233.3599999999997</v>
      </c>
      <c r="AB1156" s="58">
        <v>438.45113207547001</v>
      </c>
      <c r="AC1156" s="58">
        <v>0</v>
      </c>
      <c r="AD1156" s="58">
        <v>31138.9811320755</v>
      </c>
      <c r="AE1156" s="58">
        <v>4435.8100000000004</v>
      </c>
      <c r="AF1156" s="58">
        <v>0</v>
      </c>
      <c r="AG1156" s="58">
        <v>414.3</v>
      </c>
      <c r="AH1156" s="58">
        <v>50</v>
      </c>
      <c r="AI1156" s="58">
        <v>0</v>
      </c>
      <c r="AJ1156" s="58">
        <v>122.01</v>
      </c>
      <c r="AK1156" s="58">
        <v>46.89</v>
      </c>
      <c r="AL1156" s="58">
        <v>0</v>
      </c>
      <c r="AM1156" s="58">
        <v>1043.98</v>
      </c>
      <c r="AN1156" s="58">
        <v>642.79999999999995</v>
      </c>
      <c r="AO1156" s="58">
        <v>549.86</v>
      </c>
      <c r="AP1156" s="58">
        <v>0</v>
      </c>
      <c r="AQ1156" s="58">
        <v>0</v>
      </c>
      <c r="AR1156" s="58">
        <v>0</v>
      </c>
      <c r="AS1156" s="58">
        <v>0</v>
      </c>
      <c r="AT1156" s="58">
        <v>0</v>
      </c>
      <c r="AU1156" s="58">
        <v>0</v>
      </c>
      <c r="AV1156" s="58">
        <v>1683.3843872878499</v>
      </c>
      <c r="AW1156" s="58">
        <v>8989.0343872878493</v>
      </c>
      <c r="AX1156" s="58">
        <v>19384.77</v>
      </c>
      <c r="AY1156" s="58">
        <v>828</v>
      </c>
      <c r="AZ1156" s="58">
        <v>20212.77</v>
      </c>
      <c r="BA1156" s="58">
        <v>42700.564778620697</v>
      </c>
    </row>
    <row r="1157" spans="1:53">
      <c r="A1157" s="56">
        <v>202407</v>
      </c>
      <c r="B1157" s="56" t="s">
        <v>532</v>
      </c>
      <c r="C1157" s="56" t="s">
        <v>244</v>
      </c>
      <c r="D1157" s="56" t="s">
        <v>243</v>
      </c>
      <c r="E1157" s="62" t="str">
        <f>VLOOKUP(C1157,'[2]2024年门店-截止10.31'!A:C,3,0)</f>
        <v>营业</v>
      </c>
      <c r="F1157" s="63">
        <f>VLOOKUP(C1157,[2]面积!A:B,2,0)</f>
        <v>69.319999999999993</v>
      </c>
      <c r="G1157" s="57" t="str">
        <f>IF(OR(E1157="营业",E1157="装修中"),VLOOKUP(C1157,[2]当前组织架构!C:H,6,0),"")</f>
        <v>江远洋</v>
      </c>
      <c r="H1157" s="57" t="str">
        <f>IF(OR(E1157="营业",E1157="装修中"),VLOOKUP(C1157,[2]当前组织架构!C:H,5,0),"")</f>
        <v>郭静</v>
      </c>
      <c r="I1157" s="58">
        <v>172813.6</v>
      </c>
      <c r="J1157" s="58">
        <v>5033.41</v>
      </c>
      <c r="K1157" s="58">
        <v>167780.19</v>
      </c>
      <c r="L1157" s="58">
        <v>10764.76</v>
      </c>
      <c r="M1157" s="58">
        <v>8872.5300000000007</v>
      </c>
      <c r="N1157" s="58">
        <v>6723.52</v>
      </c>
      <c r="O1157" s="58">
        <v>23384.09</v>
      </c>
      <c r="P1157" s="58">
        <v>0</v>
      </c>
      <c r="Q1157" s="58">
        <v>-122.625408309972</v>
      </c>
      <c r="R1157" s="58">
        <v>49622.274591690002</v>
      </c>
      <c r="S1157" s="58">
        <v>12735.296337100101</v>
      </c>
      <c r="T1157" s="58">
        <v>-0.01</v>
      </c>
      <c r="U1157" s="58">
        <v>1414.83</v>
      </c>
      <c r="V1157" s="58">
        <v>63772.390928790097</v>
      </c>
      <c r="W1157" s="58">
        <v>104007.79907121</v>
      </c>
      <c r="X1157" s="58">
        <v>22441.33</v>
      </c>
      <c r="Y1157" s="58">
        <v>0</v>
      </c>
      <c r="Z1157" s="58">
        <v>1066.6400000000001</v>
      </c>
      <c r="AA1157" s="58">
        <v>4249.07</v>
      </c>
      <c r="AB1157" s="58">
        <v>303.30830188678999</v>
      </c>
      <c r="AC1157" s="58">
        <v>0</v>
      </c>
      <c r="AD1157" s="58">
        <v>28060.348301886799</v>
      </c>
      <c r="AE1157" s="58">
        <v>2836.92</v>
      </c>
      <c r="AF1157" s="58">
        <v>0</v>
      </c>
      <c r="AG1157" s="58">
        <v>475.28</v>
      </c>
      <c r="AH1157" s="58">
        <v>180.5</v>
      </c>
      <c r="AI1157" s="58">
        <v>0</v>
      </c>
      <c r="AJ1157" s="58">
        <v>110.01</v>
      </c>
      <c r="AK1157" s="58">
        <v>44.49</v>
      </c>
      <c r="AL1157" s="58">
        <v>0</v>
      </c>
      <c r="AM1157" s="58">
        <v>532.27</v>
      </c>
      <c r="AN1157" s="58">
        <v>606.79999999999995</v>
      </c>
      <c r="AO1157" s="58">
        <v>529.70000000000005</v>
      </c>
      <c r="AP1157" s="58">
        <v>0</v>
      </c>
      <c r="AQ1157" s="58">
        <v>0</v>
      </c>
      <c r="AR1157" s="58">
        <v>0</v>
      </c>
      <c r="AS1157" s="58">
        <v>0</v>
      </c>
      <c r="AT1157" s="58">
        <v>0</v>
      </c>
      <c r="AU1157" s="58">
        <v>0</v>
      </c>
      <c r="AV1157" s="58">
        <v>1683.3843872878499</v>
      </c>
      <c r="AW1157" s="58">
        <v>6999.3543872878499</v>
      </c>
      <c r="AX1157" s="58">
        <v>22146.47</v>
      </c>
      <c r="AY1157" s="58">
        <v>6238.8</v>
      </c>
      <c r="AZ1157" s="58">
        <v>28385.27</v>
      </c>
      <c r="BA1157" s="58">
        <v>40562.826382035302</v>
      </c>
    </row>
    <row r="1158" spans="1:53">
      <c r="A1158" s="56">
        <v>202407</v>
      </c>
      <c r="B1158" s="56" t="s">
        <v>532</v>
      </c>
      <c r="C1158" s="56" t="s">
        <v>246</v>
      </c>
      <c r="D1158" s="56" t="s">
        <v>245</v>
      </c>
      <c r="E1158" s="62" t="str">
        <f>VLOOKUP(C1158,'[2]2024年门店-截止10.31'!A:C,3,0)</f>
        <v>营业</v>
      </c>
      <c r="F1158" s="63">
        <f>VLOOKUP(C1158,[2]面积!A:B,2,0)</f>
        <v>30</v>
      </c>
      <c r="G1158" s="57" t="str">
        <f>IF(OR(E1158="营业",E1158="装修中"),VLOOKUP(C1158,[2]当前组织架构!C:H,6,0),"")</f>
        <v>江远洋</v>
      </c>
      <c r="H1158" s="57" t="str">
        <f>IF(OR(E1158="营业",E1158="装修中"),VLOOKUP(C1158,[2]当前组织架构!C:H,5,0),"")</f>
        <v>郭静</v>
      </c>
      <c r="I1158" s="58">
        <v>236714.45</v>
      </c>
      <c r="J1158" s="58">
        <v>6894.6000000000104</v>
      </c>
      <c r="K1158" s="58">
        <v>229819.85</v>
      </c>
      <c r="L1158" s="58">
        <v>16342.16</v>
      </c>
      <c r="M1158" s="58">
        <v>11306.86</v>
      </c>
      <c r="N1158" s="58">
        <v>8147.07</v>
      </c>
      <c r="O1158" s="58">
        <v>31498.1</v>
      </c>
      <c r="P1158" s="58">
        <v>0</v>
      </c>
      <c r="Q1158" s="58">
        <v>-165.88590037649701</v>
      </c>
      <c r="R1158" s="58">
        <v>67128.304099623507</v>
      </c>
      <c r="S1158" s="58">
        <v>17182.085911229198</v>
      </c>
      <c r="T1158" s="58">
        <v>-0.02</v>
      </c>
      <c r="U1158" s="58">
        <v>1416.72</v>
      </c>
      <c r="V1158" s="58">
        <v>85727.090010852698</v>
      </c>
      <c r="W1158" s="58">
        <v>144092.75998914699</v>
      </c>
      <c r="X1158" s="58">
        <v>28596.48</v>
      </c>
      <c r="Y1158" s="58">
        <v>19.829999999999998</v>
      </c>
      <c r="Z1158" s="58">
        <v>470.98</v>
      </c>
      <c r="AA1158" s="58">
        <v>5915.65</v>
      </c>
      <c r="AB1158" s="58">
        <v>515.01830188679003</v>
      </c>
      <c r="AC1158" s="58">
        <v>0</v>
      </c>
      <c r="AD1158" s="58">
        <v>35517.9583018868</v>
      </c>
      <c r="AE1158" s="58">
        <v>4200</v>
      </c>
      <c r="AF1158" s="58">
        <v>0</v>
      </c>
      <c r="AG1158" s="58">
        <v>510.85</v>
      </c>
      <c r="AH1158" s="58">
        <v>270.3</v>
      </c>
      <c r="AI1158" s="58">
        <v>0</v>
      </c>
      <c r="AJ1158" s="58">
        <v>0</v>
      </c>
      <c r="AK1158" s="58">
        <v>33.64</v>
      </c>
      <c r="AL1158" s="58">
        <v>0</v>
      </c>
      <c r="AM1158" s="58">
        <v>1580.29</v>
      </c>
      <c r="AN1158" s="58">
        <v>606.79999999999995</v>
      </c>
      <c r="AO1158" s="58">
        <v>586.04</v>
      </c>
      <c r="AP1158" s="58">
        <v>0</v>
      </c>
      <c r="AQ1158" s="58">
        <v>0</v>
      </c>
      <c r="AR1158" s="58">
        <v>0</v>
      </c>
      <c r="AS1158" s="58">
        <v>0</v>
      </c>
      <c r="AT1158" s="58">
        <v>0</v>
      </c>
      <c r="AU1158" s="58">
        <v>0</v>
      </c>
      <c r="AV1158" s="58">
        <v>1683.3843872878499</v>
      </c>
      <c r="AW1158" s="58">
        <v>9471.3043872878497</v>
      </c>
      <c r="AX1158" s="58">
        <v>29182.54</v>
      </c>
      <c r="AY1158" s="58">
        <v>1050</v>
      </c>
      <c r="AZ1158" s="58">
        <v>30232.54</v>
      </c>
      <c r="BA1158" s="58">
        <v>68870.957299972302</v>
      </c>
    </row>
    <row r="1159" spans="1:53">
      <c r="A1159" s="56">
        <v>202407</v>
      </c>
      <c r="B1159" s="56" t="s">
        <v>528</v>
      </c>
      <c r="C1159" s="56" t="s">
        <v>250</v>
      </c>
      <c r="D1159" s="56" t="s">
        <v>249</v>
      </c>
      <c r="E1159" s="62" t="str">
        <f>VLOOKUP(C1159,'[2]2024年门店-截止10.31'!A:C,3,0)</f>
        <v>营业</v>
      </c>
      <c r="F1159" s="63">
        <f>VLOOKUP(C1159,[2]面积!A:B,2,0)</f>
        <v>101.71</v>
      </c>
      <c r="G1159" s="57" t="str">
        <f>IF(OR(E1159="营业",E1159="装修中"),VLOOKUP(C1159,[2]当前组织架构!C:H,6,0),"")</f>
        <v>戴斌</v>
      </c>
      <c r="H1159" s="57" t="str">
        <f>IF(OR(E1159="营业",E1159="装修中"),VLOOKUP(C1159,[2]当前组织架构!C:H,5,0),"")</f>
        <v>王炎根</v>
      </c>
      <c r="I1159" s="58">
        <v>142092.73000000001</v>
      </c>
      <c r="J1159" s="58">
        <v>8042.9800000000096</v>
      </c>
      <c r="K1159" s="58">
        <v>134049.75</v>
      </c>
      <c r="L1159" s="58">
        <v>7943.57</v>
      </c>
      <c r="M1159" s="58">
        <v>8597.8799999999992</v>
      </c>
      <c r="N1159" s="58">
        <v>3877.45</v>
      </c>
      <c r="O1159" s="58">
        <v>20536.849999999999</v>
      </c>
      <c r="P1159" s="58">
        <v>0</v>
      </c>
      <c r="Q1159" s="58">
        <v>-652.46232624318804</v>
      </c>
      <c r="R1159" s="58">
        <v>40303.2876737568</v>
      </c>
      <c r="S1159" s="58">
        <v>6988.7695115020897</v>
      </c>
      <c r="T1159" s="58">
        <v>0</v>
      </c>
      <c r="U1159" s="58">
        <v>1802.89</v>
      </c>
      <c r="V1159" s="58">
        <v>49094.947185258898</v>
      </c>
      <c r="W1159" s="58">
        <v>84954.802814741095</v>
      </c>
      <c r="X1159" s="58">
        <v>18200</v>
      </c>
      <c r="Y1159" s="58">
        <v>1191.26</v>
      </c>
      <c r="Z1159" s="58">
        <v>1301.94</v>
      </c>
      <c r="AA1159" s="58">
        <v>6568.44</v>
      </c>
      <c r="AB1159" s="58">
        <v>431.71849056603997</v>
      </c>
      <c r="AC1159" s="58">
        <v>0</v>
      </c>
      <c r="AD1159" s="58">
        <v>27693.358490565999</v>
      </c>
      <c r="AE1159" s="58">
        <v>4000</v>
      </c>
      <c r="AF1159" s="58">
        <v>0</v>
      </c>
      <c r="AG1159" s="58">
        <v>265.52</v>
      </c>
      <c r="AH1159" s="58">
        <v>139</v>
      </c>
      <c r="AI1159" s="58">
        <v>0</v>
      </c>
      <c r="AJ1159" s="58">
        <v>113.28</v>
      </c>
      <c r="AK1159" s="58">
        <v>43.69</v>
      </c>
      <c r="AL1159" s="58">
        <v>0</v>
      </c>
      <c r="AM1159" s="58">
        <v>717.99</v>
      </c>
      <c r="AN1159" s="58">
        <v>606.79999999999995</v>
      </c>
      <c r="AO1159" s="58">
        <v>495.03</v>
      </c>
      <c r="AP1159" s="58">
        <v>0</v>
      </c>
      <c r="AQ1159" s="58">
        <v>0</v>
      </c>
      <c r="AR1159" s="58">
        <v>0</v>
      </c>
      <c r="AS1159" s="58">
        <v>0</v>
      </c>
      <c r="AT1159" s="58">
        <v>0</v>
      </c>
      <c r="AU1159" s="58">
        <v>0</v>
      </c>
      <c r="AV1159" s="58">
        <v>1827.2322468196201</v>
      </c>
      <c r="AW1159" s="58">
        <v>8208.5422468196193</v>
      </c>
      <c r="AX1159" s="58">
        <v>17301.352380952401</v>
      </c>
      <c r="AY1159" s="58">
        <v>4605.7358490566003</v>
      </c>
      <c r="AZ1159" s="58">
        <v>21907.088230009002</v>
      </c>
      <c r="BA1159" s="58">
        <v>27145.813847346501</v>
      </c>
    </row>
    <row r="1160" spans="1:53">
      <c r="A1160" s="56">
        <v>202407</v>
      </c>
      <c r="B1160" s="56" t="s">
        <v>528</v>
      </c>
      <c r="C1160" s="56" t="s">
        <v>254</v>
      </c>
      <c r="D1160" s="56" t="s">
        <v>253</v>
      </c>
      <c r="E1160" s="62" t="str">
        <f>VLOOKUP(C1160,'[2]2024年门店-截止10.31'!A:C,3,0)</f>
        <v>营业</v>
      </c>
      <c r="F1160" s="63">
        <f>VLOOKUP(C1160,[2]面积!A:B,2,0)</f>
        <v>76</v>
      </c>
      <c r="G1160" s="57" t="str">
        <f>IF(OR(E1160="营业",E1160="装修中"),VLOOKUP(C1160,[2]当前组织架构!C:H,6,0),"")</f>
        <v>戴斌</v>
      </c>
      <c r="H1160" s="57" t="str">
        <f>IF(OR(E1160="营业",E1160="装修中"),VLOOKUP(C1160,[2]当前组织架构!C:H,5,0),"")</f>
        <v>王炎根</v>
      </c>
      <c r="I1160" s="58">
        <v>190133.85</v>
      </c>
      <c r="J1160" s="58">
        <v>10762.29</v>
      </c>
      <c r="K1160" s="58">
        <v>179371.56</v>
      </c>
      <c r="L1160" s="58">
        <v>9769.82</v>
      </c>
      <c r="M1160" s="58">
        <v>8959.6299999999992</v>
      </c>
      <c r="N1160" s="58">
        <v>7357.92</v>
      </c>
      <c r="O1160" s="58">
        <v>23412.59</v>
      </c>
      <c r="P1160" s="58">
        <v>0</v>
      </c>
      <c r="Q1160" s="58">
        <v>-788.57935822307604</v>
      </c>
      <c r="R1160" s="58">
        <v>48711.380641776901</v>
      </c>
      <c r="S1160" s="58">
        <v>8112.6358672497699</v>
      </c>
      <c r="T1160" s="58">
        <v>0</v>
      </c>
      <c r="U1160" s="58">
        <v>6005.07</v>
      </c>
      <c r="V1160" s="58">
        <v>62829.086509026703</v>
      </c>
      <c r="W1160" s="58">
        <v>116542.473490973</v>
      </c>
      <c r="X1160" s="58">
        <v>25511</v>
      </c>
      <c r="Y1160" s="58">
        <v>284.8</v>
      </c>
      <c r="Z1160" s="58">
        <v>1846.33</v>
      </c>
      <c r="AA1160" s="58">
        <v>4943.26</v>
      </c>
      <c r="AB1160" s="58">
        <v>329.79867924528003</v>
      </c>
      <c r="AC1160" s="58">
        <v>0</v>
      </c>
      <c r="AD1160" s="58">
        <v>32915.188679245301</v>
      </c>
      <c r="AE1160" s="58">
        <v>6273.6</v>
      </c>
      <c r="AF1160" s="58">
        <v>0</v>
      </c>
      <c r="AG1160" s="58">
        <v>408.07</v>
      </c>
      <c r="AH1160" s="58">
        <v>118.33</v>
      </c>
      <c r="AI1160" s="58">
        <v>0</v>
      </c>
      <c r="AJ1160" s="58">
        <v>69.03</v>
      </c>
      <c r="AK1160" s="58">
        <v>45.44</v>
      </c>
      <c r="AL1160" s="58">
        <v>0</v>
      </c>
      <c r="AM1160" s="58">
        <v>1094.1199999999999</v>
      </c>
      <c r="AN1160" s="58">
        <v>785.11</v>
      </c>
      <c r="AO1160" s="58">
        <v>593.88</v>
      </c>
      <c r="AP1160" s="58">
        <v>0</v>
      </c>
      <c r="AQ1160" s="58">
        <v>0</v>
      </c>
      <c r="AR1160" s="58">
        <v>0</v>
      </c>
      <c r="AS1160" s="58">
        <v>0</v>
      </c>
      <c r="AT1160" s="58">
        <v>0</v>
      </c>
      <c r="AU1160" s="58">
        <v>0</v>
      </c>
      <c r="AV1160" s="58">
        <v>1827.2322468196201</v>
      </c>
      <c r="AW1160" s="58">
        <v>11214.8122468196</v>
      </c>
      <c r="AX1160" s="58">
        <v>24726.780952380999</v>
      </c>
      <c r="AY1160" s="58">
        <v>4361.6320754716999</v>
      </c>
      <c r="AZ1160" s="58">
        <v>29088.413027852701</v>
      </c>
      <c r="BA1160" s="58">
        <v>43324.0595370554</v>
      </c>
    </row>
    <row r="1161" spans="1:53">
      <c r="A1161" s="56">
        <v>202407</v>
      </c>
      <c r="B1161" s="56" t="s">
        <v>528</v>
      </c>
      <c r="C1161" s="56" t="s">
        <v>256</v>
      </c>
      <c r="D1161" s="56" t="s">
        <v>255</v>
      </c>
      <c r="E1161" s="62" t="str">
        <f>VLOOKUP(C1161,'[2]2024年门店-截止10.31'!A:C,3,0)</f>
        <v>营业</v>
      </c>
      <c r="F1161" s="63">
        <f>VLOOKUP(C1161,[2]面积!A:B,2,0)</f>
        <v>73</v>
      </c>
      <c r="G1161" s="57" t="str">
        <f>IF(OR(E1161="营业",E1161="装修中"),VLOOKUP(C1161,[2]当前组织架构!C:H,6,0),"")</f>
        <v>戴斌</v>
      </c>
      <c r="H1161" s="57" t="str">
        <f>IF(OR(E1161="营业",E1161="装修中"),VLOOKUP(C1161,[2]当前组织架构!C:H,5,0),"")</f>
        <v>王炎根</v>
      </c>
      <c r="I1161" s="58">
        <v>132145.03</v>
      </c>
      <c r="J1161" s="58">
        <v>7479.91</v>
      </c>
      <c r="K1161" s="58">
        <v>124665.12</v>
      </c>
      <c r="L1161" s="58">
        <v>7468.06</v>
      </c>
      <c r="M1161" s="58">
        <v>7279.18</v>
      </c>
      <c r="N1161" s="58">
        <v>4037.17</v>
      </c>
      <c r="O1161" s="58">
        <v>17360.349999999999</v>
      </c>
      <c r="P1161" s="58">
        <v>0</v>
      </c>
      <c r="Q1161" s="58">
        <v>-575.81888235722101</v>
      </c>
      <c r="R1161" s="58">
        <v>35568.941117642797</v>
      </c>
      <c r="S1161" s="58">
        <v>5986.5745470993397</v>
      </c>
      <c r="T1161" s="58">
        <v>0</v>
      </c>
      <c r="U1161" s="58">
        <v>11395.6</v>
      </c>
      <c r="V1161" s="58">
        <v>52951.115664742101</v>
      </c>
      <c r="W1161" s="58">
        <v>71714.004335257894</v>
      </c>
      <c r="X1161" s="58">
        <v>21522</v>
      </c>
      <c r="Y1161" s="58">
        <v>3952.8</v>
      </c>
      <c r="Z1161" s="58">
        <v>1221.81</v>
      </c>
      <c r="AA1161" s="58">
        <v>5724.92</v>
      </c>
      <c r="AB1161" s="58">
        <v>1666.55094339623</v>
      </c>
      <c r="AC1161" s="58">
        <v>0</v>
      </c>
      <c r="AD1161" s="58">
        <v>34088.080943396199</v>
      </c>
      <c r="AE1161" s="58">
        <v>6202</v>
      </c>
      <c r="AF1161" s="58">
        <v>0</v>
      </c>
      <c r="AG1161" s="58">
        <v>207.05</v>
      </c>
      <c r="AH1161" s="58">
        <v>95.04</v>
      </c>
      <c r="AI1161" s="58">
        <v>233</v>
      </c>
      <c r="AJ1161" s="58">
        <v>33.630000000000003</v>
      </c>
      <c r="AK1161" s="58">
        <v>37.75</v>
      </c>
      <c r="AL1161" s="58">
        <v>0</v>
      </c>
      <c r="AM1161" s="58">
        <v>1024.95</v>
      </c>
      <c r="AN1161" s="58">
        <v>635.1</v>
      </c>
      <c r="AO1161" s="58">
        <v>504.21</v>
      </c>
      <c r="AP1161" s="58">
        <v>0</v>
      </c>
      <c r="AQ1161" s="58">
        <v>0</v>
      </c>
      <c r="AR1161" s="58">
        <v>0</v>
      </c>
      <c r="AS1161" s="58">
        <v>0</v>
      </c>
      <c r="AT1161" s="58">
        <v>0</v>
      </c>
      <c r="AU1161" s="58">
        <v>0</v>
      </c>
      <c r="AV1161" s="58">
        <v>1827.2322468196201</v>
      </c>
      <c r="AW1161" s="58">
        <v>10799.962246819599</v>
      </c>
      <c r="AX1161" s="58">
        <v>14256.342857142899</v>
      </c>
      <c r="AY1161" s="58">
        <v>3142.0754716981101</v>
      </c>
      <c r="AZ1161" s="58">
        <v>17398.418328840999</v>
      </c>
      <c r="BA1161" s="58">
        <v>9427.5428162010903</v>
      </c>
    </row>
    <row r="1162" spans="1:53">
      <c r="A1162" s="56">
        <v>202407</v>
      </c>
      <c r="B1162" s="56" t="s">
        <v>528</v>
      </c>
      <c r="C1162" s="56" t="s">
        <v>258</v>
      </c>
      <c r="D1162" s="56" t="s">
        <v>257</v>
      </c>
      <c r="E1162" s="62" t="str">
        <f>VLOOKUP(C1162,'[2]2024年门店-截止10.31'!A:C,3,0)</f>
        <v>营业</v>
      </c>
      <c r="F1162" s="63">
        <f>VLOOKUP(C1162,[2]面积!A:B,2,0)</f>
        <v>60.05</v>
      </c>
      <c r="G1162" s="57" t="str">
        <f>IF(OR(E1162="营业",E1162="装修中"),VLOOKUP(C1162,[2]当前组织架构!C:H,6,0),"")</f>
        <v>江远洋</v>
      </c>
      <c r="H1162" s="57" t="str">
        <f>IF(OR(E1162="营业",E1162="装修中"),VLOOKUP(C1162,[2]当前组织架构!C:H,5,0),"")</f>
        <v>严彪</v>
      </c>
      <c r="I1162" s="58">
        <v>156011.99</v>
      </c>
      <c r="J1162" s="58">
        <v>8830.8700000000008</v>
      </c>
      <c r="K1162" s="58">
        <v>147181.12</v>
      </c>
      <c r="L1162" s="58">
        <v>9028.9500000000007</v>
      </c>
      <c r="M1162" s="58">
        <v>8368.6200000000008</v>
      </c>
      <c r="N1162" s="58">
        <v>6239.13</v>
      </c>
      <c r="O1162" s="58">
        <v>18764.990000000002</v>
      </c>
      <c r="P1162" s="58">
        <v>0</v>
      </c>
      <c r="Q1162" s="58">
        <v>-675.49746480146302</v>
      </c>
      <c r="R1162" s="58">
        <v>41726.192535198497</v>
      </c>
      <c r="S1162" s="58">
        <v>6643.2430918024402</v>
      </c>
      <c r="T1162" s="58">
        <v>0</v>
      </c>
      <c r="U1162" s="58">
        <v>2321.39</v>
      </c>
      <c r="V1162" s="58">
        <v>50690.825627001002</v>
      </c>
      <c r="W1162" s="58">
        <v>96490.294372998993</v>
      </c>
      <c r="X1162" s="58">
        <v>21338.959999999999</v>
      </c>
      <c r="Y1162" s="58">
        <v>183.1</v>
      </c>
      <c r="Z1162" s="58">
        <v>2802.2</v>
      </c>
      <c r="AA1162" s="58">
        <v>1302.06</v>
      </c>
      <c r="AB1162" s="58">
        <v>2149.4786792452801</v>
      </c>
      <c r="AC1162" s="58">
        <v>0</v>
      </c>
      <c r="AD1162" s="58">
        <v>27775.798679245301</v>
      </c>
      <c r="AE1162" s="58">
        <v>6539.48</v>
      </c>
      <c r="AF1162" s="58">
        <v>41.55</v>
      </c>
      <c r="AG1162" s="58">
        <v>349.74</v>
      </c>
      <c r="AH1162" s="58">
        <v>299.19</v>
      </c>
      <c r="AI1162" s="58">
        <v>816</v>
      </c>
      <c r="AJ1162" s="58">
        <v>0</v>
      </c>
      <c r="AK1162" s="58">
        <v>50.94</v>
      </c>
      <c r="AL1162" s="58">
        <v>0</v>
      </c>
      <c r="AM1162" s="58">
        <v>704.93</v>
      </c>
      <c r="AN1162" s="58">
        <v>989.82</v>
      </c>
      <c r="AO1162" s="58">
        <v>557.49</v>
      </c>
      <c r="AP1162" s="58">
        <v>0</v>
      </c>
      <c r="AQ1162" s="58">
        <v>2225</v>
      </c>
      <c r="AR1162" s="58">
        <v>0</v>
      </c>
      <c r="AS1162" s="58">
        <v>0</v>
      </c>
      <c r="AT1162" s="58">
        <v>0</v>
      </c>
      <c r="AU1162" s="58">
        <v>0</v>
      </c>
      <c r="AV1162" s="58">
        <v>2770.6295666368001</v>
      </c>
      <c r="AW1162" s="58">
        <v>15344.7695666368</v>
      </c>
      <c r="AX1162" s="58">
        <v>34863.809523809497</v>
      </c>
      <c r="AY1162" s="58">
        <v>5136.7924528301901</v>
      </c>
      <c r="AZ1162" s="58">
        <v>40000.6019766397</v>
      </c>
      <c r="BA1162" s="58">
        <v>13369.124150477201</v>
      </c>
    </row>
    <row r="1163" spans="1:53">
      <c r="A1163" s="56">
        <v>202407</v>
      </c>
      <c r="B1163" s="56" t="s">
        <v>528</v>
      </c>
      <c r="C1163" s="56" t="s">
        <v>260</v>
      </c>
      <c r="D1163" s="56" t="s">
        <v>259</v>
      </c>
      <c r="E1163" s="62" t="str">
        <f>VLOOKUP(C1163,'[2]2024年门店-截止10.31'!A:C,3,0)</f>
        <v>营业</v>
      </c>
      <c r="F1163" s="63">
        <f>VLOOKUP(C1163,[2]面积!A:B,2,0)</f>
        <v>81.28</v>
      </c>
      <c r="G1163" s="57" t="str">
        <f>IF(OR(E1163="营业",E1163="装修中"),VLOOKUP(C1163,[2]当前组织架构!C:H,6,0),"")</f>
        <v>江远洋</v>
      </c>
      <c r="H1163" s="57" t="str">
        <f>IF(OR(E1163="营业",E1163="装修中"),VLOOKUP(C1163,[2]当前组织架构!C:H,5,0),"")</f>
        <v>严彪</v>
      </c>
      <c r="I1163" s="58">
        <v>120975.43</v>
      </c>
      <c r="J1163" s="58">
        <v>6847.67</v>
      </c>
      <c r="K1163" s="58">
        <v>114127.76</v>
      </c>
      <c r="L1163" s="58">
        <v>7077.51</v>
      </c>
      <c r="M1163" s="58">
        <v>5661.31</v>
      </c>
      <c r="N1163" s="58">
        <v>6284.37</v>
      </c>
      <c r="O1163" s="58">
        <v>15318.92</v>
      </c>
      <c r="P1163" s="58">
        <v>0</v>
      </c>
      <c r="Q1163" s="58">
        <v>-547.10102924984801</v>
      </c>
      <c r="R1163" s="58">
        <v>33795.008970750197</v>
      </c>
      <c r="S1163" s="58">
        <v>5409.1510333829301</v>
      </c>
      <c r="T1163" s="58">
        <v>0</v>
      </c>
      <c r="U1163" s="58">
        <v>2354.88</v>
      </c>
      <c r="V1163" s="58">
        <v>41559.040004133101</v>
      </c>
      <c r="W1163" s="58">
        <v>72568.719995866893</v>
      </c>
      <c r="X1163" s="58">
        <v>15427.96</v>
      </c>
      <c r="Y1163" s="58">
        <v>895.17</v>
      </c>
      <c r="Z1163" s="58">
        <v>1461.39</v>
      </c>
      <c r="AA1163" s="58">
        <v>-56.52</v>
      </c>
      <c r="AB1163" s="58">
        <v>1781.27</v>
      </c>
      <c r="AC1163" s="58">
        <v>0</v>
      </c>
      <c r="AD1163" s="58">
        <v>19509.27</v>
      </c>
      <c r="AE1163" s="58">
        <v>9248.5</v>
      </c>
      <c r="AF1163" s="58">
        <v>0</v>
      </c>
      <c r="AG1163" s="58">
        <v>48.16</v>
      </c>
      <c r="AH1163" s="58">
        <v>305</v>
      </c>
      <c r="AI1163" s="58">
        <v>1115</v>
      </c>
      <c r="AJ1163" s="58">
        <v>88.5</v>
      </c>
      <c r="AK1163" s="58">
        <v>41.73</v>
      </c>
      <c r="AL1163" s="58">
        <v>0</v>
      </c>
      <c r="AM1163" s="58">
        <v>828.11</v>
      </c>
      <c r="AN1163" s="58">
        <v>389.82</v>
      </c>
      <c r="AO1163" s="58">
        <v>431</v>
      </c>
      <c r="AP1163" s="58">
        <v>0</v>
      </c>
      <c r="AQ1163" s="58">
        <v>2577.4</v>
      </c>
      <c r="AR1163" s="58">
        <v>0</v>
      </c>
      <c r="AS1163" s="58">
        <v>0</v>
      </c>
      <c r="AT1163" s="58">
        <v>0</v>
      </c>
      <c r="AU1163" s="58">
        <v>0</v>
      </c>
      <c r="AV1163" s="58">
        <v>2053.3420554058998</v>
      </c>
      <c r="AW1163" s="58">
        <v>17126.562055405899</v>
      </c>
      <c r="AX1163" s="58">
        <v>24771.428571428602</v>
      </c>
      <c r="AY1163" s="58">
        <v>3833.96226415094</v>
      </c>
      <c r="AZ1163" s="58">
        <v>28605.390835579499</v>
      </c>
      <c r="BA1163" s="58">
        <v>7327.4971048814496</v>
      </c>
    </row>
    <row r="1164" spans="1:53">
      <c r="A1164" s="56">
        <v>202407</v>
      </c>
      <c r="B1164" s="56" t="s">
        <v>528</v>
      </c>
      <c r="C1164" s="56" t="s">
        <v>262</v>
      </c>
      <c r="D1164" s="56" t="s">
        <v>261</v>
      </c>
      <c r="E1164" s="62" t="str">
        <f>VLOOKUP(C1164,'[2]2024年门店-截止10.31'!A:C,3,0)</f>
        <v>营业</v>
      </c>
      <c r="F1164" s="63">
        <f>VLOOKUP(C1164,[2]面积!A:B,2,0)</f>
        <v>58</v>
      </c>
      <c r="G1164" s="57" t="str">
        <f>IF(OR(E1164="营业",E1164="装修中"),VLOOKUP(C1164,[2]当前组织架构!C:H,6,0),"")</f>
        <v>江远洋</v>
      </c>
      <c r="H1164" s="57" t="str">
        <f>IF(OR(E1164="营业",E1164="装修中"),VLOOKUP(C1164,[2]当前组织架构!C:H,5,0),"")</f>
        <v>严彪</v>
      </c>
      <c r="I1164" s="58">
        <v>178036.43</v>
      </c>
      <c r="J1164" s="58">
        <v>10077.530000000001</v>
      </c>
      <c r="K1164" s="58">
        <v>167958.9</v>
      </c>
      <c r="L1164" s="58">
        <v>10471.620000000001</v>
      </c>
      <c r="M1164" s="58">
        <v>7632.78</v>
      </c>
      <c r="N1164" s="58">
        <v>5486.61</v>
      </c>
      <c r="O1164" s="58">
        <v>19787.64</v>
      </c>
      <c r="P1164" s="58">
        <v>0</v>
      </c>
      <c r="Q1164" s="58">
        <v>-691.06132565730297</v>
      </c>
      <c r="R1164" s="58">
        <v>42687.588674342704</v>
      </c>
      <c r="S1164" s="58">
        <v>6936.3242350861901</v>
      </c>
      <c r="T1164" s="58">
        <v>0</v>
      </c>
      <c r="U1164" s="58">
        <v>2299.69</v>
      </c>
      <c r="V1164" s="58">
        <v>51923.602909428897</v>
      </c>
      <c r="W1164" s="58">
        <v>116035.297090571</v>
      </c>
      <c r="X1164" s="58">
        <v>25819</v>
      </c>
      <c r="Y1164" s="58">
        <v>124.31</v>
      </c>
      <c r="Z1164" s="58">
        <v>2389.7600000000002</v>
      </c>
      <c r="AA1164" s="58">
        <v>2627.48</v>
      </c>
      <c r="AB1164" s="58">
        <v>976.43886792452804</v>
      </c>
      <c r="AC1164" s="58">
        <v>0</v>
      </c>
      <c r="AD1164" s="58">
        <v>31936.988867924501</v>
      </c>
      <c r="AE1164" s="58">
        <v>3201.65</v>
      </c>
      <c r="AF1164" s="58">
        <v>0</v>
      </c>
      <c r="AG1164" s="58">
        <v>51.2</v>
      </c>
      <c r="AH1164" s="58">
        <v>190.29</v>
      </c>
      <c r="AI1164" s="58">
        <v>800</v>
      </c>
      <c r="AJ1164" s="58">
        <v>60.18</v>
      </c>
      <c r="AK1164" s="58">
        <v>44.81</v>
      </c>
      <c r="AL1164" s="58">
        <v>0</v>
      </c>
      <c r="AM1164" s="58">
        <v>1052.45</v>
      </c>
      <c r="AN1164" s="58">
        <v>389.82</v>
      </c>
      <c r="AO1164" s="58">
        <v>564.84</v>
      </c>
      <c r="AP1164" s="58">
        <v>0</v>
      </c>
      <c r="AQ1164" s="58">
        <v>2400</v>
      </c>
      <c r="AR1164" s="58">
        <v>0</v>
      </c>
      <c r="AS1164" s="58">
        <v>0</v>
      </c>
      <c r="AT1164" s="58">
        <v>0</v>
      </c>
      <c r="AU1164" s="58">
        <v>0</v>
      </c>
      <c r="AV1164" s="58">
        <v>2770.6295666368001</v>
      </c>
      <c r="AW1164" s="58">
        <v>11525.8695666368</v>
      </c>
      <c r="AX1164" s="58">
        <v>30339.9047619048</v>
      </c>
      <c r="AY1164" s="58">
        <v>4781.2924528301901</v>
      </c>
      <c r="AZ1164" s="58">
        <v>35121.197214735002</v>
      </c>
      <c r="BA1164" s="58">
        <v>37451.241441274702</v>
      </c>
    </row>
    <row r="1165" spans="1:53">
      <c r="A1165" s="56">
        <v>202407</v>
      </c>
      <c r="B1165" s="56" t="s">
        <v>528</v>
      </c>
      <c r="C1165" s="56" t="s">
        <v>264</v>
      </c>
      <c r="D1165" s="56" t="s">
        <v>263</v>
      </c>
      <c r="E1165" s="62" t="str">
        <f>VLOOKUP(C1165,'[2]2024年门店-截止10.31'!A:C,3,0)</f>
        <v>营业</v>
      </c>
      <c r="F1165" s="63">
        <f>VLOOKUP(C1165,[2]面积!A:B,2,0)</f>
        <v>78</v>
      </c>
      <c r="G1165" s="57" t="str">
        <f>IF(OR(E1165="营业",E1165="装修中"),VLOOKUP(C1165,[2]当前组织架构!C:H,6,0),"")</f>
        <v>江远洋</v>
      </c>
      <c r="H1165" s="57" t="str">
        <f>IF(OR(E1165="营业",E1165="装修中"),VLOOKUP(C1165,[2]当前组织架构!C:H,5,0),"")</f>
        <v>许瑛伦</v>
      </c>
      <c r="I1165" s="58">
        <v>330290.76</v>
      </c>
      <c r="J1165" s="58">
        <v>18695.7</v>
      </c>
      <c r="K1165" s="58">
        <v>311595.06</v>
      </c>
      <c r="L1165" s="58">
        <v>17959.23</v>
      </c>
      <c r="M1165" s="58">
        <v>12919.26</v>
      </c>
      <c r="N1165" s="58">
        <v>7017.03</v>
      </c>
      <c r="O1165" s="58">
        <v>34133.379999999997</v>
      </c>
      <c r="P1165" s="58">
        <v>0</v>
      </c>
      <c r="Q1165" s="58">
        <v>-1147.48585121107</v>
      </c>
      <c r="R1165" s="58">
        <v>70881.414148788899</v>
      </c>
      <c r="S1165" s="58">
        <v>11820.3631976941</v>
      </c>
      <c r="T1165" s="58">
        <v>0</v>
      </c>
      <c r="U1165" s="58">
        <v>2318.09</v>
      </c>
      <c r="V1165" s="58">
        <v>85019.867346483006</v>
      </c>
      <c r="W1165" s="58">
        <v>226575.19265351701</v>
      </c>
      <c r="X1165" s="58">
        <v>35268.370000000003</v>
      </c>
      <c r="Y1165" s="58">
        <v>40.69</v>
      </c>
      <c r="Z1165" s="58">
        <v>3044.94</v>
      </c>
      <c r="AA1165" s="58">
        <v>1708.28</v>
      </c>
      <c r="AB1165" s="58">
        <v>2707.4815094339601</v>
      </c>
      <c r="AC1165" s="58">
        <v>0</v>
      </c>
      <c r="AD1165" s="58">
        <v>42769.761509434</v>
      </c>
      <c r="AE1165" s="58">
        <v>3842.28</v>
      </c>
      <c r="AF1165" s="58">
        <v>0</v>
      </c>
      <c r="AG1165" s="58">
        <v>333.98</v>
      </c>
      <c r="AH1165" s="58">
        <v>398</v>
      </c>
      <c r="AI1165" s="58">
        <v>800</v>
      </c>
      <c r="AJ1165" s="58">
        <v>360.72</v>
      </c>
      <c r="AK1165" s="58">
        <v>44.81</v>
      </c>
      <c r="AL1165" s="58">
        <v>0</v>
      </c>
      <c r="AM1165" s="58">
        <v>1519.27</v>
      </c>
      <c r="AN1165" s="58">
        <v>389.82</v>
      </c>
      <c r="AO1165" s="58">
        <v>438.51</v>
      </c>
      <c r="AP1165" s="58">
        <v>0</v>
      </c>
      <c r="AQ1165" s="58">
        <v>5917</v>
      </c>
      <c r="AR1165" s="58">
        <v>0</v>
      </c>
      <c r="AS1165" s="58">
        <v>0</v>
      </c>
      <c r="AT1165" s="58">
        <v>0</v>
      </c>
      <c r="AU1165" s="58">
        <v>0</v>
      </c>
      <c r="AV1165" s="58">
        <v>2053.3420554058998</v>
      </c>
      <c r="AW1165" s="58">
        <v>16097.732055405901</v>
      </c>
      <c r="AX1165" s="58">
        <v>39163.923809523803</v>
      </c>
      <c r="AY1165" s="58">
        <v>6622.64150943396</v>
      </c>
      <c r="AZ1165" s="58">
        <v>45786.565318957801</v>
      </c>
      <c r="BA1165" s="58">
        <v>121921.133769719</v>
      </c>
    </row>
    <row r="1166" spans="1:53">
      <c r="A1166" s="56">
        <v>202407</v>
      </c>
      <c r="B1166" s="56" t="s">
        <v>528</v>
      </c>
      <c r="C1166" s="56" t="s">
        <v>266</v>
      </c>
      <c r="D1166" s="56" t="s">
        <v>265</v>
      </c>
      <c r="E1166" s="62" t="str">
        <f>VLOOKUP(C1166,'[2]2024年门店-截止10.31'!A:C,3,0)</f>
        <v>营业</v>
      </c>
      <c r="F1166" s="63">
        <f>VLOOKUP(C1166,[2]面积!A:B,2,0)</f>
        <v>178</v>
      </c>
      <c r="G1166" s="57" t="str">
        <f>IF(OR(E1166="营业",E1166="装修中"),VLOOKUP(C1166,[2]当前组织架构!C:H,6,0),"")</f>
        <v>江远洋</v>
      </c>
      <c r="H1166" s="57" t="str">
        <f>IF(OR(E1166="营业",E1166="装修中"),VLOOKUP(C1166,[2]当前组织架构!C:H,5,0),"")</f>
        <v>严彪</v>
      </c>
      <c r="I1166" s="58">
        <v>165855.39000000001</v>
      </c>
      <c r="J1166" s="58">
        <v>9388.04000000001</v>
      </c>
      <c r="K1166" s="58">
        <v>156467.35</v>
      </c>
      <c r="L1166" s="58">
        <v>9039.11</v>
      </c>
      <c r="M1166" s="58">
        <v>7979.36</v>
      </c>
      <c r="N1166" s="58">
        <v>3822.85</v>
      </c>
      <c r="O1166" s="58">
        <v>17627.75</v>
      </c>
      <c r="P1166" s="58">
        <v>0</v>
      </c>
      <c r="Q1166" s="58">
        <v>-612.84725345310596</v>
      </c>
      <c r="R1166" s="58">
        <v>37856.222746546897</v>
      </c>
      <c r="S1166" s="58">
        <v>6170.1706988877204</v>
      </c>
      <c r="T1166" s="58">
        <v>0</v>
      </c>
      <c r="U1166" s="58">
        <v>2268.09</v>
      </c>
      <c r="V1166" s="58">
        <v>46294.483445434598</v>
      </c>
      <c r="W1166" s="58">
        <v>110172.866554565</v>
      </c>
      <c r="X1166" s="58">
        <v>25033</v>
      </c>
      <c r="Y1166" s="58">
        <v>223.79</v>
      </c>
      <c r="Z1166" s="58">
        <v>1975.33</v>
      </c>
      <c r="AA1166" s="58">
        <v>1701.03</v>
      </c>
      <c r="AB1166" s="58">
        <v>1798.73905660377</v>
      </c>
      <c r="AC1166" s="58">
        <v>0</v>
      </c>
      <c r="AD1166" s="58">
        <v>30731.889056603799</v>
      </c>
      <c r="AE1166" s="58">
        <v>5857.16</v>
      </c>
      <c r="AF1166" s="58">
        <v>66</v>
      </c>
      <c r="AG1166" s="58">
        <v>186.54</v>
      </c>
      <c r="AH1166" s="58">
        <v>393</v>
      </c>
      <c r="AI1166" s="58">
        <v>-1414.25</v>
      </c>
      <c r="AJ1166" s="58">
        <v>92.04</v>
      </c>
      <c r="AK1166" s="58">
        <v>44.81</v>
      </c>
      <c r="AL1166" s="58">
        <v>0</v>
      </c>
      <c r="AM1166" s="58">
        <v>675</v>
      </c>
      <c r="AN1166" s="58">
        <v>389.82</v>
      </c>
      <c r="AO1166" s="58">
        <v>388.38</v>
      </c>
      <c r="AP1166" s="58">
        <v>0</v>
      </c>
      <c r="AQ1166" s="58">
        <v>3295.3</v>
      </c>
      <c r="AR1166" s="58">
        <v>0</v>
      </c>
      <c r="AS1166" s="58">
        <v>0</v>
      </c>
      <c r="AT1166" s="58">
        <v>0</v>
      </c>
      <c r="AU1166" s="58">
        <v>0</v>
      </c>
      <c r="AV1166" s="58">
        <v>2770.6295666368001</v>
      </c>
      <c r="AW1166" s="58">
        <v>12744.4295666368</v>
      </c>
      <c r="AX1166" s="58">
        <v>15415.3904761905</v>
      </c>
      <c r="AY1166" s="58">
        <v>5349.5188679245302</v>
      </c>
      <c r="AZ1166" s="58">
        <v>20764.909344115</v>
      </c>
      <c r="BA1166" s="58">
        <v>45931.638587209403</v>
      </c>
    </row>
    <row r="1167" spans="1:53">
      <c r="A1167" s="56">
        <v>202407</v>
      </c>
      <c r="B1167" s="56" t="s">
        <v>528</v>
      </c>
      <c r="C1167" s="56" t="s">
        <v>268</v>
      </c>
      <c r="D1167" s="56" t="s">
        <v>267</v>
      </c>
      <c r="E1167" s="62" t="str">
        <f>VLOOKUP(C1167,'[2]2024年门店-截止10.31'!A:C,3,0)</f>
        <v>营业</v>
      </c>
      <c r="F1167" s="63">
        <f>VLOOKUP(C1167,[2]面积!A:B,2,0)</f>
        <v>129</v>
      </c>
      <c r="G1167" s="57" t="str">
        <f>IF(OR(E1167="营业",E1167="装修中"),VLOOKUP(C1167,[2]当前组织架构!C:H,6,0),"")</f>
        <v>江远洋</v>
      </c>
      <c r="H1167" s="57" t="str">
        <f>IF(OR(E1167="营业",E1167="装修中"),VLOOKUP(C1167,[2]当前组织架构!C:H,5,0),"")</f>
        <v>严彪</v>
      </c>
      <c r="I1167" s="58">
        <v>285250.48</v>
      </c>
      <c r="J1167" s="58">
        <v>16146.25</v>
      </c>
      <c r="K1167" s="58">
        <v>269104.23</v>
      </c>
      <c r="L1167" s="58">
        <v>15594.5</v>
      </c>
      <c r="M1167" s="58">
        <v>12041.75</v>
      </c>
      <c r="N1167" s="58">
        <v>8701.18</v>
      </c>
      <c r="O1167" s="58">
        <v>30922.01</v>
      </c>
      <c r="P1167" s="58">
        <v>0</v>
      </c>
      <c r="Q1167" s="58">
        <v>-1071.50401797584</v>
      </c>
      <c r="R1167" s="58">
        <v>66187.935982024195</v>
      </c>
      <c r="S1167" s="58">
        <v>10812.044255967199</v>
      </c>
      <c r="T1167" s="58">
        <v>0</v>
      </c>
      <c r="U1167" s="58">
        <v>2322.8000000000002</v>
      </c>
      <c r="V1167" s="58">
        <v>79322.780237991305</v>
      </c>
      <c r="W1167" s="58">
        <v>189781.449762009</v>
      </c>
      <c r="X1167" s="58">
        <v>35614.65</v>
      </c>
      <c r="Y1167" s="58">
        <v>2143.11</v>
      </c>
      <c r="Z1167" s="58">
        <v>1426.79</v>
      </c>
      <c r="AA1167" s="58">
        <v>892.67</v>
      </c>
      <c r="AB1167" s="58">
        <v>3619.37339622642</v>
      </c>
      <c r="AC1167" s="58">
        <v>0</v>
      </c>
      <c r="AD1167" s="58">
        <v>43696.593396226403</v>
      </c>
      <c r="AE1167" s="58">
        <v>14972.53</v>
      </c>
      <c r="AF1167" s="58">
        <v>600</v>
      </c>
      <c r="AG1167" s="58">
        <v>84.16</v>
      </c>
      <c r="AH1167" s="58">
        <v>190</v>
      </c>
      <c r="AI1167" s="58">
        <v>3275.25</v>
      </c>
      <c r="AJ1167" s="58">
        <v>138.06</v>
      </c>
      <c r="AK1167" s="58">
        <v>44.81</v>
      </c>
      <c r="AL1167" s="58">
        <v>0</v>
      </c>
      <c r="AM1167" s="58">
        <v>1906.4</v>
      </c>
      <c r="AN1167" s="58">
        <v>389.82</v>
      </c>
      <c r="AO1167" s="58">
        <v>753.71</v>
      </c>
      <c r="AP1167" s="58">
        <v>0</v>
      </c>
      <c r="AQ1167" s="58">
        <v>7824.3</v>
      </c>
      <c r="AR1167" s="58">
        <v>0</v>
      </c>
      <c r="AS1167" s="58">
        <v>0</v>
      </c>
      <c r="AT1167" s="58">
        <v>0</v>
      </c>
      <c r="AU1167" s="58">
        <v>0</v>
      </c>
      <c r="AV1167" s="58">
        <v>2770.6295666368001</v>
      </c>
      <c r="AW1167" s="58">
        <v>32949.669566636803</v>
      </c>
      <c r="AX1167" s="58">
        <v>99315</v>
      </c>
      <c r="AY1167" s="58">
        <v>5273.5849056603802</v>
      </c>
      <c r="AZ1167" s="58">
        <v>104588.58490566</v>
      </c>
      <c r="BA1167" s="58">
        <v>8546.6018934854092</v>
      </c>
    </row>
    <row r="1168" spans="1:53">
      <c r="A1168" s="56">
        <v>202407</v>
      </c>
      <c r="B1168" s="56" t="s">
        <v>528</v>
      </c>
      <c r="C1168" s="56" t="s">
        <v>272</v>
      </c>
      <c r="D1168" s="56" t="s">
        <v>271</v>
      </c>
      <c r="E1168" s="62" t="str">
        <f>VLOOKUP(C1168,'[2]2024年门店-截止10.31'!A:C,3,0)</f>
        <v>营业</v>
      </c>
      <c r="F1168" s="63">
        <f>VLOOKUP(C1168,[2]面积!A:B,2,0)</f>
        <v>107.5</v>
      </c>
      <c r="G1168" s="57" t="str">
        <f>IF(OR(E1168="营业",E1168="装修中"),VLOOKUP(C1168,[2]当前组织架构!C:H,6,0),"")</f>
        <v>江远洋</v>
      </c>
      <c r="H1168" s="57" t="str">
        <f>IF(OR(E1168="营业",E1168="装修中"),VLOOKUP(C1168,[2]当前组织架构!C:H,5,0),"")</f>
        <v>许瑛伦</v>
      </c>
      <c r="I1168" s="58">
        <v>171542.51</v>
      </c>
      <c r="J1168" s="58">
        <v>4996.38</v>
      </c>
      <c r="K1168" s="58">
        <v>166546.13</v>
      </c>
      <c r="L1168" s="58">
        <v>9449.15</v>
      </c>
      <c r="M1168" s="58">
        <v>9364.6</v>
      </c>
      <c r="N1168" s="58">
        <v>3690.76</v>
      </c>
      <c r="O1168" s="58">
        <v>22176.17</v>
      </c>
      <c r="P1168" s="58">
        <v>0</v>
      </c>
      <c r="Q1168" s="58">
        <v>-711.80384710150599</v>
      </c>
      <c r="R1168" s="58">
        <v>43968.876152898498</v>
      </c>
      <c r="S1168" s="58">
        <v>7570.1968728025904</v>
      </c>
      <c r="T1168" s="58">
        <v>0</v>
      </c>
      <c r="U1168" s="58">
        <v>4306.41</v>
      </c>
      <c r="V1168" s="58">
        <v>55845.483025701098</v>
      </c>
      <c r="W1168" s="58">
        <v>110700.646974299</v>
      </c>
      <c r="X1168" s="58">
        <v>17813.22</v>
      </c>
      <c r="Y1168" s="58">
        <v>81.900000000000006</v>
      </c>
      <c r="Z1168" s="58">
        <v>2542.46</v>
      </c>
      <c r="AA1168" s="58">
        <v>2123.08</v>
      </c>
      <c r="AB1168" s="58">
        <v>898.23226415094302</v>
      </c>
      <c r="AC1168" s="58">
        <v>0</v>
      </c>
      <c r="AD1168" s="58">
        <v>23458.892264150902</v>
      </c>
      <c r="AE1168" s="58">
        <v>6666.05</v>
      </c>
      <c r="AF1168" s="58">
        <v>0</v>
      </c>
      <c r="AG1168" s="58">
        <v>91.92</v>
      </c>
      <c r="AH1168" s="58">
        <v>0</v>
      </c>
      <c r="AI1168" s="58">
        <v>0</v>
      </c>
      <c r="AJ1168" s="58">
        <v>0</v>
      </c>
      <c r="AK1168" s="58">
        <v>44.81</v>
      </c>
      <c r="AL1168" s="58">
        <v>0</v>
      </c>
      <c r="AM1168" s="58">
        <v>921.01</v>
      </c>
      <c r="AN1168" s="58">
        <v>389.82</v>
      </c>
      <c r="AO1168" s="58">
        <v>667.82</v>
      </c>
      <c r="AP1168" s="58">
        <v>0</v>
      </c>
      <c r="AQ1168" s="58">
        <v>1500</v>
      </c>
      <c r="AR1168" s="58">
        <v>0</v>
      </c>
      <c r="AS1168" s="58">
        <v>0</v>
      </c>
      <c r="AT1168" s="58">
        <v>0</v>
      </c>
      <c r="AU1168" s="58">
        <v>0</v>
      </c>
      <c r="AV1168" s="58">
        <v>2053.3420554058998</v>
      </c>
      <c r="AW1168" s="58">
        <v>12334.7720554059</v>
      </c>
      <c r="AX1168" s="58">
        <v>26876</v>
      </c>
      <c r="AY1168" s="58">
        <v>3359.5</v>
      </c>
      <c r="AZ1168" s="58">
        <v>30235.5</v>
      </c>
      <c r="BA1168" s="58">
        <v>44671.482654742198</v>
      </c>
    </row>
    <row r="1169" spans="1:53">
      <c r="A1169" s="56">
        <v>202407</v>
      </c>
      <c r="B1169" s="56" t="s">
        <v>528</v>
      </c>
      <c r="C1169" s="56" t="s">
        <v>274</v>
      </c>
      <c r="D1169" s="56" t="s">
        <v>273</v>
      </c>
      <c r="E1169" s="62" t="str">
        <f>VLOOKUP(C1169,'[2]2024年门店-截止10.31'!A:C,3,0)</f>
        <v>营业</v>
      </c>
      <c r="F1169" s="63">
        <f>VLOOKUP(C1169,[2]面积!A:B,2,0)</f>
        <v>140.72</v>
      </c>
      <c r="G1169" s="57" t="str">
        <f>IF(OR(E1169="营业",E1169="装修中"),VLOOKUP(C1169,[2]当前组织架构!C:H,6,0),"")</f>
        <v>江远洋</v>
      </c>
      <c r="H1169" s="57" t="str">
        <f>IF(OR(E1169="营业",E1169="装修中"),VLOOKUP(C1169,[2]当前组织架构!C:H,5,0),"")</f>
        <v>许瑛伦</v>
      </c>
      <c r="I1169" s="58">
        <v>274844.57</v>
      </c>
      <c r="J1169" s="58">
        <v>8005.1799999999903</v>
      </c>
      <c r="K1169" s="58">
        <v>266839.39</v>
      </c>
      <c r="L1169" s="58">
        <v>13678.97</v>
      </c>
      <c r="M1169" s="58">
        <v>16046.48</v>
      </c>
      <c r="N1169" s="58">
        <v>8049.64</v>
      </c>
      <c r="O1169" s="58">
        <v>39036.07</v>
      </c>
      <c r="P1169" s="58">
        <v>0</v>
      </c>
      <c r="Q1169" s="58">
        <v>-1223.6716000814999</v>
      </c>
      <c r="R1169" s="58">
        <v>75587.488399918497</v>
      </c>
      <c r="S1169" s="58">
        <v>13230.5229202551</v>
      </c>
      <c r="T1169" s="58">
        <v>-0.02</v>
      </c>
      <c r="U1169" s="58">
        <v>7788.22</v>
      </c>
      <c r="V1169" s="58">
        <v>96606.211320173607</v>
      </c>
      <c r="W1169" s="58">
        <v>170233.178679826</v>
      </c>
      <c r="X1169" s="58">
        <v>28448.75</v>
      </c>
      <c r="Y1169" s="58">
        <v>0</v>
      </c>
      <c r="Z1169" s="58">
        <v>2434.6</v>
      </c>
      <c r="AA1169" s="58">
        <v>3779.73</v>
      </c>
      <c r="AB1169" s="58">
        <v>1606.37245283019</v>
      </c>
      <c r="AC1169" s="58">
        <v>0</v>
      </c>
      <c r="AD1169" s="58">
        <v>36269.452452830199</v>
      </c>
      <c r="AE1169" s="58">
        <v>6004.71</v>
      </c>
      <c r="AF1169" s="58">
        <v>16</v>
      </c>
      <c r="AG1169" s="58">
        <v>303.47000000000003</v>
      </c>
      <c r="AH1169" s="58">
        <v>604.80999999999995</v>
      </c>
      <c r="AI1169" s="58">
        <v>0</v>
      </c>
      <c r="AJ1169" s="58">
        <v>0</v>
      </c>
      <c r="AK1169" s="58">
        <v>0</v>
      </c>
      <c r="AL1169" s="58">
        <v>0</v>
      </c>
      <c r="AM1169" s="58">
        <v>1091.53</v>
      </c>
      <c r="AN1169" s="58">
        <v>683.06</v>
      </c>
      <c r="AO1169" s="58">
        <v>494.52</v>
      </c>
      <c r="AP1169" s="58">
        <v>0</v>
      </c>
      <c r="AQ1169" s="58">
        <v>4130</v>
      </c>
      <c r="AR1169" s="58">
        <v>0</v>
      </c>
      <c r="AS1169" s="58">
        <v>0</v>
      </c>
      <c r="AT1169" s="58">
        <v>0</v>
      </c>
      <c r="AU1169" s="58">
        <v>0</v>
      </c>
      <c r="AV1169" s="58">
        <v>2053.3420554058998</v>
      </c>
      <c r="AW1169" s="58">
        <v>15381.4420554059</v>
      </c>
      <c r="AX1169" s="58">
        <v>67059</v>
      </c>
      <c r="AY1169" s="58">
        <v>8595.6</v>
      </c>
      <c r="AZ1169" s="58">
        <v>75654.600000000006</v>
      </c>
      <c r="BA1169" s="58">
        <v>42927.684171589899</v>
      </c>
    </row>
    <row r="1170" spans="1:53">
      <c r="A1170" s="56">
        <v>202407</v>
      </c>
      <c r="B1170" s="56" t="s">
        <v>528</v>
      </c>
      <c r="C1170" s="56" t="s">
        <v>276</v>
      </c>
      <c r="D1170" s="56" t="s">
        <v>275</v>
      </c>
      <c r="E1170" s="62" t="str">
        <f>VLOOKUP(C1170,'[2]2024年门店-截止10.31'!A:C,3,0)</f>
        <v>已闭店</v>
      </c>
      <c r="F1170" s="63">
        <f>VLOOKUP(C1170,[2]面积!A:B,2,0)</f>
        <v>121.5</v>
      </c>
      <c r="G1170" s="57" t="str">
        <f>IF(OR(E1170="营业",E1170="装修中"),VLOOKUP(C1170,[2]当前组织架构!C:H,6,0),"")</f>
        <v/>
      </c>
      <c r="H1170" s="57" t="str">
        <f>IF(OR(E1170="营业",E1170="装修中"),VLOOKUP(C1170,[2]当前组织架构!C:H,5,0),"")</f>
        <v/>
      </c>
      <c r="I1170" s="58">
        <v>90607.82</v>
      </c>
      <c r="J1170" s="58">
        <v>2639.0600000000099</v>
      </c>
      <c r="K1170" s="58">
        <v>87968.76</v>
      </c>
      <c r="L1170" s="58">
        <v>3536.28</v>
      </c>
      <c r="M1170" s="58">
        <v>3222.95</v>
      </c>
      <c r="N1170" s="58">
        <v>837.82</v>
      </c>
      <c r="O1170" s="58">
        <v>9844.42</v>
      </c>
      <c r="P1170" s="58">
        <v>0</v>
      </c>
      <c r="Q1170" s="58">
        <v>-277.85847138193702</v>
      </c>
      <c r="R1170" s="58">
        <v>17163.611528618101</v>
      </c>
      <c r="S1170" s="58">
        <v>3236.8260525665601</v>
      </c>
      <c r="T1170" s="58">
        <v>0</v>
      </c>
      <c r="U1170" s="58">
        <v>6107.8</v>
      </c>
      <c r="V1170" s="58">
        <v>26508.2375811846</v>
      </c>
      <c r="W1170" s="58">
        <v>61460.522418815402</v>
      </c>
      <c r="X1170" s="58">
        <v>26046.5</v>
      </c>
      <c r="Y1170" s="58">
        <v>832.76</v>
      </c>
      <c r="Z1170" s="58">
        <v>4779</v>
      </c>
      <c r="AA1170" s="58">
        <v>7052.8</v>
      </c>
      <c r="AB1170" s="58">
        <v>644.77396226414999</v>
      </c>
      <c r="AC1170" s="58">
        <v>0</v>
      </c>
      <c r="AD1170" s="58">
        <v>39355.833962264202</v>
      </c>
      <c r="AE1170" s="58">
        <v>6345</v>
      </c>
      <c r="AF1170" s="58">
        <v>0</v>
      </c>
      <c r="AG1170" s="58">
        <v>250</v>
      </c>
      <c r="AH1170" s="58">
        <v>511</v>
      </c>
      <c r="AI1170" s="58">
        <v>0</v>
      </c>
      <c r="AJ1170" s="58">
        <v>0</v>
      </c>
      <c r="AK1170" s="58">
        <v>179.26</v>
      </c>
      <c r="AL1170" s="58">
        <v>0</v>
      </c>
      <c r="AM1170" s="58">
        <v>75.22</v>
      </c>
      <c r="AN1170" s="58">
        <v>500</v>
      </c>
      <c r="AO1170" s="58">
        <v>0</v>
      </c>
      <c r="AP1170" s="58">
        <v>0</v>
      </c>
      <c r="AQ1170" s="58">
        <v>0</v>
      </c>
      <c r="AR1170" s="58">
        <v>0</v>
      </c>
      <c r="AS1170" s="58">
        <v>0</v>
      </c>
      <c r="AT1170" s="58">
        <v>0</v>
      </c>
      <c r="AU1170" s="58">
        <v>0</v>
      </c>
      <c r="AV1170" s="58">
        <v>2053.3420554058998</v>
      </c>
      <c r="AW1170" s="58">
        <v>9913.8220554059008</v>
      </c>
      <c r="AX1170" s="58">
        <v>12219.97</v>
      </c>
      <c r="AY1170" s="58">
        <v>2116.4499999999998</v>
      </c>
      <c r="AZ1170" s="58">
        <v>14336.42</v>
      </c>
      <c r="BA1170" s="58">
        <v>-2145.5535988546999</v>
      </c>
    </row>
    <row r="1171" spans="1:53">
      <c r="A1171" s="56">
        <v>202407</v>
      </c>
      <c r="B1171" s="56" t="s">
        <v>528</v>
      </c>
      <c r="C1171" s="56" t="s">
        <v>278</v>
      </c>
      <c r="D1171" s="56" t="s">
        <v>277</v>
      </c>
      <c r="E1171" s="62" t="str">
        <f>VLOOKUP(C1171,'[2]2024年门店-截止10.31'!A:C,3,0)</f>
        <v>营业</v>
      </c>
      <c r="F1171" s="63">
        <f>VLOOKUP(C1171,[2]面积!A:B,2,0)</f>
        <v>130</v>
      </c>
      <c r="G1171" s="57" t="str">
        <f>IF(OR(E1171="营业",E1171="装修中"),VLOOKUP(C1171,[2]当前组织架构!C:H,6,0),"")</f>
        <v>江远洋</v>
      </c>
      <c r="H1171" s="57" t="str">
        <f>IF(OR(E1171="营业",E1171="装修中"),VLOOKUP(C1171,[2]当前组织架构!C:H,5,0),"")</f>
        <v>许瑛伦</v>
      </c>
      <c r="I1171" s="58">
        <v>330931.90999999997</v>
      </c>
      <c r="J1171" s="58">
        <v>9638.7899999999809</v>
      </c>
      <c r="K1171" s="58">
        <v>321293.12</v>
      </c>
      <c r="L1171" s="58">
        <v>18187.740000000002</v>
      </c>
      <c r="M1171" s="58">
        <v>18690.46</v>
      </c>
      <c r="N1171" s="58">
        <v>8564.2800000000007</v>
      </c>
      <c r="O1171" s="58">
        <v>43684.12</v>
      </c>
      <c r="P1171" s="58">
        <v>0</v>
      </c>
      <c r="Q1171" s="58">
        <v>-1419.86775400636</v>
      </c>
      <c r="R1171" s="58">
        <v>87706.732245993597</v>
      </c>
      <c r="S1171" s="58">
        <v>14969.755457806899</v>
      </c>
      <c r="T1171" s="58">
        <v>-0.01</v>
      </c>
      <c r="U1171" s="58">
        <v>8742.85</v>
      </c>
      <c r="V1171" s="58">
        <v>111419.327703801</v>
      </c>
      <c r="W1171" s="58">
        <v>209873.79229619901</v>
      </c>
      <c r="X1171" s="58">
        <v>34236.5</v>
      </c>
      <c r="Y1171" s="58">
        <v>267.67</v>
      </c>
      <c r="Z1171" s="58">
        <v>6039.94</v>
      </c>
      <c r="AA1171" s="58">
        <v>5556.57</v>
      </c>
      <c r="AB1171" s="58">
        <v>1664.9707547169801</v>
      </c>
      <c r="AC1171" s="58">
        <v>0</v>
      </c>
      <c r="AD1171" s="58">
        <v>47765.650754716997</v>
      </c>
      <c r="AE1171" s="58">
        <v>4537.83</v>
      </c>
      <c r="AF1171" s="58">
        <v>0</v>
      </c>
      <c r="AG1171" s="58">
        <v>556.25</v>
      </c>
      <c r="AH1171" s="58">
        <v>111.76</v>
      </c>
      <c r="AI1171" s="58">
        <v>0</v>
      </c>
      <c r="AJ1171" s="58">
        <v>56.4</v>
      </c>
      <c r="AK1171" s="58">
        <v>44.81</v>
      </c>
      <c r="AL1171" s="58">
        <v>0</v>
      </c>
      <c r="AM1171" s="58">
        <v>853.21</v>
      </c>
      <c r="AN1171" s="58">
        <v>389.82</v>
      </c>
      <c r="AO1171" s="58">
        <v>756.83</v>
      </c>
      <c r="AP1171" s="58">
        <v>0</v>
      </c>
      <c r="AQ1171" s="58">
        <v>2600</v>
      </c>
      <c r="AR1171" s="58">
        <v>0</v>
      </c>
      <c r="AS1171" s="58">
        <v>0</v>
      </c>
      <c r="AT1171" s="58">
        <v>0</v>
      </c>
      <c r="AU1171" s="58">
        <v>0</v>
      </c>
      <c r="AV1171" s="58">
        <v>2053.3420554058998</v>
      </c>
      <c r="AW1171" s="58">
        <v>11960.252055405899</v>
      </c>
      <c r="AX1171" s="58">
        <v>33108.080000000002</v>
      </c>
      <c r="AY1171" s="58">
        <v>7078.6</v>
      </c>
      <c r="AZ1171" s="58">
        <v>40186.68</v>
      </c>
      <c r="BA1171" s="58">
        <v>109961.209486076</v>
      </c>
    </row>
    <row r="1172" spans="1:53">
      <c r="A1172" s="56">
        <v>202407</v>
      </c>
      <c r="B1172" s="56" t="s">
        <v>528</v>
      </c>
      <c r="C1172" s="56" t="s">
        <v>280</v>
      </c>
      <c r="D1172" s="56" t="s">
        <v>279</v>
      </c>
      <c r="E1172" s="62" t="str">
        <f>VLOOKUP(C1172,'[2]2024年门店-截止10.31'!A:C,3,0)</f>
        <v>营业</v>
      </c>
      <c r="F1172" s="63">
        <f>VLOOKUP(C1172,[2]面积!A:B,2,0)</f>
        <v>81.93</v>
      </c>
      <c r="G1172" s="57" t="str">
        <f>IF(OR(E1172="营业",E1172="装修中"),VLOOKUP(C1172,[2]当前组织架构!C:H,6,0),"")</f>
        <v>江远洋</v>
      </c>
      <c r="H1172" s="57" t="str">
        <f>IF(OR(E1172="营业",E1172="装修中"),VLOOKUP(C1172,[2]当前组织架构!C:H,5,0),"")</f>
        <v>胡肖肖</v>
      </c>
      <c r="I1172" s="58">
        <v>220558.63</v>
      </c>
      <c r="J1172" s="58">
        <v>6424.04000000001</v>
      </c>
      <c r="K1172" s="58">
        <v>214134.59</v>
      </c>
      <c r="L1172" s="58">
        <v>14675.91</v>
      </c>
      <c r="M1172" s="58">
        <v>12617.8</v>
      </c>
      <c r="N1172" s="58">
        <v>7861.28</v>
      </c>
      <c r="O1172" s="58">
        <v>30290.41</v>
      </c>
      <c r="P1172" s="58">
        <v>0</v>
      </c>
      <c r="Q1172" s="58">
        <v>-1042.60471181497</v>
      </c>
      <c r="R1172" s="58">
        <v>64402.795288185</v>
      </c>
      <c r="S1172" s="58">
        <v>10568.4417962383</v>
      </c>
      <c r="T1172" s="58">
        <v>-0.01</v>
      </c>
      <c r="U1172" s="58">
        <v>9941.3700000000008</v>
      </c>
      <c r="V1172" s="58">
        <v>84912.597084423294</v>
      </c>
      <c r="W1172" s="58">
        <v>129221.99291557699</v>
      </c>
      <c r="X1172" s="58">
        <v>23292</v>
      </c>
      <c r="Y1172" s="58">
        <v>1048.18</v>
      </c>
      <c r="Z1172" s="58">
        <v>3160.45</v>
      </c>
      <c r="AA1172" s="58">
        <v>3535.86</v>
      </c>
      <c r="AB1172" s="58">
        <v>1170.3162264150899</v>
      </c>
      <c r="AC1172" s="58">
        <v>0</v>
      </c>
      <c r="AD1172" s="58">
        <v>32206.806226415101</v>
      </c>
      <c r="AE1172" s="58">
        <v>3800</v>
      </c>
      <c r="AF1172" s="58">
        <v>0</v>
      </c>
      <c r="AG1172" s="58">
        <v>469.69</v>
      </c>
      <c r="AH1172" s="58">
        <v>0</v>
      </c>
      <c r="AI1172" s="58">
        <v>0</v>
      </c>
      <c r="AJ1172" s="58">
        <v>374</v>
      </c>
      <c r="AK1172" s="58">
        <v>48.4</v>
      </c>
      <c r="AL1172" s="58">
        <v>0</v>
      </c>
      <c r="AM1172" s="58">
        <v>1781.24</v>
      </c>
      <c r="AN1172" s="58">
        <v>1556.49</v>
      </c>
      <c r="AO1172" s="58">
        <v>1143.1600000000001</v>
      </c>
      <c r="AP1172" s="58">
        <v>0</v>
      </c>
      <c r="AQ1172" s="58">
        <v>2900</v>
      </c>
      <c r="AR1172" s="58">
        <v>0</v>
      </c>
      <c r="AS1172" s="58">
        <v>0</v>
      </c>
      <c r="AT1172" s="58">
        <v>0</v>
      </c>
      <c r="AU1172" s="58">
        <v>0</v>
      </c>
      <c r="AV1172" s="58">
        <v>2043.52616060887</v>
      </c>
      <c r="AW1172" s="58">
        <v>14116.5061606089</v>
      </c>
      <c r="AX1172" s="58">
        <v>29357.22</v>
      </c>
      <c r="AY1172" s="58">
        <v>6135.1</v>
      </c>
      <c r="AZ1172" s="58">
        <v>35492.32</v>
      </c>
      <c r="BA1172" s="58">
        <v>47406.360528552999</v>
      </c>
    </row>
    <row r="1173" spans="1:53">
      <c r="A1173" s="56">
        <v>202407</v>
      </c>
      <c r="B1173" s="56" t="s">
        <v>532</v>
      </c>
      <c r="C1173" s="56" t="s">
        <v>282</v>
      </c>
      <c r="D1173" s="56" t="s">
        <v>281</v>
      </c>
      <c r="E1173" s="62" t="str">
        <f>VLOOKUP(C1173,'[2]2024年门店-截止10.31'!A:C,3,0)</f>
        <v>已闭店</v>
      </c>
      <c r="F1173" s="63">
        <f>VLOOKUP(C1173,[2]面积!A:B,2,0)</f>
        <v>79.8</v>
      </c>
      <c r="G1173" s="57" t="str">
        <f>IF(OR(E1173="营业",E1173="装修中"),VLOOKUP(C1173,[2]当前组织架构!C:H,6,0),"")</f>
        <v/>
      </c>
      <c r="H1173" s="57" t="str">
        <f>IF(OR(E1173="营业",E1173="装修中"),VLOOKUP(C1173,[2]当前组织架构!C:H,5,0),"")</f>
        <v/>
      </c>
      <c r="I1173" s="58">
        <v>421674.27</v>
      </c>
      <c r="J1173" s="58">
        <v>12281.77</v>
      </c>
      <c r="K1173" s="58">
        <v>409392.5</v>
      </c>
      <c r="L1173" s="58">
        <v>22908.36</v>
      </c>
      <c r="M1173" s="58">
        <v>16285.18</v>
      </c>
      <c r="N1173" s="58">
        <v>8138.12</v>
      </c>
      <c r="O1173" s="58">
        <v>51307.58</v>
      </c>
      <c r="P1173" s="58">
        <v>0</v>
      </c>
      <c r="Q1173" s="58">
        <v>-243.15411389680699</v>
      </c>
      <c r="R1173" s="58">
        <v>98396.085886103203</v>
      </c>
      <c r="S1173" s="58">
        <v>26930.343165538699</v>
      </c>
      <c r="T1173" s="58">
        <v>0</v>
      </c>
      <c r="U1173" s="58">
        <v>18295.86</v>
      </c>
      <c r="V1173" s="58">
        <v>143622.289051642</v>
      </c>
      <c r="W1173" s="58">
        <v>265770.210948358</v>
      </c>
      <c r="X1173" s="58">
        <v>33165</v>
      </c>
      <c r="Y1173" s="58">
        <v>912.42</v>
      </c>
      <c r="Z1173" s="58">
        <v>4395.7</v>
      </c>
      <c r="AA1173" s="58">
        <v>8248.86</v>
      </c>
      <c r="AB1173" s="58">
        <v>1444.08056603774</v>
      </c>
      <c r="AC1173" s="58">
        <v>0</v>
      </c>
      <c r="AD1173" s="58">
        <v>48166.060566037697</v>
      </c>
      <c r="AE1173" s="58">
        <v>3016.86</v>
      </c>
      <c r="AF1173" s="58">
        <v>0</v>
      </c>
      <c r="AG1173" s="58">
        <v>455.97</v>
      </c>
      <c r="AH1173" s="58">
        <v>280</v>
      </c>
      <c r="AI1173" s="58">
        <v>600</v>
      </c>
      <c r="AJ1173" s="58">
        <v>78.02</v>
      </c>
      <c r="AK1173" s="58">
        <v>0</v>
      </c>
      <c r="AL1173" s="58">
        <v>0</v>
      </c>
      <c r="AM1173" s="58">
        <v>997.95</v>
      </c>
      <c r="AN1173" s="58">
        <v>389.82</v>
      </c>
      <c r="AO1173" s="58">
        <v>708.5</v>
      </c>
      <c r="AP1173" s="58">
        <v>0</v>
      </c>
      <c r="AQ1173" s="58">
        <v>0</v>
      </c>
      <c r="AR1173" s="58">
        <v>0</v>
      </c>
      <c r="AS1173" s="58">
        <v>0</v>
      </c>
      <c r="AT1173" s="58">
        <v>0</v>
      </c>
      <c r="AU1173" s="58">
        <v>0</v>
      </c>
      <c r="AV1173" s="58">
        <v>2043.52616060887</v>
      </c>
      <c r="AW1173" s="58">
        <v>8570.6461606088706</v>
      </c>
      <c r="AX1173" s="58">
        <v>57305.81</v>
      </c>
      <c r="AY1173" s="58">
        <v>6684</v>
      </c>
      <c r="AZ1173" s="58">
        <v>63989.81</v>
      </c>
      <c r="BA1173" s="58">
        <v>145043.69422171099</v>
      </c>
    </row>
    <row r="1174" spans="1:53">
      <c r="A1174" s="56">
        <v>202407</v>
      </c>
      <c r="B1174" s="56" t="s">
        <v>528</v>
      </c>
      <c r="C1174" s="56" t="s">
        <v>284</v>
      </c>
      <c r="D1174" s="56" t="s">
        <v>283</v>
      </c>
      <c r="E1174" s="62" t="str">
        <f>VLOOKUP(C1174,'[2]2024年门店-截止10.31'!A:C,3,0)</f>
        <v>营业</v>
      </c>
      <c r="F1174" s="63">
        <f>VLOOKUP(C1174,[2]面积!A:B,2,0)</f>
        <v>91</v>
      </c>
      <c r="G1174" s="57" t="str">
        <f>IF(OR(E1174="营业",E1174="装修中"),VLOOKUP(C1174,[2]当前组织架构!C:H,6,0),"")</f>
        <v>江远洋</v>
      </c>
      <c r="H1174" s="57" t="str">
        <f>IF(OR(E1174="营业",E1174="装修中"),VLOOKUP(C1174,[2]当前组织架构!C:H,5,0),"")</f>
        <v>胡肖肖</v>
      </c>
      <c r="I1174" s="58">
        <v>662490.14</v>
      </c>
      <c r="J1174" s="58">
        <v>37499.440000000097</v>
      </c>
      <c r="K1174" s="58">
        <v>624990.69999999995</v>
      </c>
      <c r="L1174" s="58">
        <v>31848.79</v>
      </c>
      <c r="M1174" s="58">
        <v>29578.03</v>
      </c>
      <c r="N1174" s="58">
        <v>12740.89</v>
      </c>
      <c r="O1174" s="58">
        <v>68668.94</v>
      </c>
      <c r="P1174" s="58">
        <v>0</v>
      </c>
      <c r="Q1174" s="58">
        <v>-2275.5176728977999</v>
      </c>
      <c r="R1174" s="58">
        <v>140561.13232710201</v>
      </c>
      <c r="S1174" s="58">
        <v>23672.9882895027</v>
      </c>
      <c r="T1174" s="58">
        <v>0</v>
      </c>
      <c r="U1174" s="58">
        <v>24895.03</v>
      </c>
      <c r="V1174" s="58">
        <v>189129.15061660501</v>
      </c>
      <c r="W1174" s="58">
        <v>435861.549383395</v>
      </c>
      <c r="X1174" s="58">
        <v>56028.4</v>
      </c>
      <c r="Y1174" s="58">
        <v>16.64</v>
      </c>
      <c r="Z1174" s="58">
        <v>9211.68</v>
      </c>
      <c r="AA1174" s="58">
        <v>6892.62</v>
      </c>
      <c r="AB1174" s="58">
        <v>3532.4713207547202</v>
      </c>
      <c r="AC1174" s="58">
        <v>0</v>
      </c>
      <c r="AD1174" s="58">
        <v>75681.811320754699</v>
      </c>
      <c r="AE1174" s="58">
        <v>5435.8</v>
      </c>
      <c r="AF1174" s="58">
        <v>0</v>
      </c>
      <c r="AG1174" s="58">
        <v>1802.59</v>
      </c>
      <c r="AH1174" s="58">
        <v>0</v>
      </c>
      <c r="AI1174" s="58">
        <v>0</v>
      </c>
      <c r="AJ1174" s="58">
        <v>203.9</v>
      </c>
      <c r="AK1174" s="58">
        <v>692.07</v>
      </c>
      <c r="AL1174" s="58">
        <v>0</v>
      </c>
      <c r="AM1174" s="58">
        <v>2727.91</v>
      </c>
      <c r="AN1174" s="58">
        <v>1623.16</v>
      </c>
      <c r="AO1174" s="58">
        <v>1999.15</v>
      </c>
      <c r="AP1174" s="58">
        <v>0</v>
      </c>
      <c r="AQ1174" s="58">
        <v>0</v>
      </c>
      <c r="AR1174" s="58">
        <v>0</v>
      </c>
      <c r="AS1174" s="58">
        <v>0</v>
      </c>
      <c r="AT1174" s="58">
        <v>0</v>
      </c>
      <c r="AU1174" s="58">
        <v>0</v>
      </c>
      <c r="AV1174" s="58">
        <v>2043.52616060887</v>
      </c>
      <c r="AW1174" s="58">
        <v>16528.106160608899</v>
      </c>
      <c r="AX1174" s="58">
        <v>109647.952380952</v>
      </c>
      <c r="AY1174" s="58">
        <v>9156.9150943396198</v>
      </c>
      <c r="AZ1174" s="58">
        <v>118804.86747529201</v>
      </c>
      <c r="BA1174" s="58">
        <v>224846.76442674</v>
      </c>
    </row>
    <row r="1175" spans="1:53">
      <c r="A1175" s="56">
        <v>202407</v>
      </c>
      <c r="B1175" s="56" t="s">
        <v>528</v>
      </c>
      <c r="C1175" s="56" t="s">
        <v>286</v>
      </c>
      <c r="D1175" s="56" t="s">
        <v>285</v>
      </c>
      <c r="E1175" s="62" t="str">
        <f>VLOOKUP(C1175,'[2]2024年门店-截止10.31'!A:C,3,0)</f>
        <v>营业</v>
      </c>
      <c r="F1175" s="63">
        <f>VLOOKUP(C1175,[2]面积!A:B,2,0)</f>
        <v>79.099999999999994</v>
      </c>
      <c r="G1175" s="57" t="str">
        <f>IF(OR(E1175="营业",E1175="装修中"),VLOOKUP(C1175,[2]当前组织架构!C:H,6,0),"")</f>
        <v>江远洋</v>
      </c>
      <c r="H1175" s="57" t="str">
        <f>IF(OR(E1175="营业",E1175="装修中"),VLOOKUP(C1175,[2]当前组织架构!C:H,5,0),"")</f>
        <v>胡肖肖</v>
      </c>
      <c r="I1175" s="58">
        <v>141222.5</v>
      </c>
      <c r="J1175" s="58">
        <v>4113.28</v>
      </c>
      <c r="K1175" s="58">
        <v>137109.22</v>
      </c>
      <c r="L1175" s="58">
        <v>9243.4500000000007</v>
      </c>
      <c r="M1175" s="58">
        <v>10120.530000000001</v>
      </c>
      <c r="N1175" s="58">
        <v>6381.19</v>
      </c>
      <c r="O1175" s="58">
        <v>21771.040000000001</v>
      </c>
      <c r="P1175" s="58">
        <v>0</v>
      </c>
      <c r="Q1175" s="58">
        <v>-756.97641749595198</v>
      </c>
      <c r="R1175" s="58">
        <v>46759.233582504101</v>
      </c>
      <c r="S1175" s="58">
        <v>7620.7003387713403</v>
      </c>
      <c r="T1175" s="58">
        <v>0</v>
      </c>
      <c r="U1175" s="58">
        <v>7899.51</v>
      </c>
      <c r="V1175" s="58">
        <v>62279.4439212754</v>
      </c>
      <c r="W1175" s="58">
        <v>74829.776078724593</v>
      </c>
      <c r="X1175" s="58">
        <v>17284</v>
      </c>
      <c r="Y1175" s="58">
        <v>33.28</v>
      </c>
      <c r="Z1175" s="58">
        <v>1799.11</v>
      </c>
      <c r="AA1175" s="58">
        <v>1124.54</v>
      </c>
      <c r="AB1175" s="58">
        <v>1242.0899999999999</v>
      </c>
      <c r="AC1175" s="58">
        <v>0</v>
      </c>
      <c r="AD1175" s="58">
        <v>21483.02</v>
      </c>
      <c r="AE1175" s="58">
        <v>1800</v>
      </c>
      <c r="AF1175" s="58">
        <v>0</v>
      </c>
      <c r="AG1175" s="58">
        <v>427.57</v>
      </c>
      <c r="AH1175" s="58">
        <v>0</v>
      </c>
      <c r="AI1175" s="58">
        <v>0</v>
      </c>
      <c r="AJ1175" s="58">
        <v>0</v>
      </c>
      <c r="AK1175" s="58">
        <v>44.81</v>
      </c>
      <c r="AL1175" s="58">
        <v>0</v>
      </c>
      <c r="AM1175" s="58">
        <v>1582.18</v>
      </c>
      <c r="AN1175" s="58">
        <v>1101.67</v>
      </c>
      <c r="AO1175" s="58">
        <v>339.83</v>
      </c>
      <c r="AP1175" s="58">
        <v>0</v>
      </c>
      <c r="AQ1175" s="58">
        <v>0</v>
      </c>
      <c r="AR1175" s="58">
        <v>0</v>
      </c>
      <c r="AS1175" s="58">
        <v>0</v>
      </c>
      <c r="AT1175" s="58">
        <v>0</v>
      </c>
      <c r="AU1175" s="58">
        <v>0</v>
      </c>
      <c r="AV1175" s="58">
        <v>2043.52616060887</v>
      </c>
      <c r="AW1175" s="58">
        <v>7339.5861606088702</v>
      </c>
      <c r="AX1175" s="58">
        <v>15223</v>
      </c>
      <c r="AY1175" s="58">
        <v>6486</v>
      </c>
      <c r="AZ1175" s="58">
        <v>21709</v>
      </c>
      <c r="BA1175" s="58">
        <v>24298.169918115698</v>
      </c>
    </row>
    <row r="1176" spans="1:53">
      <c r="A1176" s="56">
        <v>202407</v>
      </c>
      <c r="B1176" s="56" t="s">
        <v>528</v>
      </c>
      <c r="C1176" s="56" t="s">
        <v>288</v>
      </c>
      <c r="D1176" s="56" t="s">
        <v>287</v>
      </c>
      <c r="E1176" s="62" t="str">
        <f>VLOOKUP(C1176,'[2]2024年门店-截止10.31'!A:C,3,0)</f>
        <v>营业</v>
      </c>
      <c r="F1176" s="63">
        <f>VLOOKUP(C1176,[2]面积!A:B,2,0)</f>
        <v>105.01</v>
      </c>
      <c r="G1176" s="57" t="str">
        <f>IF(OR(E1176="营业",E1176="装修中"),VLOOKUP(C1176,[2]当前组织架构!C:H,6,0),"")</f>
        <v>江远洋</v>
      </c>
      <c r="H1176" s="57" t="str">
        <f>IF(OR(E1176="营业",E1176="装修中"),VLOOKUP(C1176,[2]当前组织架构!C:H,5,0),"")</f>
        <v>许瑛伦</v>
      </c>
      <c r="I1176" s="58">
        <v>357802.96</v>
      </c>
      <c r="J1176" s="58">
        <v>20253</v>
      </c>
      <c r="K1176" s="58">
        <v>337549.96</v>
      </c>
      <c r="L1176" s="58">
        <v>18982.11</v>
      </c>
      <c r="M1176" s="58">
        <v>12494.83</v>
      </c>
      <c r="N1176" s="58">
        <v>7640.47</v>
      </c>
      <c r="O1176" s="58">
        <v>38534.410000000003</v>
      </c>
      <c r="P1176" s="58">
        <v>0</v>
      </c>
      <c r="Q1176" s="58">
        <v>-1237.06407804075</v>
      </c>
      <c r="R1176" s="58">
        <v>76414.755921959295</v>
      </c>
      <c r="S1176" s="58">
        <v>13154.9927714521</v>
      </c>
      <c r="T1176" s="58">
        <v>0</v>
      </c>
      <c r="U1176" s="58">
        <v>2300.16</v>
      </c>
      <c r="V1176" s="58">
        <v>91869.908693411402</v>
      </c>
      <c r="W1176" s="58">
        <v>245680.05130658901</v>
      </c>
      <c r="X1176" s="58">
        <v>41196.61</v>
      </c>
      <c r="Y1176" s="58">
        <v>518.53</v>
      </c>
      <c r="Z1176" s="58">
        <v>1612.72</v>
      </c>
      <c r="AA1176" s="58">
        <v>1782.98</v>
      </c>
      <c r="AB1176" s="58">
        <v>4121.7973584905703</v>
      </c>
      <c r="AC1176" s="58">
        <v>0</v>
      </c>
      <c r="AD1176" s="58">
        <v>49232.637358490603</v>
      </c>
      <c r="AE1176" s="58">
        <v>11248.7</v>
      </c>
      <c r="AF1176" s="58">
        <v>0</v>
      </c>
      <c r="AG1176" s="58">
        <v>96.31</v>
      </c>
      <c r="AH1176" s="58">
        <v>491.62</v>
      </c>
      <c r="AI1176" s="58">
        <v>800</v>
      </c>
      <c r="AJ1176" s="58">
        <v>176.99</v>
      </c>
      <c r="AK1176" s="58">
        <v>55.52</v>
      </c>
      <c r="AL1176" s="58">
        <v>0</v>
      </c>
      <c r="AM1176" s="58">
        <v>1303.97</v>
      </c>
      <c r="AN1176" s="58">
        <v>24.54</v>
      </c>
      <c r="AO1176" s="58">
        <v>760.51</v>
      </c>
      <c r="AP1176" s="58">
        <v>0</v>
      </c>
      <c r="AQ1176" s="58">
        <v>5602</v>
      </c>
      <c r="AR1176" s="58">
        <v>0</v>
      </c>
      <c r="AS1176" s="58">
        <v>0</v>
      </c>
      <c r="AT1176" s="58">
        <v>0</v>
      </c>
      <c r="AU1176" s="58">
        <v>0</v>
      </c>
      <c r="AV1176" s="58">
        <v>2053.3420554058998</v>
      </c>
      <c r="AW1176" s="58">
        <v>22613.502055405901</v>
      </c>
      <c r="AX1176" s="58">
        <v>62146.780952380897</v>
      </c>
      <c r="AY1176" s="58">
        <v>6516.0566037735898</v>
      </c>
      <c r="AZ1176" s="58">
        <v>68662.837556154496</v>
      </c>
      <c r="BA1176" s="58">
        <v>105171.074336538</v>
      </c>
    </row>
    <row r="1177" spans="1:53">
      <c r="A1177" s="56">
        <v>202407</v>
      </c>
      <c r="B1177" s="56" t="s">
        <v>528</v>
      </c>
      <c r="C1177" s="56" t="s">
        <v>296</v>
      </c>
      <c r="D1177" s="56" t="s">
        <v>295</v>
      </c>
      <c r="E1177" s="62" t="str">
        <f>VLOOKUP(C1177,'[2]2024年门店-截止10.31'!A:C,3,0)</f>
        <v>营业</v>
      </c>
      <c r="F1177" s="63">
        <f>VLOOKUP(C1177,[2]面积!A:B,2,0)</f>
        <v>66.37</v>
      </c>
      <c r="G1177" s="57" t="str">
        <f>IF(OR(E1177="营业",E1177="装修中"),VLOOKUP(C1177,[2]当前组织架构!C:H,6,0),"")</f>
        <v>戴斌</v>
      </c>
      <c r="H1177" s="57" t="str">
        <f>IF(OR(E1177="营业",E1177="装修中"),VLOOKUP(C1177,[2]当前组织架构!C:H,5,0),"")</f>
        <v>董婷婷</v>
      </c>
      <c r="I1177" s="58">
        <v>230885.9</v>
      </c>
      <c r="J1177" s="58">
        <v>13069.01</v>
      </c>
      <c r="K1177" s="58">
        <v>217816.89</v>
      </c>
      <c r="L1177" s="58">
        <v>12731.28</v>
      </c>
      <c r="M1177" s="58">
        <v>12062.14</v>
      </c>
      <c r="N1177" s="58">
        <v>11504.91</v>
      </c>
      <c r="O1177" s="58">
        <v>28314.53</v>
      </c>
      <c r="P1177" s="58">
        <v>0</v>
      </c>
      <c r="Q1177" s="58">
        <v>-1029.3415928367899</v>
      </c>
      <c r="R1177" s="58">
        <v>63583.518407163203</v>
      </c>
      <c r="S1177" s="58">
        <v>10056.7223400493</v>
      </c>
      <c r="T1177" s="58">
        <v>0</v>
      </c>
      <c r="U1177" s="58">
        <v>2728.25</v>
      </c>
      <c r="V1177" s="58">
        <v>76368.490747212505</v>
      </c>
      <c r="W1177" s="58">
        <v>141448.399252787</v>
      </c>
      <c r="X1177" s="58">
        <v>33567.81</v>
      </c>
      <c r="Y1177" s="58">
        <v>1429</v>
      </c>
      <c r="Z1177" s="58">
        <v>0</v>
      </c>
      <c r="AA1177" s="58">
        <v>8888.8700000000008</v>
      </c>
      <c r="AB1177" s="58">
        <v>2451.2222641509402</v>
      </c>
      <c r="AC1177" s="58">
        <v>0</v>
      </c>
      <c r="AD1177" s="58">
        <v>46336.9022641509</v>
      </c>
      <c r="AE1177" s="58">
        <v>4500</v>
      </c>
      <c r="AF1177" s="58">
        <v>0</v>
      </c>
      <c r="AG1177" s="58">
        <v>370.36</v>
      </c>
      <c r="AH1177" s="58">
        <v>511.83</v>
      </c>
      <c r="AI1177" s="58">
        <v>80</v>
      </c>
      <c r="AJ1177" s="58">
        <v>23.01</v>
      </c>
      <c r="AK1177" s="58">
        <v>40.409999999999997</v>
      </c>
      <c r="AL1177" s="58">
        <v>0</v>
      </c>
      <c r="AM1177" s="58">
        <v>884.56</v>
      </c>
      <c r="AN1177" s="58">
        <v>2975.06</v>
      </c>
      <c r="AO1177" s="58">
        <v>483.48</v>
      </c>
      <c r="AP1177" s="58">
        <v>0</v>
      </c>
      <c r="AQ1177" s="58">
        <v>289</v>
      </c>
      <c r="AR1177" s="58">
        <v>0</v>
      </c>
      <c r="AS1177" s="58">
        <v>0</v>
      </c>
      <c r="AT1177" s="58">
        <v>0</v>
      </c>
      <c r="AU1177" s="58">
        <v>0</v>
      </c>
      <c r="AV1177" s="58">
        <v>2263.8520895869101</v>
      </c>
      <c r="AW1177" s="58">
        <v>12421.5620895869</v>
      </c>
      <c r="AX1177" s="58">
        <v>40459.504761904798</v>
      </c>
      <c r="AY1177" s="58">
        <v>5259.5094339622601</v>
      </c>
      <c r="AZ1177" s="58">
        <v>45719.014195867101</v>
      </c>
      <c r="BA1177" s="58">
        <v>36970.920703182099</v>
      </c>
    </row>
    <row r="1178" spans="1:53">
      <c r="A1178" s="56">
        <v>202407</v>
      </c>
      <c r="B1178" s="56" t="s">
        <v>528</v>
      </c>
      <c r="C1178" s="56" t="s">
        <v>294</v>
      </c>
      <c r="D1178" s="56" t="s">
        <v>293</v>
      </c>
      <c r="E1178" s="62" t="str">
        <f>VLOOKUP(C1178,'[2]2024年门店-截止10.31'!A:C,3,0)</f>
        <v>营业</v>
      </c>
      <c r="F1178" s="63">
        <f>VLOOKUP(C1178,[2]面积!A:B,2,0)</f>
        <v>40</v>
      </c>
      <c r="G1178" s="57" t="str">
        <f>IF(OR(E1178="营业",E1178="装修中"),VLOOKUP(C1178,[2]当前组织架构!C:H,6,0),"")</f>
        <v>戴斌</v>
      </c>
      <c r="H1178" s="57" t="str">
        <f>IF(OR(E1178="营业",E1178="装修中"),VLOOKUP(C1178,[2]当前组织架构!C:H,5,0),"")</f>
        <v>董婷婷</v>
      </c>
      <c r="I1178" s="58">
        <v>225680.32</v>
      </c>
      <c r="J1178" s="58">
        <v>12774.36</v>
      </c>
      <c r="K1178" s="58">
        <v>212905.96</v>
      </c>
      <c r="L1178" s="58">
        <v>12369.71</v>
      </c>
      <c r="M1178" s="58">
        <v>10683.35</v>
      </c>
      <c r="N1178" s="58">
        <v>12678.21</v>
      </c>
      <c r="O1178" s="58">
        <v>27507.78</v>
      </c>
      <c r="P1178" s="58">
        <v>0</v>
      </c>
      <c r="Q1178" s="58">
        <v>-1007.45555074463</v>
      </c>
      <c r="R1178" s="58">
        <v>62231.594449255397</v>
      </c>
      <c r="S1178" s="58">
        <v>9794.3348584641808</v>
      </c>
      <c r="T1178" s="58">
        <v>0</v>
      </c>
      <c r="U1178" s="58">
        <v>2914.1</v>
      </c>
      <c r="V1178" s="58">
        <v>74940.029307719597</v>
      </c>
      <c r="W1178" s="58">
        <v>137965.93069228</v>
      </c>
      <c r="X1178" s="58">
        <v>27607.69</v>
      </c>
      <c r="Y1178" s="58">
        <v>6811.27</v>
      </c>
      <c r="Z1178" s="58">
        <v>611.34</v>
      </c>
      <c r="AA1178" s="58">
        <v>5630.1</v>
      </c>
      <c r="AB1178" s="58">
        <v>1490.69226415094</v>
      </c>
      <c r="AC1178" s="58">
        <v>0</v>
      </c>
      <c r="AD1178" s="58">
        <v>42151.092264150902</v>
      </c>
      <c r="AE1178" s="58">
        <v>862.1</v>
      </c>
      <c r="AF1178" s="58">
        <v>0</v>
      </c>
      <c r="AG1178" s="58">
        <v>500.43</v>
      </c>
      <c r="AH1178" s="58">
        <v>692.33</v>
      </c>
      <c r="AI1178" s="58">
        <v>450</v>
      </c>
      <c r="AJ1178" s="58">
        <v>244.25</v>
      </c>
      <c r="AK1178" s="58">
        <v>33.5</v>
      </c>
      <c r="AL1178" s="58">
        <v>0</v>
      </c>
      <c r="AM1178" s="58">
        <v>846.58</v>
      </c>
      <c r="AN1178" s="58">
        <v>1390.31</v>
      </c>
      <c r="AO1178" s="58">
        <v>520.55999999999995</v>
      </c>
      <c r="AP1178" s="58">
        <v>0</v>
      </c>
      <c r="AQ1178" s="58">
        <v>139</v>
      </c>
      <c r="AR1178" s="58">
        <v>0</v>
      </c>
      <c r="AS1178" s="58">
        <v>0</v>
      </c>
      <c r="AT1178" s="58">
        <v>0</v>
      </c>
      <c r="AU1178" s="58">
        <v>0</v>
      </c>
      <c r="AV1178" s="58">
        <v>2263.8520895869101</v>
      </c>
      <c r="AW1178" s="58">
        <v>7942.91208958691</v>
      </c>
      <c r="AX1178" s="58">
        <v>37397.657142857097</v>
      </c>
      <c r="AY1178" s="58">
        <v>3962.2641509434002</v>
      </c>
      <c r="AZ1178" s="58">
        <v>41359.9212938005</v>
      </c>
      <c r="BA1178" s="58">
        <v>46512.005044741702</v>
      </c>
    </row>
    <row r="1179" spans="1:53">
      <c r="A1179" s="56">
        <v>202407</v>
      </c>
      <c r="B1179" s="56" t="s">
        <v>531</v>
      </c>
      <c r="C1179" s="56" t="s">
        <v>302</v>
      </c>
      <c r="D1179" s="56" t="s">
        <v>301</v>
      </c>
      <c r="E1179" s="62" t="str">
        <f>VLOOKUP(C1179,'[2]2024年门店-截止10.31'!A:C,3,0)</f>
        <v>营业</v>
      </c>
      <c r="F1179" s="63">
        <f>VLOOKUP(C1179,[2]面积!A:B,2,0)</f>
        <v>75</v>
      </c>
      <c r="G1179" s="57" t="str">
        <f>IF(OR(E1179="营业",E1179="装修中"),VLOOKUP(C1179,[2]当前组织架构!C:H,6,0),"")</f>
        <v>刘佳</v>
      </c>
      <c r="H1179" s="57" t="str">
        <f>IF(OR(E1179="营业",E1179="装修中"),VLOOKUP(C1179,[2]当前组织架构!C:H,5,0),"")</f>
        <v>孟祥苹</v>
      </c>
      <c r="I1179" s="58">
        <v>188692.3</v>
      </c>
      <c r="J1179" s="58">
        <v>10680.7</v>
      </c>
      <c r="K1179" s="58">
        <v>178011.6</v>
      </c>
      <c r="L1179" s="58">
        <v>9889.3700000000008</v>
      </c>
      <c r="M1179" s="58">
        <v>12965.43</v>
      </c>
      <c r="N1179" s="58">
        <v>8473.1299999999992</v>
      </c>
      <c r="O1179" s="58">
        <v>28319.46</v>
      </c>
      <c r="P1179" s="58">
        <v>0</v>
      </c>
      <c r="Q1179" s="58">
        <v>-952.70204985348005</v>
      </c>
      <c r="R1179" s="58">
        <v>58694.687950146501</v>
      </c>
      <c r="S1179" s="58">
        <v>9789.7892378227407</v>
      </c>
      <c r="T1179" s="58">
        <v>0</v>
      </c>
      <c r="U1179" s="58">
        <v>2201.83</v>
      </c>
      <c r="V1179" s="58">
        <v>70686.307187969302</v>
      </c>
      <c r="W1179" s="58">
        <v>107325.292812031</v>
      </c>
      <c r="X1179" s="58">
        <v>17919.12</v>
      </c>
      <c r="Y1179" s="58">
        <v>4919</v>
      </c>
      <c r="Z1179" s="58">
        <v>1285.06</v>
      </c>
      <c r="AA1179" s="58">
        <v>6522.63</v>
      </c>
      <c r="AB1179" s="58">
        <v>506.42490566037998</v>
      </c>
      <c r="AC1179" s="58">
        <v>0</v>
      </c>
      <c r="AD1179" s="58">
        <v>31152.2349056604</v>
      </c>
      <c r="AE1179" s="58">
        <v>3081.11</v>
      </c>
      <c r="AF1179" s="58">
        <v>0</v>
      </c>
      <c r="AG1179" s="58">
        <v>305.2</v>
      </c>
      <c r="AH1179" s="58">
        <v>0</v>
      </c>
      <c r="AI1179" s="58">
        <v>0</v>
      </c>
      <c r="AJ1179" s="58">
        <v>0</v>
      </c>
      <c r="AK1179" s="58">
        <v>75.53</v>
      </c>
      <c r="AL1179" s="58">
        <v>0</v>
      </c>
      <c r="AM1179" s="58">
        <v>1449.53</v>
      </c>
      <c r="AN1179" s="58">
        <v>1125.3699999999999</v>
      </c>
      <c r="AO1179" s="58">
        <v>521.05999999999995</v>
      </c>
      <c r="AP1179" s="58">
        <v>0</v>
      </c>
      <c r="AQ1179" s="58">
        <v>0</v>
      </c>
      <c r="AR1179" s="58">
        <v>0</v>
      </c>
      <c r="AS1179" s="58">
        <v>0</v>
      </c>
      <c r="AT1179" s="58">
        <v>0</v>
      </c>
      <c r="AU1179" s="58">
        <v>0</v>
      </c>
      <c r="AV1179" s="58">
        <v>2634.3743335249001</v>
      </c>
      <c r="AW1179" s="58">
        <v>9192.1743335248993</v>
      </c>
      <c r="AX1179" s="58">
        <v>38928.571428571398</v>
      </c>
      <c r="AY1179" s="58">
        <v>13215</v>
      </c>
      <c r="AZ1179" s="58">
        <v>52143.571428571398</v>
      </c>
      <c r="BA1179" s="58">
        <v>14837.312144274299</v>
      </c>
    </row>
    <row r="1180" spans="1:53">
      <c r="A1180" s="56">
        <v>202407</v>
      </c>
      <c r="B1180" s="56" t="s">
        <v>531</v>
      </c>
      <c r="C1180" s="56" t="s">
        <v>292</v>
      </c>
      <c r="D1180" s="56" t="s">
        <v>291</v>
      </c>
      <c r="E1180" s="62" t="str">
        <f>VLOOKUP(C1180,'[2]2024年门店-截止10.31'!A:C,3,0)</f>
        <v>营业</v>
      </c>
      <c r="F1180" s="63">
        <f>VLOOKUP(C1180,[2]面积!A:B,2,0)</f>
        <v>132</v>
      </c>
      <c r="G1180" s="57" t="str">
        <f>IF(OR(E1180="营业",E1180="装修中"),VLOOKUP(C1180,[2]当前组织架构!C:H,6,0),"")</f>
        <v>刘佳</v>
      </c>
      <c r="H1180" s="57" t="str">
        <f>IF(OR(E1180="营业",E1180="装修中"),VLOOKUP(C1180,[2]当前组织架构!C:H,5,0),"")</f>
        <v>巨伦</v>
      </c>
      <c r="I1180" s="58">
        <v>318786.56</v>
      </c>
      <c r="J1180" s="58">
        <v>9285.0499999999902</v>
      </c>
      <c r="K1180" s="58">
        <v>309501.51</v>
      </c>
      <c r="L1180" s="58">
        <v>16585.560000000001</v>
      </c>
      <c r="M1180" s="58">
        <v>21452.39</v>
      </c>
      <c r="N1180" s="58">
        <v>12064.92</v>
      </c>
      <c r="O1180" s="58">
        <v>45376.98</v>
      </c>
      <c r="P1180" s="58">
        <v>0</v>
      </c>
      <c r="Q1180" s="58">
        <v>-1525.02647332436</v>
      </c>
      <c r="R1180" s="58">
        <v>93954.823526675595</v>
      </c>
      <c r="S1180" s="58">
        <v>15680.613184546501</v>
      </c>
      <c r="T1180" s="58">
        <v>-0.01</v>
      </c>
      <c r="U1180" s="58">
        <v>2574.69</v>
      </c>
      <c r="V1180" s="58">
        <v>112210.116711222</v>
      </c>
      <c r="W1180" s="58">
        <v>197291.393288778</v>
      </c>
      <c r="X1180" s="58">
        <v>28540.5</v>
      </c>
      <c r="Y1180" s="58">
        <v>7770</v>
      </c>
      <c r="Z1180" s="58">
        <v>2087.02</v>
      </c>
      <c r="AA1180" s="58">
        <v>5810.66</v>
      </c>
      <c r="AB1180" s="58">
        <v>389.32943396226</v>
      </c>
      <c r="AC1180" s="58">
        <v>0</v>
      </c>
      <c r="AD1180" s="58">
        <v>44597.509433962303</v>
      </c>
      <c r="AE1180" s="58">
        <v>6300</v>
      </c>
      <c r="AF1180" s="58">
        <v>0</v>
      </c>
      <c r="AG1180" s="58">
        <v>980.32</v>
      </c>
      <c r="AH1180" s="58">
        <v>250</v>
      </c>
      <c r="AI1180" s="58">
        <v>0</v>
      </c>
      <c r="AJ1180" s="58">
        <v>317.92</v>
      </c>
      <c r="AK1180" s="58">
        <v>48.47</v>
      </c>
      <c r="AL1180" s="58">
        <v>0</v>
      </c>
      <c r="AM1180" s="58">
        <v>1090.18</v>
      </c>
      <c r="AN1180" s="58">
        <v>1040.76</v>
      </c>
      <c r="AO1180" s="58">
        <v>568.21</v>
      </c>
      <c r="AP1180" s="58">
        <v>0</v>
      </c>
      <c r="AQ1180" s="58">
        <v>0</v>
      </c>
      <c r="AR1180" s="58">
        <v>0</v>
      </c>
      <c r="AS1180" s="58">
        <v>0</v>
      </c>
      <c r="AT1180" s="58">
        <v>0</v>
      </c>
      <c r="AU1180" s="58">
        <v>0</v>
      </c>
      <c r="AV1180" s="58">
        <v>2603.64162912238</v>
      </c>
      <c r="AW1180" s="58">
        <v>13199.5016291224</v>
      </c>
      <c r="AX1180" s="58">
        <v>34782</v>
      </c>
      <c r="AY1180" s="58">
        <v>10845.7</v>
      </c>
      <c r="AZ1180" s="58">
        <v>45627.7</v>
      </c>
      <c r="BA1180" s="58">
        <v>93866.682225693294</v>
      </c>
    </row>
    <row r="1181" spans="1:53">
      <c r="A1181" s="56">
        <v>202407</v>
      </c>
      <c r="B1181" s="56" t="s">
        <v>528</v>
      </c>
      <c r="C1181" s="56" t="s">
        <v>298</v>
      </c>
      <c r="D1181" s="56" t="s">
        <v>297</v>
      </c>
      <c r="E1181" s="62" t="str">
        <f>VLOOKUP(C1181,'[2]2024年门店-截止10.31'!A:C,3,0)</f>
        <v>营业</v>
      </c>
      <c r="F1181" s="63">
        <f>VLOOKUP(C1181,[2]面积!A:B,2,0)</f>
        <v>73.8</v>
      </c>
      <c r="G1181" s="57" t="str">
        <f>IF(OR(E1181="营业",E1181="装修中"),VLOOKUP(C1181,[2]当前组织架构!C:H,6,0),"")</f>
        <v>孙军</v>
      </c>
      <c r="H1181" s="57" t="str">
        <f>IF(OR(E1181="营业",E1181="装修中"),VLOOKUP(C1181,[2]当前组织架构!C:H,5,0),"")</f>
        <v>甘胜斌</v>
      </c>
      <c r="I1181" s="58">
        <v>179544.26</v>
      </c>
      <c r="J1181" s="58">
        <v>10162.879999999999</v>
      </c>
      <c r="K1181" s="58">
        <v>169381.38</v>
      </c>
      <c r="L1181" s="58">
        <v>9714.81</v>
      </c>
      <c r="M1181" s="58">
        <v>8328.2099999999991</v>
      </c>
      <c r="N1181" s="58">
        <v>9723.93</v>
      </c>
      <c r="O1181" s="58">
        <v>22254.28</v>
      </c>
      <c r="P1181" s="58">
        <v>0</v>
      </c>
      <c r="Q1181" s="58">
        <v>-796.88366315707901</v>
      </c>
      <c r="R1181" s="58">
        <v>49224.3463368429</v>
      </c>
      <c r="S1181" s="58">
        <v>7864.8363627888302</v>
      </c>
      <c r="T1181" s="58">
        <v>0</v>
      </c>
      <c r="U1181" s="58">
        <v>2802.78</v>
      </c>
      <c r="V1181" s="58">
        <v>59891.962699631702</v>
      </c>
      <c r="W1181" s="58">
        <v>109489.417300368</v>
      </c>
      <c r="X1181" s="58">
        <v>30656.33</v>
      </c>
      <c r="Y1181" s="58">
        <v>1781.79</v>
      </c>
      <c r="Z1181" s="58">
        <v>673.1</v>
      </c>
      <c r="AA1181" s="58">
        <v>5878.86</v>
      </c>
      <c r="AB1181" s="58">
        <v>2175.28773584906</v>
      </c>
      <c r="AC1181" s="58">
        <v>0</v>
      </c>
      <c r="AD1181" s="58">
        <v>41165.367735849097</v>
      </c>
      <c r="AE1181" s="58">
        <v>6197.67</v>
      </c>
      <c r="AF1181" s="58">
        <v>0</v>
      </c>
      <c r="AG1181" s="58">
        <v>736.19</v>
      </c>
      <c r="AH1181" s="58">
        <v>262.95999999999998</v>
      </c>
      <c r="AI1181" s="58">
        <v>603</v>
      </c>
      <c r="AJ1181" s="58">
        <v>94.52</v>
      </c>
      <c r="AK1181" s="58">
        <v>44.19</v>
      </c>
      <c r="AL1181" s="58">
        <v>0</v>
      </c>
      <c r="AM1181" s="58">
        <v>1617.53</v>
      </c>
      <c r="AN1181" s="58">
        <v>1071.26</v>
      </c>
      <c r="AO1181" s="58">
        <v>823.3</v>
      </c>
      <c r="AP1181" s="58">
        <v>0</v>
      </c>
      <c r="AQ1181" s="58">
        <v>150</v>
      </c>
      <c r="AR1181" s="58">
        <v>0</v>
      </c>
      <c r="AS1181" s="58">
        <v>0</v>
      </c>
      <c r="AT1181" s="58">
        <v>0</v>
      </c>
      <c r="AU1181" s="58">
        <v>0</v>
      </c>
      <c r="AV1181" s="58">
        <v>2292.45466534449</v>
      </c>
      <c r="AW1181" s="58">
        <v>13893.0746653445</v>
      </c>
      <c r="AX1181" s="58">
        <v>40063.809523809497</v>
      </c>
      <c r="AY1181" s="58">
        <v>7782.0754716981101</v>
      </c>
      <c r="AZ1181" s="58">
        <v>47845.8849955076</v>
      </c>
      <c r="BA1181" s="58">
        <v>6585.0899036667997</v>
      </c>
    </row>
    <row r="1182" spans="1:53">
      <c r="A1182" s="56">
        <v>202407</v>
      </c>
      <c r="B1182" s="56" t="s">
        <v>528</v>
      </c>
      <c r="C1182" s="56" t="s">
        <v>300</v>
      </c>
      <c r="D1182" s="56" t="s">
        <v>299</v>
      </c>
      <c r="E1182" s="62" t="str">
        <f>VLOOKUP(C1182,'[2]2024年门店-截止10.31'!A:C,3,0)</f>
        <v>营业</v>
      </c>
      <c r="F1182" s="63">
        <f>VLOOKUP(C1182,[2]面积!A:B,2,0)</f>
        <v>67</v>
      </c>
      <c r="G1182" s="57" t="str">
        <f>IF(OR(E1182="营业",E1182="装修中"),VLOOKUP(C1182,[2]当前组织架构!C:H,6,0),"")</f>
        <v>江远洋</v>
      </c>
      <c r="H1182" s="57" t="str">
        <f>IF(OR(E1182="营业",E1182="装修中"),VLOOKUP(C1182,[2]当前组织架构!C:H,5,0),"")</f>
        <v>许瑛伦</v>
      </c>
      <c r="I1182" s="58">
        <v>225245.76</v>
      </c>
      <c r="J1182" s="58">
        <v>6560.56</v>
      </c>
      <c r="K1182" s="58">
        <v>218685.2</v>
      </c>
      <c r="L1182" s="58">
        <v>13463.78</v>
      </c>
      <c r="M1182" s="58">
        <v>13646.09</v>
      </c>
      <c r="N1182" s="58">
        <v>10865.39</v>
      </c>
      <c r="O1182" s="58">
        <v>33352.550000000003</v>
      </c>
      <c r="P1182" s="58">
        <v>0</v>
      </c>
      <c r="Q1182" s="58">
        <v>-1136.31685022084</v>
      </c>
      <c r="R1182" s="58">
        <v>70191.493149779199</v>
      </c>
      <c r="S1182" s="58">
        <v>11598.9042197242</v>
      </c>
      <c r="T1182" s="58">
        <v>0</v>
      </c>
      <c r="U1182" s="58">
        <v>7033.57</v>
      </c>
      <c r="V1182" s="58">
        <v>88823.9673695034</v>
      </c>
      <c r="W1182" s="58">
        <v>129861.232630497</v>
      </c>
      <c r="X1182" s="58">
        <v>21682.02</v>
      </c>
      <c r="Y1182" s="58">
        <v>228.01</v>
      </c>
      <c r="Z1182" s="58">
        <v>1483.44</v>
      </c>
      <c r="AA1182" s="58">
        <v>1568.34</v>
      </c>
      <c r="AB1182" s="58">
        <v>3226.5411320754702</v>
      </c>
      <c r="AC1182" s="58">
        <v>0</v>
      </c>
      <c r="AD1182" s="58">
        <v>28188.351132075499</v>
      </c>
      <c r="AE1182" s="58">
        <v>3338.08</v>
      </c>
      <c r="AF1182" s="58">
        <v>0</v>
      </c>
      <c r="AG1182" s="58">
        <v>0</v>
      </c>
      <c r="AH1182" s="58">
        <v>541.62</v>
      </c>
      <c r="AI1182" s="58">
        <v>0</v>
      </c>
      <c r="AJ1182" s="58">
        <v>16</v>
      </c>
      <c r="AK1182" s="58">
        <v>206.55</v>
      </c>
      <c r="AL1182" s="58">
        <v>0</v>
      </c>
      <c r="AM1182" s="58">
        <v>1100.55</v>
      </c>
      <c r="AN1182" s="58">
        <v>389.82</v>
      </c>
      <c r="AO1182" s="58">
        <v>866.95</v>
      </c>
      <c r="AP1182" s="58">
        <v>0</v>
      </c>
      <c r="AQ1182" s="58">
        <v>0</v>
      </c>
      <c r="AR1182" s="58">
        <v>0</v>
      </c>
      <c r="AS1182" s="58">
        <v>0</v>
      </c>
      <c r="AT1182" s="58">
        <v>0</v>
      </c>
      <c r="AU1182" s="58">
        <v>0</v>
      </c>
      <c r="AV1182" s="58">
        <v>2053.3420554058998</v>
      </c>
      <c r="AW1182" s="58">
        <v>8512.9120554059009</v>
      </c>
      <c r="AX1182" s="58">
        <v>43465.8</v>
      </c>
      <c r="AY1182" s="58">
        <v>7366.8</v>
      </c>
      <c r="AZ1182" s="58">
        <v>50832.6</v>
      </c>
      <c r="BA1182" s="58">
        <v>42327.369443015603</v>
      </c>
    </row>
    <row r="1183" spans="1:53">
      <c r="A1183" s="56">
        <v>202407</v>
      </c>
      <c r="B1183" s="56" t="s">
        <v>531</v>
      </c>
      <c r="C1183" s="56" t="s">
        <v>304</v>
      </c>
      <c r="D1183" s="56" t="s">
        <v>303</v>
      </c>
      <c r="E1183" s="62" t="str">
        <f>VLOOKUP(C1183,'[2]2024年门店-截止10.31'!A:C,3,0)</f>
        <v>营业</v>
      </c>
      <c r="F1183" s="63">
        <f>VLOOKUP(C1183,[2]面积!A:B,2,0)</f>
        <v>75</v>
      </c>
      <c r="G1183" s="57" t="str">
        <f>IF(OR(E1183="营业",E1183="装修中"),VLOOKUP(C1183,[2]当前组织架构!C:H,6,0),"")</f>
        <v>刘佳</v>
      </c>
      <c r="H1183" s="57" t="str">
        <f>IF(OR(E1183="营业",E1183="装修中"),VLOOKUP(C1183,[2]当前组织架构!C:H,5,0),"")</f>
        <v>刘传良</v>
      </c>
      <c r="I1183" s="58">
        <v>230727.65</v>
      </c>
      <c r="J1183" s="58">
        <v>13060.06</v>
      </c>
      <c r="K1183" s="58">
        <v>217667.59</v>
      </c>
      <c r="L1183" s="58">
        <v>11355.36</v>
      </c>
      <c r="M1183" s="58">
        <v>14518.42</v>
      </c>
      <c r="N1183" s="58">
        <v>12261.96</v>
      </c>
      <c r="O1183" s="58">
        <v>32873.42</v>
      </c>
      <c r="P1183" s="58">
        <v>0</v>
      </c>
      <c r="Q1183" s="58">
        <v>-1134.1748950016699</v>
      </c>
      <c r="R1183" s="58">
        <v>69874.985104998297</v>
      </c>
      <c r="S1183" s="58">
        <v>11472.723523934999</v>
      </c>
      <c r="T1183" s="58">
        <v>0</v>
      </c>
      <c r="U1183" s="58">
        <v>2353.7199999999998</v>
      </c>
      <c r="V1183" s="58">
        <v>83701.428628933398</v>
      </c>
      <c r="W1183" s="58">
        <v>133966.16137106699</v>
      </c>
      <c r="X1183" s="58">
        <v>33132.089999999997</v>
      </c>
      <c r="Y1183" s="58">
        <v>628.22</v>
      </c>
      <c r="Z1183" s="58">
        <v>1832.33</v>
      </c>
      <c r="AA1183" s="58">
        <v>4760.1400000000003</v>
      </c>
      <c r="AB1183" s="58">
        <v>2823.7418867924498</v>
      </c>
      <c r="AC1183" s="58">
        <v>0</v>
      </c>
      <c r="AD1183" s="58">
        <v>43176.521886792398</v>
      </c>
      <c r="AE1183" s="58">
        <v>5000</v>
      </c>
      <c r="AF1183" s="58">
        <v>52.04</v>
      </c>
      <c r="AG1183" s="58">
        <v>727.61</v>
      </c>
      <c r="AH1183" s="58">
        <v>348</v>
      </c>
      <c r="AI1183" s="58">
        <v>0</v>
      </c>
      <c r="AJ1183" s="58">
        <v>0</v>
      </c>
      <c r="AK1183" s="58">
        <v>44.12</v>
      </c>
      <c r="AL1183" s="58">
        <v>0</v>
      </c>
      <c r="AM1183" s="58">
        <v>970.7</v>
      </c>
      <c r="AN1183" s="58">
        <v>1497.37</v>
      </c>
      <c r="AO1183" s="58">
        <v>330.52</v>
      </c>
      <c r="AP1183" s="58">
        <v>0</v>
      </c>
      <c r="AQ1183" s="58">
        <v>292.32</v>
      </c>
      <c r="AR1183" s="58">
        <v>0</v>
      </c>
      <c r="AS1183" s="58">
        <v>0</v>
      </c>
      <c r="AT1183" s="58">
        <v>0</v>
      </c>
      <c r="AU1183" s="58">
        <v>0</v>
      </c>
      <c r="AV1183" s="58">
        <v>2049.19755904152</v>
      </c>
      <c r="AW1183" s="58">
        <v>11311.877559041501</v>
      </c>
      <c r="AX1183" s="58">
        <v>23139.285714285699</v>
      </c>
      <c r="AY1183" s="58">
        <v>11529.9528301887</v>
      </c>
      <c r="AZ1183" s="58">
        <v>34669.2385444744</v>
      </c>
      <c r="BA1183" s="58">
        <v>44808.523380758699</v>
      </c>
    </row>
    <row r="1184" spans="1:53">
      <c r="A1184" s="56">
        <v>202407</v>
      </c>
      <c r="B1184" s="56" t="s">
        <v>528</v>
      </c>
      <c r="C1184" s="56" t="s">
        <v>306</v>
      </c>
      <c r="D1184" s="56" t="s">
        <v>305</v>
      </c>
      <c r="E1184" s="62" t="str">
        <f>VLOOKUP(C1184,'[2]2024年门店-截止10.31'!A:C,3,0)</f>
        <v>营业</v>
      </c>
      <c r="F1184" s="63">
        <f>VLOOKUP(C1184,[2]面积!A:B,2,0)</f>
        <v>92</v>
      </c>
      <c r="G1184" s="57" t="str">
        <f>IF(OR(E1184="营业",E1184="装修中"),VLOOKUP(C1184,[2]当前组织架构!C:H,6,0),"")</f>
        <v>刘佳</v>
      </c>
      <c r="H1184" s="57" t="str">
        <f>IF(OR(E1184="营业",E1184="装修中"),VLOOKUP(C1184,[2]当前组织架构!C:H,5,0),"")</f>
        <v>袁春福</v>
      </c>
      <c r="I1184" s="58">
        <v>227403.62</v>
      </c>
      <c r="J1184" s="58">
        <v>6623.41</v>
      </c>
      <c r="K1184" s="58">
        <v>220780.21</v>
      </c>
      <c r="L1184" s="58">
        <v>12010.89</v>
      </c>
      <c r="M1184" s="58">
        <v>8228.07</v>
      </c>
      <c r="N1184" s="58">
        <v>9119.4</v>
      </c>
      <c r="O1184" s="58">
        <v>29519.71</v>
      </c>
      <c r="P1184" s="58">
        <v>0</v>
      </c>
      <c r="Q1184" s="58">
        <v>-937.98117521738095</v>
      </c>
      <c r="R1184" s="58">
        <v>57940.088824782601</v>
      </c>
      <c r="S1184" s="58">
        <v>10046.095036487999</v>
      </c>
      <c r="T1184" s="58">
        <v>180.02</v>
      </c>
      <c r="U1184" s="58">
        <v>9610.81</v>
      </c>
      <c r="V1184" s="58">
        <v>77777.013861270607</v>
      </c>
      <c r="W1184" s="58">
        <v>143003.19613872899</v>
      </c>
      <c r="X1184" s="58">
        <v>25247.919999999998</v>
      </c>
      <c r="Y1184" s="58">
        <v>3083.79</v>
      </c>
      <c r="Z1184" s="58">
        <v>625.77</v>
      </c>
      <c r="AA1184" s="58">
        <v>4998.91</v>
      </c>
      <c r="AB1184" s="58">
        <v>1179.1279245282999</v>
      </c>
      <c r="AC1184" s="58">
        <v>0</v>
      </c>
      <c r="AD1184" s="58">
        <v>35135.5179245283</v>
      </c>
      <c r="AE1184" s="58">
        <v>5143</v>
      </c>
      <c r="AF1184" s="58">
        <v>0</v>
      </c>
      <c r="AG1184" s="58">
        <v>517.70000000000005</v>
      </c>
      <c r="AH1184" s="58">
        <v>249.6</v>
      </c>
      <c r="AI1184" s="58">
        <v>0</v>
      </c>
      <c r="AJ1184" s="58">
        <v>0</v>
      </c>
      <c r="AK1184" s="58">
        <v>79.64</v>
      </c>
      <c r="AL1184" s="58">
        <v>0</v>
      </c>
      <c r="AM1184" s="58">
        <v>1352.42</v>
      </c>
      <c r="AN1184" s="58">
        <v>606.79999999999995</v>
      </c>
      <c r="AO1184" s="58">
        <v>474.94</v>
      </c>
      <c r="AP1184" s="58">
        <v>0</v>
      </c>
      <c r="AQ1184" s="58">
        <v>0</v>
      </c>
      <c r="AR1184" s="58">
        <v>0</v>
      </c>
      <c r="AS1184" s="58">
        <v>0</v>
      </c>
      <c r="AT1184" s="58">
        <v>0</v>
      </c>
      <c r="AU1184" s="58">
        <v>0</v>
      </c>
      <c r="AV1184" s="58">
        <v>2063.7692430007201</v>
      </c>
      <c r="AW1184" s="58">
        <v>10487.869243000699</v>
      </c>
      <c r="AX1184" s="58">
        <v>43374</v>
      </c>
      <c r="AY1184" s="58">
        <v>10380</v>
      </c>
      <c r="AZ1184" s="58">
        <v>53754</v>
      </c>
      <c r="BA1184" s="58">
        <v>43625.8089712</v>
      </c>
    </row>
    <row r="1185" spans="1:53">
      <c r="A1185" s="56">
        <v>202407</v>
      </c>
      <c r="B1185" s="56" t="s">
        <v>528</v>
      </c>
      <c r="C1185" s="56" t="s">
        <v>308</v>
      </c>
      <c r="D1185" s="56" t="s">
        <v>307</v>
      </c>
      <c r="E1185" s="62" t="str">
        <f>VLOOKUP(C1185,'[2]2024年门店-截止10.31'!A:C,3,0)</f>
        <v>已闭店</v>
      </c>
      <c r="F1185" s="63">
        <f>VLOOKUP(C1185,[2]面积!A:B,2,0)</f>
        <v>25</v>
      </c>
      <c r="G1185" s="57" t="str">
        <f>IF(OR(E1185="营业",E1185="装修中"),VLOOKUP(C1185,[2]当前组织架构!C:H,6,0),"")</f>
        <v/>
      </c>
      <c r="H1185" s="57" t="str">
        <f>IF(OR(E1185="营业",E1185="装修中"),VLOOKUP(C1185,[2]当前组织架构!C:H,5,0),"")</f>
        <v/>
      </c>
      <c r="I1185" s="58">
        <v>97094.46</v>
      </c>
      <c r="J1185" s="58">
        <v>5495.91</v>
      </c>
      <c r="K1185" s="58">
        <v>91598.55</v>
      </c>
      <c r="L1185" s="58">
        <v>5809.81</v>
      </c>
      <c r="M1185" s="58">
        <v>3645.61</v>
      </c>
      <c r="N1185" s="58">
        <v>7628.51</v>
      </c>
      <c r="O1185" s="58">
        <v>11645.43</v>
      </c>
      <c r="P1185" s="58">
        <v>0</v>
      </c>
      <c r="Q1185" s="58">
        <v>-457.68481976469701</v>
      </c>
      <c r="R1185" s="58">
        <v>28271.675180235299</v>
      </c>
      <c r="S1185" s="58">
        <v>4247.6188452961296</v>
      </c>
      <c r="T1185" s="58">
        <v>0</v>
      </c>
      <c r="U1185" s="58">
        <v>2572.59</v>
      </c>
      <c r="V1185" s="58">
        <v>35091.884025531399</v>
      </c>
      <c r="W1185" s="58">
        <v>56506.665974468597</v>
      </c>
      <c r="X1185" s="58">
        <v>17299.5</v>
      </c>
      <c r="Y1185" s="58">
        <v>2357.11</v>
      </c>
      <c r="Z1185" s="58">
        <v>711.78</v>
      </c>
      <c r="AA1185" s="58">
        <v>2079.5</v>
      </c>
      <c r="AB1185" s="58">
        <v>1923.71924528302</v>
      </c>
      <c r="AC1185" s="58">
        <v>0</v>
      </c>
      <c r="AD1185" s="58">
        <v>24371.609245283002</v>
      </c>
      <c r="AE1185" s="58">
        <v>161.97999999999999</v>
      </c>
      <c r="AF1185" s="58">
        <v>0</v>
      </c>
      <c r="AG1185" s="58">
        <v>48.16</v>
      </c>
      <c r="AH1185" s="58">
        <v>511.83</v>
      </c>
      <c r="AI1185" s="58">
        <v>0</v>
      </c>
      <c r="AJ1185" s="58">
        <v>0</v>
      </c>
      <c r="AK1185" s="58">
        <v>29.68</v>
      </c>
      <c r="AL1185" s="58">
        <v>0</v>
      </c>
      <c r="AM1185" s="58">
        <v>1385.37</v>
      </c>
      <c r="AN1185" s="58">
        <v>776.61</v>
      </c>
      <c r="AO1185" s="58">
        <v>470.63</v>
      </c>
      <c r="AP1185" s="58">
        <v>0</v>
      </c>
      <c r="AQ1185" s="58">
        <v>150</v>
      </c>
      <c r="AR1185" s="58">
        <v>0</v>
      </c>
      <c r="AS1185" s="58">
        <v>0</v>
      </c>
      <c r="AT1185" s="58">
        <v>0</v>
      </c>
      <c r="AU1185" s="58">
        <v>0</v>
      </c>
      <c r="AV1185" s="58">
        <v>2300.9515340313601</v>
      </c>
      <c r="AW1185" s="58">
        <v>5835.2115340313603</v>
      </c>
      <c r="AX1185" s="58">
        <v>5476.1904761904798</v>
      </c>
      <c r="AY1185" s="58">
        <v>1768.8679245282999</v>
      </c>
      <c r="AZ1185" s="58">
        <v>7245.0584007187799</v>
      </c>
      <c r="BA1185" s="58">
        <v>19054.786794435498</v>
      </c>
    </row>
    <row r="1186" spans="1:53">
      <c r="A1186" s="56">
        <v>202407</v>
      </c>
      <c r="B1186" s="56" t="s">
        <v>528</v>
      </c>
      <c r="C1186" s="56" t="s">
        <v>310</v>
      </c>
      <c r="D1186" s="56" t="s">
        <v>309</v>
      </c>
      <c r="E1186" s="62" t="str">
        <f>VLOOKUP(C1186,'[2]2024年门店-截止10.31'!A:C,3,0)</f>
        <v>营业</v>
      </c>
      <c r="F1186" s="63">
        <f>VLOOKUP(C1186,[2]面积!A:B,2,0)</f>
        <v>41.6</v>
      </c>
      <c r="G1186" s="57" t="str">
        <f>IF(OR(E1186="营业",E1186="装修中"),VLOOKUP(C1186,[2]当前组织架构!C:H,6,0),"")</f>
        <v>孙军</v>
      </c>
      <c r="H1186" s="57" t="str">
        <f>IF(OR(E1186="营业",E1186="装修中"),VLOOKUP(C1186,[2]当前组织架构!C:H,5,0),"")</f>
        <v>殷艳花</v>
      </c>
      <c r="I1186" s="58">
        <v>210182.64</v>
      </c>
      <c r="J1186" s="58">
        <v>11897.13</v>
      </c>
      <c r="K1186" s="58">
        <v>198285.51</v>
      </c>
      <c r="L1186" s="58">
        <v>10388.94</v>
      </c>
      <c r="M1186" s="58">
        <v>8494.44</v>
      </c>
      <c r="N1186" s="58">
        <v>12398.48</v>
      </c>
      <c r="O1186" s="58">
        <v>25080.7</v>
      </c>
      <c r="P1186" s="58">
        <v>0</v>
      </c>
      <c r="Q1186" s="58">
        <v>-897.90681432085296</v>
      </c>
      <c r="R1186" s="58">
        <v>55464.653185679097</v>
      </c>
      <c r="S1186" s="58">
        <v>8863.1129275972999</v>
      </c>
      <c r="T1186" s="58">
        <v>0</v>
      </c>
      <c r="U1186" s="58">
        <v>2900.89</v>
      </c>
      <c r="V1186" s="58">
        <v>67228.656113276404</v>
      </c>
      <c r="W1186" s="58">
        <v>131056.853886724</v>
      </c>
      <c r="X1186" s="58">
        <v>29312.04</v>
      </c>
      <c r="Y1186" s="58">
        <v>2382.4899999999998</v>
      </c>
      <c r="Z1186" s="58">
        <v>542.87</v>
      </c>
      <c r="AA1186" s="58">
        <v>8991.9699999999993</v>
      </c>
      <c r="AB1186" s="58">
        <v>1980.31773584906</v>
      </c>
      <c r="AC1186" s="58">
        <v>0</v>
      </c>
      <c r="AD1186" s="58">
        <v>43209.687735849096</v>
      </c>
      <c r="AE1186" s="58">
        <v>5432.2</v>
      </c>
      <c r="AF1186" s="58">
        <v>0</v>
      </c>
      <c r="AG1186" s="58">
        <v>406.92</v>
      </c>
      <c r="AH1186" s="58">
        <v>624</v>
      </c>
      <c r="AI1186" s="58">
        <v>0</v>
      </c>
      <c r="AJ1186" s="58">
        <v>0</v>
      </c>
      <c r="AK1186" s="58">
        <v>55.29</v>
      </c>
      <c r="AL1186" s="58">
        <v>0</v>
      </c>
      <c r="AM1186" s="58">
        <v>1150.81</v>
      </c>
      <c r="AN1186" s="58">
        <v>1794.66</v>
      </c>
      <c r="AO1186" s="58">
        <v>532.76</v>
      </c>
      <c r="AP1186" s="58">
        <v>0</v>
      </c>
      <c r="AQ1186" s="58">
        <v>289</v>
      </c>
      <c r="AR1186" s="58">
        <v>0</v>
      </c>
      <c r="AS1186" s="58">
        <v>0</v>
      </c>
      <c r="AT1186" s="58">
        <v>0</v>
      </c>
      <c r="AU1186" s="58">
        <v>0</v>
      </c>
      <c r="AV1186" s="58">
        <v>2300.9515340313601</v>
      </c>
      <c r="AW1186" s="58">
        <v>12586.5915340314</v>
      </c>
      <c r="AX1186" s="58">
        <v>52497.619047619002</v>
      </c>
      <c r="AY1186" s="58">
        <v>4708.4905660377399</v>
      </c>
      <c r="AZ1186" s="58">
        <v>57206.109613656699</v>
      </c>
      <c r="BA1186" s="58">
        <v>18054.4650031868</v>
      </c>
    </row>
    <row r="1187" spans="1:53">
      <c r="A1187" s="56">
        <v>202407</v>
      </c>
      <c r="B1187" s="56" t="s">
        <v>528</v>
      </c>
      <c r="C1187" s="56" t="s">
        <v>312</v>
      </c>
      <c r="D1187" s="56" t="s">
        <v>311</v>
      </c>
      <c r="E1187" s="62" t="str">
        <f>VLOOKUP(C1187,'[2]2024年门店-截止10.31'!A:C,3,0)</f>
        <v>营业</v>
      </c>
      <c r="F1187" s="63">
        <f>VLOOKUP(C1187,[2]面积!A:B,2,0)</f>
        <v>51</v>
      </c>
      <c r="G1187" s="57" t="str">
        <f>IF(OR(E1187="营业",E1187="装修中"),VLOOKUP(C1187,[2]当前组织架构!C:H,6,0),"")</f>
        <v>戴斌</v>
      </c>
      <c r="H1187" s="57" t="str">
        <f>IF(OR(E1187="营业",E1187="装修中"),VLOOKUP(C1187,[2]当前组织架构!C:H,5,0),"")</f>
        <v>冯珏</v>
      </c>
      <c r="I1187" s="58">
        <v>232623.86</v>
      </c>
      <c r="J1187" s="58">
        <v>13167.39</v>
      </c>
      <c r="K1187" s="58">
        <v>219456.47</v>
      </c>
      <c r="L1187" s="58">
        <v>11563.51</v>
      </c>
      <c r="M1187" s="58">
        <v>10232.950000000001</v>
      </c>
      <c r="N1187" s="58">
        <v>16130.8</v>
      </c>
      <c r="O1187" s="58">
        <v>28816.240000000002</v>
      </c>
      <c r="P1187" s="58">
        <v>0</v>
      </c>
      <c r="Q1187" s="58">
        <v>-1063.2846247868099</v>
      </c>
      <c r="R1187" s="58">
        <v>65680.2153752132</v>
      </c>
      <c r="S1187" s="58">
        <v>10285.8835964354</v>
      </c>
      <c r="T1187" s="58">
        <v>0</v>
      </c>
      <c r="U1187" s="58">
        <v>2572.59</v>
      </c>
      <c r="V1187" s="58">
        <v>78538.688971648604</v>
      </c>
      <c r="W1187" s="58">
        <v>140917.78102835099</v>
      </c>
      <c r="X1187" s="58">
        <v>25728.42</v>
      </c>
      <c r="Y1187" s="58">
        <v>6329.74</v>
      </c>
      <c r="Z1187" s="58">
        <v>1025</v>
      </c>
      <c r="AA1187" s="58">
        <v>6008.69</v>
      </c>
      <c r="AB1187" s="58">
        <v>402.47924528302002</v>
      </c>
      <c r="AC1187" s="58">
        <v>0</v>
      </c>
      <c r="AD1187" s="58">
        <v>39494.329245282999</v>
      </c>
      <c r="AE1187" s="58">
        <v>6149.5</v>
      </c>
      <c r="AF1187" s="58">
        <v>0</v>
      </c>
      <c r="AG1187" s="58">
        <v>213.08</v>
      </c>
      <c r="AH1187" s="58">
        <v>570.78</v>
      </c>
      <c r="AI1187" s="58">
        <v>0</v>
      </c>
      <c r="AJ1187" s="58">
        <v>115.05</v>
      </c>
      <c r="AK1187" s="58">
        <v>47.11</v>
      </c>
      <c r="AL1187" s="58">
        <v>0</v>
      </c>
      <c r="AM1187" s="58">
        <v>1398.67</v>
      </c>
      <c r="AN1187" s="58">
        <v>789.66</v>
      </c>
      <c r="AO1187" s="58">
        <v>863.12</v>
      </c>
      <c r="AP1187" s="58">
        <v>0</v>
      </c>
      <c r="AQ1187" s="58">
        <v>0</v>
      </c>
      <c r="AR1187" s="58">
        <v>0</v>
      </c>
      <c r="AS1187" s="58">
        <v>0</v>
      </c>
      <c r="AT1187" s="58">
        <v>0</v>
      </c>
      <c r="AU1187" s="58">
        <v>0</v>
      </c>
      <c r="AV1187" s="58">
        <v>2672.1715340313599</v>
      </c>
      <c r="AW1187" s="58">
        <v>12819.1415340314</v>
      </c>
      <c r="AX1187" s="58">
        <v>30867.933333333302</v>
      </c>
      <c r="AY1187" s="58">
        <v>4550.2358490566003</v>
      </c>
      <c r="AZ1187" s="58">
        <v>35418.169182389902</v>
      </c>
      <c r="BA1187" s="58">
        <v>53186.141066646698</v>
      </c>
    </row>
    <row r="1188" spans="1:53">
      <c r="A1188" s="56">
        <v>202407</v>
      </c>
      <c r="B1188" s="56" t="s">
        <v>528</v>
      </c>
      <c r="C1188" s="56" t="s">
        <v>314</v>
      </c>
      <c r="D1188" s="56" t="s">
        <v>313</v>
      </c>
      <c r="E1188" s="62" t="str">
        <f>VLOOKUP(C1188,'[2]2024年门店-截止10.31'!A:C,3,0)</f>
        <v>营业</v>
      </c>
      <c r="F1188" s="63">
        <f>VLOOKUP(C1188,[2]面积!A:B,2,0)</f>
        <v>94</v>
      </c>
      <c r="G1188" s="57" t="str">
        <f>IF(OR(E1188="营业",E1188="装修中"),VLOOKUP(C1188,[2]当前组织架构!C:H,6,0),"")</f>
        <v>戴斌</v>
      </c>
      <c r="H1188" s="57" t="str">
        <f>IF(OR(E1188="营业",E1188="装修中"),VLOOKUP(C1188,[2]当前组织架构!C:H,5,0),"")</f>
        <v>董婷婷</v>
      </c>
      <c r="I1188" s="58">
        <v>261974.88</v>
      </c>
      <c r="J1188" s="58">
        <v>14828.77</v>
      </c>
      <c r="K1188" s="58">
        <v>247146.11</v>
      </c>
      <c r="L1188" s="58">
        <v>13253.92</v>
      </c>
      <c r="M1188" s="58">
        <v>12298.23</v>
      </c>
      <c r="N1188" s="58">
        <v>13934.53</v>
      </c>
      <c r="O1188" s="58">
        <v>31469.31</v>
      </c>
      <c r="P1188" s="58">
        <v>0</v>
      </c>
      <c r="Q1188" s="58">
        <v>-1130.39341963676</v>
      </c>
      <c r="R1188" s="58">
        <v>69825.596580363199</v>
      </c>
      <c r="S1188" s="58">
        <v>11132.978551722799</v>
      </c>
      <c r="T1188" s="58">
        <v>0</v>
      </c>
      <c r="U1188" s="58">
        <v>2721.17</v>
      </c>
      <c r="V1188" s="58">
        <v>83679.745132085998</v>
      </c>
      <c r="W1188" s="58">
        <v>163466.364867914</v>
      </c>
      <c r="X1188" s="58">
        <v>34606.28</v>
      </c>
      <c r="Y1188" s="58">
        <v>4112.63</v>
      </c>
      <c r="Z1188" s="58">
        <v>1050.8499999999999</v>
      </c>
      <c r="AA1188" s="58">
        <v>7706.13</v>
      </c>
      <c r="AB1188" s="58">
        <v>1733.0313207547199</v>
      </c>
      <c r="AC1188" s="58">
        <v>0</v>
      </c>
      <c r="AD1188" s="58">
        <v>49208.9213207547</v>
      </c>
      <c r="AE1188" s="58">
        <v>5695.4</v>
      </c>
      <c r="AF1188" s="58">
        <v>0</v>
      </c>
      <c r="AG1188" s="58">
        <v>498.42</v>
      </c>
      <c r="AH1188" s="58">
        <v>599.88</v>
      </c>
      <c r="AI1188" s="58">
        <v>0</v>
      </c>
      <c r="AJ1188" s="58">
        <v>70.8</v>
      </c>
      <c r="AK1188" s="58">
        <v>35.21</v>
      </c>
      <c r="AL1188" s="58">
        <v>0</v>
      </c>
      <c r="AM1188" s="58">
        <v>1331.32</v>
      </c>
      <c r="AN1188" s="58">
        <v>793.21</v>
      </c>
      <c r="AO1188" s="58">
        <v>485.21</v>
      </c>
      <c r="AP1188" s="58">
        <v>0</v>
      </c>
      <c r="AQ1188" s="58">
        <v>243</v>
      </c>
      <c r="AR1188" s="58">
        <v>0</v>
      </c>
      <c r="AS1188" s="58">
        <v>0</v>
      </c>
      <c r="AT1188" s="58">
        <v>0</v>
      </c>
      <c r="AU1188" s="58">
        <v>0</v>
      </c>
      <c r="AV1188" s="58">
        <v>2263.8520895869101</v>
      </c>
      <c r="AW1188" s="58">
        <v>12016.302089586899</v>
      </c>
      <c r="AX1188" s="58">
        <v>29028.761904761901</v>
      </c>
      <c r="AY1188" s="58">
        <v>9754.7169811320691</v>
      </c>
      <c r="AZ1188" s="58">
        <v>38783.478885894001</v>
      </c>
      <c r="BA1188" s="58">
        <v>63457.662571678396</v>
      </c>
    </row>
    <row r="1189" spans="1:53">
      <c r="A1189" s="56">
        <v>202407</v>
      </c>
      <c r="B1189" s="56" t="s">
        <v>531</v>
      </c>
      <c r="C1189" s="56" t="s">
        <v>318</v>
      </c>
      <c r="D1189" s="56" t="s">
        <v>317</v>
      </c>
      <c r="E1189" s="62" t="str">
        <f>VLOOKUP(C1189,'[2]2024年门店-截止10.31'!A:C,3,0)</f>
        <v>营业</v>
      </c>
      <c r="F1189" s="63">
        <f>VLOOKUP(C1189,[2]面积!A:B,2,0)</f>
        <v>105.1</v>
      </c>
      <c r="G1189" s="57" t="str">
        <f>IF(OR(E1189="营业",E1189="装修中"),VLOOKUP(C1189,[2]当前组织架构!C:H,6,0),"")</f>
        <v>刘佳</v>
      </c>
      <c r="H1189" s="57" t="str">
        <f>IF(OR(E1189="营业",E1189="装修中"),VLOOKUP(C1189,[2]当前组织架构!C:H,5,0),"")</f>
        <v>王佳</v>
      </c>
      <c r="I1189" s="58">
        <v>131660.5</v>
      </c>
      <c r="J1189" s="58">
        <v>3834.77</v>
      </c>
      <c r="K1189" s="58">
        <v>127825.73</v>
      </c>
      <c r="L1189" s="58">
        <v>10001.09</v>
      </c>
      <c r="M1189" s="58">
        <v>10376.73</v>
      </c>
      <c r="N1189" s="58">
        <v>7762.73</v>
      </c>
      <c r="O1189" s="58">
        <v>23252.880000000001</v>
      </c>
      <c r="P1189" s="58">
        <v>0</v>
      </c>
      <c r="Q1189" s="58">
        <v>-820.86787217347398</v>
      </c>
      <c r="R1189" s="58">
        <v>50572.562127826503</v>
      </c>
      <c r="S1189" s="58">
        <v>8186.7313820710597</v>
      </c>
      <c r="T1189" s="58">
        <v>-0.02</v>
      </c>
      <c r="U1189" s="58">
        <v>9522.14</v>
      </c>
      <c r="V1189" s="58">
        <v>68281.413509897597</v>
      </c>
      <c r="W1189" s="58">
        <v>59544.316490102399</v>
      </c>
      <c r="X1189" s="58">
        <v>17160.47</v>
      </c>
      <c r="Y1189" s="58">
        <v>1445.49</v>
      </c>
      <c r="Z1189" s="58">
        <v>1459.38</v>
      </c>
      <c r="AA1189" s="58">
        <v>6190.3</v>
      </c>
      <c r="AB1189" s="58">
        <v>411.10735849056999</v>
      </c>
      <c r="AC1189" s="58">
        <v>0</v>
      </c>
      <c r="AD1189" s="58">
        <v>26666.7473584906</v>
      </c>
      <c r="AE1189" s="58">
        <v>0</v>
      </c>
      <c r="AF1189" s="58">
        <v>192</v>
      </c>
      <c r="AG1189" s="58">
        <v>338.57</v>
      </c>
      <c r="AH1189" s="58">
        <v>383.33</v>
      </c>
      <c r="AI1189" s="58">
        <v>400</v>
      </c>
      <c r="AJ1189" s="58">
        <v>52.27</v>
      </c>
      <c r="AK1189" s="58">
        <v>47.14</v>
      </c>
      <c r="AL1189" s="58">
        <v>0</v>
      </c>
      <c r="AM1189" s="58">
        <v>1764.56</v>
      </c>
      <c r="AN1189" s="58">
        <v>1040.76</v>
      </c>
      <c r="AO1189" s="58">
        <v>308.45999999999998</v>
      </c>
      <c r="AP1189" s="58">
        <v>0</v>
      </c>
      <c r="AQ1189" s="58">
        <v>0</v>
      </c>
      <c r="AR1189" s="58">
        <v>0</v>
      </c>
      <c r="AS1189" s="58">
        <v>0</v>
      </c>
      <c r="AT1189" s="58">
        <v>0</v>
      </c>
      <c r="AU1189" s="58">
        <v>0</v>
      </c>
      <c r="AV1189" s="58">
        <v>2099.6991762921898</v>
      </c>
      <c r="AW1189" s="58">
        <v>6626.7891762921899</v>
      </c>
      <c r="AX1189" s="58">
        <v>5959.17</v>
      </c>
      <c r="AY1189" s="58">
        <v>6831.5</v>
      </c>
      <c r="AZ1189" s="58">
        <v>12790.67</v>
      </c>
      <c r="BA1189" s="58">
        <v>13460.1099553196</v>
      </c>
    </row>
    <row r="1190" spans="1:53">
      <c r="A1190" s="56">
        <v>202407</v>
      </c>
      <c r="B1190" s="56" t="s">
        <v>532</v>
      </c>
      <c r="C1190" s="56" t="s">
        <v>316</v>
      </c>
      <c r="D1190" s="56" t="s">
        <v>315</v>
      </c>
      <c r="E1190" s="62" t="str">
        <f>VLOOKUP(C1190,'[2]2024年门店-截止10.31'!A:C,3,0)</f>
        <v>营业</v>
      </c>
      <c r="F1190" s="63">
        <f>VLOOKUP(C1190,[2]面积!A:B,2,0)</f>
        <v>66.17</v>
      </c>
      <c r="G1190" s="57" t="str">
        <f>IF(OR(E1190="营业",E1190="装修中"),VLOOKUP(C1190,[2]当前组织架构!C:H,6,0),"")</f>
        <v>江远洋</v>
      </c>
      <c r="H1190" s="57" t="str">
        <f>IF(OR(E1190="营业",E1190="装修中"),VLOOKUP(C1190,[2]当前组织架构!C:H,5,0),"")</f>
        <v>胡肖肖</v>
      </c>
      <c r="I1190" s="58">
        <v>251106.06</v>
      </c>
      <c r="J1190" s="58">
        <v>7313.7699999999904</v>
      </c>
      <c r="K1190" s="58">
        <v>243792.29</v>
      </c>
      <c r="L1190" s="58">
        <v>13715.88</v>
      </c>
      <c r="M1190" s="58">
        <v>14510.47</v>
      </c>
      <c r="N1190" s="58">
        <v>14544.57</v>
      </c>
      <c r="O1190" s="58">
        <v>36630.49</v>
      </c>
      <c r="P1190" s="58">
        <v>0</v>
      </c>
      <c r="Q1190" s="58">
        <v>-195.731227153687</v>
      </c>
      <c r="R1190" s="58">
        <v>79205.678772846295</v>
      </c>
      <c r="S1190" s="58">
        <v>20091.837262282199</v>
      </c>
      <c r="T1190" s="58">
        <v>0</v>
      </c>
      <c r="U1190" s="58">
        <v>13682.84</v>
      </c>
      <c r="V1190" s="58">
        <v>112980.35603512901</v>
      </c>
      <c r="W1190" s="58">
        <v>130811.933964871</v>
      </c>
      <c r="X1190" s="58">
        <v>27630</v>
      </c>
      <c r="Y1190" s="58">
        <v>1573.46</v>
      </c>
      <c r="Z1190" s="58">
        <v>5072.07</v>
      </c>
      <c r="AA1190" s="58">
        <v>5556.24</v>
      </c>
      <c r="AB1190" s="58">
        <v>1013.38603773585</v>
      </c>
      <c r="AC1190" s="58">
        <v>0</v>
      </c>
      <c r="AD1190" s="58">
        <v>40845.156037735796</v>
      </c>
      <c r="AE1190" s="58">
        <v>6203</v>
      </c>
      <c r="AF1190" s="58">
        <v>0</v>
      </c>
      <c r="AG1190" s="58">
        <v>475.1</v>
      </c>
      <c r="AH1190" s="58">
        <v>0</v>
      </c>
      <c r="AI1190" s="58">
        <v>719</v>
      </c>
      <c r="AJ1190" s="58">
        <v>0</v>
      </c>
      <c r="AK1190" s="58">
        <v>47.5</v>
      </c>
      <c r="AL1190" s="58">
        <v>0</v>
      </c>
      <c r="AM1190" s="58">
        <v>795.81</v>
      </c>
      <c r="AN1190" s="58">
        <v>389.82</v>
      </c>
      <c r="AO1190" s="58">
        <v>672</v>
      </c>
      <c r="AP1190" s="58">
        <v>0</v>
      </c>
      <c r="AQ1190" s="58">
        <v>0</v>
      </c>
      <c r="AR1190" s="58">
        <v>0</v>
      </c>
      <c r="AS1190" s="58">
        <v>0</v>
      </c>
      <c r="AT1190" s="58">
        <v>0</v>
      </c>
      <c r="AU1190" s="58">
        <v>0</v>
      </c>
      <c r="AV1190" s="58">
        <v>2043.52616060887</v>
      </c>
      <c r="AW1190" s="58">
        <v>11345.7561606089</v>
      </c>
      <c r="AX1190" s="58">
        <v>28038.62</v>
      </c>
      <c r="AY1190" s="58">
        <v>5793.41</v>
      </c>
      <c r="AZ1190" s="58">
        <v>33832.03</v>
      </c>
      <c r="BA1190" s="58">
        <v>44788.991766526298</v>
      </c>
    </row>
    <row r="1191" spans="1:53">
      <c r="A1191" s="56">
        <v>202407</v>
      </c>
      <c r="B1191" s="56" t="s">
        <v>532</v>
      </c>
      <c r="C1191" s="56" t="s">
        <v>326</v>
      </c>
      <c r="D1191" s="56" t="s">
        <v>325</v>
      </c>
      <c r="E1191" s="62" t="str">
        <f>VLOOKUP(C1191,'[2]2024年门店-截止10.31'!A:C,3,0)</f>
        <v>营业</v>
      </c>
      <c r="F1191" s="63">
        <f>VLOOKUP(C1191,[2]面积!A:B,2,0)</f>
        <v>53</v>
      </c>
      <c r="G1191" s="57" t="str">
        <f>IF(OR(E1191="营业",E1191="装修中"),VLOOKUP(C1191,[2]当前组织架构!C:H,6,0),"")</f>
        <v>江远洋</v>
      </c>
      <c r="H1191" s="57" t="str">
        <f>IF(OR(E1191="营业",E1191="装修中"),VLOOKUP(C1191,[2]当前组织架构!C:H,5,0),"")</f>
        <v>郭静</v>
      </c>
      <c r="I1191" s="58">
        <v>186246.41</v>
      </c>
      <c r="J1191" s="58">
        <v>5424.6499999999896</v>
      </c>
      <c r="K1191" s="58">
        <v>180821.76000000001</v>
      </c>
      <c r="L1191" s="58">
        <v>11042.01</v>
      </c>
      <c r="M1191" s="58">
        <v>8796.9699999999993</v>
      </c>
      <c r="N1191" s="58">
        <v>7827.25</v>
      </c>
      <c r="O1191" s="58">
        <v>25258.63</v>
      </c>
      <c r="P1191" s="58">
        <v>0</v>
      </c>
      <c r="Q1191" s="58">
        <v>-130.46428010204201</v>
      </c>
      <c r="R1191" s="58">
        <v>52794.395719897999</v>
      </c>
      <c r="S1191" s="58">
        <v>13678.362883085299</v>
      </c>
      <c r="T1191" s="58">
        <v>-0.01</v>
      </c>
      <c r="U1191" s="58">
        <v>5127.5200000000004</v>
      </c>
      <c r="V1191" s="58">
        <v>71600.268602983197</v>
      </c>
      <c r="W1191" s="58">
        <v>109221.491397017</v>
      </c>
      <c r="X1191" s="58">
        <v>21600.75</v>
      </c>
      <c r="Y1191" s="58">
        <v>190.05</v>
      </c>
      <c r="Z1191" s="58">
        <v>2257.23</v>
      </c>
      <c r="AA1191" s="58">
        <v>4002.7</v>
      </c>
      <c r="AB1191" s="58">
        <v>330.69509433962003</v>
      </c>
      <c r="AC1191" s="58">
        <v>0</v>
      </c>
      <c r="AD1191" s="58">
        <v>28381.4250943396</v>
      </c>
      <c r="AE1191" s="58">
        <v>3070.5</v>
      </c>
      <c r="AF1191" s="58">
        <v>0</v>
      </c>
      <c r="AG1191" s="58">
        <v>411.08</v>
      </c>
      <c r="AH1191" s="58">
        <v>255.65</v>
      </c>
      <c r="AI1191" s="58">
        <v>570</v>
      </c>
      <c r="AJ1191" s="58">
        <v>31.67</v>
      </c>
      <c r="AK1191" s="58">
        <v>35.99</v>
      </c>
      <c r="AL1191" s="58">
        <v>0</v>
      </c>
      <c r="AM1191" s="58">
        <v>1199.8900000000001</v>
      </c>
      <c r="AN1191" s="58">
        <v>606.79999999999995</v>
      </c>
      <c r="AO1191" s="58">
        <v>483.39</v>
      </c>
      <c r="AP1191" s="58">
        <v>0</v>
      </c>
      <c r="AQ1191" s="58">
        <v>136</v>
      </c>
      <c r="AR1191" s="58">
        <v>0</v>
      </c>
      <c r="AS1191" s="58">
        <v>0</v>
      </c>
      <c r="AT1191" s="58">
        <v>0</v>
      </c>
      <c r="AU1191" s="58">
        <v>0</v>
      </c>
      <c r="AV1191" s="58">
        <v>1683.3843872878499</v>
      </c>
      <c r="AW1191" s="58">
        <v>8484.3543872878508</v>
      </c>
      <c r="AX1191" s="58">
        <v>32065</v>
      </c>
      <c r="AY1191" s="58">
        <v>5105</v>
      </c>
      <c r="AZ1191" s="58">
        <v>37170</v>
      </c>
      <c r="BA1191" s="58">
        <v>35185.711915389496</v>
      </c>
    </row>
    <row r="1192" spans="1:53">
      <c r="A1192" s="56">
        <v>202407</v>
      </c>
      <c r="B1192" s="56" t="s">
        <v>528</v>
      </c>
      <c r="C1192" s="56" t="s">
        <v>320</v>
      </c>
      <c r="D1192" s="56" t="s">
        <v>319</v>
      </c>
      <c r="E1192" s="62" t="str">
        <f>VLOOKUP(C1192,'[2]2024年门店-截止10.31'!A:C,3,0)</f>
        <v>营业</v>
      </c>
      <c r="F1192" s="63">
        <f>VLOOKUP(C1192,[2]面积!A:B,2,0)</f>
        <v>55.22</v>
      </c>
      <c r="G1192" s="57" t="str">
        <f>IF(OR(E1192="营业",E1192="装修中"),VLOOKUP(C1192,[2]当前组织架构!C:H,6,0),"")</f>
        <v>江远洋</v>
      </c>
      <c r="H1192" s="57" t="str">
        <f>IF(OR(E1192="营业",E1192="装修中"),VLOOKUP(C1192,[2]当前组织架构!C:H,5,0),"")</f>
        <v>严彪</v>
      </c>
      <c r="I1192" s="58">
        <v>185082.43</v>
      </c>
      <c r="J1192" s="58">
        <v>10476.36</v>
      </c>
      <c r="K1192" s="58">
        <v>174606.07</v>
      </c>
      <c r="L1192" s="58">
        <v>9454.56</v>
      </c>
      <c r="M1192" s="58">
        <v>8354.06</v>
      </c>
      <c r="N1192" s="58">
        <v>6400.93</v>
      </c>
      <c r="O1192" s="58">
        <v>21974.52</v>
      </c>
      <c r="P1192" s="58">
        <v>0</v>
      </c>
      <c r="Q1192" s="58">
        <v>-735.75421638178398</v>
      </c>
      <c r="R1192" s="58">
        <v>45448.3157836182</v>
      </c>
      <c r="S1192" s="58">
        <v>7600.0925426897802</v>
      </c>
      <c r="T1192" s="58">
        <v>0</v>
      </c>
      <c r="U1192" s="58">
        <v>2372.33</v>
      </c>
      <c r="V1192" s="58">
        <v>55420.738326307997</v>
      </c>
      <c r="W1192" s="58">
        <v>119185.331673692</v>
      </c>
      <c r="X1192" s="58">
        <v>22662.77</v>
      </c>
      <c r="Y1192" s="58">
        <v>40.69</v>
      </c>
      <c r="Z1192" s="58">
        <v>1400</v>
      </c>
      <c r="AA1192" s="58">
        <v>1991.76</v>
      </c>
      <c r="AB1192" s="58">
        <v>1327.7783018867899</v>
      </c>
      <c r="AC1192" s="58">
        <v>0</v>
      </c>
      <c r="AD1192" s="58">
        <v>27422.998301886801</v>
      </c>
      <c r="AE1192" s="58">
        <v>5667.02</v>
      </c>
      <c r="AF1192" s="58">
        <v>102.98</v>
      </c>
      <c r="AG1192" s="58">
        <v>405.66</v>
      </c>
      <c r="AH1192" s="58">
        <v>399</v>
      </c>
      <c r="AI1192" s="58">
        <v>935</v>
      </c>
      <c r="AJ1192" s="58">
        <v>226.55</v>
      </c>
      <c r="AK1192" s="58">
        <v>44.81</v>
      </c>
      <c r="AL1192" s="58">
        <v>0</v>
      </c>
      <c r="AM1192" s="58">
        <v>708.15</v>
      </c>
      <c r="AN1192" s="58">
        <v>831.82</v>
      </c>
      <c r="AO1192" s="58">
        <v>518.16</v>
      </c>
      <c r="AP1192" s="58">
        <v>0</v>
      </c>
      <c r="AQ1192" s="58">
        <v>0</v>
      </c>
      <c r="AR1192" s="58">
        <v>0</v>
      </c>
      <c r="AS1192" s="58">
        <v>0</v>
      </c>
      <c r="AT1192" s="58">
        <v>0</v>
      </c>
      <c r="AU1192" s="58">
        <v>0</v>
      </c>
      <c r="AV1192" s="58">
        <v>2053.3420554058998</v>
      </c>
      <c r="AW1192" s="58">
        <v>11892.492055405901</v>
      </c>
      <c r="AX1192" s="58">
        <v>28924.761904761901</v>
      </c>
      <c r="AY1192" s="58">
        <v>9246.3773584905593</v>
      </c>
      <c r="AZ1192" s="58">
        <v>38171.139263252502</v>
      </c>
      <c r="BA1192" s="58">
        <v>41698.702053146801</v>
      </c>
    </row>
    <row r="1193" spans="1:53">
      <c r="A1193" s="56">
        <v>202407</v>
      </c>
      <c r="B1193" s="56" t="s">
        <v>531</v>
      </c>
      <c r="C1193" s="56" t="s">
        <v>324</v>
      </c>
      <c r="D1193" s="56" t="s">
        <v>323</v>
      </c>
      <c r="E1193" s="62" t="str">
        <f>VLOOKUP(C1193,'[2]2024年门店-截止10.31'!A:C,3,0)</f>
        <v>营业</v>
      </c>
      <c r="F1193" s="63">
        <f>VLOOKUP(C1193,[2]面积!A:B,2,0)</f>
        <v>63.62</v>
      </c>
      <c r="G1193" s="57" t="str">
        <f>IF(OR(E1193="营业",E1193="装修中"),VLOOKUP(C1193,[2]当前组织架构!C:H,6,0),"")</f>
        <v>刘佳</v>
      </c>
      <c r="H1193" s="57" t="str">
        <f>IF(OR(E1193="营业",E1193="装修中"),VLOOKUP(C1193,[2]当前组织架构!C:H,5,0),"")</f>
        <v>巨伦</v>
      </c>
      <c r="I1193" s="58">
        <v>179314.58</v>
      </c>
      <c r="J1193" s="58">
        <v>10149.879999999999</v>
      </c>
      <c r="K1193" s="58">
        <v>169164.7</v>
      </c>
      <c r="L1193" s="58">
        <v>9315.02</v>
      </c>
      <c r="M1193" s="58">
        <v>10289.1</v>
      </c>
      <c r="N1193" s="58">
        <v>7481.54</v>
      </c>
      <c r="O1193" s="58">
        <v>25848.04</v>
      </c>
      <c r="P1193" s="58">
        <v>0</v>
      </c>
      <c r="Q1193" s="58">
        <v>-845.46942450171196</v>
      </c>
      <c r="R1193" s="58">
        <v>52088.230575498303</v>
      </c>
      <c r="S1193" s="58">
        <v>8842.8413823688297</v>
      </c>
      <c r="T1193" s="58">
        <v>0</v>
      </c>
      <c r="U1193" s="58">
        <v>2527.52</v>
      </c>
      <c r="V1193" s="58">
        <v>63458.591957867102</v>
      </c>
      <c r="W1193" s="58">
        <v>105706.108042133</v>
      </c>
      <c r="X1193" s="58">
        <v>20710.95</v>
      </c>
      <c r="Y1193" s="58">
        <v>1618.62</v>
      </c>
      <c r="Z1193" s="58">
        <v>1108.5999999999999</v>
      </c>
      <c r="AA1193" s="58">
        <v>6308.77</v>
      </c>
      <c r="AB1193" s="58">
        <v>415.17358490565999</v>
      </c>
      <c r="AC1193" s="58">
        <v>0</v>
      </c>
      <c r="AD1193" s="58">
        <v>30162.113584905699</v>
      </c>
      <c r="AE1193" s="58">
        <v>5000</v>
      </c>
      <c r="AF1193" s="58">
        <v>298.95999999999998</v>
      </c>
      <c r="AG1193" s="58">
        <v>734.11</v>
      </c>
      <c r="AH1193" s="58">
        <v>341.2</v>
      </c>
      <c r="AI1193" s="58">
        <v>0</v>
      </c>
      <c r="AJ1193" s="58">
        <v>7.43</v>
      </c>
      <c r="AK1193" s="58">
        <v>31.37</v>
      </c>
      <c r="AL1193" s="58">
        <v>0</v>
      </c>
      <c r="AM1193" s="58">
        <v>2593.31</v>
      </c>
      <c r="AN1193" s="58">
        <v>1040.76</v>
      </c>
      <c r="AO1193" s="58">
        <v>435.47</v>
      </c>
      <c r="AP1193" s="58">
        <v>0</v>
      </c>
      <c r="AQ1193" s="58">
        <v>0</v>
      </c>
      <c r="AR1193" s="58">
        <v>0</v>
      </c>
      <c r="AS1193" s="58">
        <v>0</v>
      </c>
      <c r="AT1193" s="58">
        <v>0</v>
      </c>
      <c r="AU1193" s="58">
        <v>0</v>
      </c>
      <c r="AV1193" s="58">
        <v>2603.64162912238</v>
      </c>
      <c r="AW1193" s="58">
        <v>13086.2516291224</v>
      </c>
      <c r="AX1193" s="58">
        <v>17107</v>
      </c>
      <c r="AY1193" s="58">
        <v>3742.64150943396</v>
      </c>
      <c r="AZ1193" s="58">
        <v>20849.641509434001</v>
      </c>
      <c r="BA1193" s="58">
        <v>41608.101318670902</v>
      </c>
    </row>
    <row r="1194" spans="1:53">
      <c r="A1194" s="56">
        <v>202407</v>
      </c>
      <c r="B1194" s="56" t="s">
        <v>528</v>
      </c>
      <c r="C1194" s="56" t="s">
        <v>322</v>
      </c>
      <c r="D1194" s="56" t="s">
        <v>321</v>
      </c>
      <c r="E1194" s="62" t="str">
        <f>VLOOKUP(C1194,'[2]2024年门店-截止10.31'!A:C,3,0)</f>
        <v>营业</v>
      </c>
      <c r="F1194" s="63">
        <f>VLOOKUP(C1194,[2]面积!A:B,2,0)</f>
        <v>88.53</v>
      </c>
      <c r="G1194" s="57" t="str">
        <f>IF(OR(E1194="营业",E1194="装修中"),VLOOKUP(C1194,[2]当前组织架构!C:H,6,0),"")</f>
        <v>戴斌</v>
      </c>
      <c r="H1194" s="57" t="str">
        <f>IF(OR(E1194="营业",E1194="装修中"),VLOOKUP(C1194,[2]当前组织架构!C:H,5,0),"")</f>
        <v>池甜</v>
      </c>
      <c r="I1194" s="58">
        <v>299289.96999999997</v>
      </c>
      <c r="J1194" s="58">
        <v>8717.1799999999894</v>
      </c>
      <c r="K1194" s="58">
        <v>290572.78999999998</v>
      </c>
      <c r="L1194" s="58">
        <v>15364.79</v>
      </c>
      <c r="M1194" s="58">
        <v>18003.759999999998</v>
      </c>
      <c r="N1194" s="58">
        <v>8760.8700000000008</v>
      </c>
      <c r="O1194" s="58">
        <v>38881.839999999997</v>
      </c>
      <c r="P1194" s="58">
        <v>0</v>
      </c>
      <c r="Q1194" s="58">
        <v>-1290.58301096895</v>
      </c>
      <c r="R1194" s="58">
        <v>79720.676989031097</v>
      </c>
      <c r="S1194" s="58">
        <v>13411.0892192929</v>
      </c>
      <c r="T1194" s="58">
        <v>0</v>
      </c>
      <c r="U1194" s="58">
        <v>5411.47</v>
      </c>
      <c r="V1194" s="58">
        <v>98543.236208324</v>
      </c>
      <c r="W1194" s="58">
        <v>192029.55379167601</v>
      </c>
      <c r="X1194" s="58">
        <v>39248.83</v>
      </c>
      <c r="Y1194" s="58">
        <v>919.57</v>
      </c>
      <c r="Z1194" s="58">
        <v>2595.84</v>
      </c>
      <c r="AA1194" s="58">
        <v>6045.67</v>
      </c>
      <c r="AB1194" s="58">
        <v>687.70264150943001</v>
      </c>
      <c r="AC1194" s="58">
        <v>0</v>
      </c>
      <c r="AD1194" s="58">
        <v>49497.612641509397</v>
      </c>
      <c r="AE1194" s="58">
        <v>4889.24</v>
      </c>
      <c r="AF1194" s="58">
        <v>0</v>
      </c>
      <c r="AG1194" s="58">
        <v>905.3</v>
      </c>
      <c r="AH1194" s="58">
        <v>324</v>
      </c>
      <c r="AI1194" s="58">
        <v>335</v>
      </c>
      <c r="AJ1194" s="58">
        <v>143.37</v>
      </c>
      <c r="AK1194" s="58">
        <v>36.869999999999997</v>
      </c>
      <c r="AL1194" s="58">
        <v>0</v>
      </c>
      <c r="AM1194" s="58">
        <v>1445.95</v>
      </c>
      <c r="AN1194" s="58">
        <v>606.79999999999995</v>
      </c>
      <c r="AO1194" s="58">
        <v>1019.27</v>
      </c>
      <c r="AP1194" s="58">
        <v>0</v>
      </c>
      <c r="AQ1194" s="58">
        <v>0</v>
      </c>
      <c r="AR1194" s="58">
        <v>0</v>
      </c>
      <c r="AS1194" s="58">
        <v>0</v>
      </c>
      <c r="AT1194" s="58">
        <v>0</v>
      </c>
      <c r="AU1194" s="58">
        <v>0</v>
      </c>
      <c r="AV1194" s="58">
        <v>2440.2146367567202</v>
      </c>
      <c r="AW1194" s="58">
        <v>12146.014636756699</v>
      </c>
      <c r="AX1194" s="58">
        <v>34224.33</v>
      </c>
      <c r="AY1194" s="58">
        <v>9295.65</v>
      </c>
      <c r="AZ1194" s="58">
        <v>43519.98</v>
      </c>
      <c r="BA1194" s="58">
        <v>86865.946513409901</v>
      </c>
    </row>
    <row r="1195" spans="1:53">
      <c r="A1195" s="56">
        <v>202407</v>
      </c>
      <c r="B1195" s="56" t="s">
        <v>528</v>
      </c>
      <c r="C1195" s="56" t="s">
        <v>330</v>
      </c>
      <c r="D1195" s="56" t="s">
        <v>329</v>
      </c>
      <c r="E1195" s="62" t="str">
        <f>VLOOKUP(C1195,'[2]2024年门店-截止10.31'!A:C,3,0)</f>
        <v>营业</v>
      </c>
      <c r="F1195" s="63">
        <f>VLOOKUP(C1195,[2]面积!A:B,2,0)</f>
        <v>49.92</v>
      </c>
      <c r="G1195" s="57" t="str">
        <f>IF(OR(E1195="营业",E1195="装修中"),VLOOKUP(C1195,[2]当前组织架构!C:H,6,0),"")</f>
        <v>江远洋</v>
      </c>
      <c r="H1195" s="57" t="str">
        <f>IF(OR(E1195="营业",E1195="装修中"),VLOOKUP(C1195,[2]当前组织架构!C:H,5,0),"")</f>
        <v>许瑛伦</v>
      </c>
      <c r="I1195" s="58">
        <v>34731.730000000003</v>
      </c>
      <c r="J1195" s="58">
        <v>1965.95</v>
      </c>
      <c r="K1195" s="58">
        <v>32765.78</v>
      </c>
      <c r="L1195" s="58">
        <v>1880.88</v>
      </c>
      <c r="M1195" s="58">
        <v>2130.7199999999998</v>
      </c>
      <c r="N1195" s="58">
        <v>1815.68</v>
      </c>
      <c r="O1195" s="58">
        <v>4670.66</v>
      </c>
      <c r="P1195" s="58">
        <v>0</v>
      </c>
      <c r="Q1195" s="58">
        <v>-167.24172681885699</v>
      </c>
      <c r="R1195" s="58">
        <v>10330.6982731811</v>
      </c>
      <c r="S1195" s="58">
        <v>1650.62899344633</v>
      </c>
      <c r="T1195" s="58">
        <v>0</v>
      </c>
      <c r="U1195" s="58">
        <v>2261.0100000000002</v>
      </c>
      <c r="V1195" s="58">
        <v>14242.337266627501</v>
      </c>
      <c r="W1195" s="58">
        <v>18523.4427333725</v>
      </c>
      <c r="X1195" s="58">
        <v>8441.23</v>
      </c>
      <c r="Y1195" s="58">
        <v>0</v>
      </c>
      <c r="Z1195" s="58">
        <v>0</v>
      </c>
      <c r="AA1195" s="58">
        <v>948.45</v>
      </c>
      <c r="AB1195" s="58">
        <v>646.78</v>
      </c>
      <c r="AC1195" s="58">
        <v>0</v>
      </c>
      <c r="AD1195" s="58">
        <v>10036.459999999999</v>
      </c>
      <c r="AE1195" s="58">
        <v>2357.77</v>
      </c>
      <c r="AF1195" s="58">
        <v>0</v>
      </c>
      <c r="AG1195" s="58">
        <v>48.16</v>
      </c>
      <c r="AH1195" s="58">
        <v>399</v>
      </c>
      <c r="AI1195" s="58">
        <v>0</v>
      </c>
      <c r="AJ1195" s="58">
        <v>0</v>
      </c>
      <c r="AK1195" s="58">
        <v>0</v>
      </c>
      <c r="AL1195" s="58">
        <v>0</v>
      </c>
      <c r="AM1195" s="58">
        <v>450.34</v>
      </c>
      <c r="AN1195" s="58">
        <v>493.59</v>
      </c>
      <c r="AO1195" s="58">
        <v>234.34</v>
      </c>
      <c r="AP1195" s="58">
        <v>0</v>
      </c>
      <c r="AQ1195" s="58">
        <v>0</v>
      </c>
      <c r="AR1195" s="58">
        <v>0</v>
      </c>
      <c r="AS1195" s="58">
        <v>0</v>
      </c>
      <c r="AT1195" s="58">
        <v>0</v>
      </c>
      <c r="AU1195" s="58">
        <v>0</v>
      </c>
      <c r="AV1195" s="58">
        <v>2053.3420554058998</v>
      </c>
      <c r="AW1195" s="58">
        <v>6036.5420554059001</v>
      </c>
      <c r="AX1195" s="58">
        <v>5229.7142857142899</v>
      </c>
      <c r="AY1195" s="58">
        <v>2119.2452830188699</v>
      </c>
      <c r="AZ1195" s="58">
        <v>7348.9595687331603</v>
      </c>
      <c r="BA1195" s="58">
        <v>-4898.5188907665597</v>
      </c>
    </row>
    <row r="1196" spans="1:53">
      <c r="A1196" s="56">
        <v>202407</v>
      </c>
      <c r="B1196" s="56" t="s">
        <v>528</v>
      </c>
      <c r="C1196" s="56" t="s">
        <v>328</v>
      </c>
      <c r="D1196" s="56" t="s">
        <v>327</v>
      </c>
      <c r="E1196" s="62" t="str">
        <f>VLOOKUP(C1196,'[2]2024年门店-截止10.31'!A:C,3,0)</f>
        <v>营业</v>
      </c>
      <c r="F1196" s="63">
        <f>VLOOKUP(C1196,[2]面积!A:B,2,0)</f>
        <v>45</v>
      </c>
      <c r="G1196" s="57" t="str">
        <f>IF(OR(E1196="营业",E1196="装修中"),VLOOKUP(C1196,[2]当前组织架构!C:H,6,0),"")</f>
        <v>孙军</v>
      </c>
      <c r="H1196" s="57" t="str">
        <f>IF(OR(E1196="营业",E1196="装修中"),VLOOKUP(C1196,[2]当前组织架构!C:H,5,0),"")</f>
        <v>殷艳花</v>
      </c>
      <c r="I1196" s="58">
        <v>233655.57</v>
      </c>
      <c r="J1196" s="58">
        <v>13225.79</v>
      </c>
      <c r="K1196" s="58">
        <v>220429.78</v>
      </c>
      <c r="L1196" s="58">
        <v>12305.78</v>
      </c>
      <c r="M1196" s="58">
        <v>10819.18</v>
      </c>
      <c r="N1196" s="58">
        <v>14011.04</v>
      </c>
      <c r="O1196" s="58">
        <v>30087.35</v>
      </c>
      <c r="P1196" s="58">
        <v>0</v>
      </c>
      <c r="Q1196" s="58">
        <v>-1070.9290714700601</v>
      </c>
      <c r="R1196" s="58">
        <v>66152.4209285299</v>
      </c>
      <c r="S1196" s="58">
        <v>10612.1980485636</v>
      </c>
      <c r="T1196" s="58">
        <v>0</v>
      </c>
      <c r="U1196" s="58">
        <v>2572.59</v>
      </c>
      <c r="V1196" s="58">
        <v>79337.2089770936</v>
      </c>
      <c r="W1196" s="58">
        <v>141092.57102290599</v>
      </c>
      <c r="X1196" s="58">
        <v>29645.86</v>
      </c>
      <c r="Y1196" s="58">
        <v>3462.57</v>
      </c>
      <c r="Z1196" s="58">
        <v>0</v>
      </c>
      <c r="AA1196" s="58">
        <v>11036.72</v>
      </c>
      <c r="AB1196" s="58">
        <v>1938.6460377358501</v>
      </c>
      <c r="AC1196" s="58">
        <v>0</v>
      </c>
      <c r="AD1196" s="58">
        <v>46083.796037735898</v>
      </c>
      <c r="AE1196" s="58">
        <v>3509.55</v>
      </c>
      <c r="AF1196" s="58">
        <v>0</v>
      </c>
      <c r="AG1196" s="58">
        <v>519.25</v>
      </c>
      <c r="AH1196" s="58">
        <v>441.08</v>
      </c>
      <c r="AI1196" s="58">
        <v>53</v>
      </c>
      <c r="AJ1196" s="58">
        <v>217.71</v>
      </c>
      <c r="AK1196" s="58">
        <v>33.64</v>
      </c>
      <c r="AL1196" s="58">
        <v>0</v>
      </c>
      <c r="AM1196" s="58">
        <v>1386.81</v>
      </c>
      <c r="AN1196" s="58">
        <v>1074.31</v>
      </c>
      <c r="AO1196" s="58">
        <v>690.29</v>
      </c>
      <c r="AP1196" s="58">
        <v>0</v>
      </c>
      <c r="AQ1196" s="58">
        <v>450</v>
      </c>
      <c r="AR1196" s="58">
        <v>0</v>
      </c>
      <c r="AS1196" s="58">
        <v>0</v>
      </c>
      <c r="AT1196" s="58">
        <v>0</v>
      </c>
      <c r="AU1196" s="58">
        <v>0</v>
      </c>
      <c r="AV1196" s="58">
        <v>2730.4515340313601</v>
      </c>
      <c r="AW1196" s="58">
        <v>11106.0915340314</v>
      </c>
      <c r="AX1196" s="58">
        <v>18250</v>
      </c>
      <c r="AY1196" s="58">
        <v>2582.5471698113201</v>
      </c>
      <c r="AZ1196" s="58">
        <v>20832.5471698113</v>
      </c>
      <c r="BA1196" s="58">
        <v>63070.136281327403</v>
      </c>
    </row>
    <row r="1197" spans="1:53">
      <c r="A1197" s="56">
        <v>202407</v>
      </c>
      <c r="B1197" s="56" t="s">
        <v>531</v>
      </c>
      <c r="C1197" s="56" t="s">
        <v>332</v>
      </c>
      <c r="D1197" s="56" t="s">
        <v>331</v>
      </c>
      <c r="E1197" s="62" t="str">
        <f>VLOOKUP(C1197,'[2]2024年门店-截止10.31'!A:C,3,0)</f>
        <v>营业</v>
      </c>
      <c r="F1197" s="63">
        <f>VLOOKUP(C1197,[2]面积!A:B,2,0)</f>
        <v>109.8</v>
      </c>
      <c r="G1197" s="57" t="str">
        <f>IF(OR(E1197="营业",E1197="装修中"),VLOOKUP(C1197,[2]当前组织架构!C:H,6,0),"")</f>
        <v>刘佳</v>
      </c>
      <c r="H1197" s="57" t="str">
        <f>IF(OR(E1197="营业",E1197="装修中"),VLOOKUP(C1197,[2]当前组织架构!C:H,5,0),"")</f>
        <v>解雯雯</v>
      </c>
      <c r="I1197" s="58">
        <v>203615.72</v>
      </c>
      <c r="J1197" s="58">
        <v>11525.42</v>
      </c>
      <c r="K1197" s="58">
        <v>192090.3</v>
      </c>
      <c r="L1197" s="58">
        <v>8865.58</v>
      </c>
      <c r="M1197" s="58">
        <v>12176.86</v>
      </c>
      <c r="N1197" s="58">
        <v>8438.76</v>
      </c>
      <c r="O1197" s="58">
        <v>29258.14</v>
      </c>
      <c r="P1197" s="58">
        <v>0</v>
      </c>
      <c r="Q1197" s="58">
        <v>-938.198463085149</v>
      </c>
      <c r="R1197" s="58">
        <v>57801.141536914904</v>
      </c>
      <c r="S1197" s="58">
        <v>9937.1552465712102</v>
      </c>
      <c r="T1197" s="58">
        <v>0</v>
      </c>
      <c r="U1197" s="58">
        <v>2064.2199999999998</v>
      </c>
      <c r="V1197" s="58">
        <v>69802.516783486106</v>
      </c>
      <c r="W1197" s="58">
        <v>122287.783216514</v>
      </c>
      <c r="X1197" s="58">
        <v>24518.13</v>
      </c>
      <c r="Y1197" s="58">
        <v>3456.22</v>
      </c>
      <c r="Z1197" s="58">
        <v>1533.56</v>
      </c>
      <c r="AA1197" s="58">
        <v>6916.66</v>
      </c>
      <c r="AB1197" s="58">
        <v>1288.3024528301901</v>
      </c>
      <c r="AC1197" s="58">
        <v>0</v>
      </c>
      <c r="AD1197" s="58">
        <v>37712.872452830197</v>
      </c>
      <c r="AE1197" s="58">
        <v>6294.5</v>
      </c>
      <c r="AF1197" s="58">
        <v>0</v>
      </c>
      <c r="AG1197" s="58">
        <v>359.03</v>
      </c>
      <c r="AH1197" s="58">
        <v>496</v>
      </c>
      <c r="AI1197" s="58">
        <v>200</v>
      </c>
      <c r="AJ1197" s="58">
        <v>0</v>
      </c>
      <c r="AK1197" s="58">
        <v>43.86</v>
      </c>
      <c r="AL1197" s="58">
        <v>0</v>
      </c>
      <c r="AM1197" s="58">
        <v>858.77</v>
      </c>
      <c r="AN1197" s="58">
        <v>662.12</v>
      </c>
      <c r="AO1197" s="58">
        <v>355.29</v>
      </c>
      <c r="AP1197" s="58">
        <v>0</v>
      </c>
      <c r="AQ1197" s="58">
        <v>0</v>
      </c>
      <c r="AR1197" s="58">
        <v>0</v>
      </c>
      <c r="AS1197" s="58">
        <v>0</v>
      </c>
      <c r="AT1197" s="58">
        <v>0</v>
      </c>
      <c r="AU1197" s="58">
        <v>0</v>
      </c>
      <c r="AV1197" s="58">
        <v>2049.19755904152</v>
      </c>
      <c r="AW1197" s="58">
        <v>11318.7675590415</v>
      </c>
      <c r="AX1197" s="58">
        <v>20993.142857142899</v>
      </c>
      <c r="AY1197" s="58">
        <v>14410.377358490599</v>
      </c>
      <c r="AZ1197" s="58">
        <v>35403.5202156335</v>
      </c>
      <c r="BA1197" s="58">
        <v>37852.6229890088</v>
      </c>
    </row>
    <row r="1198" spans="1:53">
      <c r="A1198" s="56">
        <v>202407</v>
      </c>
      <c r="B1198" s="56" t="s">
        <v>528</v>
      </c>
      <c r="C1198" s="56" t="s">
        <v>334</v>
      </c>
      <c r="D1198" s="56" t="s">
        <v>333</v>
      </c>
      <c r="E1198" s="62" t="str">
        <f>VLOOKUP(C1198,'[2]2024年门店-截止10.31'!A:C,3,0)</f>
        <v>营业</v>
      </c>
      <c r="F1198" s="63">
        <f>VLOOKUP(C1198,[2]面积!A:B,2,0)</f>
        <v>39</v>
      </c>
      <c r="G1198" s="57" t="str">
        <f>IF(OR(E1198="营业",E1198="装修中"),VLOOKUP(C1198,[2]当前组织架构!C:H,6,0),"")</f>
        <v>戴斌</v>
      </c>
      <c r="H1198" s="57" t="str">
        <f>IF(OR(E1198="营业",E1198="装修中"),VLOOKUP(C1198,[2]当前组织架构!C:H,5,0),"")</f>
        <v>冯珏</v>
      </c>
      <c r="I1198" s="58">
        <v>234734.36</v>
      </c>
      <c r="J1198" s="58">
        <v>13286.85</v>
      </c>
      <c r="K1198" s="58">
        <v>221447.51</v>
      </c>
      <c r="L1198" s="58">
        <v>11470.42</v>
      </c>
      <c r="M1198" s="58">
        <v>10505.78</v>
      </c>
      <c r="N1198" s="58">
        <v>15848.98</v>
      </c>
      <c r="O1198" s="58">
        <v>30671.42</v>
      </c>
      <c r="P1198" s="58">
        <v>0</v>
      </c>
      <c r="Q1198" s="58">
        <v>-1091.2131013532701</v>
      </c>
      <c r="R1198" s="58">
        <v>67405.386898646699</v>
      </c>
      <c r="S1198" s="58">
        <v>10816.5670553369</v>
      </c>
      <c r="T1198" s="58">
        <v>0</v>
      </c>
      <c r="U1198" s="58">
        <v>2770.23</v>
      </c>
      <c r="V1198" s="58">
        <v>80992.183953983695</v>
      </c>
      <c r="W1198" s="58">
        <v>140455.32604601601</v>
      </c>
      <c r="X1198" s="58">
        <v>27858.15</v>
      </c>
      <c r="Y1198" s="58">
        <v>4705.34</v>
      </c>
      <c r="Z1198" s="58">
        <v>2918.4</v>
      </c>
      <c r="AA1198" s="58">
        <v>2283.5</v>
      </c>
      <c r="AB1198" s="58">
        <v>2763.8232075471701</v>
      </c>
      <c r="AC1198" s="58">
        <v>0</v>
      </c>
      <c r="AD1198" s="58">
        <v>40529.213207547204</v>
      </c>
      <c r="AE1198" s="58">
        <v>3835.46</v>
      </c>
      <c r="AF1198" s="58">
        <v>69.13</v>
      </c>
      <c r="AG1198" s="58">
        <v>461.09</v>
      </c>
      <c r="AH1198" s="58">
        <v>642.33000000000004</v>
      </c>
      <c r="AI1198" s="58">
        <v>0</v>
      </c>
      <c r="AJ1198" s="58">
        <v>27.97</v>
      </c>
      <c r="AK1198" s="58">
        <v>0</v>
      </c>
      <c r="AL1198" s="58">
        <v>0</v>
      </c>
      <c r="AM1198" s="58">
        <v>864.15</v>
      </c>
      <c r="AN1198" s="58">
        <v>1164.51</v>
      </c>
      <c r="AO1198" s="58">
        <v>633.73</v>
      </c>
      <c r="AP1198" s="58">
        <v>0</v>
      </c>
      <c r="AQ1198" s="58">
        <v>0</v>
      </c>
      <c r="AR1198" s="58">
        <v>0</v>
      </c>
      <c r="AS1198" s="58">
        <v>0</v>
      </c>
      <c r="AT1198" s="58">
        <v>0</v>
      </c>
      <c r="AU1198" s="58">
        <v>0</v>
      </c>
      <c r="AV1198" s="58">
        <v>2672.1715340313599</v>
      </c>
      <c r="AW1198" s="58">
        <v>10370.541534031399</v>
      </c>
      <c r="AX1198" s="58">
        <v>39004.809523809497</v>
      </c>
      <c r="AY1198" s="58">
        <v>94.339622641509393</v>
      </c>
      <c r="AZ1198" s="58">
        <v>39099.149146451004</v>
      </c>
      <c r="BA1198" s="58">
        <v>50456.422157986402</v>
      </c>
    </row>
    <row r="1199" spans="1:53">
      <c r="A1199" s="56">
        <v>202407</v>
      </c>
      <c r="B1199" s="56" t="s">
        <v>528</v>
      </c>
      <c r="C1199" s="56" t="s">
        <v>336</v>
      </c>
      <c r="D1199" s="56" t="s">
        <v>335</v>
      </c>
      <c r="E1199" s="62" t="str">
        <f>VLOOKUP(C1199,'[2]2024年门店-截止10.31'!A:C,3,0)</f>
        <v>营业</v>
      </c>
      <c r="F1199" s="63">
        <f>VLOOKUP(C1199,[2]面积!A:B,2,0)</f>
        <v>59.54</v>
      </c>
      <c r="G1199" s="57" t="str">
        <f>IF(OR(E1199="营业",E1199="装修中"),VLOOKUP(C1199,[2]当前组织架构!C:H,6,0),"")</f>
        <v>江远洋</v>
      </c>
      <c r="H1199" s="57" t="str">
        <f>IF(OR(E1199="营业",E1199="装修中"),VLOOKUP(C1199,[2]当前组织架构!C:H,5,0),"")</f>
        <v>胡肖肖</v>
      </c>
      <c r="I1199" s="58">
        <v>188914.5</v>
      </c>
      <c r="J1199" s="58">
        <v>5502.3599999999897</v>
      </c>
      <c r="K1199" s="58">
        <v>183412.14</v>
      </c>
      <c r="L1199" s="58">
        <v>11330.88</v>
      </c>
      <c r="M1199" s="58">
        <v>10948.31</v>
      </c>
      <c r="N1199" s="58">
        <v>9402.82</v>
      </c>
      <c r="O1199" s="58">
        <v>25563.06</v>
      </c>
      <c r="P1199" s="58">
        <v>0</v>
      </c>
      <c r="Q1199" s="58">
        <v>-911.96600082171904</v>
      </c>
      <c r="R1199" s="58">
        <v>56333.103999178296</v>
      </c>
      <c r="S1199" s="58">
        <v>9023.1547909670498</v>
      </c>
      <c r="T1199" s="58">
        <v>-0.01</v>
      </c>
      <c r="U1199" s="58">
        <v>9105.56</v>
      </c>
      <c r="V1199" s="58">
        <v>74461.808790145296</v>
      </c>
      <c r="W1199" s="58">
        <v>108950.33120985499</v>
      </c>
      <c r="X1199" s="58">
        <v>22616</v>
      </c>
      <c r="Y1199" s="58">
        <v>0</v>
      </c>
      <c r="Z1199" s="58">
        <v>2443.4899999999998</v>
      </c>
      <c r="AA1199" s="58">
        <v>3917.65</v>
      </c>
      <c r="AB1199" s="58">
        <v>1095.1939622641501</v>
      </c>
      <c r="AC1199" s="58">
        <v>0</v>
      </c>
      <c r="AD1199" s="58">
        <v>30072.333962264202</v>
      </c>
      <c r="AE1199" s="58">
        <v>3039.81</v>
      </c>
      <c r="AF1199" s="58">
        <v>0</v>
      </c>
      <c r="AG1199" s="58">
        <v>196.04</v>
      </c>
      <c r="AH1199" s="58">
        <v>0</v>
      </c>
      <c r="AI1199" s="58">
        <v>1520</v>
      </c>
      <c r="AJ1199" s="58">
        <v>32</v>
      </c>
      <c r="AK1199" s="58">
        <v>44.81</v>
      </c>
      <c r="AL1199" s="58">
        <v>0</v>
      </c>
      <c r="AM1199" s="58">
        <v>1173.46</v>
      </c>
      <c r="AN1199" s="58">
        <v>2785.25</v>
      </c>
      <c r="AO1199" s="58">
        <v>560.52</v>
      </c>
      <c r="AP1199" s="58">
        <v>0</v>
      </c>
      <c r="AQ1199" s="58">
        <v>2400</v>
      </c>
      <c r="AR1199" s="58">
        <v>0</v>
      </c>
      <c r="AS1199" s="58">
        <v>0</v>
      </c>
      <c r="AT1199" s="58">
        <v>0</v>
      </c>
      <c r="AU1199" s="58">
        <v>0</v>
      </c>
      <c r="AV1199" s="58">
        <v>2043.52616060887</v>
      </c>
      <c r="AW1199" s="58">
        <v>13795.4161606089</v>
      </c>
      <c r="AX1199" s="58">
        <v>25602.2</v>
      </c>
      <c r="AY1199" s="58">
        <v>6748.02</v>
      </c>
      <c r="AZ1199" s="58">
        <v>32350.22</v>
      </c>
      <c r="BA1199" s="58">
        <v>32732.361086981899</v>
      </c>
    </row>
    <row r="1200" spans="1:53">
      <c r="A1200" s="56">
        <v>202407</v>
      </c>
      <c r="B1200" s="56" t="s">
        <v>528</v>
      </c>
      <c r="C1200" s="56" t="s">
        <v>340</v>
      </c>
      <c r="D1200" s="56" t="s">
        <v>339</v>
      </c>
      <c r="E1200" s="62" t="str">
        <f>VLOOKUP(C1200,'[2]2024年门店-截止10.31'!A:C,3,0)</f>
        <v>营业</v>
      </c>
      <c r="F1200" s="63">
        <f>VLOOKUP(C1200,[2]面积!A:B,2,0)</f>
        <v>75</v>
      </c>
      <c r="G1200" s="57" t="str">
        <f>IF(OR(E1200="营业",E1200="装修中"),VLOOKUP(C1200,[2]当前组织架构!C:H,6,0),"")</f>
        <v>江远洋</v>
      </c>
      <c r="H1200" s="57" t="str">
        <f>IF(OR(E1200="营业",E1200="装修中"),VLOOKUP(C1200,[2]当前组织架构!C:H,5,0),"")</f>
        <v>胡肖肖</v>
      </c>
      <c r="I1200" s="58">
        <v>236692.69</v>
      </c>
      <c r="J1200" s="58">
        <v>6893.95999999999</v>
      </c>
      <c r="K1200" s="58">
        <v>229798.73</v>
      </c>
      <c r="L1200" s="58">
        <v>16222.85</v>
      </c>
      <c r="M1200" s="58">
        <v>17059.830000000002</v>
      </c>
      <c r="N1200" s="58">
        <v>7887.59</v>
      </c>
      <c r="O1200" s="58">
        <v>33436.050000000003</v>
      </c>
      <c r="P1200" s="58">
        <v>0</v>
      </c>
      <c r="Q1200" s="58">
        <v>-1188.5464946837401</v>
      </c>
      <c r="R1200" s="58">
        <v>73417.773505316305</v>
      </c>
      <c r="S1200" s="58">
        <v>11788.2126349475</v>
      </c>
      <c r="T1200" s="58">
        <v>0</v>
      </c>
      <c r="U1200" s="58">
        <v>11943.76</v>
      </c>
      <c r="V1200" s="58">
        <v>97149.746140263698</v>
      </c>
      <c r="W1200" s="58">
        <v>132648.98385973601</v>
      </c>
      <c r="X1200" s="58">
        <v>23565.68</v>
      </c>
      <c r="Y1200" s="58">
        <v>840.22</v>
      </c>
      <c r="Z1200" s="58">
        <v>2469.84</v>
      </c>
      <c r="AA1200" s="58">
        <v>2478.42</v>
      </c>
      <c r="AB1200" s="58">
        <v>2993.3281132075499</v>
      </c>
      <c r="AC1200" s="58">
        <v>0</v>
      </c>
      <c r="AD1200" s="58">
        <v>32347.488113207601</v>
      </c>
      <c r="AE1200" s="58">
        <v>5520</v>
      </c>
      <c r="AF1200" s="58">
        <v>0</v>
      </c>
      <c r="AG1200" s="58">
        <v>360.61</v>
      </c>
      <c r="AH1200" s="58">
        <v>0</v>
      </c>
      <c r="AI1200" s="58">
        <v>0</v>
      </c>
      <c r="AJ1200" s="58">
        <v>197.2</v>
      </c>
      <c r="AK1200" s="58">
        <v>44.81</v>
      </c>
      <c r="AL1200" s="58">
        <v>0</v>
      </c>
      <c r="AM1200" s="58">
        <v>1721.94</v>
      </c>
      <c r="AN1200" s="58">
        <v>701.67</v>
      </c>
      <c r="AO1200" s="58">
        <v>864.69</v>
      </c>
      <c r="AP1200" s="58">
        <v>0</v>
      </c>
      <c r="AQ1200" s="58">
        <v>2500</v>
      </c>
      <c r="AR1200" s="58">
        <v>0</v>
      </c>
      <c r="AS1200" s="58">
        <v>0</v>
      </c>
      <c r="AT1200" s="58">
        <v>0</v>
      </c>
      <c r="AU1200" s="58">
        <v>0</v>
      </c>
      <c r="AV1200" s="58">
        <v>2043.52616060887</v>
      </c>
      <c r="AW1200" s="58">
        <v>13954.446160608901</v>
      </c>
      <c r="AX1200" s="58">
        <v>30000</v>
      </c>
      <c r="AY1200" s="58">
        <v>6150</v>
      </c>
      <c r="AZ1200" s="58">
        <v>36150</v>
      </c>
      <c r="BA1200" s="58">
        <v>50197.0495859195</v>
      </c>
    </row>
    <row r="1201" spans="1:53">
      <c r="A1201" s="56">
        <v>202407</v>
      </c>
      <c r="B1201" s="56" t="s">
        <v>531</v>
      </c>
      <c r="C1201" s="56" t="s">
        <v>342</v>
      </c>
      <c r="D1201" s="56" t="s">
        <v>341</v>
      </c>
      <c r="E1201" s="62" t="str">
        <f>VLOOKUP(C1201,'[2]2024年门店-截止10.31'!A:C,3,0)</f>
        <v>营业</v>
      </c>
      <c r="F1201" s="63">
        <f>VLOOKUP(C1201,[2]面积!A:B,2,0)</f>
        <v>66.400000000000006</v>
      </c>
      <c r="G1201" s="57" t="str">
        <f>IF(OR(E1201="营业",E1201="装修中"),VLOOKUP(C1201,[2]当前组织架构!C:H,6,0),"")</f>
        <v>刘佳</v>
      </c>
      <c r="H1201" s="57" t="str">
        <f>IF(OR(E1201="营业",E1201="装修中"),VLOOKUP(C1201,[2]当前组织架构!C:H,5,0),"")</f>
        <v>解雯雯</v>
      </c>
      <c r="I1201" s="58">
        <v>287448.86</v>
      </c>
      <c r="J1201" s="58">
        <v>16270.69</v>
      </c>
      <c r="K1201" s="58">
        <v>271178.17</v>
      </c>
      <c r="L1201" s="58">
        <v>13999.14</v>
      </c>
      <c r="M1201" s="58">
        <v>13730.71</v>
      </c>
      <c r="N1201" s="58">
        <v>10646.15</v>
      </c>
      <c r="O1201" s="58">
        <v>38488.76</v>
      </c>
      <c r="P1201" s="58">
        <v>0</v>
      </c>
      <c r="Q1201" s="58">
        <v>-1227.7019063784001</v>
      </c>
      <c r="R1201" s="58">
        <v>75637.058093621599</v>
      </c>
      <c r="S1201" s="58">
        <v>13047.280460936599</v>
      </c>
      <c r="T1201" s="58">
        <v>0</v>
      </c>
      <c r="U1201" s="58">
        <v>2201.83</v>
      </c>
      <c r="V1201" s="58">
        <v>90886.168554558302</v>
      </c>
      <c r="W1201" s="58">
        <v>180292.001445442</v>
      </c>
      <c r="X1201" s="58">
        <v>31576.78</v>
      </c>
      <c r="Y1201" s="58">
        <v>4431.5</v>
      </c>
      <c r="Z1201" s="58">
        <v>1216.1199999999999</v>
      </c>
      <c r="AA1201" s="58">
        <v>3401.21</v>
      </c>
      <c r="AB1201" s="58">
        <v>3070.2726415094298</v>
      </c>
      <c r="AC1201" s="58">
        <v>0</v>
      </c>
      <c r="AD1201" s="58">
        <v>43695.882641509401</v>
      </c>
      <c r="AE1201" s="58">
        <v>5500</v>
      </c>
      <c r="AF1201" s="58">
        <v>31</v>
      </c>
      <c r="AG1201" s="58">
        <v>142.44</v>
      </c>
      <c r="AH1201" s="58">
        <v>238</v>
      </c>
      <c r="AI1201" s="58">
        <v>980</v>
      </c>
      <c r="AJ1201" s="58">
        <v>58.41</v>
      </c>
      <c r="AK1201" s="58">
        <v>0</v>
      </c>
      <c r="AL1201" s="58">
        <v>0</v>
      </c>
      <c r="AM1201" s="58">
        <v>1288.57</v>
      </c>
      <c r="AN1201" s="58">
        <v>1097.3699999999999</v>
      </c>
      <c r="AO1201" s="58">
        <v>547.07000000000005</v>
      </c>
      <c r="AP1201" s="58">
        <v>0</v>
      </c>
      <c r="AQ1201" s="58">
        <v>0</v>
      </c>
      <c r="AR1201" s="58">
        <v>0</v>
      </c>
      <c r="AS1201" s="58">
        <v>0</v>
      </c>
      <c r="AT1201" s="58">
        <v>0</v>
      </c>
      <c r="AU1201" s="58">
        <v>0</v>
      </c>
      <c r="AV1201" s="58">
        <v>2049.19755904152</v>
      </c>
      <c r="AW1201" s="58">
        <v>11932.057559041499</v>
      </c>
      <c r="AX1201" s="58">
        <v>48693.333333333299</v>
      </c>
      <c r="AY1201" s="58">
        <v>5261.8867924528304</v>
      </c>
      <c r="AZ1201" s="58">
        <v>53955.220125786102</v>
      </c>
      <c r="BA1201" s="58">
        <v>70708.841119104996</v>
      </c>
    </row>
    <row r="1202" spans="1:53">
      <c r="A1202" s="56">
        <v>202407</v>
      </c>
      <c r="B1202" s="56" t="s">
        <v>528</v>
      </c>
      <c r="C1202" s="56" t="s">
        <v>338</v>
      </c>
      <c r="D1202" s="56" t="s">
        <v>337</v>
      </c>
      <c r="E1202" s="62" t="str">
        <f>VLOOKUP(C1202,'[2]2024年门店-截止10.31'!A:C,3,0)</f>
        <v>营业</v>
      </c>
      <c r="F1202" s="63">
        <f>VLOOKUP(C1202,[2]面积!A:B,2,0)</f>
        <v>114.6</v>
      </c>
      <c r="G1202" s="57" t="str">
        <f>IF(OR(E1202="营业",E1202="装修中"),VLOOKUP(C1202,[2]当前组织架构!C:H,6,0),"")</f>
        <v>江远洋</v>
      </c>
      <c r="H1202" s="57" t="str">
        <f>IF(OR(E1202="营业",E1202="装修中"),VLOOKUP(C1202,[2]当前组织架构!C:H,5,0),"")</f>
        <v>许瑛伦</v>
      </c>
      <c r="I1202" s="58">
        <v>520214.73</v>
      </c>
      <c r="J1202" s="58">
        <v>29446.12</v>
      </c>
      <c r="K1202" s="58">
        <v>490768.61</v>
      </c>
      <c r="L1202" s="58">
        <v>27190.74</v>
      </c>
      <c r="M1202" s="58">
        <v>23028.01</v>
      </c>
      <c r="N1202" s="58">
        <v>13926.7</v>
      </c>
      <c r="O1202" s="58">
        <v>59710.22</v>
      </c>
      <c r="P1202" s="58">
        <v>0</v>
      </c>
      <c r="Q1202" s="58">
        <v>-1973.13340780253</v>
      </c>
      <c r="R1202" s="58">
        <v>121882.53659219699</v>
      </c>
      <c r="S1202" s="58">
        <v>20566.654938298801</v>
      </c>
      <c r="T1202" s="58">
        <v>0</v>
      </c>
      <c r="U1202" s="58">
        <v>2328.46</v>
      </c>
      <c r="V1202" s="58">
        <v>144777.65153049599</v>
      </c>
      <c r="W1202" s="58">
        <v>345990.95846950402</v>
      </c>
      <c r="X1202" s="58">
        <v>49562.879999999997</v>
      </c>
      <c r="Y1202" s="58">
        <v>1573.88</v>
      </c>
      <c r="Z1202" s="58">
        <v>9233.48</v>
      </c>
      <c r="AA1202" s="58">
        <v>3954.71</v>
      </c>
      <c r="AB1202" s="58">
        <v>3471.8598113207499</v>
      </c>
      <c r="AC1202" s="58">
        <v>0</v>
      </c>
      <c r="AD1202" s="58">
        <v>67796.809811320694</v>
      </c>
      <c r="AE1202" s="58">
        <v>6024.03</v>
      </c>
      <c r="AF1202" s="58">
        <v>0</v>
      </c>
      <c r="AG1202" s="58">
        <v>482.96</v>
      </c>
      <c r="AH1202" s="58">
        <v>399</v>
      </c>
      <c r="AI1202" s="58">
        <v>1380</v>
      </c>
      <c r="AJ1202" s="58">
        <v>632.76</v>
      </c>
      <c r="AK1202" s="58">
        <v>44.81</v>
      </c>
      <c r="AL1202" s="58">
        <v>0</v>
      </c>
      <c r="AM1202" s="58">
        <v>2141.2600000000002</v>
      </c>
      <c r="AN1202" s="58">
        <v>493.59</v>
      </c>
      <c r="AO1202" s="58">
        <v>690.58</v>
      </c>
      <c r="AP1202" s="58">
        <v>0</v>
      </c>
      <c r="AQ1202" s="58">
        <v>8535.27</v>
      </c>
      <c r="AR1202" s="58">
        <v>0</v>
      </c>
      <c r="AS1202" s="58">
        <v>0</v>
      </c>
      <c r="AT1202" s="58">
        <v>0</v>
      </c>
      <c r="AU1202" s="58">
        <v>0</v>
      </c>
      <c r="AV1202" s="58">
        <v>2053.3420554058998</v>
      </c>
      <c r="AW1202" s="58">
        <v>22877.6020554059</v>
      </c>
      <c r="AX1202" s="58">
        <v>77022.085714285698</v>
      </c>
      <c r="AY1202" s="58">
        <v>13900.754716981101</v>
      </c>
      <c r="AZ1202" s="58">
        <v>90922.840431266799</v>
      </c>
      <c r="BA1202" s="58">
        <v>164393.706171511</v>
      </c>
    </row>
    <row r="1203" spans="1:53">
      <c r="A1203" s="56">
        <v>202407</v>
      </c>
      <c r="B1203" s="56" t="s">
        <v>532</v>
      </c>
      <c r="C1203" s="56" t="s">
        <v>344</v>
      </c>
      <c r="D1203" s="56" t="s">
        <v>343</v>
      </c>
      <c r="E1203" s="62" t="str">
        <f>VLOOKUP(C1203,'[2]2024年门店-截止10.31'!A:C,3,0)</f>
        <v>营业</v>
      </c>
      <c r="F1203" s="63">
        <f>VLOOKUP(C1203,[2]面积!A:B,2,0)</f>
        <v>72</v>
      </c>
      <c r="G1203" s="57" t="str">
        <f>IF(OR(E1203="营业",E1203="装修中"),VLOOKUP(C1203,[2]当前组织架构!C:H,6,0),"")</f>
        <v>江远洋</v>
      </c>
      <c r="H1203" s="57" t="str">
        <f>IF(OR(E1203="营业",E1203="装修中"),VLOOKUP(C1203,[2]当前组织架构!C:H,5,0),"")</f>
        <v>郭静</v>
      </c>
      <c r="I1203" s="58">
        <v>203626.59</v>
      </c>
      <c r="J1203" s="58">
        <v>5930.87</v>
      </c>
      <c r="K1203" s="58">
        <v>197695.72</v>
      </c>
      <c r="L1203" s="58">
        <v>12394.15</v>
      </c>
      <c r="M1203" s="58">
        <v>12021.39</v>
      </c>
      <c r="N1203" s="58">
        <v>8139.74</v>
      </c>
      <c r="O1203" s="58">
        <v>28014.95</v>
      </c>
      <c r="P1203" s="58">
        <v>0</v>
      </c>
      <c r="Q1203" s="58">
        <v>-149.31076723802599</v>
      </c>
      <c r="R1203" s="58">
        <v>60420.919232761997</v>
      </c>
      <c r="S1203" s="58">
        <v>15351.1915550256</v>
      </c>
      <c r="T1203" s="58">
        <v>0</v>
      </c>
      <c r="U1203" s="58">
        <v>5964.72</v>
      </c>
      <c r="V1203" s="58">
        <v>81736.830787787607</v>
      </c>
      <c r="W1203" s="58">
        <v>115958.889212212</v>
      </c>
      <c r="X1203" s="58">
        <v>23320.05</v>
      </c>
      <c r="Y1203" s="58">
        <v>0</v>
      </c>
      <c r="Z1203" s="58">
        <v>2384.54</v>
      </c>
      <c r="AA1203" s="58">
        <v>5859.21</v>
      </c>
      <c r="AB1203" s="58">
        <v>493.62339622642003</v>
      </c>
      <c r="AC1203" s="58">
        <v>0</v>
      </c>
      <c r="AD1203" s="58">
        <v>32057.423396226401</v>
      </c>
      <c r="AE1203" s="58">
        <v>3866.47</v>
      </c>
      <c r="AF1203" s="58">
        <v>0</v>
      </c>
      <c r="AG1203" s="58">
        <v>288.02</v>
      </c>
      <c r="AH1203" s="58">
        <v>190</v>
      </c>
      <c r="AI1203" s="58">
        <v>888</v>
      </c>
      <c r="AJ1203" s="58">
        <v>50.86</v>
      </c>
      <c r="AK1203" s="58">
        <v>0</v>
      </c>
      <c r="AL1203" s="58">
        <v>0</v>
      </c>
      <c r="AM1203" s="58">
        <v>1355</v>
      </c>
      <c r="AN1203" s="58">
        <v>1550.2</v>
      </c>
      <c r="AO1203" s="58">
        <v>803.15</v>
      </c>
      <c r="AP1203" s="58">
        <v>0</v>
      </c>
      <c r="AQ1203" s="58">
        <v>0</v>
      </c>
      <c r="AR1203" s="58">
        <v>0</v>
      </c>
      <c r="AS1203" s="58">
        <v>0</v>
      </c>
      <c r="AT1203" s="58">
        <v>0</v>
      </c>
      <c r="AU1203" s="58">
        <v>0</v>
      </c>
      <c r="AV1203" s="58">
        <v>1683.3843872878499</v>
      </c>
      <c r="AW1203" s="58">
        <v>10675.084387287799</v>
      </c>
      <c r="AX1203" s="58">
        <v>22770.26</v>
      </c>
      <c r="AY1203" s="58">
        <v>7264</v>
      </c>
      <c r="AZ1203" s="58">
        <v>30034.26</v>
      </c>
      <c r="BA1203" s="58">
        <v>43192.121428697799</v>
      </c>
    </row>
    <row r="1204" spans="1:53">
      <c r="A1204" s="56">
        <v>202407</v>
      </c>
      <c r="B1204" s="56" t="s">
        <v>528</v>
      </c>
      <c r="C1204" s="56" t="s">
        <v>350</v>
      </c>
      <c r="D1204" s="56" t="s">
        <v>349</v>
      </c>
      <c r="E1204" s="62" t="str">
        <f>VLOOKUP(C1204,'[2]2024年门店-截止10.31'!A:C,3,0)</f>
        <v>营业</v>
      </c>
      <c r="F1204" s="63">
        <f>VLOOKUP(C1204,[2]面积!A:B,2,0)</f>
        <v>112</v>
      </c>
      <c r="G1204" s="57" t="str">
        <f>IF(OR(E1204="营业",E1204="装修中"),VLOOKUP(C1204,[2]当前组织架构!C:H,6,0),"")</f>
        <v>戴斌</v>
      </c>
      <c r="H1204" s="57" t="str">
        <f>IF(OR(E1204="营业",E1204="装修中"),VLOOKUP(C1204,[2]当前组织架构!C:H,5,0),"")</f>
        <v>池甜</v>
      </c>
      <c r="I1204" s="58">
        <v>163438.84</v>
      </c>
      <c r="J1204" s="58">
        <v>4760.3500000000104</v>
      </c>
      <c r="K1204" s="58">
        <v>158678.49</v>
      </c>
      <c r="L1204" s="58">
        <v>10169.18</v>
      </c>
      <c r="M1204" s="58">
        <v>9709.08</v>
      </c>
      <c r="N1204" s="58">
        <v>7990.98</v>
      </c>
      <c r="O1204" s="58">
        <v>21080.44</v>
      </c>
      <c r="P1204" s="58">
        <v>0</v>
      </c>
      <c r="Q1204" s="58">
        <v>-779.812897619007</v>
      </c>
      <c r="R1204" s="58">
        <v>48169.867102381002</v>
      </c>
      <c r="S1204" s="58">
        <v>7531.0027391905596</v>
      </c>
      <c r="T1204" s="58">
        <v>0</v>
      </c>
      <c r="U1204" s="58">
        <v>3236.41</v>
      </c>
      <c r="V1204" s="58">
        <v>58937.279841571602</v>
      </c>
      <c r="W1204" s="58">
        <v>99741.210158428396</v>
      </c>
      <c r="X1204" s="58">
        <v>25536.6</v>
      </c>
      <c r="Y1204" s="58">
        <v>1323</v>
      </c>
      <c r="Z1204" s="58">
        <v>606.16</v>
      </c>
      <c r="AA1204" s="58">
        <v>5230.2299999999996</v>
      </c>
      <c r="AB1204" s="58">
        <v>225.72566037735899</v>
      </c>
      <c r="AC1204" s="58">
        <v>0</v>
      </c>
      <c r="AD1204" s="58">
        <v>32921.715660377398</v>
      </c>
      <c r="AE1204" s="58">
        <v>4278.54</v>
      </c>
      <c r="AF1204" s="58">
        <v>0</v>
      </c>
      <c r="AG1204" s="58">
        <v>146</v>
      </c>
      <c r="AH1204" s="58">
        <v>250</v>
      </c>
      <c r="AI1204" s="58">
        <v>150</v>
      </c>
      <c r="AJ1204" s="58">
        <v>74.34</v>
      </c>
      <c r="AK1204" s="58">
        <v>0</v>
      </c>
      <c r="AL1204" s="58">
        <v>0</v>
      </c>
      <c r="AM1204" s="58">
        <v>1199.95</v>
      </c>
      <c r="AN1204" s="58">
        <v>606.79999999999995</v>
      </c>
      <c r="AO1204" s="58">
        <v>714.37</v>
      </c>
      <c r="AP1204" s="58">
        <v>0</v>
      </c>
      <c r="AQ1204" s="58">
        <v>0</v>
      </c>
      <c r="AR1204" s="58">
        <v>0</v>
      </c>
      <c r="AS1204" s="58">
        <v>0</v>
      </c>
      <c r="AT1204" s="58">
        <v>0</v>
      </c>
      <c r="AU1204" s="58">
        <v>0</v>
      </c>
      <c r="AV1204" s="58">
        <v>2440.2146367567202</v>
      </c>
      <c r="AW1204" s="58">
        <v>9860.2146367567202</v>
      </c>
      <c r="AX1204" s="58">
        <v>26880</v>
      </c>
      <c r="AY1204" s="58">
        <v>9520</v>
      </c>
      <c r="AZ1204" s="58">
        <v>36400</v>
      </c>
      <c r="BA1204" s="58">
        <v>20559.279861294301</v>
      </c>
    </row>
    <row r="1205" spans="1:53">
      <c r="A1205" s="56">
        <v>202407</v>
      </c>
      <c r="B1205" s="56" t="s">
        <v>528</v>
      </c>
      <c r="C1205" s="56" t="s">
        <v>348</v>
      </c>
      <c r="D1205" s="56" t="s">
        <v>347</v>
      </c>
      <c r="E1205" s="62" t="str">
        <f>VLOOKUP(C1205,'[2]2024年门店-截止10.31'!A:C,3,0)</f>
        <v>营业</v>
      </c>
      <c r="F1205" s="63">
        <f>VLOOKUP(C1205,[2]面积!A:B,2,0)</f>
        <v>93</v>
      </c>
      <c r="G1205" s="57" t="str">
        <f>IF(OR(E1205="营业",E1205="装修中"),VLOOKUP(C1205,[2]当前组织架构!C:H,6,0),"")</f>
        <v>戴斌</v>
      </c>
      <c r="H1205" s="57" t="str">
        <f>IF(OR(E1205="营业",E1205="装修中"),VLOOKUP(C1205,[2]当前组织架构!C:H,5,0),"")</f>
        <v>王炎根</v>
      </c>
      <c r="I1205" s="58">
        <v>200674.84</v>
      </c>
      <c r="J1205" s="58">
        <v>11358.95</v>
      </c>
      <c r="K1205" s="58">
        <v>189315.89</v>
      </c>
      <c r="L1205" s="58">
        <v>11141.47</v>
      </c>
      <c r="M1205" s="58">
        <v>12801.11</v>
      </c>
      <c r="N1205" s="58">
        <v>6471.41</v>
      </c>
      <c r="O1205" s="58">
        <v>26327.18</v>
      </c>
      <c r="P1205" s="58">
        <v>0</v>
      </c>
      <c r="Q1205" s="58">
        <v>-903.93841577703199</v>
      </c>
      <c r="R1205" s="58">
        <v>55837.231584223002</v>
      </c>
      <c r="S1205" s="58">
        <v>9178.3509627518706</v>
      </c>
      <c r="T1205" s="58">
        <v>0</v>
      </c>
      <c r="U1205" s="58">
        <v>4177.43</v>
      </c>
      <c r="V1205" s="58">
        <v>69193.012546974802</v>
      </c>
      <c r="W1205" s="58">
        <v>120122.87745302499</v>
      </c>
      <c r="X1205" s="58">
        <v>27521</v>
      </c>
      <c r="Y1205" s="58">
        <v>1102.5</v>
      </c>
      <c r="Z1205" s="58">
        <v>0</v>
      </c>
      <c r="AA1205" s="58">
        <v>3679.91</v>
      </c>
      <c r="AB1205" s="58">
        <v>1735.6362264150901</v>
      </c>
      <c r="AC1205" s="58">
        <v>0</v>
      </c>
      <c r="AD1205" s="58">
        <v>34039.046226415099</v>
      </c>
      <c r="AE1205" s="58">
        <v>4115.21</v>
      </c>
      <c r="AF1205" s="58">
        <v>0</v>
      </c>
      <c r="AG1205" s="58">
        <v>437.21</v>
      </c>
      <c r="AH1205" s="58">
        <v>389</v>
      </c>
      <c r="AI1205" s="58">
        <v>0</v>
      </c>
      <c r="AJ1205" s="58">
        <v>138.06</v>
      </c>
      <c r="AK1205" s="58">
        <v>0</v>
      </c>
      <c r="AL1205" s="58">
        <v>0</v>
      </c>
      <c r="AM1205" s="58">
        <v>1162.67</v>
      </c>
      <c r="AN1205" s="58">
        <v>606.79999999999995</v>
      </c>
      <c r="AO1205" s="58">
        <v>507.09</v>
      </c>
      <c r="AP1205" s="58">
        <v>0</v>
      </c>
      <c r="AQ1205" s="58">
        <v>0</v>
      </c>
      <c r="AR1205" s="58">
        <v>0</v>
      </c>
      <c r="AS1205" s="58">
        <v>0</v>
      </c>
      <c r="AT1205" s="58">
        <v>0</v>
      </c>
      <c r="AU1205" s="58">
        <v>0</v>
      </c>
      <c r="AV1205" s="58">
        <v>1827.2322468196201</v>
      </c>
      <c r="AW1205" s="58">
        <v>9183.2722468196207</v>
      </c>
      <c r="AX1205" s="58">
        <v>24800</v>
      </c>
      <c r="AY1205" s="58">
        <v>8773.5849056603802</v>
      </c>
      <c r="AZ1205" s="58">
        <v>33573.584905660398</v>
      </c>
      <c r="BA1205" s="58">
        <v>43326.974074129903</v>
      </c>
    </row>
    <row r="1206" spans="1:53">
      <c r="A1206" s="56">
        <v>202407</v>
      </c>
      <c r="B1206" s="56" t="s">
        <v>528</v>
      </c>
      <c r="C1206" s="56" t="s">
        <v>354</v>
      </c>
      <c r="D1206" s="56" t="s">
        <v>353</v>
      </c>
      <c r="E1206" s="62" t="str">
        <f>VLOOKUP(C1206,'[2]2024年门店-截止10.31'!A:C,3,0)</f>
        <v>营业</v>
      </c>
      <c r="F1206" s="63">
        <f>VLOOKUP(C1206,[2]面积!A:B,2,0)</f>
        <v>86.45</v>
      </c>
      <c r="G1206" s="57" t="str">
        <f>IF(OR(E1206="营业",E1206="装修中"),VLOOKUP(C1206,[2]当前组织架构!C:H,6,0),"")</f>
        <v>孙军</v>
      </c>
      <c r="H1206" s="57" t="str">
        <f>IF(OR(E1206="营业",E1206="装修中"),VLOOKUP(C1206,[2]当前组织架构!C:H,5,0),"")</f>
        <v>殷艳花</v>
      </c>
      <c r="I1206" s="58">
        <v>217301.19</v>
      </c>
      <c r="J1206" s="58">
        <v>12300.07</v>
      </c>
      <c r="K1206" s="58">
        <v>205001.12</v>
      </c>
      <c r="L1206" s="58">
        <v>12284.56</v>
      </c>
      <c r="M1206" s="58">
        <v>10933.41</v>
      </c>
      <c r="N1206" s="58">
        <v>6929.32</v>
      </c>
      <c r="O1206" s="58">
        <v>26370.34</v>
      </c>
      <c r="P1206" s="58">
        <v>0</v>
      </c>
      <c r="Q1206" s="58">
        <v>-900.377220379356</v>
      </c>
      <c r="R1206" s="58">
        <v>55617.252779620598</v>
      </c>
      <c r="S1206" s="58">
        <v>9177.0312147272707</v>
      </c>
      <c r="T1206" s="58">
        <v>0</v>
      </c>
      <c r="U1206" s="58">
        <v>2793.82</v>
      </c>
      <c r="V1206" s="58">
        <v>67588.103994347897</v>
      </c>
      <c r="W1206" s="58">
        <v>137413.016005652</v>
      </c>
      <c r="X1206" s="58">
        <v>25331.95</v>
      </c>
      <c r="Y1206" s="58">
        <v>3086.64</v>
      </c>
      <c r="Z1206" s="58">
        <v>604.58000000000004</v>
      </c>
      <c r="AA1206" s="58">
        <v>6716.55</v>
      </c>
      <c r="AB1206" s="58">
        <v>361.89547169810999</v>
      </c>
      <c r="AC1206" s="58">
        <v>0</v>
      </c>
      <c r="AD1206" s="58">
        <v>36101.615471698096</v>
      </c>
      <c r="AE1206" s="58">
        <v>4399.21</v>
      </c>
      <c r="AF1206" s="58">
        <v>0</v>
      </c>
      <c r="AG1206" s="58">
        <v>506.96</v>
      </c>
      <c r="AH1206" s="58">
        <v>918</v>
      </c>
      <c r="AI1206" s="58">
        <v>0</v>
      </c>
      <c r="AJ1206" s="58">
        <v>134.51</v>
      </c>
      <c r="AK1206" s="58">
        <v>0</v>
      </c>
      <c r="AL1206" s="58">
        <v>0</v>
      </c>
      <c r="AM1206" s="58">
        <v>1096</v>
      </c>
      <c r="AN1206" s="58">
        <v>1401.11</v>
      </c>
      <c r="AO1206" s="58">
        <v>535.21</v>
      </c>
      <c r="AP1206" s="58">
        <v>0</v>
      </c>
      <c r="AQ1206" s="58">
        <v>121</v>
      </c>
      <c r="AR1206" s="58">
        <v>0</v>
      </c>
      <c r="AS1206" s="58">
        <v>0</v>
      </c>
      <c r="AT1206" s="58">
        <v>0</v>
      </c>
      <c r="AU1206" s="58">
        <v>0</v>
      </c>
      <c r="AV1206" s="58">
        <v>2300.9515340313601</v>
      </c>
      <c r="AW1206" s="58">
        <v>11412.951534031399</v>
      </c>
      <c r="AX1206" s="58">
        <v>29640</v>
      </c>
      <c r="AY1206" s="58">
        <v>8155.6603773584902</v>
      </c>
      <c r="AZ1206" s="58">
        <v>37795.660377358501</v>
      </c>
      <c r="BA1206" s="58">
        <v>52102.788622564003</v>
      </c>
    </row>
    <row r="1207" spans="1:53">
      <c r="A1207" s="56">
        <v>202407</v>
      </c>
      <c r="B1207" s="56" t="s">
        <v>532</v>
      </c>
      <c r="C1207" s="56" t="s">
        <v>346</v>
      </c>
      <c r="D1207" s="56" t="s">
        <v>345</v>
      </c>
      <c r="E1207" s="62" t="str">
        <f>VLOOKUP(C1207,'[2]2024年门店-截止10.31'!A:C,3,0)</f>
        <v>营业</v>
      </c>
      <c r="F1207" s="63">
        <f>VLOOKUP(C1207,[2]面积!A:B,2,0)</f>
        <v>72</v>
      </c>
      <c r="G1207" s="57" t="str">
        <f>IF(OR(E1207="营业",E1207="装修中"),VLOOKUP(C1207,[2]当前组织架构!C:H,6,0),"")</f>
        <v>江远洋</v>
      </c>
      <c r="H1207" s="57" t="str">
        <f>IF(OR(E1207="营业",E1207="装修中"),VLOOKUP(C1207,[2]当前组织架构!C:H,5,0),"")</f>
        <v>郭静</v>
      </c>
      <c r="I1207" s="58">
        <v>261550.73</v>
      </c>
      <c r="J1207" s="58">
        <v>7617.9800000000096</v>
      </c>
      <c r="K1207" s="58">
        <v>253932.75</v>
      </c>
      <c r="L1207" s="58">
        <v>16549.669999999998</v>
      </c>
      <c r="M1207" s="58">
        <v>15799.23</v>
      </c>
      <c r="N1207" s="58">
        <v>10250.280000000001</v>
      </c>
      <c r="O1207" s="58">
        <v>39306.550000000003</v>
      </c>
      <c r="P1207" s="58">
        <v>0</v>
      </c>
      <c r="Q1207" s="58">
        <v>-201.90458889607399</v>
      </c>
      <c r="R1207" s="58">
        <v>81703.825411103899</v>
      </c>
      <c r="S1207" s="58">
        <v>21242.0186124096</v>
      </c>
      <c r="T1207" s="58">
        <v>-0.02</v>
      </c>
      <c r="U1207" s="58">
        <v>7359.33</v>
      </c>
      <c r="V1207" s="58">
        <v>110305.154023514</v>
      </c>
      <c r="W1207" s="58">
        <v>143627.59597648599</v>
      </c>
      <c r="X1207" s="58">
        <v>23127.61</v>
      </c>
      <c r="Y1207" s="58">
        <v>3354.98</v>
      </c>
      <c r="Z1207" s="58">
        <v>3447.4</v>
      </c>
      <c r="AA1207" s="58">
        <v>5209.8999999999996</v>
      </c>
      <c r="AB1207" s="58">
        <v>540.55641509433997</v>
      </c>
      <c r="AC1207" s="58">
        <v>0</v>
      </c>
      <c r="AD1207" s="58">
        <v>35680.446415094302</v>
      </c>
      <c r="AE1207" s="58">
        <v>3798.22</v>
      </c>
      <c r="AF1207" s="58">
        <v>0</v>
      </c>
      <c r="AG1207" s="58">
        <v>523.9</v>
      </c>
      <c r="AH1207" s="58">
        <v>249.6</v>
      </c>
      <c r="AI1207" s="58">
        <v>930</v>
      </c>
      <c r="AJ1207" s="58">
        <v>0</v>
      </c>
      <c r="AK1207" s="58">
        <v>0</v>
      </c>
      <c r="AL1207" s="58">
        <v>0</v>
      </c>
      <c r="AM1207" s="58">
        <v>1147.95</v>
      </c>
      <c r="AN1207" s="58">
        <v>606.79999999999995</v>
      </c>
      <c r="AO1207" s="58">
        <v>660.72</v>
      </c>
      <c r="AP1207" s="58">
        <v>0</v>
      </c>
      <c r="AQ1207" s="58">
        <v>131</v>
      </c>
      <c r="AR1207" s="58">
        <v>0</v>
      </c>
      <c r="AS1207" s="58">
        <v>0</v>
      </c>
      <c r="AT1207" s="58">
        <v>0</v>
      </c>
      <c r="AU1207" s="58">
        <v>0</v>
      </c>
      <c r="AV1207" s="58">
        <v>1683.3843872878499</v>
      </c>
      <c r="AW1207" s="58">
        <v>9731.5743872878502</v>
      </c>
      <c r="AX1207" s="58">
        <v>30207.85</v>
      </c>
      <c r="AY1207" s="58">
        <v>6787.15</v>
      </c>
      <c r="AZ1207" s="58">
        <v>36995</v>
      </c>
      <c r="BA1207" s="58">
        <v>61220.575174103797</v>
      </c>
    </row>
    <row r="1208" spans="1:53">
      <c r="A1208" s="56">
        <v>202407</v>
      </c>
      <c r="B1208" s="56" t="s">
        <v>528</v>
      </c>
      <c r="C1208" s="56" t="s">
        <v>352</v>
      </c>
      <c r="D1208" s="56" t="s">
        <v>351</v>
      </c>
      <c r="E1208" s="62" t="str">
        <f>VLOOKUP(C1208,'[2]2024年门店-截止10.31'!A:C,3,0)</f>
        <v>营业</v>
      </c>
      <c r="F1208" s="63">
        <f>VLOOKUP(C1208,[2]面积!A:B,2,0)</f>
        <v>56</v>
      </c>
      <c r="G1208" s="57" t="str">
        <f>IF(OR(E1208="营业",E1208="装修中"),VLOOKUP(C1208,[2]当前组织架构!C:H,6,0),"")</f>
        <v>戴斌</v>
      </c>
      <c r="H1208" s="57" t="str">
        <f>IF(OR(E1208="营业",E1208="装修中"),VLOOKUP(C1208,[2]当前组织架构!C:H,5,0),"")</f>
        <v>董婷婷</v>
      </c>
      <c r="I1208" s="58">
        <v>278916.46000000002</v>
      </c>
      <c r="J1208" s="58">
        <v>15787.72</v>
      </c>
      <c r="K1208" s="58">
        <v>263128.74</v>
      </c>
      <c r="L1208" s="58">
        <v>15151.42</v>
      </c>
      <c r="M1208" s="58">
        <v>14659.13</v>
      </c>
      <c r="N1208" s="58">
        <v>17356.099999999999</v>
      </c>
      <c r="O1208" s="58">
        <v>35722.01</v>
      </c>
      <c r="P1208" s="58">
        <v>0</v>
      </c>
      <c r="Q1208" s="58">
        <v>-1320.4916995240201</v>
      </c>
      <c r="R1208" s="58">
        <v>81568.168300475998</v>
      </c>
      <c r="S1208" s="58">
        <v>12758.6449589617</v>
      </c>
      <c r="T1208" s="58">
        <v>0</v>
      </c>
      <c r="U1208" s="58">
        <v>2780.14</v>
      </c>
      <c r="V1208" s="58">
        <v>97106.953259437694</v>
      </c>
      <c r="W1208" s="58">
        <v>166021.78674056201</v>
      </c>
      <c r="X1208" s="58">
        <v>28529.89</v>
      </c>
      <c r="Y1208" s="58">
        <v>8685.4</v>
      </c>
      <c r="Z1208" s="58">
        <v>1411.91</v>
      </c>
      <c r="AA1208" s="58">
        <v>7272.92</v>
      </c>
      <c r="AB1208" s="58">
        <v>926.97754716981001</v>
      </c>
      <c r="AC1208" s="58">
        <v>0</v>
      </c>
      <c r="AD1208" s="58">
        <v>46827.097547169797</v>
      </c>
      <c r="AE1208" s="58">
        <v>7079.49</v>
      </c>
      <c r="AF1208" s="58">
        <v>0</v>
      </c>
      <c r="AG1208" s="58">
        <v>516.39</v>
      </c>
      <c r="AH1208" s="58">
        <v>740</v>
      </c>
      <c r="AI1208" s="58">
        <v>0</v>
      </c>
      <c r="AJ1208" s="58">
        <v>46.02</v>
      </c>
      <c r="AK1208" s="58">
        <v>0</v>
      </c>
      <c r="AL1208" s="58">
        <v>0</v>
      </c>
      <c r="AM1208" s="58">
        <v>881.32</v>
      </c>
      <c r="AN1208" s="58">
        <v>2016.48</v>
      </c>
      <c r="AO1208" s="58">
        <v>684.68</v>
      </c>
      <c r="AP1208" s="58">
        <v>0</v>
      </c>
      <c r="AQ1208" s="58">
        <v>0</v>
      </c>
      <c r="AR1208" s="58">
        <v>0</v>
      </c>
      <c r="AS1208" s="58">
        <v>0</v>
      </c>
      <c r="AT1208" s="58">
        <v>0</v>
      </c>
      <c r="AU1208" s="58">
        <v>0</v>
      </c>
      <c r="AV1208" s="58">
        <v>2263.8520895869101</v>
      </c>
      <c r="AW1208" s="58">
        <v>14228.2320895869</v>
      </c>
      <c r="AX1208" s="58">
        <v>21734.304761904801</v>
      </c>
      <c r="AY1208" s="58">
        <v>6425.3679245283001</v>
      </c>
      <c r="AZ1208" s="58">
        <v>28159.672686433099</v>
      </c>
      <c r="BA1208" s="58">
        <v>76806.784417372197</v>
      </c>
    </row>
    <row r="1209" spans="1:53">
      <c r="A1209" s="56">
        <v>202407</v>
      </c>
      <c r="B1209" s="56" t="s">
        <v>528</v>
      </c>
      <c r="C1209" s="56" t="s">
        <v>358</v>
      </c>
      <c r="D1209" s="56" t="s">
        <v>357</v>
      </c>
      <c r="E1209" s="62" t="str">
        <f>VLOOKUP(C1209,'[2]2024年门店-截止10.31'!A:C,3,0)</f>
        <v>营业</v>
      </c>
      <c r="F1209" s="63">
        <f>VLOOKUP(C1209,[2]面积!A:B,2,0)</f>
        <v>44.59</v>
      </c>
      <c r="G1209" s="57" t="str">
        <f>IF(OR(E1209="营业",E1209="装修中"),VLOOKUP(C1209,[2]当前组织架构!C:H,6,0),"")</f>
        <v>江远洋</v>
      </c>
      <c r="H1209" s="57" t="str">
        <f>IF(OR(E1209="营业",E1209="装修中"),VLOOKUP(C1209,[2]当前组织架构!C:H,5,0),"")</f>
        <v>胡肖肖</v>
      </c>
      <c r="I1209" s="58">
        <v>92035.55</v>
      </c>
      <c r="J1209" s="58">
        <v>2680.6500000000101</v>
      </c>
      <c r="K1209" s="58">
        <v>89354.9</v>
      </c>
      <c r="L1209" s="58">
        <v>6154.1</v>
      </c>
      <c r="M1209" s="58">
        <v>7045.36</v>
      </c>
      <c r="N1209" s="58">
        <v>4901.0200000000004</v>
      </c>
      <c r="O1209" s="58">
        <v>16387.18</v>
      </c>
      <c r="P1209" s="58">
        <v>0</v>
      </c>
      <c r="Q1209" s="58">
        <v>-549.41977305467799</v>
      </c>
      <c r="R1209" s="58">
        <v>33938.240226945301</v>
      </c>
      <c r="S1209" s="58">
        <v>5670.0660651626004</v>
      </c>
      <c r="T1209" s="58">
        <v>0</v>
      </c>
      <c r="U1209" s="58">
        <v>5246.83</v>
      </c>
      <c r="V1209" s="58">
        <v>44855.136292107898</v>
      </c>
      <c r="W1209" s="58">
        <v>44499.763707892103</v>
      </c>
      <c r="X1209" s="58">
        <v>15504.85</v>
      </c>
      <c r="Y1209" s="58">
        <v>104.78</v>
      </c>
      <c r="Z1209" s="58">
        <v>760</v>
      </c>
      <c r="AA1209" s="58">
        <v>1258.1500000000001</v>
      </c>
      <c r="AB1209" s="58">
        <v>978.47735849056596</v>
      </c>
      <c r="AC1209" s="58">
        <v>0</v>
      </c>
      <c r="AD1209" s="58">
        <v>18606.257358490599</v>
      </c>
      <c r="AE1209" s="58">
        <v>2165.7800000000002</v>
      </c>
      <c r="AF1209" s="58">
        <v>0</v>
      </c>
      <c r="AG1209" s="58">
        <v>182.45</v>
      </c>
      <c r="AH1209" s="58">
        <v>0</v>
      </c>
      <c r="AI1209" s="58">
        <v>0</v>
      </c>
      <c r="AJ1209" s="58">
        <v>85.6</v>
      </c>
      <c r="AK1209" s="58">
        <v>44.81</v>
      </c>
      <c r="AL1209" s="58">
        <v>0</v>
      </c>
      <c r="AM1209" s="58">
        <v>672.11</v>
      </c>
      <c r="AN1209" s="58">
        <v>2355.23</v>
      </c>
      <c r="AO1209" s="58">
        <v>546.61</v>
      </c>
      <c r="AP1209" s="58">
        <v>0</v>
      </c>
      <c r="AQ1209" s="58">
        <v>0</v>
      </c>
      <c r="AR1209" s="58">
        <v>0</v>
      </c>
      <c r="AS1209" s="58">
        <v>0</v>
      </c>
      <c r="AT1209" s="58">
        <v>0</v>
      </c>
      <c r="AU1209" s="58">
        <v>0</v>
      </c>
      <c r="AV1209" s="58">
        <v>2043.52616060887</v>
      </c>
      <c r="AW1209" s="58">
        <v>8096.1161606088699</v>
      </c>
      <c r="AX1209" s="58">
        <v>20140.419999999998</v>
      </c>
      <c r="AY1209" s="58">
        <v>3908.57</v>
      </c>
      <c r="AZ1209" s="58">
        <v>24048.99</v>
      </c>
      <c r="BA1209" s="58">
        <v>-6251.5998112073603</v>
      </c>
    </row>
    <row r="1210" spans="1:53">
      <c r="A1210" s="56">
        <v>202407</v>
      </c>
      <c r="B1210" s="56" t="s">
        <v>528</v>
      </c>
      <c r="C1210" s="56" t="s">
        <v>362</v>
      </c>
      <c r="D1210" s="56" t="s">
        <v>361</v>
      </c>
      <c r="E1210" s="62" t="str">
        <f>VLOOKUP(C1210,'[2]2024年门店-截止10.31'!A:C,3,0)</f>
        <v>营业</v>
      </c>
      <c r="F1210" s="63">
        <f>VLOOKUP(C1210,[2]面积!A:B,2,0)</f>
        <v>49</v>
      </c>
      <c r="G1210" s="57" t="str">
        <f>IF(OR(E1210="营业",E1210="装修中"),VLOOKUP(C1210,[2]当前组织架构!C:H,6,0),"")</f>
        <v>江远洋</v>
      </c>
      <c r="H1210" s="57" t="str">
        <f>IF(OR(E1210="营业",E1210="装修中"),VLOOKUP(C1210,[2]当前组织架构!C:H,5,0),"")</f>
        <v>许瑛伦</v>
      </c>
      <c r="I1210" s="58">
        <v>188969.82</v>
      </c>
      <c r="J1210" s="58">
        <v>10696.4</v>
      </c>
      <c r="K1210" s="58">
        <v>178273.42</v>
      </c>
      <c r="L1210" s="58">
        <v>10519.92</v>
      </c>
      <c r="M1210" s="58">
        <v>8892.93</v>
      </c>
      <c r="N1210" s="58">
        <v>5707.18</v>
      </c>
      <c r="O1210" s="58">
        <v>23738.39</v>
      </c>
      <c r="P1210" s="58">
        <v>0</v>
      </c>
      <c r="Q1210" s="58">
        <v>-778.35904286374205</v>
      </c>
      <c r="R1210" s="58">
        <v>48080.060957136302</v>
      </c>
      <c r="S1210" s="58">
        <v>8156.7469495828</v>
      </c>
      <c r="T1210" s="58">
        <v>0</v>
      </c>
      <c r="U1210" s="58">
        <v>2261.0100000000002</v>
      </c>
      <c r="V1210" s="58">
        <v>58497.817906719101</v>
      </c>
      <c r="W1210" s="58">
        <v>119775.60209328101</v>
      </c>
      <c r="X1210" s="58">
        <v>26853.599999999999</v>
      </c>
      <c r="Y1210" s="58">
        <v>395.95</v>
      </c>
      <c r="Z1210" s="58">
        <v>600</v>
      </c>
      <c r="AA1210" s="58">
        <v>851.83</v>
      </c>
      <c r="AB1210" s="58">
        <v>2545.6562264150898</v>
      </c>
      <c r="AC1210" s="58">
        <v>0</v>
      </c>
      <c r="AD1210" s="58">
        <v>31247.036226415101</v>
      </c>
      <c r="AE1210" s="58">
        <v>3821.44</v>
      </c>
      <c r="AF1210" s="58">
        <v>0</v>
      </c>
      <c r="AG1210" s="58">
        <v>140.79</v>
      </c>
      <c r="AH1210" s="58">
        <v>399</v>
      </c>
      <c r="AI1210" s="58">
        <v>0</v>
      </c>
      <c r="AJ1210" s="58">
        <v>318.25</v>
      </c>
      <c r="AK1210" s="58">
        <v>44.81</v>
      </c>
      <c r="AL1210" s="58">
        <v>0</v>
      </c>
      <c r="AM1210" s="58">
        <v>1601.02</v>
      </c>
      <c r="AN1210" s="58">
        <v>493.59</v>
      </c>
      <c r="AO1210" s="58">
        <v>468.92</v>
      </c>
      <c r="AP1210" s="58">
        <v>0</v>
      </c>
      <c r="AQ1210" s="58">
        <v>0</v>
      </c>
      <c r="AR1210" s="58">
        <v>0</v>
      </c>
      <c r="AS1210" s="58">
        <v>0</v>
      </c>
      <c r="AT1210" s="58">
        <v>0</v>
      </c>
      <c r="AU1210" s="58">
        <v>0</v>
      </c>
      <c r="AV1210" s="58">
        <v>2053.3420554058998</v>
      </c>
      <c r="AW1210" s="58">
        <v>9341.1620554059009</v>
      </c>
      <c r="AX1210" s="58">
        <v>38323.809523809497</v>
      </c>
      <c r="AY1210" s="58">
        <v>9773.5849056603802</v>
      </c>
      <c r="AZ1210" s="58">
        <v>48097.394429469903</v>
      </c>
      <c r="BA1210" s="58">
        <v>31090.009381990101</v>
      </c>
    </row>
    <row r="1211" spans="1:53">
      <c r="A1211" s="56">
        <v>202407</v>
      </c>
      <c r="B1211" s="56" t="s">
        <v>531</v>
      </c>
      <c r="C1211" s="56" t="s">
        <v>373</v>
      </c>
      <c r="D1211" s="56" t="s">
        <v>372</v>
      </c>
      <c r="E1211" s="62" t="str">
        <f>VLOOKUP(C1211,'[2]2024年门店-截止10.31'!A:C,3,0)</f>
        <v>营业</v>
      </c>
      <c r="F1211" s="63">
        <f>VLOOKUP(C1211,[2]面积!A:B,2,0)</f>
        <v>97</v>
      </c>
      <c r="G1211" s="57" t="str">
        <f>IF(OR(E1211="营业",E1211="装修中"),VLOOKUP(C1211,[2]当前组织架构!C:H,6,0),"")</f>
        <v>刘佳</v>
      </c>
      <c r="H1211" s="57" t="str">
        <f>IF(OR(E1211="营业",E1211="装修中"),VLOOKUP(C1211,[2]当前组织架构!C:H,5,0),"")</f>
        <v>刘传良</v>
      </c>
      <c r="I1211" s="58">
        <v>168412.96</v>
      </c>
      <c r="J1211" s="58">
        <v>9532.81</v>
      </c>
      <c r="K1211" s="58">
        <v>158880.15</v>
      </c>
      <c r="L1211" s="58">
        <v>7739.56</v>
      </c>
      <c r="M1211" s="58">
        <v>7606.02</v>
      </c>
      <c r="N1211" s="58">
        <v>5341.7</v>
      </c>
      <c r="O1211" s="58">
        <v>21695.88</v>
      </c>
      <c r="P1211" s="58">
        <v>0</v>
      </c>
      <c r="Q1211" s="58">
        <v>-676.95373445959694</v>
      </c>
      <c r="R1211" s="58">
        <v>41706.206265540401</v>
      </c>
      <c r="S1211" s="58">
        <v>7296.6537240875796</v>
      </c>
      <c r="T1211" s="58">
        <v>0</v>
      </c>
      <c r="U1211" s="58">
        <v>2064.2199999999998</v>
      </c>
      <c r="V1211" s="58">
        <v>51067.079989628</v>
      </c>
      <c r="W1211" s="58">
        <v>107813.070010372</v>
      </c>
      <c r="X1211" s="58">
        <v>30185.55</v>
      </c>
      <c r="Y1211" s="58">
        <v>2941</v>
      </c>
      <c r="Z1211" s="58">
        <v>1051.3900000000001</v>
      </c>
      <c r="AA1211" s="58">
        <v>2827.93</v>
      </c>
      <c r="AB1211" s="58">
        <v>5333.97905660377</v>
      </c>
      <c r="AC1211" s="58">
        <v>0</v>
      </c>
      <c r="AD1211" s="58">
        <v>42339.849056603802</v>
      </c>
      <c r="AE1211" s="58">
        <v>0</v>
      </c>
      <c r="AF1211" s="58">
        <v>0</v>
      </c>
      <c r="AG1211" s="58">
        <v>78</v>
      </c>
      <c r="AH1211" s="58">
        <v>531.66999999999996</v>
      </c>
      <c r="AI1211" s="58">
        <v>0</v>
      </c>
      <c r="AJ1211" s="58">
        <v>0</v>
      </c>
      <c r="AK1211" s="58">
        <v>0</v>
      </c>
      <c r="AL1211" s="58">
        <v>0</v>
      </c>
      <c r="AM1211" s="58">
        <v>961.59</v>
      </c>
      <c r="AN1211" s="58">
        <v>1276.3699999999999</v>
      </c>
      <c r="AO1211" s="58">
        <v>400.86</v>
      </c>
      <c r="AP1211" s="58">
        <v>0</v>
      </c>
      <c r="AQ1211" s="58">
        <v>0</v>
      </c>
      <c r="AR1211" s="58">
        <v>0</v>
      </c>
      <c r="AS1211" s="58">
        <v>0</v>
      </c>
      <c r="AT1211" s="58">
        <v>0</v>
      </c>
      <c r="AU1211" s="58">
        <v>0</v>
      </c>
      <c r="AV1211" s="58">
        <v>2049.19755904152</v>
      </c>
      <c r="AW1211" s="58">
        <v>5297.6875590415202</v>
      </c>
      <c r="AX1211" s="58">
        <v>30485.4857142857</v>
      </c>
      <c r="AY1211" s="58">
        <v>8178.4339622641501</v>
      </c>
      <c r="AZ1211" s="58">
        <v>38663.919676549798</v>
      </c>
      <c r="BA1211" s="58">
        <v>21511.613718176799</v>
      </c>
    </row>
    <row r="1212" spans="1:53">
      <c r="A1212" s="56">
        <v>202407</v>
      </c>
      <c r="B1212" s="56" t="s">
        <v>528</v>
      </c>
      <c r="C1212" s="56" t="s">
        <v>364</v>
      </c>
      <c r="D1212" s="56" t="s">
        <v>363</v>
      </c>
      <c r="E1212" s="62" t="str">
        <f>VLOOKUP(C1212,'[2]2024年门店-截止10.31'!A:C,3,0)</f>
        <v>营业</v>
      </c>
      <c r="F1212" s="63">
        <f>VLOOKUP(C1212,[2]面积!A:B,2,0)</f>
        <v>86</v>
      </c>
      <c r="G1212" s="57" t="str">
        <f>IF(OR(E1212="营业",E1212="装修中"),VLOOKUP(C1212,[2]当前组织架构!C:H,6,0),"")</f>
        <v>江远洋</v>
      </c>
      <c r="H1212" s="57" t="str">
        <f>IF(OR(E1212="营业",E1212="装修中"),VLOOKUP(C1212,[2]当前组织架构!C:H,5,0),"")</f>
        <v>严彪</v>
      </c>
      <c r="I1212" s="58">
        <v>155479.88</v>
      </c>
      <c r="J1212" s="58">
        <v>8800.75</v>
      </c>
      <c r="K1212" s="58">
        <v>146679.13</v>
      </c>
      <c r="L1212" s="58">
        <v>8569.6</v>
      </c>
      <c r="M1212" s="58">
        <v>8137.53</v>
      </c>
      <c r="N1212" s="58">
        <v>5190.09</v>
      </c>
      <c r="O1212" s="58">
        <v>18602.060000000001</v>
      </c>
      <c r="P1212" s="58">
        <v>0</v>
      </c>
      <c r="Q1212" s="58">
        <v>-645.19034421233198</v>
      </c>
      <c r="R1212" s="58">
        <v>39854.089655787699</v>
      </c>
      <c r="S1212" s="58">
        <v>6506.2397558525499</v>
      </c>
      <c r="T1212" s="58">
        <v>0</v>
      </c>
      <c r="U1212" s="58">
        <v>2276.1</v>
      </c>
      <c r="V1212" s="58">
        <v>48636.429411640202</v>
      </c>
      <c r="W1212" s="58">
        <v>98042.700588359803</v>
      </c>
      <c r="X1212" s="58">
        <v>23649</v>
      </c>
      <c r="Y1212" s="58">
        <v>1525.86</v>
      </c>
      <c r="Z1212" s="58">
        <v>1400</v>
      </c>
      <c r="AA1212" s="58">
        <v>1809.56</v>
      </c>
      <c r="AB1212" s="58">
        <v>1096.26301886792</v>
      </c>
      <c r="AC1212" s="58">
        <v>0</v>
      </c>
      <c r="AD1212" s="58">
        <v>29480.683018867901</v>
      </c>
      <c r="AE1212" s="58">
        <v>3577.91</v>
      </c>
      <c r="AF1212" s="58">
        <v>400</v>
      </c>
      <c r="AG1212" s="58">
        <v>33.78</v>
      </c>
      <c r="AH1212" s="58">
        <v>399</v>
      </c>
      <c r="AI1212" s="58">
        <v>0</v>
      </c>
      <c r="AJ1212" s="58">
        <v>92.04</v>
      </c>
      <c r="AK1212" s="58">
        <v>44.81</v>
      </c>
      <c r="AL1212" s="58">
        <v>0</v>
      </c>
      <c r="AM1212" s="58">
        <v>940.52</v>
      </c>
      <c r="AN1212" s="58">
        <v>389.82</v>
      </c>
      <c r="AO1212" s="58">
        <v>503.56</v>
      </c>
      <c r="AP1212" s="58">
        <v>0</v>
      </c>
      <c r="AQ1212" s="58">
        <v>463.5</v>
      </c>
      <c r="AR1212" s="58">
        <v>0</v>
      </c>
      <c r="AS1212" s="58">
        <v>0</v>
      </c>
      <c r="AT1212" s="58">
        <v>0</v>
      </c>
      <c r="AU1212" s="58">
        <v>0</v>
      </c>
      <c r="AV1212" s="58">
        <v>2770.6295666368001</v>
      </c>
      <c r="AW1212" s="58">
        <v>9615.5695666367992</v>
      </c>
      <c r="AX1212" s="58">
        <v>24703.5333333333</v>
      </c>
      <c r="AY1212" s="58">
        <v>11386.7169811321</v>
      </c>
      <c r="AZ1212" s="58">
        <v>36090.250314465397</v>
      </c>
      <c r="BA1212" s="58">
        <v>22856.1976883897</v>
      </c>
    </row>
    <row r="1213" spans="1:53">
      <c r="A1213" s="56">
        <v>202407</v>
      </c>
      <c r="B1213" s="56" t="s">
        <v>528</v>
      </c>
      <c r="C1213" s="56" t="s">
        <v>356</v>
      </c>
      <c r="D1213" s="56" t="s">
        <v>355</v>
      </c>
      <c r="E1213" s="62" t="str">
        <f>VLOOKUP(C1213,'[2]2024年门店-截止10.31'!A:C,3,0)</f>
        <v>营业</v>
      </c>
      <c r="F1213" s="63">
        <f>VLOOKUP(C1213,[2]面积!A:B,2,0)</f>
        <v>39</v>
      </c>
      <c r="G1213" s="57" t="str">
        <f>IF(OR(E1213="营业",E1213="装修中"),VLOOKUP(C1213,[2]当前组织架构!C:H,6,0),"")</f>
        <v>孙军</v>
      </c>
      <c r="H1213" s="57" t="str">
        <f>IF(OR(E1213="营业",E1213="装修中"),VLOOKUP(C1213,[2]当前组织架构!C:H,5,0),"")</f>
        <v>郭洋</v>
      </c>
      <c r="I1213" s="58">
        <v>228601.08</v>
      </c>
      <c r="J1213" s="58">
        <v>12939.68</v>
      </c>
      <c r="K1213" s="58">
        <v>215661.4</v>
      </c>
      <c r="L1213" s="58">
        <v>12808.42</v>
      </c>
      <c r="M1213" s="58">
        <v>11379.68</v>
      </c>
      <c r="N1213" s="58">
        <v>14994.99</v>
      </c>
      <c r="O1213" s="58">
        <v>27859.42</v>
      </c>
      <c r="P1213" s="58">
        <v>0</v>
      </c>
      <c r="Q1213" s="58">
        <v>-1068.04812588665</v>
      </c>
      <c r="R1213" s="58">
        <v>65974.461874113302</v>
      </c>
      <c r="S1213" s="58">
        <v>10074.3862010214</v>
      </c>
      <c r="T1213" s="58">
        <v>0</v>
      </c>
      <c r="U1213" s="58">
        <v>2572.59</v>
      </c>
      <c r="V1213" s="58">
        <v>78621.438075134705</v>
      </c>
      <c r="W1213" s="58">
        <v>137039.961924865</v>
      </c>
      <c r="X1213" s="58">
        <v>30749</v>
      </c>
      <c r="Y1213" s="58">
        <v>6196.86</v>
      </c>
      <c r="Z1213" s="58">
        <v>314.98</v>
      </c>
      <c r="AA1213" s="58">
        <v>4483.6400000000003</v>
      </c>
      <c r="AB1213" s="58">
        <v>2099.4575471698099</v>
      </c>
      <c r="AC1213" s="58">
        <v>0</v>
      </c>
      <c r="AD1213" s="58">
        <v>43843.9375471698</v>
      </c>
      <c r="AE1213" s="58">
        <v>0</v>
      </c>
      <c r="AF1213" s="58">
        <v>0</v>
      </c>
      <c r="AG1213" s="58">
        <v>315.26</v>
      </c>
      <c r="AH1213" s="58">
        <v>461.5</v>
      </c>
      <c r="AI1213" s="58">
        <v>0</v>
      </c>
      <c r="AJ1213" s="58">
        <v>345.92</v>
      </c>
      <c r="AK1213" s="58">
        <v>0</v>
      </c>
      <c r="AL1213" s="58">
        <v>0</v>
      </c>
      <c r="AM1213" s="58">
        <v>1188.51</v>
      </c>
      <c r="AN1213" s="58">
        <v>1390.06</v>
      </c>
      <c r="AO1213" s="58">
        <v>867.19</v>
      </c>
      <c r="AP1213" s="58">
        <v>0</v>
      </c>
      <c r="AQ1213" s="58">
        <v>50</v>
      </c>
      <c r="AR1213" s="58">
        <v>0</v>
      </c>
      <c r="AS1213" s="58">
        <v>0</v>
      </c>
      <c r="AT1213" s="58">
        <v>0</v>
      </c>
      <c r="AU1213" s="58">
        <v>0</v>
      </c>
      <c r="AV1213" s="58">
        <v>1841.8836619139599</v>
      </c>
      <c r="AW1213" s="58">
        <v>6460.3236619139598</v>
      </c>
      <c r="AX1213" s="58">
        <v>23223.5904761905</v>
      </c>
      <c r="AY1213" s="58">
        <v>3901.8867924528299</v>
      </c>
      <c r="AZ1213" s="58">
        <v>27125.477268643299</v>
      </c>
      <c r="BA1213" s="58">
        <v>59610.223447137898</v>
      </c>
    </row>
    <row r="1214" spans="1:53">
      <c r="A1214" s="56">
        <v>202407</v>
      </c>
      <c r="B1214" s="56" t="s">
        <v>528</v>
      </c>
      <c r="C1214" s="56" t="s">
        <v>360</v>
      </c>
      <c r="D1214" s="56" t="s">
        <v>359</v>
      </c>
      <c r="E1214" s="62" t="str">
        <f>VLOOKUP(C1214,'[2]2024年门店-截止10.31'!A:C,3,0)</f>
        <v>营业</v>
      </c>
      <c r="F1214" s="63">
        <f>VLOOKUP(C1214,[2]面积!A:B,2,0)</f>
        <v>64.7</v>
      </c>
      <c r="G1214" s="57" t="str">
        <f>IF(OR(E1214="营业",E1214="装修中"),VLOOKUP(C1214,[2]当前组织架构!C:H,6,0),"")</f>
        <v>江远洋</v>
      </c>
      <c r="H1214" s="57" t="str">
        <f>IF(OR(E1214="营业",E1214="装修中"),VLOOKUP(C1214,[2]当前组织架构!C:H,5,0),"")</f>
        <v>严彪</v>
      </c>
      <c r="I1214" s="58">
        <v>138568.41</v>
      </c>
      <c r="J1214" s="58">
        <v>7843.4900000000098</v>
      </c>
      <c r="K1214" s="58">
        <v>130724.92</v>
      </c>
      <c r="L1214" s="58">
        <v>7956.39</v>
      </c>
      <c r="M1214" s="58">
        <v>7854.43</v>
      </c>
      <c r="N1214" s="58">
        <v>3636.4</v>
      </c>
      <c r="O1214" s="58">
        <v>17626.669999999998</v>
      </c>
      <c r="P1214" s="58">
        <v>0</v>
      </c>
      <c r="Q1214" s="58">
        <v>-590.62076783562895</v>
      </c>
      <c r="R1214" s="58">
        <v>36483.269232164399</v>
      </c>
      <c r="S1214" s="58">
        <v>6097.78229189383</v>
      </c>
      <c r="T1214" s="58">
        <v>0</v>
      </c>
      <c r="U1214" s="58">
        <v>2298.27</v>
      </c>
      <c r="V1214" s="58">
        <v>44879.321524058199</v>
      </c>
      <c r="W1214" s="58">
        <v>85845.598475941806</v>
      </c>
      <c r="X1214" s="58">
        <v>23355.39</v>
      </c>
      <c r="Y1214" s="58">
        <v>9.91</v>
      </c>
      <c r="Z1214" s="58">
        <v>600</v>
      </c>
      <c r="AA1214" s="58">
        <v>907.21</v>
      </c>
      <c r="AB1214" s="58">
        <v>2676.10056603774</v>
      </c>
      <c r="AC1214" s="58">
        <v>0</v>
      </c>
      <c r="AD1214" s="58">
        <v>27548.6105660377</v>
      </c>
      <c r="AE1214" s="58">
        <v>3593.52</v>
      </c>
      <c r="AF1214" s="58">
        <v>0</v>
      </c>
      <c r="AG1214" s="58">
        <v>340.26</v>
      </c>
      <c r="AH1214" s="58">
        <v>399</v>
      </c>
      <c r="AI1214" s="58">
        <v>0</v>
      </c>
      <c r="AJ1214" s="58">
        <v>248.33</v>
      </c>
      <c r="AK1214" s="58">
        <v>44.81</v>
      </c>
      <c r="AL1214" s="58">
        <v>0</v>
      </c>
      <c r="AM1214" s="58">
        <v>760.86</v>
      </c>
      <c r="AN1214" s="58">
        <v>1723.67</v>
      </c>
      <c r="AO1214" s="58">
        <v>378.53</v>
      </c>
      <c r="AP1214" s="58">
        <v>0</v>
      </c>
      <c r="AQ1214" s="58">
        <v>0</v>
      </c>
      <c r="AR1214" s="58">
        <v>0</v>
      </c>
      <c r="AS1214" s="58">
        <v>0</v>
      </c>
      <c r="AT1214" s="58">
        <v>0</v>
      </c>
      <c r="AU1214" s="58">
        <v>0</v>
      </c>
      <c r="AV1214" s="58">
        <v>2053.3420554058998</v>
      </c>
      <c r="AW1214" s="58">
        <v>9542.3220554059008</v>
      </c>
      <c r="AX1214" s="58">
        <v>24647.619047618999</v>
      </c>
      <c r="AY1214" s="58">
        <v>9211.1509433962292</v>
      </c>
      <c r="AZ1214" s="58">
        <v>33858.769991015201</v>
      </c>
      <c r="BA1214" s="58">
        <v>14895.895863483</v>
      </c>
    </row>
    <row r="1215" spans="1:53">
      <c r="A1215" s="56">
        <v>202407</v>
      </c>
      <c r="B1215" s="56" t="s">
        <v>528</v>
      </c>
      <c r="C1215" s="56" t="s">
        <v>397</v>
      </c>
      <c r="D1215" s="56" t="s">
        <v>396</v>
      </c>
      <c r="E1215" s="62" t="str">
        <f>VLOOKUP(C1215,'[2]2024年门店-截止10.31'!A:C,3,0)</f>
        <v>营业</v>
      </c>
      <c r="F1215" s="63">
        <f>VLOOKUP(C1215,[2]面积!A:B,2,0)</f>
        <v>53.46</v>
      </c>
      <c r="G1215" s="57" t="str">
        <f>IF(OR(E1215="营业",E1215="装修中"),VLOOKUP(C1215,[2]当前组织架构!C:H,6,0),"")</f>
        <v>江远洋</v>
      </c>
      <c r="H1215" s="57" t="str">
        <f>IF(OR(E1215="营业",E1215="装修中"),VLOOKUP(C1215,[2]当前组织架构!C:H,5,0),"")</f>
        <v>许瑛伦</v>
      </c>
      <c r="I1215" s="58">
        <v>204660.35</v>
      </c>
      <c r="J1215" s="58">
        <v>11584.55</v>
      </c>
      <c r="K1215" s="58">
        <v>193075.8</v>
      </c>
      <c r="L1215" s="58">
        <v>9741.36</v>
      </c>
      <c r="M1215" s="58">
        <v>6657.44</v>
      </c>
      <c r="N1215" s="58">
        <v>6862.25</v>
      </c>
      <c r="O1215" s="58">
        <v>22808.58</v>
      </c>
      <c r="P1215" s="58">
        <v>0</v>
      </c>
      <c r="Q1215" s="58">
        <v>-733.93108315591701</v>
      </c>
      <c r="R1215" s="58">
        <v>45335.6989168441</v>
      </c>
      <c r="S1215" s="58">
        <v>7792.0138759458396</v>
      </c>
      <c r="T1215" s="58">
        <v>0</v>
      </c>
      <c r="U1215" s="58">
        <v>2261.0100000000002</v>
      </c>
      <c r="V1215" s="58">
        <v>55388.7227927899</v>
      </c>
      <c r="W1215" s="58">
        <v>137687.07720721001</v>
      </c>
      <c r="X1215" s="58">
        <v>23875.7</v>
      </c>
      <c r="Y1215" s="58">
        <v>2237.2399999999998</v>
      </c>
      <c r="Z1215" s="58">
        <v>768.49</v>
      </c>
      <c r="AA1215" s="58">
        <v>338.52</v>
      </c>
      <c r="AB1215" s="58">
        <v>3511.0345283018901</v>
      </c>
      <c r="AC1215" s="58">
        <v>0</v>
      </c>
      <c r="AD1215" s="58">
        <v>30730.984528301899</v>
      </c>
      <c r="AE1215" s="58">
        <v>4000</v>
      </c>
      <c r="AF1215" s="58">
        <v>0</v>
      </c>
      <c r="AG1215" s="58">
        <v>328.39</v>
      </c>
      <c r="AH1215" s="58">
        <v>614.83000000000004</v>
      </c>
      <c r="AI1215" s="58">
        <v>0</v>
      </c>
      <c r="AJ1215" s="58">
        <v>737.01</v>
      </c>
      <c r="AK1215" s="58">
        <v>0</v>
      </c>
      <c r="AL1215" s="58">
        <v>0</v>
      </c>
      <c r="AM1215" s="58">
        <v>7733.93</v>
      </c>
      <c r="AN1215" s="58">
        <v>0</v>
      </c>
      <c r="AO1215" s="58">
        <v>842.15</v>
      </c>
      <c r="AP1215" s="58">
        <v>0</v>
      </c>
      <c r="AQ1215" s="58">
        <v>1980</v>
      </c>
      <c r="AR1215" s="58">
        <v>0</v>
      </c>
      <c r="AS1215" s="58">
        <v>0</v>
      </c>
      <c r="AT1215" s="58">
        <v>0</v>
      </c>
      <c r="AU1215" s="58">
        <v>0</v>
      </c>
      <c r="AV1215" s="58">
        <v>2053.3420554058998</v>
      </c>
      <c r="AW1215" s="58">
        <v>18289.652055405899</v>
      </c>
      <c r="AX1215" s="58">
        <v>23417.171428571401</v>
      </c>
      <c r="AY1215" s="58">
        <v>4056.2641509434002</v>
      </c>
      <c r="AZ1215" s="58">
        <v>27473.4355795148</v>
      </c>
      <c r="BA1215" s="58">
        <v>61193.005043987403</v>
      </c>
    </row>
    <row r="1216" spans="1:53">
      <c r="A1216" s="56">
        <v>202407</v>
      </c>
      <c r="B1216" s="56" t="s">
        <v>531</v>
      </c>
      <c r="C1216" s="56" t="s">
        <v>370</v>
      </c>
      <c r="D1216" s="56" t="s">
        <v>369</v>
      </c>
      <c r="E1216" s="62" t="str">
        <f>VLOOKUP(C1216,'[2]2024年门店-截止10.31'!A:C,3,0)</f>
        <v>营业</v>
      </c>
      <c r="F1216" s="63">
        <f>VLOOKUP(C1216,[2]面积!A:B,2,0)</f>
        <v>76</v>
      </c>
      <c r="G1216" s="57" t="str">
        <f>IF(OR(E1216="营业",E1216="装修中"),VLOOKUP(C1216,[2]当前组织架构!C:H,6,0),"")</f>
        <v>刘佳</v>
      </c>
      <c r="H1216" s="57" t="str">
        <f>IF(OR(E1216="营业",E1216="装修中"),VLOOKUP(C1216,[2]当前组织架构!C:H,5,0),"")</f>
        <v>巨伦</v>
      </c>
      <c r="I1216" s="58">
        <v>196287.07</v>
      </c>
      <c r="J1216" s="58">
        <v>11110.59</v>
      </c>
      <c r="K1216" s="58">
        <v>185176.48</v>
      </c>
      <c r="L1216" s="58">
        <v>10396.61</v>
      </c>
      <c r="M1216" s="58">
        <v>11584.48</v>
      </c>
      <c r="N1216" s="58">
        <v>6174.33</v>
      </c>
      <c r="O1216" s="58">
        <v>27590.34</v>
      </c>
      <c r="P1216" s="58">
        <v>0</v>
      </c>
      <c r="Q1216" s="58">
        <v>-890.38430386711195</v>
      </c>
      <c r="R1216" s="58">
        <v>54855.375696132898</v>
      </c>
      <c r="S1216" s="58">
        <v>9392.4865202578894</v>
      </c>
      <c r="T1216" s="58">
        <v>0</v>
      </c>
      <c r="U1216" s="58">
        <v>2527.52</v>
      </c>
      <c r="V1216" s="58">
        <v>66775.382216390804</v>
      </c>
      <c r="W1216" s="58">
        <v>118401.097783609</v>
      </c>
      <c r="X1216" s="58">
        <v>19888.66</v>
      </c>
      <c r="Y1216" s="58">
        <v>2881.38</v>
      </c>
      <c r="Z1216" s="58">
        <v>2036.56</v>
      </c>
      <c r="AA1216" s="58">
        <v>4889.42</v>
      </c>
      <c r="AB1216" s="58">
        <v>296.26245283018898</v>
      </c>
      <c r="AC1216" s="58">
        <v>0</v>
      </c>
      <c r="AD1216" s="58">
        <v>29992.282452830201</v>
      </c>
      <c r="AE1216" s="58">
        <v>2768.65</v>
      </c>
      <c r="AF1216" s="58">
        <v>350</v>
      </c>
      <c r="AG1216" s="58">
        <v>239.92</v>
      </c>
      <c r="AH1216" s="58">
        <v>200</v>
      </c>
      <c r="AI1216" s="58">
        <v>1900</v>
      </c>
      <c r="AJ1216" s="58">
        <v>0</v>
      </c>
      <c r="AK1216" s="58">
        <v>0</v>
      </c>
      <c r="AL1216" s="58">
        <v>0</v>
      </c>
      <c r="AM1216" s="58">
        <v>887.32</v>
      </c>
      <c r="AN1216" s="58">
        <v>823.78</v>
      </c>
      <c r="AO1216" s="58">
        <v>406.21</v>
      </c>
      <c r="AP1216" s="58">
        <v>0</v>
      </c>
      <c r="AQ1216" s="58">
        <v>0</v>
      </c>
      <c r="AR1216" s="58">
        <v>0</v>
      </c>
      <c r="AS1216" s="58">
        <v>0</v>
      </c>
      <c r="AT1216" s="58">
        <v>0</v>
      </c>
      <c r="AU1216" s="58">
        <v>0</v>
      </c>
      <c r="AV1216" s="58">
        <v>2603.64162912238</v>
      </c>
      <c r="AW1216" s="58">
        <v>10179.521629122401</v>
      </c>
      <c r="AX1216" s="58">
        <v>12228.761904761899</v>
      </c>
      <c r="AY1216" s="58">
        <v>5700</v>
      </c>
      <c r="AZ1216" s="58">
        <v>17928.761904761901</v>
      </c>
      <c r="BA1216" s="58">
        <v>60300.531796894502</v>
      </c>
    </row>
    <row r="1217" spans="1:53">
      <c r="A1217" s="56">
        <v>202407</v>
      </c>
      <c r="B1217" s="56" t="s">
        <v>528</v>
      </c>
      <c r="C1217" s="56" t="s">
        <v>366</v>
      </c>
      <c r="D1217" s="56" t="s">
        <v>365</v>
      </c>
      <c r="E1217" s="62" t="str">
        <f>VLOOKUP(C1217,'[2]2024年门店-截止10.31'!A:C,3,0)</f>
        <v>营业</v>
      </c>
      <c r="F1217" s="63">
        <f>VLOOKUP(C1217,[2]面积!A:B,2,0)</f>
        <v>82</v>
      </c>
      <c r="G1217" s="57" t="str">
        <f>IF(OR(E1217="营业",E1217="装修中"),VLOOKUP(C1217,[2]当前组织架构!C:H,6,0),"")</f>
        <v>江远洋</v>
      </c>
      <c r="H1217" s="57" t="str">
        <f>IF(OR(E1217="营业",E1217="装修中"),VLOOKUP(C1217,[2]当前组织架构!C:H,5,0),"")</f>
        <v>严彪</v>
      </c>
      <c r="I1217" s="58">
        <v>334895.69</v>
      </c>
      <c r="J1217" s="58">
        <v>18956.36</v>
      </c>
      <c r="K1217" s="58">
        <v>315939.33</v>
      </c>
      <c r="L1217" s="58">
        <v>16507.91</v>
      </c>
      <c r="M1217" s="58">
        <v>13540.21</v>
      </c>
      <c r="N1217" s="58">
        <v>7904.91</v>
      </c>
      <c r="O1217" s="58">
        <v>37249.49</v>
      </c>
      <c r="P1217" s="58">
        <v>0</v>
      </c>
      <c r="Q1217" s="58">
        <v>-1198.0445026290499</v>
      </c>
      <c r="R1217" s="58">
        <v>74004.475497370906</v>
      </c>
      <c r="S1217" s="58">
        <v>12723.580026015101</v>
      </c>
      <c r="T1217" s="58">
        <v>0</v>
      </c>
      <c r="U1217" s="58">
        <v>2344.0300000000002</v>
      </c>
      <c r="V1217" s="58">
        <v>89072.085523386006</v>
      </c>
      <c r="W1217" s="58">
        <v>226867.244476614</v>
      </c>
      <c r="X1217" s="58">
        <v>36142.769999999997</v>
      </c>
      <c r="Y1217" s="58">
        <v>1597.07</v>
      </c>
      <c r="Z1217" s="58">
        <v>3253.03</v>
      </c>
      <c r="AA1217" s="58">
        <v>2011.96</v>
      </c>
      <c r="AB1217" s="58">
        <v>3821.4269811320801</v>
      </c>
      <c r="AC1217" s="58">
        <v>0</v>
      </c>
      <c r="AD1217" s="58">
        <v>46826.256981132101</v>
      </c>
      <c r="AE1217" s="58">
        <v>4042.25</v>
      </c>
      <c r="AF1217" s="58">
        <v>391</v>
      </c>
      <c r="AG1217" s="58">
        <v>96.31</v>
      </c>
      <c r="AH1217" s="58">
        <v>399</v>
      </c>
      <c r="AI1217" s="58">
        <v>0</v>
      </c>
      <c r="AJ1217" s="58">
        <v>67.260000000000005</v>
      </c>
      <c r="AK1217" s="58">
        <v>44.81</v>
      </c>
      <c r="AL1217" s="58">
        <v>0</v>
      </c>
      <c r="AM1217" s="58">
        <v>2117.34</v>
      </c>
      <c r="AN1217" s="58">
        <v>533.59</v>
      </c>
      <c r="AO1217" s="58">
        <v>842.42</v>
      </c>
      <c r="AP1217" s="58">
        <v>0</v>
      </c>
      <c r="AQ1217" s="58">
        <v>0</v>
      </c>
      <c r="AR1217" s="58">
        <v>0</v>
      </c>
      <c r="AS1217" s="58">
        <v>0</v>
      </c>
      <c r="AT1217" s="58">
        <v>0</v>
      </c>
      <c r="AU1217" s="58">
        <v>0</v>
      </c>
      <c r="AV1217" s="58">
        <v>2770.6295666368001</v>
      </c>
      <c r="AW1217" s="58">
        <v>11304.6095666368</v>
      </c>
      <c r="AX1217" s="58">
        <v>52857.142857142899</v>
      </c>
      <c r="AY1217" s="58">
        <v>10056.6037735849</v>
      </c>
      <c r="AZ1217" s="58">
        <v>62913.746630727801</v>
      </c>
      <c r="BA1217" s="58">
        <v>105822.631298117</v>
      </c>
    </row>
    <row r="1218" spans="1:53">
      <c r="A1218" s="56">
        <v>202407</v>
      </c>
      <c r="B1218" s="56" t="s">
        <v>528</v>
      </c>
      <c r="C1218" s="56" t="s">
        <v>76</v>
      </c>
      <c r="D1218" s="56" t="s">
        <v>75</v>
      </c>
      <c r="E1218" s="62" t="str">
        <f>VLOOKUP(C1218,'[2]2024年门店-截止10.31'!A:C,3,0)</f>
        <v>营业</v>
      </c>
      <c r="F1218" s="63">
        <f>VLOOKUP(C1218,[2]面积!A:B,2,0)</f>
        <v>48</v>
      </c>
      <c r="G1218" s="57" t="str">
        <f>IF(OR(E1218="营业",E1218="装修中"),VLOOKUP(C1218,[2]当前组织架构!C:H,6,0),"")</f>
        <v>孙军</v>
      </c>
      <c r="H1218" s="57" t="str">
        <f>IF(OR(E1218="营业",E1218="装修中"),VLOOKUP(C1218,[2]当前组织架构!C:H,5,0),"")</f>
        <v>甘胜斌</v>
      </c>
      <c r="I1218" s="58">
        <v>222181.31</v>
      </c>
      <c r="J1218" s="58">
        <v>12576.3</v>
      </c>
      <c r="K1218" s="58">
        <v>209605.01</v>
      </c>
      <c r="L1218" s="58">
        <v>11492.01</v>
      </c>
      <c r="M1218" s="58">
        <v>8694.27</v>
      </c>
      <c r="N1218" s="58">
        <v>9184.33</v>
      </c>
      <c r="O1218" s="58">
        <v>26091.15</v>
      </c>
      <c r="P1218" s="58">
        <v>0</v>
      </c>
      <c r="Q1218" s="58">
        <v>-883.55625149439095</v>
      </c>
      <c r="R1218" s="58">
        <v>54578.203748505599</v>
      </c>
      <c r="S1218" s="58">
        <v>9056.2181343141401</v>
      </c>
      <c r="T1218" s="58">
        <v>0</v>
      </c>
      <c r="U1218" s="58">
        <v>2407.4499999999998</v>
      </c>
      <c r="V1218" s="58">
        <v>66041.871882819803</v>
      </c>
      <c r="W1218" s="58">
        <v>143563.13811718</v>
      </c>
      <c r="X1218" s="58">
        <v>32795.879999999997</v>
      </c>
      <c r="Y1218" s="58">
        <v>1190.07</v>
      </c>
      <c r="Z1218" s="58">
        <v>453.05</v>
      </c>
      <c r="AA1218" s="58">
        <v>9924.2000000000007</v>
      </c>
      <c r="AB1218" s="58">
        <v>1905.9826415094301</v>
      </c>
      <c r="AC1218" s="58">
        <v>0</v>
      </c>
      <c r="AD1218" s="58">
        <v>46269.182641509396</v>
      </c>
      <c r="AE1218" s="58">
        <v>4919.22</v>
      </c>
      <c r="AF1218" s="58">
        <v>0</v>
      </c>
      <c r="AG1218" s="58">
        <v>82.45</v>
      </c>
      <c r="AH1218" s="58">
        <v>674</v>
      </c>
      <c r="AI1218" s="58">
        <v>371</v>
      </c>
      <c r="AJ1218" s="58">
        <v>120.01</v>
      </c>
      <c r="AK1218" s="58">
        <v>0</v>
      </c>
      <c r="AL1218" s="58">
        <v>0</v>
      </c>
      <c r="AM1218" s="58">
        <v>1581.77</v>
      </c>
      <c r="AN1218" s="58">
        <v>955.41</v>
      </c>
      <c r="AO1218" s="58">
        <v>1057.82</v>
      </c>
      <c r="AP1218" s="58">
        <v>0</v>
      </c>
      <c r="AQ1218" s="58">
        <v>0</v>
      </c>
      <c r="AR1218" s="58">
        <v>0</v>
      </c>
      <c r="AS1218" s="58">
        <v>0</v>
      </c>
      <c r="AT1218" s="58">
        <v>0</v>
      </c>
      <c r="AU1218" s="58">
        <v>0</v>
      </c>
      <c r="AV1218" s="58">
        <v>2292.45466534449</v>
      </c>
      <c r="AW1218" s="58">
        <v>12054.1346653445</v>
      </c>
      <c r="AX1218" s="58">
        <v>30156.190476190499</v>
      </c>
      <c r="AY1218" s="58">
        <v>6679.2452830188704</v>
      </c>
      <c r="AZ1218" s="58">
        <v>36835.435759209402</v>
      </c>
      <c r="BA1218" s="58">
        <v>48404.385051116697</v>
      </c>
    </row>
    <row r="1219" spans="1:53">
      <c r="A1219" s="56">
        <v>202407</v>
      </c>
      <c r="B1219" s="56" t="s">
        <v>532</v>
      </c>
      <c r="C1219" s="56" t="s">
        <v>371</v>
      </c>
      <c r="D1219" s="56" t="s">
        <v>429</v>
      </c>
      <c r="E1219" s="62" t="str">
        <f>VLOOKUP(C1219,'[2]2024年门店-截止10.31'!A:C,3,0)</f>
        <v>营业</v>
      </c>
      <c r="F1219" s="63">
        <f>VLOOKUP(C1219,[2]面积!A:B,2,0)</f>
        <v>70.349999999999994</v>
      </c>
      <c r="G1219" s="57" t="str">
        <f>IF(OR(E1219="营业",E1219="装修中"),VLOOKUP(C1219,[2]当前组织架构!C:H,6,0),"")</f>
        <v>江远洋</v>
      </c>
      <c r="H1219" s="57" t="str">
        <f>IF(OR(E1219="营业",E1219="装修中"),VLOOKUP(C1219,[2]当前组织架构!C:H,5,0),"")</f>
        <v>郭静</v>
      </c>
      <c r="I1219" s="58">
        <v>144556.64000000001</v>
      </c>
      <c r="J1219" s="58">
        <v>4210.3900000000103</v>
      </c>
      <c r="K1219" s="58">
        <v>140346.25</v>
      </c>
      <c r="L1219" s="58">
        <v>9323.68</v>
      </c>
      <c r="M1219" s="58">
        <v>8576.9699999999993</v>
      </c>
      <c r="N1219" s="58">
        <v>6698.18</v>
      </c>
      <c r="O1219" s="58">
        <v>20327.46</v>
      </c>
      <c r="P1219" s="58">
        <v>0</v>
      </c>
      <c r="Q1219" s="58">
        <v>-110.747124933454</v>
      </c>
      <c r="R1219" s="58">
        <v>44815.542875066501</v>
      </c>
      <c r="S1219" s="58">
        <v>11232.858834586599</v>
      </c>
      <c r="T1219" s="58">
        <v>0</v>
      </c>
      <c r="U1219" s="58">
        <v>4083.28</v>
      </c>
      <c r="V1219" s="58">
        <v>60131.681709653203</v>
      </c>
      <c r="W1219" s="58">
        <v>80214.568290346797</v>
      </c>
      <c r="X1219" s="58">
        <v>18689.189999999999</v>
      </c>
      <c r="Y1219" s="58">
        <v>1863.31</v>
      </c>
      <c r="Z1219" s="58">
        <v>0</v>
      </c>
      <c r="AA1219" s="58">
        <v>3575.18</v>
      </c>
      <c r="AB1219" s="58">
        <v>313.22169811320998</v>
      </c>
      <c r="AC1219" s="58">
        <v>0</v>
      </c>
      <c r="AD1219" s="58">
        <v>24440.901698113201</v>
      </c>
      <c r="AE1219" s="58">
        <v>2459.88</v>
      </c>
      <c r="AF1219" s="58">
        <v>0</v>
      </c>
      <c r="AG1219" s="58">
        <v>295.55</v>
      </c>
      <c r="AH1219" s="58">
        <v>219.9</v>
      </c>
      <c r="AI1219" s="58">
        <v>820</v>
      </c>
      <c r="AJ1219" s="58">
        <v>0</v>
      </c>
      <c r="AK1219" s="58">
        <v>0</v>
      </c>
      <c r="AL1219" s="58">
        <v>0</v>
      </c>
      <c r="AM1219" s="58">
        <v>1478.89</v>
      </c>
      <c r="AN1219" s="58">
        <v>216.98</v>
      </c>
      <c r="AO1219" s="58">
        <v>521</v>
      </c>
      <c r="AP1219" s="58">
        <v>0</v>
      </c>
      <c r="AQ1219" s="58">
        <v>0</v>
      </c>
      <c r="AR1219" s="58">
        <v>0</v>
      </c>
      <c r="AS1219" s="58">
        <v>0</v>
      </c>
      <c r="AT1219" s="58">
        <v>0</v>
      </c>
      <c r="AU1219" s="58">
        <v>0</v>
      </c>
      <c r="AV1219" s="58">
        <v>1683.3843872878499</v>
      </c>
      <c r="AW1219" s="58">
        <v>7695.5843872878504</v>
      </c>
      <c r="AX1219" s="58">
        <v>20049.75</v>
      </c>
      <c r="AY1219" s="58">
        <v>8504.75</v>
      </c>
      <c r="AZ1219" s="58">
        <v>28554.5</v>
      </c>
      <c r="BA1219" s="58">
        <v>19523.582204945698</v>
      </c>
    </row>
    <row r="1220" spans="1:53">
      <c r="A1220" s="56">
        <v>202407</v>
      </c>
      <c r="B1220" s="56" t="s">
        <v>528</v>
      </c>
      <c r="C1220" s="56" t="s">
        <v>368</v>
      </c>
      <c r="D1220" s="56" t="s">
        <v>367</v>
      </c>
      <c r="E1220" s="62" t="str">
        <f>VLOOKUP(C1220,'[2]2024年门店-截止10.31'!A:C,3,0)</f>
        <v>营业</v>
      </c>
      <c r="F1220" s="63">
        <f>VLOOKUP(C1220,[2]面积!A:B,2,0)</f>
        <v>55.2</v>
      </c>
      <c r="G1220" s="57" t="str">
        <f>IF(OR(E1220="营业",E1220="装修中"),VLOOKUP(C1220,[2]当前组织架构!C:H,6,0),"")</f>
        <v>江远洋</v>
      </c>
      <c r="H1220" s="57" t="str">
        <f>IF(OR(E1220="营业",E1220="装修中"),VLOOKUP(C1220,[2]当前组织架构!C:H,5,0),"")</f>
        <v>许瑛伦</v>
      </c>
      <c r="I1220" s="58">
        <v>215453.11</v>
      </c>
      <c r="J1220" s="58">
        <v>6275.3299999999899</v>
      </c>
      <c r="K1220" s="58">
        <v>209177.78</v>
      </c>
      <c r="L1220" s="58">
        <v>11997.68</v>
      </c>
      <c r="M1220" s="58">
        <v>11122.54</v>
      </c>
      <c r="N1220" s="58">
        <v>6460.44</v>
      </c>
      <c r="O1220" s="58">
        <v>29243.11</v>
      </c>
      <c r="P1220" s="58">
        <v>0</v>
      </c>
      <c r="Q1220" s="58">
        <v>-937.11612685872603</v>
      </c>
      <c r="R1220" s="58">
        <v>57886.653873141302</v>
      </c>
      <c r="S1220" s="58">
        <v>9977.6784937984703</v>
      </c>
      <c r="T1220" s="58">
        <v>-0.01</v>
      </c>
      <c r="U1220" s="58">
        <v>5693.58</v>
      </c>
      <c r="V1220" s="58">
        <v>73557.902366939801</v>
      </c>
      <c r="W1220" s="58">
        <v>135619.87763306001</v>
      </c>
      <c r="X1220" s="58">
        <v>25469.82</v>
      </c>
      <c r="Y1220" s="58">
        <v>156.47</v>
      </c>
      <c r="Z1220" s="58">
        <v>1400</v>
      </c>
      <c r="AA1220" s="58">
        <v>3672.8</v>
      </c>
      <c r="AB1220" s="58">
        <v>1979.18716981132</v>
      </c>
      <c r="AC1220" s="58">
        <v>0</v>
      </c>
      <c r="AD1220" s="58">
        <v>32678.277169811299</v>
      </c>
      <c r="AE1220" s="58">
        <v>3539.91</v>
      </c>
      <c r="AF1220" s="58">
        <v>0</v>
      </c>
      <c r="AG1220" s="58">
        <v>54.42</v>
      </c>
      <c r="AH1220" s="58">
        <v>0</v>
      </c>
      <c r="AI1220" s="58">
        <v>0</v>
      </c>
      <c r="AJ1220" s="58">
        <v>0</v>
      </c>
      <c r="AK1220" s="58">
        <v>93.55</v>
      </c>
      <c r="AL1220" s="58">
        <v>0</v>
      </c>
      <c r="AM1220" s="58">
        <v>1623.52</v>
      </c>
      <c r="AN1220" s="58">
        <v>342.65</v>
      </c>
      <c r="AO1220" s="58">
        <v>705.15</v>
      </c>
      <c r="AP1220" s="58">
        <v>0</v>
      </c>
      <c r="AQ1220" s="58">
        <v>0</v>
      </c>
      <c r="AR1220" s="58">
        <v>0</v>
      </c>
      <c r="AS1220" s="58">
        <v>0</v>
      </c>
      <c r="AT1220" s="58">
        <v>0</v>
      </c>
      <c r="AU1220" s="58">
        <v>0</v>
      </c>
      <c r="AV1220" s="58">
        <v>2053.3420554058998</v>
      </c>
      <c r="AW1220" s="58">
        <v>8412.5420554059001</v>
      </c>
      <c r="AX1220" s="58">
        <v>33790.68</v>
      </c>
      <c r="AY1220" s="58">
        <v>7217.25</v>
      </c>
      <c r="AZ1220" s="58">
        <v>41007.93</v>
      </c>
      <c r="BA1220" s="58">
        <v>53521.1284078428</v>
      </c>
    </row>
    <row r="1221" spans="1:53">
      <c r="A1221" s="56">
        <v>202407</v>
      </c>
      <c r="B1221" s="56" t="s">
        <v>528</v>
      </c>
      <c r="C1221" s="56" t="s">
        <v>375</v>
      </c>
      <c r="D1221" s="56" t="s">
        <v>374</v>
      </c>
      <c r="E1221" s="62" t="str">
        <f>VLOOKUP(C1221,'[2]2024年门店-截止10.31'!A:C,3,0)</f>
        <v>营业</v>
      </c>
      <c r="F1221" s="63">
        <f>VLOOKUP(C1221,[2]面积!A:B,2,0)</f>
        <v>74.930000000000007</v>
      </c>
      <c r="G1221" s="57" t="str">
        <f>IF(OR(E1221="营业",E1221="装修中"),VLOOKUP(C1221,[2]当前组织架构!C:H,6,0),"")</f>
        <v>江远洋</v>
      </c>
      <c r="H1221" s="57" t="str">
        <f>IF(OR(E1221="营业",E1221="装修中"),VLOOKUP(C1221,[2]当前组织架构!C:H,5,0),"")</f>
        <v>严彪</v>
      </c>
      <c r="I1221" s="58">
        <v>164580.74</v>
      </c>
      <c r="J1221" s="58">
        <v>9315.8899999999794</v>
      </c>
      <c r="K1221" s="58">
        <v>155264.85</v>
      </c>
      <c r="L1221" s="58">
        <v>9093.15</v>
      </c>
      <c r="M1221" s="58">
        <v>7334.31</v>
      </c>
      <c r="N1221" s="58">
        <v>5754.85</v>
      </c>
      <c r="O1221" s="58">
        <v>19180.599999999999</v>
      </c>
      <c r="P1221" s="58">
        <v>0</v>
      </c>
      <c r="Q1221" s="58">
        <v>-658.94875515129399</v>
      </c>
      <c r="R1221" s="58">
        <v>40703.961244848702</v>
      </c>
      <c r="S1221" s="58">
        <v>6688.1192807135503</v>
      </c>
      <c r="T1221" s="58">
        <v>0</v>
      </c>
      <c r="U1221" s="58">
        <v>3561.01</v>
      </c>
      <c r="V1221" s="58">
        <v>50953.0905255623</v>
      </c>
      <c r="W1221" s="58">
        <v>104311.759474438</v>
      </c>
      <c r="X1221" s="58">
        <v>28635.040000000001</v>
      </c>
      <c r="Y1221" s="58">
        <v>0</v>
      </c>
      <c r="Z1221" s="58">
        <v>800</v>
      </c>
      <c r="AA1221" s="58">
        <v>1328.75</v>
      </c>
      <c r="AB1221" s="58">
        <v>2285.7128301886801</v>
      </c>
      <c r="AC1221" s="58">
        <v>0</v>
      </c>
      <c r="AD1221" s="58">
        <v>33049.5028301887</v>
      </c>
      <c r="AE1221" s="58">
        <v>3357.2</v>
      </c>
      <c r="AF1221" s="58">
        <v>0</v>
      </c>
      <c r="AG1221" s="58">
        <v>193.49</v>
      </c>
      <c r="AH1221" s="58">
        <v>399</v>
      </c>
      <c r="AI1221" s="58">
        <v>0</v>
      </c>
      <c r="AJ1221" s="58">
        <v>395.05</v>
      </c>
      <c r="AK1221" s="58">
        <v>44.81</v>
      </c>
      <c r="AL1221" s="58">
        <v>0</v>
      </c>
      <c r="AM1221" s="58">
        <v>3807.31</v>
      </c>
      <c r="AN1221" s="58">
        <v>106.8</v>
      </c>
      <c r="AO1221" s="58">
        <v>449.59</v>
      </c>
      <c r="AP1221" s="58">
        <v>0</v>
      </c>
      <c r="AQ1221" s="58">
        <v>0</v>
      </c>
      <c r="AR1221" s="58">
        <v>0</v>
      </c>
      <c r="AS1221" s="58">
        <v>0</v>
      </c>
      <c r="AT1221" s="58">
        <v>0</v>
      </c>
      <c r="AU1221" s="58">
        <v>0</v>
      </c>
      <c r="AV1221" s="58">
        <v>2770.6295666368001</v>
      </c>
      <c r="AW1221" s="58">
        <v>11523.879566636801</v>
      </c>
      <c r="AX1221" s="58">
        <v>30542.8952380952</v>
      </c>
      <c r="AY1221" s="58">
        <v>8605.3584905660391</v>
      </c>
      <c r="AZ1221" s="58">
        <v>39148.253728661199</v>
      </c>
      <c r="BA1221" s="58">
        <v>20590.1233489513</v>
      </c>
    </row>
    <row r="1222" spans="1:53">
      <c r="A1222" s="56">
        <v>202407</v>
      </c>
      <c r="B1222" s="56" t="s">
        <v>531</v>
      </c>
      <c r="C1222" s="56" t="s">
        <v>379</v>
      </c>
      <c r="D1222" s="56" t="s">
        <v>378</v>
      </c>
      <c r="E1222" s="62" t="str">
        <f>VLOOKUP(C1222,'[2]2024年门店-截止10.31'!A:C,3,0)</f>
        <v>营业</v>
      </c>
      <c r="F1222" s="63">
        <f>VLOOKUP(C1222,[2]面积!A:B,2,0)</f>
        <v>80</v>
      </c>
      <c r="G1222" s="57" t="str">
        <f>IF(OR(E1222="营业",E1222="装修中"),VLOOKUP(C1222,[2]当前组织架构!C:H,6,0),"")</f>
        <v>刘佳</v>
      </c>
      <c r="H1222" s="57" t="str">
        <f>IF(OR(E1222="营业",E1222="装修中"),VLOOKUP(C1222,[2]当前组织架构!C:H,5,0),"")</f>
        <v>解雯雯</v>
      </c>
      <c r="I1222" s="58">
        <v>91528.3</v>
      </c>
      <c r="J1222" s="58">
        <v>5180.8500000000104</v>
      </c>
      <c r="K1222" s="58">
        <v>86347.45</v>
      </c>
      <c r="L1222" s="58">
        <v>4681.22</v>
      </c>
      <c r="M1222" s="58">
        <v>5778.75</v>
      </c>
      <c r="N1222" s="58">
        <v>4156.45</v>
      </c>
      <c r="O1222" s="58">
        <v>13994.44</v>
      </c>
      <c r="P1222" s="58">
        <v>0</v>
      </c>
      <c r="Q1222" s="58">
        <v>-456.979340924572</v>
      </c>
      <c r="R1222" s="58">
        <v>28153.880659075399</v>
      </c>
      <c r="S1222" s="58">
        <v>4784.6688369216299</v>
      </c>
      <c r="T1222" s="58">
        <v>0</v>
      </c>
      <c r="U1222" s="58">
        <v>2064.2199999999998</v>
      </c>
      <c r="V1222" s="58">
        <v>35002.769495997098</v>
      </c>
      <c r="W1222" s="58">
        <v>51344.680504002899</v>
      </c>
      <c r="X1222" s="58">
        <v>25975.09</v>
      </c>
      <c r="Y1222" s="58">
        <v>2182.79</v>
      </c>
      <c r="Z1222" s="58">
        <v>0</v>
      </c>
      <c r="AA1222" s="58">
        <v>5612.83</v>
      </c>
      <c r="AB1222" s="58">
        <v>2584.1350943396201</v>
      </c>
      <c r="AC1222" s="58">
        <v>0</v>
      </c>
      <c r="AD1222" s="58">
        <v>36354.845094339602</v>
      </c>
      <c r="AE1222" s="58">
        <v>5000</v>
      </c>
      <c r="AF1222" s="58">
        <v>0</v>
      </c>
      <c r="AG1222" s="58">
        <v>110.31</v>
      </c>
      <c r="AH1222" s="58">
        <v>0</v>
      </c>
      <c r="AI1222" s="58">
        <v>400</v>
      </c>
      <c r="AJ1222" s="58">
        <v>125.68</v>
      </c>
      <c r="AK1222" s="58">
        <v>0</v>
      </c>
      <c r="AL1222" s="58">
        <v>0</v>
      </c>
      <c r="AM1222" s="58">
        <v>686.55</v>
      </c>
      <c r="AN1222" s="58">
        <v>947.37</v>
      </c>
      <c r="AO1222" s="58">
        <v>217.51</v>
      </c>
      <c r="AP1222" s="58">
        <v>0</v>
      </c>
      <c r="AQ1222" s="58">
        <v>0</v>
      </c>
      <c r="AR1222" s="58">
        <v>0</v>
      </c>
      <c r="AS1222" s="58">
        <v>0</v>
      </c>
      <c r="AT1222" s="58">
        <v>0</v>
      </c>
      <c r="AU1222" s="58">
        <v>0</v>
      </c>
      <c r="AV1222" s="58">
        <v>2049.19755904152</v>
      </c>
      <c r="AW1222" s="58">
        <v>9536.6175590415205</v>
      </c>
      <c r="AX1222" s="58">
        <v>15238.0952380952</v>
      </c>
      <c r="AY1222" s="58">
        <v>0</v>
      </c>
      <c r="AZ1222" s="58">
        <v>15238.0952380952</v>
      </c>
      <c r="BA1222" s="58">
        <v>-9784.8773874734197</v>
      </c>
    </row>
    <row r="1223" spans="1:53">
      <c r="A1223" s="56">
        <v>202407</v>
      </c>
      <c r="B1223" s="56" t="s">
        <v>528</v>
      </c>
      <c r="C1223" s="56" t="s">
        <v>122</v>
      </c>
      <c r="D1223" s="56" t="s">
        <v>430</v>
      </c>
      <c r="E1223" s="62" t="str">
        <f>VLOOKUP(C1223,'[2]2024年门店-截止10.31'!A:C,3,0)</f>
        <v>营业</v>
      </c>
      <c r="F1223" s="63">
        <f>VLOOKUP(C1223,[2]面积!A:B,2,0)</f>
        <v>56.86</v>
      </c>
      <c r="G1223" s="57" t="str">
        <f>IF(OR(E1223="营业",E1223="装修中"),VLOOKUP(C1223,[2]当前组织架构!C:H,6,0),"")</f>
        <v>孙军</v>
      </c>
      <c r="H1223" s="57" t="str">
        <f>IF(OR(E1223="营业",E1223="装修中"),VLOOKUP(C1223,[2]当前组织架构!C:H,5,0),"")</f>
        <v>殷艳花</v>
      </c>
      <c r="I1223" s="58">
        <v>254130.86</v>
      </c>
      <c r="J1223" s="58">
        <v>14384.77</v>
      </c>
      <c r="K1223" s="58">
        <v>239746.09</v>
      </c>
      <c r="L1223" s="58">
        <v>15623.99</v>
      </c>
      <c r="M1223" s="58">
        <v>11476.1</v>
      </c>
      <c r="N1223" s="58">
        <v>9950.7900000000009</v>
      </c>
      <c r="O1223" s="58">
        <v>30545.95</v>
      </c>
      <c r="P1223" s="58">
        <v>0</v>
      </c>
      <c r="Q1223" s="58">
        <v>-1076.87894736308</v>
      </c>
      <c r="R1223" s="58">
        <v>66519.951052636898</v>
      </c>
      <c r="S1223" s="58">
        <v>10740.286697985999</v>
      </c>
      <c r="T1223" s="58">
        <v>0</v>
      </c>
      <c r="U1223" s="58">
        <v>2572.59</v>
      </c>
      <c r="V1223" s="58">
        <v>79832.827750622906</v>
      </c>
      <c r="W1223" s="58">
        <v>159913.262249377</v>
      </c>
      <c r="X1223" s="58">
        <v>30836.5</v>
      </c>
      <c r="Y1223" s="58">
        <v>3812.93</v>
      </c>
      <c r="Z1223" s="58">
        <v>1156.8499999999999</v>
      </c>
      <c r="AA1223" s="58">
        <v>2227.8200000000002</v>
      </c>
      <c r="AB1223" s="58">
        <v>3350.2115094339601</v>
      </c>
      <c r="AC1223" s="58">
        <v>0</v>
      </c>
      <c r="AD1223" s="58">
        <v>41384.311509434003</v>
      </c>
      <c r="AE1223" s="58">
        <v>7457.57</v>
      </c>
      <c r="AF1223" s="58">
        <v>0</v>
      </c>
      <c r="AG1223" s="58">
        <v>940.47</v>
      </c>
      <c r="AH1223" s="58">
        <v>612.4</v>
      </c>
      <c r="AI1223" s="58">
        <v>140</v>
      </c>
      <c r="AJ1223" s="58">
        <v>53.1</v>
      </c>
      <c r="AK1223" s="58">
        <v>0</v>
      </c>
      <c r="AL1223" s="58">
        <v>0</v>
      </c>
      <c r="AM1223" s="58">
        <v>1923.71</v>
      </c>
      <c r="AN1223" s="58">
        <v>1328.75</v>
      </c>
      <c r="AO1223" s="58">
        <v>624.77</v>
      </c>
      <c r="AP1223" s="58">
        <v>0</v>
      </c>
      <c r="AQ1223" s="58">
        <v>150</v>
      </c>
      <c r="AR1223" s="58">
        <v>0</v>
      </c>
      <c r="AS1223" s="58">
        <v>0</v>
      </c>
      <c r="AT1223" s="58">
        <v>0</v>
      </c>
      <c r="AU1223" s="58">
        <v>0</v>
      </c>
      <c r="AV1223" s="58">
        <v>2300.9515340313601</v>
      </c>
      <c r="AW1223" s="58">
        <v>15531.7215340314</v>
      </c>
      <c r="AX1223" s="58">
        <v>29423.990476190502</v>
      </c>
      <c r="AY1223" s="58">
        <v>3894.7924528301901</v>
      </c>
      <c r="AZ1223" s="58">
        <v>33318.782929020701</v>
      </c>
      <c r="BA1223" s="58">
        <v>69678.4462768909</v>
      </c>
    </row>
    <row r="1224" spans="1:53">
      <c r="A1224" s="56">
        <v>202407</v>
      </c>
      <c r="B1224" s="56" t="s">
        <v>528</v>
      </c>
      <c r="C1224" s="56" t="s">
        <v>383</v>
      </c>
      <c r="D1224" s="56" t="s">
        <v>382</v>
      </c>
      <c r="E1224" s="62" t="str">
        <f>VLOOKUP(C1224,'[2]2024年门店-截止10.31'!A:C,3,0)</f>
        <v>营业</v>
      </c>
      <c r="F1224" s="63">
        <f>VLOOKUP(C1224,[2]面积!A:B,2,0)</f>
        <v>100</v>
      </c>
      <c r="G1224" s="57" t="str">
        <f>IF(OR(E1224="营业",E1224="装修中"),VLOOKUP(C1224,[2]当前组织架构!C:H,6,0),"")</f>
        <v>刘佳</v>
      </c>
      <c r="H1224" s="57" t="str">
        <f>IF(OR(E1224="营业",E1224="装修中"),VLOOKUP(C1224,[2]当前组织架构!C:H,5,0),"")</f>
        <v>袁春福</v>
      </c>
      <c r="I1224" s="58">
        <v>191954.77</v>
      </c>
      <c r="J1224" s="58">
        <v>5590.9199999999801</v>
      </c>
      <c r="K1224" s="58">
        <v>186363.85</v>
      </c>
      <c r="L1224" s="58">
        <v>10168.74</v>
      </c>
      <c r="M1224" s="58">
        <v>8335.99</v>
      </c>
      <c r="N1224" s="58">
        <v>6047.16</v>
      </c>
      <c r="O1224" s="58">
        <v>23430.5</v>
      </c>
      <c r="P1224" s="58">
        <v>0</v>
      </c>
      <c r="Q1224" s="58">
        <v>-764.40308865319003</v>
      </c>
      <c r="R1224" s="58">
        <v>47217.986911346801</v>
      </c>
      <c r="S1224" s="58">
        <v>8038.4241765965498</v>
      </c>
      <c r="T1224" s="58">
        <v>0</v>
      </c>
      <c r="U1224" s="58">
        <v>7865.45</v>
      </c>
      <c r="V1224" s="58">
        <v>63121.861087943398</v>
      </c>
      <c r="W1224" s="58">
        <v>123241.988912057</v>
      </c>
      <c r="X1224" s="58">
        <v>24166.02</v>
      </c>
      <c r="Y1224" s="58">
        <v>4057.69</v>
      </c>
      <c r="Z1224" s="58">
        <v>2337.36</v>
      </c>
      <c r="AA1224" s="58">
        <v>3995.91</v>
      </c>
      <c r="AB1224" s="58">
        <v>2767.9005660377402</v>
      </c>
      <c r="AC1224" s="58">
        <v>0</v>
      </c>
      <c r="AD1224" s="58">
        <v>37324.880566037697</v>
      </c>
      <c r="AE1224" s="58">
        <v>3203.12</v>
      </c>
      <c r="AF1224" s="58">
        <v>0</v>
      </c>
      <c r="AG1224" s="58">
        <v>583.11</v>
      </c>
      <c r="AH1224" s="58">
        <v>50</v>
      </c>
      <c r="AI1224" s="58">
        <v>0</v>
      </c>
      <c r="AJ1224" s="58">
        <v>260.19</v>
      </c>
      <c r="AK1224" s="58">
        <v>0</v>
      </c>
      <c r="AL1224" s="58">
        <v>0</v>
      </c>
      <c r="AM1224" s="58">
        <v>1901.68</v>
      </c>
      <c r="AN1224" s="58">
        <v>210.57</v>
      </c>
      <c r="AO1224" s="58">
        <v>426.12</v>
      </c>
      <c r="AP1224" s="58">
        <v>0</v>
      </c>
      <c r="AQ1224" s="58">
        <v>0</v>
      </c>
      <c r="AR1224" s="58">
        <v>0</v>
      </c>
      <c r="AS1224" s="58">
        <v>0</v>
      </c>
      <c r="AT1224" s="58">
        <v>0</v>
      </c>
      <c r="AU1224" s="58">
        <v>0</v>
      </c>
      <c r="AV1224" s="58">
        <v>2063.7692430007201</v>
      </c>
      <c r="AW1224" s="58">
        <v>8698.55924300072</v>
      </c>
      <c r="AX1224" s="58">
        <v>19473.23</v>
      </c>
      <c r="AY1224" s="58">
        <v>7200</v>
      </c>
      <c r="AZ1224" s="58">
        <v>26673.23</v>
      </c>
      <c r="BA1224" s="58">
        <v>50545.319103018599</v>
      </c>
    </row>
    <row r="1225" spans="1:53">
      <c r="A1225" s="56">
        <v>202407</v>
      </c>
      <c r="B1225" s="56" t="s">
        <v>528</v>
      </c>
      <c r="C1225" s="56" t="s">
        <v>377</v>
      </c>
      <c r="D1225" s="56" t="s">
        <v>376</v>
      </c>
      <c r="E1225" s="62" t="str">
        <f>VLOOKUP(C1225,'[2]2024年门店-截止10.31'!A:C,3,0)</f>
        <v>营业</v>
      </c>
      <c r="F1225" s="63">
        <f>VLOOKUP(C1225,[2]面积!A:B,2,0)</f>
        <v>60</v>
      </c>
      <c r="G1225" s="57" t="str">
        <f>IF(OR(E1225="营业",E1225="装修中"),VLOOKUP(C1225,[2]当前组织架构!C:H,6,0),"")</f>
        <v>孙军</v>
      </c>
      <c r="H1225" s="57" t="str">
        <f>IF(OR(E1225="营业",E1225="装修中"),VLOOKUP(C1225,[2]当前组织架构!C:H,5,0),"")</f>
        <v>郭洋</v>
      </c>
      <c r="I1225" s="58">
        <v>202926.33</v>
      </c>
      <c r="J1225" s="58">
        <v>11486.4</v>
      </c>
      <c r="K1225" s="58">
        <v>191439.93</v>
      </c>
      <c r="L1225" s="58">
        <v>17111.240000000002</v>
      </c>
      <c r="M1225" s="58">
        <v>9403.32</v>
      </c>
      <c r="N1225" s="58">
        <v>8517.51</v>
      </c>
      <c r="O1225" s="58">
        <v>25650.73</v>
      </c>
      <c r="P1225" s="58">
        <v>0</v>
      </c>
      <c r="Q1225" s="58">
        <v>-966.73216461547202</v>
      </c>
      <c r="R1225" s="58">
        <v>59716.0678353845</v>
      </c>
      <c r="S1225" s="58">
        <v>9221.6841617971004</v>
      </c>
      <c r="T1225" s="58">
        <v>0</v>
      </c>
      <c r="U1225" s="58">
        <v>2490.02</v>
      </c>
      <c r="V1225" s="58">
        <v>71427.771997181597</v>
      </c>
      <c r="W1225" s="58">
        <v>120012.158002818</v>
      </c>
      <c r="X1225" s="58">
        <v>26112</v>
      </c>
      <c r="Y1225" s="58">
        <v>7305.25</v>
      </c>
      <c r="Z1225" s="58">
        <v>1440.98</v>
      </c>
      <c r="AA1225" s="58">
        <v>4444.6400000000003</v>
      </c>
      <c r="AB1225" s="58">
        <v>2948.8911320754701</v>
      </c>
      <c r="AC1225" s="58">
        <v>0</v>
      </c>
      <c r="AD1225" s="58">
        <v>42251.761132075502</v>
      </c>
      <c r="AE1225" s="58">
        <v>2750.15</v>
      </c>
      <c r="AF1225" s="58">
        <v>0</v>
      </c>
      <c r="AG1225" s="58">
        <v>703.85</v>
      </c>
      <c r="AH1225" s="58">
        <v>414.47</v>
      </c>
      <c r="AI1225" s="58">
        <v>0</v>
      </c>
      <c r="AJ1225" s="58">
        <v>69.03</v>
      </c>
      <c r="AK1225" s="58">
        <v>0</v>
      </c>
      <c r="AL1225" s="58">
        <v>0</v>
      </c>
      <c r="AM1225" s="58">
        <v>2753.03</v>
      </c>
      <c r="AN1225" s="58">
        <v>794.61</v>
      </c>
      <c r="AO1225" s="58">
        <v>868.42</v>
      </c>
      <c r="AP1225" s="58">
        <v>0</v>
      </c>
      <c r="AQ1225" s="58">
        <v>50</v>
      </c>
      <c r="AR1225" s="58">
        <v>0</v>
      </c>
      <c r="AS1225" s="58">
        <v>0</v>
      </c>
      <c r="AT1225" s="58">
        <v>0</v>
      </c>
      <c r="AU1225" s="58">
        <v>0</v>
      </c>
      <c r="AV1225" s="58">
        <v>1841.8836619139599</v>
      </c>
      <c r="AW1225" s="58">
        <v>10245.443661914</v>
      </c>
      <c r="AX1225" s="58">
        <v>20018.228571428601</v>
      </c>
      <c r="AY1225" s="58">
        <v>6266.0377358490596</v>
      </c>
      <c r="AZ1225" s="58">
        <v>26284.2663072777</v>
      </c>
      <c r="BA1225" s="58">
        <v>41230.686901550798</v>
      </c>
    </row>
    <row r="1226" spans="1:53">
      <c r="A1226" s="56">
        <v>202407</v>
      </c>
      <c r="B1226" s="56" t="s">
        <v>532</v>
      </c>
      <c r="C1226" s="56" t="s">
        <v>402</v>
      </c>
      <c r="D1226" s="56" t="s">
        <v>434</v>
      </c>
      <c r="E1226" s="62" t="str">
        <f>VLOOKUP(C1226,'[2]2024年门店-截止10.31'!A:C,3,0)</f>
        <v>营业</v>
      </c>
      <c r="F1226" s="63">
        <f>VLOOKUP(C1226,[2]面积!A:B,2,0)</f>
        <v>55</v>
      </c>
      <c r="G1226" s="57" t="str">
        <f>IF(OR(E1226="营业",E1226="装修中"),VLOOKUP(C1226,[2]当前组织架构!C:H,6,0),"")</f>
        <v>江远洋</v>
      </c>
      <c r="H1226" s="57" t="str">
        <f>IF(OR(E1226="营业",E1226="装修中"),VLOOKUP(C1226,[2]当前组织架构!C:H,5,0),"")</f>
        <v>郭静</v>
      </c>
      <c r="I1226" s="58">
        <v>151377.64000000001</v>
      </c>
      <c r="J1226" s="58">
        <v>4409.0600000000304</v>
      </c>
      <c r="K1226" s="58">
        <v>146968.57999999999</v>
      </c>
      <c r="L1226" s="58">
        <v>8712.25</v>
      </c>
      <c r="M1226" s="58">
        <v>9065.93</v>
      </c>
      <c r="N1226" s="58">
        <v>7800.1</v>
      </c>
      <c r="O1226" s="58">
        <v>22600.2</v>
      </c>
      <c r="P1226" s="58">
        <v>0</v>
      </c>
      <c r="Q1226" s="58">
        <v>-118.764049817244</v>
      </c>
      <c r="R1226" s="58">
        <v>48059.715950182799</v>
      </c>
      <c r="S1226" s="58">
        <v>12318.125524468</v>
      </c>
      <c r="T1226" s="58">
        <v>0</v>
      </c>
      <c r="U1226" s="58">
        <v>4462.13</v>
      </c>
      <c r="V1226" s="58">
        <v>64839.971474650702</v>
      </c>
      <c r="W1226" s="58">
        <v>82128.608525349293</v>
      </c>
      <c r="X1226" s="58">
        <v>20550.97</v>
      </c>
      <c r="Y1226" s="58">
        <v>0</v>
      </c>
      <c r="Z1226" s="58">
        <v>0</v>
      </c>
      <c r="AA1226" s="58">
        <v>3868.94</v>
      </c>
      <c r="AB1226" s="58">
        <v>308.36358490565999</v>
      </c>
      <c r="AC1226" s="58">
        <v>0</v>
      </c>
      <c r="AD1226" s="58">
        <v>24728.273584905699</v>
      </c>
      <c r="AE1226" s="58">
        <v>0</v>
      </c>
      <c r="AF1226" s="58">
        <v>500</v>
      </c>
      <c r="AG1226" s="58">
        <v>475.29</v>
      </c>
      <c r="AH1226" s="58">
        <v>49.9</v>
      </c>
      <c r="AI1226" s="58">
        <v>0</v>
      </c>
      <c r="AJ1226" s="58">
        <v>218.01</v>
      </c>
      <c r="AK1226" s="58">
        <v>0</v>
      </c>
      <c r="AL1226" s="58">
        <v>0</v>
      </c>
      <c r="AM1226" s="58">
        <v>1032.48</v>
      </c>
      <c r="AN1226" s="58">
        <v>800</v>
      </c>
      <c r="AO1226" s="58">
        <v>454.17</v>
      </c>
      <c r="AP1226" s="58">
        <v>0</v>
      </c>
      <c r="AQ1226" s="58">
        <v>0</v>
      </c>
      <c r="AR1226" s="58">
        <v>0</v>
      </c>
      <c r="AS1226" s="58">
        <v>0</v>
      </c>
      <c r="AT1226" s="58">
        <v>0</v>
      </c>
      <c r="AU1226" s="58">
        <v>0</v>
      </c>
      <c r="AV1226" s="58">
        <v>1683.3843872878499</v>
      </c>
      <c r="AW1226" s="58">
        <v>5213.23438728785</v>
      </c>
      <c r="AX1226" s="58">
        <v>19800</v>
      </c>
      <c r="AY1226" s="58">
        <v>7790.32</v>
      </c>
      <c r="AZ1226" s="58">
        <v>27590.32</v>
      </c>
      <c r="BA1226" s="58">
        <v>24596.780553155699</v>
      </c>
    </row>
    <row r="1227" spans="1:53">
      <c r="A1227" s="56">
        <v>202407</v>
      </c>
      <c r="B1227" s="56" t="s">
        <v>528</v>
      </c>
      <c r="C1227" s="56" t="s">
        <v>387</v>
      </c>
      <c r="D1227" s="56" t="s">
        <v>386</v>
      </c>
      <c r="E1227" s="62" t="str">
        <f>VLOOKUP(C1227,'[2]2024年门店-截止10.31'!A:C,3,0)</f>
        <v>营业</v>
      </c>
      <c r="F1227" s="63">
        <f>VLOOKUP(C1227,[2]面积!A:B,2,0)</f>
        <v>95.43</v>
      </c>
      <c r="G1227" s="57" t="str">
        <f>IF(OR(E1227="营业",E1227="装修中"),VLOOKUP(C1227,[2]当前组织架构!C:H,6,0),"")</f>
        <v>孙军</v>
      </c>
      <c r="H1227" s="57" t="str">
        <f>IF(OR(E1227="营业",E1227="装修中"),VLOOKUP(C1227,[2]当前组织架构!C:H,5,0),"")</f>
        <v>郭洋</v>
      </c>
      <c r="I1227" s="58">
        <v>301794.65999999997</v>
      </c>
      <c r="J1227" s="58">
        <v>17082.72</v>
      </c>
      <c r="K1227" s="58">
        <v>284711.94</v>
      </c>
      <c r="L1227" s="58">
        <v>16010.82</v>
      </c>
      <c r="M1227" s="58">
        <v>13101.78</v>
      </c>
      <c r="N1227" s="58">
        <v>12632.72</v>
      </c>
      <c r="O1227" s="58">
        <v>36567.699999999997</v>
      </c>
      <c r="P1227" s="58">
        <v>0</v>
      </c>
      <c r="Q1227" s="58">
        <v>-1247.5975950709999</v>
      </c>
      <c r="R1227" s="58">
        <v>77065.422404929006</v>
      </c>
      <c r="S1227" s="58">
        <v>12722.676312990799</v>
      </c>
      <c r="T1227" s="58">
        <v>0</v>
      </c>
      <c r="U1227" s="58">
        <v>2579.67</v>
      </c>
      <c r="V1227" s="58">
        <v>92367.768717919796</v>
      </c>
      <c r="W1227" s="58">
        <v>192344.17128208</v>
      </c>
      <c r="X1227" s="58">
        <v>31997.759999999998</v>
      </c>
      <c r="Y1227" s="58">
        <v>6126.9</v>
      </c>
      <c r="Z1227" s="58">
        <v>3471.96</v>
      </c>
      <c r="AA1227" s="58">
        <v>6425.46</v>
      </c>
      <c r="AB1227" s="58">
        <v>2827.4303773584902</v>
      </c>
      <c r="AC1227" s="58">
        <v>0</v>
      </c>
      <c r="AD1227" s="58">
        <v>50849.5103773585</v>
      </c>
      <c r="AE1227" s="58">
        <v>4809.22</v>
      </c>
      <c r="AF1227" s="58">
        <v>0</v>
      </c>
      <c r="AG1227" s="58">
        <v>1290.31</v>
      </c>
      <c r="AH1227" s="58">
        <v>732.67</v>
      </c>
      <c r="AI1227" s="58">
        <v>506</v>
      </c>
      <c r="AJ1227" s="58">
        <v>0</v>
      </c>
      <c r="AK1227" s="58">
        <v>0</v>
      </c>
      <c r="AL1227" s="58">
        <v>0</v>
      </c>
      <c r="AM1227" s="58">
        <v>2363.0300000000002</v>
      </c>
      <c r="AN1227" s="58">
        <v>230.76</v>
      </c>
      <c r="AO1227" s="58">
        <v>878.8</v>
      </c>
      <c r="AP1227" s="58">
        <v>0</v>
      </c>
      <c r="AQ1227" s="58">
        <v>50</v>
      </c>
      <c r="AR1227" s="58">
        <v>0</v>
      </c>
      <c r="AS1227" s="58">
        <v>0</v>
      </c>
      <c r="AT1227" s="58">
        <v>0</v>
      </c>
      <c r="AU1227" s="58">
        <v>0</v>
      </c>
      <c r="AV1227" s="58">
        <v>1841.8836619139599</v>
      </c>
      <c r="AW1227" s="58">
        <v>12702.673661913999</v>
      </c>
      <c r="AX1227" s="58">
        <v>36266.933333333298</v>
      </c>
      <c r="AY1227" s="58">
        <v>8102.5471698113197</v>
      </c>
      <c r="AZ1227" s="58">
        <v>44369.480503144601</v>
      </c>
      <c r="BA1227" s="58">
        <v>84422.506739662902</v>
      </c>
    </row>
    <row r="1228" spans="1:53">
      <c r="A1228" s="56">
        <v>202407</v>
      </c>
      <c r="B1228" s="56" t="s">
        <v>531</v>
      </c>
      <c r="C1228" s="56" t="s">
        <v>381</v>
      </c>
      <c r="D1228" s="56" t="s">
        <v>380</v>
      </c>
      <c r="E1228" s="62" t="str">
        <f>VLOOKUP(C1228,'[2]2024年门店-截止10.31'!A:C,3,0)</f>
        <v>营业</v>
      </c>
      <c r="F1228" s="63">
        <f>VLOOKUP(C1228,[2]面积!A:B,2,0)</f>
        <v>67</v>
      </c>
      <c r="G1228" s="57" t="str">
        <f>IF(OR(E1228="营业",E1228="装修中"),VLOOKUP(C1228,[2]当前组织架构!C:H,6,0),"")</f>
        <v>刘佳</v>
      </c>
      <c r="H1228" s="57" t="str">
        <f>IF(OR(E1228="营业",E1228="装修中"),VLOOKUP(C1228,[2]当前组织架构!C:H,5,0),"")</f>
        <v>刘传良</v>
      </c>
      <c r="I1228" s="58">
        <v>170810.82</v>
      </c>
      <c r="J1228" s="58">
        <v>9668.54000000001</v>
      </c>
      <c r="K1228" s="58">
        <v>161142.28</v>
      </c>
      <c r="L1228" s="58">
        <v>7607.5</v>
      </c>
      <c r="M1228" s="58">
        <v>7146.88</v>
      </c>
      <c r="N1228" s="58">
        <v>10587.55</v>
      </c>
      <c r="O1228" s="58">
        <v>22765.48</v>
      </c>
      <c r="P1228" s="58">
        <v>0</v>
      </c>
      <c r="Q1228" s="58">
        <v>-768.38279294604195</v>
      </c>
      <c r="R1228" s="58">
        <v>47339.027207054001</v>
      </c>
      <c r="S1228" s="58">
        <v>7879.5269967607301</v>
      </c>
      <c r="T1228" s="58">
        <v>0</v>
      </c>
      <c r="U1228" s="58">
        <v>2064.2199999999998</v>
      </c>
      <c r="V1228" s="58">
        <v>57282.774203814697</v>
      </c>
      <c r="W1228" s="58">
        <v>103859.505796185</v>
      </c>
      <c r="X1228" s="58">
        <v>20843.580000000002</v>
      </c>
      <c r="Y1228" s="58">
        <v>4068.19</v>
      </c>
      <c r="Z1228" s="58">
        <v>761.58</v>
      </c>
      <c r="AA1228" s="58">
        <v>349.2</v>
      </c>
      <c r="AB1228" s="58">
        <v>4498.09</v>
      </c>
      <c r="AC1228" s="58">
        <v>0</v>
      </c>
      <c r="AD1228" s="58">
        <v>30520.639999999999</v>
      </c>
      <c r="AE1228" s="58">
        <v>0</v>
      </c>
      <c r="AF1228" s="58">
        <v>414.95</v>
      </c>
      <c r="AG1228" s="58">
        <v>119.23</v>
      </c>
      <c r="AH1228" s="58">
        <v>880</v>
      </c>
      <c r="AI1228" s="58">
        <v>1629</v>
      </c>
      <c r="AJ1228" s="58">
        <v>0</v>
      </c>
      <c r="AK1228" s="58">
        <v>0</v>
      </c>
      <c r="AL1228" s="58">
        <v>0</v>
      </c>
      <c r="AM1228" s="58">
        <v>1840.68</v>
      </c>
      <c r="AN1228" s="58">
        <v>207.55</v>
      </c>
      <c r="AO1228" s="58">
        <v>349.09</v>
      </c>
      <c r="AP1228" s="58">
        <v>500</v>
      </c>
      <c r="AQ1228" s="58">
        <v>0</v>
      </c>
      <c r="AR1228" s="58">
        <v>0</v>
      </c>
      <c r="AS1228" s="58">
        <v>0</v>
      </c>
      <c r="AT1228" s="58">
        <v>0</v>
      </c>
      <c r="AU1228" s="58">
        <v>0</v>
      </c>
      <c r="AV1228" s="58">
        <v>2049.19755904152</v>
      </c>
      <c r="AW1228" s="58">
        <v>7989.6975590415204</v>
      </c>
      <c r="AX1228" s="58">
        <v>20495.238095238099</v>
      </c>
      <c r="AY1228" s="58">
        <v>4724.1226415094297</v>
      </c>
      <c r="AZ1228" s="58">
        <v>25219.360736747502</v>
      </c>
      <c r="BA1228" s="58">
        <v>40129.807500395902</v>
      </c>
    </row>
    <row r="1229" spans="1:53">
      <c r="A1229" s="56">
        <v>202407</v>
      </c>
      <c r="B1229" s="56" t="s">
        <v>528</v>
      </c>
      <c r="C1229" s="56" t="s">
        <v>385</v>
      </c>
      <c r="D1229" s="56" t="s">
        <v>384</v>
      </c>
      <c r="E1229" s="62" t="str">
        <f>VLOOKUP(C1229,'[2]2024年门店-截止10.31'!A:C,3,0)</f>
        <v>营业</v>
      </c>
      <c r="F1229" s="63">
        <f>VLOOKUP(C1229,[2]面积!A:B,2,0)</f>
        <v>48</v>
      </c>
      <c r="G1229" s="57" t="str">
        <f>IF(OR(E1229="营业",E1229="装修中"),VLOOKUP(C1229,[2]当前组织架构!C:H,6,0),"")</f>
        <v>戴斌</v>
      </c>
      <c r="H1229" s="57" t="str">
        <f>IF(OR(E1229="营业",E1229="装修中"),VLOOKUP(C1229,[2]当前组织架构!C:H,5,0),"")</f>
        <v>侯小路</v>
      </c>
      <c r="I1229" s="58">
        <v>164260.04</v>
      </c>
      <c r="J1229" s="58">
        <v>4784.2700000000204</v>
      </c>
      <c r="K1229" s="58">
        <v>159475.76999999999</v>
      </c>
      <c r="L1229" s="58">
        <v>9386.6</v>
      </c>
      <c r="M1229" s="58">
        <v>7724.56</v>
      </c>
      <c r="N1229" s="58">
        <v>7161.93</v>
      </c>
      <c r="O1229" s="58">
        <v>20865.38</v>
      </c>
      <c r="P1229" s="58">
        <v>0</v>
      </c>
      <c r="Q1229" s="58">
        <v>-719.09685793224003</v>
      </c>
      <c r="R1229" s="58">
        <v>44419.373142067801</v>
      </c>
      <c r="S1229" s="58">
        <v>7282.9473204306196</v>
      </c>
      <c r="T1229" s="58">
        <v>0</v>
      </c>
      <c r="U1229" s="58">
        <v>4151.32</v>
      </c>
      <c r="V1229" s="58">
        <v>55853.640462498399</v>
      </c>
      <c r="W1229" s="58">
        <v>103622.129537502</v>
      </c>
      <c r="X1229" s="58">
        <v>26736.26</v>
      </c>
      <c r="Y1229" s="58">
        <v>1270.6500000000001</v>
      </c>
      <c r="Z1229" s="58">
        <v>1113.18</v>
      </c>
      <c r="AA1229" s="58">
        <v>5488.49</v>
      </c>
      <c r="AB1229" s="58">
        <v>238.43811320755</v>
      </c>
      <c r="AC1229" s="58">
        <v>0</v>
      </c>
      <c r="AD1229" s="58">
        <v>34847.018113207603</v>
      </c>
      <c r="AE1229" s="58">
        <v>3904.54</v>
      </c>
      <c r="AF1229" s="58">
        <v>3123.75</v>
      </c>
      <c r="AG1229" s="58">
        <v>836.02</v>
      </c>
      <c r="AH1229" s="58">
        <v>300</v>
      </c>
      <c r="AI1229" s="58">
        <v>260</v>
      </c>
      <c r="AJ1229" s="58">
        <v>46.02</v>
      </c>
      <c r="AK1229" s="58">
        <v>0</v>
      </c>
      <c r="AL1229" s="58">
        <v>0</v>
      </c>
      <c r="AM1229" s="58">
        <v>1303.45</v>
      </c>
      <c r="AN1229" s="58">
        <v>408.98</v>
      </c>
      <c r="AO1229" s="58">
        <v>627.21</v>
      </c>
      <c r="AP1229" s="58">
        <v>0</v>
      </c>
      <c r="AQ1229" s="58">
        <v>0</v>
      </c>
      <c r="AR1229" s="58">
        <v>0</v>
      </c>
      <c r="AS1229" s="58">
        <v>0</v>
      </c>
      <c r="AT1229" s="58">
        <v>0</v>
      </c>
      <c r="AU1229" s="58">
        <v>0</v>
      </c>
      <c r="AV1229" s="58">
        <v>2116.47631690048</v>
      </c>
      <c r="AW1229" s="58">
        <v>12926.446316900499</v>
      </c>
      <c r="AX1229" s="58">
        <v>21038.58</v>
      </c>
      <c r="AY1229" s="58">
        <v>6660.96</v>
      </c>
      <c r="AZ1229" s="58">
        <v>27699.54</v>
      </c>
      <c r="BA1229" s="58">
        <v>28149.125107393898</v>
      </c>
    </row>
    <row r="1230" spans="1:53">
      <c r="A1230" s="56">
        <v>202407</v>
      </c>
      <c r="B1230" s="56" t="s">
        <v>532</v>
      </c>
      <c r="C1230" s="56" t="s">
        <v>389</v>
      </c>
      <c r="D1230" s="56" t="s">
        <v>388</v>
      </c>
      <c r="E1230" s="62" t="str">
        <f>VLOOKUP(C1230,'[2]2024年门店-截止10.31'!A:C,3,0)</f>
        <v>营业</v>
      </c>
      <c r="F1230" s="63">
        <f>VLOOKUP(C1230,[2]面积!A:B,2,0)</f>
        <v>139</v>
      </c>
      <c r="G1230" s="57" t="str">
        <f>IF(OR(E1230="营业",E1230="装修中"),VLOOKUP(C1230,[2]当前组织架构!C:H,6,0),"")</f>
        <v>江远洋</v>
      </c>
      <c r="H1230" s="57" t="str">
        <f>IF(OR(E1230="营业",E1230="装修中"),VLOOKUP(C1230,[2]当前组织架构!C:H,5,0),"")</f>
        <v>胡肖肖</v>
      </c>
      <c r="I1230" s="58">
        <v>248298.86</v>
      </c>
      <c r="J1230" s="58">
        <v>7232.0099999999802</v>
      </c>
      <c r="K1230" s="58">
        <v>241066.85</v>
      </c>
      <c r="L1230" s="58">
        <v>13630.75</v>
      </c>
      <c r="M1230" s="58">
        <v>17646.560000000001</v>
      </c>
      <c r="N1230" s="58">
        <v>10274.030000000001</v>
      </c>
      <c r="O1230" s="58">
        <v>38651.269999999997</v>
      </c>
      <c r="P1230" s="58">
        <v>0</v>
      </c>
      <c r="Q1230" s="58">
        <v>-197.70625327974199</v>
      </c>
      <c r="R1230" s="58">
        <v>80004.903746720302</v>
      </c>
      <c r="S1230" s="58">
        <v>20855.355095299699</v>
      </c>
      <c r="T1230" s="58">
        <v>0</v>
      </c>
      <c r="U1230" s="58">
        <v>13725.2</v>
      </c>
      <c r="V1230" s="58">
        <v>114585.45884202</v>
      </c>
      <c r="W1230" s="58">
        <v>126481.39115798</v>
      </c>
      <c r="X1230" s="58">
        <v>30952.5</v>
      </c>
      <c r="Y1230" s="58">
        <v>97.41</v>
      </c>
      <c r="Z1230" s="58">
        <v>3906.62</v>
      </c>
      <c r="AA1230" s="58">
        <v>1282.81</v>
      </c>
      <c r="AB1230" s="58">
        <v>2353.5650943396199</v>
      </c>
      <c r="AC1230" s="58">
        <v>0</v>
      </c>
      <c r="AD1230" s="58">
        <v>38592.9050943396</v>
      </c>
      <c r="AE1230" s="58">
        <v>635.85</v>
      </c>
      <c r="AF1230" s="58">
        <v>0</v>
      </c>
      <c r="AG1230" s="58">
        <v>0</v>
      </c>
      <c r="AH1230" s="58">
        <v>0</v>
      </c>
      <c r="AI1230" s="58">
        <v>0</v>
      </c>
      <c r="AJ1230" s="58">
        <v>13.99</v>
      </c>
      <c r="AK1230" s="58">
        <v>0</v>
      </c>
      <c r="AL1230" s="58">
        <v>0</v>
      </c>
      <c r="AM1230" s="58">
        <v>1134.5</v>
      </c>
      <c r="AN1230" s="58">
        <v>0</v>
      </c>
      <c r="AO1230" s="58">
        <v>378.52</v>
      </c>
      <c r="AP1230" s="58">
        <v>1000</v>
      </c>
      <c r="AQ1230" s="58">
        <v>0</v>
      </c>
      <c r="AR1230" s="58">
        <v>0</v>
      </c>
      <c r="AS1230" s="58">
        <v>0</v>
      </c>
      <c r="AT1230" s="58">
        <v>0</v>
      </c>
      <c r="AU1230" s="58">
        <v>0</v>
      </c>
      <c r="AV1230" s="58">
        <v>2043.52616060887</v>
      </c>
      <c r="AW1230" s="58">
        <v>5206.3861606088703</v>
      </c>
      <c r="AX1230" s="58">
        <v>16911.55</v>
      </c>
      <c r="AY1230" s="58">
        <v>11502.47</v>
      </c>
      <c r="AZ1230" s="58">
        <v>28414.02</v>
      </c>
      <c r="BA1230" s="58">
        <v>54268.079903031503</v>
      </c>
    </row>
    <row r="1231" spans="1:53">
      <c r="A1231" s="56">
        <v>202407</v>
      </c>
      <c r="B1231" s="56" t="s">
        <v>531</v>
      </c>
      <c r="C1231" s="56" t="s">
        <v>404</v>
      </c>
      <c r="D1231" s="56" t="s">
        <v>433</v>
      </c>
      <c r="E1231" s="62" t="str">
        <f>VLOOKUP(C1231,'[2]2024年门店-截止10.31'!A:C,3,0)</f>
        <v>营业</v>
      </c>
      <c r="F1231" s="63">
        <f>VLOOKUP(C1231,[2]面积!A:B,2,0)</f>
        <v>100</v>
      </c>
      <c r="G1231" s="57" t="str">
        <f>IF(OR(E1231="营业",E1231="装修中"),VLOOKUP(C1231,[2]当前组织架构!C:H,6,0),"")</f>
        <v>刘佳</v>
      </c>
      <c r="H1231" s="57" t="str">
        <f>IF(OR(E1231="营业",E1231="装修中"),VLOOKUP(C1231,[2]当前组织架构!C:H,5,0),"")</f>
        <v>巨伦</v>
      </c>
      <c r="I1231" s="58">
        <v>354508.4</v>
      </c>
      <c r="J1231" s="58">
        <v>20066.509999999998</v>
      </c>
      <c r="K1231" s="58">
        <v>334441.89</v>
      </c>
      <c r="L1231" s="58">
        <v>16861.57</v>
      </c>
      <c r="M1231" s="58">
        <v>20847.38</v>
      </c>
      <c r="N1231" s="58">
        <v>8426.6</v>
      </c>
      <c r="O1231" s="58">
        <v>48532.62</v>
      </c>
      <c r="P1231" s="58">
        <v>0</v>
      </c>
      <c r="Q1231" s="58">
        <v>-1512.06213071314</v>
      </c>
      <c r="R1231" s="58">
        <v>93156.107869286905</v>
      </c>
      <c r="S1231" s="58">
        <v>16313.6075323886</v>
      </c>
      <c r="T1231" s="58">
        <v>0</v>
      </c>
      <c r="U1231" s="58">
        <v>2527.52</v>
      </c>
      <c r="V1231" s="58">
        <v>111997.235401675</v>
      </c>
      <c r="W1231" s="58">
        <v>222444.654598325</v>
      </c>
      <c r="X1231" s="58">
        <v>31410.95</v>
      </c>
      <c r="Y1231" s="58">
        <v>5840</v>
      </c>
      <c r="Z1231" s="58">
        <v>0</v>
      </c>
      <c r="AA1231" s="58">
        <v>6812.61</v>
      </c>
      <c r="AB1231" s="58">
        <v>449.31660377358003</v>
      </c>
      <c r="AC1231" s="58">
        <v>0</v>
      </c>
      <c r="AD1231" s="58">
        <v>44512.876603773599</v>
      </c>
      <c r="AE1231" s="58">
        <v>1903.88</v>
      </c>
      <c r="AF1231" s="58">
        <v>0</v>
      </c>
      <c r="AG1231" s="58">
        <v>106.46</v>
      </c>
      <c r="AH1231" s="58">
        <v>0</v>
      </c>
      <c r="AI1231" s="58">
        <v>2341</v>
      </c>
      <c r="AJ1231" s="58">
        <v>226.56</v>
      </c>
      <c r="AK1231" s="58">
        <v>0</v>
      </c>
      <c r="AL1231" s="58">
        <v>0</v>
      </c>
      <c r="AM1231" s="58">
        <v>1623.81</v>
      </c>
      <c r="AN1231" s="58">
        <v>0</v>
      </c>
      <c r="AO1231" s="58">
        <v>426.12</v>
      </c>
      <c r="AP1231" s="58">
        <v>0</v>
      </c>
      <c r="AQ1231" s="58">
        <v>0</v>
      </c>
      <c r="AR1231" s="58">
        <v>0</v>
      </c>
      <c r="AS1231" s="58">
        <v>0</v>
      </c>
      <c r="AT1231" s="58">
        <v>0</v>
      </c>
      <c r="AU1231" s="58">
        <v>0</v>
      </c>
      <c r="AV1231" s="58">
        <v>2603.64162912238</v>
      </c>
      <c r="AW1231" s="58">
        <v>9231.4716291223795</v>
      </c>
      <c r="AX1231" s="58">
        <v>52700</v>
      </c>
      <c r="AY1231" s="58">
        <v>9500</v>
      </c>
      <c r="AZ1231" s="58">
        <v>62200</v>
      </c>
      <c r="BA1231" s="58">
        <v>106500.306365429</v>
      </c>
    </row>
    <row r="1232" spans="1:53">
      <c r="A1232" s="56">
        <v>202407</v>
      </c>
      <c r="B1232" s="56" t="s">
        <v>528</v>
      </c>
      <c r="C1232" s="56" t="s">
        <v>393</v>
      </c>
      <c r="D1232" s="56" t="s">
        <v>392</v>
      </c>
      <c r="E1232" s="62" t="str">
        <f>VLOOKUP(C1232,'[2]2024年门店-截止10.31'!A:C,3,0)</f>
        <v>营业</v>
      </c>
      <c r="F1232" s="63">
        <f>VLOOKUP(C1232,[2]面积!A:B,2,0)</f>
        <v>59.5</v>
      </c>
      <c r="G1232" s="57" t="str">
        <f>IF(OR(E1232="营业",E1232="装修中"),VLOOKUP(C1232,[2]当前组织架构!C:H,6,0),"")</f>
        <v>江远洋</v>
      </c>
      <c r="H1232" s="57" t="str">
        <f>IF(OR(E1232="营业",E1232="装修中"),VLOOKUP(C1232,[2]当前组织架构!C:H,5,0),"")</f>
        <v>胡肖肖</v>
      </c>
      <c r="I1232" s="58">
        <v>127471.65</v>
      </c>
      <c r="J1232" s="58">
        <v>3712.76999999999</v>
      </c>
      <c r="K1232" s="58">
        <v>123758.88</v>
      </c>
      <c r="L1232" s="58">
        <v>8913.16</v>
      </c>
      <c r="M1232" s="58">
        <v>7544.5</v>
      </c>
      <c r="N1232" s="58">
        <v>7565.23</v>
      </c>
      <c r="O1232" s="58">
        <v>20216.09</v>
      </c>
      <c r="P1232" s="58">
        <v>0</v>
      </c>
      <c r="Q1232" s="58">
        <v>-704.767164596567</v>
      </c>
      <c r="R1232" s="58">
        <v>43534.212835403399</v>
      </c>
      <c r="S1232" s="58">
        <v>7082.4319845977097</v>
      </c>
      <c r="T1232" s="58">
        <v>0</v>
      </c>
      <c r="U1232" s="58">
        <v>6546.86</v>
      </c>
      <c r="V1232" s="58">
        <v>57163.504820001101</v>
      </c>
      <c r="W1232" s="58">
        <v>66595.375179998897</v>
      </c>
      <c r="X1232" s="58">
        <v>18320</v>
      </c>
      <c r="Y1232" s="58">
        <v>161.94</v>
      </c>
      <c r="Z1232" s="58">
        <v>1360</v>
      </c>
      <c r="AA1232" s="58">
        <v>3774.45</v>
      </c>
      <c r="AB1232" s="58">
        <v>786.85094339623004</v>
      </c>
      <c r="AC1232" s="58">
        <v>0</v>
      </c>
      <c r="AD1232" s="58">
        <v>24403.240943396198</v>
      </c>
      <c r="AE1232" s="58">
        <v>146.65</v>
      </c>
      <c r="AF1232" s="58">
        <v>0</v>
      </c>
      <c r="AG1232" s="58">
        <v>298.97000000000003</v>
      </c>
      <c r="AH1232" s="58">
        <v>0</v>
      </c>
      <c r="AI1232" s="58">
        <v>0</v>
      </c>
      <c r="AJ1232" s="58">
        <v>0</v>
      </c>
      <c r="AK1232" s="58">
        <v>0</v>
      </c>
      <c r="AL1232" s="58">
        <v>0</v>
      </c>
      <c r="AM1232" s="58">
        <v>1100.06</v>
      </c>
      <c r="AN1232" s="58">
        <v>500</v>
      </c>
      <c r="AO1232" s="58">
        <v>925.22</v>
      </c>
      <c r="AP1232" s="58">
        <v>0</v>
      </c>
      <c r="AQ1232" s="58">
        <v>0</v>
      </c>
      <c r="AR1232" s="58">
        <v>0</v>
      </c>
      <c r="AS1232" s="58">
        <v>0</v>
      </c>
      <c r="AT1232" s="58">
        <v>0</v>
      </c>
      <c r="AU1232" s="58">
        <v>0</v>
      </c>
      <c r="AV1232" s="58">
        <v>2043.52616060887</v>
      </c>
      <c r="AW1232" s="58">
        <v>5014.4261606088703</v>
      </c>
      <c r="AX1232" s="58">
        <v>14366.4</v>
      </c>
      <c r="AY1232" s="58">
        <v>3890.9</v>
      </c>
      <c r="AZ1232" s="58">
        <v>18257.3</v>
      </c>
      <c r="BA1232" s="58">
        <v>18920.408075993801</v>
      </c>
    </row>
    <row r="1233" spans="1:53">
      <c r="A1233" s="56">
        <v>202407</v>
      </c>
      <c r="B1233" s="56" t="s">
        <v>532</v>
      </c>
      <c r="C1233" s="56" t="s">
        <v>403</v>
      </c>
      <c r="D1233" s="56" t="s">
        <v>435</v>
      </c>
      <c r="E1233" s="62" t="str">
        <f>VLOOKUP(C1233,'[2]2024年门店-截止10.31'!A:C,3,0)</f>
        <v>营业</v>
      </c>
      <c r="F1233" s="63">
        <f>VLOOKUP(C1233,[2]面积!A:B,2,0)</f>
        <v>53.15</v>
      </c>
      <c r="G1233" s="57" t="str">
        <f>IF(OR(E1233="营业",E1233="装修中"),VLOOKUP(C1233,[2]当前组织架构!C:H,6,0),"")</f>
        <v>江远洋</v>
      </c>
      <c r="H1233" s="57" t="str">
        <f>IF(OR(E1233="营业",E1233="装修中"),VLOOKUP(C1233,[2]当前组织架构!C:H,5,0),"")</f>
        <v>郭静</v>
      </c>
      <c r="I1233" s="58">
        <v>146898.17000000001</v>
      </c>
      <c r="J1233" s="58">
        <v>4278.5900000000302</v>
      </c>
      <c r="K1233" s="58">
        <v>142619.57999999999</v>
      </c>
      <c r="L1233" s="58">
        <v>8430.9599999999991</v>
      </c>
      <c r="M1233" s="58">
        <v>7636.8</v>
      </c>
      <c r="N1233" s="58">
        <v>6721.81</v>
      </c>
      <c r="O1233" s="58">
        <v>20810.939999999999</v>
      </c>
      <c r="P1233" s="58">
        <v>0</v>
      </c>
      <c r="Q1233" s="58">
        <v>-107.478964502351</v>
      </c>
      <c r="R1233" s="58">
        <v>43493.031035497603</v>
      </c>
      <c r="S1233" s="58">
        <v>11269.311034247001</v>
      </c>
      <c r="T1233" s="58">
        <v>0</v>
      </c>
      <c r="U1233" s="58">
        <v>4529.96</v>
      </c>
      <c r="V1233" s="58">
        <v>59292.302069744597</v>
      </c>
      <c r="W1233" s="58">
        <v>83327.277930255397</v>
      </c>
      <c r="X1233" s="58">
        <v>18390.830000000002</v>
      </c>
      <c r="Y1233" s="58">
        <v>1327.51</v>
      </c>
      <c r="Z1233" s="58">
        <v>502.01</v>
      </c>
      <c r="AA1233" s="58">
        <v>3862.63</v>
      </c>
      <c r="AB1233" s="58">
        <v>314.49283018867999</v>
      </c>
      <c r="AC1233" s="58">
        <v>0</v>
      </c>
      <c r="AD1233" s="58">
        <v>24397.472830188701</v>
      </c>
      <c r="AE1233" s="58">
        <v>0</v>
      </c>
      <c r="AF1233" s="58">
        <v>0</v>
      </c>
      <c r="AG1233" s="58">
        <v>422.51</v>
      </c>
      <c r="AH1233" s="58">
        <v>0</v>
      </c>
      <c r="AI1233" s="58">
        <v>0</v>
      </c>
      <c r="AJ1233" s="58">
        <v>456</v>
      </c>
      <c r="AK1233" s="58">
        <v>0</v>
      </c>
      <c r="AL1233" s="58">
        <v>0</v>
      </c>
      <c r="AM1233" s="58">
        <v>1335.34</v>
      </c>
      <c r="AN1233" s="58">
        <v>800</v>
      </c>
      <c r="AO1233" s="58">
        <v>428.06</v>
      </c>
      <c r="AP1233" s="58">
        <v>0</v>
      </c>
      <c r="AQ1233" s="58">
        <v>0</v>
      </c>
      <c r="AR1233" s="58">
        <v>0</v>
      </c>
      <c r="AS1233" s="58">
        <v>0</v>
      </c>
      <c r="AT1233" s="58">
        <v>0</v>
      </c>
      <c r="AU1233" s="58">
        <v>0</v>
      </c>
      <c r="AV1233" s="58">
        <v>1683.3843872878499</v>
      </c>
      <c r="AW1233" s="58">
        <v>5125.2943872878504</v>
      </c>
      <c r="AX1233" s="58">
        <v>18602.5</v>
      </c>
      <c r="AY1233" s="58">
        <v>5210.8999999999996</v>
      </c>
      <c r="AZ1233" s="58">
        <v>23813.4</v>
      </c>
      <c r="BA1233" s="58">
        <v>29991.110712778798</v>
      </c>
    </row>
    <row r="1234" spans="1:53">
      <c r="A1234" s="56">
        <v>202407</v>
      </c>
      <c r="B1234" s="56" t="s">
        <v>528</v>
      </c>
      <c r="C1234" s="56" t="s">
        <v>395</v>
      </c>
      <c r="D1234" s="56" t="s">
        <v>394</v>
      </c>
      <c r="E1234" s="62" t="str">
        <f>VLOOKUP(C1234,'[2]2024年门店-截止10.31'!A:C,3,0)</f>
        <v>营业</v>
      </c>
      <c r="F1234" s="63">
        <f>VLOOKUP(C1234,[2]面积!A:B,2,0)</f>
        <v>115</v>
      </c>
      <c r="G1234" s="57" t="str">
        <f>IF(OR(E1234="营业",E1234="装修中"),VLOOKUP(C1234,[2]当前组织架构!C:H,6,0),"")</f>
        <v>江远洋</v>
      </c>
      <c r="H1234" s="57" t="str">
        <f>IF(OR(E1234="营业",E1234="装修中"),VLOOKUP(C1234,[2]当前组织架构!C:H,5,0),"")</f>
        <v>胡肖肖</v>
      </c>
      <c r="I1234" s="58">
        <v>126308.61</v>
      </c>
      <c r="J1234" s="58">
        <v>3678.89</v>
      </c>
      <c r="K1234" s="58">
        <v>122629.72</v>
      </c>
      <c r="L1234" s="58">
        <v>7832.35</v>
      </c>
      <c r="M1234" s="58">
        <v>7274.42</v>
      </c>
      <c r="N1234" s="58">
        <v>5035.76</v>
      </c>
      <c r="O1234" s="58">
        <v>18671.080000000002</v>
      </c>
      <c r="P1234" s="58">
        <v>0</v>
      </c>
      <c r="Q1234" s="58">
        <v>-618.33608883968304</v>
      </c>
      <c r="R1234" s="58">
        <v>38195.2739111603</v>
      </c>
      <c r="S1234" s="58">
        <v>6435.4603519992497</v>
      </c>
      <c r="T1234" s="58">
        <v>0</v>
      </c>
      <c r="U1234" s="58">
        <v>6411.91</v>
      </c>
      <c r="V1234" s="58">
        <v>51042.6442631596</v>
      </c>
      <c r="W1234" s="58">
        <v>71587.075736840401</v>
      </c>
      <c r="X1234" s="58">
        <v>15572.56</v>
      </c>
      <c r="Y1234" s="58">
        <v>485.82</v>
      </c>
      <c r="Z1234" s="58">
        <v>780</v>
      </c>
      <c r="AA1234" s="58">
        <v>1258.1500000000001</v>
      </c>
      <c r="AB1234" s="58">
        <v>952.89924528301901</v>
      </c>
      <c r="AC1234" s="58">
        <v>0</v>
      </c>
      <c r="AD1234" s="58">
        <v>19049.429245283001</v>
      </c>
      <c r="AE1234" s="58">
        <v>1000</v>
      </c>
      <c r="AF1234" s="58">
        <v>0</v>
      </c>
      <c r="AG1234" s="58">
        <v>113.18</v>
      </c>
      <c r="AH1234" s="58">
        <v>0</v>
      </c>
      <c r="AI1234" s="58">
        <v>0</v>
      </c>
      <c r="AJ1234" s="58">
        <v>0</v>
      </c>
      <c r="AK1234" s="58">
        <v>0</v>
      </c>
      <c r="AL1234" s="58">
        <v>0</v>
      </c>
      <c r="AM1234" s="58">
        <v>910.78</v>
      </c>
      <c r="AN1234" s="58">
        <v>500</v>
      </c>
      <c r="AO1234" s="58">
        <v>333.93</v>
      </c>
      <c r="AP1234" s="58">
        <v>0</v>
      </c>
      <c r="AQ1234" s="58">
        <v>0</v>
      </c>
      <c r="AR1234" s="58">
        <v>0</v>
      </c>
      <c r="AS1234" s="58">
        <v>0</v>
      </c>
      <c r="AT1234" s="58">
        <v>0</v>
      </c>
      <c r="AU1234" s="58">
        <v>0</v>
      </c>
      <c r="AV1234" s="58">
        <v>2043.52616060887</v>
      </c>
      <c r="AW1234" s="58">
        <v>4901.4161606088701</v>
      </c>
      <c r="AX1234" s="58">
        <v>12687.4</v>
      </c>
      <c r="AY1234" s="58">
        <v>8074.07</v>
      </c>
      <c r="AZ1234" s="58">
        <v>20761.47</v>
      </c>
      <c r="BA1234" s="58">
        <v>26874.760330948498</v>
      </c>
    </row>
    <row r="1235" spans="1:53">
      <c r="A1235" s="56">
        <v>202407</v>
      </c>
      <c r="B1235" s="56" t="s">
        <v>531</v>
      </c>
      <c r="C1235" s="56" t="s">
        <v>174</v>
      </c>
      <c r="D1235" s="56" t="s">
        <v>436</v>
      </c>
      <c r="E1235" s="62" t="str">
        <f>VLOOKUP(C1235,'[2]2024年门店-截止10.31'!A:C,3,0)</f>
        <v>营业</v>
      </c>
      <c r="F1235" s="63">
        <f>VLOOKUP(C1235,[2]面积!A:B,2,0)</f>
        <v>57</v>
      </c>
      <c r="G1235" s="57" t="str">
        <f>IF(OR(E1235="营业",E1235="装修中"),VLOOKUP(C1235,[2]当前组织架构!C:H,6,0),"")</f>
        <v>刘佳</v>
      </c>
      <c r="H1235" s="57" t="str">
        <f>IF(OR(E1235="营业",E1235="装修中"),VLOOKUP(C1235,[2]当前组织架构!C:H,5,0),"")</f>
        <v>刘传良</v>
      </c>
      <c r="I1235" s="58">
        <v>148693.56</v>
      </c>
      <c r="J1235" s="58">
        <v>8416.6200000000008</v>
      </c>
      <c r="K1235" s="58">
        <v>140276.94</v>
      </c>
      <c r="L1235" s="58">
        <v>6794.47</v>
      </c>
      <c r="M1235" s="58">
        <v>6561.16</v>
      </c>
      <c r="N1235" s="58">
        <v>9445.27</v>
      </c>
      <c r="O1235" s="58">
        <v>20616.16</v>
      </c>
      <c r="P1235" s="58">
        <v>0</v>
      </c>
      <c r="Q1235" s="58">
        <v>-693.46742683311902</v>
      </c>
      <c r="R1235" s="58">
        <v>42723.592573166898</v>
      </c>
      <c r="S1235" s="58">
        <v>7126.4954343735199</v>
      </c>
      <c r="T1235" s="58">
        <v>0</v>
      </c>
      <c r="U1235" s="58">
        <v>2110.09</v>
      </c>
      <c r="V1235" s="58">
        <v>51960.178007540402</v>
      </c>
      <c r="W1235" s="58">
        <v>88316.761992459593</v>
      </c>
      <c r="X1235" s="58">
        <v>28827.67</v>
      </c>
      <c r="Y1235" s="58">
        <v>1445.47</v>
      </c>
      <c r="Z1235" s="58">
        <v>69.680000000000007</v>
      </c>
      <c r="AA1235" s="58">
        <v>8416.9500000000007</v>
      </c>
      <c r="AB1235" s="58">
        <v>2351.6481132075501</v>
      </c>
      <c r="AC1235" s="58">
        <v>0</v>
      </c>
      <c r="AD1235" s="58">
        <v>41111.418113207597</v>
      </c>
      <c r="AE1235" s="58">
        <v>199.07</v>
      </c>
      <c r="AF1235" s="58">
        <v>0</v>
      </c>
      <c r="AG1235" s="58">
        <v>187.76</v>
      </c>
      <c r="AH1235" s="58">
        <v>200</v>
      </c>
      <c r="AI1235" s="58">
        <v>936</v>
      </c>
      <c r="AJ1235" s="58">
        <v>578.22</v>
      </c>
      <c r="AK1235" s="58">
        <v>0</v>
      </c>
      <c r="AL1235" s="58">
        <v>0</v>
      </c>
      <c r="AM1235" s="58">
        <v>2669.16</v>
      </c>
      <c r="AN1235" s="58">
        <v>0</v>
      </c>
      <c r="AO1235" s="58">
        <v>539.83000000000004</v>
      </c>
      <c r="AP1235" s="58">
        <v>300</v>
      </c>
      <c r="AQ1235" s="58">
        <v>0</v>
      </c>
      <c r="AR1235" s="58">
        <v>0</v>
      </c>
      <c r="AS1235" s="58">
        <v>0</v>
      </c>
      <c r="AT1235" s="58">
        <v>0</v>
      </c>
      <c r="AU1235" s="58">
        <v>0</v>
      </c>
      <c r="AV1235" s="58">
        <v>2049.19755904152</v>
      </c>
      <c r="AW1235" s="58">
        <v>7659.2375590415204</v>
      </c>
      <c r="AX1235" s="58">
        <v>40714.285714285703</v>
      </c>
      <c r="AY1235" s="58">
        <v>6461.3207547169804</v>
      </c>
      <c r="AZ1235" s="58">
        <v>47175.606469002698</v>
      </c>
      <c r="BA1235" s="58">
        <v>-7629.50014879221</v>
      </c>
    </row>
    <row r="1236" spans="1:53">
      <c r="A1236" s="56">
        <v>202407</v>
      </c>
      <c r="B1236" s="56" t="s">
        <v>528</v>
      </c>
      <c r="C1236" s="56" t="s">
        <v>432</v>
      </c>
      <c r="D1236" s="56" t="s">
        <v>431</v>
      </c>
      <c r="E1236" s="62" t="str">
        <f>VLOOKUP(C1236,'[2]2024年门店-截止10.31'!A:C,3,0)</f>
        <v>营业</v>
      </c>
      <c r="F1236" s="63">
        <f>VLOOKUP(C1236,[2]面积!A:B,2,0)</f>
        <v>82</v>
      </c>
      <c r="G1236" s="57" t="str">
        <f>IF(OR(E1236="营业",E1236="装修中"),VLOOKUP(C1236,[2]当前组织架构!C:H,6,0),"")</f>
        <v>戴斌</v>
      </c>
      <c r="H1236" s="57" t="str">
        <f>IF(OR(E1236="营业",E1236="装修中"),VLOOKUP(C1236,[2]当前组织架构!C:H,5,0),"")</f>
        <v>池甜</v>
      </c>
      <c r="I1236" s="58">
        <v>233927.99</v>
      </c>
      <c r="J1236" s="58">
        <v>6813.44</v>
      </c>
      <c r="K1236" s="58">
        <v>227114.55</v>
      </c>
      <c r="L1236" s="58">
        <v>12327.87</v>
      </c>
      <c r="M1236" s="58">
        <v>10023.44</v>
      </c>
      <c r="N1236" s="58">
        <v>10554.45</v>
      </c>
      <c r="O1236" s="58">
        <v>28428.65</v>
      </c>
      <c r="P1236" s="58">
        <v>0</v>
      </c>
      <c r="Q1236" s="58">
        <v>-977.11290422842796</v>
      </c>
      <c r="R1236" s="58">
        <v>60357.297095771602</v>
      </c>
      <c r="S1236" s="58">
        <v>9914.2922459536894</v>
      </c>
      <c r="T1236" s="58">
        <v>0</v>
      </c>
      <c r="U1236" s="58">
        <v>4174.97</v>
      </c>
      <c r="V1236" s="58">
        <v>74446.559341725297</v>
      </c>
      <c r="W1236" s="58">
        <v>152667.990658275</v>
      </c>
      <c r="X1236" s="58">
        <v>24850.720000000001</v>
      </c>
      <c r="Y1236" s="58">
        <v>5281.5</v>
      </c>
      <c r="Z1236" s="58">
        <v>259.77999999999997</v>
      </c>
      <c r="AA1236" s="58">
        <v>4164.84</v>
      </c>
      <c r="AB1236" s="58">
        <v>456.74603773585</v>
      </c>
      <c r="AC1236" s="58">
        <v>0</v>
      </c>
      <c r="AD1236" s="58">
        <v>35013.586037735797</v>
      </c>
      <c r="AE1236" s="58">
        <v>0</v>
      </c>
      <c r="AF1236" s="58">
        <v>135.11000000000001</v>
      </c>
      <c r="AG1236" s="58">
        <v>601.80999999999995</v>
      </c>
      <c r="AH1236" s="58">
        <v>249.59</v>
      </c>
      <c r="AI1236" s="58">
        <v>1208</v>
      </c>
      <c r="AJ1236" s="58">
        <v>141.6</v>
      </c>
      <c r="AK1236" s="58">
        <v>0</v>
      </c>
      <c r="AL1236" s="58">
        <v>0</v>
      </c>
      <c r="AM1236" s="58">
        <v>2176.12</v>
      </c>
      <c r="AN1236" s="58">
        <v>1148</v>
      </c>
      <c r="AO1236" s="58">
        <v>844.33</v>
      </c>
      <c r="AP1236" s="58">
        <v>0</v>
      </c>
      <c r="AQ1236" s="58">
        <v>0</v>
      </c>
      <c r="AR1236" s="58">
        <v>0</v>
      </c>
      <c r="AS1236" s="58">
        <v>0</v>
      </c>
      <c r="AT1236" s="58">
        <v>0</v>
      </c>
      <c r="AU1236" s="58">
        <v>0</v>
      </c>
      <c r="AV1236" s="58">
        <v>2440.2146367567202</v>
      </c>
      <c r="AW1236" s="58">
        <v>8944.7746367567197</v>
      </c>
      <c r="AX1236" s="58">
        <v>21067.59</v>
      </c>
      <c r="AY1236" s="58">
        <v>7380</v>
      </c>
      <c r="AZ1236" s="58">
        <v>28447.59</v>
      </c>
      <c r="BA1236" s="58">
        <v>80262.039983782495</v>
      </c>
    </row>
    <row r="1237" spans="1:53">
      <c r="A1237" s="56">
        <v>202407</v>
      </c>
      <c r="B1237" s="56" t="s">
        <v>528</v>
      </c>
      <c r="C1237" s="56" t="s">
        <v>391</v>
      </c>
      <c r="D1237" s="56" t="s">
        <v>390</v>
      </c>
      <c r="E1237" s="62" t="str">
        <f>VLOOKUP(C1237,'[2]2024年门店-截止10.31'!A:C,3,0)</f>
        <v>营业</v>
      </c>
      <c r="F1237" s="63">
        <f>VLOOKUP(C1237,[2]面积!A:B,2,0)</f>
        <v>52.22</v>
      </c>
      <c r="G1237" s="57" t="str">
        <f>IF(OR(E1237="营业",E1237="装修中"),VLOOKUP(C1237,[2]当前组织架构!C:H,6,0),"")</f>
        <v>戴斌</v>
      </c>
      <c r="H1237" s="57" t="str">
        <f>IF(OR(E1237="营业",E1237="装修中"),VLOOKUP(C1237,[2]当前组织架构!C:H,5,0),"")</f>
        <v>王炎根</v>
      </c>
      <c r="I1237" s="58">
        <v>194045.7</v>
      </c>
      <c r="J1237" s="58">
        <v>10983.72</v>
      </c>
      <c r="K1237" s="58">
        <v>183061.98</v>
      </c>
      <c r="L1237" s="58">
        <v>9920.2900000000009</v>
      </c>
      <c r="M1237" s="58">
        <v>10739.8</v>
      </c>
      <c r="N1237" s="58">
        <v>7728.96</v>
      </c>
      <c r="O1237" s="58">
        <v>27237.02</v>
      </c>
      <c r="P1237" s="58">
        <v>0</v>
      </c>
      <c r="Q1237" s="58">
        <v>-886.17385915204602</v>
      </c>
      <c r="R1237" s="58">
        <v>54739.896140848003</v>
      </c>
      <c r="S1237" s="58">
        <v>9336.5120730814997</v>
      </c>
      <c r="T1237" s="58">
        <v>0</v>
      </c>
      <c r="U1237" s="58">
        <v>3733.79</v>
      </c>
      <c r="V1237" s="58">
        <v>67810.198213929398</v>
      </c>
      <c r="W1237" s="58">
        <v>115251.78178607101</v>
      </c>
      <c r="X1237" s="58">
        <v>28443.08</v>
      </c>
      <c r="Y1237" s="58">
        <v>1133.44</v>
      </c>
      <c r="Z1237" s="58">
        <v>0</v>
      </c>
      <c r="AA1237" s="58">
        <v>6057.6</v>
      </c>
      <c r="AB1237" s="58">
        <v>4014.0415094339601</v>
      </c>
      <c r="AC1237" s="58">
        <v>0</v>
      </c>
      <c r="AD1237" s="58">
        <v>39648.161509434001</v>
      </c>
      <c r="AE1237" s="58">
        <v>77.31</v>
      </c>
      <c r="AF1237" s="58">
        <v>209.85</v>
      </c>
      <c r="AG1237" s="58">
        <v>462.7</v>
      </c>
      <c r="AH1237" s="58">
        <v>50</v>
      </c>
      <c r="AI1237" s="58">
        <v>1010</v>
      </c>
      <c r="AJ1237" s="58">
        <v>164.6</v>
      </c>
      <c r="AK1237" s="58">
        <v>0</v>
      </c>
      <c r="AL1237" s="58">
        <v>0</v>
      </c>
      <c r="AM1237" s="58">
        <v>2894.11</v>
      </c>
      <c r="AN1237" s="58">
        <v>0</v>
      </c>
      <c r="AO1237" s="58">
        <v>438.01</v>
      </c>
      <c r="AP1237" s="58">
        <v>0</v>
      </c>
      <c r="AQ1237" s="58">
        <v>0</v>
      </c>
      <c r="AR1237" s="58">
        <v>0</v>
      </c>
      <c r="AS1237" s="58">
        <v>0</v>
      </c>
      <c r="AT1237" s="58">
        <v>0</v>
      </c>
      <c r="AU1237" s="58">
        <v>0</v>
      </c>
      <c r="AV1237" s="58">
        <v>1827.2322468196201</v>
      </c>
      <c r="AW1237" s="58">
        <v>7133.8122468196198</v>
      </c>
      <c r="AX1237" s="58">
        <v>19897.142857142899</v>
      </c>
      <c r="AY1237" s="58">
        <v>5527.8962264150896</v>
      </c>
      <c r="AZ1237" s="58">
        <v>25425.039083558</v>
      </c>
      <c r="BA1237" s="58">
        <v>43044.768946259399</v>
      </c>
    </row>
    <row r="1238" spans="1:53">
      <c r="A1238" s="56">
        <v>202407</v>
      </c>
      <c r="B1238" s="56" t="s">
        <v>528</v>
      </c>
      <c r="C1238" s="56" t="s">
        <v>401</v>
      </c>
      <c r="D1238" s="56" t="s">
        <v>438</v>
      </c>
      <c r="E1238" s="62" t="str">
        <f>VLOOKUP(C1238,'[2]2024年门店-截止10.31'!A:C,3,0)</f>
        <v>营业</v>
      </c>
      <c r="F1238" s="63">
        <f>VLOOKUP(C1238,[2]面积!A:B,2,0)</f>
        <v>66</v>
      </c>
      <c r="G1238" s="57" t="str">
        <f>IF(OR(E1238="营业",E1238="装修中"),VLOOKUP(C1238,[2]当前组织架构!C:H,6,0),"")</f>
        <v>戴斌</v>
      </c>
      <c r="H1238" s="57" t="str">
        <f>IF(OR(E1238="营业",E1238="装修中"),VLOOKUP(C1238,[2]当前组织架构!C:H,5,0),"")</f>
        <v>董婷婷</v>
      </c>
      <c r="I1238" s="58">
        <v>80720.08</v>
      </c>
      <c r="J1238" s="58">
        <v>4569.0600000000004</v>
      </c>
      <c r="K1238" s="58">
        <v>76151.02</v>
      </c>
      <c r="L1238" s="58">
        <v>4102.0600000000004</v>
      </c>
      <c r="M1238" s="58">
        <v>4246.3999999999996</v>
      </c>
      <c r="N1238" s="58">
        <v>7129.39</v>
      </c>
      <c r="O1238" s="58">
        <v>11350.97</v>
      </c>
      <c r="P1238" s="58">
        <v>0</v>
      </c>
      <c r="Q1238" s="58">
        <v>-427.40748997539498</v>
      </c>
      <c r="R1238" s="58">
        <v>26401.412510024598</v>
      </c>
      <c r="S1238" s="58">
        <v>4079.5134372785901</v>
      </c>
      <c r="T1238" s="58">
        <v>0</v>
      </c>
      <c r="U1238" s="58">
        <v>2248.73</v>
      </c>
      <c r="V1238" s="58">
        <v>32729.655947303199</v>
      </c>
      <c r="W1238" s="58">
        <v>43421.364052696801</v>
      </c>
      <c r="X1238" s="58">
        <v>23303.95</v>
      </c>
      <c r="Y1238" s="58">
        <v>2876.47</v>
      </c>
      <c r="Z1238" s="58">
        <v>1165.99</v>
      </c>
      <c r="AA1238" s="58">
        <v>3425.96</v>
      </c>
      <c r="AB1238" s="58">
        <v>2383.5226415094298</v>
      </c>
      <c r="AC1238" s="58">
        <v>0</v>
      </c>
      <c r="AD1238" s="58">
        <v>33155.892641509403</v>
      </c>
      <c r="AE1238" s="58">
        <v>0</v>
      </c>
      <c r="AF1238" s="58">
        <v>0</v>
      </c>
      <c r="AG1238" s="58">
        <v>1143.83</v>
      </c>
      <c r="AH1238" s="58">
        <v>727.27</v>
      </c>
      <c r="AI1238" s="58">
        <v>0</v>
      </c>
      <c r="AJ1238" s="58">
        <v>587.27</v>
      </c>
      <c r="AK1238" s="58">
        <v>0</v>
      </c>
      <c r="AL1238" s="58">
        <v>0</v>
      </c>
      <c r="AM1238" s="58">
        <v>6384.33</v>
      </c>
      <c r="AN1238" s="58">
        <v>8.65</v>
      </c>
      <c r="AO1238" s="58">
        <v>730.77</v>
      </c>
      <c r="AP1238" s="58">
        <v>500</v>
      </c>
      <c r="AQ1238" s="58">
        <v>0</v>
      </c>
      <c r="AR1238" s="58">
        <v>0</v>
      </c>
      <c r="AS1238" s="58">
        <v>0</v>
      </c>
      <c r="AT1238" s="58">
        <v>0</v>
      </c>
      <c r="AU1238" s="58">
        <v>0</v>
      </c>
      <c r="AV1238" s="58">
        <v>2263.8520895869101</v>
      </c>
      <c r="AW1238" s="58">
        <v>12345.9720895869</v>
      </c>
      <c r="AX1238" s="58">
        <v>17857.190476190499</v>
      </c>
      <c r="AY1238" s="58">
        <v>7037.7358490566003</v>
      </c>
      <c r="AZ1238" s="58">
        <v>24894.926325247099</v>
      </c>
      <c r="BA1238" s="58">
        <v>-26975.4270036466</v>
      </c>
    </row>
    <row r="1239" spans="1:53">
      <c r="A1239" s="56">
        <v>202407</v>
      </c>
      <c r="B1239" s="56" t="s">
        <v>528</v>
      </c>
      <c r="C1239" s="56" t="s">
        <v>411</v>
      </c>
      <c r="D1239" s="56" t="s">
        <v>410</v>
      </c>
      <c r="E1239" s="62" t="str">
        <f>VLOOKUP(C1239,'[2]2024年门店-截止10.31'!A:C,3,0)</f>
        <v>营业</v>
      </c>
      <c r="F1239" s="63">
        <f>VLOOKUP(C1239,[2]面积!A:B,2,0)</f>
        <v>50.47</v>
      </c>
      <c r="G1239" s="57" t="str">
        <f>IF(OR(E1239="营业",E1239="装修中"),VLOOKUP(C1239,[2]当前组织架构!C:H,6,0),"")</f>
        <v>孙军</v>
      </c>
      <c r="H1239" s="57" t="str">
        <f>IF(OR(E1239="营业",E1239="装修中"),VLOOKUP(C1239,[2]当前组织架构!C:H,5,0),"")</f>
        <v>郭洋</v>
      </c>
      <c r="I1239" s="58">
        <v>0</v>
      </c>
      <c r="J1239" s="58">
        <v>0</v>
      </c>
      <c r="K1239" s="58">
        <v>0</v>
      </c>
      <c r="L1239" s="58">
        <v>0</v>
      </c>
      <c r="M1239" s="58">
        <v>0</v>
      </c>
      <c r="N1239" s="58">
        <v>1334.4</v>
      </c>
      <c r="O1239" s="58">
        <v>0</v>
      </c>
      <c r="P1239" s="58">
        <v>0</v>
      </c>
      <c r="Q1239" s="58">
        <v>-21.258204968506501</v>
      </c>
      <c r="R1239" s="58">
        <v>1313.1417950314899</v>
      </c>
      <c r="S1239" s="58">
        <v>68.989844195320302</v>
      </c>
      <c r="T1239" s="58">
        <v>0</v>
      </c>
      <c r="U1239" s="58">
        <v>762.5</v>
      </c>
      <c r="V1239" s="58">
        <v>2144.63163922681</v>
      </c>
      <c r="W1239" s="58">
        <v>-2144.63163922681</v>
      </c>
      <c r="X1239" s="58">
        <v>13865.3</v>
      </c>
      <c r="Y1239" s="58">
        <v>62.5</v>
      </c>
      <c r="Z1239" s="58">
        <v>448.73</v>
      </c>
      <c r="AA1239" s="58">
        <v>952.7</v>
      </c>
      <c r="AB1239" s="58">
        <v>2141.4541509433998</v>
      </c>
      <c r="AC1239" s="58">
        <v>0</v>
      </c>
      <c r="AD1239" s="58">
        <v>17470.684150943402</v>
      </c>
      <c r="AE1239" s="58">
        <v>0</v>
      </c>
      <c r="AF1239" s="58">
        <v>0</v>
      </c>
      <c r="AG1239" s="58">
        <v>1027.49</v>
      </c>
      <c r="AH1239" s="58">
        <v>541.66999999999996</v>
      </c>
      <c r="AI1239" s="58">
        <v>0</v>
      </c>
      <c r="AJ1239" s="58">
        <v>273.64</v>
      </c>
      <c r="AK1239" s="58">
        <v>0</v>
      </c>
      <c r="AL1239" s="58">
        <v>0</v>
      </c>
      <c r="AM1239" s="58">
        <v>7139.98</v>
      </c>
      <c r="AN1239" s="58">
        <v>0</v>
      </c>
      <c r="AO1239" s="58">
        <v>540</v>
      </c>
      <c r="AP1239" s="58">
        <v>0</v>
      </c>
      <c r="AQ1239" s="58">
        <v>0</v>
      </c>
      <c r="AR1239" s="58">
        <v>0</v>
      </c>
      <c r="AS1239" s="58">
        <v>0</v>
      </c>
      <c r="AT1239" s="58">
        <v>0</v>
      </c>
      <c r="AU1239" s="58">
        <v>0</v>
      </c>
      <c r="AV1239" s="58">
        <v>1841.8836619139599</v>
      </c>
      <c r="AW1239" s="58">
        <v>11364.663661914001</v>
      </c>
      <c r="AX1239" s="58">
        <v>0</v>
      </c>
      <c r="AY1239" s="58">
        <v>5259.4339622641501</v>
      </c>
      <c r="AZ1239" s="58">
        <v>5259.4339622641501</v>
      </c>
      <c r="BA1239" s="58">
        <v>-36239.413414348397</v>
      </c>
    </row>
    <row r="1240" spans="1:53">
      <c r="A1240" s="56">
        <v>202407</v>
      </c>
      <c r="B1240" s="56" t="s">
        <v>528</v>
      </c>
      <c r="C1240" s="56" t="s">
        <v>399</v>
      </c>
      <c r="D1240" s="56" t="s">
        <v>437</v>
      </c>
      <c r="E1240" s="62" t="str">
        <f>VLOOKUP(C1240,'[2]2024年门店-截止10.31'!A:C,3,0)</f>
        <v>营业</v>
      </c>
      <c r="F1240" s="63">
        <f>VLOOKUP(C1240,[2]面积!A:B,2,0)</f>
        <v>49</v>
      </c>
      <c r="G1240" s="57" t="str">
        <f>IF(OR(E1240="营业",E1240="装修中"),VLOOKUP(C1240,[2]当前组织架构!C:H,6,0),"")</f>
        <v>戴斌</v>
      </c>
      <c r="H1240" s="57" t="str">
        <f>IF(OR(E1240="营业",E1240="装修中"),VLOOKUP(C1240,[2]当前组织架构!C:H,5,0),"")</f>
        <v>王炎根</v>
      </c>
      <c r="I1240" s="58">
        <v>143378.32999999999</v>
      </c>
      <c r="J1240" s="58">
        <v>8115.75</v>
      </c>
      <c r="K1240" s="58">
        <v>135262.57999999999</v>
      </c>
      <c r="L1240" s="58">
        <v>7835.59</v>
      </c>
      <c r="M1240" s="58">
        <v>8309.59</v>
      </c>
      <c r="N1240" s="58">
        <v>8416.17</v>
      </c>
      <c r="O1240" s="58">
        <v>19859.45</v>
      </c>
      <c r="P1240" s="58">
        <v>0</v>
      </c>
      <c r="Q1240" s="58">
        <v>-707.66372247079903</v>
      </c>
      <c r="R1240" s="58">
        <v>43713.1362775292</v>
      </c>
      <c r="S1240" s="58">
        <v>7007.2376985033898</v>
      </c>
      <c r="T1240" s="58">
        <v>0</v>
      </c>
      <c r="U1240" s="58">
        <v>4009.19</v>
      </c>
      <c r="V1240" s="58">
        <v>54729.563976032601</v>
      </c>
      <c r="W1240" s="58">
        <v>80533.016023967401</v>
      </c>
      <c r="X1240" s="58">
        <v>24483.09</v>
      </c>
      <c r="Y1240" s="58">
        <v>1284.3800000000001</v>
      </c>
      <c r="Z1240" s="58">
        <v>929.86</v>
      </c>
      <c r="AA1240" s="58">
        <v>3421.1</v>
      </c>
      <c r="AB1240" s="58">
        <v>2356.0700000000002</v>
      </c>
      <c r="AC1240" s="58">
        <v>0</v>
      </c>
      <c r="AD1240" s="58">
        <v>32474.5</v>
      </c>
      <c r="AE1240" s="58">
        <v>5225</v>
      </c>
      <c r="AF1240" s="58">
        <v>0</v>
      </c>
      <c r="AG1240" s="58">
        <v>1053.76</v>
      </c>
      <c r="AH1240" s="58">
        <v>0</v>
      </c>
      <c r="AI1240" s="58">
        <v>0</v>
      </c>
      <c r="AJ1240" s="58">
        <v>361.07</v>
      </c>
      <c r="AK1240" s="58">
        <v>0</v>
      </c>
      <c r="AL1240" s="58">
        <v>0</v>
      </c>
      <c r="AM1240" s="58">
        <v>6768.32</v>
      </c>
      <c r="AN1240" s="58">
        <v>0</v>
      </c>
      <c r="AO1240" s="58">
        <v>520.74</v>
      </c>
      <c r="AP1240" s="58">
        <v>0</v>
      </c>
      <c r="AQ1240" s="58">
        <v>0</v>
      </c>
      <c r="AR1240" s="58">
        <v>0</v>
      </c>
      <c r="AS1240" s="58">
        <v>0</v>
      </c>
      <c r="AT1240" s="58">
        <v>0</v>
      </c>
      <c r="AU1240" s="58">
        <v>0</v>
      </c>
      <c r="AV1240" s="58">
        <v>1827.2322468196201</v>
      </c>
      <c r="AW1240" s="58">
        <v>15756.122246819599</v>
      </c>
      <c r="AX1240" s="58">
        <v>7956.6666666666697</v>
      </c>
      <c r="AY1240" s="58">
        <v>3004.71698113208</v>
      </c>
      <c r="AZ1240" s="58">
        <v>10961.383647798701</v>
      </c>
      <c r="BA1240" s="58">
        <v>21341.010129349099</v>
      </c>
    </row>
    <row r="1241" spans="1:53">
      <c r="A1241" s="56">
        <v>202407</v>
      </c>
      <c r="B1241" s="56" t="s">
        <v>528</v>
      </c>
      <c r="C1241" s="56" t="s">
        <v>408</v>
      </c>
      <c r="D1241" s="56" t="s">
        <v>407</v>
      </c>
      <c r="E1241" s="62" t="str">
        <f>VLOOKUP(C1241,'[2]2024年门店-截止10.31'!A:C,3,0)</f>
        <v>营业</v>
      </c>
      <c r="F1241" s="63">
        <f>VLOOKUP(C1241,[2]面积!A:B,2,0)</f>
        <v>68.900000000000006</v>
      </c>
      <c r="G1241" s="57" t="str">
        <f>IF(OR(E1241="营业",E1241="装修中"),VLOOKUP(C1241,[2]当前组织架构!C:H,6,0),"")</f>
        <v>孙军</v>
      </c>
      <c r="H1241" s="57" t="str">
        <f>IF(OR(E1241="营业",E1241="装修中"),VLOOKUP(C1241,[2]当前组织架构!C:H,5,0),"")</f>
        <v>郭洋</v>
      </c>
      <c r="I1241" s="58">
        <v>0</v>
      </c>
      <c r="J1241" s="58">
        <v>0</v>
      </c>
      <c r="K1241" s="58">
        <v>0</v>
      </c>
      <c r="L1241" s="58">
        <v>0</v>
      </c>
      <c r="M1241" s="58">
        <v>0</v>
      </c>
      <c r="N1241" s="58">
        <v>0</v>
      </c>
      <c r="O1241" s="58">
        <v>0</v>
      </c>
      <c r="P1241" s="58">
        <v>0</v>
      </c>
      <c r="Q1241" s="58">
        <v>0</v>
      </c>
      <c r="R1241" s="58">
        <v>0</v>
      </c>
      <c r="S1241" s="58">
        <v>0</v>
      </c>
      <c r="T1241" s="58">
        <v>0</v>
      </c>
      <c r="U1241" s="58">
        <v>95.52</v>
      </c>
      <c r="V1241" s="58">
        <v>95.52</v>
      </c>
      <c r="W1241" s="58">
        <v>-95.52</v>
      </c>
      <c r="X1241" s="58">
        <v>19500.5</v>
      </c>
      <c r="Y1241" s="58">
        <v>179</v>
      </c>
      <c r="Z1241" s="58">
        <v>0</v>
      </c>
      <c r="AA1241" s="58">
        <v>4465.6400000000003</v>
      </c>
      <c r="AB1241" s="58">
        <v>505.81905660376998</v>
      </c>
      <c r="AC1241" s="58">
        <v>0</v>
      </c>
      <c r="AD1241" s="58">
        <v>24650.959056603799</v>
      </c>
      <c r="AE1241" s="58">
        <v>1500</v>
      </c>
      <c r="AF1241" s="58">
        <v>0</v>
      </c>
      <c r="AG1241" s="58">
        <v>0</v>
      </c>
      <c r="AH1241" s="58">
        <v>0</v>
      </c>
      <c r="AI1241" s="58">
        <v>0</v>
      </c>
      <c r="AJ1241" s="58">
        <v>0</v>
      </c>
      <c r="AK1241" s="58">
        <v>0</v>
      </c>
      <c r="AL1241" s="58">
        <v>0</v>
      </c>
      <c r="AM1241" s="58">
        <v>0</v>
      </c>
      <c r="AN1241" s="58">
        <v>0</v>
      </c>
      <c r="AO1241" s="58">
        <v>0</v>
      </c>
      <c r="AP1241" s="58">
        <v>2000</v>
      </c>
      <c r="AQ1241" s="58">
        <v>0</v>
      </c>
      <c r="AR1241" s="58">
        <v>0</v>
      </c>
      <c r="AS1241" s="58">
        <v>0</v>
      </c>
      <c r="AT1241" s="58">
        <v>0</v>
      </c>
      <c r="AU1241" s="58">
        <v>0</v>
      </c>
      <c r="AV1241" s="58">
        <v>0</v>
      </c>
      <c r="AW1241" s="58">
        <v>3500</v>
      </c>
      <c r="AX1241" s="58">
        <v>25810.161904761899</v>
      </c>
      <c r="AY1241" s="58">
        <v>4485</v>
      </c>
      <c r="AZ1241" s="58">
        <v>30295.161904761899</v>
      </c>
      <c r="BA1241" s="58">
        <v>-58541.640961365702</v>
      </c>
    </row>
    <row r="1242" spans="1:53">
      <c r="A1242" s="56">
        <v>202407</v>
      </c>
      <c r="B1242" s="56" t="s">
        <v>532</v>
      </c>
      <c r="C1242" s="56" t="s">
        <v>440</v>
      </c>
      <c r="D1242" s="56" t="s">
        <v>439</v>
      </c>
      <c r="E1242" s="62" t="str">
        <f>VLOOKUP(C1242,'[2]2024年门店-截止10.31'!A:C,3,0)</f>
        <v>营业</v>
      </c>
      <c r="F1242" s="63">
        <f>VLOOKUP(C1242,[2]面积!A:B,2,0)</f>
        <v>205</v>
      </c>
      <c r="G1242" s="57" t="str">
        <f>IF(OR(E1242="营业",E1242="装修中"),VLOOKUP(C1242,[2]当前组织架构!C:H,6,0),"")</f>
        <v>江远洋</v>
      </c>
      <c r="H1242" s="57" t="str">
        <f>IF(OR(E1242="营业",E1242="装修中"),VLOOKUP(C1242,[2]当前组织架构!C:H,5,0),"")</f>
        <v>郭静</v>
      </c>
      <c r="I1242" s="58">
        <v>0</v>
      </c>
      <c r="J1242" s="58">
        <v>0</v>
      </c>
      <c r="K1242" s="58">
        <v>0</v>
      </c>
      <c r="L1242" s="58">
        <v>0</v>
      </c>
      <c r="M1242" s="58">
        <v>0</v>
      </c>
      <c r="N1242" s="58">
        <v>0</v>
      </c>
      <c r="O1242" s="58">
        <v>0</v>
      </c>
      <c r="P1242" s="58">
        <v>0</v>
      </c>
      <c r="Q1242" s="58">
        <v>0</v>
      </c>
      <c r="R1242" s="58">
        <v>0</v>
      </c>
      <c r="S1242" s="58">
        <v>0</v>
      </c>
      <c r="T1242" s="58">
        <v>0</v>
      </c>
      <c r="U1242" s="58">
        <v>0</v>
      </c>
      <c r="V1242" s="58">
        <v>0</v>
      </c>
      <c r="W1242" s="58">
        <v>0</v>
      </c>
      <c r="X1242" s="58">
        <v>0</v>
      </c>
      <c r="Y1242" s="58">
        <v>0</v>
      </c>
      <c r="Z1242" s="58">
        <v>0</v>
      </c>
      <c r="AA1242" s="58">
        <v>0</v>
      </c>
      <c r="AB1242" s="58">
        <v>0</v>
      </c>
      <c r="AC1242" s="58">
        <v>0</v>
      </c>
      <c r="AD1242" s="58">
        <v>0</v>
      </c>
      <c r="AE1242" s="58">
        <v>0</v>
      </c>
      <c r="AF1242" s="58">
        <v>0</v>
      </c>
      <c r="AG1242" s="58">
        <v>0</v>
      </c>
      <c r="AH1242" s="58">
        <v>0</v>
      </c>
      <c r="AI1242" s="58">
        <v>0</v>
      </c>
      <c r="AJ1242" s="58">
        <v>0</v>
      </c>
      <c r="AK1242" s="58">
        <v>0</v>
      </c>
      <c r="AL1242" s="58">
        <v>0</v>
      </c>
      <c r="AM1242" s="58">
        <v>0</v>
      </c>
      <c r="AN1242" s="58">
        <v>4100</v>
      </c>
      <c r="AO1242" s="58">
        <v>0</v>
      </c>
      <c r="AP1242" s="58">
        <v>0</v>
      </c>
      <c r="AQ1242" s="58">
        <v>0</v>
      </c>
      <c r="AR1242" s="58">
        <v>0</v>
      </c>
      <c r="AS1242" s="58">
        <v>0</v>
      </c>
      <c r="AT1242" s="58">
        <v>0</v>
      </c>
      <c r="AU1242" s="58">
        <v>0</v>
      </c>
      <c r="AV1242" s="58">
        <v>0</v>
      </c>
      <c r="AW1242" s="58">
        <v>4100</v>
      </c>
      <c r="AX1242" s="58">
        <v>0</v>
      </c>
      <c r="AY1242" s="58">
        <v>0</v>
      </c>
      <c r="AZ1242" s="58">
        <v>0</v>
      </c>
      <c r="BA1242" s="58">
        <v>-4100</v>
      </c>
    </row>
    <row r="1243" spans="1:53">
      <c r="A1243" s="56">
        <v>202407</v>
      </c>
      <c r="B1243" s="56" t="s">
        <v>528</v>
      </c>
      <c r="C1243" s="56" t="s">
        <v>406</v>
      </c>
      <c r="D1243" s="56" t="s">
        <v>400</v>
      </c>
      <c r="E1243" s="62" t="str">
        <f>VLOOKUP(C1243,'[2]2024年门店-截止10.31'!A:C,3,0)</f>
        <v>营业</v>
      </c>
      <c r="F1243" s="63">
        <f>VLOOKUP(C1243,[2]面积!A:B,2,0)</f>
        <v>63</v>
      </c>
      <c r="G1243" s="57" t="str">
        <f>IF(OR(E1243="营业",E1243="装修中"),VLOOKUP(C1243,[2]当前组织架构!C:H,6,0),"")</f>
        <v>孙军</v>
      </c>
      <c r="H1243" s="57" t="str">
        <f>IF(OR(E1243="营业",E1243="装修中"),VLOOKUP(C1243,[2]当前组织架构!C:H,5,0),"")</f>
        <v>郭洋</v>
      </c>
      <c r="I1243" s="58">
        <v>0</v>
      </c>
      <c r="J1243" s="58">
        <v>0</v>
      </c>
      <c r="K1243" s="58">
        <v>0</v>
      </c>
      <c r="L1243" s="58">
        <v>0</v>
      </c>
      <c r="M1243" s="58">
        <v>0</v>
      </c>
      <c r="N1243" s="58">
        <v>0</v>
      </c>
      <c r="O1243" s="58">
        <v>0</v>
      </c>
      <c r="P1243" s="58">
        <v>0</v>
      </c>
      <c r="Q1243" s="58">
        <v>0</v>
      </c>
      <c r="R1243" s="58">
        <v>0</v>
      </c>
      <c r="S1243" s="58">
        <v>0</v>
      </c>
      <c r="T1243" s="58">
        <v>0</v>
      </c>
      <c r="U1243" s="58">
        <v>0</v>
      </c>
      <c r="V1243" s="58">
        <v>0</v>
      </c>
      <c r="W1243" s="58">
        <v>0</v>
      </c>
      <c r="X1243" s="58">
        <v>6700</v>
      </c>
      <c r="Y1243" s="58">
        <v>13</v>
      </c>
      <c r="Z1243" s="58">
        <v>0</v>
      </c>
      <c r="AA1243" s="58">
        <v>2276.8200000000002</v>
      </c>
      <c r="AB1243" s="58">
        <v>123.727169811321</v>
      </c>
      <c r="AC1243" s="58">
        <v>0</v>
      </c>
      <c r="AD1243" s="58">
        <v>9113.5471698113197</v>
      </c>
      <c r="AE1243" s="58">
        <v>1000</v>
      </c>
      <c r="AF1243" s="58">
        <v>0</v>
      </c>
      <c r="AG1243" s="58">
        <v>0</v>
      </c>
      <c r="AH1243" s="58">
        <v>0</v>
      </c>
      <c r="AI1243" s="58">
        <v>0</v>
      </c>
      <c r="AJ1243" s="58">
        <v>0</v>
      </c>
      <c r="AK1243" s="58">
        <v>0</v>
      </c>
      <c r="AL1243" s="58">
        <v>0</v>
      </c>
      <c r="AM1243" s="58">
        <v>0</v>
      </c>
      <c r="AN1243" s="58">
        <v>0</v>
      </c>
      <c r="AO1243" s="58">
        <v>0</v>
      </c>
      <c r="AP1243" s="58">
        <v>0</v>
      </c>
      <c r="AQ1243" s="58">
        <v>0</v>
      </c>
      <c r="AR1243" s="58">
        <v>0</v>
      </c>
      <c r="AS1243" s="58">
        <v>0</v>
      </c>
      <c r="AT1243" s="58">
        <v>0</v>
      </c>
      <c r="AU1243" s="58">
        <v>0</v>
      </c>
      <c r="AV1243" s="58">
        <v>0</v>
      </c>
      <c r="AW1243" s="58">
        <v>1000</v>
      </c>
      <c r="AX1243" s="58">
        <v>0</v>
      </c>
      <c r="AY1243" s="58">
        <v>0</v>
      </c>
      <c r="AZ1243" s="58">
        <v>0</v>
      </c>
      <c r="BA1243" s="58">
        <v>-10113.5471698113</v>
      </c>
    </row>
    <row r="1244" spans="1:53">
      <c r="A1244" s="56">
        <v>202407</v>
      </c>
      <c r="B1244" s="56" t="s">
        <v>528</v>
      </c>
      <c r="C1244" s="56" t="s">
        <v>136</v>
      </c>
      <c r="D1244" s="56" t="s">
        <v>409</v>
      </c>
      <c r="E1244" s="62" t="str">
        <f>VLOOKUP(C1244,'[2]2024年门店-截止10.31'!A:C,3,0)</f>
        <v>营业</v>
      </c>
      <c r="F1244" s="63">
        <f>VLOOKUP(C1244,[2]面积!A:B,2,0)</f>
        <v>52.11</v>
      </c>
      <c r="G1244" s="57" t="str">
        <f>IF(OR(E1244="营业",E1244="装修中"),VLOOKUP(C1244,[2]当前组织架构!C:H,6,0),"")</f>
        <v>孙军</v>
      </c>
      <c r="H1244" s="57" t="str">
        <f>IF(OR(E1244="营业",E1244="装修中"),VLOOKUP(C1244,[2]当前组织架构!C:H,5,0),"")</f>
        <v>殷艳花</v>
      </c>
      <c r="I1244" s="58">
        <v>0</v>
      </c>
      <c r="J1244" s="58">
        <v>0</v>
      </c>
      <c r="K1244" s="58">
        <v>0</v>
      </c>
      <c r="L1244" s="58">
        <v>0</v>
      </c>
      <c r="M1244" s="58">
        <v>0</v>
      </c>
      <c r="N1244" s="58">
        <v>0</v>
      </c>
      <c r="O1244" s="58">
        <v>0</v>
      </c>
      <c r="P1244" s="58">
        <v>0</v>
      </c>
      <c r="Q1244" s="58">
        <v>0</v>
      </c>
      <c r="R1244" s="58">
        <v>0</v>
      </c>
      <c r="S1244" s="58">
        <v>0</v>
      </c>
      <c r="T1244" s="58">
        <v>0</v>
      </c>
      <c r="U1244" s="58">
        <v>0</v>
      </c>
      <c r="V1244" s="58">
        <v>0</v>
      </c>
      <c r="W1244" s="58">
        <v>0</v>
      </c>
      <c r="X1244" s="58">
        <v>0</v>
      </c>
      <c r="Y1244" s="58">
        <v>0</v>
      </c>
      <c r="Z1244" s="58">
        <v>0</v>
      </c>
      <c r="AA1244" s="58">
        <v>0</v>
      </c>
      <c r="AB1244" s="58">
        <v>0</v>
      </c>
      <c r="AC1244" s="58">
        <v>0</v>
      </c>
      <c r="AD1244" s="58">
        <v>0</v>
      </c>
      <c r="AE1244" s="58">
        <v>0</v>
      </c>
      <c r="AF1244" s="58">
        <v>0</v>
      </c>
      <c r="AG1244" s="58">
        <v>0</v>
      </c>
      <c r="AH1244" s="58">
        <v>0</v>
      </c>
      <c r="AI1244" s="58">
        <v>0</v>
      </c>
      <c r="AJ1244" s="58">
        <v>0</v>
      </c>
      <c r="AK1244" s="58">
        <v>0</v>
      </c>
      <c r="AL1244" s="58">
        <v>0</v>
      </c>
      <c r="AM1244" s="58">
        <v>0</v>
      </c>
      <c r="AN1244" s="58">
        <v>0</v>
      </c>
      <c r="AO1244" s="58">
        <v>0</v>
      </c>
      <c r="AP1244" s="58">
        <v>1000</v>
      </c>
      <c r="AQ1244" s="58">
        <v>0</v>
      </c>
      <c r="AR1244" s="58">
        <v>0</v>
      </c>
      <c r="AS1244" s="58">
        <v>0</v>
      </c>
      <c r="AT1244" s="58">
        <v>0</v>
      </c>
      <c r="AU1244" s="58">
        <v>0</v>
      </c>
      <c r="AV1244" s="58">
        <v>0</v>
      </c>
      <c r="AW1244" s="58">
        <v>1000</v>
      </c>
      <c r="AX1244" s="58">
        <v>1948.7904761904799</v>
      </c>
      <c r="AY1244" s="58">
        <v>2447.4716981132101</v>
      </c>
      <c r="AZ1244" s="58">
        <v>4396.2621743036898</v>
      </c>
      <c r="BA1244" s="58">
        <v>-5396.2621743036898</v>
      </c>
    </row>
    <row r="1245" spans="1:53">
      <c r="A1245" s="56">
        <v>202407</v>
      </c>
      <c r="B1245" s="56" t="s">
        <v>531</v>
      </c>
      <c r="C1245" s="56" t="s">
        <v>413</v>
      </c>
      <c r="D1245" s="56" t="s">
        <v>412</v>
      </c>
      <c r="E1245" s="62" t="str">
        <f>VLOOKUP(C1245,'[2]2024年门店-截止10.31'!A:C,3,0)</f>
        <v>营业</v>
      </c>
      <c r="F1245" s="63">
        <f>VLOOKUP(C1245,[2]面积!A:B,2,0)</f>
        <v>62</v>
      </c>
      <c r="G1245" s="57" t="str">
        <f>IF(OR(E1245="营业",E1245="装修中"),VLOOKUP(C1245,[2]当前组织架构!C:H,6,0),"")</f>
        <v>刘佳</v>
      </c>
      <c r="H1245" s="57" t="str">
        <f>IF(OR(E1245="营业",E1245="装修中"),VLOOKUP(C1245,[2]当前组织架构!C:H,5,0),"")</f>
        <v>袁春福</v>
      </c>
      <c r="I1245" s="58">
        <v>0</v>
      </c>
      <c r="J1245" s="58">
        <v>0</v>
      </c>
      <c r="K1245" s="58">
        <v>0</v>
      </c>
      <c r="L1245" s="58">
        <v>0</v>
      </c>
      <c r="M1245" s="58">
        <v>0</v>
      </c>
      <c r="N1245" s="58">
        <v>0</v>
      </c>
      <c r="O1245" s="58">
        <v>0</v>
      </c>
      <c r="P1245" s="58">
        <v>0</v>
      </c>
      <c r="Q1245" s="58">
        <v>0</v>
      </c>
      <c r="R1245" s="58">
        <v>0</v>
      </c>
      <c r="S1245" s="58">
        <v>0</v>
      </c>
      <c r="T1245" s="58">
        <v>0</v>
      </c>
      <c r="U1245" s="58">
        <v>0</v>
      </c>
      <c r="V1245" s="58">
        <v>0</v>
      </c>
      <c r="W1245" s="58">
        <v>0</v>
      </c>
      <c r="X1245" s="58">
        <v>0</v>
      </c>
      <c r="Y1245" s="58">
        <v>0</v>
      </c>
      <c r="Z1245" s="58">
        <v>0</v>
      </c>
      <c r="AA1245" s="58">
        <v>0</v>
      </c>
      <c r="AB1245" s="58">
        <v>0</v>
      </c>
      <c r="AC1245" s="58">
        <v>0</v>
      </c>
      <c r="AD1245" s="58">
        <v>0</v>
      </c>
      <c r="AE1245" s="58">
        <v>0</v>
      </c>
      <c r="AF1245" s="58">
        <v>0</v>
      </c>
      <c r="AG1245" s="58">
        <v>0</v>
      </c>
      <c r="AH1245" s="58">
        <v>0</v>
      </c>
      <c r="AI1245" s="58">
        <v>0</v>
      </c>
      <c r="AJ1245" s="58">
        <v>0</v>
      </c>
      <c r="AK1245" s="58">
        <v>0</v>
      </c>
      <c r="AL1245" s="58">
        <v>0</v>
      </c>
      <c r="AM1245" s="58">
        <v>0</v>
      </c>
      <c r="AN1245" s="58">
        <v>1500</v>
      </c>
      <c r="AO1245" s="58">
        <v>0</v>
      </c>
      <c r="AP1245" s="58">
        <v>0</v>
      </c>
      <c r="AQ1245" s="58">
        <v>0</v>
      </c>
      <c r="AR1245" s="58">
        <v>0</v>
      </c>
      <c r="AS1245" s="58">
        <v>0</v>
      </c>
      <c r="AT1245" s="58">
        <v>0</v>
      </c>
      <c r="AU1245" s="58">
        <v>0</v>
      </c>
      <c r="AV1245" s="58">
        <v>0</v>
      </c>
      <c r="AW1245" s="58">
        <v>1500</v>
      </c>
      <c r="AX1245" s="58">
        <v>0</v>
      </c>
      <c r="AY1245" s="58">
        <v>1151.6099999999999</v>
      </c>
      <c r="AZ1245" s="58">
        <v>1151.6099999999999</v>
      </c>
      <c r="BA1245" s="58">
        <v>-2651.61</v>
      </c>
    </row>
    <row r="1246" spans="1:53">
      <c r="A1246" s="56">
        <v>202407</v>
      </c>
      <c r="B1246" s="56" t="s">
        <v>528</v>
      </c>
      <c r="C1246" s="56" t="s">
        <v>252</v>
      </c>
      <c r="D1246" s="56" t="s">
        <v>251</v>
      </c>
      <c r="E1246" s="62" t="str">
        <f>VLOOKUP(C1246,'[2]2024年门店-截止10.31'!A:C,3,0)</f>
        <v>已闭店</v>
      </c>
      <c r="F1246" s="63">
        <f>VLOOKUP(C1246,[2]面积!A:B,2,0)</f>
        <v>74.5</v>
      </c>
      <c r="G1246" s="57" t="str">
        <f>IF(OR(E1246="营业",E1246="装修中"),VLOOKUP(C1246,[2]当前组织架构!C:H,6,0),"")</f>
        <v/>
      </c>
      <c r="H1246" s="57" t="str">
        <f>IF(OR(E1246="营业",E1246="装修中"),VLOOKUP(C1246,[2]当前组织架构!C:H,5,0),"")</f>
        <v/>
      </c>
      <c r="I1246" s="58">
        <v>0</v>
      </c>
      <c r="J1246" s="58">
        <v>0</v>
      </c>
      <c r="K1246" s="58">
        <v>0</v>
      </c>
      <c r="L1246" s="58">
        <v>0</v>
      </c>
      <c r="M1246" s="58">
        <v>0</v>
      </c>
      <c r="N1246" s="58">
        <v>0</v>
      </c>
      <c r="O1246" s="58">
        <v>0</v>
      </c>
      <c r="P1246" s="58">
        <v>0</v>
      </c>
      <c r="Q1246" s="58">
        <v>0</v>
      </c>
      <c r="R1246" s="58">
        <v>0</v>
      </c>
      <c r="S1246" s="58">
        <v>0</v>
      </c>
      <c r="T1246" s="58">
        <v>0</v>
      </c>
      <c r="U1246" s="58">
        <v>16.98</v>
      </c>
      <c r="V1246" s="58">
        <v>16.98</v>
      </c>
      <c r="W1246" s="58">
        <v>-16.98</v>
      </c>
      <c r="X1246" s="58">
        <v>0</v>
      </c>
      <c r="Y1246" s="58">
        <v>0</v>
      </c>
      <c r="Z1246" s="58">
        <v>0</v>
      </c>
      <c r="AA1246" s="58">
        <v>0</v>
      </c>
      <c r="AB1246" s="58">
        <v>0</v>
      </c>
      <c r="AC1246" s="58">
        <v>0</v>
      </c>
      <c r="AD1246" s="58">
        <v>0</v>
      </c>
      <c r="AE1246" s="58">
        <v>0</v>
      </c>
      <c r="AF1246" s="58">
        <v>0</v>
      </c>
      <c r="AG1246" s="58">
        <v>94.1</v>
      </c>
      <c r="AH1246" s="58">
        <v>470.43</v>
      </c>
      <c r="AI1246" s="58">
        <v>0</v>
      </c>
      <c r="AJ1246" s="58">
        <v>0</v>
      </c>
      <c r="AK1246" s="58">
        <v>0</v>
      </c>
      <c r="AL1246" s="58">
        <v>0</v>
      </c>
      <c r="AM1246" s="58">
        <v>76.98</v>
      </c>
      <c r="AN1246" s="58">
        <v>2532.02</v>
      </c>
      <c r="AO1246" s="58">
        <v>21.78</v>
      </c>
      <c r="AP1246" s="58">
        <v>0</v>
      </c>
      <c r="AQ1246" s="58">
        <v>96</v>
      </c>
      <c r="AR1246" s="58">
        <v>0</v>
      </c>
      <c r="AS1246" s="58">
        <v>0</v>
      </c>
      <c r="AT1246" s="58">
        <v>0</v>
      </c>
      <c r="AU1246" s="58">
        <v>0</v>
      </c>
      <c r="AV1246" s="58">
        <v>0</v>
      </c>
      <c r="AW1246" s="58">
        <v>3291.31</v>
      </c>
      <c r="AX1246" s="58">
        <v>0</v>
      </c>
      <c r="AY1246" s="58">
        <v>0</v>
      </c>
      <c r="AZ1246" s="58">
        <v>0</v>
      </c>
      <c r="BA1246" s="58">
        <v>-3308.29</v>
      </c>
    </row>
    <row r="1247" spans="1:53">
      <c r="A1247" s="56">
        <v>202407</v>
      </c>
      <c r="B1247" s="56" t="s">
        <v>531</v>
      </c>
      <c r="C1247" s="56" t="s">
        <v>444</v>
      </c>
      <c r="D1247" s="56" t="s">
        <v>173</v>
      </c>
      <c r="E1247" s="62" t="str">
        <f>VLOOKUP(C1247,'[2]2024年门店-截止10.31'!A:C,3,0)</f>
        <v>已闭店</v>
      </c>
      <c r="F1247" s="63">
        <f>VLOOKUP(C1247,[2]面积!A:B,2,0)</f>
        <v>119.8</v>
      </c>
      <c r="G1247" s="57" t="str">
        <f>IF(OR(E1247="营业",E1247="装修中"),VLOOKUP(C1247,[2]当前组织架构!C:H,6,0),"")</f>
        <v/>
      </c>
      <c r="H1247" s="57" t="str">
        <f>IF(OR(E1247="营业",E1247="装修中"),VLOOKUP(C1247,[2]当前组织架构!C:H,5,0),"")</f>
        <v/>
      </c>
      <c r="I1247" s="58">
        <v>0</v>
      </c>
      <c r="J1247" s="58">
        <v>0</v>
      </c>
      <c r="K1247" s="58">
        <v>0</v>
      </c>
      <c r="L1247" s="58">
        <v>0</v>
      </c>
      <c r="M1247" s="58">
        <v>0</v>
      </c>
      <c r="N1247" s="58">
        <v>0</v>
      </c>
      <c r="O1247" s="58">
        <v>0</v>
      </c>
      <c r="P1247" s="58">
        <v>0</v>
      </c>
      <c r="Q1247" s="58">
        <v>0</v>
      </c>
      <c r="R1247" s="58">
        <v>0</v>
      </c>
      <c r="S1247" s="58">
        <v>0</v>
      </c>
      <c r="T1247" s="58">
        <v>0</v>
      </c>
      <c r="U1247" s="58">
        <v>41.51</v>
      </c>
      <c r="V1247" s="58">
        <v>41.51</v>
      </c>
      <c r="W1247" s="58">
        <v>-41.51</v>
      </c>
      <c r="X1247" s="58">
        <v>0</v>
      </c>
      <c r="Y1247" s="58">
        <v>0</v>
      </c>
      <c r="Z1247" s="58">
        <v>0</v>
      </c>
      <c r="AA1247" s="58">
        <v>0</v>
      </c>
      <c r="AB1247" s="58">
        <v>0</v>
      </c>
      <c r="AC1247" s="58">
        <v>0</v>
      </c>
      <c r="AD1247" s="58">
        <v>0</v>
      </c>
      <c r="AE1247" s="58">
        <v>954.95</v>
      </c>
      <c r="AF1247" s="58">
        <v>0</v>
      </c>
      <c r="AG1247" s="58">
        <v>41</v>
      </c>
      <c r="AH1247" s="58">
        <v>249.79</v>
      </c>
      <c r="AI1247" s="58">
        <v>0</v>
      </c>
      <c r="AJ1247" s="58">
        <v>0</v>
      </c>
      <c r="AK1247" s="58">
        <v>0</v>
      </c>
      <c r="AL1247" s="58">
        <v>0</v>
      </c>
      <c r="AM1247" s="58">
        <v>0</v>
      </c>
      <c r="AN1247" s="58">
        <v>0</v>
      </c>
      <c r="AO1247" s="58">
        <v>20.05</v>
      </c>
      <c r="AP1247" s="58">
        <v>0</v>
      </c>
      <c r="AQ1247" s="58">
        <v>0</v>
      </c>
      <c r="AR1247" s="58">
        <v>0</v>
      </c>
      <c r="AS1247" s="58">
        <v>0</v>
      </c>
      <c r="AT1247" s="58">
        <v>0</v>
      </c>
      <c r="AU1247" s="58">
        <v>0</v>
      </c>
      <c r="AV1247" s="58">
        <v>0</v>
      </c>
      <c r="AW1247" s="58">
        <v>1265.79</v>
      </c>
      <c r="AX1247" s="58">
        <v>0</v>
      </c>
      <c r="AY1247" s="58">
        <v>14.150943396226401</v>
      </c>
      <c r="AZ1247" s="58">
        <v>14.150943396226401</v>
      </c>
      <c r="BA1247" s="58">
        <v>-1321.4509433962301</v>
      </c>
    </row>
    <row r="1248" spans="1:53">
      <c r="A1248" s="56">
        <v>202407</v>
      </c>
      <c r="B1248" s="56" t="s">
        <v>531</v>
      </c>
      <c r="C1248" s="56" t="s">
        <v>186</v>
      </c>
      <c r="D1248" s="56" t="s">
        <v>185</v>
      </c>
      <c r="E1248" s="62" t="str">
        <f>VLOOKUP(C1248,'[2]2024年门店-截止10.31'!A:C,3,0)</f>
        <v>已闭店</v>
      </c>
      <c r="F1248" s="63">
        <f>VLOOKUP(C1248,[2]面积!A:B,2,0)</f>
        <v>78</v>
      </c>
      <c r="G1248" s="57" t="str">
        <f>IF(OR(E1248="营业",E1248="装修中"),VLOOKUP(C1248,[2]当前组织架构!C:H,6,0),"")</f>
        <v/>
      </c>
      <c r="H1248" s="57" t="str">
        <f>IF(OR(E1248="营业",E1248="装修中"),VLOOKUP(C1248,[2]当前组织架构!C:H,5,0),"")</f>
        <v/>
      </c>
      <c r="I1248" s="58">
        <v>0</v>
      </c>
      <c r="J1248" s="58">
        <v>0</v>
      </c>
      <c r="K1248" s="58">
        <v>0</v>
      </c>
      <c r="L1248" s="58">
        <v>-399.13</v>
      </c>
      <c r="M1248" s="58">
        <v>-0.86</v>
      </c>
      <c r="N1248" s="58">
        <v>0</v>
      </c>
      <c r="O1248" s="58">
        <v>0</v>
      </c>
      <c r="P1248" s="58">
        <v>0</v>
      </c>
      <c r="Q1248" s="58">
        <v>6.3887337387418501</v>
      </c>
      <c r="R1248" s="58">
        <v>-393.60126626125799</v>
      </c>
      <c r="S1248" s="58">
        <v>-24.556685106692399</v>
      </c>
      <c r="T1248" s="58">
        <v>0</v>
      </c>
      <c r="U1248" s="58">
        <v>112.26</v>
      </c>
      <c r="V1248" s="58">
        <v>-305.89795136795101</v>
      </c>
      <c r="W1248" s="58">
        <v>305.89795136795101</v>
      </c>
      <c r="X1248" s="58">
        <v>0</v>
      </c>
      <c r="Y1248" s="58">
        <v>0</v>
      </c>
      <c r="Z1248" s="58">
        <v>0</v>
      </c>
      <c r="AA1248" s="58">
        <v>0</v>
      </c>
      <c r="AB1248" s="58">
        <v>0</v>
      </c>
      <c r="AC1248" s="58">
        <v>0</v>
      </c>
      <c r="AD1248" s="58">
        <v>0</v>
      </c>
      <c r="AE1248" s="58">
        <v>0</v>
      </c>
      <c r="AF1248" s="58">
        <v>0</v>
      </c>
      <c r="AG1248" s="58">
        <v>0</v>
      </c>
      <c r="AH1248" s="58">
        <v>0</v>
      </c>
      <c r="AI1248" s="58">
        <v>748</v>
      </c>
      <c r="AJ1248" s="58">
        <v>0</v>
      </c>
      <c r="AK1248" s="58">
        <v>0</v>
      </c>
      <c r="AL1248" s="58">
        <v>0</v>
      </c>
      <c r="AM1248" s="58">
        <v>0</v>
      </c>
      <c r="AN1248" s="58">
        <v>207.55</v>
      </c>
      <c r="AO1248" s="58">
        <v>0</v>
      </c>
      <c r="AP1248" s="58">
        <v>0</v>
      </c>
      <c r="AQ1248" s="58">
        <v>0</v>
      </c>
      <c r="AR1248" s="58">
        <v>0</v>
      </c>
      <c r="AS1248" s="58">
        <v>0</v>
      </c>
      <c r="AT1248" s="58">
        <v>0</v>
      </c>
      <c r="AU1248" s="58">
        <v>0</v>
      </c>
      <c r="AV1248" s="58">
        <v>2634.3743335249001</v>
      </c>
      <c r="AW1248" s="58">
        <v>3589.9243335248998</v>
      </c>
      <c r="AX1248" s="57">
        <v>5920.6952380952398</v>
      </c>
      <c r="AY1248" s="57">
        <v>283.30188679245299</v>
      </c>
      <c r="AZ1248" s="58">
        <v>6203.99712488769</v>
      </c>
      <c r="BA1248" s="58">
        <v>-9488.0235070446397</v>
      </c>
    </row>
    <row r="1249" spans="1:53">
      <c r="A1249" s="56">
        <v>202407</v>
      </c>
      <c r="B1249" s="56" t="s">
        <v>528</v>
      </c>
      <c r="C1249" s="56" t="s">
        <v>102</v>
      </c>
      <c r="D1249" s="56" t="s">
        <v>101</v>
      </c>
      <c r="E1249" s="62" t="str">
        <f>VLOOKUP(C1249,'[2]2024年门店-截止10.31'!A:C,3,0)</f>
        <v>已闭店</v>
      </c>
      <c r="F1249" s="63">
        <f>VLOOKUP(C1249,[2]面积!A:B,2,0)</f>
        <v>87.1</v>
      </c>
      <c r="G1249" s="57" t="str">
        <f>IF(OR(E1249="营业",E1249="装修中"),VLOOKUP(C1249,[2]当前组织架构!C:H,6,0),"")</f>
        <v/>
      </c>
      <c r="H1249" s="57" t="str">
        <f>IF(OR(E1249="营业",E1249="装修中"),VLOOKUP(C1249,[2]当前组织架构!C:H,5,0),"")</f>
        <v/>
      </c>
      <c r="I1249" s="58">
        <v>0</v>
      </c>
      <c r="J1249" s="58">
        <v>0</v>
      </c>
      <c r="K1249" s="58">
        <v>0</v>
      </c>
      <c r="L1249" s="58">
        <v>-237.43</v>
      </c>
      <c r="M1249" s="58">
        <v>88.15</v>
      </c>
      <c r="N1249" s="58">
        <v>0</v>
      </c>
      <c r="O1249" s="58">
        <v>211.21</v>
      </c>
      <c r="P1249" s="58">
        <v>0</v>
      </c>
      <c r="Q1249" s="58">
        <v>-0.98660119431924997</v>
      </c>
      <c r="R1249" s="58">
        <v>60.9433988056808</v>
      </c>
      <c r="S1249" s="58">
        <v>53.300594535418099</v>
      </c>
      <c r="T1249" s="58">
        <v>0</v>
      </c>
      <c r="U1249" s="58">
        <v>210.85</v>
      </c>
      <c r="V1249" s="58">
        <v>325.09399334109901</v>
      </c>
      <c r="W1249" s="58">
        <v>-325.09399334109901</v>
      </c>
      <c r="X1249" s="58">
        <v>0</v>
      </c>
      <c r="Y1249" s="58">
        <v>0</v>
      </c>
      <c r="Z1249" s="58">
        <v>0</v>
      </c>
      <c r="AA1249" s="58">
        <v>0</v>
      </c>
      <c r="AB1249" s="58">
        <v>0</v>
      </c>
      <c r="AC1249" s="58">
        <v>0</v>
      </c>
      <c r="AD1249" s="58">
        <v>0</v>
      </c>
      <c r="AE1249" s="58">
        <v>8101.17</v>
      </c>
      <c r="AF1249" s="58">
        <v>0</v>
      </c>
      <c r="AG1249" s="58">
        <v>21.9</v>
      </c>
      <c r="AH1249" s="58">
        <v>1431.3</v>
      </c>
      <c r="AI1249" s="58">
        <v>0</v>
      </c>
      <c r="AJ1249" s="58">
        <v>0</v>
      </c>
      <c r="AK1249" s="58">
        <v>0</v>
      </c>
      <c r="AL1249" s="58">
        <v>0</v>
      </c>
      <c r="AM1249" s="58">
        <v>0</v>
      </c>
      <c r="AN1249" s="58">
        <v>566.04</v>
      </c>
      <c r="AO1249" s="58">
        <v>0</v>
      </c>
      <c r="AP1249" s="58">
        <v>0</v>
      </c>
      <c r="AQ1249" s="58">
        <v>123</v>
      </c>
      <c r="AR1249" s="58">
        <v>0</v>
      </c>
      <c r="AS1249" s="58">
        <v>0</v>
      </c>
      <c r="AT1249" s="58">
        <v>0</v>
      </c>
      <c r="AU1249" s="58">
        <v>0</v>
      </c>
      <c r="AV1249" s="58">
        <v>2292.45466534449</v>
      </c>
      <c r="AW1249" s="58">
        <v>12535.864665344499</v>
      </c>
      <c r="AX1249" s="58">
        <v>-21.0285714285714</v>
      </c>
      <c r="AY1249" s="58">
        <v>0</v>
      </c>
      <c r="AZ1249" s="58">
        <v>-21.0285714285714</v>
      </c>
      <c r="BA1249" s="58">
        <v>-12839.930087257</v>
      </c>
    </row>
    <row r="1250" spans="1:53">
      <c r="A1250" s="56">
        <v>202407</v>
      </c>
      <c r="B1250" s="56" t="s">
        <v>528</v>
      </c>
      <c r="C1250" s="56" t="s">
        <v>53</v>
      </c>
      <c r="D1250" s="56" t="s">
        <v>52</v>
      </c>
      <c r="E1250" s="62" t="str">
        <f>VLOOKUP(C1250,'[2]2024年门店-截止10.31'!A:C,3,0)</f>
        <v>已闭店</v>
      </c>
      <c r="F1250" s="63">
        <f>VLOOKUP(C1250,[2]面积!A:B,2,0)</f>
        <v>80</v>
      </c>
      <c r="G1250" s="57" t="str">
        <f>IF(OR(E1250="营业",E1250="装修中"),VLOOKUP(C1250,[2]当前组织架构!C:H,6,0),"")</f>
        <v/>
      </c>
      <c r="H1250" s="57" t="str">
        <f>IF(OR(E1250="营业",E1250="装修中"),VLOOKUP(C1250,[2]当前组织架构!C:H,5,0),"")</f>
        <v/>
      </c>
      <c r="I1250" s="58">
        <v>0</v>
      </c>
      <c r="J1250" s="58">
        <v>0</v>
      </c>
      <c r="K1250" s="58">
        <v>0</v>
      </c>
      <c r="L1250" s="58">
        <v>-447.19</v>
      </c>
      <c r="M1250" s="58">
        <v>-0.64</v>
      </c>
      <c r="N1250" s="58">
        <v>0</v>
      </c>
      <c r="O1250" s="58">
        <v>2.5</v>
      </c>
      <c r="P1250" s="58">
        <v>0</v>
      </c>
      <c r="Q1250" s="58">
        <v>7.0945117046050603</v>
      </c>
      <c r="R1250" s="58">
        <v>-438.23548829539499</v>
      </c>
      <c r="S1250" s="58">
        <v>-22.431019372151599</v>
      </c>
      <c r="T1250" s="58">
        <v>0</v>
      </c>
      <c r="U1250" s="58">
        <v>40.57</v>
      </c>
      <c r="V1250" s="58">
        <v>-420.09650766754697</v>
      </c>
      <c r="W1250" s="58">
        <v>420.09650766754697</v>
      </c>
      <c r="X1250" s="58">
        <v>2707.6</v>
      </c>
      <c r="Y1250" s="58">
        <v>0</v>
      </c>
      <c r="Z1250" s="58">
        <v>0</v>
      </c>
      <c r="AA1250" s="58">
        <v>4268.58</v>
      </c>
      <c r="AB1250" s="58">
        <v>380.36301886792</v>
      </c>
      <c r="AC1250" s="58">
        <v>20000</v>
      </c>
      <c r="AD1250" s="58">
        <v>27356.543018867898</v>
      </c>
      <c r="AE1250" s="58">
        <v>0</v>
      </c>
      <c r="AF1250" s="58">
        <v>0</v>
      </c>
      <c r="AG1250" s="58">
        <v>185.8</v>
      </c>
      <c r="AH1250" s="58">
        <v>137</v>
      </c>
      <c r="AI1250" s="58">
        <v>0</v>
      </c>
      <c r="AJ1250" s="58">
        <v>0</v>
      </c>
      <c r="AK1250" s="58">
        <v>0</v>
      </c>
      <c r="AL1250" s="58">
        <v>0</v>
      </c>
      <c r="AM1250" s="58">
        <v>-29.2</v>
      </c>
      <c r="AN1250" s="58">
        <v>245.28</v>
      </c>
      <c r="AO1250" s="58">
        <v>0</v>
      </c>
      <c r="AP1250" s="58">
        <v>0</v>
      </c>
      <c r="AQ1250" s="58">
        <v>0</v>
      </c>
      <c r="AR1250" s="58">
        <v>0</v>
      </c>
      <c r="AS1250" s="58">
        <v>0</v>
      </c>
      <c r="AT1250" s="58">
        <v>0</v>
      </c>
      <c r="AU1250" s="58">
        <v>0</v>
      </c>
      <c r="AV1250" s="58">
        <v>2116.47631690048</v>
      </c>
      <c r="AW1250" s="58">
        <v>2655.3563169004801</v>
      </c>
      <c r="AX1250" s="58">
        <v>0</v>
      </c>
      <c r="AY1250" s="58">
        <v>266.64</v>
      </c>
      <c r="AZ1250" s="58">
        <v>266.64</v>
      </c>
      <c r="BA1250" s="58">
        <v>-29858.4428281008</v>
      </c>
    </row>
    <row r="1251" spans="1:53">
      <c r="A1251" s="56">
        <v>202407</v>
      </c>
      <c r="B1251" s="56" t="s">
        <v>528</v>
      </c>
      <c r="C1251" s="56" t="s">
        <v>248</v>
      </c>
      <c r="D1251" s="56" t="s">
        <v>247</v>
      </c>
      <c r="E1251" s="62" t="str">
        <f>VLOOKUP(C1251,'[2]2024年门店-截止10.31'!A:C,3,0)</f>
        <v>已闭店</v>
      </c>
      <c r="F1251" s="63">
        <f>VLOOKUP(C1251,[2]面积!A:B,2,0)</f>
        <v>81.34</v>
      </c>
      <c r="G1251" s="57" t="str">
        <f>IF(OR(E1251="营业",E1251="装修中"),VLOOKUP(C1251,[2]当前组织架构!C:H,6,0),"")</f>
        <v/>
      </c>
      <c r="H1251" s="57" t="str">
        <f>IF(OR(E1251="营业",E1251="装修中"),VLOOKUP(C1251,[2]当前组织架构!C:H,5,0),"")</f>
        <v/>
      </c>
      <c r="I1251" s="58">
        <v>0</v>
      </c>
      <c r="J1251" s="58">
        <v>0</v>
      </c>
      <c r="K1251" s="58">
        <v>0</v>
      </c>
      <c r="L1251" s="58">
        <v>0</v>
      </c>
      <c r="M1251" s="58">
        <v>0</v>
      </c>
      <c r="N1251" s="58">
        <v>0</v>
      </c>
      <c r="O1251" s="58">
        <v>0</v>
      </c>
      <c r="P1251" s="58">
        <v>0</v>
      </c>
      <c r="Q1251" s="58">
        <v>0</v>
      </c>
      <c r="R1251" s="58">
        <v>0</v>
      </c>
      <c r="S1251" s="58">
        <v>0</v>
      </c>
      <c r="T1251" s="58">
        <v>0</v>
      </c>
      <c r="U1251" s="58">
        <v>0</v>
      </c>
      <c r="V1251" s="58">
        <v>0</v>
      </c>
      <c r="W1251" s="58">
        <v>0</v>
      </c>
      <c r="X1251" s="58">
        <v>0</v>
      </c>
      <c r="Y1251" s="58">
        <v>0</v>
      </c>
      <c r="Z1251" s="58">
        <v>0</v>
      </c>
      <c r="AA1251" s="58">
        <v>0</v>
      </c>
      <c r="AB1251" s="58">
        <v>0</v>
      </c>
      <c r="AC1251" s="58">
        <v>0</v>
      </c>
      <c r="AD1251" s="58">
        <v>0</v>
      </c>
      <c r="AE1251" s="58">
        <v>0</v>
      </c>
      <c r="AF1251" s="58">
        <v>0</v>
      </c>
      <c r="AG1251" s="58">
        <v>0</v>
      </c>
      <c r="AH1251" s="58">
        <v>68.38</v>
      </c>
      <c r="AI1251" s="58">
        <v>0</v>
      </c>
      <c r="AJ1251" s="58">
        <v>0</v>
      </c>
      <c r="AK1251" s="58">
        <v>0</v>
      </c>
      <c r="AL1251" s="58">
        <v>0</v>
      </c>
      <c r="AM1251" s="58">
        <v>0</v>
      </c>
      <c r="AN1251" s="58">
        <v>0</v>
      </c>
      <c r="AO1251" s="58">
        <v>0</v>
      </c>
      <c r="AP1251" s="58">
        <v>0</v>
      </c>
      <c r="AQ1251" s="58">
        <v>0</v>
      </c>
      <c r="AR1251" s="58">
        <v>0</v>
      </c>
      <c r="AS1251" s="58">
        <v>0</v>
      </c>
      <c r="AT1251" s="58">
        <v>0</v>
      </c>
      <c r="AU1251" s="58">
        <v>0</v>
      </c>
      <c r="AV1251" s="58">
        <v>0</v>
      </c>
      <c r="AW1251" s="58">
        <v>68.38</v>
      </c>
      <c r="AX1251" s="58">
        <v>0</v>
      </c>
      <c r="AY1251" s="58">
        <v>0</v>
      </c>
      <c r="AZ1251" s="58">
        <v>0</v>
      </c>
      <c r="BA1251" s="58">
        <v>-68.38</v>
      </c>
    </row>
    <row r="1252" spans="1:53">
      <c r="A1252" s="56">
        <v>202407</v>
      </c>
      <c r="B1252" s="56" t="s">
        <v>528</v>
      </c>
      <c r="C1252" s="56" t="s">
        <v>270</v>
      </c>
      <c r="D1252" s="56" t="s">
        <v>269</v>
      </c>
      <c r="E1252" s="62" t="str">
        <f>VLOOKUP(C1252,'[2]2024年门店-截止10.31'!A:C,3,0)</f>
        <v>已闭店</v>
      </c>
      <c r="F1252" s="63">
        <f>VLOOKUP(C1252,[2]面积!A:B,2,0)</f>
        <v>177.86</v>
      </c>
      <c r="G1252" s="57" t="str">
        <f>IF(OR(E1252="营业",E1252="装修中"),VLOOKUP(C1252,[2]当前组织架构!C:H,6,0),"")</f>
        <v/>
      </c>
      <c r="H1252" s="57" t="str">
        <f>IF(OR(E1252="营业",E1252="装修中"),VLOOKUP(C1252,[2]当前组织架构!C:H,5,0),"")</f>
        <v/>
      </c>
      <c r="I1252" s="58">
        <v>0</v>
      </c>
      <c r="J1252" s="58">
        <v>0</v>
      </c>
      <c r="K1252" s="58">
        <v>0</v>
      </c>
      <c r="L1252" s="58">
        <v>0</v>
      </c>
      <c r="M1252" s="58">
        <v>0</v>
      </c>
      <c r="N1252" s="58">
        <v>0</v>
      </c>
      <c r="O1252" s="58">
        <v>0</v>
      </c>
      <c r="P1252" s="58">
        <v>0</v>
      </c>
      <c r="Q1252" s="58">
        <v>0</v>
      </c>
      <c r="R1252" s="58">
        <v>0</v>
      </c>
      <c r="S1252" s="58">
        <v>0</v>
      </c>
      <c r="T1252" s="58">
        <v>0</v>
      </c>
      <c r="U1252" s="58">
        <v>0</v>
      </c>
      <c r="V1252" s="58">
        <v>0</v>
      </c>
      <c r="W1252" s="58">
        <v>0</v>
      </c>
      <c r="X1252" s="58">
        <v>0</v>
      </c>
      <c r="Y1252" s="58">
        <v>0</v>
      </c>
      <c r="Z1252" s="58">
        <v>0</v>
      </c>
      <c r="AA1252" s="58">
        <v>0</v>
      </c>
      <c r="AB1252" s="58">
        <v>0</v>
      </c>
      <c r="AC1252" s="58">
        <v>0</v>
      </c>
      <c r="AD1252" s="58">
        <v>0</v>
      </c>
      <c r="AE1252" s="58">
        <v>0</v>
      </c>
      <c r="AF1252" s="58">
        <v>0</v>
      </c>
      <c r="AG1252" s="58">
        <v>0</v>
      </c>
      <c r="AH1252" s="58">
        <v>0</v>
      </c>
      <c r="AI1252" s="58">
        <v>0</v>
      </c>
      <c r="AJ1252" s="58">
        <v>0</v>
      </c>
      <c r="AK1252" s="58">
        <v>0</v>
      </c>
      <c r="AL1252" s="58">
        <v>0</v>
      </c>
      <c r="AM1252" s="58">
        <v>0</v>
      </c>
      <c r="AN1252" s="58">
        <v>0</v>
      </c>
      <c r="AO1252" s="58">
        <v>0</v>
      </c>
      <c r="AP1252" s="58">
        <v>0</v>
      </c>
      <c r="AQ1252" s="58">
        <v>0</v>
      </c>
      <c r="AR1252" s="58">
        <v>0</v>
      </c>
      <c r="AS1252" s="58">
        <v>0</v>
      </c>
      <c r="AT1252" s="58">
        <v>0</v>
      </c>
      <c r="AU1252" s="58">
        <v>0</v>
      </c>
      <c r="AV1252" s="58">
        <v>0</v>
      </c>
      <c r="AW1252" s="58">
        <v>0</v>
      </c>
      <c r="AX1252" s="58">
        <v>0</v>
      </c>
      <c r="AY1252" s="58">
        <v>0</v>
      </c>
      <c r="AZ1252" s="58">
        <v>0</v>
      </c>
      <c r="BA1252" s="58">
        <v>0</v>
      </c>
    </row>
    <row r="1253" spans="1:53">
      <c r="A1253" s="56">
        <v>202407</v>
      </c>
      <c r="B1253" s="56" t="s">
        <v>528</v>
      </c>
      <c r="C1253" s="56" t="s">
        <v>62</v>
      </c>
      <c r="D1253" s="56" t="s">
        <v>61</v>
      </c>
      <c r="E1253" s="62" t="str">
        <f>VLOOKUP(C1253,'[2]2024年门店-截止10.31'!A:C,3,0)</f>
        <v>已闭店</v>
      </c>
      <c r="F1253" s="63">
        <f>VLOOKUP(C1253,[2]面积!A:B,2,0)</f>
        <v>153</v>
      </c>
      <c r="G1253" s="57" t="str">
        <f>IF(OR(E1253="营业",E1253="装修中"),VLOOKUP(C1253,[2]当前组织架构!C:H,6,0),"")</f>
        <v/>
      </c>
      <c r="H1253" s="57" t="str">
        <f>IF(OR(E1253="营业",E1253="装修中"),VLOOKUP(C1253,[2]当前组织架构!C:H,5,0),"")</f>
        <v/>
      </c>
      <c r="I1253" s="58">
        <v>0</v>
      </c>
      <c r="J1253" s="58">
        <v>0</v>
      </c>
      <c r="K1253" s="58">
        <v>0</v>
      </c>
      <c r="L1253" s="58">
        <v>0</v>
      </c>
      <c r="M1253" s="58">
        <v>0</v>
      </c>
      <c r="N1253" s="58">
        <v>0</v>
      </c>
      <c r="O1253" s="58">
        <v>0</v>
      </c>
      <c r="P1253" s="58">
        <v>0</v>
      </c>
      <c r="Q1253" s="58">
        <v>0</v>
      </c>
      <c r="R1253" s="58">
        <v>0</v>
      </c>
      <c r="S1253" s="58">
        <v>0</v>
      </c>
      <c r="T1253" s="58">
        <v>0</v>
      </c>
      <c r="U1253" s="58">
        <v>0</v>
      </c>
      <c r="V1253" s="58">
        <v>0</v>
      </c>
      <c r="W1253" s="58">
        <v>0</v>
      </c>
      <c r="X1253" s="58">
        <v>0</v>
      </c>
      <c r="Y1253" s="58">
        <v>0</v>
      </c>
      <c r="Z1253" s="58">
        <v>0</v>
      </c>
      <c r="AA1253" s="58">
        <v>1673.88</v>
      </c>
      <c r="AB1253" s="58">
        <v>172.38207547169799</v>
      </c>
      <c r="AC1253" s="58">
        <v>13000</v>
      </c>
      <c r="AD1253" s="58">
        <v>14846.262075471701</v>
      </c>
      <c r="AE1253" s="58">
        <v>0</v>
      </c>
      <c r="AF1253" s="58">
        <v>0</v>
      </c>
      <c r="AG1253" s="58">
        <v>0</v>
      </c>
      <c r="AH1253" s="58">
        <v>0</v>
      </c>
      <c r="AI1253" s="58">
        <v>0</v>
      </c>
      <c r="AJ1253" s="58">
        <v>0</v>
      </c>
      <c r="AK1253" s="58">
        <v>0</v>
      </c>
      <c r="AL1253" s="58">
        <v>0</v>
      </c>
      <c r="AM1253" s="58">
        <v>0</v>
      </c>
      <c r="AN1253" s="58">
        <v>0</v>
      </c>
      <c r="AO1253" s="58">
        <v>0</v>
      </c>
      <c r="AP1253" s="58">
        <v>0</v>
      </c>
      <c r="AQ1253" s="58">
        <v>0</v>
      </c>
      <c r="AR1253" s="58">
        <v>0</v>
      </c>
      <c r="AS1253" s="58">
        <v>0</v>
      </c>
      <c r="AT1253" s="58">
        <v>0</v>
      </c>
      <c r="AU1253" s="58">
        <v>0</v>
      </c>
      <c r="AV1253" s="58">
        <v>0</v>
      </c>
      <c r="AW1253" s="58">
        <v>0</v>
      </c>
      <c r="AX1253" s="58">
        <v>0</v>
      </c>
      <c r="AY1253" s="58">
        <v>0</v>
      </c>
      <c r="AZ1253" s="58">
        <v>0</v>
      </c>
      <c r="BA1253" s="58">
        <v>-14846.262075471701</v>
      </c>
    </row>
    <row r="1254" spans="1:53">
      <c r="A1254" s="56">
        <v>202407</v>
      </c>
      <c r="B1254" s="56" t="s">
        <v>528</v>
      </c>
      <c r="C1254" s="56" t="s">
        <v>118</v>
      </c>
      <c r="D1254" s="56" t="s">
        <v>117</v>
      </c>
      <c r="E1254" s="62" t="str">
        <f>VLOOKUP(C1254,'[2]2024年门店-截止10.31'!A:C,3,0)</f>
        <v>已闭店</v>
      </c>
      <c r="F1254" s="63">
        <f>VLOOKUP(C1254,[2]面积!A:B,2,0)</f>
        <v>98</v>
      </c>
      <c r="G1254" s="57" t="str">
        <f>IF(OR(E1254="营业",E1254="装修中"),VLOOKUP(C1254,[2]当前组织架构!C:H,6,0),"")</f>
        <v/>
      </c>
      <c r="H1254" s="57" t="str">
        <f>IF(OR(E1254="营业",E1254="装修中"),VLOOKUP(C1254,[2]当前组织架构!C:H,5,0),"")</f>
        <v/>
      </c>
      <c r="I1254" s="58">
        <v>0</v>
      </c>
      <c r="J1254" s="58">
        <v>0</v>
      </c>
      <c r="K1254" s="58">
        <v>0</v>
      </c>
      <c r="L1254" s="58">
        <v>87.22</v>
      </c>
      <c r="M1254" s="58">
        <v>0</v>
      </c>
      <c r="N1254" s="58">
        <v>0</v>
      </c>
      <c r="O1254" s="58">
        <v>0</v>
      </c>
      <c r="P1254" s="58">
        <v>0</v>
      </c>
      <c r="Q1254" s="58">
        <v>-1.3894938829085299</v>
      </c>
      <c r="R1254" s="58">
        <v>85.830506117091502</v>
      </c>
      <c r="S1254" s="58">
        <v>4.5093631675028698</v>
      </c>
      <c r="T1254" s="58">
        <v>0</v>
      </c>
      <c r="U1254" s="58">
        <v>0</v>
      </c>
      <c r="V1254" s="58">
        <v>90.3398692845943</v>
      </c>
      <c r="W1254" s="58">
        <v>-90.3398692845943</v>
      </c>
      <c r="X1254" s="58">
        <v>0</v>
      </c>
      <c r="Y1254" s="58">
        <v>0</v>
      </c>
      <c r="Z1254" s="58">
        <v>0</v>
      </c>
      <c r="AA1254" s="58">
        <v>0</v>
      </c>
      <c r="AB1254" s="58">
        <v>0</v>
      </c>
      <c r="AC1254" s="58">
        <v>0</v>
      </c>
      <c r="AD1254" s="58">
        <v>0</v>
      </c>
      <c r="AE1254" s="58">
        <v>0</v>
      </c>
      <c r="AF1254" s="58">
        <v>0</v>
      </c>
      <c r="AG1254" s="58">
        <v>0</v>
      </c>
      <c r="AH1254" s="58">
        <v>0</v>
      </c>
      <c r="AI1254" s="58">
        <v>0</v>
      </c>
      <c r="AJ1254" s="58">
        <v>0</v>
      </c>
      <c r="AK1254" s="58">
        <v>0</v>
      </c>
      <c r="AL1254" s="58">
        <v>0</v>
      </c>
      <c r="AM1254" s="58">
        <v>0</v>
      </c>
      <c r="AN1254" s="58">
        <v>0</v>
      </c>
      <c r="AO1254" s="58">
        <v>0</v>
      </c>
      <c r="AP1254" s="58">
        <v>0</v>
      </c>
      <c r="AQ1254" s="58">
        <v>0</v>
      </c>
      <c r="AR1254" s="58">
        <v>0</v>
      </c>
      <c r="AS1254" s="58">
        <v>0</v>
      </c>
      <c r="AT1254" s="58">
        <v>0</v>
      </c>
      <c r="AU1254" s="58">
        <v>0</v>
      </c>
      <c r="AV1254" s="58">
        <v>0</v>
      </c>
      <c r="AW1254" s="58">
        <v>0</v>
      </c>
      <c r="AX1254" s="58">
        <v>0</v>
      </c>
      <c r="AY1254" s="58">
        <v>0</v>
      </c>
      <c r="AZ1254" s="58">
        <v>0</v>
      </c>
      <c r="BA1254" s="58">
        <v>-90.3398692845943</v>
      </c>
    </row>
    <row r="1255" spans="1:53">
      <c r="A1255" s="56">
        <v>202407</v>
      </c>
      <c r="B1255" s="56" t="s">
        <v>528</v>
      </c>
      <c r="C1255" s="56" t="s">
        <v>126</v>
      </c>
      <c r="D1255" s="56" t="s">
        <v>125</v>
      </c>
      <c r="E1255" s="62" t="str">
        <f>VLOOKUP(C1255,'[2]2024年门店-截止10.31'!A:C,3,0)</f>
        <v>已闭店</v>
      </c>
      <c r="F1255" s="63">
        <f>VLOOKUP(C1255,[2]面积!A:B,2,0)</f>
        <v>86.54</v>
      </c>
      <c r="G1255" s="57" t="str">
        <f>IF(OR(E1255="营业",E1255="装修中"),VLOOKUP(C1255,[2]当前组织架构!C:H,6,0),"")</f>
        <v/>
      </c>
      <c r="H1255" s="57" t="str">
        <f>IF(OR(E1255="营业",E1255="装修中"),VLOOKUP(C1255,[2]当前组织架构!C:H,5,0),"")</f>
        <v/>
      </c>
      <c r="I1255" s="58">
        <v>0</v>
      </c>
      <c r="J1255" s="58">
        <v>0</v>
      </c>
      <c r="K1255" s="58">
        <v>0</v>
      </c>
      <c r="L1255" s="58">
        <v>15.51</v>
      </c>
      <c r="M1255" s="58">
        <v>0</v>
      </c>
      <c r="N1255" s="58">
        <v>0</v>
      </c>
      <c r="O1255" s="58">
        <v>0</v>
      </c>
      <c r="P1255" s="58">
        <v>0</v>
      </c>
      <c r="Q1255" s="58">
        <v>-0.24708839857729001</v>
      </c>
      <c r="R1255" s="58">
        <v>15.262911601422701</v>
      </c>
      <c r="S1255" s="58">
        <v>0.80188285631700895</v>
      </c>
      <c r="T1255" s="58">
        <v>0</v>
      </c>
      <c r="U1255" s="58">
        <v>0</v>
      </c>
      <c r="V1255" s="58">
        <v>16.064794457739701</v>
      </c>
      <c r="W1255" s="58">
        <v>-16.064794457739701</v>
      </c>
      <c r="X1255" s="58">
        <v>0</v>
      </c>
      <c r="Y1255" s="58">
        <v>0</v>
      </c>
      <c r="Z1255" s="58">
        <v>0</v>
      </c>
      <c r="AA1255" s="58">
        <v>0</v>
      </c>
      <c r="AB1255" s="58">
        <v>0</v>
      </c>
      <c r="AC1255" s="58">
        <v>0</v>
      </c>
      <c r="AD1255" s="58">
        <v>0</v>
      </c>
      <c r="AE1255" s="58">
        <v>0</v>
      </c>
      <c r="AF1255" s="58">
        <v>0</v>
      </c>
      <c r="AG1255" s="58">
        <v>0</v>
      </c>
      <c r="AH1255" s="58">
        <v>48.4</v>
      </c>
      <c r="AI1255" s="58">
        <v>0</v>
      </c>
      <c r="AJ1255" s="58">
        <v>0</v>
      </c>
      <c r="AK1255" s="58">
        <v>0</v>
      </c>
      <c r="AL1255" s="58">
        <v>0</v>
      </c>
      <c r="AM1255" s="58">
        <v>0</v>
      </c>
      <c r="AN1255" s="58">
        <v>188.68</v>
      </c>
      <c r="AO1255" s="58">
        <v>0</v>
      </c>
      <c r="AP1255" s="58">
        <v>0</v>
      </c>
      <c r="AQ1255" s="58">
        <v>0</v>
      </c>
      <c r="AR1255" s="58">
        <v>0</v>
      </c>
      <c r="AS1255" s="58">
        <v>0</v>
      </c>
      <c r="AT1255" s="58">
        <v>0</v>
      </c>
      <c r="AU1255" s="58">
        <v>0</v>
      </c>
      <c r="AV1255" s="58">
        <v>0</v>
      </c>
      <c r="AW1255" s="58">
        <v>237.08</v>
      </c>
      <c r="AX1255" s="58">
        <v>0</v>
      </c>
      <c r="AY1255" s="58">
        <v>0</v>
      </c>
      <c r="AZ1255" s="58">
        <v>0</v>
      </c>
      <c r="BA1255" s="58">
        <v>-253.14479445774001</v>
      </c>
    </row>
    <row r="1256" spans="1:53">
      <c r="A1256" s="56">
        <v>202407</v>
      </c>
      <c r="B1256" s="56" t="s">
        <v>532</v>
      </c>
      <c r="C1256" s="56" t="s">
        <v>232</v>
      </c>
      <c r="D1256" s="56" t="s">
        <v>231</v>
      </c>
      <c r="E1256" s="62" t="str">
        <f>VLOOKUP(C1256,'[2]2024年门店-截止10.31'!A:C,3,0)</f>
        <v>已闭店</v>
      </c>
      <c r="F1256" s="63">
        <f>VLOOKUP(C1256,[2]面积!A:B,2,0)</f>
        <v>110</v>
      </c>
      <c r="G1256" s="57" t="str">
        <f>IF(OR(E1256="营业",E1256="装修中"),VLOOKUP(C1256,[2]当前组织架构!C:H,6,0),"")</f>
        <v/>
      </c>
      <c r="H1256" s="57" t="str">
        <f>IF(OR(E1256="营业",E1256="装修中"),VLOOKUP(C1256,[2]当前组织架构!C:H,5,0),"")</f>
        <v/>
      </c>
      <c r="I1256" s="58">
        <v>0</v>
      </c>
      <c r="J1256" s="58">
        <v>0</v>
      </c>
      <c r="K1256" s="58">
        <v>0</v>
      </c>
      <c r="L1256" s="58">
        <v>0</v>
      </c>
      <c r="M1256" s="58">
        <v>0</v>
      </c>
      <c r="N1256" s="58">
        <v>0</v>
      </c>
      <c r="O1256" s="58">
        <v>0</v>
      </c>
      <c r="P1256" s="58">
        <v>0</v>
      </c>
      <c r="Q1256" s="58">
        <v>0</v>
      </c>
      <c r="R1256" s="58">
        <v>0</v>
      </c>
      <c r="S1256" s="58">
        <v>0</v>
      </c>
      <c r="T1256" s="58">
        <v>0</v>
      </c>
      <c r="U1256" s="58">
        <v>0</v>
      </c>
      <c r="V1256" s="58">
        <v>0</v>
      </c>
      <c r="W1256" s="58">
        <v>0</v>
      </c>
      <c r="X1256" s="58">
        <v>0</v>
      </c>
      <c r="Y1256" s="58">
        <v>0</v>
      </c>
      <c r="Z1256" s="58">
        <v>0</v>
      </c>
      <c r="AA1256" s="58">
        <v>0</v>
      </c>
      <c r="AB1256" s="58">
        <v>0</v>
      </c>
      <c r="AC1256" s="58">
        <v>0</v>
      </c>
      <c r="AD1256" s="58">
        <v>0</v>
      </c>
      <c r="AE1256" s="58">
        <v>0</v>
      </c>
      <c r="AF1256" s="58">
        <v>0</v>
      </c>
      <c r="AG1256" s="58">
        <v>0</v>
      </c>
      <c r="AH1256" s="58">
        <v>0</v>
      </c>
      <c r="AI1256" s="58">
        <v>0</v>
      </c>
      <c r="AJ1256" s="58">
        <v>0</v>
      </c>
      <c r="AK1256" s="58">
        <v>0</v>
      </c>
      <c r="AL1256" s="58">
        <v>0</v>
      </c>
      <c r="AM1256" s="58">
        <v>0</v>
      </c>
      <c r="AN1256" s="58">
        <v>400</v>
      </c>
      <c r="AO1256" s="58">
        <v>0</v>
      </c>
      <c r="AP1256" s="58">
        <v>0</v>
      </c>
      <c r="AQ1256" s="58">
        <v>0</v>
      </c>
      <c r="AR1256" s="58">
        <v>0</v>
      </c>
      <c r="AS1256" s="58">
        <v>0</v>
      </c>
      <c r="AT1256" s="58">
        <v>0</v>
      </c>
      <c r="AU1256" s="58">
        <v>0</v>
      </c>
      <c r="AV1256" s="58">
        <v>0</v>
      </c>
      <c r="AW1256" s="58">
        <v>400</v>
      </c>
      <c r="AX1256" s="58">
        <v>0</v>
      </c>
      <c r="AY1256" s="58">
        <v>0</v>
      </c>
      <c r="AZ1256" s="58">
        <v>0</v>
      </c>
      <c r="BA1256" s="58">
        <v>-400</v>
      </c>
    </row>
    <row r="1257" spans="1:53">
      <c r="A1257" s="56">
        <v>202407</v>
      </c>
      <c r="B1257" s="56" t="s">
        <v>528</v>
      </c>
      <c r="C1257" s="56" t="s">
        <v>290</v>
      </c>
      <c r="D1257" s="56" t="s">
        <v>289</v>
      </c>
      <c r="E1257" s="62" t="str">
        <f>VLOOKUP(C1257,'[2]2024年门店-截止10.31'!A:C,3,0)</f>
        <v>已闭店</v>
      </c>
      <c r="F1257" s="63">
        <f>VLOOKUP(C1257,[2]面积!A:B,2,0)</f>
        <v>51</v>
      </c>
      <c r="G1257" s="57" t="str">
        <f>IF(OR(E1257="营业",E1257="装修中"),VLOOKUP(C1257,[2]当前组织架构!C:H,6,0),"")</f>
        <v/>
      </c>
      <c r="H1257" s="57" t="str">
        <f>IF(OR(E1257="营业",E1257="装修中"),VLOOKUP(C1257,[2]当前组织架构!C:H,5,0),"")</f>
        <v/>
      </c>
      <c r="I1257" s="58">
        <v>0</v>
      </c>
      <c r="J1257" s="58">
        <v>0</v>
      </c>
      <c r="K1257" s="58">
        <v>0</v>
      </c>
      <c r="L1257" s="58">
        <v>0</v>
      </c>
      <c r="M1257" s="58">
        <v>0</v>
      </c>
      <c r="N1257" s="58">
        <v>0</v>
      </c>
      <c r="O1257" s="58">
        <v>0</v>
      </c>
      <c r="P1257" s="58">
        <v>0</v>
      </c>
      <c r="Q1257" s="58">
        <v>0</v>
      </c>
      <c r="R1257" s="58">
        <v>0</v>
      </c>
      <c r="S1257" s="58">
        <v>0</v>
      </c>
      <c r="T1257" s="58">
        <v>0</v>
      </c>
      <c r="U1257" s="58">
        <v>0</v>
      </c>
      <c r="V1257" s="58">
        <v>0</v>
      </c>
      <c r="W1257" s="58">
        <v>0</v>
      </c>
      <c r="X1257" s="58">
        <v>0</v>
      </c>
      <c r="Y1257" s="58">
        <v>0</v>
      </c>
      <c r="Z1257" s="58">
        <v>0</v>
      </c>
      <c r="AA1257" s="58">
        <v>0</v>
      </c>
      <c r="AB1257" s="58">
        <v>0</v>
      </c>
      <c r="AC1257" s="58">
        <v>0</v>
      </c>
      <c r="AD1257" s="58">
        <v>0</v>
      </c>
      <c r="AE1257" s="58">
        <v>0</v>
      </c>
      <c r="AF1257" s="58">
        <v>0</v>
      </c>
      <c r="AG1257" s="58">
        <v>0</v>
      </c>
      <c r="AH1257" s="58">
        <v>0</v>
      </c>
      <c r="AI1257" s="58">
        <v>0</v>
      </c>
      <c r="AJ1257" s="58">
        <v>0</v>
      </c>
      <c r="AK1257" s="58">
        <v>0</v>
      </c>
      <c r="AL1257" s="58">
        <v>0</v>
      </c>
      <c r="AM1257" s="58">
        <v>0</v>
      </c>
      <c r="AN1257" s="58">
        <v>0</v>
      </c>
      <c r="AO1257" s="58">
        <v>0</v>
      </c>
      <c r="AP1257" s="58">
        <v>0</v>
      </c>
      <c r="AQ1257" s="58">
        <v>0</v>
      </c>
      <c r="AR1257" s="58">
        <v>0</v>
      </c>
      <c r="AS1257" s="58">
        <v>0</v>
      </c>
      <c r="AT1257" s="58">
        <v>0</v>
      </c>
      <c r="AU1257" s="58">
        <v>0</v>
      </c>
      <c r="AV1257" s="58">
        <v>0</v>
      </c>
      <c r="AW1257" s="58">
        <v>0</v>
      </c>
      <c r="AX1257" s="58">
        <v>0</v>
      </c>
      <c r="AY1257" s="58">
        <v>0</v>
      </c>
      <c r="AZ1257" s="58">
        <v>0</v>
      </c>
      <c r="BA1257" s="58">
        <v>0</v>
      </c>
    </row>
    <row r="1258" spans="1:53">
      <c r="A1258" s="56">
        <v>202407</v>
      </c>
      <c r="B1258" s="56" t="s">
        <v>528</v>
      </c>
      <c r="C1258" s="56" t="s">
        <v>98</v>
      </c>
      <c r="D1258" s="56" t="s">
        <v>97</v>
      </c>
      <c r="E1258" s="62" t="str">
        <f>VLOOKUP(C1258,'[2]2024年门店-截止10.31'!A:C,3,0)</f>
        <v>已闭店</v>
      </c>
      <c r="F1258" s="63">
        <f>VLOOKUP(C1258,[2]面积!A:B,2,0)</f>
        <v>83.49</v>
      </c>
      <c r="G1258" s="57" t="str">
        <f>IF(OR(E1258="营业",E1258="装修中"),VLOOKUP(C1258,[2]当前组织架构!C:H,6,0),"")</f>
        <v/>
      </c>
      <c r="H1258" s="57" t="str">
        <f>IF(OR(E1258="营业",E1258="装修中"),VLOOKUP(C1258,[2]当前组织架构!C:H,5,0),"")</f>
        <v/>
      </c>
      <c r="I1258" s="58">
        <v>0</v>
      </c>
      <c r="J1258" s="58">
        <v>0</v>
      </c>
      <c r="K1258" s="58">
        <v>0</v>
      </c>
      <c r="L1258" s="58">
        <v>0</v>
      </c>
      <c r="M1258" s="58">
        <v>0</v>
      </c>
      <c r="N1258" s="58">
        <v>0</v>
      </c>
      <c r="O1258" s="58">
        <v>0</v>
      </c>
      <c r="P1258" s="58">
        <v>0</v>
      </c>
      <c r="Q1258" s="58">
        <v>0</v>
      </c>
      <c r="R1258" s="58">
        <v>0</v>
      </c>
      <c r="S1258" s="58">
        <v>0</v>
      </c>
      <c r="T1258" s="58">
        <v>0</v>
      </c>
      <c r="U1258" s="58">
        <v>0</v>
      </c>
      <c r="V1258" s="58">
        <v>0</v>
      </c>
      <c r="W1258" s="58">
        <v>0</v>
      </c>
      <c r="X1258" s="58">
        <v>0</v>
      </c>
      <c r="Y1258" s="58">
        <v>0</v>
      </c>
      <c r="Z1258" s="58">
        <v>0</v>
      </c>
      <c r="AA1258" s="58">
        <v>0</v>
      </c>
      <c r="AB1258" s="58">
        <v>0</v>
      </c>
      <c r="AC1258" s="58">
        <v>0</v>
      </c>
      <c r="AD1258" s="58">
        <v>0</v>
      </c>
      <c r="AE1258" s="58">
        <v>0</v>
      </c>
      <c r="AF1258" s="58">
        <v>0</v>
      </c>
      <c r="AG1258" s="58">
        <v>0</v>
      </c>
      <c r="AH1258" s="58">
        <v>432</v>
      </c>
      <c r="AI1258" s="58">
        <v>0</v>
      </c>
      <c r="AJ1258" s="58">
        <v>0</v>
      </c>
      <c r="AK1258" s="58">
        <v>0</v>
      </c>
      <c r="AL1258" s="58">
        <v>0</v>
      </c>
      <c r="AM1258" s="58">
        <v>0</v>
      </c>
      <c r="AN1258" s="58">
        <v>188.67</v>
      </c>
      <c r="AO1258" s="58">
        <v>0</v>
      </c>
      <c r="AP1258" s="58">
        <v>0</v>
      </c>
      <c r="AQ1258" s="58">
        <v>0</v>
      </c>
      <c r="AR1258" s="58">
        <v>0</v>
      </c>
      <c r="AS1258" s="58">
        <v>0</v>
      </c>
      <c r="AT1258" s="58">
        <v>0</v>
      </c>
      <c r="AU1258" s="58">
        <v>0</v>
      </c>
      <c r="AV1258" s="58">
        <v>0</v>
      </c>
      <c r="AW1258" s="58">
        <v>620.66999999999996</v>
      </c>
      <c r="AX1258" s="58">
        <v>0</v>
      </c>
      <c r="AY1258" s="58">
        <v>0</v>
      </c>
      <c r="AZ1258" s="58">
        <v>0</v>
      </c>
      <c r="BA1258" s="58">
        <v>-620.66999999999996</v>
      </c>
    </row>
    <row r="1259" spans="1:53">
      <c r="A1259" s="56">
        <v>202407</v>
      </c>
      <c r="B1259" s="56" t="s">
        <v>528</v>
      </c>
      <c r="C1259" s="56" t="s">
        <v>445</v>
      </c>
      <c r="D1259" s="56" t="s">
        <v>121</v>
      </c>
      <c r="E1259" s="62" t="str">
        <f>VLOOKUP(C1259,'[2]2024年门店-截止10.31'!A:C,3,0)</f>
        <v>已闭店</v>
      </c>
      <c r="F1259" s="63">
        <f>VLOOKUP(C1259,[2]面积!A:B,2,0)</f>
        <v>80</v>
      </c>
      <c r="G1259" s="57" t="str">
        <f>IF(OR(E1259="营业",E1259="装修中"),VLOOKUP(C1259,[2]当前组织架构!C:H,6,0),"")</f>
        <v/>
      </c>
      <c r="H1259" s="57" t="str">
        <f>IF(OR(E1259="营业",E1259="装修中"),VLOOKUP(C1259,[2]当前组织架构!C:H,5,0),"")</f>
        <v/>
      </c>
      <c r="I1259" s="58">
        <v>0</v>
      </c>
      <c r="J1259" s="58">
        <v>0</v>
      </c>
      <c r="K1259" s="58">
        <v>0</v>
      </c>
      <c r="L1259" s="58">
        <v>0</v>
      </c>
      <c r="M1259" s="58">
        <v>0</v>
      </c>
      <c r="N1259" s="58">
        <v>0</v>
      </c>
      <c r="O1259" s="58">
        <v>0</v>
      </c>
      <c r="P1259" s="58">
        <v>0</v>
      </c>
      <c r="Q1259" s="58">
        <v>0</v>
      </c>
      <c r="R1259" s="58">
        <v>0</v>
      </c>
      <c r="S1259" s="58">
        <v>0</v>
      </c>
      <c r="T1259" s="58">
        <v>0</v>
      </c>
      <c r="U1259" s="58">
        <v>0</v>
      </c>
      <c r="V1259" s="58">
        <v>0</v>
      </c>
      <c r="W1259" s="58">
        <v>0</v>
      </c>
      <c r="X1259" s="58">
        <v>0</v>
      </c>
      <c r="Y1259" s="58">
        <v>0</v>
      </c>
      <c r="Z1259" s="58">
        <v>0</v>
      </c>
      <c r="AA1259" s="58">
        <v>0</v>
      </c>
      <c r="AB1259" s="58">
        <v>0</v>
      </c>
      <c r="AC1259" s="58">
        <v>0</v>
      </c>
      <c r="AD1259" s="58">
        <v>0</v>
      </c>
      <c r="AE1259" s="58">
        <v>0</v>
      </c>
      <c r="AF1259" s="58">
        <v>0</v>
      </c>
      <c r="AG1259" s="58">
        <v>0</v>
      </c>
      <c r="AH1259" s="58">
        <v>0</v>
      </c>
      <c r="AI1259" s="58">
        <v>0</v>
      </c>
      <c r="AJ1259" s="58">
        <v>0</v>
      </c>
      <c r="AK1259" s="58">
        <v>0</v>
      </c>
      <c r="AL1259" s="58">
        <v>0</v>
      </c>
      <c r="AM1259" s="58">
        <v>0</v>
      </c>
      <c r="AN1259" s="58">
        <v>0</v>
      </c>
      <c r="AO1259" s="58">
        <v>0</v>
      </c>
      <c r="AP1259" s="58">
        <v>0</v>
      </c>
      <c r="AQ1259" s="58">
        <v>0</v>
      </c>
      <c r="AR1259" s="58">
        <v>0</v>
      </c>
      <c r="AS1259" s="58">
        <v>0</v>
      </c>
      <c r="AT1259" s="58">
        <v>0</v>
      </c>
      <c r="AU1259" s="58">
        <v>0</v>
      </c>
      <c r="AV1259" s="58">
        <v>0</v>
      </c>
      <c r="AW1259" s="58">
        <v>0</v>
      </c>
      <c r="AX1259" s="58">
        <v>0</v>
      </c>
      <c r="AY1259" s="58">
        <v>0</v>
      </c>
      <c r="AZ1259" s="58">
        <v>0</v>
      </c>
      <c r="BA1259" s="58">
        <v>0</v>
      </c>
    </row>
    <row r="1260" spans="1:53">
      <c r="A1260" s="56">
        <v>202407</v>
      </c>
      <c r="B1260" s="56" t="s">
        <v>531</v>
      </c>
      <c r="C1260" s="56" t="s">
        <v>226</v>
      </c>
      <c r="D1260" s="56" t="s">
        <v>225</v>
      </c>
      <c r="E1260" s="62" t="str">
        <f>VLOOKUP(C1260,'[2]2024年门店-截止10.31'!A:C,3,0)</f>
        <v>已闭店</v>
      </c>
      <c r="F1260" s="63">
        <f>VLOOKUP(C1260,[2]面积!A:B,2,0)</f>
        <v>76</v>
      </c>
      <c r="G1260" s="57" t="str">
        <f>IF(OR(E1260="营业",E1260="装修中"),VLOOKUP(C1260,[2]当前组织架构!C:H,6,0),"")</f>
        <v/>
      </c>
      <c r="H1260" s="57" t="str">
        <f>IF(OR(E1260="营业",E1260="装修中"),VLOOKUP(C1260,[2]当前组织架构!C:H,5,0),"")</f>
        <v/>
      </c>
      <c r="I1260" s="58">
        <v>0</v>
      </c>
      <c r="J1260" s="58">
        <v>0</v>
      </c>
      <c r="K1260" s="58">
        <v>0</v>
      </c>
      <c r="L1260" s="58">
        <v>0</v>
      </c>
      <c r="M1260" s="58">
        <v>0</v>
      </c>
      <c r="N1260" s="58">
        <v>0</v>
      </c>
      <c r="O1260" s="58">
        <v>0</v>
      </c>
      <c r="P1260" s="58">
        <v>0</v>
      </c>
      <c r="Q1260" s="58">
        <v>0</v>
      </c>
      <c r="R1260" s="58">
        <v>0</v>
      </c>
      <c r="S1260" s="58">
        <v>0</v>
      </c>
      <c r="T1260" s="58">
        <v>0</v>
      </c>
      <c r="U1260" s="58">
        <v>0</v>
      </c>
      <c r="V1260" s="58">
        <v>0</v>
      </c>
      <c r="W1260" s="58">
        <v>0</v>
      </c>
      <c r="X1260" s="58">
        <v>0</v>
      </c>
      <c r="Y1260" s="58">
        <v>0</v>
      </c>
      <c r="Z1260" s="58">
        <v>0</v>
      </c>
      <c r="AA1260" s="58">
        <v>0</v>
      </c>
      <c r="AB1260" s="58">
        <v>0</v>
      </c>
      <c r="AC1260" s="58">
        <v>0</v>
      </c>
      <c r="AD1260" s="58">
        <v>0</v>
      </c>
      <c r="AE1260" s="58">
        <v>0</v>
      </c>
      <c r="AF1260" s="58">
        <v>0</v>
      </c>
      <c r="AG1260" s="58">
        <v>0</v>
      </c>
      <c r="AH1260" s="58">
        <v>0</v>
      </c>
      <c r="AI1260" s="58">
        <v>0</v>
      </c>
      <c r="AJ1260" s="58">
        <v>0</v>
      </c>
      <c r="AK1260" s="58">
        <v>0</v>
      </c>
      <c r="AL1260" s="58">
        <v>0</v>
      </c>
      <c r="AM1260" s="58">
        <v>0</v>
      </c>
      <c r="AN1260" s="58">
        <v>0</v>
      </c>
      <c r="AO1260" s="58">
        <v>0</v>
      </c>
      <c r="AP1260" s="58">
        <v>0</v>
      </c>
      <c r="AQ1260" s="58">
        <v>0</v>
      </c>
      <c r="AR1260" s="58">
        <v>0</v>
      </c>
      <c r="AS1260" s="58">
        <v>0</v>
      </c>
      <c r="AT1260" s="58">
        <v>0</v>
      </c>
      <c r="AU1260" s="58">
        <v>0</v>
      </c>
      <c r="AV1260" s="58">
        <v>0</v>
      </c>
      <c r="AW1260" s="58">
        <v>0</v>
      </c>
      <c r="AX1260" s="58">
        <v>0</v>
      </c>
      <c r="AY1260" s="58">
        <v>0</v>
      </c>
      <c r="AZ1260" s="58">
        <v>0</v>
      </c>
      <c r="BA1260" s="58">
        <v>0</v>
      </c>
    </row>
    <row r="1261" spans="1:53">
      <c r="A1261" s="56">
        <v>202407</v>
      </c>
      <c r="B1261" s="56" t="s">
        <v>528</v>
      </c>
      <c r="C1261" s="56" t="s">
        <v>529</v>
      </c>
      <c r="D1261" s="56" t="s">
        <v>530</v>
      </c>
      <c r="E1261" s="62" t="str">
        <f>VLOOKUP(C1261,'[2]2024年门店-截止10.31'!A:C,3,0)</f>
        <v>已闭店</v>
      </c>
      <c r="F1261" s="63">
        <f>VLOOKUP(C1261,[2]面积!A:B,2,0)</f>
        <v>74</v>
      </c>
      <c r="G1261" s="57" t="str">
        <f>IF(OR(E1261="营业",E1261="装修中"),VLOOKUP(C1261,[2]当前组织架构!C:H,6,0),"")</f>
        <v/>
      </c>
      <c r="H1261" s="57" t="str">
        <f>IF(OR(E1261="营业",E1261="装修中"),VLOOKUP(C1261,[2]当前组织架构!C:H,5,0),"")</f>
        <v/>
      </c>
      <c r="I1261" s="58">
        <v>0</v>
      </c>
      <c r="J1261" s="58">
        <v>0</v>
      </c>
      <c r="K1261" s="58">
        <v>0</v>
      </c>
      <c r="L1261" s="58">
        <v>0</v>
      </c>
      <c r="M1261" s="58">
        <v>0</v>
      </c>
      <c r="N1261" s="58">
        <v>0</v>
      </c>
      <c r="O1261" s="58">
        <v>0</v>
      </c>
      <c r="P1261" s="58">
        <v>0</v>
      </c>
      <c r="Q1261" s="58">
        <v>0</v>
      </c>
      <c r="R1261" s="58">
        <v>0</v>
      </c>
      <c r="S1261" s="58">
        <v>0</v>
      </c>
      <c r="T1261" s="58">
        <v>0</v>
      </c>
      <c r="U1261" s="58">
        <v>0</v>
      </c>
      <c r="V1261" s="58">
        <v>0</v>
      </c>
      <c r="W1261" s="58">
        <v>0</v>
      </c>
      <c r="X1261" s="58">
        <v>0</v>
      </c>
      <c r="Y1261" s="58">
        <v>0</v>
      </c>
      <c r="Z1261" s="58">
        <v>0</v>
      </c>
      <c r="AA1261" s="58">
        <v>0</v>
      </c>
      <c r="AB1261" s="58">
        <v>0</v>
      </c>
      <c r="AC1261" s="58">
        <v>0</v>
      </c>
      <c r="AD1261" s="58">
        <v>0</v>
      </c>
      <c r="AE1261" s="58">
        <v>0</v>
      </c>
      <c r="AF1261" s="58">
        <v>0</v>
      </c>
      <c r="AG1261" s="58">
        <v>0</v>
      </c>
      <c r="AH1261" s="58">
        <v>0</v>
      </c>
      <c r="AI1261" s="58">
        <v>0</v>
      </c>
      <c r="AJ1261" s="58">
        <v>0</v>
      </c>
      <c r="AK1261" s="58">
        <v>0</v>
      </c>
      <c r="AL1261" s="58">
        <v>0</v>
      </c>
      <c r="AM1261" s="58">
        <v>0</v>
      </c>
      <c r="AN1261" s="58">
        <v>0</v>
      </c>
      <c r="AO1261" s="58">
        <v>0</v>
      </c>
      <c r="AP1261" s="58">
        <v>0</v>
      </c>
      <c r="AQ1261" s="58">
        <v>0</v>
      </c>
      <c r="AR1261" s="58">
        <v>0</v>
      </c>
      <c r="AS1261" s="58">
        <v>0</v>
      </c>
      <c r="AT1261" s="58">
        <v>0</v>
      </c>
      <c r="AU1261" s="58">
        <v>0</v>
      </c>
      <c r="AV1261" s="58">
        <v>0</v>
      </c>
      <c r="AW1261" s="58">
        <v>0</v>
      </c>
      <c r="AX1261" s="58">
        <v>0</v>
      </c>
      <c r="AY1261" s="58">
        <v>0</v>
      </c>
      <c r="AZ1261" s="58">
        <v>0</v>
      </c>
      <c r="BA1261" s="58">
        <v>0</v>
      </c>
    </row>
    <row r="1262" spans="1:53">
      <c r="A1262" s="56">
        <v>202408</v>
      </c>
      <c r="B1262" s="56" t="s">
        <v>528</v>
      </c>
      <c r="C1262" s="56" t="s">
        <v>43</v>
      </c>
      <c r="D1262" s="56" t="s">
        <v>42</v>
      </c>
      <c r="E1262" s="62" t="str">
        <f>VLOOKUP(C1262,'[2]2024年门店-截止10.31'!A:C,3,0)</f>
        <v>营业</v>
      </c>
      <c r="F1262" s="63">
        <f>VLOOKUP(C1262,[2]面积!A:B,2,0)</f>
        <v>106</v>
      </c>
      <c r="G1262" s="57" t="str">
        <f>IF(OR(E1262="营业",E1262="装修中"),VLOOKUP(C1262,[2]当前组织架构!C:H,6,0),"")</f>
        <v>戴斌</v>
      </c>
      <c r="H1262" s="57" t="str">
        <f>IF(OR(E1262="营业",E1262="装修中"),VLOOKUP(C1262,[2]当前组织架构!C:H,5,0),"")</f>
        <v>王炎根</v>
      </c>
      <c r="I1262" s="58">
        <v>191449.34</v>
      </c>
      <c r="J1262" s="58">
        <v>5576.19</v>
      </c>
      <c r="K1262" s="58">
        <v>185873.15</v>
      </c>
      <c r="L1262" s="58">
        <v>11176.55</v>
      </c>
      <c r="M1262" s="58">
        <v>12234.47</v>
      </c>
      <c r="N1262" s="58">
        <v>12367.58</v>
      </c>
      <c r="O1262" s="58">
        <v>29735.15</v>
      </c>
      <c r="P1262" s="58">
        <v>0</v>
      </c>
      <c r="Q1262" s="58">
        <v>-887.93355578659703</v>
      </c>
      <c r="R1262" s="58">
        <v>64625.8164442134</v>
      </c>
      <c r="S1262" s="58">
        <v>10969.506045661101</v>
      </c>
      <c r="T1262" s="58">
        <v>0</v>
      </c>
      <c r="U1262" s="58">
        <v>3211.51</v>
      </c>
      <c r="V1262" s="58">
        <v>78806.832489874505</v>
      </c>
      <c r="W1262" s="58">
        <v>107066.317510126</v>
      </c>
      <c r="X1262" s="58">
        <v>26120.34</v>
      </c>
      <c r="Y1262" s="58">
        <v>3771.76</v>
      </c>
      <c r="Z1262" s="58">
        <v>2261.9299999999998</v>
      </c>
      <c r="AA1262" s="58">
        <v>6239.35</v>
      </c>
      <c r="AB1262" s="58">
        <v>3092.6120754716999</v>
      </c>
      <c r="AC1262" s="58">
        <v>0</v>
      </c>
      <c r="AD1262" s="58">
        <v>41485.992075471702</v>
      </c>
      <c r="AE1262" s="58">
        <v>4237.16</v>
      </c>
      <c r="AF1262" s="58">
        <v>0</v>
      </c>
      <c r="AG1262" s="58">
        <v>448.5</v>
      </c>
      <c r="AH1262" s="58">
        <v>268.55</v>
      </c>
      <c r="AI1262" s="58">
        <v>675.22</v>
      </c>
      <c r="AJ1262" s="58">
        <v>52</v>
      </c>
      <c r="AK1262" s="58">
        <v>31.23</v>
      </c>
      <c r="AL1262" s="58">
        <v>0</v>
      </c>
      <c r="AM1262" s="58">
        <v>1958.73</v>
      </c>
      <c r="AN1262" s="58">
        <v>1116.24</v>
      </c>
      <c r="AO1262" s="58">
        <v>1091.76</v>
      </c>
      <c r="AP1262" s="58">
        <v>0</v>
      </c>
      <c r="AQ1262" s="58">
        <v>96</v>
      </c>
      <c r="AR1262" s="58">
        <v>0</v>
      </c>
      <c r="AS1262" s="58">
        <v>0</v>
      </c>
      <c r="AT1262" s="58">
        <v>0</v>
      </c>
      <c r="AU1262" s="58">
        <v>0</v>
      </c>
      <c r="AV1262" s="58">
        <v>1830.0670691182199</v>
      </c>
      <c r="AW1262" s="58">
        <v>11805.4570691182</v>
      </c>
      <c r="AX1262" s="58">
        <v>16121</v>
      </c>
      <c r="AY1262" s="58">
        <v>4081</v>
      </c>
      <c r="AZ1262" s="58">
        <v>20202</v>
      </c>
      <c r="BA1262" s="58">
        <v>33572.868365536102</v>
      </c>
    </row>
    <row r="1263" spans="1:53">
      <c r="A1263" s="56">
        <v>202408</v>
      </c>
      <c r="B1263" s="56" t="s">
        <v>528</v>
      </c>
      <c r="C1263" s="56" t="s">
        <v>45</v>
      </c>
      <c r="D1263" s="56" t="s">
        <v>44</v>
      </c>
      <c r="E1263" s="62" t="str">
        <f>VLOOKUP(C1263,'[2]2024年门店-截止10.31'!A:C,3,0)</f>
        <v>营业</v>
      </c>
      <c r="F1263" s="63">
        <f>VLOOKUP(C1263,[2]面积!A:B,2,0)</f>
        <v>150</v>
      </c>
      <c r="G1263" s="57" t="str">
        <f>IF(OR(E1263="营业",E1263="装修中"),VLOOKUP(C1263,[2]当前组织架构!C:H,6,0),"")</f>
        <v>戴斌</v>
      </c>
      <c r="H1263" s="57" t="str">
        <f>IF(OR(E1263="营业",E1263="装修中"),VLOOKUP(C1263,[2]当前组织架构!C:H,5,0),"")</f>
        <v>王炎根</v>
      </c>
      <c r="I1263" s="58">
        <v>231035.96</v>
      </c>
      <c r="J1263" s="58">
        <v>6729.1999999999798</v>
      </c>
      <c r="K1263" s="58">
        <v>224306.76</v>
      </c>
      <c r="L1263" s="58">
        <v>11674.66</v>
      </c>
      <c r="M1263" s="58">
        <v>11014.75</v>
      </c>
      <c r="N1263" s="58">
        <v>9113.39</v>
      </c>
      <c r="O1263" s="58">
        <v>29236.75</v>
      </c>
      <c r="P1263" s="58">
        <v>0</v>
      </c>
      <c r="Q1263" s="58">
        <v>-827.292967890157</v>
      </c>
      <c r="R1263" s="58">
        <v>60212.257032109803</v>
      </c>
      <c r="S1263" s="58">
        <v>10552.2220215671</v>
      </c>
      <c r="T1263" s="58">
        <v>0</v>
      </c>
      <c r="U1263" s="58">
        <v>3365.13</v>
      </c>
      <c r="V1263" s="58">
        <v>74129.609053676904</v>
      </c>
      <c r="W1263" s="58">
        <v>150177.150946323</v>
      </c>
      <c r="X1263" s="58">
        <v>23896.94</v>
      </c>
      <c r="Y1263" s="58">
        <v>3146.45</v>
      </c>
      <c r="Z1263" s="58">
        <v>1736.42</v>
      </c>
      <c r="AA1263" s="58">
        <v>4505.26</v>
      </c>
      <c r="AB1263" s="58">
        <v>1960.14</v>
      </c>
      <c r="AC1263" s="58">
        <v>0</v>
      </c>
      <c r="AD1263" s="58">
        <v>35245.21</v>
      </c>
      <c r="AE1263" s="58">
        <v>6225.86</v>
      </c>
      <c r="AF1263" s="58">
        <v>0</v>
      </c>
      <c r="AG1263" s="58">
        <v>54.42</v>
      </c>
      <c r="AH1263" s="58">
        <v>110</v>
      </c>
      <c r="AI1263" s="58">
        <v>545</v>
      </c>
      <c r="AJ1263" s="58">
        <v>0</v>
      </c>
      <c r="AK1263" s="58">
        <v>31.76</v>
      </c>
      <c r="AL1263" s="58">
        <v>0</v>
      </c>
      <c r="AM1263" s="58">
        <v>1224.54</v>
      </c>
      <c r="AN1263" s="58">
        <v>738.88</v>
      </c>
      <c r="AO1263" s="58">
        <v>1415.71</v>
      </c>
      <c r="AP1263" s="58">
        <v>0</v>
      </c>
      <c r="AQ1263" s="58">
        <v>0</v>
      </c>
      <c r="AR1263" s="58">
        <v>0</v>
      </c>
      <c r="AS1263" s="58">
        <v>0</v>
      </c>
      <c r="AT1263" s="58">
        <v>0</v>
      </c>
      <c r="AU1263" s="58">
        <v>0</v>
      </c>
      <c r="AV1263" s="58">
        <v>1830.0670691182199</v>
      </c>
      <c r="AW1263" s="58">
        <v>12176.2370691182</v>
      </c>
      <c r="AX1263" s="58">
        <v>24400</v>
      </c>
      <c r="AY1263" s="58">
        <v>480</v>
      </c>
      <c r="AZ1263" s="58">
        <v>24880</v>
      </c>
      <c r="BA1263" s="58">
        <v>77875.703877204796</v>
      </c>
    </row>
    <row r="1264" spans="1:53">
      <c r="A1264" s="56">
        <v>202408</v>
      </c>
      <c r="B1264" s="56" t="s">
        <v>528</v>
      </c>
      <c r="C1264" s="56" t="s">
        <v>47</v>
      </c>
      <c r="D1264" s="56" t="s">
        <v>46</v>
      </c>
      <c r="E1264" s="62" t="str">
        <f>VLOOKUP(C1264,'[2]2024年门店-截止10.31'!A:C,3,0)</f>
        <v>营业</v>
      </c>
      <c r="F1264" s="63">
        <f>VLOOKUP(C1264,[2]面积!A:B,2,0)</f>
        <v>150</v>
      </c>
      <c r="G1264" s="57" t="str">
        <f>IF(OR(E1264="营业",E1264="装修中"),VLOOKUP(C1264,[2]当前组织架构!C:H,6,0),"")</f>
        <v>戴斌</v>
      </c>
      <c r="H1264" s="57" t="str">
        <f>IF(OR(E1264="营业",E1264="装修中"),VLOOKUP(C1264,[2]当前组织架构!C:H,5,0),"")</f>
        <v>王炎根</v>
      </c>
      <c r="I1264" s="58">
        <v>71457.78</v>
      </c>
      <c r="J1264" s="58">
        <v>2081.28999999999</v>
      </c>
      <c r="K1264" s="58">
        <v>69376.490000000005</v>
      </c>
      <c r="L1264" s="58">
        <v>3996.48</v>
      </c>
      <c r="M1264" s="58">
        <v>4849.38</v>
      </c>
      <c r="N1264" s="58">
        <v>2999.25</v>
      </c>
      <c r="O1264" s="58">
        <v>11589.31</v>
      </c>
      <c r="P1264" s="58">
        <v>0</v>
      </c>
      <c r="Q1264" s="58">
        <v>-317.615887937975</v>
      </c>
      <c r="R1264" s="58">
        <v>23116.804112062</v>
      </c>
      <c r="S1264" s="58">
        <v>4130.2106702186402</v>
      </c>
      <c r="T1264" s="58">
        <v>0</v>
      </c>
      <c r="U1264" s="58">
        <v>2823.58</v>
      </c>
      <c r="V1264" s="58">
        <v>30070.594782280601</v>
      </c>
      <c r="W1264" s="58">
        <v>39305.895217719401</v>
      </c>
      <c r="X1264" s="58">
        <v>15118.43</v>
      </c>
      <c r="Y1264" s="58">
        <v>445</v>
      </c>
      <c r="Z1264" s="58">
        <v>0</v>
      </c>
      <c r="AA1264" s="58">
        <v>3220.7</v>
      </c>
      <c r="AB1264" s="58">
        <v>1212.02490566038</v>
      </c>
      <c r="AC1264" s="58">
        <v>0</v>
      </c>
      <c r="AD1264" s="58">
        <v>19996.154905660402</v>
      </c>
      <c r="AE1264" s="58">
        <v>2677.17</v>
      </c>
      <c r="AF1264" s="58">
        <v>0</v>
      </c>
      <c r="AG1264" s="58">
        <v>287.33999999999997</v>
      </c>
      <c r="AH1264" s="58">
        <v>348.17</v>
      </c>
      <c r="AI1264" s="58">
        <v>1115.04</v>
      </c>
      <c r="AJ1264" s="58">
        <v>0</v>
      </c>
      <c r="AK1264" s="58">
        <v>29.37</v>
      </c>
      <c r="AL1264" s="58">
        <v>0</v>
      </c>
      <c r="AM1264" s="58">
        <v>378.58</v>
      </c>
      <c r="AN1264" s="58">
        <v>738.88</v>
      </c>
      <c r="AO1264" s="58">
        <v>337.24</v>
      </c>
      <c r="AP1264" s="58">
        <v>0</v>
      </c>
      <c r="AQ1264" s="58">
        <v>288</v>
      </c>
      <c r="AR1264" s="58">
        <v>0</v>
      </c>
      <c r="AS1264" s="58">
        <v>0</v>
      </c>
      <c r="AT1264" s="58">
        <v>0</v>
      </c>
      <c r="AU1264" s="58">
        <v>0</v>
      </c>
      <c r="AV1264" s="58">
        <v>1830.0670691182199</v>
      </c>
      <c r="AW1264" s="58">
        <v>8029.8570691182204</v>
      </c>
      <c r="AX1264" s="58">
        <v>6808.28</v>
      </c>
      <c r="AY1264" s="58">
        <v>975</v>
      </c>
      <c r="AZ1264" s="58">
        <v>7783.28</v>
      </c>
      <c r="BA1264" s="58">
        <v>3496.6032429407801</v>
      </c>
    </row>
    <row r="1265" spans="1:53">
      <c r="A1265" s="56">
        <v>202408</v>
      </c>
      <c r="B1265" s="56" t="s">
        <v>528</v>
      </c>
      <c r="C1265" s="56" t="s">
        <v>49</v>
      </c>
      <c r="D1265" s="56" t="s">
        <v>48</v>
      </c>
      <c r="E1265" s="62" t="str">
        <f>VLOOKUP(C1265,'[2]2024年门店-截止10.31'!A:C,3,0)</f>
        <v>营业</v>
      </c>
      <c r="F1265" s="63">
        <f>VLOOKUP(C1265,[2]面积!A:B,2,0)</f>
        <v>102</v>
      </c>
      <c r="G1265" s="57" t="str">
        <f>IF(OR(E1265="营业",E1265="装修中"),VLOOKUP(C1265,[2]当前组织架构!C:H,6,0),"")</f>
        <v>刘佳</v>
      </c>
      <c r="H1265" s="57" t="str">
        <f>IF(OR(E1265="营业",E1265="装修中"),VLOOKUP(C1265,[2]当前组织架构!C:H,5,0),"")</f>
        <v>袁春福</v>
      </c>
      <c r="I1265" s="58">
        <v>278783.83</v>
      </c>
      <c r="J1265" s="58">
        <v>8119.9200000000401</v>
      </c>
      <c r="K1265" s="58">
        <v>270663.90999999997</v>
      </c>
      <c r="L1265" s="58">
        <v>13717.7</v>
      </c>
      <c r="M1265" s="58">
        <v>14021.73</v>
      </c>
      <c r="N1265" s="58">
        <v>9095.52</v>
      </c>
      <c r="O1265" s="58">
        <v>35913.69</v>
      </c>
      <c r="P1265" s="58">
        <v>0</v>
      </c>
      <c r="Q1265" s="58">
        <v>-985.99085831354603</v>
      </c>
      <c r="R1265" s="58">
        <v>71762.649141686503</v>
      </c>
      <c r="S1265" s="58">
        <v>12807.848444904599</v>
      </c>
      <c r="T1265" s="58">
        <v>0</v>
      </c>
      <c r="U1265" s="58">
        <v>11845.54</v>
      </c>
      <c r="V1265" s="58">
        <v>96416.037586591105</v>
      </c>
      <c r="W1265" s="58">
        <v>174247.872413409</v>
      </c>
      <c r="X1265" s="58">
        <v>28725.31</v>
      </c>
      <c r="Y1265" s="58">
        <v>368</v>
      </c>
      <c r="Z1265" s="58">
        <v>2692.26</v>
      </c>
      <c r="AA1265" s="58">
        <v>7455.52</v>
      </c>
      <c r="AB1265" s="58">
        <v>2842.3262264150899</v>
      </c>
      <c r="AC1265" s="58">
        <v>0</v>
      </c>
      <c r="AD1265" s="58">
        <v>42083.416226415102</v>
      </c>
      <c r="AE1265" s="58">
        <v>9177.08</v>
      </c>
      <c r="AF1265" s="58">
        <v>0</v>
      </c>
      <c r="AG1265" s="58">
        <v>500.14</v>
      </c>
      <c r="AH1265" s="58">
        <v>0</v>
      </c>
      <c r="AI1265" s="58">
        <v>1880.66</v>
      </c>
      <c r="AJ1265" s="58">
        <v>0</v>
      </c>
      <c r="AK1265" s="58">
        <v>34.72</v>
      </c>
      <c r="AL1265" s="58">
        <v>0</v>
      </c>
      <c r="AM1265" s="58">
        <v>1418.02</v>
      </c>
      <c r="AN1265" s="58">
        <v>738.88</v>
      </c>
      <c r="AO1265" s="58">
        <v>389.99</v>
      </c>
      <c r="AP1265" s="58">
        <v>0</v>
      </c>
      <c r="AQ1265" s="58">
        <v>0</v>
      </c>
      <c r="AR1265" s="58">
        <v>0</v>
      </c>
      <c r="AS1265" s="58">
        <v>0</v>
      </c>
      <c r="AT1265" s="58">
        <v>0</v>
      </c>
      <c r="AU1265" s="58">
        <v>0</v>
      </c>
      <c r="AV1265" s="58">
        <v>2034.9892242272599</v>
      </c>
      <c r="AW1265" s="58">
        <v>16174.4792242273</v>
      </c>
      <c r="AX1265" s="58">
        <v>42090.21</v>
      </c>
      <c r="AY1265" s="58">
        <v>10200</v>
      </c>
      <c r="AZ1265" s="58">
        <v>52290.21</v>
      </c>
      <c r="BA1265" s="58">
        <v>63699.766962766596</v>
      </c>
    </row>
    <row r="1266" spans="1:53">
      <c r="A1266" s="56">
        <v>202408</v>
      </c>
      <c r="B1266" s="56" t="s">
        <v>528</v>
      </c>
      <c r="C1266" s="56" t="s">
        <v>51</v>
      </c>
      <c r="D1266" s="56" t="s">
        <v>50</v>
      </c>
      <c r="E1266" s="62" t="str">
        <f>VLOOKUP(C1266,'[2]2024年门店-截止10.31'!A:C,3,0)</f>
        <v>营业</v>
      </c>
      <c r="F1266" s="63">
        <f>VLOOKUP(C1266,[2]面积!A:B,2,0)</f>
        <v>99.9</v>
      </c>
      <c r="G1266" s="57" t="str">
        <f>IF(OR(E1266="营业",E1266="装修中"),VLOOKUP(C1266,[2]当前组织架构!C:H,6,0),"")</f>
        <v>戴斌</v>
      </c>
      <c r="H1266" s="57" t="str">
        <f>IF(OR(E1266="营业",E1266="装修中"),VLOOKUP(C1266,[2]当前组织架构!C:H,5,0),"")</f>
        <v>池甜</v>
      </c>
      <c r="I1266" s="58">
        <v>208066.15</v>
      </c>
      <c r="J1266" s="58">
        <v>6060.1799999999903</v>
      </c>
      <c r="K1266" s="58">
        <v>202005.97</v>
      </c>
      <c r="L1266" s="58">
        <v>10867.86</v>
      </c>
      <c r="M1266" s="58">
        <v>12162.35</v>
      </c>
      <c r="N1266" s="58">
        <v>10607.25</v>
      </c>
      <c r="O1266" s="58">
        <v>26758.47</v>
      </c>
      <c r="P1266" s="58">
        <v>0</v>
      </c>
      <c r="Q1266" s="58">
        <v>-818.56973352828004</v>
      </c>
      <c r="R1266" s="58">
        <v>59577.360266471696</v>
      </c>
      <c r="S1266" s="58">
        <v>9970.9846668749306</v>
      </c>
      <c r="T1266" s="58">
        <v>0</v>
      </c>
      <c r="U1266" s="58">
        <v>4313.6899999999996</v>
      </c>
      <c r="V1266" s="58">
        <v>73862.0349333466</v>
      </c>
      <c r="W1266" s="58">
        <v>128143.93506665299</v>
      </c>
      <c r="X1266" s="58">
        <v>29902.5</v>
      </c>
      <c r="Y1266" s="58">
        <v>378</v>
      </c>
      <c r="Z1266" s="58">
        <v>1546.6</v>
      </c>
      <c r="AA1266" s="58">
        <v>4788.88</v>
      </c>
      <c r="AB1266" s="58">
        <v>329.00113207547003</v>
      </c>
      <c r="AC1266" s="58">
        <v>0</v>
      </c>
      <c r="AD1266" s="58">
        <v>36944.981132075503</v>
      </c>
      <c r="AE1266" s="58">
        <v>6022.73</v>
      </c>
      <c r="AF1266" s="58">
        <v>0</v>
      </c>
      <c r="AG1266" s="58">
        <v>543.59</v>
      </c>
      <c r="AH1266" s="58">
        <v>250</v>
      </c>
      <c r="AI1266" s="58">
        <v>285</v>
      </c>
      <c r="AJ1266" s="58">
        <v>0</v>
      </c>
      <c r="AK1266" s="58">
        <v>28.1</v>
      </c>
      <c r="AL1266" s="58">
        <v>0</v>
      </c>
      <c r="AM1266" s="58">
        <v>1167.8900000000001</v>
      </c>
      <c r="AN1266" s="58">
        <v>947.21</v>
      </c>
      <c r="AO1266" s="58">
        <v>828.3</v>
      </c>
      <c r="AP1266" s="58">
        <v>0</v>
      </c>
      <c r="AQ1266" s="58">
        <v>334.9</v>
      </c>
      <c r="AR1266" s="58">
        <v>0</v>
      </c>
      <c r="AS1266" s="58">
        <v>0</v>
      </c>
      <c r="AT1266" s="58">
        <v>0</v>
      </c>
      <c r="AU1266" s="58">
        <v>0</v>
      </c>
      <c r="AV1266" s="58">
        <v>2676.8381383006099</v>
      </c>
      <c r="AW1266" s="58">
        <v>13084.558138300599</v>
      </c>
      <c r="AX1266" s="58">
        <v>18536</v>
      </c>
      <c r="AY1266" s="58">
        <v>999</v>
      </c>
      <c r="AZ1266" s="58">
        <v>19535</v>
      </c>
      <c r="BA1266" s="58">
        <v>58579.395796276898</v>
      </c>
    </row>
    <row r="1267" spans="1:53">
      <c r="A1267" s="56">
        <v>202408</v>
      </c>
      <c r="B1267" s="56" t="s">
        <v>528</v>
      </c>
      <c r="C1267" s="56" t="s">
        <v>56</v>
      </c>
      <c r="D1267" s="56" t="s">
        <v>55</v>
      </c>
      <c r="E1267" s="62" t="str">
        <f>VLOOKUP(C1267,'[2]2024年门店-截止10.31'!A:C,3,0)</f>
        <v>营业</v>
      </c>
      <c r="F1267" s="63">
        <f>VLOOKUP(C1267,[2]面积!A:B,2,0)</f>
        <v>103</v>
      </c>
      <c r="G1267" s="57" t="str">
        <f>IF(OR(E1267="营业",E1267="装修中"),VLOOKUP(C1267,[2]当前组织架构!C:H,6,0),"")</f>
        <v>戴斌</v>
      </c>
      <c r="H1267" s="57" t="str">
        <f>IF(OR(E1267="营业",E1267="装修中"),VLOOKUP(C1267,[2]当前组织架构!C:H,5,0),"")</f>
        <v>侯小路</v>
      </c>
      <c r="I1267" s="58">
        <v>93540.69</v>
      </c>
      <c r="J1267" s="58">
        <v>2724.4900000000098</v>
      </c>
      <c r="K1267" s="58">
        <v>90816.2</v>
      </c>
      <c r="L1267" s="58">
        <v>5296.12</v>
      </c>
      <c r="M1267" s="58">
        <v>5295.76</v>
      </c>
      <c r="N1267" s="58">
        <v>4247.68</v>
      </c>
      <c r="O1267" s="58">
        <v>13126.61</v>
      </c>
      <c r="P1267" s="58">
        <v>0</v>
      </c>
      <c r="Q1267" s="58">
        <v>-379.03647356215203</v>
      </c>
      <c r="R1267" s="58">
        <v>27587.133526437901</v>
      </c>
      <c r="S1267" s="58">
        <v>4776.4753285967399</v>
      </c>
      <c r="T1267" s="58">
        <v>0</v>
      </c>
      <c r="U1267" s="58">
        <v>1845.15</v>
      </c>
      <c r="V1267" s="58">
        <v>34208.758855034597</v>
      </c>
      <c r="W1267" s="58">
        <v>56607.4411449654</v>
      </c>
      <c r="X1267" s="58">
        <v>19318.25</v>
      </c>
      <c r="Y1267" s="58">
        <v>724.5</v>
      </c>
      <c r="Z1267" s="58">
        <v>470.03</v>
      </c>
      <c r="AA1267" s="58">
        <v>3326.04</v>
      </c>
      <c r="AB1267" s="58">
        <v>809.47981132075495</v>
      </c>
      <c r="AC1267" s="58">
        <v>0</v>
      </c>
      <c r="AD1267" s="58">
        <v>24648.299811320801</v>
      </c>
      <c r="AE1267" s="58">
        <v>4576.9799999999996</v>
      </c>
      <c r="AF1267" s="58">
        <v>725.69</v>
      </c>
      <c r="AG1267" s="58">
        <v>224.58</v>
      </c>
      <c r="AH1267" s="58">
        <v>212</v>
      </c>
      <c r="AI1267" s="58">
        <v>514.69000000000005</v>
      </c>
      <c r="AJ1267" s="58">
        <v>14.16</v>
      </c>
      <c r="AK1267" s="58">
        <v>29.71</v>
      </c>
      <c r="AL1267" s="58">
        <v>0</v>
      </c>
      <c r="AM1267" s="58">
        <v>711.19</v>
      </c>
      <c r="AN1267" s="58">
        <v>738.88</v>
      </c>
      <c r="AO1267" s="58">
        <v>461.95</v>
      </c>
      <c r="AP1267" s="58">
        <v>0</v>
      </c>
      <c r="AQ1267" s="58">
        <v>66</v>
      </c>
      <c r="AR1267" s="58">
        <v>0</v>
      </c>
      <c r="AS1267" s="58">
        <v>0</v>
      </c>
      <c r="AT1267" s="58">
        <v>0</v>
      </c>
      <c r="AU1267" s="58">
        <v>0</v>
      </c>
      <c r="AV1267" s="58">
        <v>2127.0074307534401</v>
      </c>
      <c r="AW1267" s="58">
        <v>10402.8374307534</v>
      </c>
      <c r="AX1267" s="58">
        <v>5964.09</v>
      </c>
      <c r="AY1267" s="58">
        <v>3999.4</v>
      </c>
      <c r="AZ1267" s="58">
        <v>9963.49</v>
      </c>
      <c r="BA1267" s="58">
        <v>11592.813902891199</v>
      </c>
    </row>
    <row r="1268" spans="1:53">
      <c r="A1268" s="56">
        <v>202408</v>
      </c>
      <c r="B1268" s="56" t="s">
        <v>528</v>
      </c>
      <c r="C1268" s="56" t="s">
        <v>58</v>
      </c>
      <c r="D1268" s="56" t="s">
        <v>57</v>
      </c>
      <c r="E1268" s="62" t="str">
        <f>VLOOKUP(C1268,'[2]2024年门店-截止10.31'!A:C,3,0)</f>
        <v>营业</v>
      </c>
      <c r="F1268" s="63">
        <f>VLOOKUP(C1268,[2]面积!A:B,2,0)</f>
        <v>81.319999999999993</v>
      </c>
      <c r="G1268" s="57" t="str">
        <f>IF(OR(E1268="营业",E1268="装修中"),VLOOKUP(C1268,[2]当前组织架构!C:H,6,0),"")</f>
        <v>戴斌</v>
      </c>
      <c r="H1268" s="57" t="str">
        <f>IF(OR(E1268="营业",E1268="装修中"),VLOOKUP(C1268,[2]当前组织架构!C:H,5,0),"")</f>
        <v>侯小路</v>
      </c>
      <c r="I1268" s="58">
        <v>230341.56</v>
      </c>
      <c r="J1268" s="58">
        <v>6708.9800000000096</v>
      </c>
      <c r="K1268" s="58">
        <v>223632.58</v>
      </c>
      <c r="L1268" s="58">
        <v>11725.6</v>
      </c>
      <c r="M1268" s="58">
        <v>14942.96</v>
      </c>
      <c r="N1268" s="58">
        <v>10984.12</v>
      </c>
      <c r="O1268" s="58">
        <v>32941.89</v>
      </c>
      <c r="P1268" s="58">
        <v>0</v>
      </c>
      <c r="Q1268" s="58">
        <v>-956.79590252925198</v>
      </c>
      <c r="R1268" s="58">
        <v>69637.774097470799</v>
      </c>
      <c r="S1268" s="58">
        <v>12015.294945940699</v>
      </c>
      <c r="T1268" s="58">
        <v>0</v>
      </c>
      <c r="U1268" s="58">
        <v>6040.02</v>
      </c>
      <c r="V1268" s="58">
        <v>87693.089043411499</v>
      </c>
      <c r="W1268" s="58">
        <v>135939.49095658801</v>
      </c>
      <c r="X1268" s="58">
        <v>27734.61</v>
      </c>
      <c r="Y1268" s="58">
        <v>2157.15</v>
      </c>
      <c r="Z1268" s="58">
        <v>2252.5300000000002</v>
      </c>
      <c r="AA1268" s="58">
        <v>3589.43</v>
      </c>
      <c r="AB1268" s="58">
        <v>350.81660377358997</v>
      </c>
      <c r="AC1268" s="58">
        <v>0</v>
      </c>
      <c r="AD1268" s="58">
        <v>36084.536603773602</v>
      </c>
      <c r="AE1268" s="58">
        <v>6700</v>
      </c>
      <c r="AF1268" s="58">
        <v>0</v>
      </c>
      <c r="AG1268" s="58">
        <v>696.37</v>
      </c>
      <c r="AH1268" s="58">
        <v>250</v>
      </c>
      <c r="AI1268" s="58">
        <v>841.19</v>
      </c>
      <c r="AJ1268" s="58">
        <v>37.17</v>
      </c>
      <c r="AK1268" s="58">
        <v>36.79</v>
      </c>
      <c r="AL1268" s="58">
        <v>0</v>
      </c>
      <c r="AM1268" s="58">
        <v>1038.6199999999999</v>
      </c>
      <c r="AN1268" s="58">
        <v>901.52</v>
      </c>
      <c r="AO1268" s="58">
        <v>475.14</v>
      </c>
      <c r="AP1268" s="58">
        <v>0</v>
      </c>
      <c r="AQ1268" s="58">
        <v>100</v>
      </c>
      <c r="AR1268" s="58">
        <v>0</v>
      </c>
      <c r="AS1268" s="58">
        <v>0</v>
      </c>
      <c r="AT1268" s="58">
        <v>0</v>
      </c>
      <c r="AU1268" s="58">
        <v>0</v>
      </c>
      <c r="AV1268" s="58">
        <v>2322.96235213709</v>
      </c>
      <c r="AW1268" s="58">
        <v>13399.762352137101</v>
      </c>
      <c r="AX1268" s="58">
        <v>32194.59</v>
      </c>
      <c r="AY1268" s="58">
        <v>8656.06</v>
      </c>
      <c r="AZ1268" s="58">
        <v>40850.65</v>
      </c>
      <c r="BA1268" s="58">
        <v>45604.542000677298</v>
      </c>
    </row>
    <row r="1269" spans="1:53">
      <c r="A1269" s="56">
        <v>202408</v>
      </c>
      <c r="B1269" s="56" t="s">
        <v>528</v>
      </c>
      <c r="C1269" s="56" t="s">
        <v>60</v>
      </c>
      <c r="D1269" s="56" t="s">
        <v>59</v>
      </c>
      <c r="E1269" s="62" t="str">
        <f>VLOOKUP(C1269,'[2]2024年门店-截止10.31'!A:C,3,0)</f>
        <v>营业</v>
      </c>
      <c r="F1269" s="63">
        <f>VLOOKUP(C1269,[2]面积!A:B,2,0)</f>
        <v>136</v>
      </c>
      <c r="G1269" s="57" t="str">
        <f>IF(OR(E1269="营业",E1269="装修中"),VLOOKUP(C1269,[2]当前组织架构!C:H,6,0),"")</f>
        <v>戴斌</v>
      </c>
      <c r="H1269" s="57" t="str">
        <f>IF(OR(E1269="营业",E1269="装修中"),VLOOKUP(C1269,[2]当前组织架构!C:H,5,0),"")</f>
        <v>池甜</v>
      </c>
      <c r="I1269" s="58">
        <v>340076.48</v>
      </c>
      <c r="J1269" s="58">
        <v>9905.1399999999594</v>
      </c>
      <c r="K1269" s="58">
        <v>330171.34000000003</v>
      </c>
      <c r="L1269" s="58">
        <v>14098.46</v>
      </c>
      <c r="M1269" s="58">
        <v>12530.61</v>
      </c>
      <c r="N1269" s="58">
        <v>6315.31</v>
      </c>
      <c r="O1269" s="58">
        <v>33329.22</v>
      </c>
      <c r="P1269" s="58">
        <v>0</v>
      </c>
      <c r="Q1269" s="58">
        <v>-898.232100937263</v>
      </c>
      <c r="R1269" s="58">
        <v>65375.367899062701</v>
      </c>
      <c r="S1269" s="58">
        <v>11800.433709834801</v>
      </c>
      <c r="T1269" s="58">
        <v>0</v>
      </c>
      <c r="U1269" s="58">
        <v>5175.72</v>
      </c>
      <c r="V1269" s="58">
        <v>82351.521608897499</v>
      </c>
      <c r="W1269" s="58">
        <v>247819.81839110199</v>
      </c>
      <c r="X1269" s="58">
        <v>33781.5</v>
      </c>
      <c r="Y1269" s="58">
        <v>3811.5</v>
      </c>
      <c r="Z1269" s="58">
        <v>2508.16</v>
      </c>
      <c r="AA1269" s="58">
        <v>5262.33</v>
      </c>
      <c r="AB1269" s="58">
        <v>370.52886792453</v>
      </c>
      <c r="AC1269" s="58">
        <v>0</v>
      </c>
      <c r="AD1269" s="58">
        <v>45734.018867924497</v>
      </c>
      <c r="AE1269" s="58">
        <v>6628.57</v>
      </c>
      <c r="AF1269" s="58">
        <v>0</v>
      </c>
      <c r="AG1269" s="58">
        <v>426.77</v>
      </c>
      <c r="AH1269" s="58">
        <v>250</v>
      </c>
      <c r="AI1269" s="58">
        <v>0</v>
      </c>
      <c r="AJ1269" s="58">
        <v>69.03</v>
      </c>
      <c r="AK1269" s="58">
        <v>44.55</v>
      </c>
      <c r="AL1269" s="58">
        <v>0</v>
      </c>
      <c r="AM1269" s="58">
        <v>1211.75</v>
      </c>
      <c r="AN1269" s="58">
        <v>1072.21</v>
      </c>
      <c r="AO1269" s="58">
        <v>784.19</v>
      </c>
      <c r="AP1269" s="58">
        <v>0</v>
      </c>
      <c r="AQ1269" s="58">
        <v>100</v>
      </c>
      <c r="AR1269" s="58">
        <v>0</v>
      </c>
      <c r="AS1269" s="58">
        <v>0</v>
      </c>
      <c r="AT1269" s="58">
        <v>0</v>
      </c>
      <c r="AU1269" s="58">
        <v>0</v>
      </c>
      <c r="AV1269" s="58">
        <v>2676.8381383006099</v>
      </c>
      <c r="AW1269" s="58">
        <v>13263.9081383006</v>
      </c>
      <c r="AX1269" s="58">
        <v>19720</v>
      </c>
      <c r="AY1269" s="58">
        <v>13147</v>
      </c>
      <c r="AZ1269" s="58">
        <v>32867</v>
      </c>
      <c r="BA1269" s="58">
        <v>155954.891384877</v>
      </c>
    </row>
    <row r="1270" spans="1:53">
      <c r="A1270" s="56">
        <v>202408</v>
      </c>
      <c r="B1270" s="56" t="s">
        <v>528</v>
      </c>
      <c r="C1270" s="56" t="s">
        <v>64</v>
      </c>
      <c r="D1270" s="56" t="s">
        <v>63</v>
      </c>
      <c r="E1270" s="62" t="str">
        <f>VLOOKUP(C1270,'[2]2024年门店-截止10.31'!A:C,3,0)</f>
        <v>营业</v>
      </c>
      <c r="F1270" s="63">
        <f>VLOOKUP(C1270,[2]面积!A:B,2,0)</f>
        <v>70</v>
      </c>
      <c r="G1270" s="57" t="str">
        <f>IF(OR(E1270="营业",E1270="装修中"),VLOOKUP(C1270,[2]当前组织架构!C:H,6,0),"")</f>
        <v>戴斌</v>
      </c>
      <c r="H1270" s="57" t="str">
        <f>IF(OR(E1270="营业",E1270="装修中"),VLOOKUP(C1270,[2]当前组织架构!C:H,5,0),"")</f>
        <v>董婷婷</v>
      </c>
      <c r="I1270" s="58">
        <v>282883.51</v>
      </c>
      <c r="J1270" s="58">
        <v>16012.27</v>
      </c>
      <c r="K1270" s="58">
        <v>266871.24</v>
      </c>
      <c r="L1270" s="58">
        <v>13738.31</v>
      </c>
      <c r="M1270" s="58">
        <v>12485.13</v>
      </c>
      <c r="N1270" s="58">
        <v>11720.75</v>
      </c>
      <c r="O1270" s="58">
        <v>33456.400000000001</v>
      </c>
      <c r="P1270" s="58">
        <v>0</v>
      </c>
      <c r="Q1270" s="58">
        <v>-967.72020780310902</v>
      </c>
      <c r="R1270" s="58">
        <v>70432.8697921969</v>
      </c>
      <c r="S1270" s="58">
        <v>12182.4533872954</v>
      </c>
      <c r="T1270" s="58">
        <v>0</v>
      </c>
      <c r="U1270" s="58">
        <v>2715.29</v>
      </c>
      <c r="V1270" s="58">
        <v>85330.613179492299</v>
      </c>
      <c r="W1270" s="58">
        <v>181540.62682050801</v>
      </c>
      <c r="X1270" s="58">
        <v>35815.360000000001</v>
      </c>
      <c r="Y1270" s="58">
        <v>1364.55</v>
      </c>
      <c r="Z1270" s="58">
        <v>2868.63</v>
      </c>
      <c r="AA1270" s="58">
        <v>7813.65</v>
      </c>
      <c r="AB1270" s="58">
        <v>1855.81188679245</v>
      </c>
      <c r="AC1270" s="58">
        <v>0</v>
      </c>
      <c r="AD1270" s="58">
        <v>49718.001886792503</v>
      </c>
      <c r="AE1270" s="58">
        <v>9436.76</v>
      </c>
      <c r="AF1270" s="58">
        <v>0</v>
      </c>
      <c r="AG1270" s="58">
        <v>477.8</v>
      </c>
      <c r="AH1270" s="58">
        <v>627.21</v>
      </c>
      <c r="AI1270" s="58">
        <v>215</v>
      </c>
      <c r="AJ1270" s="58">
        <v>138.06</v>
      </c>
      <c r="AK1270" s="58">
        <v>40.61</v>
      </c>
      <c r="AL1270" s="58">
        <v>0</v>
      </c>
      <c r="AM1270" s="58">
        <v>1257.44</v>
      </c>
      <c r="AN1270" s="58">
        <v>2703.09</v>
      </c>
      <c r="AO1270" s="58">
        <v>1075.6400000000001</v>
      </c>
      <c r="AP1270" s="58">
        <v>0</v>
      </c>
      <c r="AQ1270" s="58">
        <v>0</v>
      </c>
      <c r="AR1270" s="58">
        <v>0</v>
      </c>
      <c r="AS1270" s="58">
        <v>0</v>
      </c>
      <c r="AT1270" s="58">
        <v>0</v>
      </c>
      <c r="AU1270" s="58">
        <v>0</v>
      </c>
      <c r="AV1270" s="58">
        <v>2127.0074307534401</v>
      </c>
      <c r="AW1270" s="58">
        <v>18098.617430753398</v>
      </c>
      <c r="AX1270" s="58">
        <v>45850</v>
      </c>
      <c r="AY1270" s="58">
        <v>5216.9811320754698</v>
      </c>
      <c r="AZ1270" s="58">
        <v>51066.981132075503</v>
      </c>
      <c r="BA1270" s="58">
        <v>62657.026370886597</v>
      </c>
    </row>
    <row r="1271" spans="1:53">
      <c r="A1271" s="56">
        <v>202408</v>
      </c>
      <c r="B1271" s="56" t="s">
        <v>528</v>
      </c>
      <c r="C1271" s="56" t="s">
        <v>66</v>
      </c>
      <c r="D1271" s="56" t="s">
        <v>65</v>
      </c>
      <c r="E1271" s="62" t="str">
        <f>VLOOKUP(C1271,'[2]2024年门店-截止10.31'!A:C,3,0)</f>
        <v>营业</v>
      </c>
      <c r="F1271" s="63">
        <f>VLOOKUP(C1271,[2]面积!A:B,2,0)</f>
        <v>112</v>
      </c>
      <c r="G1271" s="57" t="str">
        <f>IF(OR(E1271="营业",E1271="装修中"),VLOOKUP(C1271,[2]当前组织架构!C:H,6,0),"")</f>
        <v>孙军</v>
      </c>
      <c r="H1271" s="57" t="str">
        <f>IF(OR(E1271="营业",E1271="装修中"),VLOOKUP(C1271,[2]当前组织架构!C:H,5,0),"")</f>
        <v>殷艳花</v>
      </c>
      <c r="I1271" s="58">
        <v>309197.73</v>
      </c>
      <c r="J1271" s="58">
        <v>17501.759999999998</v>
      </c>
      <c r="K1271" s="58">
        <v>291695.96999999997</v>
      </c>
      <c r="L1271" s="58">
        <v>15083.18</v>
      </c>
      <c r="M1271" s="58">
        <v>13485.49</v>
      </c>
      <c r="N1271" s="58">
        <v>14131.02</v>
      </c>
      <c r="O1271" s="58">
        <v>34434.82</v>
      </c>
      <c r="P1271" s="58">
        <v>0</v>
      </c>
      <c r="Q1271" s="58">
        <v>-1045.43427506679</v>
      </c>
      <c r="R1271" s="58">
        <v>76089.075724933195</v>
      </c>
      <c r="S1271" s="58">
        <v>12790.7945236999</v>
      </c>
      <c r="T1271" s="58">
        <v>0</v>
      </c>
      <c r="U1271" s="58">
        <v>2857.09</v>
      </c>
      <c r="V1271" s="58">
        <v>91736.960248632997</v>
      </c>
      <c r="W1271" s="58">
        <v>199959.009751367</v>
      </c>
      <c r="X1271" s="58">
        <v>38592.42</v>
      </c>
      <c r="Y1271" s="58">
        <v>2842.87</v>
      </c>
      <c r="Z1271" s="58">
        <v>1505.44</v>
      </c>
      <c r="AA1271" s="58">
        <v>5032.03</v>
      </c>
      <c r="AB1271" s="58">
        <v>1433.96</v>
      </c>
      <c r="AC1271" s="58">
        <v>0</v>
      </c>
      <c r="AD1271" s="58">
        <v>49406.720000000001</v>
      </c>
      <c r="AE1271" s="58">
        <v>6000</v>
      </c>
      <c r="AF1271" s="58">
        <v>300</v>
      </c>
      <c r="AG1271" s="58">
        <v>1380.24</v>
      </c>
      <c r="AH1271" s="58">
        <v>582.20000000000005</v>
      </c>
      <c r="AI1271" s="58">
        <v>0</v>
      </c>
      <c r="AJ1271" s="58">
        <v>67.260000000000005</v>
      </c>
      <c r="AK1271" s="58">
        <v>41.23</v>
      </c>
      <c r="AL1271" s="58">
        <v>0</v>
      </c>
      <c r="AM1271" s="58">
        <v>1589.68</v>
      </c>
      <c r="AN1271" s="58">
        <v>1671.98</v>
      </c>
      <c r="AO1271" s="58">
        <v>1330.4</v>
      </c>
      <c r="AP1271" s="58">
        <v>400</v>
      </c>
      <c r="AQ1271" s="58">
        <v>200</v>
      </c>
      <c r="AR1271" s="58">
        <v>0</v>
      </c>
      <c r="AS1271" s="58">
        <v>0</v>
      </c>
      <c r="AT1271" s="58">
        <v>0</v>
      </c>
      <c r="AU1271" s="58">
        <v>0</v>
      </c>
      <c r="AV1271" s="58">
        <v>2174.57367289181</v>
      </c>
      <c r="AW1271" s="58">
        <v>15737.5636728918</v>
      </c>
      <c r="AX1271" s="58">
        <v>50185.314285714303</v>
      </c>
      <c r="AY1271" s="58">
        <v>9565.5471698113197</v>
      </c>
      <c r="AZ1271" s="58">
        <v>59750.861455525599</v>
      </c>
      <c r="BA1271" s="58">
        <v>75063.864622949593</v>
      </c>
    </row>
    <row r="1272" spans="1:53">
      <c r="A1272" s="56">
        <v>202408</v>
      </c>
      <c r="B1272" s="56" t="s">
        <v>528</v>
      </c>
      <c r="C1272" s="56" t="s">
        <v>68</v>
      </c>
      <c r="D1272" s="56" t="s">
        <v>67</v>
      </c>
      <c r="E1272" s="62" t="str">
        <f>VLOOKUP(C1272,'[2]2024年门店-截止10.31'!A:C,3,0)</f>
        <v>营业</v>
      </c>
      <c r="F1272" s="63">
        <f>VLOOKUP(C1272,[2]面积!A:B,2,0)</f>
        <v>79</v>
      </c>
      <c r="G1272" s="57" t="str">
        <f>IF(OR(E1272="营业",E1272="装修中"),VLOOKUP(C1272,[2]当前组织架构!C:H,6,0),"")</f>
        <v>孙军</v>
      </c>
      <c r="H1272" s="57" t="str">
        <f>IF(OR(E1272="营业",E1272="装修中"),VLOOKUP(C1272,[2]当前组织架构!C:H,5,0),"")</f>
        <v>郭洋</v>
      </c>
      <c r="I1272" s="58">
        <v>345005.45</v>
      </c>
      <c r="J1272" s="58">
        <v>19528.61</v>
      </c>
      <c r="K1272" s="58">
        <v>325476.84000000003</v>
      </c>
      <c r="L1272" s="58">
        <v>16246.17</v>
      </c>
      <c r="M1272" s="58">
        <v>12444.99</v>
      </c>
      <c r="N1272" s="58">
        <v>8636.7900000000009</v>
      </c>
      <c r="O1272" s="58">
        <v>37019.300000000003</v>
      </c>
      <c r="P1272" s="58">
        <v>0</v>
      </c>
      <c r="Q1272" s="58">
        <v>-1007.65744680247</v>
      </c>
      <c r="R1272" s="58">
        <v>73339.592553197494</v>
      </c>
      <c r="S1272" s="58">
        <v>13157.8244098127</v>
      </c>
      <c r="T1272" s="58">
        <v>0</v>
      </c>
      <c r="U1272" s="58">
        <v>6624.39</v>
      </c>
      <c r="V1272" s="58">
        <v>93121.806963010196</v>
      </c>
      <c r="W1272" s="58">
        <v>232355.03303699</v>
      </c>
      <c r="X1272" s="58">
        <v>39480.97</v>
      </c>
      <c r="Y1272" s="58">
        <v>6763.05</v>
      </c>
      <c r="Z1272" s="58">
        <v>1270.45</v>
      </c>
      <c r="AA1272" s="58">
        <v>9535.7199999999993</v>
      </c>
      <c r="AB1272" s="58">
        <v>1837.47320754717</v>
      </c>
      <c r="AC1272" s="58">
        <v>0</v>
      </c>
      <c r="AD1272" s="58">
        <v>58887.663207547201</v>
      </c>
      <c r="AE1272" s="58">
        <v>20031.72</v>
      </c>
      <c r="AF1272" s="58">
        <v>144</v>
      </c>
      <c r="AG1272" s="58">
        <v>449.23</v>
      </c>
      <c r="AH1272" s="58">
        <v>913.27</v>
      </c>
      <c r="AI1272" s="58">
        <v>0</v>
      </c>
      <c r="AJ1272" s="58">
        <v>134.52000000000001</v>
      </c>
      <c r="AK1272" s="58">
        <v>30.33</v>
      </c>
      <c r="AL1272" s="58">
        <v>0</v>
      </c>
      <c r="AM1272" s="58">
        <v>2137.11</v>
      </c>
      <c r="AN1272" s="58">
        <v>2994.07</v>
      </c>
      <c r="AO1272" s="58">
        <v>1467.08</v>
      </c>
      <c r="AP1272" s="58">
        <v>0</v>
      </c>
      <c r="AQ1272" s="58">
        <v>312</v>
      </c>
      <c r="AR1272" s="58">
        <v>0</v>
      </c>
      <c r="AS1272" s="58">
        <v>0</v>
      </c>
      <c r="AT1272" s="58">
        <v>0</v>
      </c>
      <c r="AU1272" s="58">
        <v>0</v>
      </c>
      <c r="AV1272" s="58">
        <v>1654.21639526378</v>
      </c>
      <c r="AW1272" s="58">
        <v>30267.546395263798</v>
      </c>
      <c r="AX1272" s="58">
        <v>75238.095238095193</v>
      </c>
      <c r="AY1272" s="58">
        <v>7550.4716981132096</v>
      </c>
      <c r="AZ1272" s="58">
        <v>82788.566936208401</v>
      </c>
      <c r="BA1272" s="58">
        <v>60411.2564979706</v>
      </c>
    </row>
    <row r="1273" spans="1:53">
      <c r="A1273" s="56">
        <v>202408</v>
      </c>
      <c r="B1273" s="56" t="s">
        <v>528</v>
      </c>
      <c r="C1273" s="56" t="s">
        <v>70</v>
      </c>
      <c r="D1273" s="56" t="s">
        <v>69</v>
      </c>
      <c r="E1273" s="62" t="str">
        <f>VLOOKUP(C1273,'[2]2024年门店-截止10.31'!A:C,3,0)</f>
        <v>营业</v>
      </c>
      <c r="F1273" s="63">
        <f>VLOOKUP(C1273,[2]面积!A:B,2,0)</f>
        <v>93.91</v>
      </c>
      <c r="G1273" s="57" t="str">
        <f>IF(OR(E1273="营业",E1273="装修中"),VLOOKUP(C1273,[2]当前组织架构!C:H,6,0),"")</f>
        <v>戴斌</v>
      </c>
      <c r="H1273" s="57" t="str">
        <f>IF(OR(E1273="营业",E1273="装修中"),VLOOKUP(C1273,[2]当前组织架构!C:H,5,0),"")</f>
        <v>冯珏</v>
      </c>
      <c r="I1273" s="58">
        <v>277435.01</v>
      </c>
      <c r="J1273" s="58">
        <v>15703.87</v>
      </c>
      <c r="K1273" s="58">
        <v>261731.14</v>
      </c>
      <c r="L1273" s="58">
        <v>14484.46</v>
      </c>
      <c r="M1273" s="58">
        <v>13216.77</v>
      </c>
      <c r="N1273" s="58">
        <v>13736.21</v>
      </c>
      <c r="O1273" s="58">
        <v>33982.660000000003</v>
      </c>
      <c r="P1273" s="58">
        <v>0</v>
      </c>
      <c r="Q1273" s="58">
        <v>-1022.19820374777</v>
      </c>
      <c r="R1273" s="58">
        <v>74397.901796252205</v>
      </c>
      <c r="S1273" s="58">
        <v>12574.3343882802</v>
      </c>
      <c r="T1273" s="58">
        <v>0</v>
      </c>
      <c r="U1273" s="58">
        <v>2694.06</v>
      </c>
      <c r="V1273" s="58">
        <v>89666.296184532403</v>
      </c>
      <c r="W1273" s="58">
        <v>172064.84381546799</v>
      </c>
      <c r="X1273" s="58">
        <v>36226.86</v>
      </c>
      <c r="Y1273" s="58">
        <v>3928.44</v>
      </c>
      <c r="Z1273" s="58">
        <v>2126.0500000000002</v>
      </c>
      <c r="AA1273" s="58">
        <v>7287.56</v>
      </c>
      <c r="AB1273" s="58">
        <v>2811.83943396226</v>
      </c>
      <c r="AC1273" s="58">
        <v>0</v>
      </c>
      <c r="AD1273" s="58">
        <v>52380.749433962301</v>
      </c>
      <c r="AE1273" s="58">
        <v>7018</v>
      </c>
      <c r="AF1273" s="58">
        <v>160.44999999999999</v>
      </c>
      <c r="AG1273" s="58">
        <v>532.12</v>
      </c>
      <c r="AH1273" s="58">
        <v>526</v>
      </c>
      <c r="AI1273" s="58">
        <v>45</v>
      </c>
      <c r="AJ1273" s="58">
        <v>46.02</v>
      </c>
      <c r="AK1273" s="58">
        <v>38.56</v>
      </c>
      <c r="AL1273" s="58">
        <v>0</v>
      </c>
      <c r="AM1273" s="58">
        <v>871.54</v>
      </c>
      <c r="AN1273" s="58">
        <v>2328.1999999999998</v>
      </c>
      <c r="AO1273" s="58">
        <v>1093.3699999999999</v>
      </c>
      <c r="AP1273" s="58">
        <v>0</v>
      </c>
      <c r="AQ1273" s="58">
        <v>120</v>
      </c>
      <c r="AR1273" s="58">
        <v>0</v>
      </c>
      <c r="AS1273" s="58">
        <v>0</v>
      </c>
      <c r="AT1273" s="58">
        <v>0</v>
      </c>
      <c r="AU1273" s="58">
        <v>0</v>
      </c>
      <c r="AV1273" s="58">
        <v>2626.1704863089999</v>
      </c>
      <c r="AW1273" s="58">
        <v>15405.430486309</v>
      </c>
      <c r="AX1273" s="58">
        <v>68010.219047619001</v>
      </c>
      <c r="AY1273" s="58">
        <v>9745.3773584905703</v>
      </c>
      <c r="AZ1273" s="58">
        <v>77755.596406109602</v>
      </c>
      <c r="BA1273" s="58">
        <v>26523.067489087101</v>
      </c>
    </row>
    <row r="1274" spans="1:53">
      <c r="A1274" s="56">
        <v>202408</v>
      </c>
      <c r="B1274" s="56" t="s">
        <v>528</v>
      </c>
      <c r="C1274" s="56" t="s">
        <v>72</v>
      </c>
      <c r="D1274" s="56" t="s">
        <v>71</v>
      </c>
      <c r="E1274" s="62" t="str">
        <f>VLOOKUP(C1274,'[2]2024年门店-截止10.31'!A:C,3,0)</f>
        <v>营业</v>
      </c>
      <c r="F1274" s="63">
        <f>VLOOKUP(C1274,[2]面积!A:B,2,0)</f>
        <v>132</v>
      </c>
      <c r="G1274" s="57" t="str">
        <f>IF(OR(E1274="营业",E1274="装修中"),VLOOKUP(C1274,[2]当前组织架构!C:H,6,0),"")</f>
        <v>戴斌</v>
      </c>
      <c r="H1274" s="57" t="str">
        <f>IF(OR(E1274="营业",E1274="装修中"),VLOOKUP(C1274,[2]当前组织架构!C:H,5,0),"")</f>
        <v>冯珏</v>
      </c>
      <c r="I1274" s="58">
        <v>738310.83</v>
      </c>
      <c r="J1274" s="58">
        <v>41791.179999999898</v>
      </c>
      <c r="K1274" s="58">
        <v>696519.65</v>
      </c>
      <c r="L1274" s="58">
        <v>38152.18</v>
      </c>
      <c r="M1274" s="58">
        <v>28299.03</v>
      </c>
      <c r="N1274" s="58">
        <v>11333.14</v>
      </c>
      <c r="O1274" s="58">
        <v>78014.820000000007</v>
      </c>
      <c r="P1274" s="58">
        <v>0</v>
      </c>
      <c r="Q1274" s="58">
        <v>-2111.6072733845999</v>
      </c>
      <c r="R1274" s="58">
        <v>153687.562726615</v>
      </c>
      <c r="S1274" s="58">
        <v>27668.016419054798</v>
      </c>
      <c r="T1274" s="58">
        <v>0</v>
      </c>
      <c r="U1274" s="58">
        <v>2720.48</v>
      </c>
      <c r="V1274" s="58">
        <v>184076.05914567001</v>
      </c>
      <c r="W1274" s="58">
        <v>512443.59085432999</v>
      </c>
      <c r="X1274" s="58">
        <v>61334.239999999998</v>
      </c>
      <c r="Y1274" s="58">
        <v>6961.17</v>
      </c>
      <c r="Z1274" s="58">
        <v>10048.34</v>
      </c>
      <c r="AA1274" s="58">
        <v>6548.32</v>
      </c>
      <c r="AB1274" s="58">
        <v>1595.74</v>
      </c>
      <c r="AC1274" s="58">
        <v>0</v>
      </c>
      <c r="AD1274" s="58">
        <v>86487.81</v>
      </c>
      <c r="AE1274" s="58">
        <v>8500</v>
      </c>
      <c r="AF1274" s="58">
        <v>113</v>
      </c>
      <c r="AG1274" s="58">
        <v>980.76</v>
      </c>
      <c r="AH1274" s="58">
        <v>665.68</v>
      </c>
      <c r="AI1274" s="58">
        <v>0</v>
      </c>
      <c r="AJ1274" s="58">
        <v>98.43</v>
      </c>
      <c r="AK1274" s="58">
        <v>36.130000000000003</v>
      </c>
      <c r="AL1274" s="58">
        <v>0</v>
      </c>
      <c r="AM1274" s="58">
        <v>2302.21</v>
      </c>
      <c r="AN1274" s="58">
        <v>572.63</v>
      </c>
      <c r="AO1274" s="58">
        <v>1346</v>
      </c>
      <c r="AP1274" s="58">
        <v>200</v>
      </c>
      <c r="AQ1274" s="58">
        <v>110</v>
      </c>
      <c r="AR1274" s="58">
        <v>0</v>
      </c>
      <c r="AS1274" s="58">
        <v>0</v>
      </c>
      <c r="AT1274" s="58">
        <v>0</v>
      </c>
      <c r="AU1274" s="58">
        <v>0</v>
      </c>
      <c r="AV1274" s="58">
        <v>2626.1704863089999</v>
      </c>
      <c r="AW1274" s="58">
        <v>17551.010486308998</v>
      </c>
      <c r="AX1274" s="58">
        <v>108784.266666667</v>
      </c>
      <c r="AY1274" s="58">
        <v>11207.5471698113</v>
      </c>
      <c r="AZ1274" s="58">
        <v>119991.813836478</v>
      </c>
      <c r="BA1274" s="58">
        <v>288412.95653154299</v>
      </c>
    </row>
    <row r="1275" spans="1:53">
      <c r="A1275" s="56">
        <v>202408</v>
      </c>
      <c r="B1275" s="56" t="s">
        <v>528</v>
      </c>
      <c r="C1275" s="56" t="s">
        <v>74</v>
      </c>
      <c r="D1275" s="56" t="s">
        <v>73</v>
      </c>
      <c r="E1275" s="62" t="str">
        <f>VLOOKUP(C1275,'[2]2024年门店-截止10.31'!A:C,3,0)</f>
        <v>营业</v>
      </c>
      <c r="F1275" s="63">
        <f>VLOOKUP(C1275,[2]面积!A:B,2,0)</f>
        <v>70</v>
      </c>
      <c r="G1275" s="57" t="str">
        <f>IF(OR(E1275="营业",E1275="装修中"),VLOOKUP(C1275,[2]当前组织架构!C:H,6,0),"")</f>
        <v>戴斌</v>
      </c>
      <c r="H1275" s="57" t="str">
        <f>IF(OR(E1275="营业",E1275="装修中"),VLOOKUP(C1275,[2]当前组织架构!C:H,5,0),"")</f>
        <v>冯珏</v>
      </c>
      <c r="I1275" s="58">
        <v>198315.92</v>
      </c>
      <c r="J1275" s="58">
        <v>11225.43</v>
      </c>
      <c r="K1275" s="58">
        <v>187090.49</v>
      </c>
      <c r="L1275" s="58">
        <v>9010.2800000000007</v>
      </c>
      <c r="M1275" s="58">
        <v>10277.299999999999</v>
      </c>
      <c r="N1275" s="58">
        <v>10527.84</v>
      </c>
      <c r="O1275" s="58">
        <v>24469.01</v>
      </c>
      <c r="P1275" s="58">
        <v>0</v>
      </c>
      <c r="Q1275" s="58">
        <v>-735.73817639424703</v>
      </c>
      <c r="R1275" s="58">
        <v>53548.691823605797</v>
      </c>
      <c r="S1275" s="58">
        <v>9052.5970911193308</v>
      </c>
      <c r="T1275" s="58">
        <v>0</v>
      </c>
      <c r="U1275" s="58">
        <v>2711.52</v>
      </c>
      <c r="V1275" s="58">
        <v>65312.808914725101</v>
      </c>
      <c r="W1275" s="58">
        <v>121777.68108527501</v>
      </c>
      <c r="X1275" s="58">
        <v>31561.82</v>
      </c>
      <c r="Y1275" s="58">
        <v>2568.4</v>
      </c>
      <c r="Z1275" s="58">
        <v>1618.26</v>
      </c>
      <c r="AA1275" s="58">
        <v>5577.58</v>
      </c>
      <c r="AB1275" s="58">
        <v>1683.9743396226399</v>
      </c>
      <c r="AC1275" s="58">
        <v>0</v>
      </c>
      <c r="AD1275" s="58">
        <v>43010.034339622602</v>
      </c>
      <c r="AE1275" s="58">
        <v>4743.2299999999996</v>
      </c>
      <c r="AF1275" s="58">
        <v>72.17</v>
      </c>
      <c r="AG1275" s="58">
        <v>552.65</v>
      </c>
      <c r="AH1275" s="58">
        <v>563.49</v>
      </c>
      <c r="AI1275" s="58">
        <v>110</v>
      </c>
      <c r="AJ1275" s="58">
        <v>92.04</v>
      </c>
      <c r="AK1275" s="58">
        <v>28.68</v>
      </c>
      <c r="AL1275" s="58">
        <v>0</v>
      </c>
      <c r="AM1275" s="58">
        <v>731.75</v>
      </c>
      <c r="AN1275" s="58">
        <v>924.93</v>
      </c>
      <c r="AO1275" s="58">
        <v>877.63</v>
      </c>
      <c r="AP1275" s="58">
        <v>0</v>
      </c>
      <c r="AQ1275" s="58">
        <v>0</v>
      </c>
      <c r="AR1275" s="58">
        <v>0</v>
      </c>
      <c r="AS1275" s="58">
        <v>0</v>
      </c>
      <c r="AT1275" s="58">
        <v>0</v>
      </c>
      <c r="AU1275" s="58">
        <v>0</v>
      </c>
      <c r="AV1275" s="58">
        <v>2626.1704863089999</v>
      </c>
      <c r="AW1275" s="58">
        <v>11322.740486309</v>
      </c>
      <c r="AX1275" s="58">
        <v>36500</v>
      </c>
      <c r="AY1275" s="58">
        <v>7264.1509433962301</v>
      </c>
      <c r="AZ1275" s="58">
        <v>43764.150943396198</v>
      </c>
      <c r="BA1275" s="58">
        <v>23680.755315947201</v>
      </c>
    </row>
    <row r="1276" spans="1:53">
      <c r="A1276" s="56">
        <v>202408</v>
      </c>
      <c r="B1276" s="56" t="s">
        <v>528</v>
      </c>
      <c r="C1276" s="56" t="s">
        <v>78</v>
      </c>
      <c r="D1276" s="56" t="s">
        <v>77</v>
      </c>
      <c r="E1276" s="62" t="str">
        <f>VLOOKUP(C1276,'[2]2024年门店-截止10.31'!A:C,3,0)</f>
        <v>营业</v>
      </c>
      <c r="F1276" s="63">
        <f>VLOOKUP(C1276,[2]面积!A:B,2,0)</f>
        <v>70.349999999999994</v>
      </c>
      <c r="G1276" s="57" t="str">
        <f>IF(OR(E1276="营业",E1276="装修中"),VLOOKUP(C1276,[2]当前组织架构!C:H,6,0),"")</f>
        <v>戴斌</v>
      </c>
      <c r="H1276" s="57" t="str">
        <f>IF(OR(E1276="营业",E1276="装修中"),VLOOKUP(C1276,[2]当前组织架构!C:H,5,0),"")</f>
        <v>董婷婷</v>
      </c>
      <c r="I1276" s="58">
        <v>188791.89</v>
      </c>
      <c r="J1276" s="58">
        <v>10686.33</v>
      </c>
      <c r="K1276" s="58">
        <v>178105.56</v>
      </c>
      <c r="L1276" s="58">
        <v>9820.83</v>
      </c>
      <c r="M1276" s="58">
        <v>8987.19</v>
      </c>
      <c r="N1276" s="58">
        <v>11204.92</v>
      </c>
      <c r="O1276" s="58">
        <v>23952.26</v>
      </c>
      <c r="P1276" s="58">
        <v>0</v>
      </c>
      <c r="Q1276" s="58">
        <v>-731.41152696548204</v>
      </c>
      <c r="R1276" s="58">
        <v>53233.788473034503</v>
      </c>
      <c r="S1276" s="58">
        <v>8918.6097363888093</v>
      </c>
      <c r="T1276" s="58">
        <v>0</v>
      </c>
      <c r="U1276" s="58">
        <v>2800.2</v>
      </c>
      <c r="V1276" s="58">
        <v>64952.598209423297</v>
      </c>
      <c r="W1276" s="58">
        <v>113152.961790577</v>
      </c>
      <c r="X1276" s="58">
        <v>29149.119999999999</v>
      </c>
      <c r="Y1276" s="58">
        <v>350</v>
      </c>
      <c r="Z1276" s="58">
        <v>1177.8599999999999</v>
      </c>
      <c r="AA1276" s="58">
        <v>7489.19</v>
      </c>
      <c r="AB1276" s="58">
        <v>671.04</v>
      </c>
      <c r="AC1276" s="58">
        <v>0</v>
      </c>
      <c r="AD1276" s="58">
        <v>38837.21</v>
      </c>
      <c r="AE1276" s="58">
        <v>8803.33</v>
      </c>
      <c r="AF1276" s="58">
        <v>200</v>
      </c>
      <c r="AG1276" s="58">
        <v>360.42</v>
      </c>
      <c r="AH1276" s="58">
        <v>484.07</v>
      </c>
      <c r="AI1276" s="58">
        <v>230</v>
      </c>
      <c r="AJ1276" s="58">
        <v>0</v>
      </c>
      <c r="AK1276" s="58">
        <v>33.630000000000003</v>
      </c>
      <c r="AL1276" s="58">
        <v>0</v>
      </c>
      <c r="AM1276" s="58">
        <v>1130.45</v>
      </c>
      <c r="AN1276" s="58">
        <v>2274.34</v>
      </c>
      <c r="AO1276" s="58">
        <v>833.36</v>
      </c>
      <c r="AP1276" s="58">
        <v>0</v>
      </c>
      <c r="AQ1276" s="58">
        <v>0</v>
      </c>
      <c r="AR1276" s="58">
        <v>0</v>
      </c>
      <c r="AS1276" s="58">
        <v>0</v>
      </c>
      <c r="AT1276" s="58">
        <v>0</v>
      </c>
      <c r="AU1276" s="58">
        <v>0</v>
      </c>
      <c r="AV1276" s="58">
        <v>2127.0074307534401</v>
      </c>
      <c r="AW1276" s="58">
        <v>16476.6074307534</v>
      </c>
      <c r="AX1276" s="58">
        <v>23463.314285714299</v>
      </c>
      <c r="AY1276" s="58">
        <v>9004.9811320754707</v>
      </c>
      <c r="AZ1276" s="58">
        <v>32468.295417789799</v>
      </c>
      <c r="BA1276" s="58">
        <v>25370.848942033801</v>
      </c>
    </row>
    <row r="1277" spans="1:53">
      <c r="A1277" s="56">
        <v>202408</v>
      </c>
      <c r="B1277" s="56" t="s">
        <v>528</v>
      </c>
      <c r="C1277" s="56" t="s">
        <v>80</v>
      </c>
      <c r="D1277" s="56" t="s">
        <v>79</v>
      </c>
      <c r="E1277" s="62" t="str">
        <f>VLOOKUP(C1277,'[2]2024年门店-截止10.31'!A:C,3,0)</f>
        <v>营业</v>
      </c>
      <c r="F1277" s="63">
        <f>VLOOKUP(C1277,[2]面积!A:B,2,0)</f>
        <v>115.71</v>
      </c>
      <c r="G1277" s="57" t="str">
        <f>IF(OR(E1277="营业",E1277="装修中"),VLOOKUP(C1277,[2]当前组织架构!C:H,6,0),"")</f>
        <v>戴斌</v>
      </c>
      <c r="H1277" s="57" t="str">
        <f>IF(OR(E1277="营业",E1277="装修中"),VLOOKUP(C1277,[2]当前组织架构!C:H,5,0),"")</f>
        <v>冯珏</v>
      </c>
      <c r="I1277" s="58">
        <v>593681.01</v>
      </c>
      <c r="J1277" s="58">
        <v>33604.589999999997</v>
      </c>
      <c r="K1277" s="58">
        <v>560076.42000000004</v>
      </c>
      <c r="L1277" s="58">
        <v>26905.47</v>
      </c>
      <c r="M1277" s="58">
        <v>22167.59</v>
      </c>
      <c r="N1277" s="58">
        <v>9004.5</v>
      </c>
      <c r="O1277" s="58">
        <v>62157.35</v>
      </c>
      <c r="P1277" s="58">
        <v>0</v>
      </c>
      <c r="Q1277" s="58">
        <v>-1629.5909052066399</v>
      </c>
      <c r="R1277" s="58">
        <v>118605.319094793</v>
      </c>
      <c r="S1277" s="58">
        <v>21774.775014096402</v>
      </c>
      <c r="T1277" s="58">
        <v>0</v>
      </c>
      <c r="U1277" s="58">
        <v>2632.27</v>
      </c>
      <c r="V1277" s="58">
        <v>143012.36410888901</v>
      </c>
      <c r="W1277" s="58">
        <v>417064.05589111103</v>
      </c>
      <c r="X1277" s="58">
        <v>51858.879999999997</v>
      </c>
      <c r="Y1277" s="58">
        <v>8610.4699999999993</v>
      </c>
      <c r="Z1277" s="58">
        <v>5338.6</v>
      </c>
      <c r="AA1277" s="58">
        <v>8109.73</v>
      </c>
      <c r="AB1277" s="58">
        <v>1090.95622641509</v>
      </c>
      <c r="AC1277" s="58">
        <v>0</v>
      </c>
      <c r="AD1277" s="58">
        <v>75008.636226415096</v>
      </c>
      <c r="AE1277" s="58">
        <v>4727.6400000000003</v>
      </c>
      <c r="AF1277" s="58">
        <v>331</v>
      </c>
      <c r="AG1277" s="58">
        <v>1397.33</v>
      </c>
      <c r="AH1277" s="58">
        <v>675.14</v>
      </c>
      <c r="AI1277" s="58">
        <v>228</v>
      </c>
      <c r="AJ1277" s="58">
        <v>105.31</v>
      </c>
      <c r="AK1277" s="58">
        <v>36.090000000000003</v>
      </c>
      <c r="AL1277" s="58">
        <v>0</v>
      </c>
      <c r="AM1277" s="58">
        <v>1801.89</v>
      </c>
      <c r="AN1277" s="58">
        <v>575.17999999999995</v>
      </c>
      <c r="AO1277" s="58">
        <v>2057.77</v>
      </c>
      <c r="AP1277" s="58">
        <v>0</v>
      </c>
      <c r="AQ1277" s="58">
        <v>318</v>
      </c>
      <c r="AR1277" s="58">
        <v>0</v>
      </c>
      <c r="AS1277" s="58">
        <v>0</v>
      </c>
      <c r="AT1277" s="58">
        <v>0</v>
      </c>
      <c r="AU1277" s="58">
        <v>0</v>
      </c>
      <c r="AV1277" s="58">
        <v>2626.1704863089999</v>
      </c>
      <c r="AW1277" s="58">
        <v>14879.520486309</v>
      </c>
      <c r="AX1277" s="58">
        <v>72162.399999999994</v>
      </c>
      <c r="AY1277" s="58">
        <v>10697.7169811321</v>
      </c>
      <c r="AZ1277" s="58">
        <v>82860.116981132102</v>
      </c>
      <c r="BA1277" s="58">
        <v>244315.782197255</v>
      </c>
    </row>
    <row r="1278" spans="1:53">
      <c r="A1278" s="56">
        <v>202408</v>
      </c>
      <c r="B1278" s="56" t="s">
        <v>528</v>
      </c>
      <c r="C1278" s="56" t="s">
        <v>82</v>
      </c>
      <c r="D1278" s="56" t="s">
        <v>81</v>
      </c>
      <c r="E1278" s="62" t="str">
        <f>VLOOKUP(C1278,'[2]2024年门店-截止10.31'!A:C,3,0)</f>
        <v>营业</v>
      </c>
      <c r="F1278" s="63">
        <f>VLOOKUP(C1278,[2]面积!A:B,2,0)</f>
        <v>66.19</v>
      </c>
      <c r="G1278" s="57" t="str">
        <f>IF(OR(E1278="营业",E1278="装修中"),VLOOKUP(C1278,[2]当前组织架构!C:H,6,0),"")</f>
        <v>孙军</v>
      </c>
      <c r="H1278" s="57" t="str">
        <f>IF(OR(E1278="营业",E1278="装修中"),VLOOKUP(C1278,[2]当前组织架构!C:H,5,0),"")</f>
        <v>甘胜斌</v>
      </c>
      <c r="I1278" s="58">
        <v>214334.84</v>
      </c>
      <c r="J1278" s="58">
        <v>12132.16</v>
      </c>
      <c r="K1278" s="58">
        <v>202202.68</v>
      </c>
      <c r="L1278" s="58">
        <v>10786.82</v>
      </c>
      <c r="M1278" s="58">
        <v>10053.73</v>
      </c>
      <c r="N1278" s="58">
        <v>10636.53</v>
      </c>
      <c r="O1278" s="58">
        <v>27622.17</v>
      </c>
      <c r="P1278" s="58">
        <v>0</v>
      </c>
      <c r="Q1278" s="58">
        <v>-800.99532078107302</v>
      </c>
      <c r="R1278" s="58">
        <v>58298.254679218902</v>
      </c>
      <c r="S1278" s="58">
        <v>10068.390805733699</v>
      </c>
      <c r="T1278" s="58">
        <v>0</v>
      </c>
      <c r="U1278" s="58">
        <v>1462.61</v>
      </c>
      <c r="V1278" s="58">
        <v>69829.255484952606</v>
      </c>
      <c r="W1278" s="58">
        <v>132373.42451504699</v>
      </c>
      <c r="X1278" s="58">
        <v>25740.84</v>
      </c>
      <c r="Y1278" s="58">
        <v>3524.14</v>
      </c>
      <c r="Z1278" s="58">
        <v>464.28</v>
      </c>
      <c r="AA1278" s="58">
        <v>7691.26</v>
      </c>
      <c r="AB1278" s="58">
        <v>355.87509433962299</v>
      </c>
      <c r="AC1278" s="58">
        <v>0</v>
      </c>
      <c r="AD1278" s="58">
        <v>37776.395094339598</v>
      </c>
      <c r="AE1278" s="58">
        <v>6280</v>
      </c>
      <c r="AF1278" s="58">
        <v>0</v>
      </c>
      <c r="AG1278" s="58">
        <v>523.74</v>
      </c>
      <c r="AH1278" s="58">
        <v>326</v>
      </c>
      <c r="AI1278" s="58">
        <v>0</v>
      </c>
      <c r="AJ1278" s="58">
        <v>0</v>
      </c>
      <c r="AK1278" s="58">
        <v>31.09</v>
      </c>
      <c r="AL1278" s="58">
        <v>0</v>
      </c>
      <c r="AM1278" s="58">
        <v>1238.8499999999999</v>
      </c>
      <c r="AN1278" s="58">
        <v>1962.85</v>
      </c>
      <c r="AO1278" s="58">
        <v>1451.62</v>
      </c>
      <c r="AP1278" s="58">
        <v>0</v>
      </c>
      <c r="AQ1278" s="58">
        <v>0</v>
      </c>
      <c r="AR1278" s="58">
        <v>0</v>
      </c>
      <c r="AS1278" s="58">
        <v>0</v>
      </c>
      <c r="AT1278" s="58">
        <v>0</v>
      </c>
      <c r="AU1278" s="58">
        <v>0</v>
      </c>
      <c r="AV1278" s="58">
        <v>2429.6225974201102</v>
      </c>
      <c r="AW1278" s="58">
        <v>14243.7725974201</v>
      </c>
      <c r="AX1278" s="58">
        <v>36940.323809523798</v>
      </c>
      <c r="AY1278" s="58">
        <v>6212.5943396226403</v>
      </c>
      <c r="AZ1278" s="58">
        <v>43152.918149146397</v>
      </c>
      <c r="BA1278" s="58">
        <v>37200.338674140898</v>
      </c>
    </row>
    <row r="1279" spans="1:53">
      <c r="A1279" s="56">
        <v>202408</v>
      </c>
      <c r="B1279" s="56" t="s">
        <v>528</v>
      </c>
      <c r="C1279" s="56" t="s">
        <v>84</v>
      </c>
      <c r="D1279" s="56" t="s">
        <v>83</v>
      </c>
      <c r="E1279" s="62" t="str">
        <f>VLOOKUP(C1279,'[2]2024年门店-截止10.31'!A:C,3,0)</f>
        <v>营业</v>
      </c>
      <c r="F1279" s="63">
        <f>VLOOKUP(C1279,[2]面积!A:B,2,0)</f>
        <v>70</v>
      </c>
      <c r="G1279" s="57" t="str">
        <f>IF(OR(E1279="营业",E1279="装修中"),VLOOKUP(C1279,[2]当前组织架构!C:H,6,0),"")</f>
        <v>孙军</v>
      </c>
      <c r="H1279" s="57" t="str">
        <f>IF(OR(E1279="营业",E1279="装修中"),VLOOKUP(C1279,[2]当前组织架构!C:H,5,0),"")</f>
        <v>甘胜斌</v>
      </c>
      <c r="I1279" s="58">
        <v>178397.53</v>
      </c>
      <c r="J1279" s="58">
        <v>10097.969999999999</v>
      </c>
      <c r="K1279" s="58">
        <v>168299.56</v>
      </c>
      <c r="L1279" s="58">
        <v>11037.18</v>
      </c>
      <c r="M1279" s="58">
        <v>9193.2000000000007</v>
      </c>
      <c r="N1279" s="58">
        <v>13670.52</v>
      </c>
      <c r="O1279" s="58">
        <v>24510.33</v>
      </c>
      <c r="P1279" s="58">
        <v>0</v>
      </c>
      <c r="Q1279" s="58">
        <v>-791.67031580040396</v>
      </c>
      <c r="R1279" s="58">
        <v>57619.559684199601</v>
      </c>
      <c r="S1279" s="58">
        <v>9346.8692523207301</v>
      </c>
      <c r="T1279" s="58">
        <v>0</v>
      </c>
      <c r="U1279" s="58">
        <v>2853.97</v>
      </c>
      <c r="V1279" s="58">
        <v>69820.398936520302</v>
      </c>
      <c r="W1279" s="58">
        <v>98479.161063479696</v>
      </c>
      <c r="X1279" s="58">
        <v>26965.360000000001</v>
      </c>
      <c r="Y1279" s="58">
        <v>1510.58</v>
      </c>
      <c r="Z1279" s="58">
        <v>806.52</v>
      </c>
      <c r="AA1279" s="58">
        <v>6051.67</v>
      </c>
      <c r="AB1279" s="58">
        <v>1901.52905660377</v>
      </c>
      <c r="AC1279" s="58">
        <v>0</v>
      </c>
      <c r="AD1279" s="58">
        <v>37235.659056603799</v>
      </c>
      <c r="AE1279" s="58">
        <v>5625.8</v>
      </c>
      <c r="AF1279" s="58">
        <v>0</v>
      </c>
      <c r="AG1279" s="58">
        <v>654.77</v>
      </c>
      <c r="AH1279" s="58">
        <v>710.3</v>
      </c>
      <c r="AI1279" s="58">
        <v>625</v>
      </c>
      <c r="AJ1279" s="58">
        <v>23.01</v>
      </c>
      <c r="AK1279" s="58">
        <v>26.71</v>
      </c>
      <c r="AL1279" s="58">
        <v>0</v>
      </c>
      <c r="AM1279" s="58">
        <v>1867.05</v>
      </c>
      <c r="AN1279" s="58">
        <v>1692.98</v>
      </c>
      <c r="AO1279" s="58">
        <v>754.92</v>
      </c>
      <c r="AP1279" s="58">
        <v>0</v>
      </c>
      <c r="AQ1279" s="58">
        <v>513.70000000000005</v>
      </c>
      <c r="AR1279" s="58">
        <v>0</v>
      </c>
      <c r="AS1279" s="58">
        <v>0</v>
      </c>
      <c r="AT1279" s="58">
        <v>0</v>
      </c>
      <c r="AU1279" s="58">
        <v>0</v>
      </c>
      <c r="AV1279" s="58">
        <v>2429.6225974201102</v>
      </c>
      <c r="AW1279" s="58">
        <v>14923.8625974201</v>
      </c>
      <c r="AX1279" s="58">
        <v>14512.209523809501</v>
      </c>
      <c r="AY1279" s="58">
        <v>1981.1320754717001</v>
      </c>
      <c r="AZ1279" s="58">
        <v>16493.341599281201</v>
      </c>
      <c r="BA1279" s="58">
        <v>29826.297810174601</v>
      </c>
    </row>
    <row r="1280" spans="1:53">
      <c r="A1280" s="56">
        <v>202408</v>
      </c>
      <c r="B1280" s="56" t="s">
        <v>528</v>
      </c>
      <c r="C1280" s="56" t="s">
        <v>86</v>
      </c>
      <c r="D1280" s="56" t="s">
        <v>85</v>
      </c>
      <c r="E1280" s="62" t="str">
        <f>VLOOKUP(C1280,'[2]2024年门店-截止10.31'!A:C,3,0)</f>
        <v>营业</v>
      </c>
      <c r="F1280" s="63">
        <f>VLOOKUP(C1280,[2]面积!A:B,2,0)</f>
        <v>91</v>
      </c>
      <c r="G1280" s="57" t="str">
        <f>IF(OR(E1280="营业",E1280="装修中"),VLOOKUP(C1280,[2]当前组织架构!C:H,6,0),"")</f>
        <v>戴斌</v>
      </c>
      <c r="H1280" s="57" t="str">
        <f>IF(OR(E1280="营业",E1280="装修中"),VLOOKUP(C1280,[2]当前组织架构!C:H,5,0),"")</f>
        <v>冯珏</v>
      </c>
      <c r="I1280" s="58">
        <v>284327.21999999997</v>
      </c>
      <c r="J1280" s="58">
        <v>16093.99</v>
      </c>
      <c r="K1280" s="58">
        <v>268233.23</v>
      </c>
      <c r="L1280" s="58">
        <v>12555.5</v>
      </c>
      <c r="M1280" s="58">
        <v>9982.6299999999992</v>
      </c>
      <c r="N1280" s="58">
        <v>4244.46</v>
      </c>
      <c r="O1280" s="58">
        <v>28826.240000000002</v>
      </c>
      <c r="P1280" s="58">
        <v>0</v>
      </c>
      <c r="Q1280" s="58">
        <v>-753.688289176431</v>
      </c>
      <c r="R1280" s="58">
        <v>54855.141710823598</v>
      </c>
      <c r="S1280" s="58">
        <v>10087.8400113998</v>
      </c>
      <c r="T1280" s="58">
        <v>0</v>
      </c>
      <c r="U1280" s="58">
        <v>2559.63</v>
      </c>
      <c r="V1280" s="58">
        <v>67502.611722223402</v>
      </c>
      <c r="W1280" s="58">
        <v>200730.61827777699</v>
      </c>
      <c r="X1280" s="58">
        <v>29222.38</v>
      </c>
      <c r="Y1280" s="58">
        <v>5333.24</v>
      </c>
      <c r="Z1280" s="58">
        <v>2899.5</v>
      </c>
      <c r="AA1280" s="58">
        <v>7435.01</v>
      </c>
      <c r="AB1280" s="58">
        <v>1949.1707547169799</v>
      </c>
      <c r="AC1280" s="58">
        <v>0</v>
      </c>
      <c r="AD1280" s="58">
        <v>46839.300754716998</v>
      </c>
      <c r="AE1280" s="58">
        <v>10401.33</v>
      </c>
      <c r="AF1280" s="58">
        <v>24</v>
      </c>
      <c r="AG1280" s="58">
        <v>276.06</v>
      </c>
      <c r="AH1280" s="58">
        <v>765.82</v>
      </c>
      <c r="AI1280" s="58">
        <v>0</v>
      </c>
      <c r="AJ1280" s="58">
        <v>17.350000000000001</v>
      </c>
      <c r="AK1280" s="58">
        <v>28.21</v>
      </c>
      <c r="AL1280" s="58">
        <v>0</v>
      </c>
      <c r="AM1280" s="58">
        <v>935.19</v>
      </c>
      <c r="AN1280" s="58">
        <v>843.23</v>
      </c>
      <c r="AO1280" s="58">
        <v>970.82</v>
      </c>
      <c r="AP1280" s="58">
        <v>200</v>
      </c>
      <c r="AQ1280" s="58">
        <v>0</v>
      </c>
      <c r="AR1280" s="58">
        <v>0</v>
      </c>
      <c r="AS1280" s="58">
        <v>0</v>
      </c>
      <c r="AT1280" s="58">
        <v>0</v>
      </c>
      <c r="AU1280" s="58">
        <v>0</v>
      </c>
      <c r="AV1280" s="58">
        <v>2626.1704863089999</v>
      </c>
      <c r="AW1280" s="58">
        <v>17088.180486309</v>
      </c>
      <c r="AX1280" s="58">
        <v>22982.8761904762</v>
      </c>
      <c r="AY1280" s="58">
        <v>5677.3396226415098</v>
      </c>
      <c r="AZ1280" s="58">
        <v>28660.215813117698</v>
      </c>
      <c r="BA1280" s="58">
        <v>108142.92122363301</v>
      </c>
    </row>
    <row r="1281" spans="1:53">
      <c r="A1281" s="56">
        <v>202408</v>
      </c>
      <c r="B1281" s="56" t="s">
        <v>528</v>
      </c>
      <c r="C1281" s="56" t="s">
        <v>88</v>
      </c>
      <c r="D1281" s="56" t="s">
        <v>87</v>
      </c>
      <c r="E1281" s="62" t="str">
        <f>VLOOKUP(C1281,'[2]2024年门店-截止10.31'!A:C,3,0)</f>
        <v>营业</v>
      </c>
      <c r="F1281" s="63">
        <f>VLOOKUP(C1281,[2]面积!A:B,2,0)</f>
        <v>203</v>
      </c>
      <c r="G1281" s="57" t="str">
        <f>IF(OR(E1281="营业",E1281="装修中"),VLOOKUP(C1281,[2]当前组织架构!C:H,6,0),"")</f>
        <v>孙军</v>
      </c>
      <c r="H1281" s="57" t="str">
        <f>IF(OR(E1281="营业",E1281="装修中"),VLOOKUP(C1281,[2]当前组织架构!C:H,5,0),"")</f>
        <v>郭洋</v>
      </c>
      <c r="I1281" s="58">
        <v>219998.28</v>
      </c>
      <c r="J1281" s="58">
        <v>12452.73</v>
      </c>
      <c r="K1281" s="58">
        <v>207545.55</v>
      </c>
      <c r="L1281" s="58">
        <v>10586.12</v>
      </c>
      <c r="M1281" s="58">
        <v>8536.5499999999993</v>
      </c>
      <c r="N1281" s="58">
        <v>6853.33</v>
      </c>
      <c r="O1281" s="58">
        <v>21214.16</v>
      </c>
      <c r="P1281" s="58">
        <v>0</v>
      </c>
      <c r="Q1281" s="58">
        <v>-639.58675189465498</v>
      </c>
      <c r="R1281" s="58">
        <v>46550.573248105298</v>
      </c>
      <c r="S1281" s="58">
        <v>7857.1805736302103</v>
      </c>
      <c r="T1281" s="58">
        <v>0</v>
      </c>
      <c r="U1281" s="58">
        <v>2590.29</v>
      </c>
      <c r="V1281" s="58">
        <v>56998.043821735497</v>
      </c>
      <c r="W1281" s="58">
        <v>150547.50617826401</v>
      </c>
      <c r="X1281" s="58">
        <v>34774.82</v>
      </c>
      <c r="Y1281" s="58">
        <v>3213.03</v>
      </c>
      <c r="Z1281" s="58">
        <v>942.79</v>
      </c>
      <c r="AA1281" s="58">
        <v>12834.45</v>
      </c>
      <c r="AB1281" s="58">
        <v>1590.0843396226401</v>
      </c>
      <c r="AC1281" s="58">
        <v>0</v>
      </c>
      <c r="AD1281" s="58">
        <v>53355.174339622601</v>
      </c>
      <c r="AE1281" s="58">
        <v>14923.54</v>
      </c>
      <c r="AF1281" s="58">
        <v>0</v>
      </c>
      <c r="AG1281" s="58">
        <v>525.44000000000005</v>
      </c>
      <c r="AH1281" s="58">
        <v>449.61</v>
      </c>
      <c r="AI1281" s="58">
        <v>0</v>
      </c>
      <c r="AJ1281" s="58">
        <v>43.36</v>
      </c>
      <c r="AK1281" s="58">
        <v>84.14</v>
      </c>
      <c r="AL1281" s="58">
        <v>0</v>
      </c>
      <c r="AM1281" s="58">
        <v>1193.8399999999999</v>
      </c>
      <c r="AN1281" s="58">
        <v>860.3</v>
      </c>
      <c r="AO1281" s="58">
        <v>1358.84</v>
      </c>
      <c r="AP1281" s="58">
        <v>0</v>
      </c>
      <c r="AQ1281" s="58">
        <v>135</v>
      </c>
      <c r="AR1281" s="58">
        <v>0</v>
      </c>
      <c r="AS1281" s="58">
        <v>0</v>
      </c>
      <c r="AT1281" s="58">
        <v>0</v>
      </c>
      <c r="AU1281" s="58">
        <v>0</v>
      </c>
      <c r="AV1281" s="58">
        <v>1654.21639526378</v>
      </c>
      <c r="AW1281" s="58">
        <v>21228.2863952638</v>
      </c>
      <c r="AX1281" s="58">
        <v>26595.361904761899</v>
      </c>
      <c r="AY1281" s="58">
        <v>6366.0377358490596</v>
      </c>
      <c r="AZ1281" s="58">
        <v>32961.399640611002</v>
      </c>
      <c r="BA1281" s="58">
        <v>43002.645802766601</v>
      </c>
    </row>
    <row r="1282" spans="1:53">
      <c r="A1282" s="56">
        <v>202408</v>
      </c>
      <c r="B1282" s="56" t="s">
        <v>528</v>
      </c>
      <c r="C1282" s="56" t="s">
        <v>90</v>
      </c>
      <c r="D1282" s="56" t="s">
        <v>89</v>
      </c>
      <c r="E1282" s="62" t="str">
        <f>VLOOKUP(C1282,'[2]2024年门店-截止10.31'!A:C,3,0)</f>
        <v>营业</v>
      </c>
      <c r="F1282" s="63">
        <f>VLOOKUP(C1282,[2]面积!A:B,2,0)</f>
        <v>56</v>
      </c>
      <c r="G1282" s="57" t="str">
        <f>IF(OR(E1282="营业",E1282="装修中"),VLOOKUP(C1282,[2]当前组织架构!C:H,6,0),"")</f>
        <v>戴斌</v>
      </c>
      <c r="H1282" s="57" t="str">
        <f>IF(OR(E1282="营业",E1282="装修中"),VLOOKUP(C1282,[2]当前组织架构!C:H,5,0),"")</f>
        <v>冯珏</v>
      </c>
      <c r="I1282" s="58">
        <v>252326.77</v>
      </c>
      <c r="J1282" s="58">
        <v>14282.65</v>
      </c>
      <c r="K1282" s="58">
        <v>238044.12</v>
      </c>
      <c r="L1282" s="58">
        <v>11183.79</v>
      </c>
      <c r="M1282" s="58">
        <v>11742.58</v>
      </c>
      <c r="N1282" s="58">
        <v>7780.97</v>
      </c>
      <c r="O1282" s="58">
        <v>29125.82</v>
      </c>
      <c r="P1282" s="58">
        <v>0</v>
      </c>
      <c r="Q1282" s="58">
        <v>-810.94229093508397</v>
      </c>
      <c r="R1282" s="58">
        <v>59022.217709064898</v>
      </c>
      <c r="S1282" s="58">
        <v>10444.7884430836</v>
      </c>
      <c r="T1282" s="58">
        <v>0</v>
      </c>
      <c r="U1282" s="58">
        <v>2625.67</v>
      </c>
      <c r="V1282" s="58">
        <v>72092.676152148502</v>
      </c>
      <c r="W1282" s="58">
        <v>165951.443847852</v>
      </c>
      <c r="X1282" s="58">
        <v>30886.18</v>
      </c>
      <c r="Y1282" s="58">
        <v>8611.2199999999993</v>
      </c>
      <c r="Z1282" s="58">
        <v>2090.06</v>
      </c>
      <c r="AA1282" s="58">
        <v>4797.84</v>
      </c>
      <c r="AB1282" s="58">
        <v>748.17113207547004</v>
      </c>
      <c r="AC1282" s="58">
        <v>0</v>
      </c>
      <c r="AD1282" s="58">
        <v>47133.471132075501</v>
      </c>
      <c r="AE1282" s="58">
        <v>12379.52</v>
      </c>
      <c r="AF1282" s="58">
        <v>72.66</v>
      </c>
      <c r="AG1282" s="58">
        <v>331.05</v>
      </c>
      <c r="AH1282" s="58">
        <v>50</v>
      </c>
      <c r="AI1282" s="58">
        <v>395</v>
      </c>
      <c r="AJ1282" s="58">
        <v>46.02</v>
      </c>
      <c r="AK1282" s="58">
        <v>38.54</v>
      </c>
      <c r="AL1282" s="58">
        <v>0</v>
      </c>
      <c r="AM1282" s="58">
        <v>770.96</v>
      </c>
      <c r="AN1282" s="58">
        <v>1715.79</v>
      </c>
      <c r="AO1282" s="58">
        <v>771.9</v>
      </c>
      <c r="AP1282" s="58">
        <v>500</v>
      </c>
      <c r="AQ1282" s="58">
        <v>123</v>
      </c>
      <c r="AR1282" s="58">
        <v>0</v>
      </c>
      <c r="AS1282" s="58">
        <v>0</v>
      </c>
      <c r="AT1282" s="58">
        <v>0</v>
      </c>
      <c r="AU1282" s="58">
        <v>0</v>
      </c>
      <c r="AV1282" s="58">
        <v>2626.1704863089999</v>
      </c>
      <c r="AW1282" s="58">
        <v>19820.610486309</v>
      </c>
      <c r="AX1282" s="58">
        <v>21542.857142857101</v>
      </c>
      <c r="AY1282" s="58">
        <v>510.24528301886801</v>
      </c>
      <c r="AZ1282" s="58">
        <v>22053.102425876001</v>
      </c>
      <c r="BA1282" s="58">
        <v>76944.2598035915</v>
      </c>
    </row>
    <row r="1283" spans="1:53">
      <c r="A1283" s="56">
        <v>202408</v>
      </c>
      <c r="B1283" s="56" t="s">
        <v>528</v>
      </c>
      <c r="C1283" s="56" t="s">
        <v>92</v>
      </c>
      <c r="D1283" s="56" t="s">
        <v>91</v>
      </c>
      <c r="E1283" s="62" t="str">
        <f>VLOOKUP(C1283,'[2]2024年门店-截止10.31'!A:C,3,0)</f>
        <v>营业</v>
      </c>
      <c r="F1283" s="63">
        <f>VLOOKUP(C1283,[2]面积!A:B,2,0)</f>
        <v>82.7</v>
      </c>
      <c r="G1283" s="57" t="str">
        <f>IF(OR(E1283="营业",E1283="装修中"),VLOOKUP(C1283,[2]当前组织架构!C:H,6,0),"")</f>
        <v>孙军</v>
      </c>
      <c r="H1283" s="57" t="str">
        <f>IF(OR(E1283="营业",E1283="装修中"),VLOOKUP(C1283,[2]当前组织架构!C:H,5,0),"")</f>
        <v>殷艳花</v>
      </c>
      <c r="I1283" s="58">
        <v>253439.15</v>
      </c>
      <c r="J1283" s="58">
        <v>14345.61</v>
      </c>
      <c r="K1283" s="58">
        <v>239093.54</v>
      </c>
      <c r="L1283" s="58">
        <v>13513.76</v>
      </c>
      <c r="M1283" s="58">
        <v>11047.61</v>
      </c>
      <c r="N1283" s="58">
        <v>12433.46</v>
      </c>
      <c r="O1283" s="58">
        <v>31245.02</v>
      </c>
      <c r="P1283" s="58">
        <v>0</v>
      </c>
      <c r="Q1283" s="58">
        <v>-924.88145857692496</v>
      </c>
      <c r="R1283" s="58">
        <v>67314.968541423106</v>
      </c>
      <c r="S1283" s="58">
        <v>11484.9889992723</v>
      </c>
      <c r="T1283" s="58">
        <v>0</v>
      </c>
      <c r="U1283" s="58">
        <v>2701.61</v>
      </c>
      <c r="V1283" s="58">
        <v>81501.567540695396</v>
      </c>
      <c r="W1283" s="58">
        <v>157591.97245930499</v>
      </c>
      <c r="X1283" s="58">
        <v>32096</v>
      </c>
      <c r="Y1283" s="58">
        <v>4638.72</v>
      </c>
      <c r="Z1283" s="58">
        <v>20426.53</v>
      </c>
      <c r="AA1283" s="58">
        <v>7174.48</v>
      </c>
      <c r="AB1283" s="58">
        <v>227.99735849057001</v>
      </c>
      <c r="AC1283" s="58">
        <v>0</v>
      </c>
      <c r="AD1283" s="58">
        <v>64563.7273584906</v>
      </c>
      <c r="AE1283" s="58">
        <v>10675.4</v>
      </c>
      <c r="AF1283" s="58">
        <v>0</v>
      </c>
      <c r="AG1283" s="58">
        <v>791.61</v>
      </c>
      <c r="AH1283" s="58">
        <v>309.89999999999998</v>
      </c>
      <c r="AI1283" s="58">
        <v>0</v>
      </c>
      <c r="AJ1283" s="58">
        <v>0</v>
      </c>
      <c r="AK1283" s="58">
        <v>36.700000000000003</v>
      </c>
      <c r="AL1283" s="58">
        <v>0</v>
      </c>
      <c r="AM1283" s="58">
        <v>1011.51</v>
      </c>
      <c r="AN1283" s="58">
        <v>619.48</v>
      </c>
      <c r="AO1283" s="58">
        <v>778.77</v>
      </c>
      <c r="AP1283" s="58">
        <v>0</v>
      </c>
      <c r="AQ1283" s="58">
        <v>0</v>
      </c>
      <c r="AR1283" s="58">
        <v>0</v>
      </c>
      <c r="AS1283" s="58">
        <v>0</v>
      </c>
      <c r="AT1283" s="58">
        <v>0</v>
      </c>
      <c r="AU1283" s="58">
        <v>0</v>
      </c>
      <c r="AV1283" s="58">
        <v>2174.57367289181</v>
      </c>
      <c r="AW1283" s="58">
        <v>16397.943672891801</v>
      </c>
      <c r="AX1283" s="58">
        <v>34960.104761904797</v>
      </c>
      <c r="AY1283" s="58">
        <v>20408.396226415101</v>
      </c>
      <c r="AZ1283" s="58">
        <v>55368.500988319902</v>
      </c>
      <c r="BA1283" s="58">
        <v>21261.800439602699</v>
      </c>
    </row>
    <row r="1284" spans="1:53">
      <c r="A1284" s="56">
        <v>202408</v>
      </c>
      <c r="B1284" s="56" t="s">
        <v>528</v>
      </c>
      <c r="C1284" s="56" t="s">
        <v>94</v>
      </c>
      <c r="D1284" s="56" t="s">
        <v>93</v>
      </c>
      <c r="E1284" s="62" t="str">
        <f>VLOOKUP(C1284,'[2]2024年门店-截止10.31'!A:C,3,0)</f>
        <v>营业</v>
      </c>
      <c r="F1284" s="63">
        <f>VLOOKUP(C1284,[2]面积!A:B,2,0)</f>
        <v>100</v>
      </c>
      <c r="G1284" s="57" t="str">
        <f>IF(OR(E1284="营业",E1284="装修中"),VLOOKUP(C1284,[2]当前组织架构!C:H,6,0),"")</f>
        <v>戴斌</v>
      </c>
      <c r="H1284" s="57" t="str">
        <f>IF(OR(E1284="营业",E1284="装修中"),VLOOKUP(C1284,[2]当前组织架构!C:H,5,0),"")</f>
        <v>董婷婷</v>
      </c>
      <c r="I1284" s="58">
        <v>183188.95</v>
      </c>
      <c r="J1284" s="58">
        <v>10369.19</v>
      </c>
      <c r="K1284" s="58">
        <v>172819.76</v>
      </c>
      <c r="L1284" s="58">
        <v>9707.35</v>
      </c>
      <c r="M1284" s="58">
        <v>10289.200000000001</v>
      </c>
      <c r="N1284" s="58">
        <v>11285.93</v>
      </c>
      <c r="O1284" s="58">
        <v>23790.65</v>
      </c>
      <c r="P1284" s="58">
        <v>0</v>
      </c>
      <c r="Q1284" s="58">
        <v>-746.42773691320497</v>
      </c>
      <c r="R1284" s="58">
        <v>54326.702263086801</v>
      </c>
      <c r="S1284" s="58">
        <v>8960.2100277528007</v>
      </c>
      <c r="T1284" s="58">
        <v>0</v>
      </c>
      <c r="U1284" s="58">
        <v>2955.86</v>
      </c>
      <c r="V1284" s="58">
        <v>66242.772290839595</v>
      </c>
      <c r="W1284" s="58">
        <v>106576.98770916001</v>
      </c>
      <c r="X1284" s="58">
        <v>21147.82</v>
      </c>
      <c r="Y1284" s="58">
        <v>8399.56</v>
      </c>
      <c r="Z1284" s="58">
        <v>785.11</v>
      </c>
      <c r="AA1284" s="58">
        <v>9092.9599999999991</v>
      </c>
      <c r="AB1284" s="58">
        <v>751.96547169811004</v>
      </c>
      <c r="AC1284" s="58">
        <v>0</v>
      </c>
      <c r="AD1284" s="58">
        <v>40177.415471698099</v>
      </c>
      <c r="AE1284" s="58">
        <v>8961.5400000000009</v>
      </c>
      <c r="AF1284" s="58">
        <v>0</v>
      </c>
      <c r="AG1284" s="58">
        <v>312.56</v>
      </c>
      <c r="AH1284" s="58">
        <v>610.23</v>
      </c>
      <c r="AI1284" s="58">
        <v>0</v>
      </c>
      <c r="AJ1284" s="58">
        <v>69.95</v>
      </c>
      <c r="AK1284" s="58">
        <v>34.729999999999997</v>
      </c>
      <c r="AL1284" s="58">
        <v>0</v>
      </c>
      <c r="AM1284" s="58">
        <v>858.31</v>
      </c>
      <c r="AN1284" s="58">
        <v>1422.64</v>
      </c>
      <c r="AO1284" s="58">
        <v>870.98</v>
      </c>
      <c r="AP1284" s="58">
        <v>0</v>
      </c>
      <c r="AQ1284" s="58">
        <v>50</v>
      </c>
      <c r="AR1284" s="58">
        <v>0</v>
      </c>
      <c r="AS1284" s="58">
        <v>0</v>
      </c>
      <c r="AT1284" s="58">
        <v>0</v>
      </c>
      <c r="AU1284" s="58">
        <v>0</v>
      </c>
      <c r="AV1284" s="58">
        <v>2127.0074307534401</v>
      </c>
      <c r="AW1284" s="58">
        <v>15317.9474307534</v>
      </c>
      <c r="AX1284" s="58">
        <v>20434.019047619</v>
      </c>
      <c r="AY1284" s="58">
        <v>9245.28301886792</v>
      </c>
      <c r="AZ1284" s="58">
        <v>29679.3020664869</v>
      </c>
      <c r="BA1284" s="58">
        <v>21402.3227402216</v>
      </c>
    </row>
    <row r="1285" spans="1:53">
      <c r="A1285" s="56">
        <v>202408</v>
      </c>
      <c r="B1285" s="56" t="s">
        <v>528</v>
      </c>
      <c r="C1285" s="56" t="s">
        <v>96</v>
      </c>
      <c r="D1285" s="56" t="s">
        <v>95</v>
      </c>
      <c r="E1285" s="62" t="str">
        <f>VLOOKUP(C1285,'[2]2024年门店-截止10.31'!A:C,3,0)</f>
        <v>营业</v>
      </c>
      <c r="F1285" s="63">
        <f>VLOOKUP(C1285,[2]面积!A:B,2,0)</f>
        <v>81.55</v>
      </c>
      <c r="G1285" s="57" t="str">
        <f>IF(OR(E1285="营业",E1285="装修中"),VLOOKUP(C1285,[2]当前组织架构!C:H,6,0),"")</f>
        <v>孙军</v>
      </c>
      <c r="H1285" s="57" t="str">
        <f>IF(OR(E1285="营业",E1285="装修中"),VLOOKUP(C1285,[2]当前组织架构!C:H,5,0),"")</f>
        <v>甘胜斌</v>
      </c>
      <c r="I1285" s="58">
        <v>207531.9</v>
      </c>
      <c r="J1285" s="58">
        <v>11747.09</v>
      </c>
      <c r="K1285" s="58">
        <v>195784.81</v>
      </c>
      <c r="L1285" s="58">
        <v>11053.91</v>
      </c>
      <c r="M1285" s="58">
        <v>10496.88</v>
      </c>
      <c r="N1285" s="58">
        <v>9459.2900000000009</v>
      </c>
      <c r="O1285" s="58">
        <v>25282.16</v>
      </c>
      <c r="P1285" s="58">
        <v>0</v>
      </c>
      <c r="Q1285" s="58">
        <v>-762.95081301852701</v>
      </c>
      <c r="R1285" s="58">
        <v>55529.289186981499</v>
      </c>
      <c r="S1285" s="58">
        <v>9367.5247098498494</v>
      </c>
      <c r="T1285" s="58">
        <v>0</v>
      </c>
      <c r="U1285" s="58">
        <v>4490.72</v>
      </c>
      <c r="V1285" s="58">
        <v>69387.533896831301</v>
      </c>
      <c r="W1285" s="58">
        <v>126397.276103169</v>
      </c>
      <c r="X1285" s="58">
        <v>26854.35</v>
      </c>
      <c r="Y1285" s="58">
        <v>7143.26</v>
      </c>
      <c r="Z1285" s="58">
        <v>1188.06</v>
      </c>
      <c r="AA1285" s="58">
        <v>8190.87</v>
      </c>
      <c r="AB1285" s="58">
        <v>1044.31490566038</v>
      </c>
      <c r="AC1285" s="58">
        <v>0</v>
      </c>
      <c r="AD1285" s="58">
        <v>44420.854905660402</v>
      </c>
      <c r="AE1285" s="58">
        <v>251.58</v>
      </c>
      <c r="AF1285" s="58">
        <v>245.8</v>
      </c>
      <c r="AG1285" s="58">
        <v>611.11</v>
      </c>
      <c r="AH1285" s="58">
        <v>337.46</v>
      </c>
      <c r="AI1285" s="58">
        <v>3283.54</v>
      </c>
      <c r="AJ1285" s="58">
        <v>23.01</v>
      </c>
      <c r="AK1285" s="58">
        <v>33.869999999999997</v>
      </c>
      <c r="AL1285" s="58">
        <v>0</v>
      </c>
      <c r="AM1285" s="58">
        <v>1452.5</v>
      </c>
      <c r="AN1285" s="58">
        <v>359.3</v>
      </c>
      <c r="AO1285" s="58">
        <v>980.73</v>
      </c>
      <c r="AP1285" s="58">
        <v>0</v>
      </c>
      <c r="AQ1285" s="58">
        <v>788.3</v>
      </c>
      <c r="AR1285" s="58">
        <v>0</v>
      </c>
      <c r="AS1285" s="58">
        <v>0</v>
      </c>
      <c r="AT1285" s="58">
        <v>0</v>
      </c>
      <c r="AU1285" s="58">
        <v>0</v>
      </c>
      <c r="AV1285" s="58">
        <v>2429.6225974201102</v>
      </c>
      <c r="AW1285" s="58">
        <v>10796.8225974201</v>
      </c>
      <c r="AX1285" s="58">
        <v>49609.523809523802</v>
      </c>
      <c r="AY1285" s="58">
        <v>7388.6792452830196</v>
      </c>
      <c r="AZ1285" s="58">
        <v>56998.2030548068</v>
      </c>
      <c r="BA1285" s="58">
        <v>14181.395545281701</v>
      </c>
    </row>
    <row r="1286" spans="1:53">
      <c r="A1286" s="56">
        <v>202408</v>
      </c>
      <c r="B1286" s="56" t="s">
        <v>528</v>
      </c>
      <c r="C1286" s="56" t="s">
        <v>100</v>
      </c>
      <c r="D1286" s="56" t="s">
        <v>99</v>
      </c>
      <c r="E1286" s="62" t="str">
        <f>VLOOKUP(C1286,'[2]2024年门店-截止10.31'!A:C,3,0)</f>
        <v>营业</v>
      </c>
      <c r="F1286" s="63">
        <f>VLOOKUP(C1286,[2]面积!A:B,2,0)</f>
        <v>114.4</v>
      </c>
      <c r="G1286" s="57" t="str">
        <f>IF(OR(E1286="营业",E1286="装修中"),VLOOKUP(C1286,[2]当前组织架构!C:H,6,0),"")</f>
        <v>戴斌</v>
      </c>
      <c r="H1286" s="57" t="str">
        <f>IF(OR(E1286="营业",E1286="装修中"),VLOOKUP(C1286,[2]当前组织架构!C:H,5,0),"")</f>
        <v>董婷婷</v>
      </c>
      <c r="I1286" s="58">
        <v>138769.13</v>
      </c>
      <c r="J1286" s="58">
        <v>7854.86</v>
      </c>
      <c r="K1286" s="58">
        <v>130914.27</v>
      </c>
      <c r="L1286" s="58">
        <v>6807.33</v>
      </c>
      <c r="M1286" s="58">
        <v>6212.75</v>
      </c>
      <c r="N1286" s="58">
        <v>6646.75</v>
      </c>
      <c r="O1286" s="58">
        <v>16624.650000000001</v>
      </c>
      <c r="P1286" s="58">
        <v>0</v>
      </c>
      <c r="Q1286" s="58">
        <v>-491.87266613738598</v>
      </c>
      <c r="R1286" s="58">
        <v>35799.607333862601</v>
      </c>
      <c r="S1286" s="58">
        <v>6109.6741561100198</v>
      </c>
      <c r="T1286" s="58">
        <v>0</v>
      </c>
      <c r="U1286" s="58">
        <v>2721.42</v>
      </c>
      <c r="V1286" s="58">
        <v>44630.701489972598</v>
      </c>
      <c r="W1286" s="58">
        <v>86283.568510027399</v>
      </c>
      <c r="X1286" s="58">
        <v>24033.71</v>
      </c>
      <c r="Y1286" s="58">
        <v>1408.5</v>
      </c>
      <c r="Z1286" s="58">
        <v>1678.6</v>
      </c>
      <c r="AA1286" s="58">
        <v>6515.29</v>
      </c>
      <c r="AB1286" s="58">
        <v>1015.95754716981</v>
      </c>
      <c r="AC1286" s="58">
        <v>0</v>
      </c>
      <c r="AD1286" s="58">
        <v>34652.057547169803</v>
      </c>
      <c r="AE1286" s="58">
        <v>6263.72</v>
      </c>
      <c r="AF1286" s="58">
        <v>0</v>
      </c>
      <c r="AG1286" s="58">
        <v>52.01</v>
      </c>
      <c r="AH1286" s="58">
        <v>406.49</v>
      </c>
      <c r="AI1286" s="58">
        <v>0</v>
      </c>
      <c r="AJ1286" s="58">
        <v>28.32</v>
      </c>
      <c r="AK1286" s="58">
        <v>35.090000000000003</v>
      </c>
      <c r="AL1286" s="58">
        <v>0</v>
      </c>
      <c r="AM1286" s="58">
        <v>546.54999999999995</v>
      </c>
      <c r="AN1286" s="58">
        <v>545.28</v>
      </c>
      <c r="AO1286" s="58">
        <v>1023.74</v>
      </c>
      <c r="AP1286" s="58">
        <v>0</v>
      </c>
      <c r="AQ1286" s="58">
        <v>50</v>
      </c>
      <c r="AR1286" s="58">
        <v>0</v>
      </c>
      <c r="AS1286" s="58">
        <v>0</v>
      </c>
      <c r="AT1286" s="58">
        <v>0</v>
      </c>
      <c r="AU1286" s="58">
        <v>0</v>
      </c>
      <c r="AV1286" s="58">
        <v>2127.0074307534401</v>
      </c>
      <c r="AW1286" s="58">
        <v>11078.2074307534</v>
      </c>
      <c r="AX1286" s="58">
        <v>19582.133333333299</v>
      </c>
      <c r="AY1286" s="58">
        <v>9564.2547169811296</v>
      </c>
      <c r="AZ1286" s="58">
        <v>29146.388050314399</v>
      </c>
      <c r="BA1286" s="58">
        <v>11406.9154817898</v>
      </c>
    </row>
    <row r="1287" spans="1:53">
      <c r="A1287" s="56">
        <v>202408</v>
      </c>
      <c r="B1287" s="56" t="s">
        <v>528</v>
      </c>
      <c r="C1287" s="56" t="s">
        <v>104</v>
      </c>
      <c r="D1287" s="56" t="s">
        <v>103</v>
      </c>
      <c r="E1287" s="62" t="str">
        <f>VLOOKUP(C1287,'[2]2024年门店-截止10.31'!A:C,3,0)</f>
        <v>营业</v>
      </c>
      <c r="F1287" s="63">
        <f>VLOOKUP(C1287,[2]面积!A:B,2,0)</f>
        <v>62.9</v>
      </c>
      <c r="G1287" s="57" t="str">
        <f>IF(OR(E1287="营业",E1287="装修中"),VLOOKUP(C1287,[2]当前组织架构!C:H,6,0),"")</f>
        <v>孙军</v>
      </c>
      <c r="H1287" s="57" t="str">
        <f>IF(OR(E1287="营业",E1287="装修中"),VLOOKUP(C1287,[2]当前组织架构!C:H,5,0),"")</f>
        <v>甘胜斌</v>
      </c>
      <c r="I1287" s="58">
        <v>202286.87</v>
      </c>
      <c r="J1287" s="58">
        <v>11450.2</v>
      </c>
      <c r="K1287" s="58">
        <v>190836.67</v>
      </c>
      <c r="L1287" s="58">
        <v>10822.19</v>
      </c>
      <c r="M1287" s="58">
        <v>9445.44</v>
      </c>
      <c r="N1287" s="58">
        <v>9233.26</v>
      </c>
      <c r="O1287" s="58">
        <v>25007.86</v>
      </c>
      <c r="P1287" s="58">
        <v>0</v>
      </c>
      <c r="Q1287" s="58">
        <v>-738.77847335838101</v>
      </c>
      <c r="R1287" s="58">
        <v>53769.971526641602</v>
      </c>
      <c r="S1287" s="58">
        <v>9184.8088027719405</v>
      </c>
      <c r="T1287" s="58">
        <v>0</v>
      </c>
      <c r="U1287" s="58">
        <v>1558.36</v>
      </c>
      <c r="V1287" s="58">
        <v>64513.140329413502</v>
      </c>
      <c r="W1287" s="58">
        <v>126323.52967058599</v>
      </c>
      <c r="X1287" s="58">
        <v>24406.75</v>
      </c>
      <c r="Y1287" s="58">
        <v>6298.38</v>
      </c>
      <c r="Z1287" s="58">
        <v>2466.94</v>
      </c>
      <c r="AA1287" s="58">
        <v>6400.85</v>
      </c>
      <c r="AB1287" s="58">
        <v>371.93698113208001</v>
      </c>
      <c r="AC1287" s="58">
        <v>0</v>
      </c>
      <c r="AD1287" s="58">
        <v>39944.856981132099</v>
      </c>
      <c r="AE1287" s="58">
        <v>5503.2</v>
      </c>
      <c r="AF1287" s="58">
        <v>6</v>
      </c>
      <c r="AG1287" s="58">
        <v>444.23</v>
      </c>
      <c r="AH1287" s="58">
        <v>862.73</v>
      </c>
      <c r="AI1287" s="58">
        <v>285</v>
      </c>
      <c r="AJ1287" s="58">
        <v>0</v>
      </c>
      <c r="AK1287" s="58">
        <v>32.86</v>
      </c>
      <c r="AL1287" s="58">
        <v>0</v>
      </c>
      <c r="AM1287" s="58">
        <v>1277.75</v>
      </c>
      <c r="AN1287" s="58">
        <v>4509.71</v>
      </c>
      <c r="AO1287" s="58">
        <v>881.42</v>
      </c>
      <c r="AP1287" s="58">
        <v>0</v>
      </c>
      <c r="AQ1287" s="58">
        <v>277</v>
      </c>
      <c r="AR1287" s="58">
        <v>0</v>
      </c>
      <c r="AS1287" s="58">
        <v>0</v>
      </c>
      <c r="AT1287" s="58">
        <v>0</v>
      </c>
      <c r="AU1287" s="58">
        <v>0</v>
      </c>
      <c r="AV1287" s="58">
        <v>2429.6225974201102</v>
      </c>
      <c r="AW1287" s="58">
        <v>16509.522597420098</v>
      </c>
      <c r="AX1287" s="58">
        <v>36434.076190476197</v>
      </c>
      <c r="AY1287" s="58">
        <v>5340.5660377358499</v>
      </c>
      <c r="AZ1287" s="58">
        <v>41774.642228211997</v>
      </c>
      <c r="BA1287" s="58">
        <v>28094.5078638218</v>
      </c>
    </row>
    <row r="1288" spans="1:53">
      <c r="A1288" s="56">
        <v>202408</v>
      </c>
      <c r="B1288" s="56" t="s">
        <v>528</v>
      </c>
      <c r="C1288" s="56" t="s">
        <v>106</v>
      </c>
      <c r="D1288" s="56" t="s">
        <v>105</v>
      </c>
      <c r="E1288" s="62" t="str">
        <f>VLOOKUP(C1288,'[2]2024年门店-截止10.31'!A:C,3,0)</f>
        <v>营业</v>
      </c>
      <c r="F1288" s="63">
        <f>VLOOKUP(C1288,[2]面积!A:B,2,0)</f>
        <v>81.08</v>
      </c>
      <c r="G1288" s="57" t="str">
        <f>IF(OR(E1288="营业",E1288="装修中"),VLOOKUP(C1288,[2]当前组织架构!C:H,6,0),"")</f>
        <v>孙军</v>
      </c>
      <c r="H1288" s="57" t="str">
        <f>IF(OR(E1288="营业",E1288="装修中"),VLOOKUP(C1288,[2]当前组织架构!C:H,5,0),"")</f>
        <v>郭洋</v>
      </c>
      <c r="I1288" s="58">
        <v>430578.84</v>
      </c>
      <c r="J1288" s="58">
        <v>24372.39</v>
      </c>
      <c r="K1288" s="58">
        <v>406206.45</v>
      </c>
      <c r="L1288" s="58">
        <v>18311.810000000001</v>
      </c>
      <c r="M1288" s="58">
        <v>15689.69</v>
      </c>
      <c r="N1288" s="58">
        <v>8303.02</v>
      </c>
      <c r="O1288" s="58">
        <v>43509.63</v>
      </c>
      <c r="P1288" s="58">
        <v>0</v>
      </c>
      <c r="Q1288" s="58">
        <v>-1163.07284114105</v>
      </c>
      <c r="R1288" s="58">
        <v>84651.077158858898</v>
      </c>
      <c r="S1288" s="58">
        <v>15356.290632190699</v>
      </c>
      <c r="T1288" s="58">
        <v>0</v>
      </c>
      <c r="U1288" s="58">
        <v>3045.46</v>
      </c>
      <c r="V1288" s="58">
        <v>103052.82779105</v>
      </c>
      <c r="W1288" s="58">
        <v>303153.62220894999</v>
      </c>
      <c r="X1288" s="58">
        <v>40226.93</v>
      </c>
      <c r="Y1288" s="58">
        <v>12325.36</v>
      </c>
      <c r="Z1288" s="58">
        <v>3086.59</v>
      </c>
      <c r="AA1288" s="58">
        <v>11314.96</v>
      </c>
      <c r="AB1288" s="58">
        <v>643.16056603773995</v>
      </c>
      <c r="AC1288" s="58">
        <v>0</v>
      </c>
      <c r="AD1288" s="58">
        <v>67597.000566037706</v>
      </c>
      <c r="AE1288" s="58">
        <v>9371.6</v>
      </c>
      <c r="AF1288" s="58">
        <v>0</v>
      </c>
      <c r="AG1288" s="58">
        <v>907.15</v>
      </c>
      <c r="AH1288" s="58">
        <v>788.88</v>
      </c>
      <c r="AI1288" s="58">
        <v>0</v>
      </c>
      <c r="AJ1288" s="58">
        <v>51.33</v>
      </c>
      <c r="AK1288" s="58">
        <v>35.75</v>
      </c>
      <c r="AL1288" s="58">
        <v>0</v>
      </c>
      <c r="AM1288" s="58">
        <v>1436.4</v>
      </c>
      <c r="AN1288" s="58">
        <v>5632.44</v>
      </c>
      <c r="AO1288" s="58">
        <v>1704.61</v>
      </c>
      <c r="AP1288" s="58">
        <v>0</v>
      </c>
      <c r="AQ1288" s="58">
        <v>173</v>
      </c>
      <c r="AR1288" s="58">
        <v>0</v>
      </c>
      <c r="AS1288" s="58">
        <v>0</v>
      </c>
      <c r="AT1288" s="58">
        <v>0</v>
      </c>
      <c r="AU1288" s="58">
        <v>0</v>
      </c>
      <c r="AV1288" s="58">
        <v>1654.21639526378</v>
      </c>
      <c r="AW1288" s="58">
        <v>21755.3763952638</v>
      </c>
      <c r="AX1288" s="58">
        <v>110390.47619047599</v>
      </c>
      <c r="AY1288" s="58">
        <v>22310.867924528298</v>
      </c>
      <c r="AZ1288" s="58">
        <v>132701.344115004</v>
      </c>
      <c r="BA1288" s="58">
        <v>81099.901132644198</v>
      </c>
    </row>
    <row r="1289" spans="1:53">
      <c r="A1289" s="56">
        <v>202408</v>
      </c>
      <c r="B1289" s="56" t="s">
        <v>528</v>
      </c>
      <c r="C1289" s="56" t="s">
        <v>108</v>
      </c>
      <c r="D1289" s="56" t="s">
        <v>107</v>
      </c>
      <c r="E1289" s="62" t="str">
        <f>VLOOKUP(C1289,'[2]2024年门店-截止10.31'!A:C,3,0)</f>
        <v>营业</v>
      </c>
      <c r="F1289" s="63">
        <f>VLOOKUP(C1289,[2]面积!A:B,2,0)</f>
        <v>70</v>
      </c>
      <c r="G1289" s="57" t="str">
        <f>IF(OR(E1289="营业",E1289="装修中"),VLOOKUP(C1289,[2]当前组织架构!C:H,6,0),"")</f>
        <v>孙军</v>
      </c>
      <c r="H1289" s="57" t="str">
        <f>IF(OR(E1289="营业",E1289="装修中"),VLOOKUP(C1289,[2]当前组织架构!C:H,5,0),"")</f>
        <v>郭洋</v>
      </c>
      <c r="I1289" s="58">
        <v>166751.54999999999</v>
      </c>
      <c r="J1289" s="58">
        <v>9438.7699999999895</v>
      </c>
      <c r="K1289" s="58">
        <v>157312.78</v>
      </c>
      <c r="L1289" s="58">
        <v>8814.48</v>
      </c>
      <c r="M1289" s="58">
        <v>7878.42</v>
      </c>
      <c r="N1289" s="58">
        <v>12131.02</v>
      </c>
      <c r="O1289" s="58">
        <v>21165.37</v>
      </c>
      <c r="P1289" s="58">
        <v>0</v>
      </c>
      <c r="Q1289" s="58">
        <v>-677.52445892575804</v>
      </c>
      <c r="R1289" s="58">
        <v>49311.765541074201</v>
      </c>
      <c r="S1289" s="58">
        <v>8040.1430970501397</v>
      </c>
      <c r="T1289" s="58">
        <v>0</v>
      </c>
      <c r="U1289" s="58">
        <v>2664.35</v>
      </c>
      <c r="V1289" s="58">
        <v>60016.258638124302</v>
      </c>
      <c r="W1289" s="58">
        <v>97296.521361875697</v>
      </c>
      <c r="X1289" s="58">
        <v>21416.51</v>
      </c>
      <c r="Y1289" s="58">
        <v>5163.95</v>
      </c>
      <c r="Z1289" s="58">
        <v>1660.92</v>
      </c>
      <c r="AA1289" s="58">
        <v>9596.74</v>
      </c>
      <c r="AB1289" s="58">
        <v>477.73547169811002</v>
      </c>
      <c r="AC1289" s="58">
        <v>0</v>
      </c>
      <c r="AD1289" s="58">
        <v>38315.855471698102</v>
      </c>
      <c r="AE1289" s="58">
        <v>7193.28</v>
      </c>
      <c r="AF1289" s="58">
        <v>0</v>
      </c>
      <c r="AG1289" s="58">
        <v>396.17</v>
      </c>
      <c r="AH1289" s="58">
        <v>370.47</v>
      </c>
      <c r="AI1289" s="58">
        <v>0</v>
      </c>
      <c r="AJ1289" s="58">
        <v>83.19</v>
      </c>
      <c r="AK1289" s="58">
        <v>34.06</v>
      </c>
      <c r="AL1289" s="58">
        <v>0</v>
      </c>
      <c r="AM1289" s="58">
        <v>1130.6400000000001</v>
      </c>
      <c r="AN1289" s="58">
        <v>3038.18</v>
      </c>
      <c r="AO1289" s="58">
        <v>675.27</v>
      </c>
      <c r="AP1289" s="58">
        <v>0</v>
      </c>
      <c r="AQ1289" s="58">
        <v>477</v>
      </c>
      <c r="AR1289" s="58">
        <v>0</v>
      </c>
      <c r="AS1289" s="58">
        <v>0</v>
      </c>
      <c r="AT1289" s="58">
        <v>0</v>
      </c>
      <c r="AU1289" s="58">
        <v>0</v>
      </c>
      <c r="AV1289" s="58">
        <v>1654.21639526378</v>
      </c>
      <c r="AW1289" s="58">
        <v>15052.4763952638</v>
      </c>
      <c r="AX1289" s="58">
        <v>17013.333333333299</v>
      </c>
      <c r="AY1289" s="58">
        <v>2008.4905660377401</v>
      </c>
      <c r="AZ1289" s="58">
        <v>19021.823899371</v>
      </c>
      <c r="BA1289" s="58">
        <v>24906.3655955428</v>
      </c>
    </row>
    <row r="1290" spans="1:53">
      <c r="A1290" s="56">
        <v>202408</v>
      </c>
      <c r="B1290" s="56" t="s">
        <v>528</v>
      </c>
      <c r="C1290" s="56" t="s">
        <v>110</v>
      </c>
      <c r="D1290" s="56" t="s">
        <v>109</v>
      </c>
      <c r="E1290" s="62" t="str">
        <f>VLOOKUP(C1290,'[2]2024年门店-截止10.31'!A:C,3,0)</f>
        <v>营业</v>
      </c>
      <c r="F1290" s="63">
        <f>VLOOKUP(C1290,[2]面积!A:B,2,0)</f>
        <v>74.28</v>
      </c>
      <c r="G1290" s="57" t="str">
        <f>IF(OR(E1290="营业",E1290="装修中"),VLOOKUP(C1290,[2]当前组织架构!C:H,6,0),"")</f>
        <v>戴斌</v>
      </c>
      <c r="H1290" s="57" t="str">
        <f>IF(OR(E1290="营业",E1290="装修中"),VLOOKUP(C1290,[2]当前组织架构!C:H,5,0),"")</f>
        <v>冯珏</v>
      </c>
      <c r="I1290" s="58">
        <v>341664.22</v>
      </c>
      <c r="J1290" s="58">
        <v>19339.48</v>
      </c>
      <c r="K1290" s="58">
        <v>322324.74</v>
      </c>
      <c r="L1290" s="58">
        <v>15737.71</v>
      </c>
      <c r="M1290" s="58">
        <v>17566.009999999998</v>
      </c>
      <c r="N1290" s="58">
        <v>15483.22</v>
      </c>
      <c r="O1290" s="58">
        <v>42448.52</v>
      </c>
      <c r="P1290" s="58">
        <v>0</v>
      </c>
      <c r="Q1290" s="58">
        <v>-1236.54998243309</v>
      </c>
      <c r="R1290" s="58">
        <v>89998.910017566901</v>
      </c>
      <c r="S1290" s="58">
        <v>15501.3032335875</v>
      </c>
      <c r="T1290" s="58">
        <v>0</v>
      </c>
      <c r="U1290" s="58">
        <v>2897.48</v>
      </c>
      <c r="V1290" s="58">
        <v>108397.69325115401</v>
      </c>
      <c r="W1290" s="58">
        <v>213927.04674884601</v>
      </c>
      <c r="X1290" s="58">
        <v>45464</v>
      </c>
      <c r="Y1290" s="58">
        <v>1134.52</v>
      </c>
      <c r="Z1290" s="58">
        <v>3247.74</v>
      </c>
      <c r="AA1290" s="58">
        <v>9024.2800000000007</v>
      </c>
      <c r="AB1290" s="58">
        <v>506.23509433961999</v>
      </c>
      <c r="AC1290" s="58">
        <v>0</v>
      </c>
      <c r="AD1290" s="58">
        <v>59376.775094339602</v>
      </c>
      <c r="AE1290" s="58">
        <v>8471.67</v>
      </c>
      <c r="AF1290" s="58">
        <v>0</v>
      </c>
      <c r="AG1290" s="58">
        <v>668.46</v>
      </c>
      <c r="AH1290" s="58">
        <v>671.25</v>
      </c>
      <c r="AI1290" s="58">
        <v>247.79</v>
      </c>
      <c r="AJ1290" s="58">
        <v>23.01</v>
      </c>
      <c r="AK1290" s="58">
        <v>38.72</v>
      </c>
      <c r="AL1290" s="58">
        <v>0</v>
      </c>
      <c r="AM1290" s="58">
        <v>801.55</v>
      </c>
      <c r="AN1290" s="58">
        <v>2020.33</v>
      </c>
      <c r="AO1290" s="58">
        <v>1249.31</v>
      </c>
      <c r="AP1290" s="58">
        <v>0</v>
      </c>
      <c r="AQ1290" s="58">
        <v>63</v>
      </c>
      <c r="AR1290" s="58">
        <v>0</v>
      </c>
      <c r="AS1290" s="58">
        <v>0</v>
      </c>
      <c r="AT1290" s="58">
        <v>0</v>
      </c>
      <c r="AU1290" s="58">
        <v>0</v>
      </c>
      <c r="AV1290" s="58">
        <v>2626.1704863089999</v>
      </c>
      <c r="AW1290" s="58">
        <v>16881.260486308998</v>
      </c>
      <c r="AX1290" s="58">
        <v>56697.504761904798</v>
      </c>
      <c r="AY1290" s="58">
        <v>7258.6132075471696</v>
      </c>
      <c r="AZ1290" s="58">
        <v>63956.117969452003</v>
      </c>
      <c r="BA1290" s="58">
        <v>73712.893198745398</v>
      </c>
    </row>
    <row r="1291" spans="1:53">
      <c r="A1291" s="56">
        <v>202408</v>
      </c>
      <c r="B1291" s="56" t="s">
        <v>528</v>
      </c>
      <c r="C1291" s="56" t="s">
        <v>112</v>
      </c>
      <c r="D1291" s="56" t="s">
        <v>111</v>
      </c>
      <c r="E1291" s="62" t="str">
        <f>VLOOKUP(C1291,'[2]2024年门店-截止10.31'!A:C,3,0)</f>
        <v>营业</v>
      </c>
      <c r="F1291" s="63">
        <f>VLOOKUP(C1291,[2]面积!A:B,2,0)</f>
        <v>94.36</v>
      </c>
      <c r="G1291" s="57" t="str">
        <f>IF(OR(E1291="营业",E1291="装修中"),VLOOKUP(C1291,[2]当前组织架构!C:H,6,0),"")</f>
        <v>孙军</v>
      </c>
      <c r="H1291" s="57" t="str">
        <f>IF(OR(E1291="营业",E1291="装修中"),VLOOKUP(C1291,[2]当前组织架构!C:H,5,0),"")</f>
        <v>郭洋</v>
      </c>
      <c r="I1291" s="58">
        <v>186752.47</v>
      </c>
      <c r="J1291" s="58">
        <v>10570.89</v>
      </c>
      <c r="K1291" s="58">
        <v>176181.58</v>
      </c>
      <c r="L1291" s="58">
        <v>10062.52</v>
      </c>
      <c r="M1291" s="58">
        <v>8389.8799999999992</v>
      </c>
      <c r="N1291" s="58">
        <v>9596.1200000000008</v>
      </c>
      <c r="O1291" s="58">
        <v>24529.1</v>
      </c>
      <c r="P1291" s="58">
        <v>0</v>
      </c>
      <c r="Q1291" s="58">
        <v>-712.60511085682799</v>
      </c>
      <c r="R1291" s="58">
        <v>51865.014889143204</v>
      </c>
      <c r="S1291" s="58">
        <v>8947.6038993109396</v>
      </c>
      <c r="T1291" s="58">
        <v>0</v>
      </c>
      <c r="U1291" s="58">
        <v>2668.06</v>
      </c>
      <c r="V1291" s="58">
        <v>63480.678788454097</v>
      </c>
      <c r="W1291" s="58">
        <v>112700.90121154601</v>
      </c>
      <c r="X1291" s="58">
        <v>26851.91</v>
      </c>
      <c r="Y1291" s="58">
        <v>2681.45</v>
      </c>
      <c r="Z1291" s="58">
        <v>1778.58</v>
      </c>
      <c r="AA1291" s="58">
        <v>6267.15</v>
      </c>
      <c r="AB1291" s="58">
        <v>332.56660377358003</v>
      </c>
      <c r="AC1291" s="58">
        <v>0</v>
      </c>
      <c r="AD1291" s="58">
        <v>37911.656603773597</v>
      </c>
      <c r="AE1291" s="58">
        <v>5400</v>
      </c>
      <c r="AF1291" s="58">
        <v>0</v>
      </c>
      <c r="AG1291" s="58">
        <v>443.25</v>
      </c>
      <c r="AH1291" s="58">
        <v>572.51</v>
      </c>
      <c r="AI1291" s="58">
        <v>194.7</v>
      </c>
      <c r="AJ1291" s="58">
        <v>0</v>
      </c>
      <c r="AK1291" s="58">
        <v>42.71</v>
      </c>
      <c r="AL1291" s="58">
        <v>0</v>
      </c>
      <c r="AM1291" s="58">
        <v>933.23</v>
      </c>
      <c r="AN1291" s="58">
        <v>945.81</v>
      </c>
      <c r="AO1291" s="58">
        <v>1040.48</v>
      </c>
      <c r="AP1291" s="58">
        <v>0</v>
      </c>
      <c r="AQ1291" s="58">
        <v>128.69999999999999</v>
      </c>
      <c r="AR1291" s="58">
        <v>0</v>
      </c>
      <c r="AS1291" s="58">
        <v>0</v>
      </c>
      <c r="AT1291" s="58">
        <v>0</v>
      </c>
      <c r="AU1291" s="58">
        <v>0</v>
      </c>
      <c r="AV1291" s="58">
        <v>1654.21639526378</v>
      </c>
      <c r="AW1291" s="58">
        <v>11355.6063952638</v>
      </c>
      <c r="AX1291" s="58">
        <v>34017.228571428597</v>
      </c>
      <c r="AY1291" s="58">
        <v>7477.5849056603802</v>
      </c>
      <c r="AZ1291" s="58">
        <v>41494.813477089003</v>
      </c>
      <c r="BA1291" s="58">
        <v>21938.824735419599</v>
      </c>
    </row>
    <row r="1292" spans="1:53">
      <c r="A1292" s="56">
        <v>202408</v>
      </c>
      <c r="B1292" s="56" t="s">
        <v>528</v>
      </c>
      <c r="C1292" s="56" t="s">
        <v>114</v>
      </c>
      <c r="D1292" s="56" t="s">
        <v>113</v>
      </c>
      <c r="E1292" s="62" t="str">
        <f>VLOOKUP(C1292,'[2]2024年门店-截止10.31'!A:C,3,0)</f>
        <v>营业</v>
      </c>
      <c r="F1292" s="63">
        <f>VLOOKUP(C1292,[2]面积!A:B,2,0)</f>
        <v>70.5</v>
      </c>
      <c r="G1292" s="57" t="str">
        <f>IF(OR(E1292="营业",E1292="装修中"),VLOOKUP(C1292,[2]当前组织架构!C:H,6,0),"")</f>
        <v>孙军</v>
      </c>
      <c r="H1292" s="57" t="str">
        <f>IF(OR(E1292="营业",E1292="装修中"),VLOOKUP(C1292,[2]当前组织架构!C:H,5,0),"")</f>
        <v>郭洋</v>
      </c>
      <c r="I1292" s="58">
        <v>349578.73</v>
      </c>
      <c r="J1292" s="58">
        <v>19787.48</v>
      </c>
      <c r="K1292" s="58">
        <v>329791.25</v>
      </c>
      <c r="L1292" s="58">
        <v>18735.310000000001</v>
      </c>
      <c r="M1292" s="58">
        <v>13741.51</v>
      </c>
      <c r="N1292" s="58">
        <v>13855.44</v>
      </c>
      <c r="O1292" s="58">
        <v>39302.07</v>
      </c>
      <c r="P1292" s="58">
        <v>0</v>
      </c>
      <c r="Q1292" s="58">
        <v>-1160.63567013494</v>
      </c>
      <c r="R1292" s="58">
        <v>84473.694329865102</v>
      </c>
      <c r="S1292" s="58">
        <v>14432.5979898962</v>
      </c>
      <c r="T1292" s="58">
        <v>0</v>
      </c>
      <c r="U1292" s="58">
        <v>2739.35</v>
      </c>
      <c r="V1292" s="58">
        <v>101645.642319761</v>
      </c>
      <c r="W1292" s="58">
        <v>228145.60768023899</v>
      </c>
      <c r="X1292" s="58">
        <v>43328.52</v>
      </c>
      <c r="Y1292" s="58">
        <v>2428.31</v>
      </c>
      <c r="Z1292" s="58">
        <v>3437.2</v>
      </c>
      <c r="AA1292" s="58">
        <v>6462.82</v>
      </c>
      <c r="AB1292" s="58">
        <v>2127.0966037735898</v>
      </c>
      <c r="AC1292" s="58">
        <v>0</v>
      </c>
      <c r="AD1292" s="58">
        <v>57783.946603773598</v>
      </c>
      <c r="AE1292" s="58">
        <v>11220.6</v>
      </c>
      <c r="AF1292" s="58">
        <v>16.28</v>
      </c>
      <c r="AG1292" s="58">
        <v>430.07</v>
      </c>
      <c r="AH1292" s="58">
        <v>614.92999999999995</v>
      </c>
      <c r="AI1292" s="58">
        <v>1376.15</v>
      </c>
      <c r="AJ1292" s="58">
        <v>0</v>
      </c>
      <c r="AK1292" s="58">
        <v>32.909999999999997</v>
      </c>
      <c r="AL1292" s="58">
        <v>0</v>
      </c>
      <c r="AM1292" s="58">
        <v>1550.51</v>
      </c>
      <c r="AN1292" s="58">
        <v>4096.6099999999997</v>
      </c>
      <c r="AO1292" s="58">
        <v>1358.22</v>
      </c>
      <c r="AP1292" s="58">
        <v>0</v>
      </c>
      <c r="AQ1292" s="58">
        <v>123</v>
      </c>
      <c r="AR1292" s="58">
        <v>0</v>
      </c>
      <c r="AS1292" s="58">
        <v>0</v>
      </c>
      <c r="AT1292" s="58">
        <v>0</v>
      </c>
      <c r="AU1292" s="58">
        <v>0</v>
      </c>
      <c r="AV1292" s="58">
        <v>1654.21639526378</v>
      </c>
      <c r="AW1292" s="58">
        <v>22473.496395263799</v>
      </c>
      <c r="AX1292" s="58">
        <v>49014.285714285703</v>
      </c>
      <c r="AY1292" s="58">
        <v>5027.5188679245302</v>
      </c>
      <c r="AZ1292" s="58">
        <v>54041.804582210199</v>
      </c>
      <c r="BA1292" s="58">
        <v>93846.360098991398</v>
      </c>
    </row>
    <row r="1293" spans="1:53">
      <c r="A1293" s="56">
        <v>202408</v>
      </c>
      <c r="B1293" s="56" t="s">
        <v>528</v>
      </c>
      <c r="C1293" s="56" t="s">
        <v>116</v>
      </c>
      <c r="D1293" s="56" t="s">
        <v>115</v>
      </c>
      <c r="E1293" s="62" t="str">
        <f>VLOOKUP(C1293,'[2]2024年门店-截止10.31'!A:C,3,0)</f>
        <v>营业</v>
      </c>
      <c r="F1293" s="63">
        <f>VLOOKUP(C1293,[2]面积!A:B,2,0)</f>
        <v>110.09</v>
      </c>
      <c r="G1293" s="57" t="str">
        <f>IF(OR(E1293="营业",E1293="装修中"),VLOOKUP(C1293,[2]当前组织架构!C:H,6,0),"")</f>
        <v>孙军</v>
      </c>
      <c r="H1293" s="57" t="str">
        <f>IF(OR(E1293="营业",E1293="装修中"),VLOOKUP(C1293,[2]当前组织架构!C:H,5,0),"")</f>
        <v>甘胜斌</v>
      </c>
      <c r="I1293" s="58">
        <v>215666.12</v>
      </c>
      <c r="J1293" s="58">
        <v>12207.52</v>
      </c>
      <c r="K1293" s="58">
        <v>203458.6</v>
      </c>
      <c r="L1293" s="58">
        <v>12191.69</v>
      </c>
      <c r="M1293" s="58">
        <v>11249.45</v>
      </c>
      <c r="N1293" s="58">
        <v>8375.91</v>
      </c>
      <c r="O1293" s="58">
        <v>27553.89</v>
      </c>
      <c r="P1293" s="58">
        <v>0</v>
      </c>
      <c r="Q1293" s="58">
        <v>-804.67764193917606</v>
      </c>
      <c r="R1293" s="58">
        <v>58566.262358060798</v>
      </c>
      <c r="S1293" s="58">
        <v>10072.3873390596</v>
      </c>
      <c r="T1293" s="58">
        <v>0</v>
      </c>
      <c r="U1293" s="58">
        <v>1365.91</v>
      </c>
      <c r="V1293" s="58">
        <v>70004.559697120407</v>
      </c>
      <c r="W1293" s="58">
        <v>133454.04030287999</v>
      </c>
      <c r="X1293" s="58">
        <v>22816</v>
      </c>
      <c r="Y1293" s="58">
        <v>8264.09</v>
      </c>
      <c r="Z1293" s="58">
        <v>377.87</v>
      </c>
      <c r="AA1293" s="58">
        <v>4591.6400000000003</v>
      </c>
      <c r="AB1293" s="58">
        <v>244.60471698113</v>
      </c>
      <c r="AC1293" s="58">
        <v>0</v>
      </c>
      <c r="AD1293" s="58">
        <v>36294.204716981098</v>
      </c>
      <c r="AE1293" s="58">
        <v>6619.8</v>
      </c>
      <c r="AF1293" s="58">
        <v>231</v>
      </c>
      <c r="AG1293" s="58">
        <v>95.36</v>
      </c>
      <c r="AH1293" s="58">
        <v>546.23</v>
      </c>
      <c r="AI1293" s="58">
        <v>0</v>
      </c>
      <c r="AJ1293" s="58">
        <v>0</v>
      </c>
      <c r="AK1293" s="58">
        <v>43.82</v>
      </c>
      <c r="AL1293" s="58">
        <v>0</v>
      </c>
      <c r="AM1293" s="58">
        <v>969.51</v>
      </c>
      <c r="AN1293" s="58">
        <v>1821.94</v>
      </c>
      <c r="AO1293" s="58">
        <v>1316.71</v>
      </c>
      <c r="AP1293" s="58">
        <v>0</v>
      </c>
      <c r="AQ1293" s="58">
        <v>0</v>
      </c>
      <c r="AR1293" s="58">
        <v>0</v>
      </c>
      <c r="AS1293" s="58">
        <v>0</v>
      </c>
      <c r="AT1293" s="58">
        <v>0</v>
      </c>
      <c r="AU1293" s="58">
        <v>0</v>
      </c>
      <c r="AV1293" s="58">
        <v>2429.6225974201102</v>
      </c>
      <c r="AW1293" s="58">
        <v>14073.9925974201</v>
      </c>
      <c r="AX1293" s="58">
        <v>32712.4571428571</v>
      </c>
      <c r="AY1293" s="58">
        <v>8204.8207547169804</v>
      </c>
      <c r="AZ1293" s="58">
        <v>40917.277897574102</v>
      </c>
      <c r="BA1293" s="58">
        <v>42168.565090904704</v>
      </c>
    </row>
    <row r="1294" spans="1:53">
      <c r="A1294" s="56">
        <v>202408</v>
      </c>
      <c r="B1294" s="56" t="s">
        <v>528</v>
      </c>
      <c r="C1294" s="56" t="s">
        <v>120</v>
      </c>
      <c r="D1294" s="56" t="s">
        <v>119</v>
      </c>
      <c r="E1294" s="62" t="str">
        <f>VLOOKUP(C1294,'[2]2024年门店-截止10.31'!A:C,3,0)</f>
        <v>已闭店</v>
      </c>
      <c r="F1294" s="63">
        <f>VLOOKUP(C1294,[2]面积!A:B,2,0)</f>
        <v>80.62</v>
      </c>
      <c r="G1294" s="57" t="str">
        <f>IF(OR(E1294="营业",E1294="装修中"),VLOOKUP(C1294,[2]当前组织架构!C:H,6,0),"")</f>
        <v/>
      </c>
      <c r="H1294" s="57" t="str">
        <f>IF(OR(E1294="营业",E1294="装修中"),VLOOKUP(C1294,[2]当前组织架构!C:H,5,0),"")</f>
        <v/>
      </c>
      <c r="I1294" s="58">
        <v>126495.69</v>
      </c>
      <c r="J1294" s="58">
        <v>3684.34</v>
      </c>
      <c r="K1294" s="58">
        <v>122811.35</v>
      </c>
      <c r="L1294" s="58">
        <v>6914.27</v>
      </c>
      <c r="M1294" s="58">
        <v>5914.05</v>
      </c>
      <c r="N1294" s="58">
        <v>2786</v>
      </c>
      <c r="O1294" s="58">
        <v>15557</v>
      </c>
      <c r="P1294" s="58">
        <v>0</v>
      </c>
      <c r="Q1294" s="58">
        <v>-422.477128941052</v>
      </c>
      <c r="R1294" s="58">
        <v>30748.8428710589</v>
      </c>
      <c r="S1294" s="58">
        <v>5524.4426775317897</v>
      </c>
      <c r="T1294" s="58">
        <v>0</v>
      </c>
      <c r="U1294" s="58">
        <v>6375.11</v>
      </c>
      <c r="V1294" s="58">
        <v>42648.395548590699</v>
      </c>
      <c r="W1294" s="58">
        <v>80162.9544514093</v>
      </c>
      <c r="X1294" s="58">
        <v>13966</v>
      </c>
      <c r="Y1294" s="58">
        <v>1248.3399999999999</v>
      </c>
      <c r="Z1294" s="58">
        <v>928.27</v>
      </c>
      <c r="AA1294" s="58">
        <v>2547.6799999999998</v>
      </c>
      <c r="AB1294" s="58">
        <v>416.33</v>
      </c>
      <c r="AC1294" s="58">
        <v>0</v>
      </c>
      <c r="AD1294" s="58">
        <v>19106.62</v>
      </c>
      <c r="AE1294" s="58">
        <v>4000</v>
      </c>
      <c r="AF1294" s="58">
        <v>0</v>
      </c>
      <c r="AG1294" s="58">
        <v>99.87</v>
      </c>
      <c r="AH1294" s="58">
        <v>250</v>
      </c>
      <c r="AI1294" s="58">
        <v>0</v>
      </c>
      <c r="AJ1294" s="58">
        <v>0</v>
      </c>
      <c r="AK1294" s="58">
        <v>31.66</v>
      </c>
      <c r="AL1294" s="58">
        <v>0</v>
      </c>
      <c r="AM1294" s="58">
        <v>621.84</v>
      </c>
      <c r="AN1294" s="58">
        <v>1009.04</v>
      </c>
      <c r="AO1294" s="58">
        <v>371.44</v>
      </c>
      <c r="AP1294" s="58">
        <v>0</v>
      </c>
      <c r="AQ1294" s="58">
        <v>100</v>
      </c>
      <c r="AR1294" s="58">
        <v>0</v>
      </c>
      <c r="AS1294" s="58">
        <v>0</v>
      </c>
      <c r="AT1294" s="58">
        <v>0</v>
      </c>
      <c r="AU1294" s="58">
        <v>0</v>
      </c>
      <c r="AV1294" s="58">
        <v>2322.96235213709</v>
      </c>
      <c r="AW1294" s="58">
        <v>8806.8123521370908</v>
      </c>
      <c r="AX1294" s="58">
        <v>19348.8</v>
      </c>
      <c r="AY1294" s="58">
        <v>6341.13</v>
      </c>
      <c r="AZ1294" s="58">
        <v>25689.93</v>
      </c>
      <c r="BA1294" s="58">
        <v>26559.592099272199</v>
      </c>
    </row>
    <row r="1295" spans="1:53">
      <c r="A1295" s="56">
        <v>202408</v>
      </c>
      <c r="B1295" s="56" t="s">
        <v>528</v>
      </c>
      <c r="C1295" s="56" t="s">
        <v>124</v>
      </c>
      <c r="D1295" s="56" t="s">
        <v>123</v>
      </c>
      <c r="E1295" s="62" t="str">
        <f>VLOOKUP(C1295,'[2]2024年门店-截止10.31'!A:C,3,0)</f>
        <v>营业</v>
      </c>
      <c r="F1295" s="63">
        <f>VLOOKUP(C1295,[2]面积!A:B,2,0)</f>
        <v>74</v>
      </c>
      <c r="G1295" s="57" t="str">
        <f>IF(OR(E1295="营业",E1295="装修中"),VLOOKUP(C1295,[2]当前组织架构!C:H,6,0),"")</f>
        <v>戴斌</v>
      </c>
      <c r="H1295" s="57" t="str">
        <f>IF(OR(E1295="营业",E1295="装修中"),VLOOKUP(C1295,[2]当前组织架构!C:H,5,0),"")</f>
        <v>董婷婷</v>
      </c>
      <c r="I1295" s="58">
        <v>255669.93</v>
      </c>
      <c r="J1295" s="58">
        <v>14471.88</v>
      </c>
      <c r="K1295" s="58">
        <v>241198.05</v>
      </c>
      <c r="L1295" s="58">
        <v>13556.64</v>
      </c>
      <c r="M1295" s="58">
        <v>11737.44</v>
      </c>
      <c r="N1295" s="58">
        <v>14596.4</v>
      </c>
      <c r="O1295" s="58">
        <v>31915.29</v>
      </c>
      <c r="P1295" s="58">
        <v>0</v>
      </c>
      <c r="Q1295" s="58">
        <v>-973.21177130136095</v>
      </c>
      <c r="R1295" s="58">
        <v>70832.558228698603</v>
      </c>
      <c r="S1295" s="58">
        <v>11876.698430165199</v>
      </c>
      <c r="T1295" s="58">
        <v>0</v>
      </c>
      <c r="U1295" s="58">
        <v>2964.82</v>
      </c>
      <c r="V1295" s="58">
        <v>85674.076658863894</v>
      </c>
      <c r="W1295" s="58">
        <v>155523.97334113601</v>
      </c>
      <c r="X1295" s="58">
        <v>29876.86</v>
      </c>
      <c r="Y1295" s="58">
        <v>4546.21</v>
      </c>
      <c r="Z1295" s="58">
        <v>1085.1500000000001</v>
      </c>
      <c r="AA1295" s="58">
        <v>8006.87</v>
      </c>
      <c r="AB1295" s="58">
        <v>340.89867924527999</v>
      </c>
      <c r="AC1295" s="58">
        <v>0</v>
      </c>
      <c r="AD1295" s="58">
        <v>43855.988679245304</v>
      </c>
      <c r="AE1295" s="58">
        <v>5140.32</v>
      </c>
      <c r="AF1295" s="58">
        <v>0</v>
      </c>
      <c r="AG1295" s="58">
        <v>308.20999999999998</v>
      </c>
      <c r="AH1295" s="58">
        <v>234.69</v>
      </c>
      <c r="AI1295" s="58">
        <v>215</v>
      </c>
      <c r="AJ1295" s="58">
        <v>60.18</v>
      </c>
      <c r="AK1295" s="58">
        <v>26.77</v>
      </c>
      <c r="AL1295" s="58">
        <v>0</v>
      </c>
      <c r="AM1295" s="58">
        <v>1279.5899999999999</v>
      </c>
      <c r="AN1295" s="58">
        <v>1221.3</v>
      </c>
      <c r="AO1295" s="58">
        <v>967.32</v>
      </c>
      <c r="AP1295" s="58">
        <v>0</v>
      </c>
      <c r="AQ1295" s="58">
        <v>50</v>
      </c>
      <c r="AR1295" s="58">
        <v>0</v>
      </c>
      <c r="AS1295" s="58">
        <v>0</v>
      </c>
      <c r="AT1295" s="58">
        <v>0</v>
      </c>
      <c r="AU1295" s="58">
        <v>0</v>
      </c>
      <c r="AV1295" s="58">
        <v>2127.0074307534401</v>
      </c>
      <c r="AW1295" s="58">
        <v>11630.387430753401</v>
      </c>
      <c r="AX1295" s="58">
        <v>33805.371428571401</v>
      </c>
      <c r="AY1295" s="58">
        <v>19490.339622641499</v>
      </c>
      <c r="AZ1295" s="58">
        <v>53295.7110512129</v>
      </c>
      <c r="BA1295" s="58">
        <v>46741.886179924397</v>
      </c>
    </row>
    <row r="1296" spans="1:53">
      <c r="A1296" s="56">
        <v>202408</v>
      </c>
      <c r="B1296" s="56" t="s">
        <v>528</v>
      </c>
      <c r="C1296" s="56" t="s">
        <v>128</v>
      </c>
      <c r="D1296" s="56" t="s">
        <v>127</v>
      </c>
      <c r="E1296" s="62" t="str">
        <f>VLOOKUP(C1296,'[2]2024年门店-截止10.31'!A:C,3,0)</f>
        <v>已闭店</v>
      </c>
      <c r="F1296" s="63">
        <f>VLOOKUP(C1296,[2]面积!A:B,2,0)</f>
        <v>113</v>
      </c>
      <c r="G1296" s="57" t="str">
        <f>IF(OR(E1296="营业",E1296="装修中"),VLOOKUP(C1296,[2]当前组织架构!C:H,6,0),"")</f>
        <v/>
      </c>
      <c r="H1296" s="57" t="str">
        <f>IF(OR(E1296="营业",E1296="装修中"),VLOOKUP(C1296,[2]当前组织架构!C:H,5,0),"")</f>
        <v/>
      </c>
      <c r="I1296" s="58">
        <v>109329.33</v>
      </c>
      <c r="J1296" s="58">
        <v>3184.3500000000099</v>
      </c>
      <c r="K1296" s="58">
        <v>106144.98</v>
      </c>
      <c r="L1296" s="58">
        <v>6707.66</v>
      </c>
      <c r="M1296" s="58">
        <v>7436.14</v>
      </c>
      <c r="N1296" s="58">
        <v>3954.94</v>
      </c>
      <c r="O1296" s="58">
        <v>17246.13</v>
      </c>
      <c r="P1296" s="58">
        <v>0</v>
      </c>
      <c r="Q1296" s="58">
        <v>-479.04288943794302</v>
      </c>
      <c r="R1296" s="58">
        <v>34865.827110562102</v>
      </c>
      <c r="S1296" s="58">
        <v>6178.8245747258998</v>
      </c>
      <c r="T1296" s="58">
        <v>0</v>
      </c>
      <c r="U1296" s="58">
        <v>5277.25</v>
      </c>
      <c r="V1296" s="58">
        <v>46321.901685288001</v>
      </c>
      <c r="W1296" s="58">
        <v>59823.078314712002</v>
      </c>
      <c r="X1296" s="58">
        <v>15084.77</v>
      </c>
      <c r="Y1296" s="58">
        <v>4795.3100000000004</v>
      </c>
      <c r="Z1296" s="58">
        <v>2096.7600000000002</v>
      </c>
      <c r="AA1296" s="58">
        <v>2511.52</v>
      </c>
      <c r="AB1296" s="58">
        <v>1280.8469811320799</v>
      </c>
      <c r="AC1296" s="58">
        <v>0</v>
      </c>
      <c r="AD1296" s="58">
        <v>25769.206981132102</v>
      </c>
      <c r="AE1296" s="58">
        <v>3000</v>
      </c>
      <c r="AF1296" s="58">
        <v>0</v>
      </c>
      <c r="AG1296" s="58">
        <v>200.65</v>
      </c>
      <c r="AH1296" s="58">
        <v>252</v>
      </c>
      <c r="AI1296" s="58">
        <v>0</v>
      </c>
      <c r="AJ1296" s="58">
        <v>65.489999999999995</v>
      </c>
      <c r="AK1296" s="58">
        <v>366.52</v>
      </c>
      <c r="AL1296" s="58">
        <v>0</v>
      </c>
      <c r="AM1296" s="58">
        <v>930.86</v>
      </c>
      <c r="AN1296" s="58">
        <v>606.82000000000005</v>
      </c>
      <c r="AO1296" s="58">
        <v>745.64</v>
      </c>
      <c r="AP1296" s="58">
        <v>0</v>
      </c>
      <c r="AQ1296" s="58">
        <v>0</v>
      </c>
      <c r="AR1296" s="58">
        <v>0</v>
      </c>
      <c r="AS1296" s="58">
        <v>0</v>
      </c>
      <c r="AT1296" s="58">
        <v>0</v>
      </c>
      <c r="AU1296" s="58">
        <v>0</v>
      </c>
      <c r="AV1296" s="58">
        <v>2034.9892242272599</v>
      </c>
      <c r="AW1296" s="58">
        <v>8202.9692242272595</v>
      </c>
      <c r="AX1296" s="58">
        <v>24860</v>
      </c>
      <c r="AY1296" s="58">
        <v>9001</v>
      </c>
      <c r="AZ1296" s="58">
        <v>33861</v>
      </c>
      <c r="BA1296" s="58">
        <v>-8010.0978906473601</v>
      </c>
    </row>
    <row r="1297" spans="1:53">
      <c r="A1297" s="56">
        <v>202408</v>
      </c>
      <c r="B1297" s="56" t="s">
        <v>528</v>
      </c>
      <c r="C1297" s="56" t="s">
        <v>130</v>
      </c>
      <c r="D1297" s="56" t="s">
        <v>129</v>
      </c>
      <c r="E1297" s="62" t="str">
        <f>VLOOKUP(C1297,'[2]2024年门店-截止10.31'!A:C,3,0)</f>
        <v>营业</v>
      </c>
      <c r="F1297" s="63">
        <f>VLOOKUP(C1297,[2]面积!A:B,2,0)</f>
        <v>131.47999999999999</v>
      </c>
      <c r="G1297" s="57" t="str">
        <f>IF(OR(E1297="营业",E1297="装修中"),VLOOKUP(C1297,[2]当前组织架构!C:H,6,0),"")</f>
        <v>孙军</v>
      </c>
      <c r="H1297" s="57" t="str">
        <f>IF(OR(E1297="营业",E1297="装修中"),VLOOKUP(C1297,[2]当前组织架构!C:H,5,0),"")</f>
        <v>郭洋</v>
      </c>
      <c r="I1297" s="58">
        <v>199361.39</v>
      </c>
      <c r="J1297" s="58">
        <v>11284.61</v>
      </c>
      <c r="K1297" s="58">
        <v>188076.78</v>
      </c>
      <c r="L1297" s="58">
        <v>10371.64</v>
      </c>
      <c r="M1297" s="58">
        <v>10736.59</v>
      </c>
      <c r="N1297" s="58">
        <v>9666.81</v>
      </c>
      <c r="O1297" s="58">
        <v>24362.58</v>
      </c>
      <c r="P1297" s="58">
        <v>0</v>
      </c>
      <c r="Q1297" s="58">
        <v>-747.30179518360899</v>
      </c>
      <c r="R1297" s="58">
        <v>54390.318204816402</v>
      </c>
      <c r="S1297" s="58">
        <v>9088.5356001625096</v>
      </c>
      <c r="T1297" s="58">
        <v>0</v>
      </c>
      <c r="U1297" s="58">
        <v>1355.53</v>
      </c>
      <c r="V1297" s="58">
        <v>64834.383804978897</v>
      </c>
      <c r="W1297" s="58">
        <v>123242.39619502101</v>
      </c>
      <c r="X1297" s="58">
        <v>27248.16</v>
      </c>
      <c r="Y1297" s="58">
        <v>50</v>
      </c>
      <c r="Z1297" s="58">
        <v>725.25</v>
      </c>
      <c r="AA1297" s="58">
        <v>4422.1099999999997</v>
      </c>
      <c r="AB1297" s="58">
        <v>783.567924528302</v>
      </c>
      <c r="AC1297" s="58">
        <v>0</v>
      </c>
      <c r="AD1297" s="58">
        <v>33229.087924528299</v>
      </c>
      <c r="AE1297" s="58">
        <v>5000</v>
      </c>
      <c r="AF1297" s="58">
        <v>0</v>
      </c>
      <c r="AG1297" s="58">
        <v>710.19</v>
      </c>
      <c r="AH1297" s="58">
        <v>693.08</v>
      </c>
      <c r="AI1297" s="58">
        <v>25</v>
      </c>
      <c r="AJ1297" s="58">
        <v>0</v>
      </c>
      <c r="AK1297" s="58">
        <v>32.770000000000003</v>
      </c>
      <c r="AL1297" s="58">
        <v>0</v>
      </c>
      <c r="AM1297" s="58">
        <v>633.01</v>
      </c>
      <c r="AN1297" s="58">
        <v>1136.73</v>
      </c>
      <c r="AO1297" s="58">
        <v>911.29</v>
      </c>
      <c r="AP1297" s="58">
        <v>0</v>
      </c>
      <c r="AQ1297" s="58">
        <v>0</v>
      </c>
      <c r="AR1297" s="58">
        <v>0</v>
      </c>
      <c r="AS1297" s="58">
        <v>0</v>
      </c>
      <c r="AT1297" s="58">
        <v>0</v>
      </c>
      <c r="AU1297" s="58">
        <v>0</v>
      </c>
      <c r="AV1297" s="58">
        <v>1654.21639526378</v>
      </c>
      <c r="AW1297" s="58">
        <v>10796.2863952638</v>
      </c>
      <c r="AX1297" s="58">
        <v>17638.352380952401</v>
      </c>
      <c r="AY1297" s="58">
        <v>8551.8113207547194</v>
      </c>
      <c r="AZ1297" s="58">
        <v>26190.163701707101</v>
      </c>
      <c r="BA1297" s="58">
        <v>53026.858173521803</v>
      </c>
    </row>
    <row r="1298" spans="1:53">
      <c r="A1298" s="56">
        <v>202408</v>
      </c>
      <c r="B1298" s="56" t="s">
        <v>528</v>
      </c>
      <c r="C1298" s="56" t="s">
        <v>132</v>
      </c>
      <c r="D1298" s="56" t="s">
        <v>131</v>
      </c>
      <c r="E1298" s="62" t="str">
        <f>VLOOKUP(C1298,'[2]2024年门店-截止10.31'!A:C,3,0)</f>
        <v>营业</v>
      </c>
      <c r="F1298" s="63">
        <f>VLOOKUP(C1298,[2]面积!A:B,2,0)</f>
        <v>143</v>
      </c>
      <c r="G1298" s="57" t="str">
        <f>IF(OR(E1298="营业",E1298="装修中"),VLOOKUP(C1298,[2]当前组织架构!C:H,6,0),"")</f>
        <v>孙军</v>
      </c>
      <c r="H1298" s="57" t="str">
        <f>IF(OR(E1298="营业",E1298="装修中"),VLOOKUP(C1298,[2]当前组织架构!C:H,5,0),"")</f>
        <v>殷艳花</v>
      </c>
      <c r="I1298" s="58">
        <v>129383.1</v>
      </c>
      <c r="J1298" s="58">
        <v>7323.5700000000097</v>
      </c>
      <c r="K1298" s="58">
        <v>122059.53</v>
      </c>
      <c r="L1298" s="58">
        <v>6249.27</v>
      </c>
      <c r="M1298" s="58">
        <v>6693.72</v>
      </c>
      <c r="N1298" s="58">
        <v>6173.7</v>
      </c>
      <c r="O1298" s="58">
        <v>16396.580000000002</v>
      </c>
      <c r="P1298" s="58">
        <v>0</v>
      </c>
      <c r="Q1298" s="58">
        <v>-481.32528070381397</v>
      </c>
      <c r="R1298" s="58">
        <v>35031.944719296203</v>
      </c>
      <c r="S1298" s="58">
        <v>6006.4747430849602</v>
      </c>
      <c r="T1298" s="58">
        <v>0</v>
      </c>
      <c r="U1298" s="58">
        <v>1465.91</v>
      </c>
      <c r="V1298" s="58">
        <v>42504.329462381203</v>
      </c>
      <c r="W1298" s="58">
        <v>79555.200537618803</v>
      </c>
      <c r="X1298" s="58">
        <v>17175.87</v>
      </c>
      <c r="Y1298" s="58">
        <v>7659.66</v>
      </c>
      <c r="Z1298" s="58">
        <v>1091.7</v>
      </c>
      <c r="AA1298" s="58">
        <v>4549.6000000000004</v>
      </c>
      <c r="AB1298" s="58">
        <v>484.47867924527998</v>
      </c>
      <c r="AC1298" s="58">
        <v>0</v>
      </c>
      <c r="AD1298" s="58">
        <v>30961.3086792453</v>
      </c>
      <c r="AE1298" s="58">
        <v>5582.13</v>
      </c>
      <c r="AF1298" s="58">
        <v>0</v>
      </c>
      <c r="AG1298" s="58">
        <v>186.99</v>
      </c>
      <c r="AH1298" s="58">
        <v>466.9</v>
      </c>
      <c r="AI1298" s="58">
        <v>0</v>
      </c>
      <c r="AJ1298" s="58">
        <v>23.01</v>
      </c>
      <c r="AK1298" s="58">
        <v>30.67</v>
      </c>
      <c r="AL1298" s="58">
        <v>0</v>
      </c>
      <c r="AM1298" s="58">
        <v>724.49</v>
      </c>
      <c r="AN1298" s="58">
        <v>538.38</v>
      </c>
      <c r="AO1298" s="58">
        <v>478.22</v>
      </c>
      <c r="AP1298" s="58">
        <v>0</v>
      </c>
      <c r="AQ1298" s="58">
        <v>173</v>
      </c>
      <c r="AR1298" s="58">
        <v>0</v>
      </c>
      <c r="AS1298" s="58">
        <v>0</v>
      </c>
      <c r="AT1298" s="58">
        <v>0</v>
      </c>
      <c r="AU1298" s="58">
        <v>0</v>
      </c>
      <c r="AV1298" s="58">
        <v>2174.57367289181</v>
      </c>
      <c r="AW1298" s="58">
        <v>10378.363672891801</v>
      </c>
      <c r="AX1298" s="58">
        <v>14900.4380952381</v>
      </c>
      <c r="AY1298" s="58">
        <v>3736.7924528301901</v>
      </c>
      <c r="AZ1298" s="58">
        <v>18637.230548068299</v>
      </c>
      <c r="BA1298" s="58">
        <v>19578.297637413401</v>
      </c>
    </row>
    <row r="1299" spans="1:53">
      <c r="A1299" s="56">
        <v>202408</v>
      </c>
      <c r="B1299" s="56" t="s">
        <v>528</v>
      </c>
      <c r="C1299" s="56" t="s">
        <v>134</v>
      </c>
      <c r="D1299" s="56" t="s">
        <v>133</v>
      </c>
      <c r="E1299" s="62" t="str">
        <f>VLOOKUP(C1299,'[2]2024年门店-截止10.31'!A:C,3,0)</f>
        <v>营业</v>
      </c>
      <c r="F1299" s="63">
        <f>VLOOKUP(C1299,[2]面积!A:B,2,0)</f>
        <v>79</v>
      </c>
      <c r="G1299" s="57" t="str">
        <f>IF(OR(E1299="营业",E1299="装修中"),VLOOKUP(C1299,[2]当前组织架构!C:H,6,0),"")</f>
        <v>刘佳</v>
      </c>
      <c r="H1299" s="57" t="str">
        <f>IF(OR(E1299="营业",E1299="装修中"),VLOOKUP(C1299,[2]当前组织架构!C:H,5,0),"")</f>
        <v>袁春福</v>
      </c>
      <c r="I1299" s="58">
        <v>120809.58</v>
      </c>
      <c r="J1299" s="58">
        <v>3518.73</v>
      </c>
      <c r="K1299" s="58">
        <v>117290.85</v>
      </c>
      <c r="L1299" s="58">
        <v>6805.63</v>
      </c>
      <c r="M1299" s="58">
        <v>9411.9500000000007</v>
      </c>
      <c r="N1299" s="58">
        <v>6074.41</v>
      </c>
      <c r="O1299" s="58">
        <v>19016.7</v>
      </c>
      <c r="P1299" s="58">
        <v>0</v>
      </c>
      <c r="Q1299" s="58">
        <v>-559.87288159487503</v>
      </c>
      <c r="R1299" s="58">
        <v>40748.817118405103</v>
      </c>
      <c r="S1299" s="58">
        <v>6974.6221325986799</v>
      </c>
      <c r="T1299" s="58">
        <v>0</v>
      </c>
      <c r="U1299" s="58">
        <v>6366.97</v>
      </c>
      <c r="V1299" s="58">
        <v>54090.409251003803</v>
      </c>
      <c r="W1299" s="58">
        <v>63200.440748996203</v>
      </c>
      <c r="X1299" s="58">
        <v>10720.85</v>
      </c>
      <c r="Y1299" s="58">
        <v>2905.57</v>
      </c>
      <c r="Z1299" s="58">
        <v>-1500</v>
      </c>
      <c r="AA1299" s="58">
        <v>3526.97</v>
      </c>
      <c r="AB1299" s="58">
        <v>1083.92849056604</v>
      </c>
      <c r="AC1299" s="58">
        <v>0</v>
      </c>
      <c r="AD1299" s="58">
        <v>16737.318490565998</v>
      </c>
      <c r="AE1299" s="58">
        <v>5200.8999999999996</v>
      </c>
      <c r="AF1299" s="58">
        <v>0</v>
      </c>
      <c r="AG1299" s="58">
        <v>195.12</v>
      </c>
      <c r="AH1299" s="58">
        <v>250</v>
      </c>
      <c r="AI1299" s="58">
        <v>754.42</v>
      </c>
      <c r="AJ1299" s="58">
        <v>69.03</v>
      </c>
      <c r="AK1299" s="58">
        <v>31.44</v>
      </c>
      <c r="AL1299" s="58">
        <v>0</v>
      </c>
      <c r="AM1299" s="58">
        <v>547.75</v>
      </c>
      <c r="AN1299" s="58">
        <v>763.88</v>
      </c>
      <c r="AO1299" s="58">
        <v>220.38</v>
      </c>
      <c r="AP1299" s="58">
        <v>0</v>
      </c>
      <c r="AQ1299" s="58">
        <v>0</v>
      </c>
      <c r="AR1299" s="58">
        <v>0</v>
      </c>
      <c r="AS1299" s="58">
        <v>0</v>
      </c>
      <c r="AT1299" s="58">
        <v>0</v>
      </c>
      <c r="AU1299" s="58">
        <v>0</v>
      </c>
      <c r="AV1299" s="58">
        <v>2034.9892242272599</v>
      </c>
      <c r="AW1299" s="58">
        <v>10067.9092242273</v>
      </c>
      <c r="AX1299" s="58">
        <v>11122.25</v>
      </c>
      <c r="AY1299" s="58">
        <v>5925</v>
      </c>
      <c r="AZ1299" s="58">
        <v>17047.25</v>
      </c>
      <c r="BA1299" s="58">
        <v>19347.963034202901</v>
      </c>
    </row>
    <row r="1300" spans="1:53">
      <c r="A1300" s="56">
        <v>202408</v>
      </c>
      <c r="B1300" s="56" t="s">
        <v>528</v>
      </c>
      <c r="C1300" s="56" t="s">
        <v>443</v>
      </c>
      <c r="D1300" s="56" t="s">
        <v>135</v>
      </c>
      <c r="E1300" s="62" t="str">
        <f>VLOOKUP(C1300,'[2]2024年门店-截止10.31'!A:C,3,0)</f>
        <v>已闭店</v>
      </c>
      <c r="F1300" s="63">
        <f>VLOOKUP(C1300,[2]面积!A:B,2,0)</f>
        <v>72.3</v>
      </c>
      <c r="G1300" s="57" t="str">
        <f>IF(OR(E1300="营业",E1300="装修中"),VLOOKUP(C1300,[2]当前组织架构!C:H,6,0),"")</f>
        <v/>
      </c>
      <c r="H1300" s="57" t="str">
        <f>IF(OR(E1300="营业",E1300="装修中"),VLOOKUP(C1300,[2]当前组织架构!C:H,5,0),"")</f>
        <v/>
      </c>
      <c r="I1300" s="58">
        <v>59542.94</v>
      </c>
      <c r="J1300" s="58">
        <v>3370.36</v>
      </c>
      <c r="K1300" s="58">
        <v>56172.58</v>
      </c>
      <c r="L1300" s="58">
        <v>6470.69</v>
      </c>
      <c r="M1300" s="58">
        <v>4217.18</v>
      </c>
      <c r="N1300" s="58">
        <v>5724.75</v>
      </c>
      <c r="O1300" s="58">
        <v>11129.91</v>
      </c>
      <c r="P1300" s="58">
        <v>0</v>
      </c>
      <c r="Q1300" s="58">
        <v>-373.29471444176198</v>
      </c>
      <c r="R1300" s="58">
        <v>27169.235285558199</v>
      </c>
      <c r="S1300" s="58">
        <v>4314.7462662451799</v>
      </c>
      <c r="T1300" s="58">
        <v>0</v>
      </c>
      <c r="U1300" s="58">
        <v>1609.31</v>
      </c>
      <c r="V1300" s="58">
        <v>33093.291551803399</v>
      </c>
      <c r="W1300" s="58">
        <v>23079.288448196599</v>
      </c>
      <c r="X1300" s="58">
        <v>0</v>
      </c>
      <c r="Y1300" s="58">
        <v>0</v>
      </c>
      <c r="Z1300" s="58">
        <v>0</v>
      </c>
      <c r="AA1300" s="58">
        <v>0</v>
      </c>
      <c r="AB1300" s="58">
        <v>0</v>
      </c>
      <c r="AC1300" s="58">
        <v>0</v>
      </c>
      <c r="AD1300" s="58">
        <v>0</v>
      </c>
      <c r="AE1300" s="58">
        <v>0</v>
      </c>
      <c r="AF1300" s="58">
        <v>0</v>
      </c>
      <c r="AG1300" s="58">
        <v>237.3</v>
      </c>
      <c r="AH1300" s="58">
        <v>100</v>
      </c>
      <c r="AI1300" s="58">
        <v>855</v>
      </c>
      <c r="AJ1300" s="58">
        <v>214.16</v>
      </c>
      <c r="AK1300" s="58">
        <v>390.56</v>
      </c>
      <c r="AL1300" s="58">
        <v>0</v>
      </c>
      <c r="AM1300" s="58">
        <v>881.7</v>
      </c>
      <c r="AN1300" s="58">
        <v>188.68</v>
      </c>
      <c r="AO1300" s="58">
        <v>534.97</v>
      </c>
      <c r="AP1300" s="58">
        <v>0</v>
      </c>
      <c r="AQ1300" s="58">
        <v>133</v>
      </c>
      <c r="AR1300" s="58">
        <v>0</v>
      </c>
      <c r="AS1300" s="58">
        <v>0</v>
      </c>
      <c r="AT1300" s="58">
        <v>0</v>
      </c>
      <c r="AU1300" s="58">
        <v>0</v>
      </c>
      <c r="AV1300" s="58">
        <v>2174.57367289181</v>
      </c>
      <c r="AW1300" s="58">
        <v>5709.9436728918099</v>
      </c>
      <c r="AX1300" s="58">
        <v>0</v>
      </c>
      <c r="AY1300" s="58">
        <v>0</v>
      </c>
      <c r="AZ1300" s="58">
        <v>0</v>
      </c>
      <c r="BA1300" s="58">
        <v>17369.344775304799</v>
      </c>
    </row>
    <row r="1301" spans="1:53">
      <c r="A1301" s="56">
        <v>202408</v>
      </c>
      <c r="B1301" s="56" t="s">
        <v>528</v>
      </c>
      <c r="C1301" s="56" t="s">
        <v>138</v>
      </c>
      <c r="D1301" s="56" t="s">
        <v>137</v>
      </c>
      <c r="E1301" s="62" t="str">
        <f>VLOOKUP(C1301,'[2]2024年门店-截止10.31'!A:C,3,0)</f>
        <v>营业</v>
      </c>
      <c r="F1301" s="63">
        <f>VLOOKUP(C1301,[2]面积!A:B,2,0)</f>
        <v>120</v>
      </c>
      <c r="G1301" s="57" t="str">
        <f>IF(OR(E1301="营业",E1301="装修中"),VLOOKUP(C1301,[2]当前组织架构!C:H,6,0),"")</f>
        <v>孙军</v>
      </c>
      <c r="H1301" s="57" t="str">
        <f>IF(OR(E1301="营业",E1301="装修中"),VLOOKUP(C1301,[2]当前组织架构!C:H,5,0),"")</f>
        <v>甘胜斌</v>
      </c>
      <c r="I1301" s="58">
        <v>194325.94</v>
      </c>
      <c r="J1301" s="58">
        <v>10999.58</v>
      </c>
      <c r="K1301" s="58">
        <v>183326.36</v>
      </c>
      <c r="L1301" s="58">
        <v>9927.7099999999991</v>
      </c>
      <c r="M1301" s="58">
        <v>8818.39</v>
      </c>
      <c r="N1301" s="58">
        <v>9286.74</v>
      </c>
      <c r="O1301" s="58">
        <v>23777.73</v>
      </c>
      <c r="P1301" s="58">
        <v>0</v>
      </c>
      <c r="Q1301" s="58">
        <v>-702.20898128149202</v>
      </c>
      <c r="R1301" s="58">
        <v>51108.361018718497</v>
      </c>
      <c r="S1301" s="58">
        <v>8731.8414179596602</v>
      </c>
      <c r="T1301" s="58">
        <v>0</v>
      </c>
      <c r="U1301" s="58">
        <v>2749.72</v>
      </c>
      <c r="V1301" s="58">
        <v>62589.9224366782</v>
      </c>
      <c r="W1301" s="58">
        <v>120736.437563322</v>
      </c>
      <c r="X1301" s="58">
        <v>25266.94</v>
      </c>
      <c r="Y1301" s="58">
        <v>4495.18</v>
      </c>
      <c r="Z1301" s="58">
        <v>2708.47</v>
      </c>
      <c r="AA1301" s="58">
        <v>7159.47</v>
      </c>
      <c r="AB1301" s="58">
        <v>1525.60773584906</v>
      </c>
      <c r="AC1301" s="58">
        <v>0</v>
      </c>
      <c r="AD1301" s="58">
        <v>41155.6677358491</v>
      </c>
      <c r="AE1301" s="58">
        <v>7251.58</v>
      </c>
      <c r="AF1301" s="58">
        <v>0</v>
      </c>
      <c r="AG1301" s="58">
        <v>150.18</v>
      </c>
      <c r="AH1301" s="58">
        <v>360.3</v>
      </c>
      <c r="AI1301" s="58">
        <v>0</v>
      </c>
      <c r="AJ1301" s="58">
        <v>115.05</v>
      </c>
      <c r="AK1301" s="58">
        <v>32.39</v>
      </c>
      <c r="AL1301" s="58">
        <v>0</v>
      </c>
      <c r="AM1301" s="58">
        <v>1381.9</v>
      </c>
      <c r="AN1301" s="58">
        <v>2213.4899999999998</v>
      </c>
      <c r="AO1301" s="58">
        <v>1248.95</v>
      </c>
      <c r="AP1301" s="58">
        <v>0</v>
      </c>
      <c r="AQ1301" s="58">
        <v>0</v>
      </c>
      <c r="AR1301" s="58">
        <v>0</v>
      </c>
      <c r="AS1301" s="58">
        <v>0</v>
      </c>
      <c r="AT1301" s="58">
        <v>0</v>
      </c>
      <c r="AU1301" s="58">
        <v>0</v>
      </c>
      <c r="AV1301" s="58">
        <v>2429.6225974201102</v>
      </c>
      <c r="AW1301" s="58">
        <v>15183.462597420101</v>
      </c>
      <c r="AX1301" s="58">
        <v>44493.504761904798</v>
      </c>
      <c r="AY1301" s="58">
        <v>5602.0566037735898</v>
      </c>
      <c r="AZ1301" s="58">
        <v>50095.561365678397</v>
      </c>
      <c r="BA1301" s="58">
        <v>14301.745864374399</v>
      </c>
    </row>
    <row r="1302" spans="1:53">
      <c r="A1302" s="56">
        <v>202408</v>
      </c>
      <c r="B1302" s="56" t="s">
        <v>528</v>
      </c>
      <c r="C1302" s="56" t="s">
        <v>140</v>
      </c>
      <c r="D1302" s="56" t="s">
        <v>139</v>
      </c>
      <c r="E1302" s="62" t="str">
        <f>VLOOKUP(C1302,'[2]2024年门店-截止10.31'!A:C,3,0)</f>
        <v>已闭店</v>
      </c>
      <c r="F1302" s="63">
        <f>VLOOKUP(C1302,[2]面积!A:B,2,0)</f>
        <v>115.56</v>
      </c>
      <c r="G1302" s="57" t="str">
        <f>IF(OR(E1302="营业",E1302="装修中"),VLOOKUP(C1302,[2]当前组织架构!C:H,6,0),"")</f>
        <v/>
      </c>
      <c r="H1302" s="57" t="str">
        <f>IF(OR(E1302="营业",E1302="装修中"),VLOOKUP(C1302,[2]当前组织架构!C:H,5,0),"")</f>
        <v/>
      </c>
      <c r="I1302" s="58">
        <v>157060</v>
      </c>
      <c r="J1302" s="58">
        <v>4574.5600000000004</v>
      </c>
      <c r="K1302" s="58">
        <v>152485.44</v>
      </c>
      <c r="L1302" s="58">
        <v>8928.82</v>
      </c>
      <c r="M1302" s="58">
        <v>8215.36</v>
      </c>
      <c r="N1302" s="58">
        <v>5174.47</v>
      </c>
      <c r="O1302" s="58">
        <v>18739.02</v>
      </c>
      <c r="P1302" s="58">
        <v>0</v>
      </c>
      <c r="Q1302" s="58">
        <v>-556.47070905592602</v>
      </c>
      <c r="R1302" s="58">
        <v>40501.199290944103</v>
      </c>
      <c r="S1302" s="58">
        <v>6897.1277805961299</v>
      </c>
      <c r="T1302" s="58">
        <v>0</v>
      </c>
      <c r="U1302" s="58">
        <v>8727.39</v>
      </c>
      <c r="V1302" s="58">
        <v>56125.717071540203</v>
      </c>
      <c r="W1302" s="58">
        <v>96359.7229284598</v>
      </c>
      <c r="X1302" s="58">
        <v>25428.080000000002</v>
      </c>
      <c r="Y1302" s="58">
        <v>935.75</v>
      </c>
      <c r="Z1302" s="58">
        <v>1445.37</v>
      </c>
      <c r="AA1302" s="58">
        <v>4580.6400000000003</v>
      </c>
      <c r="AB1302" s="58">
        <v>535.18830188678999</v>
      </c>
      <c r="AC1302" s="58">
        <v>25200</v>
      </c>
      <c r="AD1302" s="58">
        <v>58125.028301886799</v>
      </c>
      <c r="AE1302" s="58">
        <v>4800</v>
      </c>
      <c r="AF1302" s="58">
        <v>0</v>
      </c>
      <c r="AG1302" s="58">
        <v>109.47</v>
      </c>
      <c r="AH1302" s="58">
        <v>150</v>
      </c>
      <c r="AI1302" s="58">
        <v>106.19</v>
      </c>
      <c r="AJ1302" s="58">
        <v>0</v>
      </c>
      <c r="AK1302" s="58">
        <v>389.28</v>
      </c>
      <c r="AL1302" s="58">
        <v>0</v>
      </c>
      <c r="AM1302" s="58">
        <v>403.6</v>
      </c>
      <c r="AN1302" s="58">
        <v>635.11</v>
      </c>
      <c r="AO1302" s="58">
        <v>242.16</v>
      </c>
      <c r="AP1302" s="58">
        <v>0</v>
      </c>
      <c r="AQ1302" s="58">
        <v>100</v>
      </c>
      <c r="AR1302" s="58">
        <v>0</v>
      </c>
      <c r="AS1302" s="58">
        <v>0</v>
      </c>
      <c r="AT1302" s="58">
        <v>0</v>
      </c>
      <c r="AU1302" s="58">
        <v>0</v>
      </c>
      <c r="AV1302" s="58">
        <v>2322.96235213709</v>
      </c>
      <c r="AW1302" s="58">
        <v>9258.7723521370899</v>
      </c>
      <c r="AX1302" s="58">
        <v>26755.61</v>
      </c>
      <c r="AY1302" s="58">
        <v>6933.6</v>
      </c>
      <c r="AZ1302" s="58">
        <v>33689.21</v>
      </c>
      <c r="BA1302" s="58">
        <v>-4713.2877255640897</v>
      </c>
    </row>
    <row r="1303" spans="1:53">
      <c r="A1303" s="56">
        <v>202408</v>
      </c>
      <c r="B1303" s="56" t="s">
        <v>528</v>
      </c>
      <c r="C1303" s="56" t="s">
        <v>142</v>
      </c>
      <c r="D1303" s="56" t="s">
        <v>141</v>
      </c>
      <c r="E1303" s="62" t="str">
        <f>VLOOKUP(C1303,'[2]2024年门店-截止10.31'!A:C,3,0)</f>
        <v>营业</v>
      </c>
      <c r="F1303" s="63">
        <f>VLOOKUP(C1303,[2]面积!A:B,2,0)</f>
        <v>110.43</v>
      </c>
      <c r="G1303" s="57" t="str">
        <f>IF(OR(E1303="营业",E1303="装修中"),VLOOKUP(C1303,[2]当前组织架构!C:H,6,0),"")</f>
        <v>戴斌</v>
      </c>
      <c r="H1303" s="57" t="str">
        <f>IF(OR(E1303="营业",E1303="装修中"),VLOOKUP(C1303,[2]当前组织架构!C:H,5,0),"")</f>
        <v>侯小路</v>
      </c>
      <c r="I1303" s="58">
        <v>93221.440000000002</v>
      </c>
      <c r="J1303" s="58">
        <v>2715.19</v>
      </c>
      <c r="K1303" s="58">
        <v>90506.25</v>
      </c>
      <c r="L1303" s="58">
        <v>5391.33</v>
      </c>
      <c r="M1303" s="58">
        <v>5467.15</v>
      </c>
      <c r="N1303" s="58">
        <v>3184.78</v>
      </c>
      <c r="O1303" s="58">
        <v>12381.57</v>
      </c>
      <c r="P1303" s="58">
        <v>0</v>
      </c>
      <c r="Q1303" s="58">
        <v>-358.14608785112</v>
      </c>
      <c r="R1303" s="58">
        <v>26066.683912148899</v>
      </c>
      <c r="S1303" s="58">
        <v>4508.5500708587897</v>
      </c>
      <c r="T1303" s="58">
        <v>0</v>
      </c>
      <c r="U1303" s="58">
        <v>2559.1</v>
      </c>
      <c r="V1303" s="58">
        <v>33134.333983007702</v>
      </c>
      <c r="W1303" s="58">
        <v>57371.916016992298</v>
      </c>
      <c r="X1303" s="58">
        <v>13050</v>
      </c>
      <c r="Y1303" s="58">
        <v>2895.9</v>
      </c>
      <c r="Z1303" s="58">
        <v>426.32</v>
      </c>
      <c r="AA1303" s="58">
        <v>2966.04</v>
      </c>
      <c r="AB1303" s="58">
        <v>224.994716981132</v>
      </c>
      <c r="AC1303" s="58">
        <v>0</v>
      </c>
      <c r="AD1303" s="58">
        <v>19563.254716981101</v>
      </c>
      <c r="AE1303" s="58">
        <v>2741.6</v>
      </c>
      <c r="AF1303" s="58">
        <v>0</v>
      </c>
      <c r="AG1303" s="58">
        <v>145.38</v>
      </c>
      <c r="AH1303" s="58">
        <v>133.33000000000001</v>
      </c>
      <c r="AI1303" s="58">
        <v>0</v>
      </c>
      <c r="AJ1303" s="58">
        <v>0</v>
      </c>
      <c r="AK1303" s="58">
        <v>30.7</v>
      </c>
      <c r="AL1303" s="58">
        <v>0</v>
      </c>
      <c r="AM1303" s="58">
        <v>278.87</v>
      </c>
      <c r="AN1303" s="58">
        <v>738.88</v>
      </c>
      <c r="AO1303" s="58">
        <v>571.21</v>
      </c>
      <c r="AP1303" s="58">
        <v>0</v>
      </c>
      <c r="AQ1303" s="58">
        <v>100</v>
      </c>
      <c r="AR1303" s="58">
        <v>0</v>
      </c>
      <c r="AS1303" s="58">
        <v>0</v>
      </c>
      <c r="AT1303" s="58">
        <v>0</v>
      </c>
      <c r="AU1303" s="58">
        <v>0</v>
      </c>
      <c r="AV1303" s="58">
        <v>2322.96235213709</v>
      </c>
      <c r="AW1303" s="58">
        <v>7062.9323521370898</v>
      </c>
      <c r="AX1303" s="58">
        <v>5478.43</v>
      </c>
      <c r="AY1303" s="58">
        <v>9298.2099999999991</v>
      </c>
      <c r="AZ1303" s="58">
        <v>14776.64</v>
      </c>
      <c r="BA1303" s="58">
        <v>15969.088947874099</v>
      </c>
    </row>
    <row r="1304" spans="1:53">
      <c r="A1304" s="56">
        <v>202408</v>
      </c>
      <c r="B1304" s="56" t="s">
        <v>528</v>
      </c>
      <c r="C1304" s="56" t="s">
        <v>144</v>
      </c>
      <c r="D1304" s="56" t="s">
        <v>143</v>
      </c>
      <c r="E1304" s="62" t="str">
        <f>VLOOKUP(C1304,'[2]2024年门店-截止10.31'!A:C,3,0)</f>
        <v>营业</v>
      </c>
      <c r="F1304" s="63">
        <f>VLOOKUP(C1304,[2]面积!A:B,2,0)</f>
        <v>93.6</v>
      </c>
      <c r="G1304" s="57" t="str">
        <f>IF(OR(E1304="营业",E1304="装修中"),VLOOKUP(C1304,[2]当前组织架构!C:H,6,0),"")</f>
        <v>戴斌</v>
      </c>
      <c r="H1304" s="57" t="str">
        <f>IF(OR(E1304="营业",E1304="装修中"),VLOOKUP(C1304,[2]当前组织架构!C:H,5,0),"")</f>
        <v>董婷婷</v>
      </c>
      <c r="I1304" s="58">
        <v>253305.26</v>
      </c>
      <c r="J1304" s="58">
        <v>14338.03</v>
      </c>
      <c r="K1304" s="58">
        <v>238967.23</v>
      </c>
      <c r="L1304" s="58">
        <v>13658.36</v>
      </c>
      <c r="M1304" s="58">
        <v>12749.44</v>
      </c>
      <c r="N1304" s="58">
        <v>11856.08</v>
      </c>
      <c r="O1304" s="58">
        <v>31656.85</v>
      </c>
      <c r="P1304" s="58">
        <v>0</v>
      </c>
      <c r="Q1304" s="58">
        <v>-947.66308465161296</v>
      </c>
      <c r="R1304" s="58">
        <v>68973.066915348405</v>
      </c>
      <c r="S1304" s="58">
        <v>11690.3963569522</v>
      </c>
      <c r="T1304" s="58">
        <v>0</v>
      </c>
      <c r="U1304" s="58">
        <v>2640.76</v>
      </c>
      <c r="V1304" s="58">
        <v>83304.223272300602</v>
      </c>
      <c r="W1304" s="58">
        <v>155663.00672769899</v>
      </c>
      <c r="X1304" s="58">
        <v>32197.16</v>
      </c>
      <c r="Y1304" s="58">
        <v>2235.7800000000002</v>
      </c>
      <c r="Z1304" s="58">
        <v>2599.27</v>
      </c>
      <c r="AA1304" s="58">
        <v>6486.75</v>
      </c>
      <c r="AB1304" s="58">
        <v>284.59169811320999</v>
      </c>
      <c r="AC1304" s="58">
        <v>0</v>
      </c>
      <c r="AD1304" s="58">
        <v>43803.551698113202</v>
      </c>
      <c r="AE1304" s="58">
        <v>8000</v>
      </c>
      <c r="AF1304" s="58">
        <v>0</v>
      </c>
      <c r="AG1304" s="58">
        <v>418.31</v>
      </c>
      <c r="AH1304" s="58">
        <v>667.1</v>
      </c>
      <c r="AI1304" s="58">
        <v>0</v>
      </c>
      <c r="AJ1304" s="58">
        <v>100.88</v>
      </c>
      <c r="AK1304" s="58">
        <v>32.44</v>
      </c>
      <c r="AL1304" s="58">
        <v>0</v>
      </c>
      <c r="AM1304" s="58">
        <v>1178.07</v>
      </c>
      <c r="AN1304" s="58">
        <v>597.08000000000004</v>
      </c>
      <c r="AO1304" s="58">
        <v>932.05</v>
      </c>
      <c r="AP1304" s="58">
        <v>0</v>
      </c>
      <c r="AQ1304" s="58">
        <v>50</v>
      </c>
      <c r="AR1304" s="58">
        <v>0</v>
      </c>
      <c r="AS1304" s="58">
        <v>0</v>
      </c>
      <c r="AT1304" s="58">
        <v>0</v>
      </c>
      <c r="AU1304" s="58">
        <v>0</v>
      </c>
      <c r="AV1304" s="58">
        <v>2127.0074307534401</v>
      </c>
      <c r="AW1304" s="58">
        <v>14102.9374307534</v>
      </c>
      <c r="AX1304" s="58">
        <v>32982.857142857101</v>
      </c>
      <c r="AY1304" s="58">
        <v>6181.1320754716999</v>
      </c>
      <c r="AZ1304" s="58">
        <v>39163.989218328803</v>
      </c>
      <c r="BA1304" s="58">
        <v>58592.528380503602</v>
      </c>
    </row>
    <row r="1305" spans="1:53">
      <c r="A1305" s="56">
        <v>202408</v>
      </c>
      <c r="B1305" s="56" t="s">
        <v>528</v>
      </c>
      <c r="C1305" s="56" t="s">
        <v>146</v>
      </c>
      <c r="D1305" s="56" t="s">
        <v>145</v>
      </c>
      <c r="E1305" s="62" t="str">
        <f>VLOOKUP(C1305,'[2]2024年门店-截止10.31'!A:C,3,0)</f>
        <v>营业</v>
      </c>
      <c r="F1305" s="63">
        <f>VLOOKUP(C1305,[2]面积!A:B,2,0)</f>
        <v>92.02</v>
      </c>
      <c r="G1305" s="57" t="str">
        <f>IF(OR(E1305="营业",E1305="装修中"),VLOOKUP(C1305,[2]当前组织架构!C:H,6,0),"")</f>
        <v>孙军</v>
      </c>
      <c r="H1305" s="57" t="str">
        <f>IF(OR(E1305="营业",E1305="装修中"),VLOOKUP(C1305,[2]当前组织架构!C:H,5,0),"")</f>
        <v>郭洋</v>
      </c>
      <c r="I1305" s="58">
        <v>265003.90000000002</v>
      </c>
      <c r="J1305" s="58">
        <v>15000.22</v>
      </c>
      <c r="K1305" s="58">
        <v>250003.68</v>
      </c>
      <c r="L1305" s="58">
        <v>14972.83</v>
      </c>
      <c r="M1305" s="58">
        <v>11433.24</v>
      </c>
      <c r="N1305" s="58">
        <v>10067.81</v>
      </c>
      <c r="O1305" s="58">
        <v>32076.400000000001</v>
      </c>
      <c r="P1305" s="58">
        <v>0</v>
      </c>
      <c r="Q1305" s="58">
        <v>-929.08883815331603</v>
      </c>
      <c r="R1305" s="58">
        <v>67621.191161846698</v>
      </c>
      <c r="S1305" s="58">
        <v>11686.5095012946</v>
      </c>
      <c r="T1305" s="58">
        <v>0</v>
      </c>
      <c r="U1305" s="58">
        <v>2587.46</v>
      </c>
      <c r="V1305" s="58">
        <v>81895.160663141301</v>
      </c>
      <c r="W1305" s="58">
        <v>168108.519336859</v>
      </c>
      <c r="X1305" s="58">
        <v>33085.68</v>
      </c>
      <c r="Y1305" s="58">
        <v>3034.85</v>
      </c>
      <c r="Z1305" s="58">
        <v>2342.5500000000002</v>
      </c>
      <c r="AA1305" s="58">
        <v>9096.3799999999992</v>
      </c>
      <c r="AB1305" s="58">
        <v>2084.2345283018899</v>
      </c>
      <c r="AC1305" s="58">
        <v>0</v>
      </c>
      <c r="AD1305" s="58">
        <v>49643.694528301901</v>
      </c>
      <c r="AE1305" s="58">
        <v>6311.04</v>
      </c>
      <c r="AF1305" s="58">
        <v>0</v>
      </c>
      <c r="AG1305" s="58">
        <v>903.72</v>
      </c>
      <c r="AH1305" s="58">
        <v>637.09</v>
      </c>
      <c r="AI1305" s="58">
        <v>0</v>
      </c>
      <c r="AJ1305" s="58">
        <v>89.2</v>
      </c>
      <c r="AK1305" s="58">
        <v>42.53</v>
      </c>
      <c r="AL1305" s="58">
        <v>0</v>
      </c>
      <c r="AM1305" s="58">
        <v>2140.0500000000002</v>
      </c>
      <c r="AN1305" s="58">
        <v>1318.18</v>
      </c>
      <c r="AO1305" s="58">
        <v>733.5</v>
      </c>
      <c r="AP1305" s="58">
        <v>0</v>
      </c>
      <c r="AQ1305" s="58">
        <v>0</v>
      </c>
      <c r="AR1305" s="58">
        <v>0</v>
      </c>
      <c r="AS1305" s="58">
        <v>0</v>
      </c>
      <c r="AT1305" s="58">
        <v>0</v>
      </c>
      <c r="AU1305" s="58">
        <v>0</v>
      </c>
      <c r="AV1305" s="58">
        <v>1654.21639526378</v>
      </c>
      <c r="AW1305" s="58">
        <v>13829.5263952638</v>
      </c>
      <c r="AX1305" s="58">
        <v>30428.161904761899</v>
      </c>
      <c r="AY1305" s="58">
        <v>8576.9528301886803</v>
      </c>
      <c r="AZ1305" s="58">
        <v>39005.114734950599</v>
      </c>
      <c r="BA1305" s="58">
        <v>65630.183678342699</v>
      </c>
    </row>
    <row r="1306" spans="1:53">
      <c r="A1306" s="56">
        <v>202408</v>
      </c>
      <c r="B1306" s="56" t="s">
        <v>528</v>
      </c>
      <c r="C1306" s="56" t="s">
        <v>148</v>
      </c>
      <c r="D1306" s="56" t="s">
        <v>147</v>
      </c>
      <c r="E1306" s="62" t="str">
        <f>VLOOKUP(C1306,'[2]2024年门店-截止10.31'!A:C,3,0)</f>
        <v>营业</v>
      </c>
      <c r="F1306" s="63">
        <f>VLOOKUP(C1306,[2]面积!A:B,2,0)</f>
        <v>81.88</v>
      </c>
      <c r="G1306" s="57" t="str">
        <f>IF(OR(E1306="营业",E1306="装修中"),VLOOKUP(C1306,[2]当前组织架构!C:H,6,0),"")</f>
        <v>戴斌</v>
      </c>
      <c r="H1306" s="57" t="str">
        <f>IF(OR(E1306="营业",E1306="装修中"),VLOOKUP(C1306,[2]当前组织架构!C:H,5,0),"")</f>
        <v>池甜</v>
      </c>
      <c r="I1306" s="58">
        <v>158430.85</v>
      </c>
      <c r="J1306" s="58">
        <v>4614.4900000000198</v>
      </c>
      <c r="K1306" s="58">
        <v>153816.35999999999</v>
      </c>
      <c r="L1306" s="58">
        <v>8399.2800000000007</v>
      </c>
      <c r="M1306" s="58">
        <v>7696.14</v>
      </c>
      <c r="N1306" s="58">
        <v>8010.85</v>
      </c>
      <c r="O1306" s="58">
        <v>20487.75</v>
      </c>
      <c r="P1306" s="58">
        <v>0</v>
      </c>
      <c r="Q1306" s="58">
        <v>-604.40024796960404</v>
      </c>
      <c r="R1306" s="58">
        <v>43989.619752030398</v>
      </c>
      <c r="S1306" s="58">
        <v>7520.3622278583198</v>
      </c>
      <c r="T1306" s="58">
        <v>0</v>
      </c>
      <c r="U1306" s="58">
        <v>2805.82</v>
      </c>
      <c r="V1306" s="58">
        <v>54315.801979888703</v>
      </c>
      <c r="W1306" s="58">
        <v>99500.558020111304</v>
      </c>
      <c r="X1306" s="58">
        <v>18031.310000000001</v>
      </c>
      <c r="Y1306" s="58">
        <v>2698.5</v>
      </c>
      <c r="Z1306" s="58">
        <v>88.95</v>
      </c>
      <c r="AA1306" s="58">
        <v>5344.02</v>
      </c>
      <c r="AB1306" s="58">
        <v>442.00056603773999</v>
      </c>
      <c r="AC1306" s="58">
        <v>0</v>
      </c>
      <c r="AD1306" s="58">
        <v>26604.780566037702</v>
      </c>
      <c r="AE1306" s="58">
        <v>5253.76</v>
      </c>
      <c r="AF1306" s="58">
        <v>0</v>
      </c>
      <c r="AG1306" s="58">
        <v>481.24</v>
      </c>
      <c r="AH1306" s="58">
        <v>250</v>
      </c>
      <c r="AI1306" s="58">
        <v>0</v>
      </c>
      <c r="AJ1306" s="58">
        <v>81.42</v>
      </c>
      <c r="AK1306" s="58">
        <v>29.26</v>
      </c>
      <c r="AL1306" s="58">
        <v>0</v>
      </c>
      <c r="AM1306" s="58">
        <v>1249.8399999999999</v>
      </c>
      <c r="AN1306" s="58">
        <v>738.88</v>
      </c>
      <c r="AO1306" s="58">
        <v>740.74</v>
      </c>
      <c r="AP1306" s="58">
        <v>0</v>
      </c>
      <c r="AQ1306" s="58">
        <v>100</v>
      </c>
      <c r="AR1306" s="58">
        <v>0</v>
      </c>
      <c r="AS1306" s="58">
        <v>0</v>
      </c>
      <c r="AT1306" s="58">
        <v>0</v>
      </c>
      <c r="AU1306" s="58">
        <v>0</v>
      </c>
      <c r="AV1306" s="58">
        <v>2676.8381383006099</v>
      </c>
      <c r="AW1306" s="58">
        <v>11601.978138300599</v>
      </c>
      <c r="AX1306" s="58">
        <v>23587.58</v>
      </c>
      <c r="AY1306" s="58">
        <v>3193.32</v>
      </c>
      <c r="AZ1306" s="58">
        <v>26780.9</v>
      </c>
      <c r="BA1306" s="58">
        <v>34512.899315773</v>
      </c>
    </row>
    <row r="1307" spans="1:53">
      <c r="A1307" s="56">
        <v>202408</v>
      </c>
      <c r="B1307" s="56" t="s">
        <v>528</v>
      </c>
      <c r="C1307" s="56" t="s">
        <v>150</v>
      </c>
      <c r="D1307" s="56" t="s">
        <v>149</v>
      </c>
      <c r="E1307" s="62" t="str">
        <f>VLOOKUP(C1307,'[2]2024年门店-截止10.31'!A:C,3,0)</f>
        <v>营业</v>
      </c>
      <c r="F1307" s="63">
        <f>VLOOKUP(C1307,[2]面积!A:B,2,0)</f>
        <v>68.41</v>
      </c>
      <c r="G1307" s="57" t="str">
        <f>IF(OR(E1307="营业",E1307="装修中"),VLOOKUP(C1307,[2]当前组织架构!C:H,6,0),"")</f>
        <v>孙军</v>
      </c>
      <c r="H1307" s="57" t="str">
        <f>IF(OR(E1307="营业",E1307="装修中"),VLOOKUP(C1307,[2]当前组织架构!C:H,5,0),"")</f>
        <v>甘胜斌</v>
      </c>
      <c r="I1307" s="58">
        <v>250426.23999999999</v>
      </c>
      <c r="J1307" s="58">
        <v>14175.07</v>
      </c>
      <c r="K1307" s="58">
        <v>236251.17</v>
      </c>
      <c r="L1307" s="58">
        <v>12321.26</v>
      </c>
      <c r="M1307" s="58">
        <v>10813.16</v>
      </c>
      <c r="N1307" s="58">
        <v>9187.5</v>
      </c>
      <c r="O1307" s="58">
        <v>29518.31</v>
      </c>
      <c r="P1307" s="58">
        <v>0</v>
      </c>
      <c r="Q1307" s="58">
        <v>-838.14489804904997</v>
      </c>
      <c r="R1307" s="58">
        <v>61002.085101950899</v>
      </c>
      <c r="S1307" s="58">
        <v>10668.559685191</v>
      </c>
      <c r="T1307" s="58">
        <v>0</v>
      </c>
      <c r="U1307" s="58">
        <v>2711.05</v>
      </c>
      <c r="V1307" s="58">
        <v>74381.694787141896</v>
      </c>
      <c r="W1307" s="58">
        <v>161869.475212858</v>
      </c>
      <c r="X1307" s="58">
        <v>30243.43</v>
      </c>
      <c r="Y1307" s="58">
        <v>3525.72</v>
      </c>
      <c r="Z1307" s="58">
        <v>981.33</v>
      </c>
      <c r="AA1307" s="58">
        <v>9229.19</v>
      </c>
      <c r="AB1307" s="58">
        <v>434.08509433962001</v>
      </c>
      <c r="AC1307" s="58">
        <v>0</v>
      </c>
      <c r="AD1307" s="58">
        <v>44413.755094339598</v>
      </c>
      <c r="AE1307" s="58">
        <v>8394</v>
      </c>
      <c r="AF1307" s="58">
        <v>0</v>
      </c>
      <c r="AG1307" s="58">
        <v>331.03</v>
      </c>
      <c r="AH1307" s="58">
        <v>354.91</v>
      </c>
      <c r="AI1307" s="58">
        <v>65</v>
      </c>
      <c r="AJ1307" s="58">
        <v>0</v>
      </c>
      <c r="AK1307" s="58">
        <v>25.05</v>
      </c>
      <c r="AL1307" s="58">
        <v>0</v>
      </c>
      <c r="AM1307" s="58">
        <v>993.71</v>
      </c>
      <c r="AN1307" s="58">
        <v>1794.93</v>
      </c>
      <c r="AO1307" s="58">
        <v>980.86</v>
      </c>
      <c r="AP1307" s="58">
        <v>0</v>
      </c>
      <c r="AQ1307" s="58">
        <v>0</v>
      </c>
      <c r="AR1307" s="58">
        <v>0</v>
      </c>
      <c r="AS1307" s="58">
        <v>0</v>
      </c>
      <c r="AT1307" s="58">
        <v>0</v>
      </c>
      <c r="AU1307" s="58">
        <v>0</v>
      </c>
      <c r="AV1307" s="58">
        <v>2429.6225974201102</v>
      </c>
      <c r="AW1307" s="58">
        <v>15369.1125974201</v>
      </c>
      <c r="AX1307" s="58">
        <v>31761.790476190501</v>
      </c>
      <c r="AY1307" s="58">
        <v>7248.1603773584902</v>
      </c>
      <c r="AZ1307" s="58">
        <v>39009.950853549002</v>
      </c>
      <c r="BA1307" s="58">
        <v>63076.656667549301</v>
      </c>
    </row>
    <row r="1308" spans="1:53">
      <c r="A1308" s="56">
        <v>202408</v>
      </c>
      <c r="B1308" s="56" t="s">
        <v>528</v>
      </c>
      <c r="C1308" s="56" t="s">
        <v>152</v>
      </c>
      <c r="D1308" s="56" t="s">
        <v>151</v>
      </c>
      <c r="E1308" s="62" t="str">
        <f>VLOOKUP(C1308,'[2]2024年门店-截止10.31'!A:C,3,0)</f>
        <v>营业</v>
      </c>
      <c r="F1308" s="63">
        <f>VLOOKUP(C1308,[2]面积!A:B,2,0)</f>
        <v>86</v>
      </c>
      <c r="G1308" s="57" t="str">
        <f>IF(OR(E1308="营业",E1308="装修中"),VLOOKUP(C1308,[2]当前组织架构!C:H,6,0),"")</f>
        <v>戴斌</v>
      </c>
      <c r="H1308" s="57" t="str">
        <f>IF(OR(E1308="营业",E1308="装修中"),VLOOKUP(C1308,[2]当前组织架构!C:H,5,0),"")</f>
        <v>侯小路</v>
      </c>
      <c r="I1308" s="58">
        <v>234630.41</v>
      </c>
      <c r="J1308" s="58">
        <v>6833.8999999999896</v>
      </c>
      <c r="K1308" s="58">
        <v>227796.51</v>
      </c>
      <c r="L1308" s="58">
        <v>12697.77</v>
      </c>
      <c r="M1308" s="58">
        <v>13786.15</v>
      </c>
      <c r="N1308" s="58">
        <v>10352.98</v>
      </c>
      <c r="O1308" s="58">
        <v>32165.83</v>
      </c>
      <c r="P1308" s="58">
        <v>0</v>
      </c>
      <c r="Q1308" s="58">
        <v>-935.22107050630495</v>
      </c>
      <c r="R1308" s="58">
        <v>68067.508929493706</v>
      </c>
      <c r="S1308" s="58">
        <v>11737.159950450899</v>
      </c>
      <c r="T1308" s="58">
        <v>0</v>
      </c>
      <c r="U1308" s="58">
        <v>5979.07</v>
      </c>
      <c r="V1308" s="58">
        <v>85783.738879944605</v>
      </c>
      <c r="W1308" s="58">
        <v>142012.771120055</v>
      </c>
      <c r="X1308" s="58">
        <v>27468.25</v>
      </c>
      <c r="Y1308" s="58">
        <v>1398.7</v>
      </c>
      <c r="Z1308" s="58">
        <v>263.8</v>
      </c>
      <c r="AA1308" s="58">
        <v>4004.06</v>
      </c>
      <c r="AB1308" s="58">
        <v>276.38301886792499</v>
      </c>
      <c r="AC1308" s="58">
        <v>0</v>
      </c>
      <c r="AD1308" s="58">
        <v>33411.193018867903</v>
      </c>
      <c r="AE1308" s="58">
        <v>5640.27</v>
      </c>
      <c r="AF1308" s="58">
        <v>0</v>
      </c>
      <c r="AG1308" s="58">
        <v>156.78</v>
      </c>
      <c r="AH1308" s="58">
        <v>250</v>
      </c>
      <c r="AI1308" s="58">
        <v>389</v>
      </c>
      <c r="AJ1308" s="58">
        <v>30.09</v>
      </c>
      <c r="AK1308" s="58">
        <v>31.26</v>
      </c>
      <c r="AL1308" s="58">
        <v>0</v>
      </c>
      <c r="AM1308" s="58">
        <v>1239.1500000000001</v>
      </c>
      <c r="AN1308" s="58">
        <v>738.88</v>
      </c>
      <c r="AO1308" s="58">
        <v>756.08</v>
      </c>
      <c r="AP1308" s="58">
        <v>0</v>
      </c>
      <c r="AQ1308" s="58">
        <v>100</v>
      </c>
      <c r="AR1308" s="58">
        <v>0</v>
      </c>
      <c r="AS1308" s="58">
        <v>0</v>
      </c>
      <c r="AT1308" s="58">
        <v>0</v>
      </c>
      <c r="AU1308" s="58">
        <v>0</v>
      </c>
      <c r="AV1308" s="58">
        <v>2322.96235213709</v>
      </c>
      <c r="AW1308" s="58">
        <v>11654.4723521371</v>
      </c>
      <c r="AX1308" s="58">
        <v>42656</v>
      </c>
      <c r="AY1308" s="58">
        <v>10567.53</v>
      </c>
      <c r="AZ1308" s="58">
        <v>53223.53</v>
      </c>
      <c r="BA1308" s="58">
        <v>43723.575749049996</v>
      </c>
    </row>
    <row r="1309" spans="1:53">
      <c r="A1309" s="56">
        <v>202408</v>
      </c>
      <c r="B1309" s="56" t="s">
        <v>528</v>
      </c>
      <c r="C1309" s="56" t="s">
        <v>154</v>
      </c>
      <c r="D1309" s="56" t="s">
        <v>153</v>
      </c>
      <c r="E1309" s="62" t="str">
        <f>VLOOKUP(C1309,'[2]2024年门店-截止10.31'!A:C,3,0)</f>
        <v>营业</v>
      </c>
      <c r="F1309" s="63">
        <f>VLOOKUP(C1309,[2]面积!A:B,2,0)</f>
        <v>76.94</v>
      </c>
      <c r="G1309" s="57" t="str">
        <f>IF(OR(E1309="营业",E1309="装修中"),VLOOKUP(C1309,[2]当前组织架构!C:H,6,0),"")</f>
        <v>孙军</v>
      </c>
      <c r="H1309" s="57" t="str">
        <f>IF(OR(E1309="营业",E1309="装修中"),VLOOKUP(C1309,[2]当前组织架构!C:H,5,0),"")</f>
        <v>甘胜斌</v>
      </c>
      <c r="I1309" s="58">
        <v>277779.08</v>
      </c>
      <c r="J1309" s="58">
        <v>15723.34</v>
      </c>
      <c r="K1309" s="58">
        <v>262055.74</v>
      </c>
      <c r="L1309" s="58">
        <v>13898.48</v>
      </c>
      <c r="M1309" s="58">
        <v>13503.21</v>
      </c>
      <c r="N1309" s="58">
        <v>10644.71</v>
      </c>
      <c r="O1309" s="58">
        <v>34465.83</v>
      </c>
      <c r="P1309" s="58">
        <v>0</v>
      </c>
      <c r="Q1309" s="58">
        <v>-982.78670083632096</v>
      </c>
      <c r="R1309" s="58">
        <v>71529.4432991637</v>
      </c>
      <c r="S1309" s="58">
        <v>12477.930327907699</v>
      </c>
      <c r="T1309" s="58">
        <v>0</v>
      </c>
      <c r="U1309" s="58">
        <v>2658.69</v>
      </c>
      <c r="V1309" s="58">
        <v>86666.063627071402</v>
      </c>
      <c r="W1309" s="58">
        <v>175389.67637292901</v>
      </c>
      <c r="X1309" s="58">
        <v>31285.59</v>
      </c>
      <c r="Y1309" s="58">
        <v>6148.24</v>
      </c>
      <c r="Z1309" s="58">
        <v>2075.8200000000002</v>
      </c>
      <c r="AA1309" s="58">
        <v>9103.91</v>
      </c>
      <c r="AB1309" s="58">
        <v>504.65754716981002</v>
      </c>
      <c r="AC1309" s="58">
        <v>0</v>
      </c>
      <c r="AD1309" s="58">
        <v>49118.217547169799</v>
      </c>
      <c r="AE1309" s="58">
        <v>7956.49</v>
      </c>
      <c r="AF1309" s="58">
        <v>116</v>
      </c>
      <c r="AG1309" s="58">
        <v>471.21</v>
      </c>
      <c r="AH1309" s="58">
        <v>135.69999999999999</v>
      </c>
      <c r="AI1309" s="58">
        <v>0</v>
      </c>
      <c r="AJ1309" s="58">
        <v>0</v>
      </c>
      <c r="AK1309" s="58">
        <v>40.020000000000003</v>
      </c>
      <c r="AL1309" s="58">
        <v>0</v>
      </c>
      <c r="AM1309" s="58">
        <v>917.53</v>
      </c>
      <c r="AN1309" s="58">
        <v>559.17999999999995</v>
      </c>
      <c r="AO1309" s="58">
        <v>1140.29</v>
      </c>
      <c r="AP1309" s="58">
        <v>0</v>
      </c>
      <c r="AQ1309" s="58">
        <v>273</v>
      </c>
      <c r="AR1309" s="58">
        <v>0</v>
      </c>
      <c r="AS1309" s="58">
        <v>0</v>
      </c>
      <c r="AT1309" s="58">
        <v>0</v>
      </c>
      <c r="AU1309" s="58">
        <v>0</v>
      </c>
      <c r="AV1309" s="58">
        <v>2429.6225974201102</v>
      </c>
      <c r="AW1309" s="58">
        <v>14039.042597420101</v>
      </c>
      <c r="AX1309" s="58">
        <v>57155.428571428602</v>
      </c>
      <c r="AY1309" s="58">
        <v>9168.1132075471705</v>
      </c>
      <c r="AZ1309" s="58">
        <v>66323.541778975807</v>
      </c>
      <c r="BA1309" s="58">
        <v>45908.874449363298</v>
      </c>
    </row>
    <row r="1310" spans="1:53">
      <c r="A1310" s="56">
        <v>202408</v>
      </c>
      <c r="B1310" s="56" t="s">
        <v>528</v>
      </c>
      <c r="C1310" s="56" t="s">
        <v>156</v>
      </c>
      <c r="D1310" s="56" t="s">
        <v>155</v>
      </c>
      <c r="E1310" s="62" t="str">
        <f>VLOOKUP(C1310,'[2]2024年门店-截止10.31'!A:C,3,0)</f>
        <v>营业</v>
      </c>
      <c r="F1310" s="63">
        <f>VLOOKUP(C1310,[2]面积!A:B,2,0)</f>
        <v>178.3</v>
      </c>
      <c r="G1310" s="57" t="str">
        <f>IF(OR(E1310="营业",E1310="装修中"),VLOOKUP(C1310,[2]当前组织架构!C:H,6,0),"")</f>
        <v>戴斌</v>
      </c>
      <c r="H1310" s="57" t="str">
        <f>IF(OR(E1310="营业",E1310="装修中"),VLOOKUP(C1310,[2]当前组织架构!C:H,5,0),"")</f>
        <v>王炎根</v>
      </c>
      <c r="I1310" s="58">
        <v>1088948.98</v>
      </c>
      <c r="J1310" s="58">
        <v>61638.62</v>
      </c>
      <c r="K1310" s="58">
        <v>1027310.36</v>
      </c>
      <c r="L1310" s="58">
        <v>49878.81</v>
      </c>
      <c r="M1310" s="58">
        <v>40934.86</v>
      </c>
      <c r="N1310" s="58">
        <v>17166.759999999998</v>
      </c>
      <c r="O1310" s="58">
        <v>99764</v>
      </c>
      <c r="P1310" s="58">
        <v>0</v>
      </c>
      <c r="Q1310" s="58">
        <v>-2815.64176107702</v>
      </c>
      <c r="R1310" s="58">
        <v>204928.78823892301</v>
      </c>
      <c r="S1310" s="58">
        <v>35969.833231706099</v>
      </c>
      <c r="T1310" s="58">
        <v>0</v>
      </c>
      <c r="U1310" s="58">
        <v>13025.45</v>
      </c>
      <c r="V1310" s="58">
        <v>253924.07147062899</v>
      </c>
      <c r="W1310" s="58">
        <v>773386.28852937103</v>
      </c>
      <c r="X1310" s="58">
        <v>83218.03</v>
      </c>
      <c r="Y1310" s="58">
        <v>5876.12</v>
      </c>
      <c r="Z1310" s="58">
        <v>12667.22</v>
      </c>
      <c r="AA1310" s="58">
        <v>8726.35</v>
      </c>
      <c r="AB1310" s="58">
        <v>6528.93528301887</v>
      </c>
      <c r="AC1310" s="58">
        <v>0</v>
      </c>
      <c r="AD1310" s="58">
        <v>117016.655283019</v>
      </c>
      <c r="AE1310" s="58">
        <v>9155.23</v>
      </c>
      <c r="AF1310" s="58">
        <v>0</v>
      </c>
      <c r="AG1310" s="58">
        <v>874.21</v>
      </c>
      <c r="AH1310" s="58">
        <v>110</v>
      </c>
      <c r="AI1310" s="58">
        <v>1760</v>
      </c>
      <c r="AJ1310" s="58">
        <v>575.76</v>
      </c>
      <c r="AK1310" s="58">
        <v>34.159999999999997</v>
      </c>
      <c r="AL1310" s="58">
        <v>0</v>
      </c>
      <c r="AM1310" s="58">
        <v>3025.42</v>
      </c>
      <c r="AN1310" s="58">
        <v>22847.37</v>
      </c>
      <c r="AO1310" s="58">
        <v>987.68</v>
      </c>
      <c r="AP1310" s="58">
        <v>3000</v>
      </c>
      <c r="AQ1310" s="58">
        <v>0</v>
      </c>
      <c r="AR1310" s="58">
        <v>0</v>
      </c>
      <c r="AS1310" s="58">
        <v>0</v>
      </c>
      <c r="AT1310" s="58">
        <v>0</v>
      </c>
      <c r="AU1310" s="58">
        <v>0</v>
      </c>
      <c r="AV1310" s="58">
        <v>2103.29706911822</v>
      </c>
      <c r="AW1310" s="58">
        <v>44473.1270691182</v>
      </c>
      <c r="AX1310" s="58">
        <v>158729.52380952399</v>
      </c>
      <c r="AY1310" s="58">
        <v>0</v>
      </c>
      <c r="AZ1310" s="58">
        <v>158729.52380952399</v>
      </c>
      <c r="BA1310" s="58">
        <v>453166.98236770998</v>
      </c>
    </row>
    <row r="1311" spans="1:53">
      <c r="A1311" s="56">
        <v>202408</v>
      </c>
      <c r="B1311" s="56" t="s">
        <v>531</v>
      </c>
      <c r="C1311" s="56" t="s">
        <v>158</v>
      </c>
      <c r="D1311" s="56" t="s">
        <v>157</v>
      </c>
      <c r="E1311" s="62" t="str">
        <f>VLOOKUP(C1311,'[2]2024年门店-截止10.31'!A:C,3,0)</f>
        <v>营业</v>
      </c>
      <c r="F1311" s="63">
        <f>VLOOKUP(C1311,[2]面积!A:B,2,0)</f>
        <v>94.06</v>
      </c>
      <c r="G1311" s="57" t="str">
        <f>IF(OR(E1311="营业",E1311="装修中"),VLOOKUP(C1311,[2]当前组织架构!C:H,6,0),"")</f>
        <v>刘佳</v>
      </c>
      <c r="H1311" s="57" t="str">
        <f>IF(OR(E1311="营业",E1311="装修中"),VLOOKUP(C1311,[2]当前组织架构!C:H,5,0),"")</f>
        <v>孟祥苹</v>
      </c>
      <c r="I1311" s="58">
        <v>505044.11</v>
      </c>
      <c r="J1311" s="58">
        <v>28587.4</v>
      </c>
      <c r="K1311" s="58">
        <v>476456.71</v>
      </c>
      <c r="L1311" s="58">
        <v>24037.41</v>
      </c>
      <c r="M1311" s="58">
        <v>22290.19</v>
      </c>
      <c r="N1311" s="58">
        <v>12165.77</v>
      </c>
      <c r="O1311" s="58">
        <v>59302.29</v>
      </c>
      <c r="P1311" s="58">
        <v>0</v>
      </c>
      <c r="Q1311" s="58">
        <v>-1201.0867890757099</v>
      </c>
      <c r="R1311" s="58">
        <v>116594.57321092401</v>
      </c>
      <c r="S1311" s="58">
        <v>22630.7543915522</v>
      </c>
      <c r="T1311" s="58">
        <v>0</v>
      </c>
      <c r="U1311" s="58">
        <v>4266.0600000000004</v>
      </c>
      <c r="V1311" s="58">
        <v>143491.387602476</v>
      </c>
      <c r="W1311" s="58">
        <v>332965.32239752403</v>
      </c>
      <c r="X1311" s="58">
        <v>49991.92</v>
      </c>
      <c r="Y1311" s="58">
        <v>3630.8</v>
      </c>
      <c r="Z1311" s="58">
        <v>4611.67</v>
      </c>
      <c r="AA1311" s="58">
        <v>5748.75</v>
      </c>
      <c r="AB1311" s="58">
        <v>3510.09962264151</v>
      </c>
      <c r="AC1311" s="58">
        <v>0</v>
      </c>
      <c r="AD1311" s="58">
        <v>67493.2396226415</v>
      </c>
      <c r="AE1311" s="58">
        <v>7399</v>
      </c>
      <c r="AF1311" s="58">
        <v>386.51</v>
      </c>
      <c r="AG1311" s="58">
        <v>970.88</v>
      </c>
      <c r="AH1311" s="58">
        <v>300</v>
      </c>
      <c r="AI1311" s="58">
        <v>253.99</v>
      </c>
      <c r="AJ1311" s="58">
        <v>45.13</v>
      </c>
      <c r="AK1311" s="58">
        <v>34.880000000000003</v>
      </c>
      <c r="AL1311" s="58">
        <v>0</v>
      </c>
      <c r="AM1311" s="58">
        <v>2478.02</v>
      </c>
      <c r="AN1311" s="58">
        <v>1079.45</v>
      </c>
      <c r="AO1311" s="58">
        <v>1126.52</v>
      </c>
      <c r="AP1311" s="58">
        <v>0</v>
      </c>
      <c r="AQ1311" s="58">
        <v>290</v>
      </c>
      <c r="AR1311" s="58">
        <v>0</v>
      </c>
      <c r="AS1311" s="58">
        <v>0</v>
      </c>
      <c r="AT1311" s="58">
        <v>0</v>
      </c>
      <c r="AU1311" s="58">
        <v>0</v>
      </c>
      <c r="AV1311" s="58">
        <v>2857.3466735500201</v>
      </c>
      <c r="AW1311" s="58">
        <v>17221.726673550002</v>
      </c>
      <c r="AX1311" s="58">
        <v>108303.371428571</v>
      </c>
      <c r="AY1311" s="58">
        <v>11518.3962264151</v>
      </c>
      <c r="AZ1311" s="58">
        <v>119821.767654986</v>
      </c>
      <c r="BA1311" s="58">
        <v>128428.588446346</v>
      </c>
    </row>
    <row r="1312" spans="1:53">
      <c r="A1312" s="56">
        <v>202408</v>
      </c>
      <c r="B1312" s="56" t="s">
        <v>531</v>
      </c>
      <c r="C1312" s="56" t="s">
        <v>160</v>
      </c>
      <c r="D1312" s="56" t="s">
        <v>159</v>
      </c>
      <c r="E1312" s="62" t="str">
        <f>VLOOKUP(C1312,'[2]2024年门店-截止10.31'!A:C,3,0)</f>
        <v>营业</v>
      </c>
      <c r="F1312" s="63">
        <f>VLOOKUP(C1312,[2]面积!A:B,2,0)</f>
        <v>85</v>
      </c>
      <c r="G1312" s="57" t="str">
        <f>IF(OR(E1312="营业",E1312="装修中"),VLOOKUP(C1312,[2]当前组织架构!C:H,6,0),"")</f>
        <v>刘佳</v>
      </c>
      <c r="H1312" s="57" t="str">
        <f>IF(OR(E1312="营业",E1312="装修中"),VLOOKUP(C1312,[2]当前组织架构!C:H,5,0),"")</f>
        <v>刘传良</v>
      </c>
      <c r="I1312" s="58">
        <v>279333.28999999998</v>
      </c>
      <c r="J1312" s="58">
        <v>15811.32</v>
      </c>
      <c r="K1312" s="58">
        <v>263521.96999999997</v>
      </c>
      <c r="L1312" s="58">
        <v>14738.88</v>
      </c>
      <c r="M1312" s="58">
        <v>13653.06</v>
      </c>
      <c r="N1312" s="58">
        <v>12729.3</v>
      </c>
      <c r="O1312" s="58">
        <v>36690.480000000003</v>
      </c>
      <c r="P1312" s="58">
        <v>0</v>
      </c>
      <c r="Q1312" s="58">
        <v>-793.39619920851203</v>
      </c>
      <c r="R1312" s="58">
        <v>77018.323800791506</v>
      </c>
      <c r="S1312" s="58">
        <v>14402.4280700488</v>
      </c>
      <c r="T1312" s="58">
        <v>0</v>
      </c>
      <c r="U1312" s="58">
        <v>2300.89</v>
      </c>
      <c r="V1312" s="58">
        <v>93721.641870840307</v>
      </c>
      <c r="W1312" s="58">
        <v>169800.32812916001</v>
      </c>
      <c r="X1312" s="58">
        <v>32633</v>
      </c>
      <c r="Y1312" s="58">
        <v>5313.77</v>
      </c>
      <c r="Z1312" s="58">
        <v>731.62</v>
      </c>
      <c r="AA1312" s="58">
        <v>11768.2</v>
      </c>
      <c r="AB1312" s="58">
        <v>1491.8339622641499</v>
      </c>
      <c r="AC1312" s="58">
        <v>0</v>
      </c>
      <c r="AD1312" s="58">
        <v>51938.423962264198</v>
      </c>
      <c r="AE1312" s="58">
        <v>6000</v>
      </c>
      <c r="AF1312" s="58">
        <v>0</v>
      </c>
      <c r="AG1312" s="58">
        <v>619.94000000000005</v>
      </c>
      <c r="AH1312" s="58">
        <v>433.33</v>
      </c>
      <c r="AI1312" s="58">
        <v>743</v>
      </c>
      <c r="AJ1312" s="58">
        <v>152.22</v>
      </c>
      <c r="AK1312" s="58">
        <v>36.909999999999997</v>
      </c>
      <c r="AL1312" s="58">
        <v>0</v>
      </c>
      <c r="AM1312" s="58">
        <v>1280.97</v>
      </c>
      <c r="AN1312" s="58">
        <v>1229.45</v>
      </c>
      <c r="AO1312" s="58">
        <v>994.1</v>
      </c>
      <c r="AP1312" s="58">
        <v>0</v>
      </c>
      <c r="AQ1312" s="58">
        <v>0</v>
      </c>
      <c r="AR1312" s="58">
        <v>0</v>
      </c>
      <c r="AS1312" s="58">
        <v>0</v>
      </c>
      <c r="AT1312" s="58">
        <v>0</v>
      </c>
      <c r="AU1312" s="58">
        <v>0</v>
      </c>
      <c r="AV1312" s="58">
        <v>2710.3655414745499</v>
      </c>
      <c r="AW1312" s="58">
        <v>14200.285541474601</v>
      </c>
      <c r="AX1312" s="58">
        <v>36900.590476190497</v>
      </c>
      <c r="AY1312" s="58">
        <v>4902.6886792452797</v>
      </c>
      <c r="AZ1312" s="58">
        <v>41803.279155435797</v>
      </c>
      <c r="BA1312" s="58">
        <v>61858.339469985403</v>
      </c>
    </row>
    <row r="1313" spans="1:53">
      <c r="A1313" s="56">
        <v>202408</v>
      </c>
      <c r="B1313" s="56" t="s">
        <v>531</v>
      </c>
      <c r="C1313" s="56" t="s">
        <v>162</v>
      </c>
      <c r="D1313" s="56" t="s">
        <v>161</v>
      </c>
      <c r="E1313" s="62" t="str">
        <f>VLOOKUP(C1313,'[2]2024年门店-截止10.31'!A:C,3,0)</f>
        <v>营业</v>
      </c>
      <c r="F1313" s="63">
        <f>VLOOKUP(C1313,[2]面积!A:B,2,0)</f>
        <v>129.53</v>
      </c>
      <c r="G1313" s="57" t="str">
        <f>IF(OR(E1313="营业",E1313="装修中"),VLOOKUP(C1313,[2]当前组织架构!C:H,6,0),"")</f>
        <v>刘佳</v>
      </c>
      <c r="H1313" s="57" t="str">
        <f>IF(OR(E1313="营业",E1313="装修中"),VLOOKUP(C1313,[2]当前组织架构!C:H,5,0),"")</f>
        <v>刘传良</v>
      </c>
      <c r="I1313" s="58">
        <v>264371.59999999998</v>
      </c>
      <c r="J1313" s="58">
        <v>14964.43</v>
      </c>
      <c r="K1313" s="58">
        <v>249407.17</v>
      </c>
      <c r="L1313" s="58">
        <v>12015.65</v>
      </c>
      <c r="M1313" s="58">
        <v>12416.52</v>
      </c>
      <c r="N1313" s="58">
        <v>10586.58</v>
      </c>
      <c r="O1313" s="58">
        <v>34940.65</v>
      </c>
      <c r="P1313" s="58">
        <v>0</v>
      </c>
      <c r="Q1313" s="58">
        <v>-713.33112876708003</v>
      </c>
      <c r="R1313" s="58">
        <v>69246.068871232899</v>
      </c>
      <c r="S1313" s="58">
        <v>13379.018493118299</v>
      </c>
      <c r="T1313" s="58">
        <v>0</v>
      </c>
      <c r="U1313" s="58">
        <v>2348.06</v>
      </c>
      <c r="V1313" s="58">
        <v>84973.1473643512</v>
      </c>
      <c r="W1313" s="58">
        <v>164434.02263564899</v>
      </c>
      <c r="X1313" s="58">
        <v>23678.71</v>
      </c>
      <c r="Y1313" s="58">
        <v>7673</v>
      </c>
      <c r="Z1313" s="58">
        <v>3400.47</v>
      </c>
      <c r="AA1313" s="58">
        <v>8155.56</v>
      </c>
      <c r="AB1313" s="58">
        <v>1492.20716981132</v>
      </c>
      <c r="AC1313" s="58">
        <v>0</v>
      </c>
      <c r="AD1313" s="58">
        <v>44399.947169811297</v>
      </c>
      <c r="AE1313" s="58">
        <v>6494</v>
      </c>
      <c r="AF1313" s="58">
        <v>0</v>
      </c>
      <c r="AG1313" s="58">
        <v>167.39</v>
      </c>
      <c r="AH1313" s="58">
        <v>0</v>
      </c>
      <c r="AI1313" s="58">
        <v>0</v>
      </c>
      <c r="AJ1313" s="58">
        <v>23.01</v>
      </c>
      <c r="AK1313" s="58">
        <v>37.909999999999997</v>
      </c>
      <c r="AL1313" s="58">
        <v>0</v>
      </c>
      <c r="AM1313" s="58">
        <v>1265.93</v>
      </c>
      <c r="AN1313" s="58">
        <v>2379.4499999999998</v>
      </c>
      <c r="AO1313" s="58">
        <v>638.73</v>
      </c>
      <c r="AP1313" s="58">
        <v>0</v>
      </c>
      <c r="AQ1313" s="58">
        <v>60</v>
      </c>
      <c r="AR1313" s="58">
        <v>0</v>
      </c>
      <c r="AS1313" s="58">
        <v>0</v>
      </c>
      <c r="AT1313" s="58">
        <v>0</v>
      </c>
      <c r="AU1313" s="58">
        <v>0</v>
      </c>
      <c r="AV1313" s="58">
        <v>2710.3655414745499</v>
      </c>
      <c r="AW1313" s="58">
        <v>13776.785541474501</v>
      </c>
      <c r="AX1313" s="58">
        <v>48779.352380952398</v>
      </c>
      <c r="AY1313" s="58">
        <v>10997.8301886792</v>
      </c>
      <c r="AZ1313" s="58">
        <v>59777.182569631601</v>
      </c>
      <c r="BA1313" s="58">
        <v>46480.107354731597</v>
      </c>
    </row>
    <row r="1314" spans="1:53">
      <c r="A1314" s="56">
        <v>202408</v>
      </c>
      <c r="B1314" s="56" t="s">
        <v>531</v>
      </c>
      <c r="C1314" s="56" t="s">
        <v>164</v>
      </c>
      <c r="D1314" s="56" t="s">
        <v>163</v>
      </c>
      <c r="E1314" s="62" t="str">
        <f>VLOOKUP(C1314,'[2]2024年门店-截止10.31'!A:C,3,0)</f>
        <v>营业</v>
      </c>
      <c r="F1314" s="63">
        <f>VLOOKUP(C1314,[2]面积!A:B,2,0)</f>
        <v>110</v>
      </c>
      <c r="G1314" s="57" t="str">
        <f>IF(OR(E1314="营业",E1314="装修中"),VLOOKUP(C1314,[2]当前组织架构!C:H,6,0),"")</f>
        <v>刘佳</v>
      </c>
      <c r="H1314" s="57" t="str">
        <f>IF(OR(E1314="营业",E1314="装修中"),VLOOKUP(C1314,[2]当前组织架构!C:H,5,0),"")</f>
        <v>刘传良</v>
      </c>
      <c r="I1314" s="58">
        <v>700264.2</v>
      </c>
      <c r="J1314" s="58">
        <v>39637.599999999999</v>
      </c>
      <c r="K1314" s="58">
        <v>660626.6</v>
      </c>
      <c r="L1314" s="58">
        <v>30000.85</v>
      </c>
      <c r="M1314" s="58">
        <v>27575.66</v>
      </c>
      <c r="N1314" s="58">
        <v>13503.39</v>
      </c>
      <c r="O1314" s="58">
        <v>76024.63</v>
      </c>
      <c r="P1314" s="58">
        <v>0</v>
      </c>
      <c r="Q1314" s="58">
        <v>-1499.93053730665</v>
      </c>
      <c r="R1314" s="58">
        <v>145604.599462693</v>
      </c>
      <c r="S1314" s="58">
        <v>28694.733884490499</v>
      </c>
      <c r="T1314" s="58">
        <v>0</v>
      </c>
      <c r="U1314" s="58">
        <v>4401.91</v>
      </c>
      <c r="V1314" s="58">
        <v>178701.243347184</v>
      </c>
      <c r="W1314" s="58">
        <v>481925.356652816</v>
      </c>
      <c r="X1314" s="58">
        <v>71908.88</v>
      </c>
      <c r="Y1314" s="58">
        <v>8373.7800000000007</v>
      </c>
      <c r="Z1314" s="58">
        <v>5413.07</v>
      </c>
      <c r="AA1314" s="58">
        <v>15326.81</v>
      </c>
      <c r="AB1314" s="58">
        <v>4436.3196226415103</v>
      </c>
      <c r="AC1314" s="58">
        <v>0</v>
      </c>
      <c r="AD1314" s="58">
        <v>105458.859622642</v>
      </c>
      <c r="AE1314" s="58">
        <v>8988</v>
      </c>
      <c r="AF1314" s="58">
        <v>58.88</v>
      </c>
      <c r="AG1314" s="58">
        <v>1127.76</v>
      </c>
      <c r="AH1314" s="58">
        <v>415</v>
      </c>
      <c r="AI1314" s="58">
        <v>678</v>
      </c>
      <c r="AJ1314" s="58">
        <v>46.12</v>
      </c>
      <c r="AK1314" s="58">
        <v>40.119999999999997</v>
      </c>
      <c r="AL1314" s="58">
        <v>0</v>
      </c>
      <c r="AM1314" s="58">
        <v>2381.52</v>
      </c>
      <c r="AN1314" s="58">
        <v>621.9</v>
      </c>
      <c r="AO1314" s="58">
        <v>1129.81</v>
      </c>
      <c r="AP1314" s="58">
        <v>1000</v>
      </c>
      <c r="AQ1314" s="58">
        <v>-2000</v>
      </c>
      <c r="AR1314" s="58">
        <v>0</v>
      </c>
      <c r="AS1314" s="58">
        <v>0</v>
      </c>
      <c r="AT1314" s="58">
        <v>0</v>
      </c>
      <c r="AU1314" s="58">
        <v>0</v>
      </c>
      <c r="AV1314" s="58">
        <v>2710.3655414745499</v>
      </c>
      <c r="AW1314" s="58">
        <v>17197.4755414746</v>
      </c>
      <c r="AX1314" s="58">
        <v>137005</v>
      </c>
      <c r="AY1314" s="58">
        <v>13768.207547169801</v>
      </c>
      <c r="AZ1314" s="58">
        <v>150773.20754716999</v>
      </c>
      <c r="BA1314" s="58">
        <v>208495.81394153001</v>
      </c>
    </row>
    <row r="1315" spans="1:53">
      <c r="A1315" s="56">
        <v>202408</v>
      </c>
      <c r="B1315" s="56" t="s">
        <v>531</v>
      </c>
      <c r="C1315" s="56" t="s">
        <v>166</v>
      </c>
      <c r="D1315" s="56" t="s">
        <v>165</v>
      </c>
      <c r="E1315" s="62" t="str">
        <f>VLOOKUP(C1315,'[2]2024年门店-截止10.31'!A:C,3,0)</f>
        <v>营业</v>
      </c>
      <c r="F1315" s="63">
        <f>VLOOKUP(C1315,[2]面积!A:B,2,0)</f>
        <v>46.74</v>
      </c>
      <c r="G1315" s="57" t="str">
        <f>IF(OR(E1315="营业",E1315="装修中"),VLOOKUP(C1315,[2]当前组织架构!C:H,6,0),"")</f>
        <v>刘佳</v>
      </c>
      <c r="H1315" s="57" t="str">
        <f>IF(OR(E1315="营业",E1315="装修中"),VLOOKUP(C1315,[2]当前组织架构!C:H,5,0),"")</f>
        <v>孟祥苹</v>
      </c>
      <c r="I1315" s="58">
        <v>262925.36</v>
      </c>
      <c r="J1315" s="58">
        <v>14882.57</v>
      </c>
      <c r="K1315" s="58">
        <v>248042.79</v>
      </c>
      <c r="L1315" s="58">
        <v>12585.72</v>
      </c>
      <c r="M1315" s="58">
        <v>12368.83</v>
      </c>
      <c r="N1315" s="58">
        <v>15114.57</v>
      </c>
      <c r="O1315" s="58">
        <v>35031.53</v>
      </c>
      <c r="P1315" s="58">
        <v>0</v>
      </c>
      <c r="Q1315" s="58">
        <v>-765.75315734042101</v>
      </c>
      <c r="R1315" s="58">
        <v>74334.896842659597</v>
      </c>
      <c r="S1315" s="58">
        <v>13816.8180198596</v>
      </c>
      <c r="T1315" s="58">
        <v>0</v>
      </c>
      <c r="U1315" s="58">
        <v>4342</v>
      </c>
      <c r="V1315" s="58">
        <v>92493.714862519206</v>
      </c>
      <c r="W1315" s="58">
        <v>155549.07513748101</v>
      </c>
      <c r="X1315" s="58">
        <v>31846.7</v>
      </c>
      <c r="Y1315" s="58">
        <v>3887</v>
      </c>
      <c r="Z1315" s="58">
        <v>2722.39</v>
      </c>
      <c r="AA1315" s="58">
        <v>10200.15</v>
      </c>
      <c r="AB1315" s="58">
        <v>1562.7037735849101</v>
      </c>
      <c r="AC1315" s="58">
        <v>0</v>
      </c>
      <c r="AD1315" s="58">
        <v>50218.943773584899</v>
      </c>
      <c r="AE1315" s="58">
        <v>3710.3</v>
      </c>
      <c r="AF1315" s="58">
        <v>0</v>
      </c>
      <c r="AG1315" s="58">
        <v>576.92999999999995</v>
      </c>
      <c r="AH1315" s="58">
        <v>1187.74</v>
      </c>
      <c r="AI1315" s="58">
        <v>1182.18</v>
      </c>
      <c r="AJ1315" s="58">
        <v>115.05</v>
      </c>
      <c r="AK1315" s="58">
        <v>33.31</v>
      </c>
      <c r="AL1315" s="58">
        <v>0</v>
      </c>
      <c r="AM1315" s="58">
        <v>1801.25</v>
      </c>
      <c r="AN1315" s="58">
        <v>884.25</v>
      </c>
      <c r="AO1315" s="58">
        <v>365.97</v>
      </c>
      <c r="AP1315" s="58">
        <v>0</v>
      </c>
      <c r="AQ1315" s="58">
        <v>150</v>
      </c>
      <c r="AR1315" s="58">
        <v>0</v>
      </c>
      <c r="AS1315" s="58">
        <v>0</v>
      </c>
      <c r="AT1315" s="58">
        <v>0</v>
      </c>
      <c r="AU1315" s="58">
        <v>0</v>
      </c>
      <c r="AV1315" s="58">
        <v>2857.3466735500201</v>
      </c>
      <c r="AW1315" s="58">
        <v>12864.32667355</v>
      </c>
      <c r="AX1315" s="58">
        <v>29646.5142857143</v>
      </c>
      <c r="AY1315" s="58">
        <v>4377.64150943396</v>
      </c>
      <c r="AZ1315" s="58">
        <v>34024.155795148297</v>
      </c>
      <c r="BA1315" s="58">
        <v>58441.648895197803</v>
      </c>
    </row>
    <row r="1316" spans="1:53">
      <c r="A1316" s="56">
        <v>202408</v>
      </c>
      <c r="B1316" s="56" t="s">
        <v>531</v>
      </c>
      <c r="C1316" s="56" t="s">
        <v>168</v>
      </c>
      <c r="D1316" s="56" t="s">
        <v>167</v>
      </c>
      <c r="E1316" s="62" t="str">
        <f>VLOOKUP(C1316,'[2]2024年门店-截止10.31'!A:C,3,0)</f>
        <v>营业</v>
      </c>
      <c r="F1316" s="63">
        <f>VLOOKUP(C1316,[2]面积!A:B,2,0)</f>
        <v>91</v>
      </c>
      <c r="G1316" s="57" t="str">
        <f>IF(OR(E1316="营业",E1316="装修中"),VLOOKUP(C1316,[2]当前组织架构!C:H,6,0),"")</f>
        <v>刘佳</v>
      </c>
      <c r="H1316" s="57" t="str">
        <f>IF(OR(E1316="营业",E1316="装修中"),VLOOKUP(C1316,[2]当前组织架构!C:H,5,0),"")</f>
        <v>解雯雯</v>
      </c>
      <c r="I1316" s="58">
        <v>338334.82</v>
      </c>
      <c r="J1316" s="58">
        <v>19151.03</v>
      </c>
      <c r="K1316" s="58">
        <v>319183.78999999998</v>
      </c>
      <c r="L1316" s="58">
        <v>14198.81</v>
      </c>
      <c r="M1316" s="58">
        <v>16227.85</v>
      </c>
      <c r="N1316" s="58">
        <v>11827.47</v>
      </c>
      <c r="O1316" s="58">
        <v>43779.31</v>
      </c>
      <c r="P1316" s="58">
        <v>0</v>
      </c>
      <c r="Q1316" s="58">
        <v>-877.22780451111498</v>
      </c>
      <c r="R1316" s="58">
        <v>85156.212195488901</v>
      </c>
      <c r="S1316" s="58">
        <v>16631.512057227901</v>
      </c>
      <c r="T1316" s="58">
        <v>0</v>
      </c>
      <c r="U1316" s="58">
        <v>4592.95</v>
      </c>
      <c r="V1316" s="58">
        <v>106380.674252717</v>
      </c>
      <c r="W1316" s="58">
        <v>212803.11574728301</v>
      </c>
      <c r="X1316" s="58">
        <v>38661.86</v>
      </c>
      <c r="Y1316" s="58">
        <v>3955.24</v>
      </c>
      <c r="Z1316" s="58">
        <v>3301.01</v>
      </c>
      <c r="AA1316" s="58">
        <v>13114.26</v>
      </c>
      <c r="AB1316" s="58">
        <v>1502.67830188679</v>
      </c>
      <c r="AC1316" s="58">
        <v>0</v>
      </c>
      <c r="AD1316" s="58">
        <v>60535.048301886804</v>
      </c>
      <c r="AE1316" s="58">
        <v>8407.9500000000007</v>
      </c>
      <c r="AF1316" s="58">
        <v>0</v>
      </c>
      <c r="AG1316" s="58">
        <v>853.58</v>
      </c>
      <c r="AH1316" s="58">
        <v>0</v>
      </c>
      <c r="AI1316" s="58">
        <v>685.67</v>
      </c>
      <c r="AJ1316" s="58">
        <v>50.98</v>
      </c>
      <c r="AK1316" s="58">
        <v>34.99</v>
      </c>
      <c r="AL1316" s="58">
        <v>0</v>
      </c>
      <c r="AM1316" s="58">
        <v>1116.8599999999999</v>
      </c>
      <c r="AN1316" s="58">
        <v>729.45</v>
      </c>
      <c r="AO1316" s="58">
        <v>944.31</v>
      </c>
      <c r="AP1316" s="58">
        <v>0</v>
      </c>
      <c r="AQ1316" s="58">
        <v>16450</v>
      </c>
      <c r="AR1316" s="58">
        <v>0</v>
      </c>
      <c r="AS1316" s="58">
        <v>0</v>
      </c>
      <c r="AT1316" s="58">
        <v>0</v>
      </c>
      <c r="AU1316" s="58">
        <v>0</v>
      </c>
      <c r="AV1316" s="58">
        <v>4339.6117678896399</v>
      </c>
      <c r="AW1316" s="58">
        <v>33613.401767889598</v>
      </c>
      <c r="AX1316" s="58">
        <v>97673.333333333299</v>
      </c>
      <c r="AY1316" s="58">
        <v>10516.0377358491</v>
      </c>
      <c r="AZ1316" s="58">
        <v>108189.371069182</v>
      </c>
      <c r="BA1316" s="58">
        <v>10465.2946083242</v>
      </c>
    </row>
    <row r="1317" spans="1:53">
      <c r="A1317" s="56">
        <v>202408</v>
      </c>
      <c r="B1317" s="56" t="s">
        <v>531</v>
      </c>
      <c r="C1317" s="56" t="s">
        <v>170</v>
      </c>
      <c r="D1317" s="56" t="s">
        <v>169</v>
      </c>
      <c r="E1317" s="62" t="str">
        <f>VLOOKUP(C1317,'[2]2024年门店-截止10.31'!A:C,3,0)</f>
        <v>营业</v>
      </c>
      <c r="F1317" s="63">
        <f>VLOOKUP(C1317,[2]面积!A:B,2,0)</f>
        <v>77.08</v>
      </c>
      <c r="G1317" s="57" t="str">
        <f>IF(OR(E1317="营业",E1317="装修中"),VLOOKUP(C1317,[2]当前组织架构!C:H,6,0),"")</f>
        <v>刘佳</v>
      </c>
      <c r="H1317" s="57" t="str">
        <f>IF(OR(E1317="营业",E1317="装修中"),VLOOKUP(C1317,[2]当前组织架构!C:H,5,0),"")</f>
        <v>孟祥苹</v>
      </c>
      <c r="I1317" s="58">
        <v>273341.8</v>
      </c>
      <c r="J1317" s="58">
        <v>15472.18</v>
      </c>
      <c r="K1317" s="58">
        <v>257869.62</v>
      </c>
      <c r="L1317" s="58">
        <v>11821.98</v>
      </c>
      <c r="M1317" s="58">
        <v>13217.32</v>
      </c>
      <c r="N1317" s="58">
        <v>7937.73</v>
      </c>
      <c r="O1317" s="58">
        <v>35539.050000000003</v>
      </c>
      <c r="P1317" s="58">
        <v>0</v>
      </c>
      <c r="Q1317" s="58">
        <v>-698.61452049468096</v>
      </c>
      <c r="R1317" s="58">
        <v>67817.465479505307</v>
      </c>
      <c r="S1317" s="58">
        <v>13393.5002358361</v>
      </c>
      <c r="T1317" s="58">
        <v>0</v>
      </c>
      <c r="U1317" s="58">
        <v>4357.57</v>
      </c>
      <c r="V1317" s="58">
        <v>85568.535715341393</v>
      </c>
      <c r="W1317" s="58">
        <v>172301.08428465901</v>
      </c>
      <c r="X1317" s="58">
        <v>38213.5</v>
      </c>
      <c r="Y1317" s="58">
        <v>2078.19</v>
      </c>
      <c r="Z1317" s="58">
        <v>1996.14</v>
      </c>
      <c r="AA1317" s="58">
        <v>6836.1</v>
      </c>
      <c r="AB1317" s="58">
        <v>4369.4779245282998</v>
      </c>
      <c r="AC1317" s="58">
        <v>0</v>
      </c>
      <c r="AD1317" s="58">
        <v>53493.407924528299</v>
      </c>
      <c r="AE1317" s="58">
        <v>6048</v>
      </c>
      <c r="AF1317" s="58">
        <v>0</v>
      </c>
      <c r="AG1317" s="58">
        <v>383.76</v>
      </c>
      <c r="AH1317" s="58">
        <v>0</v>
      </c>
      <c r="AI1317" s="58">
        <v>0</v>
      </c>
      <c r="AJ1317" s="58">
        <v>30.09</v>
      </c>
      <c r="AK1317" s="58">
        <v>31.68</v>
      </c>
      <c r="AL1317" s="58">
        <v>0</v>
      </c>
      <c r="AM1317" s="58">
        <v>949.49</v>
      </c>
      <c r="AN1317" s="58">
        <v>1023.58</v>
      </c>
      <c r="AO1317" s="58">
        <v>774.46</v>
      </c>
      <c r="AP1317" s="58">
        <v>0</v>
      </c>
      <c r="AQ1317" s="58">
        <v>150</v>
      </c>
      <c r="AR1317" s="58">
        <v>0</v>
      </c>
      <c r="AS1317" s="58">
        <v>0</v>
      </c>
      <c r="AT1317" s="58">
        <v>0</v>
      </c>
      <c r="AU1317" s="58">
        <v>0</v>
      </c>
      <c r="AV1317" s="58">
        <v>2857.3466735500201</v>
      </c>
      <c r="AW1317" s="58">
        <v>12248.40667355</v>
      </c>
      <c r="AX1317" s="58">
        <v>37548.9714285714</v>
      </c>
      <c r="AY1317" s="58">
        <v>11271.1320754717</v>
      </c>
      <c r="AZ1317" s="58">
        <v>48820.103504043102</v>
      </c>
      <c r="BA1317" s="58">
        <v>57739.1661825376</v>
      </c>
    </row>
    <row r="1318" spans="1:53">
      <c r="A1318" s="56">
        <v>202408</v>
      </c>
      <c r="B1318" s="56" t="s">
        <v>531</v>
      </c>
      <c r="C1318" s="56" t="s">
        <v>172</v>
      </c>
      <c r="D1318" s="56" t="s">
        <v>171</v>
      </c>
      <c r="E1318" s="62" t="str">
        <f>VLOOKUP(C1318,'[2]2024年门店-截止10.31'!A:C,3,0)</f>
        <v>营业</v>
      </c>
      <c r="F1318" s="63">
        <f>VLOOKUP(C1318,[2]面积!A:B,2,0)</f>
        <v>88</v>
      </c>
      <c r="G1318" s="57" t="str">
        <f>IF(OR(E1318="营业",E1318="装修中"),VLOOKUP(C1318,[2]当前组织架构!C:H,6,0),"")</f>
        <v>刘佳</v>
      </c>
      <c r="H1318" s="57" t="str">
        <f>IF(OR(E1318="营业",E1318="装修中"),VLOOKUP(C1318,[2]当前组织架构!C:H,5,0),"")</f>
        <v>孟祥苹</v>
      </c>
      <c r="I1318" s="58">
        <v>323812.64</v>
      </c>
      <c r="J1318" s="58">
        <v>18329.02</v>
      </c>
      <c r="K1318" s="58">
        <v>305483.62</v>
      </c>
      <c r="L1318" s="58">
        <v>15660.99</v>
      </c>
      <c r="M1318" s="58">
        <v>17425.009999999998</v>
      </c>
      <c r="N1318" s="58">
        <v>9994.5</v>
      </c>
      <c r="O1318" s="58">
        <v>41642.949999999997</v>
      </c>
      <c r="P1318" s="58">
        <v>0</v>
      </c>
      <c r="Q1318" s="58">
        <v>-863.87067672880698</v>
      </c>
      <c r="R1318" s="58">
        <v>83859.579323271202</v>
      </c>
      <c r="S1318" s="58">
        <v>16054.6299528285</v>
      </c>
      <c r="T1318" s="58">
        <v>0</v>
      </c>
      <c r="U1318" s="58">
        <v>5033.0200000000004</v>
      </c>
      <c r="V1318" s="58">
        <v>104947.2292761</v>
      </c>
      <c r="W1318" s="58">
        <v>200536.3907239</v>
      </c>
      <c r="X1318" s="58">
        <v>38871.5</v>
      </c>
      <c r="Y1318" s="58">
        <v>184</v>
      </c>
      <c r="Z1318" s="58">
        <v>1424.08</v>
      </c>
      <c r="AA1318" s="58">
        <v>6624.1</v>
      </c>
      <c r="AB1318" s="58">
        <v>2850.61773584906</v>
      </c>
      <c r="AC1318" s="58">
        <v>0</v>
      </c>
      <c r="AD1318" s="58">
        <v>49954.297735849097</v>
      </c>
      <c r="AE1318" s="58">
        <v>4465.5</v>
      </c>
      <c r="AF1318" s="58">
        <v>208.34</v>
      </c>
      <c r="AG1318" s="58">
        <v>913.86</v>
      </c>
      <c r="AH1318" s="58">
        <v>800</v>
      </c>
      <c r="AI1318" s="58">
        <v>30</v>
      </c>
      <c r="AJ1318" s="58">
        <v>19.82</v>
      </c>
      <c r="AK1318" s="58">
        <v>29.53</v>
      </c>
      <c r="AL1318" s="58">
        <v>0</v>
      </c>
      <c r="AM1318" s="58">
        <v>2551.21</v>
      </c>
      <c r="AN1318" s="58">
        <v>1024.8900000000001</v>
      </c>
      <c r="AO1318" s="58">
        <v>1174.47</v>
      </c>
      <c r="AP1318" s="58">
        <v>500</v>
      </c>
      <c r="AQ1318" s="58">
        <v>601</v>
      </c>
      <c r="AR1318" s="58">
        <v>0</v>
      </c>
      <c r="AS1318" s="58">
        <v>0</v>
      </c>
      <c r="AT1318" s="58">
        <v>0</v>
      </c>
      <c r="AU1318" s="58">
        <v>0</v>
      </c>
      <c r="AV1318" s="58">
        <v>2857.3466735500201</v>
      </c>
      <c r="AW1318" s="58">
        <v>15175.96667355</v>
      </c>
      <c r="AX1318" s="58">
        <v>39510.790476190501</v>
      </c>
      <c r="AY1318" s="58">
        <v>7471.6981132075498</v>
      </c>
      <c r="AZ1318" s="58">
        <v>46982.488589398097</v>
      </c>
      <c r="BA1318" s="58">
        <v>88423.637725102803</v>
      </c>
    </row>
    <row r="1319" spans="1:53">
      <c r="A1319" s="56">
        <v>202408</v>
      </c>
      <c r="B1319" s="56" t="s">
        <v>531</v>
      </c>
      <c r="C1319" s="56" t="s">
        <v>176</v>
      </c>
      <c r="D1319" s="56" t="s">
        <v>175</v>
      </c>
      <c r="E1319" s="62" t="str">
        <f>VLOOKUP(C1319,'[2]2024年门店-截止10.31'!A:C,3,0)</f>
        <v>营业</v>
      </c>
      <c r="F1319" s="63">
        <f>VLOOKUP(C1319,[2]面积!A:B,2,0)</f>
        <v>53</v>
      </c>
      <c r="G1319" s="57" t="str">
        <f>IF(OR(E1319="营业",E1319="装修中"),VLOOKUP(C1319,[2]当前组织架构!C:H,6,0),"")</f>
        <v>刘佳</v>
      </c>
      <c r="H1319" s="57" t="str">
        <f>IF(OR(E1319="营业",E1319="装修中"),VLOOKUP(C1319,[2]当前组织架构!C:H,5,0),"")</f>
        <v>孟祥苹</v>
      </c>
      <c r="I1319" s="58">
        <v>328235.33</v>
      </c>
      <c r="J1319" s="58">
        <v>18579.36</v>
      </c>
      <c r="K1319" s="58">
        <v>309655.96999999997</v>
      </c>
      <c r="L1319" s="58">
        <v>16131.86</v>
      </c>
      <c r="M1319" s="58">
        <v>14728.51</v>
      </c>
      <c r="N1319" s="58">
        <v>10919.65</v>
      </c>
      <c r="O1319" s="58">
        <v>40749.89</v>
      </c>
      <c r="P1319" s="58">
        <v>0</v>
      </c>
      <c r="Q1319" s="58">
        <v>-841.50455631903003</v>
      </c>
      <c r="R1319" s="58">
        <v>81688.405443680997</v>
      </c>
      <c r="S1319" s="58">
        <v>15679.725553611501</v>
      </c>
      <c r="T1319" s="58">
        <v>0</v>
      </c>
      <c r="U1319" s="58">
        <v>4266.0600000000004</v>
      </c>
      <c r="V1319" s="58">
        <v>101634.190997293</v>
      </c>
      <c r="W1319" s="58">
        <v>208021.77900270699</v>
      </c>
      <c r="X1319" s="58">
        <v>43054.1</v>
      </c>
      <c r="Y1319" s="58">
        <v>2150.06</v>
      </c>
      <c r="Z1319" s="58">
        <v>3190.97</v>
      </c>
      <c r="AA1319" s="58">
        <v>9110.41</v>
      </c>
      <c r="AB1319" s="58">
        <v>2928.7916981132098</v>
      </c>
      <c r="AC1319" s="58">
        <v>0</v>
      </c>
      <c r="AD1319" s="58">
        <v>60434.331698113201</v>
      </c>
      <c r="AE1319" s="58">
        <v>5818.8</v>
      </c>
      <c r="AF1319" s="58">
        <v>0</v>
      </c>
      <c r="AG1319" s="58">
        <v>932.53</v>
      </c>
      <c r="AH1319" s="58">
        <v>1066.67</v>
      </c>
      <c r="AI1319" s="58">
        <v>1074.3</v>
      </c>
      <c r="AJ1319" s="58">
        <v>30.09</v>
      </c>
      <c r="AK1319" s="58">
        <v>31.75</v>
      </c>
      <c r="AL1319" s="58">
        <v>0</v>
      </c>
      <c r="AM1319" s="58">
        <v>2383.34</v>
      </c>
      <c r="AN1319" s="58">
        <v>1774.15</v>
      </c>
      <c r="AO1319" s="58">
        <v>824.67</v>
      </c>
      <c r="AP1319" s="58">
        <v>0</v>
      </c>
      <c r="AQ1319" s="58">
        <v>150</v>
      </c>
      <c r="AR1319" s="58">
        <v>0</v>
      </c>
      <c r="AS1319" s="58">
        <v>0</v>
      </c>
      <c r="AT1319" s="58">
        <v>0</v>
      </c>
      <c r="AU1319" s="58">
        <v>0</v>
      </c>
      <c r="AV1319" s="58">
        <v>2857.3466735500201</v>
      </c>
      <c r="AW1319" s="58">
        <v>16943.64667355</v>
      </c>
      <c r="AX1319" s="58">
        <v>45428.571428571398</v>
      </c>
      <c r="AY1319" s="58">
        <v>46520.754716981101</v>
      </c>
      <c r="AZ1319" s="58">
        <v>91949.326145552506</v>
      </c>
      <c r="BA1319" s="58">
        <v>38694.474485491301</v>
      </c>
    </row>
    <row r="1320" spans="1:53">
      <c r="A1320" s="56">
        <v>202408</v>
      </c>
      <c r="B1320" s="56" t="s">
        <v>531</v>
      </c>
      <c r="C1320" s="56" t="s">
        <v>178</v>
      </c>
      <c r="D1320" s="56" t="s">
        <v>177</v>
      </c>
      <c r="E1320" s="62" t="str">
        <f>VLOOKUP(C1320,'[2]2024年门店-截止10.31'!A:C,3,0)</f>
        <v>营业</v>
      </c>
      <c r="F1320" s="63">
        <f>VLOOKUP(C1320,[2]面积!A:B,2,0)</f>
        <v>108</v>
      </c>
      <c r="G1320" s="57" t="str">
        <f>IF(OR(E1320="营业",E1320="装修中"),VLOOKUP(C1320,[2]当前组织架构!C:H,6,0),"")</f>
        <v>刘佳</v>
      </c>
      <c r="H1320" s="57" t="str">
        <f>IF(OR(E1320="营业",E1320="装修中"),VLOOKUP(C1320,[2]当前组织架构!C:H,5,0),"")</f>
        <v>王佳</v>
      </c>
      <c r="I1320" s="58">
        <v>231806.02</v>
      </c>
      <c r="J1320" s="58">
        <v>6751.6299999999801</v>
      </c>
      <c r="K1320" s="58">
        <v>225054.39</v>
      </c>
      <c r="L1320" s="58">
        <v>12662.82</v>
      </c>
      <c r="M1320" s="58">
        <v>12708.65</v>
      </c>
      <c r="N1320" s="58">
        <v>9274.61</v>
      </c>
      <c r="O1320" s="58">
        <v>30081.75</v>
      </c>
      <c r="P1320" s="58">
        <v>0</v>
      </c>
      <c r="Q1320" s="58">
        <v>-659.98816508637401</v>
      </c>
      <c r="R1320" s="58">
        <v>64067.841834913597</v>
      </c>
      <c r="S1320" s="58">
        <v>11883.953822027001</v>
      </c>
      <c r="T1320" s="58">
        <v>0</v>
      </c>
      <c r="U1320" s="58">
        <v>13816.95</v>
      </c>
      <c r="V1320" s="58">
        <v>89768.745656940606</v>
      </c>
      <c r="W1320" s="58">
        <v>135285.64434305899</v>
      </c>
      <c r="X1320" s="58">
        <v>19317.12</v>
      </c>
      <c r="Y1320" s="58">
        <v>5896.74</v>
      </c>
      <c r="Z1320" s="58">
        <v>1846</v>
      </c>
      <c r="AA1320" s="58">
        <v>5781.13</v>
      </c>
      <c r="AB1320" s="58">
        <v>452.74566037736002</v>
      </c>
      <c r="AC1320" s="58">
        <v>0</v>
      </c>
      <c r="AD1320" s="58">
        <v>33293.735660377402</v>
      </c>
      <c r="AE1320" s="58">
        <v>4105.18</v>
      </c>
      <c r="AF1320" s="58">
        <v>157</v>
      </c>
      <c r="AG1320" s="58">
        <v>771.68</v>
      </c>
      <c r="AH1320" s="58">
        <v>320</v>
      </c>
      <c r="AI1320" s="58">
        <v>390</v>
      </c>
      <c r="AJ1320" s="58">
        <v>12.39</v>
      </c>
      <c r="AK1320" s="58">
        <v>62.79</v>
      </c>
      <c r="AL1320" s="58">
        <v>0</v>
      </c>
      <c r="AM1320" s="58">
        <v>740.34</v>
      </c>
      <c r="AN1320" s="58">
        <v>847.36</v>
      </c>
      <c r="AO1320" s="58">
        <v>580.97</v>
      </c>
      <c r="AP1320" s="58">
        <v>0</v>
      </c>
      <c r="AQ1320" s="58">
        <v>150</v>
      </c>
      <c r="AR1320" s="58">
        <v>0</v>
      </c>
      <c r="AS1320" s="58">
        <v>0</v>
      </c>
      <c r="AT1320" s="58">
        <v>0</v>
      </c>
      <c r="AU1320" s="58">
        <v>0</v>
      </c>
      <c r="AV1320" s="58">
        <v>2240.62308864436</v>
      </c>
      <c r="AW1320" s="58">
        <v>10378.3330886444</v>
      </c>
      <c r="AX1320" s="58">
        <v>45161.35</v>
      </c>
      <c r="AY1320" s="58">
        <v>7944</v>
      </c>
      <c r="AZ1320" s="58">
        <v>53105.35</v>
      </c>
      <c r="BA1320" s="58">
        <v>38508.225594037198</v>
      </c>
    </row>
    <row r="1321" spans="1:53">
      <c r="A1321" s="56">
        <v>202408</v>
      </c>
      <c r="B1321" s="56" t="s">
        <v>531</v>
      </c>
      <c r="C1321" s="56" t="s">
        <v>180</v>
      </c>
      <c r="D1321" s="56" t="s">
        <v>179</v>
      </c>
      <c r="E1321" s="62" t="str">
        <f>VLOOKUP(C1321,'[2]2024年门店-截止10.31'!A:C,3,0)</f>
        <v>营业</v>
      </c>
      <c r="F1321" s="63">
        <f>VLOOKUP(C1321,[2]面积!A:B,2,0)</f>
        <v>96</v>
      </c>
      <c r="G1321" s="57" t="str">
        <f>IF(OR(E1321="营业",E1321="装修中"),VLOOKUP(C1321,[2]当前组织架构!C:H,6,0),"")</f>
        <v>刘佳</v>
      </c>
      <c r="H1321" s="57" t="str">
        <f>IF(OR(E1321="营业",E1321="装修中"),VLOOKUP(C1321,[2]当前组织架构!C:H,5,0),"")</f>
        <v>王佳</v>
      </c>
      <c r="I1321" s="58">
        <v>233844.13</v>
      </c>
      <c r="J1321" s="58">
        <v>6810.9899999999898</v>
      </c>
      <c r="K1321" s="58">
        <v>227033.14</v>
      </c>
      <c r="L1321" s="58">
        <v>10429.65</v>
      </c>
      <c r="M1321" s="58">
        <v>12622.12</v>
      </c>
      <c r="N1321" s="58">
        <v>4855.92</v>
      </c>
      <c r="O1321" s="58">
        <v>27862.68</v>
      </c>
      <c r="P1321" s="58">
        <v>0</v>
      </c>
      <c r="Q1321" s="58">
        <v>-568.6546909187</v>
      </c>
      <c r="R1321" s="58">
        <v>55201.715309081301</v>
      </c>
      <c r="S1321" s="58">
        <v>10667.4111055618</v>
      </c>
      <c r="T1321" s="58">
        <v>0</v>
      </c>
      <c r="U1321" s="58">
        <v>13074.79</v>
      </c>
      <c r="V1321" s="58">
        <v>78943.916414643099</v>
      </c>
      <c r="W1321" s="58">
        <v>148089.22358535699</v>
      </c>
      <c r="X1321" s="58">
        <v>19697.5</v>
      </c>
      <c r="Y1321" s="58">
        <v>6789.46</v>
      </c>
      <c r="Z1321" s="58">
        <v>1148.53</v>
      </c>
      <c r="AA1321" s="58">
        <v>5806.77</v>
      </c>
      <c r="AB1321" s="58">
        <v>438.86264150942998</v>
      </c>
      <c r="AC1321" s="58">
        <v>0</v>
      </c>
      <c r="AD1321" s="58">
        <v>33881.122641509399</v>
      </c>
      <c r="AE1321" s="58">
        <v>8695.7199999999993</v>
      </c>
      <c r="AF1321" s="58">
        <v>0</v>
      </c>
      <c r="AG1321" s="58">
        <v>431.96</v>
      </c>
      <c r="AH1321" s="58">
        <v>0</v>
      </c>
      <c r="AI1321" s="58">
        <v>1306.19</v>
      </c>
      <c r="AJ1321" s="58">
        <v>0</v>
      </c>
      <c r="AK1321" s="58">
        <v>42.32</v>
      </c>
      <c r="AL1321" s="58">
        <v>0</v>
      </c>
      <c r="AM1321" s="58">
        <v>689.13</v>
      </c>
      <c r="AN1321" s="58">
        <v>2545.48</v>
      </c>
      <c r="AO1321" s="58">
        <v>686.95</v>
      </c>
      <c r="AP1321" s="58">
        <v>0</v>
      </c>
      <c r="AQ1321" s="58">
        <v>150</v>
      </c>
      <c r="AR1321" s="58">
        <v>0</v>
      </c>
      <c r="AS1321" s="58">
        <v>0</v>
      </c>
      <c r="AT1321" s="58">
        <v>0</v>
      </c>
      <c r="AU1321" s="58">
        <v>0</v>
      </c>
      <c r="AV1321" s="58">
        <v>2240.62308864436</v>
      </c>
      <c r="AW1321" s="58">
        <v>16788.373088644399</v>
      </c>
      <c r="AX1321" s="58">
        <v>37960</v>
      </c>
      <c r="AY1321" s="58">
        <v>8940</v>
      </c>
      <c r="AZ1321" s="58">
        <v>46900</v>
      </c>
      <c r="BA1321" s="58">
        <v>50519.7278552032</v>
      </c>
    </row>
    <row r="1322" spans="1:53">
      <c r="A1322" s="56">
        <v>202408</v>
      </c>
      <c r="B1322" s="56" t="s">
        <v>531</v>
      </c>
      <c r="C1322" s="56" t="s">
        <v>182</v>
      </c>
      <c r="D1322" s="56" t="s">
        <v>181</v>
      </c>
      <c r="E1322" s="62" t="str">
        <f>VLOOKUP(C1322,'[2]2024年门店-截止10.31'!A:C,3,0)</f>
        <v>营业</v>
      </c>
      <c r="F1322" s="63">
        <f>VLOOKUP(C1322,[2]面积!A:B,2,0)</f>
        <v>104</v>
      </c>
      <c r="G1322" s="57" t="str">
        <f>IF(OR(E1322="营业",E1322="装修中"),VLOOKUP(C1322,[2]当前组织架构!C:H,6,0),"")</f>
        <v>刘佳</v>
      </c>
      <c r="H1322" s="57" t="str">
        <f>IF(OR(E1322="营业",E1322="装修中"),VLOOKUP(C1322,[2]当前组织架构!C:H,5,0),"")</f>
        <v>巨伦</v>
      </c>
      <c r="I1322" s="58">
        <v>178986.7</v>
      </c>
      <c r="J1322" s="58">
        <v>5213.2000000000098</v>
      </c>
      <c r="K1322" s="58">
        <v>173773.5</v>
      </c>
      <c r="L1322" s="58">
        <v>9491.06</v>
      </c>
      <c r="M1322" s="58">
        <v>11796.93</v>
      </c>
      <c r="N1322" s="58">
        <v>8666.2900000000009</v>
      </c>
      <c r="O1322" s="58">
        <v>27499.54</v>
      </c>
      <c r="P1322" s="58">
        <v>0</v>
      </c>
      <c r="Q1322" s="58">
        <v>-585.81975077803202</v>
      </c>
      <c r="R1322" s="58">
        <v>56868.000249222001</v>
      </c>
      <c r="S1322" s="58">
        <v>10724.247401909601</v>
      </c>
      <c r="T1322" s="58">
        <v>0</v>
      </c>
      <c r="U1322" s="58">
        <v>2568.59</v>
      </c>
      <c r="V1322" s="58">
        <v>70160.837651131602</v>
      </c>
      <c r="W1322" s="58">
        <v>103612.66234886801</v>
      </c>
      <c r="X1322" s="58">
        <v>25728.82</v>
      </c>
      <c r="Y1322" s="58">
        <v>551.03</v>
      </c>
      <c r="Z1322" s="58">
        <v>248.03</v>
      </c>
      <c r="AA1322" s="58">
        <v>6075.52</v>
      </c>
      <c r="AB1322" s="58">
        <v>304.65509433962001</v>
      </c>
      <c r="AC1322" s="58">
        <v>0</v>
      </c>
      <c r="AD1322" s="58">
        <v>32908.055094339601</v>
      </c>
      <c r="AE1322" s="58">
        <v>5976</v>
      </c>
      <c r="AF1322" s="58">
        <v>0</v>
      </c>
      <c r="AG1322" s="58">
        <v>452.64</v>
      </c>
      <c r="AH1322" s="58">
        <v>0</v>
      </c>
      <c r="AI1322" s="58">
        <v>0</v>
      </c>
      <c r="AJ1322" s="58">
        <v>64.430000000000007</v>
      </c>
      <c r="AK1322" s="58">
        <v>31.85</v>
      </c>
      <c r="AL1322" s="58">
        <v>0</v>
      </c>
      <c r="AM1322" s="58">
        <v>2059.64</v>
      </c>
      <c r="AN1322" s="58">
        <v>738.88</v>
      </c>
      <c r="AO1322" s="58">
        <v>647.39</v>
      </c>
      <c r="AP1322" s="58">
        <v>0</v>
      </c>
      <c r="AQ1322" s="58">
        <v>250</v>
      </c>
      <c r="AR1322" s="58">
        <v>0</v>
      </c>
      <c r="AS1322" s="58">
        <v>0</v>
      </c>
      <c r="AT1322" s="58">
        <v>0</v>
      </c>
      <c r="AU1322" s="58">
        <v>0</v>
      </c>
      <c r="AV1322" s="58">
        <v>2668.7228527953098</v>
      </c>
      <c r="AW1322" s="58">
        <v>12889.552852795299</v>
      </c>
      <c r="AX1322" s="58">
        <v>22143.33</v>
      </c>
      <c r="AY1322" s="58">
        <v>4160</v>
      </c>
      <c r="AZ1322" s="58">
        <v>26303.33</v>
      </c>
      <c r="BA1322" s="58">
        <v>31511.7244017331</v>
      </c>
    </row>
    <row r="1323" spans="1:53">
      <c r="A1323" s="56">
        <v>202408</v>
      </c>
      <c r="B1323" s="56" t="s">
        <v>531</v>
      </c>
      <c r="C1323" s="56" t="s">
        <v>184</v>
      </c>
      <c r="D1323" s="56" t="s">
        <v>183</v>
      </c>
      <c r="E1323" s="62" t="str">
        <f>VLOOKUP(C1323,'[2]2024年门店-截止10.31'!A:C,3,0)</f>
        <v>营业</v>
      </c>
      <c r="F1323" s="63">
        <f>VLOOKUP(C1323,[2]面积!A:B,2,0)</f>
        <v>80</v>
      </c>
      <c r="G1323" s="57" t="str">
        <f>IF(OR(E1323="营业",E1323="装修中"),VLOOKUP(C1323,[2]当前组织架构!C:H,6,0),"")</f>
        <v>刘佳</v>
      </c>
      <c r="H1323" s="57" t="str">
        <f>IF(OR(E1323="营业",E1323="装修中"),VLOOKUP(C1323,[2]当前组织架构!C:H,5,0),"")</f>
        <v>孟祥苹</v>
      </c>
      <c r="I1323" s="58">
        <v>211944.68</v>
      </c>
      <c r="J1323" s="58">
        <v>11996.87</v>
      </c>
      <c r="K1323" s="58">
        <v>199947.81</v>
      </c>
      <c r="L1323" s="58">
        <v>10397.08</v>
      </c>
      <c r="M1323" s="58">
        <v>16546.59</v>
      </c>
      <c r="N1323" s="58">
        <v>7802.4</v>
      </c>
      <c r="O1323" s="58">
        <v>31166.6</v>
      </c>
      <c r="P1323" s="58">
        <v>0</v>
      </c>
      <c r="Q1323" s="58">
        <v>-672.06921859181296</v>
      </c>
      <c r="R1323" s="58">
        <v>65240.600781408197</v>
      </c>
      <c r="S1323" s="58">
        <v>12219.121831984699</v>
      </c>
      <c r="T1323" s="58">
        <v>0</v>
      </c>
      <c r="U1323" s="58">
        <v>2281.5500000000002</v>
      </c>
      <c r="V1323" s="58">
        <v>79741.272613392895</v>
      </c>
      <c r="W1323" s="58">
        <v>120206.537386607</v>
      </c>
      <c r="X1323" s="58">
        <v>23647.03</v>
      </c>
      <c r="Y1323" s="58">
        <v>4002</v>
      </c>
      <c r="Z1323" s="58">
        <v>1369.54</v>
      </c>
      <c r="AA1323" s="58">
        <v>6586.69</v>
      </c>
      <c r="AB1323" s="58">
        <v>1048.6328301886799</v>
      </c>
      <c r="AC1323" s="58">
        <v>0</v>
      </c>
      <c r="AD1323" s="58">
        <v>36653.892830188699</v>
      </c>
      <c r="AE1323" s="58">
        <v>4199.9399999999996</v>
      </c>
      <c r="AF1323" s="58">
        <v>0</v>
      </c>
      <c r="AG1323" s="58">
        <v>780.74</v>
      </c>
      <c r="AH1323" s="58">
        <v>0</v>
      </c>
      <c r="AI1323" s="58">
        <v>0</v>
      </c>
      <c r="AJ1323" s="58">
        <v>30.09</v>
      </c>
      <c r="AK1323" s="58">
        <v>31.49</v>
      </c>
      <c r="AL1323" s="58">
        <v>0</v>
      </c>
      <c r="AM1323" s="58">
        <v>977.67</v>
      </c>
      <c r="AN1323" s="58">
        <v>1571.9</v>
      </c>
      <c r="AO1323" s="58">
        <v>582.77</v>
      </c>
      <c r="AP1323" s="58">
        <v>0</v>
      </c>
      <c r="AQ1323" s="58">
        <v>150</v>
      </c>
      <c r="AR1323" s="58">
        <v>0</v>
      </c>
      <c r="AS1323" s="58">
        <v>0</v>
      </c>
      <c r="AT1323" s="58">
        <v>0</v>
      </c>
      <c r="AU1323" s="58">
        <v>0</v>
      </c>
      <c r="AV1323" s="58">
        <v>2857.3466735500201</v>
      </c>
      <c r="AW1323" s="58">
        <v>11181.946673549999</v>
      </c>
      <c r="AX1323" s="58">
        <v>32000</v>
      </c>
      <c r="AY1323" s="58">
        <v>9143.8773584905703</v>
      </c>
      <c r="AZ1323" s="58">
        <v>41143.877358490601</v>
      </c>
      <c r="BA1323" s="58">
        <v>31226.820524377701</v>
      </c>
    </row>
    <row r="1324" spans="1:53">
      <c r="A1324" s="56">
        <v>202408</v>
      </c>
      <c r="B1324" s="56" t="s">
        <v>531</v>
      </c>
      <c r="C1324" s="56" t="s">
        <v>188</v>
      </c>
      <c r="D1324" s="56" t="s">
        <v>187</v>
      </c>
      <c r="E1324" s="62" t="str">
        <f>VLOOKUP(C1324,'[2]2024年门店-截止10.31'!A:C,3,0)</f>
        <v>营业</v>
      </c>
      <c r="F1324" s="63">
        <f>VLOOKUP(C1324,[2]面积!A:B,2,0)</f>
        <v>77</v>
      </c>
      <c r="G1324" s="57" t="str">
        <f>IF(OR(E1324="营业",E1324="装修中"),VLOOKUP(C1324,[2]当前组织架构!C:H,6,0),"")</f>
        <v>刘佳</v>
      </c>
      <c r="H1324" s="57" t="str">
        <f>IF(OR(E1324="营业",E1324="装修中"),VLOOKUP(C1324,[2]当前组织架构!C:H,5,0),"")</f>
        <v>刘传良</v>
      </c>
      <c r="I1324" s="58">
        <v>176138.65</v>
      </c>
      <c r="J1324" s="58">
        <v>9970.1099999999897</v>
      </c>
      <c r="K1324" s="58">
        <v>166168.54</v>
      </c>
      <c r="L1324" s="58">
        <v>9383.09</v>
      </c>
      <c r="M1324" s="58">
        <v>11545.72</v>
      </c>
      <c r="N1324" s="58">
        <v>5942.13</v>
      </c>
      <c r="O1324" s="58">
        <v>26051.56</v>
      </c>
      <c r="P1324" s="58">
        <v>0</v>
      </c>
      <c r="Q1324" s="58">
        <v>-539.61678719622796</v>
      </c>
      <c r="R1324" s="58">
        <v>52382.883212803798</v>
      </c>
      <c r="S1324" s="58">
        <v>10037.1763555659</v>
      </c>
      <c r="T1324" s="58">
        <v>0</v>
      </c>
      <c r="U1324" s="58">
        <v>2198.1799999999998</v>
      </c>
      <c r="V1324" s="58">
        <v>64618.239568369703</v>
      </c>
      <c r="W1324" s="58">
        <v>101550.30043163001</v>
      </c>
      <c r="X1324" s="58">
        <v>29102.55</v>
      </c>
      <c r="Y1324" s="58">
        <v>629.59</v>
      </c>
      <c r="Z1324" s="58">
        <v>607.20000000000005</v>
      </c>
      <c r="AA1324" s="58">
        <v>5325.66</v>
      </c>
      <c r="AB1324" s="58">
        <v>2648.49</v>
      </c>
      <c r="AC1324" s="58">
        <v>0</v>
      </c>
      <c r="AD1324" s="58">
        <v>38313.49</v>
      </c>
      <c r="AE1324" s="58">
        <v>4243</v>
      </c>
      <c r="AF1324" s="58">
        <v>0</v>
      </c>
      <c r="AG1324" s="58">
        <v>72.08</v>
      </c>
      <c r="AH1324" s="58">
        <v>350</v>
      </c>
      <c r="AI1324" s="58">
        <v>30</v>
      </c>
      <c r="AJ1324" s="58">
        <v>83.19</v>
      </c>
      <c r="AK1324" s="58">
        <v>41</v>
      </c>
      <c r="AL1324" s="58">
        <v>0</v>
      </c>
      <c r="AM1324" s="58">
        <v>971.57</v>
      </c>
      <c r="AN1324" s="58">
        <v>2105.3200000000002</v>
      </c>
      <c r="AO1324" s="58">
        <v>571.07000000000005</v>
      </c>
      <c r="AP1324" s="58">
        <v>0</v>
      </c>
      <c r="AQ1324" s="58">
        <v>0</v>
      </c>
      <c r="AR1324" s="58">
        <v>0</v>
      </c>
      <c r="AS1324" s="58">
        <v>0</v>
      </c>
      <c r="AT1324" s="58">
        <v>0</v>
      </c>
      <c r="AU1324" s="58">
        <v>0</v>
      </c>
      <c r="AV1324" s="58">
        <v>2710.3655414745499</v>
      </c>
      <c r="AW1324" s="58">
        <v>11177.5955414745</v>
      </c>
      <c r="AX1324" s="58">
        <v>36135</v>
      </c>
      <c r="AY1324" s="58">
        <v>6186.6320754716999</v>
      </c>
      <c r="AZ1324" s="58">
        <v>42321.632075471702</v>
      </c>
      <c r="BA1324" s="58">
        <v>9737.5828146837994</v>
      </c>
    </row>
    <row r="1325" spans="1:53">
      <c r="A1325" s="56">
        <v>202408</v>
      </c>
      <c r="B1325" s="56" t="s">
        <v>531</v>
      </c>
      <c r="C1325" s="56" t="s">
        <v>190</v>
      </c>
      <c r="D1325" s="56" t="s">
        <v>189</v>
      </c>
      <c r="E1325" s="62" t="str">
        <f>VLOOKUP(C1325,'[2]2024年门店-截止10.31'!A:C,3,0)</f>
        <v>营业</v>
      </c>
      <c r="F1325" s="63">
        <f>VLOOKUP(C1325,[2]面积!A:B,2,0)</f>
        <v>73.31</v>
      </c>
      <c r="G1325" s="57" t="str">
        <f>IF(OR(E1325="营业",E1325="装修中"),VLOOKUP(C1325,[2]当前组织架构!C:H,6,0),"")</f>
        <v>刘佳</v>
      </c>
      <c r="H1325" s="57" t="str">
        <f>IF(OR(E1325="营业",E1325="装修中"),VLOOKUP(C1325,[2]当前组织架构!C:H,5,0),"")</f>
        <v>孟祥苹</v>
      </c>
      <c r="I1325" s="58">
        <v>214481.35</v>
      </c>
      <c r="J1325" s="58">
        <v>12140.45</v>
      </c>
      <c r="K1325" s="58">
        <v>202340.9</v>
      </c>
      <c r="L1325" s="58">
        <v>10555.14</v>
      </c>
      <c r="M1325" s="58">
        <v>13685.13</v>
      </c>
      <c r="N1325" s="58">
        <v>6588.04</v>
      </c>
      <c r="O1325" s="58">
        <v>29549.86</v>
      </c>
      <c r="P1325" s="58">
        <v>0</v>
      </c>
      <c r="Q1325" s="58">
        <v>-615.63747200505804</v>
      </c>
      <c r="R1325" s="58">
        <v>59762.532527994903</v>
      </c>
      <c r="S1325" s="58">
        <v>11413.3692796468</v>
      </c>
      <c r="T1325" s="58">
        <v>0</v>
      </c>
      <c r="U1325" s="58">
        <v>2378.7199999999998</v>
      </c>
      <c r="V1325" s="58">
        <v>73554.621807641699</v>
      </c>
      <c r="W1325" s="58">
        <v>128786.278192358</v>
      </c>
      <c r="X1325" s="58">
        <v>29724.44</v>
      </c>
      <c r="Y1325" s="58">
        <v>978.6</v>
      </c>
      <c r="Z1325" s="58">
        <v>478.24</v>
      </c>
      <c r="AA1325" s="58">
        <v>5963.05</v>
      </c>
      <c r="AB1325" s="58">
        <v>1904.86</v>
      </c>
      <c r="AC1325" s="58">
        <v>0</v>
      </c>
      <c r="AD1325" s="58">
        <v>39049.19</v>
      </c>
      <c r="AE1325" s="58">
        <v>3651.65</v>
      </c>
      <c r="AF1325" s="58">
        <v>0</v>
      </c>
      <c r="AG1325" s="58">
        <v>368.43</v>
      </c>
      <c r="AH1325" s="58">
        <v>150</v>
      </c>
      <c r="AI1325" s="58">
        <v>1500</v>
      </c>
      <c r="AJ1325" s="58">
        <v>14.87</v>
      </c>
      <c r="AK1325" s="58">
        <v>39.950000000000003</v>
      </c>
      <c r="AL1325" s="58">
        <v>0</v>
      </c>
      <c r="AM1325" s="58">
        <v>906.34</v>
      </c>
      <c r="AN1325" s="58">
        <v>1346.38</v>
      </c>
      <c r="AO1325" s="58">
        <v>690</v>
      </c>
      <c r="AP1325" s="58">
        <v>0</v>
      </c>
      <c r="AQ1325" s="58">
        <v>150</v>
      </c>
      <c r="AR1325" s="58">
        <v>0</v>
      </c>
      <c r="AS1325" s="58">
        <v>0</v>
      </c>
      <c r="AT1325" s="58">
        <v>0</v>
      </c>
      <c r="AU1325" s="58">
        <v>0</v>
      </c>
      <c r="AV1325" s="58">
        <v>2857.3466735500201</v>
      </c>
      <c r="AW1325" s="58">
        <v>11674.96667355</v>
      </c>
      <c r="AX1325" s="58">
        <v>24855.580952380998</v>
      </c>
      <c r="AY1325" s="58">
        <v>8299.2452830188704</v>
      </c>
      <c r="AZ1325" s="58">
        <v>33154.826235399902</v>
      </c>
      <c r="BA1325" s="58">
        <v>44907.295283408101</v>
      </c>
    </row>
    <row r="1326" spans="1:53">
      <c r="A1326" s="56">
        <v>202408</v>
      </c>
      <c r="B1326" s="56" t="s">
        <v>531</v>
      </c>
      <c r="C1326" s="56" t="s">
        <v>192</v>
      </c>
      <c r="D1326" s="56" t="s">
        <v>191</v>
      </c>
      <c r="E1326" s="62" t="str">
        <f>VLOOKUP(C1326,'[2]2024年门店-截止10.31'!A:C,3,0)</f>
        <v>营业</v>
      </c>
      <c r="F1326" s="63">
        <f>VLOOKUP(C1326,[2]面积!A:B,2,0)</f>
        <v>101.55</v>
      </c>
      <c r="G1326" s="57" t="str">
        <f>IF(OR(E1326="营业",E1326="装修中"),VLOOKUP(C1326,[2]当前组织架构!C:H,6,0),"")</f>
        <v>刘佳</v>
      </c>
      <c r="H1326" s="57" t="str">
        <f>IF(OR(E1326="营业",E1326="装修中"),VLOOKUP(C1326,[2]当前组织架构!C:H,5,0),"")</f>
        <v>解雯雯</v>
      </c>
      <c r="I1326" s="58">
        <v>170556</v>
      </c>
      <c r="J1326" s="58">
        <v>9654.1099999999897</v>
      </c>
      <c r="K1326" s="58">
        <v>160901.89000000001</v>
      </c>
      <c r="L1326" s="58">
        <v>10309.43</v>
      </c>
      <c r="M1326" s="58">
        <v>12956.56</v>
      </c>
      <c r="N1326" s="58">
        <v>7178.5</v>
      </c>
      <c r="O1326" s="58">
        <v>25452.53</v>
      </c>
      <c r="P1326" s="58">
        <v>0</v>
      </c>
      <c r="Q1326" s="58">
        <v>-569.94605973344596</v>
      </c>
      <c r="R1326" s="58">
        <v>55327.073940266499</v>
      </c>
      <c r="S1326" s="58">
        <v>10146.984066361299</v>
      </c>
      <c r="T1326" s="58">
        <v>0</v>
      </c>
      <c r="U1326" s="58">
        <v>2146.3000000000002</v>
      </c>
      <c r="V1326" s="58">
        <v>67620.358006627794</v>
      </c>
      <c r="W1326" s="58">
        <v>93281.531993372206</v>
      </c>
      <c r="X1326" s="58">
        <v>27404</v>
      </c>
      <c r="Y1326" s="58">
        <v>2068.1</v>
      </c>
      <c r="Z1326" s="58">
        <v>686.64</v>
      </c>
      <c r="AA1326" s="58">
        <v>3279.05</v>
      </c>
      <c r="AB1326" s="58">
        <v>2598.1896226415101</v>
      </c>
      <c r="AC1326" s="58">
        <v>0</v>
      </c>
      <c r="AD1326" s="58">
        <v>36035.979622641498</v>
      </c>
      <c r="AE1326" s="58">
        <v>4607.3999999999996</v>
      </c>
      <c r="AF1326" s="58">
        <v>0</v>
      </c>
      <c r="AG1326" s="58">
        <v>356.83</v>
      </c>
      <c r="AH1326" s="58">
        <v>0</v>
      </c>
      <c r="AI1326" s="58">
        <v>500</v>
      </c>
      <c r="AJ1326" s="58">
        <v>0</v>
      </c>
      <c r="AK1326" s="58">
        <v>37.03</v>
      </c>
      <c r="AL1326" s="58">
        <v>0</v>
      </c>
      <c r="AM1326" s="58">
        <v>703.37</v>
      </c>
      <c r="AN1326" s="58">
        <v>521.9</v>
      </c>
      <c r="AO1326" s="58">
        <v>583.39</v>
      </c>
      <c r="AP1326" s="58">
        <v>0</v>
      </c>
      <c r="AQ1326" s="58">
        <v>0</v>
      </c>
      <c r="AR1326" s="58">
        <v>0</v>
      </c>
      <c r="AS1326" s="58">
        <v>0</v>
      </c>
      <c r="AT1326" s="58">
        <v>0</v>
      </c>
      <c r="AU1326" s="58">
        <v>0</v>
      </c>
      <c r="AV1326" s="58">
        <v>4339.6117678896399</v>
      </c>
      <c r="AW1326" s="58">
        <v>11649.531767889601</v>
      </c>
      <c r="AX1326" s="58">
        <v>5745.1238095238105</v>
      </c>
      <c r="AY1326" s="58">
        <v>4346.6037735849004</v>
      </c>
      <c r="AZ1326" s="58">
        <v>10091.727583108701</v>
      </c>
      <c r="BA1326" s="58">
        <v>35504.293019732402</v>
      </c>
    </row>
    <row r="1327" spans="1:53">
      <c r="A1327" s="56">
        <v>202408</v>
      </c>
      <c r="B1327" s="56" t="s">
        <v>531</v>
      </c>
      <c r="C1327" s="56" t="s">
        <v>194</v>
      </c>
      <c r="D1327" s="56" t="s">
        <v>193</v>
      </c>
      <c r="E1327" s="62" t="str">
        <f>VLOOKUP(C1327,'[2]2024年门店-截止10.31'!A:C,3,0)</f>
        <v>营业</v>
      </c>
      <c r="F1327" s="63">
        <f>VLOOKUP(C1327,[2]面积!A:B,2,0)</f>
        <v>75</v>
      </c>
      <c r="G1327" s="57" t="str">
        <f>IF(OR(E1327="营业",E1327="装修中"),VLOOKUP(C1327,[2]当前组织架构!C:H,6,0),"")</f>
        <v>刘佳</v>
      </c>
      <c r="H1327" s="57" t="str">
        <f>IF(OR(E1327="营业",E1327="装修中"),VLOOKUP(C1327,[2]当前组织架构!C:H,5,0),"")</f>
        <v>刘传良</v>
      </c>
      <c r="I1327" s="58">
        <v>191443.24</v>
      </c>
      <c r="J1327" s="58">
        <v>10836.41</v>
      </c>
      <c r="K1327" s="58">
        <v>180606.83</v>
      </c>
      <c r="L1327" s="58">
        <v>9656.19</v>
      </c>
      <c r="M1327" s="58">
        <v>12167.98</v>
      </c>
      <c r="N1327" s="58">
        <v>7032.91</v>
      </c>
      <c r="O1327" s="58">
        <v>27726.76</v>
      </c>
      <c r="P1327" s="58">
        <v>0</v>
      </c>
      <c r="Q1327" s="58">
        <v>-576.949122736557</v>
      </c>
      <c r="R1327" s="58">
        <v>56006.890877263402</v>
      </c>
      <c r="S1327" s="58">
        <v>10703.585401960499</v>
      </c>
      <c r="T1327" s="58">
        <v>0</v>
      </c>
      <c r="U1327" s="58">
        <v>2114.2199999999998</v>
      </c>
      <c r="V1327" s="58">
        <v>68824.696279223906</v>
      </c>
      <c r="W1327" s="58">
        <v>111782.13372077599</v>
      </c>
      <c r="X1327" s="58">
        <v>32560.7</v>
      </c>
      <c r="Y1327" s="58">
        <v>958.84</v>
      </c>
      <c r="Z1327" s="58">
        <v>859.86</v>
      </c>
      <c r="AA1327" s="58">
        <v>5638.98</v>
      </c>
      <c r="AB1327" s="58">
        <v>3616.0562264150899</v>
      </c>
      <c r="AC1327" s="58">
        <v>0</v>
      </c>
      <c r="AD1327" s="58">
        <v>43634.436226415099</v>
      </c>
      <c r="AE1327" s="58">
        <v>6450</v>
      </c>
      <c r="AF1327" s="58">
        <v>0</v>
      </c>
      <c r="AG1327" s="58">
        <v>738.4</v>
      </c>
      <c r="AH1327" s="58">
        <v>300</v>
      </c>
      <c r="AI1327" s="58">
        <v>750</v>
      </c>
      <c r="AJ1327" s="58">
        <v>115.05</v>
      </c>
      <c r="AK1327" s="58">
        <v>33.93</v>
      </c>
      <c r="AL1327" s="58">
        <v>0</v>
      </c>
      <c r="AM1327" s="58">
        <v>1304.78</v>
      </c>
      <c r="AN1327" s="58">
        <v>1633.22</v>
      </c>
      <c r="AO1327" s="58">
        <v>503.63</v>
      </c>
      <c r="AP1327" s="58">
        <v>0</v>
      </c>
      <c r="AQ1327" s="58">
        <v>120</v>
      </c>
      <c r="AR1327" s="58">
        <v>0</v>
      </c>
      <c r="AS1327" s="58">
        <v>0</v>
      </c>
      <c r="AT1327" s="58">
        <v>0</v>
      </c>
      <c r="AU1327" s="58">
        <v>0</v>
      </c>
      <c r="AV1327" s="58">
        <v>2710.3655414745499</v>
      </c>
      <c r="AW1327" s="58">
        <v>14659.375541474499</v>
      </c>
      <c r="AX1327" s="58">
        <v>41279.761904761901</v>
      </c>
      <c r="AY1327" s="58">
        <v>6745.28301886792</v>
      </c>
      <c r="AZ1327" s="58">
        <v>48025.044923629801</v>
      </c>
      <c r="BA1327" s="58">
        <v>5463.2770292565801</v>
      </c>
    </row>
    <row r="1328" spans="1:53">
      <c r="A1328" s="56">
        <v>202408</v>
      </c>
      <c r="B1328" s="56" t="s">
        <v>531</v>
      </c>
      <c r="C1328" s="56" t="s">
        <v>196</v>
      </c>
      <c r="D1328" s="56" t="s">
        <v>195</v>
      </c>
      <c r="E1328" s="62" t="str">
        <f>VLOOKUP(C1328,'[2]2024年门店-截止10.31'!A:C,3,0)</f>
        <v>营业</v>
      </c>
      <c r="F1328" s="63">
        <f>VLOOKUP(C1328,[2]面积!A:B,2,0)</f>
        <v>79</v>
      </c>
      <c r="G1328" s="57" t="str">
        <f>IF(OR(E1328="营业",E1328="装修中"),VLOOKUP(C1328,[2]当前组织架构!C:H,6,0),"")</f>
        <v>刘佳</v>
      </c>
      <c r="H1328" s="57" t="str">
        <f>IF(OR(E1328="营业",E1328="装修中"),VLOOKUP(C1328,[2]当前组织架构!C:H,5,0),"")</f>
        <v>刘传良</v>
      </c>
      <c r="I1328" s="58">
        <v>188830.85</v>
      </c>
      <c r="J1328" s="58">
        <v>5499.9299999999903</v>
      </c>
      <c r="K1328" s="58">
        <v>183330.92</v>
      </c>
      <c r="L1328" s="58">
        <v>10503.13</v>
      </c>
      <c r="M1328" s="58">
        <v>11232.06</v>
      </c>
      <c r="N1328" s="58">
        <v>11931.56</v>
      </c>
      <c r="O1328" s="58">
        <v>29758.59</v>
      </c>
      <c r="P1328" s="58">
        <v>0</v>
      </c>
      <c r="Q1328" s="58">
        <v>-646.70750999345103</v>
      </c>
      <c r="R1328" s="58">
        <v>62778.632490006501</v>
      </c>
      <c r="S1328" s="58">
        <v>11706.9506996442</v>
      </c>
      <c r="T1328" s="58">
        <v>0</v>
      </c>
      <c r="U1328" s="58">
        <v>2282.02</v>
      </c>
      <c r="V1328" s="58">
        <v>76767.603189650705</v>
      </c>
      <c r="W1328" s="58">
        <v>106563.316810349</v>
      </c>
      <c r="X1328" s="58">
        <v>27873.5</v>
      </c>
      <c r="Y1328" s="58">
        <v>2864.14</v>
      </c>
      <c r="Z1328" s="58">
        <v>2302.17</v>
      </c>
      <c r="AA1328" s="58">
        <v>8589.15</v>
      </c>
      <c r="AB1328" s="58">
        <v>1486.8071698113199</v>
      </c>
      <c r="AC1328" s="58">
        <v>0</v>
      </c>
      <c r="AD1328" s="58">
        <v>43115.767169811297</v>
      </c>
      <c r="AE1328" s="58">
        <v>5332.5</v>
      </c>
      <c r="AF1328" s="58">
        <v>98.3</v>
      </c>
      <c r="AG1328" s="58">
        <v>1096.54</v>
      </c>
      <c r="AH1328" s="58">
        <v>350</v>
      </c>
      <c r="AI1328" s="58">
        <v>0</v>
      </c>
      <c r="AJ1328" s="58">
        <v>0</v>
      </c>
      <c r="AK1328" s="58">
        <v>37.21</v>
      </c>
      <c r="AL1328" s="58">
        <v>0</v>
      </c>
      <c r="AM1328" s="58">
        <v>951.62</v>
      </c>
      <c r="AN1328" s="58">
        <v>1073.56</v>
      </c>
      <c r="AO1328" s="58">
        <v>605.49</v>
      </c>
      <c r="AP1328" s="58">
        <v>0</v>
      </c>
      <c r="AQ1328" s="58">
        <v>0</v>
      </c>
      <c r="AR1328" s="58">
        <v>0</v>
      </c>
      <c r="AS1328" s="58">
        <v>0</v>
      </c>
      <c r="AT1328" s="58">
        <v>0</v>
      </c>
      <c r="AU1328" s="58">
        <v>0</v>
      </c>
      <c r="AV1328" s="58">
        <v>2710.3655414745499</v>
      </c>
      <c r="AW1328" s="58">
        <v>12255.5855414745</v>
      </c>
      <c r="AX1328" s="58">
        <v>39500</v>
      </c>
      <c r="AY1328" s="58">
        <v>5016.3</v>
      </c>
      <c r="AZ1328" s="58">
        <v>44516.3</v>
      </c>
      <c r="BA1328" s="58">
        <v>6675.6640990632004</v>
      </c>
    </row>
    <row r="1329" spans="1:53">
      <c r="A1329" s="56">
        <v>202408</v>
      </c>
      <c r="B1329" s="56" t="s">
        <v>531</v>
      </c>
      <c r="C1329" s="56" t="s">
        <v>198</v>
      </c>
      <c r="D1329" s="56" t="s">
        <v>197</v>
      </c>
      <c r="E1329" s="62" t="str">
        <f>VLOOKUP(C1329,'[2]2024年门店-截止10.31'!A:C,3,0)</f>
        <v>营业</v>
      </c>
      <c r="F1329" s="63">
        <f>VLOOKUP(C1329,[2]面积!A:B,2,0)</f>
        <v>145</v>
      </c>
      <c r="G1329" s="57" t="str">
        <f>IF(OR(E1329="营业",E1329="装修中"),VLOOKUP(C1329,[2]当前组织架构!C:H,6,0),"")</f>
        <v>刘佳</v>
      </c>
      <c r="H1329" s="57" t="str">
        <f>IF(OR(E1329="营业",E1329="装修中"),VLOOKUP(C1329,[2]当前组织架构!C:H,5,0),"")</f>
        <v>王佳</v>
      </c>
      <c r="I1329" s="58">
        <v>266082.43</v>
      </c>
      <c r="J1329" s="58">
        <v>7749.97</v>
      </c>
      <c r="K1329" s="58">
        <v>258332.46</v>
      </c>
      <c r="L1329" s="58">
        <v>13243.82</v>
      </c>
      <c r="M1329" s="58">
        <v>13061.91</v>
      </c>
      <c r="N1329" s="58">
        <v>6728.78</v>
      </c>
      <c r="O1329" s="58">
        <v>35609.46</v>
      </c>
      <c r="P1329" s="58">
        <v>0</v>
      </c>
      <c r="Q1329" s="58">
        <v>-699.91853279407201</v>
      </c>
      <c r="R1329" s="58">
        <v>67944.051467205907</v>
      </c>
      <c r="S1329" s="58">
        <v>13419.397210579</v>
      </c>
      <c r="T1329" s="58">
        <v>0</v>
      </c>
      <c r="U1329" s="58">
        <v>11183.92</v>
      </c>
      <c r="V1329" s="58">
        <v>92547.368677784994</v>
      </c>
      <c r="W1329" s="58">
        <v>165785.09132221501</v>
      </c>
      <c r="X1329" s="58">
        <v>25042.11</v>
      </c>
      <c r="Y1329" s="58">
        <v>1776.4</v>
      </c>
      <c r="Z1329" s="58">
        <v>2779.27</v>
      </c>
      <c r="AA1329" s="58">
        <v>5198.7299999999996</v>
      </c>
      <c r="AB1329" s="58">
        <v>307.18867924528001</v>
      </c>
      <c r="AC1329" s="58">
        <v>0</v>
      </c>
      <c r="AD1329" s="58">
        <v>35103.698679245303</v>
      </c>
      <c r="AE1329" s="58">
        <v>7778</v>
      </c>
      <c r="AF1329" s="58">
        <v>0</v>
      </c>
      <c r="AG1329" s="58">
        <v>445.1</v>
      </c>
      <c r="AH1329" s="58">
        <v>368</v>
      </c>
      <c r="AI1329" s="58">
        <v>0</v>
      </c>
      <c r="AJ1329" s="58">
        <v>0</v>
      </c>
      <c r="AK1329" s="58">
        <v>45.7</v>
      </c>
      <c r="AL1329" s="58">
        <v>0</v>
      </c>
      <c r="AM1329" s="58">
        <v>1254.48</v>
      </c>
      <c r="AN1329" s="58">
        <v>721.9</v>
      </c>
      <c r="AO1329" s="58">
        <v>445.16</v>
      </c>
      <c r="AP1329" s="58">
        <v>0</v>
      </c>
      <c r="AQ1329" s="58">
        <v>150</v>
      </c>
      <c r="AR1329" s="58">
        <v>0</v>
      </c>
      <c r="AS1329" s="58">
        <v>0</v>
      </c>
      <c r="AT1329" s="58">
        <v>0</v>
      </c>
      <c r="AU1329" s="58">
        <v>0</v>
      </c>
      <c r="AV1329" s="58">
        <v>2240.62308864436</v>
      </c>
      <c r="AW1329" s="58">
        <v>13448.963088644399</v>
      </c>
      <c r="AX1329" s="58">
        <v>46309.38</v>
      </c>
      <c r="AY1329" s="58">
        <v>9328.0300000000007</v>
      </c>
      <c r="AZ1329" s="58">
        <v>55637.41</v>
      </c>
      <c r="BA1329" s="58">
        <v>61595.019554325299</v>
      </c>
    </row>
    <row r="1330" spans="1:53">
      <c r="A1330" s="56">
        <v>202408</v>
      </c>
      <c r="B1330" s="56" t="s">
        <v>531</v>
      </c>
      <c r="C1330" s="56" t="s">
        <v>200</v>
      </c>
      <c r="D1330" s="56" t="s">
        <v>199</v>
      </c>
      <c r="E1330" s="62" t="str">
        <f>VLOOKUP(C1330,'[2]2024年门店-截止10.31'!A:C,3,0)</f>
        <v>营业</v>
      </c>
      <c r="F1330" s="63">
        <f>VLOOKUP(C1330,[2]面积!A:B,2,0)</f>
        <v>80</v>
      </c>
      <c r="G1330" s="57" t="str">
        <f>IF(OR(E1330="营业",E1330="装修中"),VLOOKUP(C1330,[2]当前组织架构!C:H,6,0),"")</f>
        <v>刘佳</v>
      </c>
      <c r="H1330" s="57" t="str">
        <f>IF(OR(E1330="营业",E1330="装修中"),VLOOKUP(C1330,[2]当前组织架构!C:H,5,0),"")</f>
        <v>王佳</v>
      </c>
      <c r="I1330" s="58">
        <v>219323.66</v>
      </c>
      <c r="J1330" s="58">
        <v>6388.0700000000097</v>
      </c>
      <c r="K1330" s="58">
        <v>212935.59</v>
      </c>
      <c r="L1330" s="58">
        <v>12131.36</v>
      </c>
      <c r="M1330" s="58">
        <v>11466.36</v>
      </c>
      <c r="N1330" s="58">
        <v>6446.18</v>
      </c>
      <c r="O1330" s="58">
        <v>29745.040000000001</v>
      </c>
      <c r="P1330" s="58">
        <v>0</v>
      </c>
      <c r="Q1330" s="58">
        <v>-609.62947163622403</v>
      </c>
      <c r="R1330" s="58">
        <v>59179.3105283638</v>
      </c>
      <c r="S1330" s="58">
        <v>11408.4662917931</v>
      </c>
      <c r="T1330" s="58">
        <v>0</v>
      </c>
      <c r="U1330" s="58">
        <v>11829.38</v>
      </c>
      <c r="V1330" s="58">
        <v>82417.156820156903</v>
      </c>
      <c r="W1330" s="58">
        <v>130518.43317984301</v>
      </c>
      <c r="X1330" s="58">
        <v>20615.650000000001</v>
      </c>
      <c r="Y1330" s="58">
        <v>4863.24</v>
      </c>
      <c r="Z1330" s="58">
        <v>1132.97</v>
      </c>
      <c r="AA1330" s="58">
        <v>5649.46</v>
      </c>
      <c r="AB1330" s="58">
        <v>343.61169811321002</v>
      </c>
      <c r="AC1330" s="58">
        <v>0</v>
      </c>
      <c r="AD1330" s="58">
        <v>32604.9316981132</v>
      </c>
      <c r="AE1330" s="58">
        <v>3316.4</v>
      </c>
      <c r="AF1330" s="58">
        <v>0</v>
      </c>
      <c r="AG1330" s="58">
        <v>434.19</v>
      </c>
      <c r="AH1330" s="58">
        <v>176.67</v>
      </c>
      <c r="AI1330" s="58">
        <v>0</v>
      </c>
      <c r="AJ1330" s="58">
        <v>51</v>
      </c>
      <c r="AK1330" s="58">
        <v>32.659999999999997</v>
      </c>
      <c r="AL1330" s="58">
        <v>0</v>
      </c>
      <c r="AM1330" s="58">
        <v>1256.25</v>
      </c>
      <c r="AN1330" s="58">
        <v>738.88</v>
      </c>
      <c r="AO1330" s="58">
        <v>550.46</v>
      </c>
      <c r="AP1330" s="58">
        <v>0</v>
      </c>
      <c r="AQ1330" s="58">
        <v>207</v>
      </c>
      <c r="AR1330" s="58">
        <v>0</v>
      </c>
      <c r="AS1330" s="58">
        <v>0</v>
      </c>
      <c r="AT1330" s="58">
        <v>0</v>
      </c>
      <c r="AU1330" s="58">
        <v>0</v>
      </c>
      <c r="AV1330" s="58">
        <v>2240.62308864436</v>
      </c>
      <c r="AW1330" s="58">
        <v>9004.1330886443593</v>
      </c>
      <c r="AX1330" s="58">
        <v>52650.400000000001</v>
      </c>
      <c r="AY1330" s="58">
        <v>6000</v>
      </c>
      <c r="AZ1330" s="58">
        <v>58650.400000000001</v>
      </c>
      <c r="BA1330" s="58">
        <v>30258.968393085401</v>
      </c>
    </row>
    <row r="1331" spans="1:53">
      <c r="A1331" s="56">
        <v>202408</v>
      </c>
      <c r="B1331" s="56" t="s">
        <v>531</v>
      </c>
      <c r="C1331" s="56" t="s">
        <v>202</v>
      </c>
      <c r="D1331" s="56" t="s">
        <v>201</v>
      </c>
      <c r="E1331" s="62" t="str">
        <f>VLOOKUP(C1331,'[2]2024年门店-截止10.31'!A:C,3,0)</f>
        <v>已闭店</v>
      </c>
      <c r="F1331" s="63">
        <f>VLOOKUP(C1331,[2]面积!A:B,2,0)</f>
        <v>83.31</v>
      </c>
      <c r="G1331" s="57" t="str">
        <f>IF(OR(E1331="营业",E1331="装修中"),VLOOKUP(C1331,[2]当前组织架构!C:H,6,0),"")</f>
        <v/>
      </c>
      <c r="H1331" s="57" t="str">
        <f>IF(OR(E1331="营业",E1331="装修中"),VLOOKUP(C1331,[2]当前组织架构!C:H,5,0),"")</f>
        <v/>
      </c>
      <c r="I1331" s="58">
        <v>179588.22</v>
      </c>
      <c r="J1331" s="58">
        <v>5230.72</v>
      </c>
      <c r="K1331" s="58">
        <v>174357.5</v>
      </c>
      <c r="L1331" s="58">
        <v>9780</v>
      </c>
      <c r="M1331" s="58">
        <v>11026.4</v>
      </c>
      <c r="N1331" s="58">
        <v>4114.87</v>
      </c>
      <c r="O1331" s="58">
        <v>24157.5</v>
      </c>
      <c r="P1331" s="58">
        <v>0</v>
      </c>
      <c r="Q1331" s="58">
        <v>-500.42473781364498</v>
      </c>
      <c r="R1331" s="58">
        <v>48578.345262186398</v>
      </c>
      <c r="S1331" s="58">
        <v>9307.7526367050195</v>
      </c>
      <c r="T1331" s="58">
        <v>0</v>
      </c>
      <c r="U1331" s="58">
        <v>10112.379999999999</v>
      </c>
      <c r="V1331" s="58">
        <v>67998.477898891404</v>
      </c>
      <c r="W1331" s="58">
        <v>106359.022101109</v>
      </c>
      <c r="X1331" s="58">
        <v>17759.04</v>
      </c>
      <c r="Y1331" s="58">
        <v>4919.3900000000003</v>
      </c>
      <c r="Z1331" s="58">
        <v>1904.2</v>
      </c>
      <c r="AA1331" s="58">
        <v>5261.43</v>
      </c>
      <c r="AB1331" s="58">
        <v>282.252641509434</v>
      </c>
      <c r="AC1331" s="58">
        <v>0</v>
      </c>
      <c r="AD1331" s="58">
        <v>30126.312641509401</v>
      </c>
      <c r="AE1331" s="58">
        <v>3539</v>
      </c>
      <c r="AF1331" s="58">
        <v>0</v>
      </c>
      <c r="AG1331" s="58">
        <v>487.66</v>
      </c>
      <c r="AH1331" s="58">
        <v>327.83</v>
      </c>
      <c r="AI1331" s="58">
        <v>1539.42</v>
      </c>
      <c r="AJ1331" s="58">
        <v>26</v>
      </c>
      <c r="AK1331" s="58">
        <v>33.17</v>
      </c>
      <c r="AL1331" s="58">
        <v>0</v>
      </c>
      <c r="AM1331" s="58">
        <v>724.51</v>
      </c>
      <c r="AN1331" s="58">
        <v>738.88</v>
      </c>
      <c r="AO1331" s="58">
        <v>331.02</v>
      </c>
      <c r="AP1331" s="58">
        <v>0</v>
      </c>
      <c r="AQ1331" s="58">
        <v>264</v>
      </c>
      <c r="AR1331" s="58">
        <v>0</v>
      </c>
      <c r="AS1331" s="58">
        <v>0</v>
      </c>
      <c r="AT1331" s="58">
        <v>0</v>
      </c>
      <c r="AU1331" s="58">
        <v>0</v>
      </c>
      <c r="AV1331" s="58">
        <v>2240.62308864436</v>
      </c>
      <c r="AW1331" s="58">
        <v>10252.113088644401</v>
      </c>
      <c r="AX1331" s="58">
        <v>41686.33</v>
      </c>
      <c r="AY1331" s="58">
        <v>6248.7</v>
      </c>
      <c r="AZ1331" s="58">
        <v>47935.03</v>
      </c>
      <c r="BA1331" s="58">
        <v>18045.566370955199</v>
      </c>
    </row>
    <row r="1332" spans="1:53">
      <c r="A1332" s="56">
        <v>202408</v>
      </c>
      <c r="B1332" s="56" t="s">
        <v>531</v>
      </c>
      <c r="C1332" s="56" t="s">
        <v>204</v>
      </c>
      <c r="D1332" s="56" t="s">
        <v>203</v>
      </c>
      <c r="E1332" s="62" t="str">
        <f>VLOOKUP(C1332,'[2]2024年门店-截止10.31'!A:C,3,0)</f>
        <v>营业</v>
      </c>
      <c r="F1332" s="63">
        <f>VLOOKUP(C1332,[2]面积!A:B,2,0)</f>
        <v>106</v>
      </c>
      <c r="G1332" s="57" t="str">
        <f>IF(OR(E1332="营业",E1332="装修中"),VLOOKUP(C1332,[2]当前组织架构!C:H,6,0),"")</f>
        <v>刘佳</v>
      </c>
      <c r="H1332" s="57" t="str">
        <f>IF(OR(E1332="营业",E1332="装修中"),VLOOKUP(C1332,[2]当前组织架构!C:H,5,0),"")</f>
        <v>王佳</v>
      </c>
      <c r="I1332" s="58">
        <v>225791.6</v>
      </c>
      <c r="J1332" s="58">
        <v>6576.4500000000098</v>
      </c>
      <c r="K1332" s="58">
        <v>219215.15</v>
      </c>
      <c r="L1332" s="58">
        <v>12072.9</v>
      </c>
      <c r="M1332" s="58">
        <v>12980.42</v>
      </c>
      <c r="N1332" s="58">
        <v>8934.32</v>
      </c>
      <c r="O1332" s="58">
        <v>32544.1</v>
      </c>
      <c r="P1332" s="58">
        <v>0</v>
      </c>
      <c r="Q1332" s="58">
        <v>-678.381478300813</v>
      </c>
      <c r="R1332" s="58">
        <v>65853.358521699207</v>
      </c>
      <c r="S1332" s="58">
        <v>12572.7563063455</v>
      </c>
      <c r="T1332" s="58">
        <v>0</v>
      </c>
      <c r="U1332" s="58">
        <v>13102.57</v>
      </c>
      <c r="V1332" s="58">
        <v>91528.684828044701</v>
      </c>
      <c r="W1332" s="58">
        <v>127686.465171955</v>
      </c>
      <c r="X1332" s="58">
        <v>21761.79</v>
      </c>
      <c r="Y1332" s="58">
        <v>5096.3500000000004</v>
      </c>
      <c r="Z1332" s="58">
        <v>0</v>
      </c>
      <c r="AA1332" s="58">
        <v>6258.21</v>
      </c>
      <c r="AB1332" s="58">
        <v>384.75207547169998</v>
      </c>
      <c r="AC1332" s="58">
        <v>0</v>
      </c>
      <c r="AD1332" s="58">
        <v>33501.102075471703</v>
      </c>
      <c r="AE1332" s="58">
        <v>3280</v>
      </c>
      <c r="AF1332" s="58">
        <v>0</v>
      </c>
      <c r="AG1332" s="58">
        <v>596.98</v>
      </c>
      <c r="AH1332" s="58">
        <v>204</v>
      </c>
      <c r="AI1332" s="58">
        <v>215</v>
      </c>
      <c r="AJ1332" s="58">
        <v>182.01</v>
      </c>
      <c r="AK1332" s="58">
        <v>30.16</v>
      </c>
      <c r="AL1332" s="58">
        <v>0</v>
      </c>
      <c r="AM1332" s="58">
        <v>1816.04</v>
      </c>
      <c r="AN1332" s="58">
        <v>1304.92</v>
      </c>
      <c r="AO1332" s="58">
        <v>593.41</v>
      </c>
      <c r="AP1332" s="58">
        <v>0</v>
      </c>
      <c r="AQ1332" s="58">
        <v>150</v>
      </c>
      <c r="AR1332" s="58">
        <v>0</v>
      </c>
      <c r="AS1332" s="58">
        <v>0</v>
      </c>
      <c r="AT1332" s="58">
        <v>0</v>
      </c>
      <c r="AU1332" s="58">
        <v>0</v>
      </c>
      <c r="AV1332" s="58">
        <v>2240.62308864436</v>
      </c>
      <c r="AW1332" s="58">
        <v>10613.1430886444</v>
      </c>
      <c r="AX1332" s="58">
        <v>30864</v>
      </c>
      <c r="AY1332" s="58">
        <v>5109</v>
      </c>
      <c r="AZ1332" s="58">
        <v>35973</v>
      </c>
      <c r="BA1332" s="58">
        <v>47599.2200078389</v>
      </c>
    </row>
    <row r="1333" spans="1:53">
      <c r="A1333" s="56">
        <v>202408</v>
      </c>
      <c r="B1333" s="56" t="s">
        <v>531</v>
      </c>
      <c r="C1333" s="56" t="s">
        <v>206</v>
      </c>
      <c r="D1333" s="56" t="s">
        <v>205</v>
      </c>
      <c r="E1333" s="62" t="str">
        <f>VLOOKUP(C1333,'[2]2024年门店-截止10.31'!A:C,3,0)</f>
        <v>营业</v>
      </c>
      <c r="F1333" s="63">
        <f>VLOOKUP(C1333,[2]面积!A:B,2,0)</f>
        <v>69.650000000000006</v>
      </c>
      <c r="G1333" s="57" t="str">
        <f>IF(OR(E1333="营业",E1333="装修中"),VLOOKUP(C1333,[2]当前组织架构!C:H,6,0),"")</f>
        <v>刘佳</v>
      </c>
      <c r="H1333" s="57" t="str">
        <f>IF(OR(E1333="营业",E1333="装修中"),VLOOKUP(C1333,[2]当前组织架构!C:H,5,0),"")</f>
        <v>王佳</v>
      </c>
      <c r="I1333" s="58">
        <v>153092.65</v>
      </c>
      <c r="J1333" s="58">
        <v>4459.0099999999802</v>
      </c>
      <c r="K1333" s="58">
        <v>148633.64000000001</v>
      </c>
      <c r="L1333" s="58">
        <v>8718.93</v>
      </c>
      <c r="M1333" s="58">
        <v>8970.2000000000007</v>
      </c>
      <c r="N1333" s="58">
        <v>6195.54</v>
      </c>
      <c r="O1333" s="58">
        <v>23349.18</v>
      </c>
      <c r="P1333" s="58">
        <v>0</v>
      </c>
      <c r="Q1333" s="58">
        <v>-481.61327193365003</v>
      </c>
      <c r="R1333" s="58">
        <v>46752.236728066397</v>
      </c>
      <c r="S1333" s="58">
        <v>8979.8376342862193</v>
      </c>
      <c r="T1333" s="58">
        <v>0</v>
      </c>
      <c r="U1333" s="58">
        <v>7753.74</v>
      </c>
      <c r="V1333" s="58">
        <v>63485.814362352598</v>
      </c>
      <c r="W1333" s="58">
        <v>85147.825637647402</v>
      </c>
      <c r="X1333" s="58">
        <v>19052.39</v>
      </c>
      <c r="Y1333" s="58">
        <v>1274.83</v>
      </c>
      <c r="Z1333" s="58">
        <v>891.6</v>
      </c>
      <c r="AA1333" s="58">
        <v>4791.3599999999997</v>
      </c>
      <c r="AB1333" s="58">
        <v>323.23773584906002</v>
      </c>
      <c r="AC1333" s="58">
        <v>0</v>
      </c>
      <c r="AD1333" s="58">
        <v>26333.4177358491</v>
      </c>
      <c r="AE1333" s="58">
        <v>3959.7</v>
      </c>
      <c r="AF1333" s="58">
        <v>0</v>
      </c>
      <c r="AG1333" s="58">
        <v>359.92</v>
      </c>
      <c r="AH1333" s="58">
        <v>108</v>
      </c>
      <c r="AI1333" s="58">
        <v>0</v>
      </c>
      <c r="AJ1333" s="58">
        <v>0</v>
      </c>
      <c r="AK1333" s="58">
        <v>37.21</v>
      </c>
      <c r="AL1333" s="58">
        <v>0</v>
      </c>
      <c r="AM1333" s="58">
        <v>999.36</v>
      </c>
      <c r="AN1333" s="58">
        <v>563.57000000000005</v>
      </c>
      <c r="AO1333" s="58">
        <v>714.62</v>
      </c>
      <c r="AP1333" s="58">
        <v>0</v>
      </c>
      <c r="AQ1333" s="58">
        <v>289.39999999999998</v>
      </c>
      <c r="AR1333" s="58">
        <v>0</v>
      </c>
      <c r="AS1333" s="58">
        <v>0</v>
      </c>
      <c r="AT1333" s="58">
        <v>0</v>
      </c>
      <c r="AU1333" s="58">
        <v>0</v>
      </c>
      <c r="AV1333" s="58">
        <v>2240.62308864436</v>
      </c>
      <c r="AW1333" s="58">
        <v>9272.4030886443597</v>
      </c>
      <c r="AX1333" s="58">
        <v>20508.12</v>
      </c>
      <c r="AY1333" s="58">
        <v>5223.75</v>
      </c>
      <c r="AZ1333" s="58">
        <v>25731.87</v>
      </c>
      <c r="BA1333" s="58">
        <v>23810.134813153902</v>
      </c>
    </row>
    <row r="1334" spans="1:53">
      <c r="A1334" s="56">
        <v>202408</v>
      </c>
      <c r="B1334" s="56" t="s">
        <v>531</v>
      </c>
      <c r="C1334" s="56" t="s">
        <v>208</v>
      </c>
      <c r="D1334" s="56" t="s">
        <v>207</v>
      </c>
      <c r="E1334" s="62" t="str">
        <f>VLOOKUP(C1334,'[2]2024年门店-截止10.31'!A:C,3,0)</f>
        <v>营业</v>
      </c>
      <c r="F1334" s="63">
        <f>VLOOKUP(C1334,[2]面积!A:B,2,0)</f>
        <v>91</v>
      </c>
      <c r="G1334" s="57" t="str">
        <f>IF(OR(E1334="营业",E1334="装修中"),VLOOKUP(C1334,[2]当前组织架构!C:H,6,0),"")</f>
        <v>刘佳</v>
      </c>
      <c r="H1334" s="57" t="str">
        <f>IF(OR(E1334="营业",E1334="装修中"),VLOOKUP(C1334,[2]当前组织架构!C:H,5,0),"")</f>
        <v>袁春福</v>
      </c>
      <c r="I1334" s="58">
        <v>135376.63</v>
      </c>
      <c r="J1334" s="58">
        <v>3943.0100000000102</v>
      </c>
      <c r="K1334" s="58">
        <v>131433.62</v>
      </c>
      <c r="L1334" s="58">
        <v>7191.93</v>
      </c>
      <c r="M1334" s="58">
        <v>6309.87</v>
      </c>
      <c r="N1334" s="58">
        <v>5058.07</v>
      </c>
      <c r="O1334" s="58">
        <v>18746.34</v>
      </c>
      <c r="P1334" s="58">
        <v>0</v>
      </c>
      <c r="Q1334" s="58">
        <v>-380.38749459431801</v>
      </c>
      <c r="R1334" s="58">
        <v>36925.822505405697</v>
      </c>
      <c r="S1334" s="58">
        <v>7159.5463359167998</v>
      </c>
      <c r="T1334" s="58">
        <v>0</v>
      </c>
      <c r="U1334" s="58">
        <v>13599.6</v>
      </c>
      <c r="V1334" s="58">
        <v>57684.968841322501</v>
      </c>
      <c r="W1334" s="58">
        <v>73748.651158677501</v>
      </c>
      <c r="X1334" s="58">
        <v>20238.5</v>
      </c>
      <c r="Y1334" s="58">
        <v>777.62</v>
      </c>
      <c r="Z1334" s="58">
        <v>0</v>
      </c>
      <c r="AA1334" s="58">
        <v>5766.96</v>
      </c>
      <c r="AB1334" s="58">
        <v>390.18415094340003</v>
      </c>
      <c r="AC1334" s="58">
        <v>0</v>
      </c>
      <c r="AD1334" s="58">
        <v>27173.2641509434</v>
      </c>
      <c r="AE1334" s="58">
        <v>4204.2</v>
      </c>
      <c r="AF1334" s="58">
        <v>0</v>
      </c>
      <c r="AG1334" s="58">
        <v>828.75</v>
      </c>
      <c r="AH1334" s="58">
        <v>0</v>
      </c>
      <c r="AI1334" s="58">
        <v>0</v>
      </c>
      <c r="AJ1334" s="58">
        <v>0</v>
      </c>
      <c r="AK1334" s="58">
        <v>32.700000000000003</v>
      </c>
      <c r="AL1334" s="58">
        <v>0</v>
      </c>
      <c r="AM1334" s="58">
        <v>1247.55</v>
      </c>
      <c r="AN1334" s="58">
        <v>767.18</v>
      </c>
      <c r="AO1334" s="58">
        <v>517.02</v>
      </c>
      <c r="AP1334" s="58">
        <v>0</v>
      </c>
      <c r="AQ1334" s="58">
        <v>0</v>
      </c>
      <c r="AR1334" s="58">
        <v>0</v>
      </c>
      <c r="AS1334" s="58">
        <v>0</v>
      </c>
      <c r="AT1334" s="58">
        <v>0</v>
      </c>
      <c r="AU1334" s="58">
        <v>0</v>
      </c>
      <c r="AV1334" s="58">
        <v>2061.8762618862102</v>
      </c>
      <c r="AW1334" s="58">
        <v>9659.2762618862107</v>
      </c>
      <c r="AX1334" s="58">
        <v>8801.34</v>
      </c>
      <c r="AY1334" s="58">
        <v>800</v>
      </c>
      <c r="AZ1334" s="58">
        <v>9601.34</v>
      </c>
      <c r="BA1334" s="58">
        <v>27314.770745847902</v>
      </c>
    </row>
    <row r="1335" spans="1:53">
      <c r="A1335" s="56">
        <v>202408</v>
      </c>
      <c r="B1335" s="56" t="s">
        <v>531</v>
      </c>
      <c r="C1335" s="56" t="s">
        <v>210</v>
      </c>
      <c r="D1335" s="56" t="s">
        <v>209</v>
      </c>
      <c r="E1335" s="62" t="str">
        <f>VLOOKUP(C1335,'[2]2024年门店-截止10.31'!A:C,3,0)</f>
        <v>营业</v>
      </c>
      <c r="F1335" s="63">
        <f>VLOOKUP(C1335,[2]面积!A:B,2,0)</f>
        <v>90.05</v>
      </c>
      <c r="G1335" s="57" t="str">
        <f>IF(OR(E1335="营业",E1335="装修中"),VLOOKUP(C1335,[2]当前组织架构!C:H,6,0),"")</f>
        <v>刘佳</v>
      </c>
      <c r="H1335" s="57" t="str">
        <f>IF(OR(E1335="营业",E1335="装修中"),VLOOKUP(C1335,[2]当前组织架构!C:H,5,0),"")</f>
        <v>袁春福</v>
      </c>
      <c r="I1335" s="58">
        <v>254948.5</v>
      </c>
      <c r="J1335" s="58">
        <v>7425.6799999999903</v>
      </c>
      <c r="K1335" s="58">
        <v>247522.82</v>
      </c>
      <c r="L1335" s="58">
        <v>13434.94</v>
      </c>
      <c r="M1335" s="58">
        <v>17865.86</v>
      </c>
      <c r="N1335" s="58">
        <v>10067.16</v>
      </c>
      <c r="O1335" s="58">
        <v>38502.879999999997</v>
      </c>
      <c r="P1335" s="58">
        <v>0</v>
      </c>
      <c r="Q1335" s="58">
        <v>-814.39172509733999</v>
      </c>
      <c r="R1335" s="58">
        <v>79056.448274902694</v>
      </c>
      <c r="S1335" s="58">
        <v>14968.8493754511</v>
      </c>
      <c r="T1335" s="58">
        <v>0</v>
      </c>
      <c r="U1335" s="58">
        <v>17578.439999999999</v>
      </c>
      <c r="V1335" s="58">
        <v>111603.737650354</v>
      </c>
      <c r="W1335" s="58">
        <v>135919.08234964599</v>
      </c>
      <c r="X1335" s="58">
        <v>25396</v>
      </c>
      <c r="Y1335" s="58">
        <v>3996.57</v>
      </c>
      <c r="Z1335" s="58">
        <v>2289.4299999999998</v>
      </c>
      <c r="AA1335" s="58">
        <v>5679.96</v>
      </c>
      <c r="AB1335" s="58">
        <v>441.91735849057</v>
      </c>
      <c r="AC1335" s="58">
        <v>0</v>
      </c>
      <c r="AD1335" s="58">
        <v>37803.877358490601</v>
      </c>
      <c r="AE1335" s="58">
        <v>6528</v>
      </c>
      <c r="AF1335" s="58">
        <v>49</v>
      </c>
      <c r="AG1335" s="58">
        <v>642.88</v>
      </c>
      <c r="AH1335" s="58">
        <v>150</v>
      </c>
      <c r="AI1335" s="58">
        <v>0</v>
      </c>
      <c r="AJ1335" s="58">
        <v>94.81</v>
      </c>
      <c r="AK1335" s="58">
        <v>34.33</v>
      </c>
      <c r="AL1335" s="58">
        <v>0</v>
      </c>
      <c r="AM1335" s="58">
        <v>858.4</v>
      </c>
      <c r="AN1335" s="58">
        <v>738.88</v>
      </c>
      <c r="AO1335" s="58">
        <v>553.05999999999995</v>
      </c>
      <c r="AP1335" s="58">
        <v>0</v>
      </c>
      <c r="AQ1335" s="58">
        <v>0</v>
      </c>
      <c r="AR1335" s="58">
        <v>0</v>
      </c>
      <c r="AS1335" s="58">
        <v>0</v>
      </c>
      <c r="AT1335" s="58">
        <v>0</v>
      </c>
      <c r="AU1335" s="58">
        <v>0</v>
      </c>
      <c r="AV1335" s="58">
        <v>2061.8762618862102</v>
      </c>
      <c r="AW1335" s="58">
        <v>11711.236261886201</v>
      </c>
      <c r="AX1335" s="58">
        <v>17799.63</v>
      </c>
      <c r="AY1335" s="58">
        <v>8104.5</v>
      </c>
      <c r="AZ1335" s="58">
        <v>25904.13</v>
      </c>
      <c r="BA1335" s="58">
        <v>60499.838729269199</v>
      </c>
    </row>
    <row r="1336" spans="1:53">
      <c r="A1336" s="56">
        <v>202408</v>
      </c>
      <c r="B1336" s="56" t="s">
        <v>531</v>
      </c>
      <c r="C1336" s="56" t="s">
        <v>214</v>
      </c>
      <c r="D1336" s="56" t="s">
        <v>213</v>
      </c>
      <c r="E1336" s="62" t="str">
        <f>VLOOKUP(C1336,'[2]2024年门店-截止10.31'!A:C,3,0)</f>
        <v>营业</v>
      </c>
      <c r="F1336" s="63">
        <f>VLOOKUP(C1336,[2]面积!A:B,2,0)</f>
        <v>109</v>
      </c>
      <c r="G1336" s="57" t="str">
        <f>IF(OR(E1336="营业",E1336="装修中"),VLOOKUP(C1336,[2]当前组织架构!C:H,6,0),"")</f>
        <v>刘佳</v>
      </c>
      <c r="H1336" s="57" t="str">
        <f>IF(OR(E1336="营业",E1336="装修中"),VLOOKUP(C1336,[2]当前组织架构!C:H,5,0),"")</f>
        <v>巨伦</v>
      </c>
      <c r="I1336" s="58">
        <v>170333.56</v>
      </c>
      <c r="J1336" s="58">
        <v>9641.5199999999895</v>
      </c>
      <c r="K1336" s="58">
        <v>160692.04</v>
      </c>
      <c r="L1336" s="58">
        <v>9152.49</v>
      </c>
      <c r="M1336" s="58">
        <v>8849.27</v>
      </c>
      <c r="N1336" s="58">
        <v>6822.45</v>
      </c>
      <c r="O1336" s="58">
        <v>23331.4</v>
      </c>
      <c r="P1336" s="58">
        <v>0</v>
      </c>
      <c r="Q1336" s="58">
        <v>-491.01186742263798</v>
      </c>
      <c r="R1336" s="58">
        <v>47664.598132577397</v>
      </c>
      <c r="S1336" s="58">
        <v>9050.8263944682294</v>
      </c>
      <c r="T1336" s="58">
        <v>0</v>
      </c>
      <c r="U1336" s="58">
        <v>2554.44</v>
      </c>
      <c r="V1336" s="58">
        <v>59269.864527045604</v>
      </c>
      <c r="W1336" s="58">
        <v>101422.175472954</v>
      </c>
      <c r="X1336" s="58">
        <v>19523</v>
      </c>
      <c r="Y1336" s="58">
        <v>1390</v>
      </c>
      <c r="Z1336" s="58">
        <v>880.18</v>
      </c>
      <c r="AA1336" s="58">
        <v>3699.44</v>
      </c>
      <c r="AB1336" s="58">
        <v>224.125283018868</v>
      </c>
      <c r="AC1336" s="58">
        <v>0</v>
      </c>
      <c r="AD1336" s="58">
        <v>25716.745283018899</v>
      </c>
      <c r="AE1336" s="58">
        <v>5153.6400000000003</v>
      </c>
      <c r="AF1336" s="58">
        <v>590</v>
      </c>
      <c r="AG1336" s="58">
        <v>664.06</v>
      </c>
      <c r="AH1336" s="58">
        <v>594</v>
      </c>
      <c r="AI1336" s="58">
        <v>0</v>
      </c>
      <c r="AJ1336" s="58">
        <v>0</v>
      </c>
      <c r="AK1336" s="58">
        <v>42.49</v>
      </c>
      <c r="AL1336" s="58">
        <v>0</v>
      </c>
      <c r="AM1336" s="58">
        <v>871.88</v>
      </c>
      <c r="AN1336" s="58">
        <v>2220.02</v>
      </c>
      <c r="AO1336" s="58">
        <v>800.07</v>
      </c>
      <c r="AP1336" s="58">
        <v>0</v>
      </c>
      <c r="AQ1336" s="58">
        <v>290</v>
      </c>
      <c r="AR1336" s="58">
        <v>0</v>
      </c>
      <c r="AS1336" s="58">
        <v>0</v>
      </c>
      <c r="AT1336" s="58">
        <v>0</v>
      </c>
      <c r="AU1336" s="58">
        <v>0</v>
      </c>
      <c r="AV1336" s="58">
        <v>2668.7228527953098</v>
      </c>
      <c r="AW1336" s="58">
        <v>13894.882852795299</v>
      </c>
      <c r="AX1336" s="58">
        <v>18885.9714285714</v>
      </c>
      <c r="AY1336" s="58">
        <v>8226.4150943396198</v>
      </c>
      <c r="AZ1336" s="58">
        <v>27112.386522911002</v>
      </c>
      <c r="BA1336" s="58">
        <v>34698.160814228802</v>
      </c>
    </row>
    <row r="1337" spans="1:53">
      <c r="A1337" s="56">
        <v>202408</v>
      </c>
      <c r="B1337" s="56" t="s">
        <v>531</v>
      </c>
      <c r="C1337" s="56" t="s">
        <v>216</v>
      </c>
      <c r="D1337" s="56" t="s">
        <v>215</v>
      </c>
      <c r="E1337" s="62" t="str">
        <f>VLOOKUP(C1337,'[2]2024年门店-截止10.31'!A:C,3,0)</f>
        <v>营业</v>
      </c>
      <c r="F1337" s="63">
        <f>VLOOKUP(C1337,[2]面积!A:B,2,0)</f>
        <v>110</v>
      </c>
      <c r="G1337" s="57" t="str">
        <f>IF(OR(E1337="营业",E1337="装修中"),VLOOKUP(C1337,[2]当前组织架构!C:H,6,0),"")</f>
        <v>刘佳</v>
      </c>
      <c r="H1337" s="57" t="str">
        <f>IF(OR(E1337="营业",E1337="装修中"),VLOOKUP(C1337,[2]当前组织架构!C:H,5,0),"")</f>
        <v>巨伦</v>
      </c>
      <c r="I1337" s="58">
        <v>151352.89000000001</v>
      </c>
      <c r="J1337" s="58">
        <v>8567.1400000000103</v>
      </c>
      <c r="K1337" s="58">
        <v>142785.75</v>
      </c>
      <c r="L1337" s="58">
        <v>8025.23</v>
      </c>
      <c r="M1337" s="58">
        <v>9615.07</v>
      </c>
      <c r="N1337" s="58">
        <v>7199.26</v>
      </c>
      <c r="O1337" s="58">
        <v>21714.65</v>
      </c>
      <c r="P1337" s="58">
        <v>0</v>
      </c>
      <c r="Q1337" s="58">
        <v>-474.68341878517703</v>
      </c>
      <c r="R1337" s="58">
        <v>46079.526581214799</v>
      </c>
      <c r="S1337" s="58">
        <v>8564.6827142891907</v>
      </c>
      <c r="T1337" s="58">
        <v>0</v>
      </c>
      <c r="U1337" s="58">
        <v>2597.84</v>
      </c>
      <c r="V1337" s="58">
        <v>57242.049295504003</v>
      </c>
      <c r="W1337" s="58">
        <v>85543.700704496005</v>
      </c>
      <c r="X1337" s="58">
        <v>17007</v>
      </c>
      <c r="Y1337" s="58">
        <v>2700</v>
      </c>
      <c r="Z1337" s="58">
        <v>0</v>
      </c>
      <c r="AA1337" s="58">
        <v>3797.44</v>
      </c>
      <c r="AB1337" s="58">
        <v>223.607169811321</v>
      </c>
      <c r="AC1337" s="58">
        <v>0</v>
      </c>
      <c r="AD1337" s="58">
        <v>23728.0471698113</v>
      </c>
      <c r="AE1337" s="58">
        <v>11749</v>
      </c>
      <c r="AF1337" s="58">
        <v>0</v>
      </c>
      <c r="AG1337" s="58">
        <v>294.60000000000002</v>
      </c>
      <c r="AH1337" s="58">
        <v>0</v>
      </c>
      <c r="AI1337" s="58">
        <v>0</v>
      </c>
      <c r="AJ1337" s="58">
        <v>16.809999999999999</v>
      </c>
      <c r="AK1337" s="58">
        <v>32.96</v>
      </c>
      <c r="AL1337" s="58">
        <v>0</v>
      </c>
      <c r="AM1337" s="58">
        <v>782</v>
      </c>
      <c r="AN1337" s="58">
        <v>521.9</v>
      </c>
      <c r="AO1337" s="58">
        <v>563.84</v>
      </c>
      <c r="AP1337" s="58">
        <v>0</v>
      </c>
      <c r="AQ1337" s="58">
        <v>650</v>
      </c>
      <c r="AR1337" s="58">
        <v>0</v>
      </c>
      <c r="AS1337" s="58">
        <v>0</v>
      </c>
      <c r="AT1337" s="58">
        <v>0</v>
      </c>
      <c r="AU1337" s="58">
        <v>0</v>
      </c>
      <c r="AV1337" s="58">
        <v>2668.7228527953098</v>
      </c>
      <c r="AW1337" s="58">
        <v>17279.832852795302</v>
      </c>
      <c r="AX1337" s="58">
        <v>17525.790476190501</v>
      </c>
      <c r="AY1337" s="58">
        <v>4629.4811320754698</v>
      </c>
      <c r="AZ1337" s="58">
        <v>22155.271608266001</v>
      </c>
      <c r="BA1337" s="58">
        <v>22380.549073623399</v>
      </c>
    </row>
    <row r="1338" spans="1:53">
      <c r="A1338" s="56">
        <v>202408</v>
      </c>
      <c r="B1338" s="56" t="s">
        <v>531</v>
      </c>
      <c r="C1338" s="56" t="s">
        <v>218</v>
      </c>
      <c r="D1338" s="56" t="s">
        <v>217</v>
      </c>
      <c r="E1338" s="62" t="str">
        <f>VLOOKUP(C1338,'[2]2024年门店-截止10.31'!A:C,3,0)</f>
        <v>营业</v>
      </c>
      <c r="F1338" s="63">
        <f>VLOOKUP(C1338,[2]面积!A:B,2,0)</f>
        <v>80</v>
      </c>
      <c r="G1338" s="57" t="str">
        <f>IF(OR(E1338="营业",E1338="装修中"),VLOOKUP(C1338,[2]当前组织架构!C:H,6,0),"")</f>
        <v>刘佳</v>
      </c>
      <c r="H1338" s="57" t="str">
        <f>IF(OR(E1338="营业",E1338="装修中"),VLOOKUP(C1338,[2]当前组织架构!C:H,5,0),"")</f>
        <v>袁春福</v>
      </c>
      <c r="I1338" s="58">
        <v>121342.51</v>
      </c>
      <c r="J1338" s="58">
        <v>3534.25</v>
      </c>
      <c r="K1338" s="58">
        <v>117808.26</v>
      </c>
      <c r="L1338" s="58">
        <v>7041.39</v>
      </c>
      <c r="M1338" s="58">
        <v>8979.5400000000009</v>
      </c>
      <c r="N1338" s="58">
        <v>5798.83</v>
      </c>
      <c r="O1338" s="58">
        <v>18325.240000000002</v>
      </c>
      <c r="P1338" s="58">
        <v>0</v>
      </c>
      <c r="Q1338" s="58">
        <v>-409.332815380841</v>
      </c>
      <c r="R1338" s="58">
        <v>39735.667184619197</v>
      </c>
      <c r="S1338" s="58">
        <v>7297.5048410548097</v>
      </c>
      <c r="T1338" s="58">
        <v>0</v>
      </c>
      <c r="U1338" s="58">
        <v>8834.1299999999992</v>
      </c>
      <c r="V1338" s="58">
        <v>55867.302025673998</v>
      </c>
      <c r="W1338" s="58">
        <v>61940.957974325996</v>
      </c>
      <c r="X1338" s="58">
        <v>17740.25</v>
      </c>
      <c r="Y1338" s="58">
        <v>2986</v>
      </c>
      <c r="Z1338" s="58">
        <v>1268.23</v>
      </c>
      <c r="AA1338" s="58">
        <v>4300.22</v>
      </c>
      <c r="AB1338" s="58">
        <v>1006.90150943396</v>
      </c>
      <c r="AC1338" s="58">
        <v>0</v>
      </c>
      <c r="AD1338" s="58">
        <v>27301.601509434</v>
      </c>
      <c r="AE1338" s="58">
        <v>3847.4</v>
      </c>
      <c r="AF1338" s="58">
        <v>0</v>
      </c>
      <c r="AG1338" s="58">
        <v>394.16</v>
      </c>
      <c r="AH1338" s="58">
        <v>135</v>
      </c>
      <c r="AI1338" s="58">
        <v>0</v>
      </c>
      <c r="AJ1338" s="58">
        <v>60.4</v>
      </c>
      <c r="AK1338" s="58">
        <v>31.73</v>
      </c>
      <c r="AL1338" s="58">
        <v>0</v>
      </c>
      <c r="AM1338" s="58">
        <v>606.29999999999995</v>
      </c>
      <c r="AN1338" s="58">
        <v>767.18</v>
      </c>
      <c r="AO1338" s="58">
        <v>450.15</v>
      </c>
      <c r="AP1338" s="58">
        <v>0</v>
      </c>
      <c r="AQ1338" s="58">
        <v>0</v>
      </c>
      <c r="AR1338" s="58">
        <v>0</v>
      </c>
      <c r="AS1338" s="58">
        <v>0</v>
      </c>
      <c r="AT1338" s="58">
        <v>0</v>
      </c>
      <c r="AU1338" s="58">
        <v>0</v>
      </c>
      <c r="AV1338" s="58">
        <v>2061.8762618862102</v>
      </c>
      <c r="AW1338" s="58">
        <v>8354.1962618862108</v>
      </c>
      <c r="AX1338" s="58">
        <v>0</v>
      </c>
      <c r="AY1338" s="58">
        <v>1937</v>
      </c>
      <c r="AZ1338" s="58">
        <v>1937</v>
      </c>
      <c r="BA1338" s="58">
        <v>24348.160203005798</v>
      </c>
    </row>
    <row r="1339" spans="1:53">
      <c r="A1339" s="56">
        <v>202408</v>
      </c>
      <c r="B1339" s="56" t="s">
        <v>531</v>
      </c>
      <c r="C1339" s="56" t="s">
        <v>220</v>
      </c>
      <c r="D1339" s="56" t="s">
        <v>219</v>
      </c>
      <c r="E1339" s="62" t="str">
        <f>VLOOKUP(C1339,'[2]2024年门店-截止10.31'!A:C,3,0)</f>
        <v>营业</v>
      </c>
      <c r="F1339" s="63">
        <f>VLOOKUP(C1339,[2]面积!A:B,2,0)</f>
        <v>99</v>
      </c>
      <c r="G1339" s="57" t="str">
        <f>IF(OR(E1339="营业",E1339="装修中"),VLOOKUP(C1339,[2]当前组织架构!C:H,6,0),"")</f>
        <v>刘佳</v>
      </c>
      <c r="H1339" s="57" t="str">
        <f>IF(OR(E1339="营业",E1339="装修中"),VLOOKUP(C1339,[2]当前组织架构!C:H,5,0),"")</f>
        <v>袁春福</v>
      </c>
      <c r="I1339" s="58">
        <v>198136.91</v>
      </c>
      <c r="J1339" s="58">
        <v>5770.9800000000096</v>
      </c>
      <c r="K1339" s="58">
        <v>192365.93</v>
      </c>
      <c r="L1339" s="58">
        <v>9119.09</v>
      </c>
      <c r="M1339" s="58">
        <v>12528.95</v>
      </c>
      <c r="N1339" s="58">
        <v>11184.95</v>
      </c>
      <c r="O1339" s="58">
        <v>29510.18</v>
      </c>
      <c r="P1339" s="58">
        <v>0</v>
      </c>
      <c r="Q1339" s="58">
        <v>-635.67331662389904</v>
      </c>
      <c r="R1339" s="58">
        <v>61707.496683376099</v>
      </c>
      <c r="S1339" s="58">
        <v>11564.3112618491</v>
      </c>
      <c r="T1339" s="58">
        <v>0</v>
      </c>
      <c r="U1339" s="58">
        <v>10795.39</v>
      </c>
      <c r="V1339" s="58">
        <v>84067.197945225198</v>
      </c>
      <c r="W1339" s="58">
        <v>108298.732054775</v>
      </c>
      <c r="X1339" s="58">
        <v>19200</v>
      </c>
      <c r="Y1339" s="58">
        <v>4878.6899999999996</v>
      </c>
      <c r="Z1339" s="58">
        <v>1074.3399999999999</v>
      </c>
      <c r="AA1339" s="58">
        <v>6338.28</v>
      </c>
      <c r="AB1339" s="58">
        <v>520.85981132075995</v>
      </c>
      <c r="AC1339" s="58">
        <v>0</v>
      </c>
      <c r="AD1339" s="58">
        <v>32012.1698113208</v>
      </c>
      <c r="AE1339" s="58">
        <v>6540.47</v>
      </c>
      <c r="AF1339" s="58">
        <v>0</v>
      </c>
      <c r="AG1339" s="58">
        <v>588.91999999999996</v>
      </c>
      <c r="AH1339" s="58">
        <v>618.4</v>
      </c>
      <c r="AI1339" s="58">
        <v>0</v>
      </c>
      <c r="AJ1339" s="58">
        <v>0</v>
      </c>
      <c r="AK1339" s="58">
        <v>31.4</v>
      </c>
      <c r="AL1339" s="58">
        <v>0</v>
      </c>
      <c r="AM1339" s="58">
        <v>553.53</v>
      </c>
      <c r="AN1339" s="58">
        <v>738.88</v>
      </c>
      <c r="AO1339" s="58">
        <v>490.54</v>
      </c>
      <c r="AP1339" s="58">
        <v>0</v>
      </c>
      <c r="AQ1339" s="58">
        <v>0</v>
      </c>
      <c r="AR1339" s="58">
        <v>0</v>
      </c>
      <c r="AS1339" s="58">
        <v>0</v>
      </c>
      <c r="AT1339" s="58">
        <v>0</v>
      </c>
      <c r="AU1339" s="58">
        <v>0</v>
      </c>
      <c r="AV1339" s="58">
        <v>2061.8762618862102</v>
      </c>
      <c r="AW1339" s="58">
        <v>11624.0162618862</v>
      </c>
      <c r="AX1339" s="58">
        <v>18067.5</v>
      </c>
      <c r="AY1339" s="58">
        <v>2970</v>
      </c>
      <c r="AZ1339" s="58">
        <v>21037.5</v>
      </c>
      <c r="BA1339" s="58">
        <v>43625.045981568001</v>
      </c>
    </row>
    <row r="1340" spans="1:53">
      <c r="A1340" s="56">
        <v>202408</v>
      </c>
      <c r="B1340" s="56" t="s">
        <v>531</v>
      </c>
      <c r="C1340" s="56" t="s">
        <v>222</v>
      </c>
      <c r="D1340" s="56" t="s">
        <v>221</v>
      </c>
      <c r="E1340" s="62" t="str">
        <f>VLOOKUP(C1340,'[2]2024年门店-截止10.31'!A:C,3,0)</f>
        <v>营业</v>
      </c>
      <c r="F1340" s="63">
        <f>VLOOKUP(C1340,[2]面积!A:B,2,0)</f>
        <v>102</v>
      </c>
      <c r="G1340" s="57" t="str">
        <f>IF(OR(E1340="营业",E1340="装修中"),VLOOKUP(C1340,[2]当前组织架构!C:H,6,0),"")</f>
        <v>刘佳</v>
      </c>
      <c r="H1340" s="57" t="str">
        <f>IF(OR(E1340="营业",E1340="装修中"),VLOOKUP(C1340,[2]当前组织架构!C:H,5,0),"")</f>
        <v>王佳</v>
      </c>
      <c r="I1340" s="58">
        <v>154152.24</v>
      </c>
      <c r="J1340" s="58">
        <v>4489.87</v>
      </c>
      <c r="K1340" s="58">
        <v>149662.37</v>
      </c>
      <c r="L1340" s="58">
        <v>9445.74</v>
      </c>
      <c r="M1340" s="58">
        <v>8060.18</v>
      </c>
      <c r="N1340" s="58">
        <v>4655.93</v>
      </c>
      <c r="O1340" s="58">
        <v>21139.279999999999</v>
      </c>
      <c r="P1340" s="58">
        <v>0</v>
      </c>
      <c r="Q1340" s="58">
        <v>-441.51384860061802</v>
      </c>
      <c r="R1340" s="58">
        <v>42859.616151399401</v>
      </c>
      <c r="S1340" s="58">
        <v>8173.6339520027304</v>
      </c>
      <c r="T1340" s="58">
        <v>0</v>
      </c>
      <c r="U1340" s="58">
        <v>7019.3</v>
      </c>
      <c r="V1340" s="58">
        <v>58052.5501034021</v>
      </c>
      <c r="W1340" s="58">
        <v>91609.819896597895</v>
      </c>
      <c r="X1340" s="58">
        <v>16761</v>
      </c>
      <c r="Y1340" s="58">
        <v>913.48</v>
      </c>
      <c r="Z1340" s="58">
        <v>820.47</v>
      </c>
      <c r="AA1340" s="58">
        <v>3891.61</v>
      </c>
      <c r="AB1340" s="58">
        <v>296.02490566038</v>
      </c>
      <c r="AC1340" s="58">
        <v>0</v>
      </c>
      <c r="AD1340" s="58">
        <v>22682.584905660398</v>
      </c>
      <c r="AE1340" s="58">
        <v>3942.74</v>
      </c>
      <c r="AF1340" s="58">
        <v>0</v>
      </c>
      <c r="AG1340" s="58">
        <v>308.75</v>
      </c>
      <c r="AH1340" s="58">
        <v>170.33</v>
      </c>
      <c r="AI1340" s="58">
        <v>2022</v>
      </c>
      <c r="AJ1340" s="58">
        <v>0</v>
      </c>
      <c r="AK1340" s="58">
        <v>39.1</v>
      </c>
      <c r="AL1340" s="58">
        <v>0</v>
      </c>
      <c r="AM1340" s="58">
        <v>1010.78</v>
      </c>
      <c r="AN1340" s="58">
        <v>767.18</v>
      </c>
      <c r="AO1340" s="58">
        <v>461.83</v>
      </c>
      <c r="AP1340" s="58">
        <v>0</v>
      </c>
      <c r="AQ1340" s="58">
        <v>150</v>
      </c>
      <c r="AR1340" s="58">
        <v>0</v>
      </c>
      <c r="AS1340" s="58">
        <v>0</v>
      </c>
      <c r="AT1340" s="58">
        <v>0</v>
      </c>
      <c r="AU1340" s="58">
        <v>0</v>
      </c>
      <c r="AV1340" s="58">
        <v>2240.62308864436</v>
      </c>
      <c r="AW1340" s="58">
        <v>11113.3330886444</v>
      </c>
      <c r="AX1340" s="58">
        <v>18207</v>
      </c>
      <c r="AY1340" s="58">
        <v>5100</v>
      </c>
      <c r="AZ1340" s="58">
        <v>23307</v>
      </c>
      <c r="BA1340" s="58">
        <v>34506.901902293102</v>
      </c>
    </row>
    <row r="1341" spans="1:53">
      <c r="A1341" s="56">
        <v>202408</v>
      </c>
      <c r="B1341" s="56" t="s">
        <v>531</v>
      </c>
      <c r="C1341" s="56" t="s">
        <v>228</v>
      </c>
      <c r="D1341" s="56" t="s">
        <v>227</v>
      </c>
      <c r="E1341" s="62" t="str">
        <f>VLOOKUP(C1341,'[2]2024年门店-截止10.31'!A:C,3,0)</f>
        <v>营业</v>
      </c>
      <c r="F1341" s="63">
        <f>VLOOKUP(C1341,[2]面积!A:B,2,0)</f>
        <v>74.84</v>
      </c>
      <c r="G1341" s="57" t="str">
        <f>IF(OR(E1341="营业",E1341="装修中"),VLOOKUP(C1341,[2]当前组织架构!C:H,6,0),"")</f>
        <v>刘佳</v>
      </c>
      <c r="H1341" s="57" t="str">
        <f>IF(OR(E1341="营业",E1341="装修中"),VLOOKUP(C1341,[2]当前组织架构!C:H,5,0),"")</f>
        <v>王佳</v>
      </c>
      <c r="I1341" s="58">
        <v>174293.54</v>
      </c>
      <c r="J1341" s="58">
        <v>5076.5100000000102</v>
      </c>
      <c r="K1341" s="58">
        <v>169217.03</v>
      </c>
      <c r="L1341" s="58">
        <v>10435.530000000001</v>
      </c>
      <c r="M1341" s="58">
        <v>9244.11</v>
      </c>
      <c r="N1341" s="58">
        <v>8716.51</v>
      </c>
      <c r="O1341" s="58">
        <v>26290.28</v>
      </c>
      <c r="P1341" s="58">
        <v>0</v>
      </c>
      <c r="Q1341" s="58">
        <v>-557.60244999445297</v>
      </c>
      <c r="R1341" s="58">
        <v>54128.827550005502</v>
      </c>
      <c r="S1341" s="58">
        <v>10233.0831347735</v>
      </c>
      <c r="T1341" s="58">
        <v>0</v>
      </c>
      <c r="U1341" s="58">
        <v>8478.42</v>
      </c>
      <c r="V1341" s="58">
        <v>72840.330684778994</v>
      </c>
      <c r="W1341" s="58">
        <v>96376.699315221005</v>
      </c>
      <c r="X1341" s="58">
        <v>18022.5</v>
      </c>
      <c r="Y1341" s="58">
        <v>3004.6</v>
      </c>
      <c r="Z1341" s="58">
        <v>1603.32</v>
      </c>
      <c r="AA1341" s="58">
        <v>3499.18</v>
      </c>
      <c r="AB1341" s="58">
        <v>242.92830188679</v>
      </c>
      <c r="AC1341" s="58">
        <v>0</v>
      </c>
      <c r="AD1341" s="58">
        <v>26372.528301886799</v>
      </c>
      <c r="AE1341" s="58">
        <v>3188</v>
      </c>
      <c r="AF1341" s="58">
        <v>127.67</v>
      </c>
      <c r="AG1341" s="58">
        <v>417.86</v>
      </c>
      <c r="AH1341" s="58">
        <v>400</v>
      </c>
      <c r="AI1341" s="58">
        <v>1105</v>
      </c>
      <c r="AJ1341" s="58">
        <v>0</v>
      </c>
      <c r="AK1341" s="58">
        <v>44.28</v>
      </c>
      <c r="AL1341" s="58">
        <v>0</v>
      </c>
      <c r="AM1341" s="58">
        <v>1274.8499999999999</v>
      </c>
      <c r="AN1341" s="58">
        <v>1071.9100000000001</v>
      </c>
      <c r="AO1341" s="58">
        <v>689.37</v>
      </c>
      <c r="AP1341" s="58">
        <v>0</v>
      </c>
      <c r="AQ1341" s="58">
        <v>230</v>
      </c>
      <c r="AR1341" s="58">
        <v>0</v>
      </c>
      <c r="AS1341" s="58">
        <v>0</v>
      </c>
      <c r="AT1341" s="58">
        <v>0</v>
      </c>
      <c r="AU1341" s="58">
        <v>0</v>
      </c>
      <c r="AV1341" s="58">
        <v>2240.62308864436</v>
      </c>
      <c r="AW1341" s="58">
        <v>10789.5630886444</v>
      </c>
      <c r="AX1341" s="58">
        <v>2245.1999999999998</v>
      </c>
      <c r="AY1341" s="58">
        <v>5278.8</v>
      </c>
      <c r="AZ1341" s="58">
        <v>7524</v>
      </c>
      <c r="BA1341" s="58">
        <v>51690.607924689801</v>
      </c>
    </row>
    <row r="1342" spans="1:53">
      <c r="A1342" s="56">
        <v>202408</v>
      </c>
      <c r="B1342" s="56" t="s">
        <v>531</v>
      </c>
      <c r="C1342" s="56" t="s">
        <v>230</v>
      </c>
      <c r="D1342" s="56" t="s">
        <v>229</v>
      </c>
      <c r="E1342" s="62" t="str">
        <f>VLOOKUP(C1342,'[2]2024年门店-截止10.31'!A:C,3,0)</f>
        <v>营业</v>
      </c>
      <c r="F1342" s="63">
        <f>VLOOKUP(C1342,[2]面积!A:B,2,0)</f>
        <v>97.59</v>
      </c>
      <c r="G1342" s="57" t="str">
        <f>IF(OR(E1342="营业",E1342="装修中"),VLOOKUP(C1342,[2]当前组织架构!C:H,6,0),"")</f>
        <v>刘佳</v>
      </c>
      <c r="H1342" s="57" t="str">
        <f>IF(OR(E1342="营业",E1342="装修中"),VLOOKUP(C1342,[2]当前组织架构!C:H,5,0),"")</f>
        <v>袁春福</v>
      </c>
      <c r="I1342" s="58">
        <v>164154.78</v>
      </c>
      <c r="J1342" s="58">
        <v>4781.20999999999</v>
      </c>
      <c r="K1342" s="58">
        <v>159373.57</v>
      </c>
      <c r="L1342" s="58">
        <v>10893.09</v>
      </c>
      <c r="M1342" s="58">
        <v>11935.36</v>
      </c>
      <c r="N1342" s="58">
        <v>7887.23</v>
      </c>
      <c r="O1342" s="58">
        <v>23666.12</v>
      </c>
      <c r="P1342" s="58">
        <v>0</v>
      </c>
      <c r="Q1342" s="58">
        <v>-554.49633327881099</v>
      </c>
      <c r="R1342" s="58">
        <v>53827.3036667212</v>
      </c>
      <c r="S1342" s="58">
        <v>9630.4841331402804</v>
      </c>
      <c r="T1342" s="58">
        <v>0</v>
      </c>
      <c r="U1342" s="58">
        <v>11299.12</v>
      </c>
      <c r="V1342" s="58">
        <v>74756.907799861496</v>
      </c>
      <c r="W1342" s="58">
        <v>84616.662200138497</v>
      </c>
      <c r="X1342" s="58">
        <v>14960</v>
      </c>
      <c r="Y1342" s="58">
        <v>7372</v>
      </c>
      <c r="Z1342" s="58">
        <v>798.93</v>
      </c>
      <c r="AA1342" s="58">
        <v>2909.96</v>
      </c>
      <c r="AB1342" s="58">
        <v>258.78924528302002</v>
      </c>
      <c r="AC1342" s="58">
        <v>0</v>
      </c>
      <c r="AD1342" s="58">
        <v>26299.679245283001</v>
      </c>
      <c r="AE1342" s="58">
        <v>2100</v>
      </c>
      <c r="AF1342" s="58">
        <v>0</v>
      </c>
      <c r="AG1342" s="58">
        <v>120.3</v>
      </c>
      <c r="AH1342" s="58">
        <v>0</v>
      </c>
      <c r="AI1342" s="58">
        <v>0</v>
      </c>
      <c r="AJ1342" s="58">
        <v>78</v>
      </c>
      <c r="AK1342" s="58">
        <v>31.09</v>
      </c>
      <c r="AL1342" s="58">
        <v>0</v>
      </c>
      <c r="AM1342" s="58">
        <v>596.24</v>
      </c>
      <c r="AN1342" s="58">
        <v>767.18</v>
      </c>
      <c r="AO1342" s="58">
        <v>588.04</v>
      </c>
      <c r="AP1342" s="58">
        <v>0</v>
      </c>
      <c r="AQ1342" s="58">
        <v>0</v>
      </c>
      <c r="AR1342" s="58">
        <v>0</v>
      </c>
      <c r="AS1342" s="58">
        <v>0</v>
      </c>
      <c r="AT1342" s="58">
        <v>0</v>
      </c>
      <c r="AU1342" s="58">
        <v>0</v>
      </c>
      <c r="AV1342" s="58">
        <v>2061.8762618862102</v>
      </c>
      <c r="AW1342" s="58">
        <v>6342.7262618862096</v>
      </c>
      <c r="AX1342" s="58">
        <v>0</v>
      </c>
      <c r="AY1342" s="58">
        <v>6245.76</v>
      </c>
      <c r="AZ1342" s="58">
        <v>6245.76</v>
      </c>
      <c r="BA1342" s="58">
        <v>45728.496692969296</v>
      </c>
    </row>
    <row r="1343" spans="1:53">
      <c r="A1343" s="56">
        <v>202408</v>
      </c>
      <c r="B1343" s="56" t="s">
        <v>532</v>
      </c>
      <c r="C1343" s="56" t="s">
        <v>234</v>
      </c>
      <c r="D1343" s="56" t="s">
        <v>233</v>
      </c>
      <c r="E1343" s="62" t="str">
        <f>VLOOKUP(C1343,'[2]2024年门店-截止10.31'!A:C,3,0)</f>
        <v>营业</v>
      </c>
      <c r="F1343" s="63">
        <f>VLOOKUP(C1343,[2]面积!A:B,2,0)</f>
        <v>39</v>
      </c>
      <c r="G1343" s="57" t="str">
        <f>IF(OR(E1343="营业",E1343="装修中"),VLOOKUP(C1343,[2]当前组织架构!C:H,6,0),"")</f>
        <v>江远洋</v>
      </c>
      <c r="H1343" s="57" t="str">
        <f>IF(OR(E1343="营业",E1343="装修中"),VLOOKUP(C1343,[2]当前组织架构!C:H,5,0),"")</f>
        <v>郭静</v>
      </c>
      <c r="I1343" s="58">
        <v>233541.21</v>
      </c>
      <c r="J1343" s="58">
        <v>6802.1699999999801</v>
      </c>
      <c r="K1343" s="58">
        <v>226739.04</v>
      </c>
      <c r="L1343" s="58">
        <v>12258.7</v>
      </c>
      <c r="M1343" s="58">
        <v>16498.25</v>
      </c>
      <c r="N1343" s="58">
        <v>12141.09</v>
      </c>
      <c r="O1343" s="58">
        <v>35412.17</v>
      </c>
      <c r="P1343" s="58">
        <v>0</v>
      </c>
      <c r="Q1343" s="58">
        <v>41.698592719705303</v>
      </c>
      <c r="R1343" s="58">
        <v>76351.908592719701</v>
      </c>
      <c r="S1343" s="58">
        <v>18864.77685876</v>
      </c>
      <c r="T1343" s="58">
        <v>0</v>
      </c>
      <c r="U1343" s="58">
        <v>1522.61</v>
      </c>
      <c r="V1343" s="58">
        <v>96739.295451479702</v>
      </c>
      <c r="W1343" s="58">
        <v>129999.74454852</v>
      </c>
      <c r="X1343" s="58">
        <v>25562.66</v>
      </c>
      <c r="Y1343" s="58">
        <v>0</v>
      </c>
      <c r="Z1343" s="58">
        <v>3297.89</v>
      </c>
      <c r="AA1343" s="58">
        <v>5702.54</v>
      </c>
      <c r="AB1343" s="58">
        <v>433.83490566038</v>
      </c>
      <c r="AC1343" s="58">
        <v>0</v>
      </c>
      <c r="AD1343" s="58">
        <v>34996.924905660402</v>
      </c>
      <c r="AE1343" s="58">
        <v>3185.54</v>
      </c>
      <c r="AF1343" s="58">
        <v>0</v>
      </c>
      <c r="AG1343" s="58">
        <v>997.73</v>
      </c>
      <c r="AH1343" s="58">
        <v>195.2</v>
      </c>
      <c r="AI1343" s="58">
        <v>283.19</v>
      </c>
      <c r="AJ1343" s="58">
        <v>0</v>
      </c>
      <c r="AK1343" s="58">
        <v>26.34</v>
      </c>
      <c r="AL1343" s="58">
        <v>0</v>
      </c>
      <c r="AM1343" s="58">
        <v>740.26</v>
      </c>
      <c r="AN1343" s="58">
        <v>738.88</v>
      </c>
      <c r="AO1343" s="58">
        <v>550.03</v>
      </c>
      <c r="AP1343" s="58">
        <v>0</v>
      </c>
      <c r="AQ1343" s="58">
        <v>150</v>
      </c>
      <c r="AR1343" s="58">
        <v>0</v>
      </c>
      <c r="AS1343" s="58">
        <v>0</v>
      </c>
      <c r="AT1343" s="58">
        <v>0</v>
      </c>
      <c r="AU1343" s="58">
        <v>0</v>
      </c>
      <c r="AV1343" s="58">
        <v>1720.0135931560401</v>
      </c>
      <c r="AW1343" s="58">
        <v>8587.1835931560399</v>
      </c>
      <c r="AX1343" s="58">
        <v>23288.16</v>
      </c>
      <c r="AY1343" s="58">
        <v>2730</v>
      </c>
      <c r="AZ1343" s="58">
        <v>26018.16</v>
      </c>
      <c r="BA1343" s="58">
        <v>60397.476049703597</v>
      </c>
    </row>
    <row r="1344" spans="1:53">
      <c r="A1344" s="56">
        <v>202408</v>
      </c>
      <c r="B1344" s="56" t="s">
        <v>532</v>
      </c>
      <c r="C1344" s="56" t="s">
        <v>236</v>
      </c>
      <c r="D1344" s="56" t="s">
        <v>235</v>
      </c>
      <c r="E1344" s="62" t="str">
        <f>VLOOKUP(C1344,'[2]2024年门店-截止10.31'!A:C,3,0)</f>
        <v>营业</v>
      </c>
      <c r="F1344" s="63">
        <f>VLOOKUP(C1344,[2]面积!A:B,2,0)</f>
        <v>65</v>
      </c>
      <c r="G1344" s="57" t="str">
        <f>IF(OR(E1344="营业",E1344="装修中"),VLOOKUP(C1344,[2]当前组织架构!C:H,6,0),"")</f>
        <v>江远洋</v>
      </c>
      <c r="H1344" s="57" t="str">
        <f>IF(OR(E1344="营业",E1344="装修中"),VLOOKUP(C1344,[2]当前组织架构!C:H,5,0),"")</f>
        <v>郭静</v>
      </c>
      <c r="I1344" s="58">
        <v>246256.21</v>
      </c>
      <c r="J1344" s="58">
        <v>7172.5099999999802</v>
      </c>
      <c r="K1344" s="58">
        <v>239083.7</v>
      </c>
      <c r="L1344" s="58">
        <v>13009.17</v>
      </c>
      <c r="M1344" s="58">
        <v>11851.3</v>
      </c>
      <c r="N1344" s="58">
        <v>8810.2999999999993</v>
      </c>
      <c r="O1344" s="58">
        <v>33296.239999999998</v>
      </c>
      <c r="P1344" s="58">
        <v>0</v>
      </c>
      <c r="Q1344" s="58">
        <v>36.593138397161098</v>
      </c>
      <c r="R1344" s="58">
        <v>67003.6031383972</v>
      </c>
      <c r="S1344" s="58">
        <v>17310.600837534301</v>
      </c>
      <c r="T1344" s="58">
        <v>0</v>
      </c>
      <c r="U1344" s="58">
        <v>1517.89</v>
      </c>
      <c r="V1344" s="58">
        <v>85832.093975931493</v>
      </c>
      <c r="W1344" s="58">
        <v>153251.60602406799</v>
      </c>
      <c r="X1344" s="58">
        <v>32472.5</v>
      </c>
      <c r="Y1344" s="58">
        <v>45.25</v>
      </c>
      <c r="Z1344" s="58">
        <v>2342.3200000000002</v>
      </c>
      <c r="AA1344" s="58">
        <v>6720.02</v>
      </c>
      <c r="AB1344" s="58">
        <v>489.52320754716999</v>
      </c>
      <c r="AC1344" s="58">
        <v>0</v>
      </c>
      <c r="AD1344" s="58">
        <v>42069.613207547198</v>
      </c>
      <c r="AE1344" s="58">
        <v>5345.53</v>
      </c>
      <c r="AF1344" s="58">
        <v>0</v>
      </c>
      <c r="AG1344" s="58">
        <v>522.52</v>
      </c>
      <c r="AH1344" s="58">
        <v>160</v>
      </c>
      <c r="AI1344" s="58">
        <v>0</v>
      </c>
      <c r="AJ1344" s="58">
        <v>0</v>
      </c>
      <c r="AK1344" s="58">
        <v>23.14</v>
      </c>
      <c r="AL1344" s="58">
        <v>0</v>
      </c>
      <c r="AM1344" s="58">
        <v>1020.63</v>
      </c>
      <c r="AN1344" s="58">
        <v>847.38</v>
      </c>
      <c r="AO1344" s="58">
        <v>665.04</v>
      </c>
      <c r="AP1344" s="58">
        <v>0</v>
      </c>
      <c r="AQ1344" s="58">
        <v>150</v>
      </c>
      <c r="AR1344" s="58">
        <v>0</v>
      </c>
      <c r="AS1344" s="58">
        <v>0</v>
      </c>
      <c r="AT1344" s="58">
        <v>0</v>
      </c>
      <c r="AU1344" s="58">
        <v>0</v>
      </c>
      <c r="AV1344" s="58">
        <v>1720.0135931560401</v>
      </c>
      <c r="AW1344" s="58">
        <v>10454.253593156</v>
      </c>
      <c r="AX1344" s="58">
        <v>24759.95</v>
      </c>
      <c r="AY1344" s="58">
        <v>5803.53</v>
      </c>
      <c r="AZ1344" s="58">
        <v>30563.48</v>
      </c>
      <c r="BA1344" s="58">
        <v>70164.259223364803</v>
      </c>
    </row>
    <row r="1345" spans="1:53">
      <c r="A1345" s="56">
        <v>202408</v>
      </c>
      <c r="B1345" s="56" t="s">
        <v>532</v>
      </c>
      <c r="C1345" s="56" t="s">
        <v>238</v>
      </c>
      <c r="D1345" s="56" t="s">
        <v>237</v>
      </c>
      <c r="E1345" s="62" t="str">
        <f>VLOOKUP(C1345,'[2]2024年门店-截止10.31'!A:C,3,0)</f>
        <v>营业</v>
      </c>
      <c r="F1345" s="63">
        <f>VLOOKUP(C1345,[2]面积!A:B,2,0)</f>
        <v>65</v>
      </c>
      <c r="G1345" s="57" t="str">
        <f>IF(OR(E1345="营业",E1345="装修中"),VLOOKUP(C1345,[2]当前组织架构!C:H,6,0),"")</f>
        <v>江远洋</v>
      </c>
      <c r="H1345" s="57" t="str">
        <f>IF(OR(E1345="营业",E1345="装修中"),VLOOKUP(C1345,[2]当前组织架构!C:H,5,0),"")</f>
        <v>郭静</v>
      </c>
      <c r="I1345" s="58">
        <v>204791.79</v>
      </c>
      <c r="J1345" s="58">
        <v>5964.81</v>
      </c>
      <c r="K1345" s="58">
        <v>198826.98</v>
      </c>
      <c r="L1345" s="58">
        <v>10521.98</v>
      </c>
      <c r="M1345" s="58">
        <v>10011.93</v>
      </c>
      <c r="N1345" s="58">
        <v>6691</v>
      </c>
      <c r="O1345" s="58">
        <v>26546.33</v>
      </c>
      <c r="P1345" s="58">
        <v>0</v>
      </c>
      <c r="Q1345" s="58">
        <v>29.382503819522</v>
      </c>
      <c r="R1345" s="58">
        <v>53800.622503819497</v>
      </c>
      <c r="S1345" s="58">
        <v>13835.262263864901</v>
      </c>
      <c r="T1345" s="58">
        <v>0</v>
      </c>
      <c r="U1345" s="58">
        <v>5174.34</v>
      </c>
      <c r="V1345" s="58">
        <v>72810.224767684398</v>
      </c>
      <c r="W1345" s="58">
        <v>126016.75523231601</v>
      </c>
      <c r="X1345" s="58">
        <v>18352.990000000002</v>
      </c>
      <c r="Y1345" s="58">
        <v>1470.68</v>
      </c>
      <c r="Z1345" s="58">
        <v>1237</v>
      </c>
      <c r="AA1345" s="58">
        <v>3584.29</v>
      </c>
      <c r="AB1345" s="58">
        <v>312.71962264151</v>
      </c>
      <c r="AC1345" s="58">
        <v>0</v>
      </c>
      <c r="AD1345" s="58">
        <v>24957.679622641499</v>
      </c>
      <c r="AE1345" s="58">
        <v>3899.23</v>
      </c>
      <c r="AF1345" s="58">
        <v>0</v>
      </c>
      <c r="AG1345" s="58">
        <v>468.48</v>
      </c>
      <c r="AH1345" s="58">
        <v>264.2</v>
      </c>
      <c r="AI1345" s="58">
        <v>115</v>
      </c>
      <c r="AJ1345" s="58">
        <v>0</v>
      </c>
      <c r="AK1345" s="58">
        <v>39.770000000000003</v>
      </c>
      <c r="AL1345" s="58">
        <v>0</v>
      </c>
      <c r="AM1345" s="58">
        <v>927.46</v>
      </c>
      <c r="AN1345" s="58">
        <v>738.88</v>
      </c>
      <c r="AO1345" s="58">
        <v>566.97</v>
      </c>
      <c r="AP1345" s="58">
        <v>0</v>
      </c>
      <c r="AQ1345" s="58">
        <v>284.5</v>
      </c>
      <c r="AR1345" s="58">
        <v>0</v>
      </c>
      <c r="AS1345" s="58">
        <v>0</v>
      </c>
      <c r="AT1345" s="58">
        <v>0</v>
      </c>
      <c r="AU1345" s="58">
        <v>0</v>
      </c>
      <c r="AV1345" s="58">
        <v>1720.0135931560401</v>
      </c>
      <c r="AW1345" s="58">
        <v>9024.5035931560396</v>
      </c>
      <c r="AX1345" s="58">
        <v>20996.73</v>
      </c>
      <c r="AY1345" s="58">
        <v>4550</v>
      </c>
      <c r="AZ1345" s="58">
        <v>25546.73</v>
      </c>
      <c r="BA1345" s="58">
        <v>66487.842016518494</v>
      </c>
    </row>
    <row r="1346" spans="1:53">
      <c r="A1346" s="56">
        <v>202408</v>
      </c>
      <c r="B1346" s="56" t="s">
        <v>532</v>
      </c>
      <c r="C1346" s="56" t="s">
        <v>240</v>
      </c>
      <c r="D1346" s="56" t="s">
        <v>239</v>
      </c>
      <c r="E1346" s="62" t="str">
        <f>VLOOKUP(C1346,'[2]2024年门店-截止10.31'!A:C,3,0)</f>
        <v>已闭店</v>
      </c>
      <c r="F1346" s="63">
        <f>VLOOKUP(C1346,[2]面积!A:B,2,0)</f>
        <v>56</v>
      </c>
      <c r="G1346" s="57" t="str">
        <f>IF(OR(E1346="营业",E1346="装修中"),VLOOKUP(C1346,[2]当前组织架构!C:H,6,0),"")</f>
        <v/>
      </c>
      <c r="H1346" s="57" t="str">
        <f>IF(OR(E1346="营业",E1346="装修中"),VLOOKUP(C1346,[2]当前组织架构!C:H,5,0),"")</f>
        <v/>
      </c>
      <c r="I1346" s="58">
        <v>172806.79</v>
      </c>
      <c r="J1346" s="58">
        <v>5033.21000000002</v>
      </c>
      <c r="K1346" s="58">
        <v>167773.58</v>
      </c>
      <c r="L1346" s="58">
        <v>8846.15</v>
      </c>
      <c r="M1346" s="58">
        <v>9145.91</v>
      </c>
      <c r="N1346" s="58">
        <v>9852.84</v>
      </c>
      <c r="O1346" s="58">
        <v>24414.91</v>
      </c>
      <c r="P1346" s="58">
        <v>0</v>
      </c>
      <c r="Q1346" s="58">
        <v>28.556605109580801</v>
      </c>
      <c r="R1346" s="58">
        <v>52288.366605109601</v>
      </c>
      <c r="S1346" s="58">
        <v>12974.873855608999</v>
      </c>
      <c r="T1346" s="58">
        <v>0</v>
      </c>
      <c r="U1346" s="58">
        <v>5091.8500000000004</v>
      </c>
      <c r="V1346" s="58">
        <v>70355.090460718595</v>
      </c>
      <c r="W1346" s="58">
        <v>97418.489539281407</v>
      </c>
      <c r="X1346" s="58">
        <v>19896.080000000002</v>
      </c>
      <c r="Y1346" s="58">
        <v>566.76</v>
      </c>
      <c r="Z1346" s="58">
        <v>999.29</v>
      </c>
      <c r="AA1346" s="58">
        <v>5176.74</v>
      </c>
      <c r="AB1346" s="58">
        <v>287.17811320754703</v>
      </c>
      <c r="AC1346" s="58">
        <v>0</v>
      </c>
      <c r="AD1346" s="58">
        <v>26926.048113207598</v>
      </c>
      <c r="AE1346" s="58">
        <v>3205.96</v>
      </c>
      <c r="AF1346" s="58">
        <v>0</v>
      </c>
      <c r="AG1346" s="58">
        <v>234.13</v>
      </c>
      <c r="AH1346" s="58">
        <v>243</v>
      </c>
      <c r="AI1346" s="58">
        <v>100</v>
      </c>
      <c r="AJ1346" s="58">
        <v>0</v>
      </c>
      <c r="AK1346" s="58">
        <v>27.22</v>
      </c>
      <c r="AL1346" s="58">
        <v>0</v>
      </c>
      <c r="AM1346" s="58">
        <v>509.31</v>
      </c>
      <c r="AN1346" s="58">
        <v>738.88</v>
      </c>
      <c r="AO1346" s="58">
        <v>640.64</v>
      </c>
      <c r="AP1346" s="58">
        <v>0</v>
      </c>
      <c r="AQ1346" s="58">
        <v>150</v>
      </c>
      <c r="AR1346" s="58">
        <v>0</v>
      </c>
      <c r="AS1346" s="58">
        <v>0</v>
      </c>
      <c r="AT1346" s="58">
        <v>0</v>
      </c>
      <c r="AU1346" s="58">
        <v>0</v>
      </c>
      <c r="AV1346" s="58">
        <v>1720.0135931560401</v>
      </c>
      <c r="AW1346" s="58">
        <v>7569.1535931560402</v>
      </c>
      <c r="AX1346" s="58">
        <v>18576.310000000001</v>
      </c>
      <c r="AY1346" s="58">
        <v>4718.54</v>
      </c>
      <c r="AZ1346" s="58">
        <v>23294.85</v>
      </c>
      <c r="BA1346" s="58">
        <v>39628.4378329178</v>
      </c>
    </row>
    <row r="1347" spans="1:53">
      <c r="A1347" s="56">
        <v>202408</v>
      </c>
      <c r="B1347" s="56" t="s">
        <v>532</v>
      </c>
      <c r="C1347" s="56" t="s">
        <v>242</v>
      </c>
      <c r="D1347" s="56" t="s">
        <v>241</v>
      </c>
      <c r="E1347" s="62" t="str">
        <f>VLOOKUP(C1347,'[2]2024年门店-截止10.31'!A:C,3,0)</f>
        <v>营业</v>
      </c>
      <c r="F1347" s="63">
        <f>VLOOKUP(C1347,[2]面积!A:B,2,0)</f>
        <v>60.46</v>
      </c>
      <c r="G1347" s="57" t="str">
        <f>IF(OR(E1347="营业",E1347="装修中"),VLOOKUP(C1347,[2]当前组织架构!C:H,6,0),"")</f>
        <v>江远洋</v>
      </c>
      <c r="H1347" s="57" t="str">
        <f>IF(OR(E1347="营业",E1347="装修中"),VLOOKUP(C1347,[2]当前组织架构!C:H,5,0),"")</f>
        <v>郭静</v>
      </c>
      <c r="I1347" s="58">
        <v>191605.81</v>
      </c>
      <c r="J1347" s="58">
        <v>5580.75</v>
      </c>
      <c r="K1347" s="58">
        <v>186025.06</v>
      </c>
      <c r="L1347" s="58">
        <v>10364.4</v>
      </c>
      <c r="M1347" s="58">
        <v>9734.1299999999992</v>
      </c>
      <c r="N1347" s="58">
        <v>8941.11</v>
      </c>
      <c r="O1347" s="58">
        <v>28869.79</v>
      </c>
      <c r="P1347" s="58">
        <v>0</v>
      </c>
      <c r="Q1347" s="58">
        <v>31.643756925846301</v>
      </c>
      <c r="R1347" s="58">
        <v>57941.073756925798</v>
      </c>
      <c r="S1347" s="58">
        <v>14995.4793261134</v>
      </c>
      <c r="T1347" s="58">
        <v>0</v>
      </c>
      <c r="U1347" s="58">
        <v>1467.89</v>
      </c>
      <c r="V1347" s="58">
        <v>74404.443083039194</v>
      </c>
      <c r="W1347" s="58">
        <v>111620.61691696099</v>
      </c>
      <c r="X1347" s="58">
        <v>24615.5</v>
      </c>
      <c r="Y1347" s="58">
        <v>902.9</v>
      </c>
      <c r="Z1347" s="58">
        <v>1929.35</v>
      </c>
      <c r="AA1347" s="58">
        <v>5233.3599999999997</v>
      </c>
      <c r="AB1347" s="58">
        <v>445.54094339622998</v>
      </c>
      <c r="AC1347" s="58">
        <v>0</v>
      </c>
      <c r="AD1347" s="58">
        <v>33126.650943396198</v>
      </c>
      <c r="AE1347" s="58">
        <v>5026.01</v>
      </c>
      <c r="AF1347" s="58">
        <v>0</v>
      </c>
      <c r="AG1347" s="58">
        <v>359.58</v>
      </c>
      <c r="AH1347" s="58">
        <v>50</v>
      </c>
      <c r="AI1347" s="58">
        <v>0</v>
      </c>
      <c r="AJ1347" s="58">
        <v>0</v>
      </c>
      <c r="AK1347" s="58">
        <v>37.090000000000003</v>
      </c>
      <c r="AL1347" s="58">
        <v>0</v>
      </c>
      <c r="AM1347" s="58">
        <v>1067.78</v>
      </c>
      <c r="AN1347" s="58">
        <v>774.88</v>
      </c>
      <c r="AO1347" s="58">
        <v>691.67</v>
      </c>
      <c r="AP1347" s="58">
        <v>0</v>
      </c>
      <c r="AQ1347" s="58">
        <v>150</v>
      </c>
      <c r="AR1347" s="58">
        <v>0</v>
      </c>
      <c r="AS1347" s="58">
        <v>0</v>
      </c>
      <c r="AT1347" s="58">
        <v>0</v>
      </c>
      <c r="AU1347" s="58">
        <v>0</v>
      </c>
      <c r="AV1347" s="58">
        <v>1720.0135931560401</v>
      </c>
      <c r="AW1347" s="58">
        <v>9877.0235931560401</v>
      </c>
      <c r="AX1347" s="58">
        <v>21329.31</v>
      </c>
      <c r="AY1347" s="58">
        <v>828</v>
      </c>
      <c r="AZ1347" s="58">
        <v>22157.31</v>
      </c>
      <c r="BA1347" s="58">
        <v>46459.632380408802</v>
      </c>
    </row>
    <row r="1348" spans="1:53">
      <c r="A1348" s="56">
        <v>202408</v>
      </c>
      <c r="B1348" s="56" t="s">
        <v>532</v>
      </c>
      <c r="C1348" s="56" t="s">
        <v>244</v>
      </c>
      <c r="D1348" s="56" t="s">
        <v>243</v>
      </c>
      <c r="E1348" s="62" t="str">
        <f>VLOOKUP(C1348,'[2]2024年门店-截止10.31'!A:C,3,0)</f>
        <v>营业</v>
      </c>
      <c r="F1348" s="63">
        <f>VLOOKUP(C1348,[2]面积!A:B,2,0)</f>
        <v>69.319999999999993</v>
      </c>
      <c r="G1348" s="57" t="str">
        <f>IF(OR(E1348="营业",E1348="装修中"),VLOOKUP(C1348,[2]当前组织架构!C:H,6,0),"")</f>
        <v>江远洋</v>
      </c>
      <c r="H1348" s="57" t="str">
        <f>IF(OR(E1348="营业",E1348="装修中"),VLOOKUP(C1348,[2]当前组织架构!C:H,5,0),"")</f>
        <v>郭静</v>
      </c>
      <c r="I1348" s="58">
        <v>186009.17</v>
      </c>
      <c r="J1348" s="58">
        <v>5417.7400000000198</v>
      </c>
      <c r="K1348" s="58">
        <v>180591.43</v>
      </c>
      <c r="L1348" s="58">
        <v>9605.3799999999992</v>
      </c>
      <c r="M1348" s="58">
        <v>9408.2199999999993</v>
      </c>
      <c r="N1348" s="58">
        <v>7029.29</v>
      </c>
      <c r="O1348" s="58">
        <v>24901.49</v>
      </c>
      <c r="P1348" s="58">
        <v>0</v>
      </c>
      <c r="Q1348" s="58">
        <v>27.837807719018201</v>
      </c>
      <c r="R1348" s="58">
        <v>50972.217807718996</v>
      </c>
      <c r="S1348" s="58">
        <v>13023.0781512093</v>
      </c>
      <c r="T1348" s="58">
        <v>0</v>
      </c>
      <c r="U1348" s="58">
        <v>1534.87</v>
      </c>
      <c r="V1348" s="58">
        <v>65530.165958928301</v>
      </c>
      <c r="W1348" s="58">
        <v>115061.26404107201</v>
      </c>
      <c r="X1348" s="58">
        <v>22886.09</v>
      </c>
      <c r="Y1348" s="58">
        <v>0</v>
      </c>
      <c r="Z1348" s="58">
        <v>681.12</v>
      </c>
      <c r="AA1348" s="58">
        <v>3600.75</v>
      </c>
      <c r="AB1348" s="58">
        <v>314.74962264150997</v>
      </c>
      <c r="AC1348" s="58">
        <v>0</v>
      </c>
      <c r="AD1348" s="58">
        <v>27482.709622641501</v>
      </c>
      <c r="AE1348" s="58">
        <v>3753.53</v>
      </c>
      <c r="AF1348" s="58">
        <v>0</v>
      </c>
      <c r="AG1348" s="58">
        <v>88.92</v>
      </c>
      <c r="AH1348" s="58">
        <v>179.35</v>
      </c>
      <c r="AI1348" s="58">
        <v>0</v>
      </c>
      <c r="AJ1348" s="58">
        <v>0</v>
      </c>
      <c r="AK1348" s="58">
        <v>35.18</v>
      </c>
      <c r="AL1348" s="58">
        <v>0</v>
      </c>
      <c r="AM1348" s="58">
        <v>1020</v>
      </c>
      <c r="AN1348" s="58">
        <v>738.88</v>
      </c>
      <c r="AO1348" s="58">
        <v>442.33</v>
      </c>
      <c r="AP1348" s="58">
        <v>0</v>
      </c>
      <c r="AQ1348" s="58">
        <v>150</v>
      </c>
      <c r="AR1348" s="58">
        <v>0</v>
      </c>
      <c r="AS1348" s="58">
        <v>0</v>
      </c>
      <c r="AT1348" s="58">
        <v>0</v>
      </c>
      <c r="AU1348" s="58">
        <v>0</v>
      </c>
      <c r="AV1348" s="58">
        <v>1720.0135931560401</v>
      </c>
      <c r="AW1348" s="58">
        <v>8128.2035931560404</v>
      </c>
      <c r="AX1348" s="58">
        <v>23907.74</v>
      </c>
      <c r="AY1348" s="58">
        <v>6238.8</v>
      </c>
      <c r="AZ1348" s="58">
        <v>30146.54</v>
      </c>
      <c r="BA1348" s="58">
        <v>49303.810825274501</v>
      </c>
    </row>
    <row r="1349" spans="1:53">
      <c r="A1349" s="56">
        <v>202408</v>
      </c>
      <c r="B1349" s="56" t="s">
        <v>532</v>
      </c>
      <c r="C1349" s="56" t="s">
        <v>246</v>
      </c>
      <c r="D1349" s="56" t="s">
        <v>245</v>
      </c>
      <c r="E1349" s="62" t="str">
        <f>VLOOKUP(C1349,'[2]2024年门店-截止10.31'!A:C,3,0)</f>
        <v>营业</v>
      </c>
      <c r="F1349" s="63">
        <f>VLOOKUP(C1349,[2]面积!A:B,2,0)</f>
        <v>30</v>
      </c>
      <c r="G1349" s="57" t="str">
        <f>IF(OR(E1349="营业",E1349="装修中"),VLOOKUP(C1349,[2]当前组织架构!C:H,6,0),"")</f>
        <v>江远洋</v>
      </c>
      <c r="H1349" s="57" t="str">
        <f>IF(OR(E1349="营业",E1349="装修中"),VLOOKUP(C1349,[2]当前组织架构!C:H,5,0),"")</f>
        <v>郭静</v>
      </c>
      <c r="I1349" s="58">
        <v>257608.13</v>
      </c>
      <c r="J1349" s="58">
        <v>7503.1499999999896</v>
      </c>
      <c r="K1349" s="58">
        <v>250104.98</v>
      </c>
      <c r="L1349" s="58">
        <v>14953.91</v>
      </c>
      <c r="M1349" s="58">
        <v>12171.89</v>
      </c>
      <c r="N1349" s="58">
        <v>8141.98</v>
      </c>
      <c r="O1349" s="58">
        <v>33960.29</v>
      </c>
      <c r="P1349" s="58">
        <v>0</v>
      </c>
      <c r="Q1349" s="58">
        <v>37.8286614032545</v>
      </c>
      <c r="R1349" s="58">
        <v>69265.898661403306</v>
      </c>
      <c r="S1349" s="58">
        <v>17738.446985148501</v>
      </c>
      <c r="T1349" s="58">
        <v>0</v>
      </c>
      <c r="U1349" s="58">
        <v>1467.89</v>
      </c>
      <c r="V1349" s="58">
        <v>88472.235646551795</v>
      </c>
      <c r="W1349" s="58">
        <v>161632.74435344801</v>
      </c>
      <c r="X1349" s="58">
        <v>28686.95</v>
      </c>
      <c r="Y1349" s="58">
        <v>256.45999999999998</v>
      </c>
      <c r="Z1349" s="58">
        <v>1193.03</v>
      </c>
      <c r="AA1349" s="58">
        <v>5914.79</v>
      </c>
      <c r="AB1349" s="58">
        <v>521.98924528301995</v>
      </c>
      <c r="AC1349" s="58">
        <v>0</v>
      </c>
      <c r="AD1349" s="58">
        <v>36573.219245282999</v>
      </c>
      <c r="AE1349" s="58">
        <v>4200</v>
      </c>
      <c r="AF1349" s="58">
        <v>0</v>
      </c>
      <c r="AG1349" s="58">
        <v>234.67</v>
      </c>
      <c r="AH1349" s="58">
        <v>269.55</v>
      </c>
      <c r="AI1349" s="58">
        <v>0</v>
      </c>
      <c r="AJ1349" s="58">
        <v>0</v>
      </c>
      <c r="AK1349" s="58">
        <v>26.87</v>
      </c>
      <c r="AL1349" s="58">
        <v>0</v>
      </c>
      <c r="AM1349" s="58">
        <v>865.15</v>
      </c>
      <c r="AN1349" s="58">
        <v>738.88</v>
      </c>
      <c r="AO1349" s="58">
        <v>858.49</v>
      </c>
      <c r="AP1349" s="58">
        <v>0</v>
      </c>
      <c r="AQ1349" s="58">
        <v>650</v>
      </c>
      <c r="AR1349" s="58">
        <v>0</v>
      </c>
      <c r="AS1349" s="58">
        <v>0</v>
      </c>
      <c r="AT1349" s="58">
        <v>0</v>
      </c>
      <c r="AU1349" s="58">
        <v>0</v>
      </c>
      <c r="AV1349" s="58">
        <v>1720.0135931560401</v>
      </c>
      <c r="AW1349" s="58">
        <v>9563.6235931560404</v>
      </c>
      <c r="AX1349" s="58">
        <v>31647.37</v>
      </c>
      <c r="AY1349" s="58">
        <v>1050</v>
      </c>
      <c r="AZ1349" s="58">
        <v>32697.37</v>
      </c>
      <c r="BA1349" s="58">
        <v>82798.531515009003</v>
      </c>
    </row>
    <row r="1350" spans="1:53">
      <c r="A1350" s="56">
        <v>202408</v>
      </c>
      <c r="B1350" s="56" t="s">
        <v>528</v>
      </c>
      <c r="C1350" s="56" t="s">
        <v>250</v>
      </c>
      <c r="D1350" s="56" t="s">
        <v>249</v>
      </c>
      <c r="E1350" s="62" t="str">
        <f>VLOOKUP(C1350,'[2]2024年门店-截止10.31'!A:C,3,0)</f>
        <v>营业</v>
      </c>
      <c r="F1350" s="63">
        <f>VLOOKUP(C1350,[2]面积!A:B,2,0)</f>
        <v>101.71</v>
      </c>
      <c r="G1350" s="57" t="str">
        <f>IF(OR(E1350="营业",E1350="装修中"),VLOOKUP(C1350,[2]当前组织架构!C:H,6,0),"")</f>
        <v>戴斌</v>
      </c>
      <c r="H1350" s="57" t="str">
        <f>IF(OR(E1350="营业",E1350="装修中"),VLOOKUP(C1350,[2]当前组织架构!C:H,5,0),"")</f>
        <v>王炎根</v>
      </c>
      <c r="I1350" s="58">
        <v>156035.62</v>
      </c>
      <c r="J1350" s="58">
        <v>8832.1999999999807</v>
      </c>
      <c r="K1350" s="58">
        <v>147203.42000000001</v>
      </c>
      <c r="L1350" s="58">
        <v>7818.86</v>
      </c>
      <c r="M1350" s="58">
        <v>8991.2199999999993</v>
      </c>
      <c r="N1350" s="58">
        <v>4065.98</v>
      </c>
      <c r="O1350" s="58">
        <v>20214.990000000002</v>
      </c>
      <c r="P1350" s="58">
        <v>0</v>
      </c>
      <c r="Q1350" s="58">
        <v>-556.92312129140601</v>
      </c>
      <c r="R1350" s="58">
        <v>40534.126878708601</v>
      </c>
      <c r="S1350" s="58">
        <v>7219.0965626653096</v>
      </c>
      <c r="T1350" s="58">
        <v>0</v>
      </c>
      <c r="U1350" s="58">
        <v>1802.89</v>
      </c>
      <c r="V1350" s="58">
        <v>49556.113441373898</v>
      </c>
      <c r="W1350" s="58">
        <v>97647.306558626093</v>
      </c>
      <c r="X1350" s="58">
        <v>18200</v>
      </c>
      <c r="Y1350" s="58">
        <v>1220.27</v>
      </c>
      <c r="Z1350" s="58">
        <v>2216.65</v>
      </c>
      <c r="AA1350" s="58">
        <v>6568.44</v>
      </c>
      <c r="AB1350" s="58">
        <v>438.57396226415</v>
      </c>
      <c r="AC1350" s="58">
        <v>0</v>
      </c>
      <c r="AD1350" s="58">
        <v>28643.933962264098</v>
      </c>
      <c r="AE1350" s="58">
        <v>5000</v>
      </c>
      <c r="AF1350" s="58">
        <v>0</v>
      </c>
      <c r="AG1350" s="58">
        <v>451.34</v>
      </c>
      <c r="AH1350" s="58">
        <v>238.8</v>
      </c>
      <c r="AI1350" s="58">
        <v>0</v>
      </c>
      <c r="AJ1350" s="58">
        <v>0</v>
      </c>
      <c r="AK1350" s="58">
        <v>34.58</v>
      </c>
      <c r="AL1350" s="58">
        <v>0</v>
      </c>
      <c r="AM1350" s="58">
        <v>880.91</v>
      </c>
      <c r="AN1350" s="58">
        <v>738.88</v>
      </c>
      <c r="AO1350" s="58">
        <v>466.47</v>
      </c>
      <c r="AP1350" s="58">
        <v>0</v>
      </c>
      <c r="AQ1350" s="58">
        <v>120</v>
      </c>
      <c r="AR1350" s="58">
        <v>0</v>
      </c>
      <c r="AS1350" s="58">
        <v>0</v>
      </c>
      <c r="AT1350" s="58">
        <v>0</v>
      </c>
      <c r="AU1350" s="58">
        <v>0</v>
      </c>
      <c r="AV1350" s="58">
        <v>1830.0670691182199</v>
      </c>
      <c r="AW1350" s="58">
        <v>9761.04706911822</v>
      </c>
      <c r="AX1350" s="58">
        <v>17301.352380952401</v>
      </c>
      <c r="AY1350" s="58">
        <v>4605.7358490566003</v>
      </c>
      <c r="AZ1350" s="58">
        <v>21907.088230009002</v>
      </c>
      <c r="BA1350" s="58">
        <v>37335.237297234802</v>
      </c>
    </row>
    <row r="1351" spans="1:53">
      <c r="A1351" s="56">
        <v>202408</v>
      </c>
      <c r="B1351" s="56" t="s">
        <v>528</v>
      </c>
      <c r="C1351" s="56" t="s">
        <v>254</v>
      </c>
      <c r="D1351" s="56" t="s">
        <v>253</v>
      </c>
      <c r="E1351" s="62" t="str">
        <f>VLOOKUP(C1351,'[2]2024年门店-截止10.31'!A:C,3,0)</f>
        <v>营业</v>
      </c>
      <c r="F1351" s="63">
        <f>VLOOKUP(C1351,[2]面积!A:B,2,0)</f>
        <v>76</v>
      </c>
      <c r="G1351" s="57" t="str">
        <f>IF(OR(E1351="营业",E1351="装修中"),VLOOKUP(C1351,[2]当前组织架构!C:H,6,0),"")</f>
        <v>戴斌</v>
      </c>
      <c r="H1351" s="57" t="str">
        <f>IF(OR(E1351="营业",E1351="装修中"),VLOOKUP(C1351,[2]当前组织架构!C:H,5,0),"")</f>
        <v>王炎根</v>
      </c>
      <c r="I1351" s="58">
        <v>170784.22</v>
      </c>
      <c r="J1351" s="58">
        <v>9667.0300000000007</v>
      </c>
      <c r="K1351" s="58">
        <v>161117.19</v>
      </c>
      <c r="L1351" s="58">
        <v>7862.67</v>
      </c>
      <c r="M1351" s="58">
        <v>7891.31</v>
      </c>
      <c r="N1351" s="58">
        <v>5321.83</v>
      </c>
      <c r="O1351" s="58">
        <v>21086.93</v>
      </c>
      <c r="P1351" s="58">
        <v>0</v>
      </c>
      <c r="Q1351" s="58">
        <v>-571.44815630162805</v>
      </c>
      <c r="R1351" s="58">
        <v>41591.291843698396</v>
      </c>
      <c r="S1351" s="58">
        <v>7482.03424674916</v>
      </c>
      <c r="T1351" s="58">
        <v>0</v>
      </c>
      <c r="U1351" s="58">
        <v>5989.47</v>
      </c>
      <c r="V1351" s="58">
        <v>55062.796090447599</v>
      </c>
      <c r="W1351" s="58">
        <v>106054.393909552</v>
      </c>
      <c r="X1351" s="58">
        <v>25314.5</v>
      </c>
      <c r="Y1351" s="58">
        <v>516.20000000000005</v>
      </c>
      <c r="Z1351" s="58">
        <v>1368.96</v>
      </c>
      <c r="AA1351" s="58">
        <v>4943.26</v>
      </c>
      <c r="AB1351" s="58">
        <v>328.02339622642</v>
      </c>
      <c r="AC1351" s="58">
        <v>0</v>
      </c>
      <c r="AD1351" s="58">
        <v>32470.943396226401</v>
      </c>
      <c r="AE1351" s="58">
        <v>5879.3</v>
      </c>
      <c r="AF1351" s="58">
        <v>26.07</v>
      </c>
      <c r="AG1351" s="58">
        <v>507.08</v>
      </c>
      <c r="AH1351" s="58">
        <v>239.85</v>
      </c>
      <c r="AI1351" s="58">
        <v>106.19</v>
      </c>
      <c r="AJ1351" s="58">
        <v>69.03</v>
      </c>
      <c r="AK1351" s="58">
        <v>38.9</v>
      </c>
      <c r="AL1351" s="58">
        <v>0</v>
      </c>
      <c r="AM1351" s="58">
        <v>635.23</v>
      </c>
      <c r="AN1351" s="58">
        <v>767.19</v>
      </c>
      <c r="AO1351" s="58">
        <v>594.11</v>
      </c>
      <c r="AP1351" s="58">
        <v>0</v>
      </c>
      <c r="AQ1351" s="58">
        <v>315</v>
      </c>
      <c r="AR1351" s="58">
        <v>0</v>
      </c>
      <c r="AS1351" s="58">
        <v>0</v>
      </c>
      <c r="AT1351" s="58">
        <v>0</v>
      </c>
      <c r="AU1351" s="58">
        <v>0</v>
      </c>
      <c r="AV1351" s="58">
        <v>1830.0670691182199</v>
      </c>
      <c r="AW1351" s="58">
        <v>11008.017069118199</v>
      </c>
      <c r="AX1351" s="58">
        <v>24726.780952380999</v>
      </c>
      <c r="AY1351" s="58">
        <v>4361.6320754716999</v>
      </c>
      <c r="AZ1351" s="58">
        <v>29088.413027852701</v>
      </c>
      <c r="BA1351" s="58">
        <v>33487.020416354702</v>
      </c>
    </row>
    <row r="1352" spans="1:53">
      <c r="A1352" s="56">
        <v>202408</v>
      </c>
      <c r="B1352" s="56" t="s">
        <v>528</v>
      </c>
      <c r="C1352" s="56" t="s">
        <v>256</v>
      </c>
      <c r="D1352" s="56" t="s">
        <v>255</v>
      </c>
      <c r="E1352" s="62" t="str">
        <f>VLOOKUP(C1352,'[2]2024年门店-截止10.31'!A:C,3,0)</f>
        <v>营业</v>
      </c>
      <c r="F1352" s="63">
        <f>VLOOKUP(C1352,[2]面积!A:B,2,0)</f>
        <v>73</v>
      </c>
      <c r="G1352" s="57" t="str">
        <f>IF(OR(E1352="营业",E1352="装修中"),VLOOKUP(C1352,[2]当前组织架构!C:H,6,0),"")</f>
        <v>戴斌</v>
      </c>
      <c r="H1352" s="57" t="str">
        <f>IF(OR(E1352="营业",E1352="装修中"),VLOOKUP(C1352,[2]当前组织架构!C:H,5,0),"")</f>
        <v>王炎根</v>
      </c>
      <c r="I1352" s="58">
        <v>131197.47</v>
      </c>
      <c r="J1352" s="58">
        <v>7426.27</v>
      </c>
      <c r="K1352" s="58">
        <v>123771.2</v>
      </c>
      <c r="L1352" s="58">
        <v>6762.63</v>
      </c>
      <c r="M1352" s="58">
        <v>7114.79</v>
      </c>
      <c r="N1352" s="58">
        <v>3517.39</v>
      </c>
      <c r="O1352" s="58">
        <v>16936.45</v>
      </c>
      <c r="P1352" s="58">
        <v>0</v>
      </c>
      <c r="Q1352" s="58">
        <v>-465.30503545338399</v>
      </c>
      <c r="R1352" s="58">
        <v>33865.954964546603</v>
      </c>
      <c r="S1352" s="58">
        <v>6041.6749834230995</v>
      </c>
      <c r="T1352" s="58">
        <v>0</v>
      </c>
      <c r="U1352" s="58">
        <v>12470.84</v>
      </c>
      <c r="V1352" s="58">
        <v>52378.469947969701</v>
      </c>
      <c r="W1352" s="58">
        <v>71392.730052030296</v>
      </c>
      <c r="X1352" s="58">
        <v>17819</v>
      </c>
      <c r="Y1352" s="58">
        <v>4043.02</v>
      </c>
      <c r="Z1352" s="58">
        <v>1221.03</v>
      </c>
      <c r="AA1352" s="58">
        <v>4607.1899999999996</v>
      </c>
      <c r="AB1352" s="58">
        <v>1770.4066037735899</v>
      </c>
      <c r="AC1352" s="58">
        <v>0</v>
      </c>
      <c r="AD1352" s="58">
        <v>29460.646603773599</v>
      </c>
      <c r="AE1352" s="58">
        <v>7590</v>
      </c>
      <c r="AF1352" s="58">
        <v>0</v>
      </c>
      <c r="AG1352" s="58">
        <v>197.3</v>
      </c>
      <c r="AH1352" s="58">
        <v>341.69</v>
      </c>
      <c r="AI1352" s="58">
        <v>426.99</v>
      </c>
      <c r="AJ1352" s="58">
        <v>23.01</v>
      </c>
      <c r="AK1352" s="58">
        <v>30.08</v>
      </c>
      <c r="AL1352" s="58">
        <v>0</v>
      </c>
      <c r="AM1352" s="58">
        <v>658.82</v>
      </c>
      <c r="AN1352" s="58">
        <v>767.18</v>
      </c>
      <c r="AO1352" s="58">
        <v>436.26</v>
      </c>
      <c r="AP1352" s="58">
        <v>0</v>
      </c>
      <c r="AQ1352" s="58">
        <v>0</v>
      </c>
      <c r="AR1352" s="58">
        <v>0</v>
      </c>
      <c r="AS1352" s="58">
        <v>0</v>
      </c>
      <c r="AT1352" s="58">
        <v>0</v>
      </c>
      <c r="AU1352" s="58">
        <v>0</v>
      </c>
      <c r="AV1352" s="58">
        <v>1830.0670691182199</v>
      </c>
      <c r="AW1352" s="58">
        <v>12301.3970691182</v>
      </c>
      <c r="AX1352" s="58">
        <v>14256.342857142899</v>
      </c>
      <c r="AY1352" s="58">
        <v>3142.0754716981101</v>
      </c>
      <c r="AZ1352" s="58">
        <v>17398.418328840999</v>
      </c>
      <c r="BA1352" s="58">
        <v>12232.2680502975</v>
      </c>
    </row>
    <row r="1353" spans="1:53">
      <c r="A1353" s="56">
        <v>202408</v>
      </c>
      <c r="B1353" s="56" t="s">
        <v>528</v>
      </c>
      <c r="C1353" s="56" t="s">
        <v>258</v>
      </c>
      <c r="D1353" s="56" t="s">
        <v>257</v>
      </c>
      <c r="E1353" s="62" t="str">
        <f>VLOOKUP(C1353,'[2]2024年门店-截止10.31'!A:C,3,0)</f>
        <v>营业</v>
      </c>
      <c r="F1353" s="63">
        <f>VLOOKUP(C1353,[2]面积!A:B,2,0)</f>
        <v>60.05</v>
      </c>
      <c r="G1353" s="57" t="str">
        <f>IF(OR(E1353="营业",E1353="装修中"),VLOOKUP(C1353,[2]当前组织架构!C:H,6,0),"")</f>
        <v>江远洋</v>
      </c>
      <c r="H1353" s="57" t="str">
        <f>IF(OR(E1353="营业",E1353="装修中"),VLOOKUP(C1353,[2]当前组织架构!C:H,5,0),"")</f>
        <v>严彪</v>
      </c>
      <c r="I1353" s="58">
        <v>142262.72</v>
      </c>
      <c r="J1353" s="58">
        <v>8052.6100000000197</v>
      </c>
      <c r="K1353" s="58">
        <v>134210.10999999999</v>
      </c>
      <c r="L1353" s="58">
        <v>7182.42</v>
      </c>
      <c r="M1353" s="58">
        <v>6903.01</v>
      </c>
      <c r="N1353" s="58">
        <v>4835.24</v>
      </c>
      <c r="O1353" s="58">
        <v>17276.919999999998</v>
      </c>
      <c r="P1353" s="58">
        <v>0</v>
      </c>
      <c r="Q1353" s="58">
        <v>-490.60013813291602</v>
      </c>
      <c r="R1353" s="58">
        <v>35706.9898618671</v>
      </c>
      <c r="S1353" s="58">
        <v>6244.4492624393497</v>
      </c>
      <c r="T1353" s="58">
        <v>0</v>
      </c>
      <c r="U1353" s="58">
        <v>2103.8200000000002</v>
      </c>
      <c r="V1353" s="58">
        <v>44055.259124306402</v>
      </c>
      <c r="W1353" s="58">
        <v>90154.850875693504</v>
      </c>
      <c r="X1353" s="58">
        <v>23409.74</v>
      </c>
      <c r="Y1353" s="58">
        <v>356.03</v>
      </c>
      <c r="Z1353" s="58">
        <v>800</v>
      </c>
      <c r="AA1353" s="58">
        <v>1315.46</v>
      </c>
      <c r="AB1353" s="58">
        <v>2297.1635849056602</v>
      </c>
      <c r="AC1353" s="58">
        <v>0</v>
      </c>
      <c r="AD1353" s="58">
        <v>28178.393584905702</v>
      </c>
      <c r="AE1353" s="58">
        <v>6918.9</v>
      </c>
      <c r="AF1353" s="58">
        <v>0</v>
      </c>
      <c r="AG1353" s="58">
        <v>163.12</v>
      </c>
      <c r="AH1353" s="58">
        <v>296.83999999999997</v>
      </c>
      <c r="AI1353" s="58">
        <v>1073</v>
      </c>
      <c r="AJ1353" s="58">
        <v>0</v>
      </c>
      <c r="AK1353" s="58">
        <v>50.94</v>
      </c>
      <c r="AL1353" s="58">
        <v>0</v>
      </c>
      <c r="AM1353" s="58">
        <v>719.46</v>
      </c>
      <c r="AN1353" s="58">
        <v>2092.7800000000002</v>
      </c>
      <c r="AO1353" s="58">
        <v>363.3</v>
      </c>
      <c r="AP1353" s="58">
        <v>0</v>
      </c>
      <c r="AQ1353" s="58">
        <v>2693</v>
      </c>
      <c r="AR1353" s="58">
        <v>0</v>
      </c>
      <c r="AS1353" s="58">
        <v>0</v>
      </c>
      <c r="AT1353" s="58">
        <v>0</v>
      </c>
      <c r="AU1353" s="58">
        <v>0</v>
      </c>
      <c r="AV1353" s="58">
        <v>2085.4191809644499</v>
      </c>
      <c r="AW1353" s="58">
        <v>16456.759180964498</v>
      </c>
      <c r="AX1353" s="58">
        <v>36310.361904761899</v>
      </c>
      <c r="AY1353" s="58">
        <v>6081.7075471698099</v>
      </c>
      <c r="AZ1353" s="58">
        <v>42392.069451931697</v>
      </c>
      <c r="BA1353" s="58">
        <v>3127.6286578916001</v>
      </c>
    </row>
    <row r="1354" spans="1:53">
      <c r="A1354" s="56">
        <v>202408</v>
      </c>
      <c r="B1354" s="56" t="s">
        <v>528</v>
      </c>
      <c r="C1354" s="56" t="s">
        <v>260</v>
      </c>
      <c r="D1354" s="56" t="s">
        <v>259</v>
      </c>
      <c r="E1354" s="62" t="str">
        <f>VLOOKUP(C1354,'[2]2024年门店-截止10.31'!A:C,3,0)</f>
        <v>营业</v>
      </c>
      <c r="F1354" s="63">
        <f>VLOOKUP(C1354,[2]面积!A:B,2,0)</f>
        <v>81.28</v>
      </c>
      <c r="G1354" s="57" t="str">
        <f>IF(OR(E1354="营业",E1354="装修中"),VLOOKUP(C1354,[2]当前组织架构!C:H,6,0),"")</f>
        <v>江远洋</v>
      </c>
      <c r="H1354" s="57" t="str">
        <f>IF(OR(E1354="营业",E1354="装修中"),VLOOKUP(C1354,[2]当前组织架构!C:H,5,0),"")</f>
        <v>严彪</v>
      </c>
      <c r="I1354" s="58">
        <v>111604.93</v>
      </c>
      <c r="J1354" s="58">
        <v>6317.2599999999902</v>
      </c>
      <c r="K1354" s="58">
        <v>105287.67</v>
      </c>
      <c r="L1354" s="58">
        <v>5340.19</v>
      </c>
      <c r="M1354" s="58">
        <v>5507.55</v>
      </c>
      <c r="N1354" s="58">
        <v>5171.9399999999996</v>
      </c>
      <c r="O1354" s="58">
        <v>14402.09</v>
      </c>
      <c r="P1354" s="58">
        <v>0</v>
      </c>
      <c r="Q1354" s="58">
        <v>-412.31818373123201</v>
      </c>
      <c r="R1354" s="58">
        <v>30009.4518162688</v>
      </c>
      <c r="S1354" s="58">
        <v>5222.4927121093197</v>
      </c>
      <c r="T1354" s="58">
        <v>0</v>
      </c>
      <c r="U1354" s="58">
        <v>2139.1999999999998</v>
      </c>
      <c r="V1354" s="58">
        <v>37371.144528378099</v>
      </c>
      <c r="W1354" s="58">
        <v>67916.525471621906</v>
      </c>
      <c r="X1354" s="58">
        <v>16086.32</v>
      </c>
      <c r="Y1354" s="58">
        <v>1149.48</v>
      </c>
      <c r="Z1354" s="58">
        <v>1200</v>
      </c>
      <c r="AA1354" s="58">
        <v>5.42</v>
      </c>
      <c r="AB1354" s="58">
        <v>2049.91</v>
      </c>
      <c r="AC1354" s="58">
        <v>0</v>
      </c>
      <c r="AD1354" s="58">
        <v>20491.13</v>
      </c>
      <c r="AE1354" s="58">
        <v>9555</v>
      </c>
      <c r="AF1354" s="58">
        <v>0</v>
      </c>
      <c r="AG1354" s="58">
        <v>0</v>
      </c>
      <c r="AH1354" s="58">
        <v>305</v>
      </c>
      <c r="AI1354" s="58">
        <v>955</v>
      </c>
      <c r="AJ1354" s="58">
        <v>93.81</v>
      </c>
      <c r="AK1354" s="58">
        <v>41.73</v>
      </c>
      <c r="AL1354" s="58">
        <v>0</v>
      </c>
      <c r="AM1354" s="58">
        <v>1177.8900000000001</v>
      </c>
      <c r="AN1354" s="58">
        <v>1784.04</v>
      </c>
      <c r="AO1354" s="58">
        <v>187.68</v>
      </c>
      <c r="AP1354" s="58">
        <v>0</v>
      </c>
      <c r="AQ1354" s="58">
        <v>2762.44</v>
      </c>
      <c r="AR1354" s="58">
        <v>0</v>
      </c>
      <c r="AS1354" s="58">
        <v>0</v>
      </c>
      <c r="AT1354" s="58">
        <v>0</v>
      </c>
      <c r="AU1354" s="58">
        <v>0</v>
      </c>
      <c r="AV1354" s="58">
        <v>2085.4191809644499</v>
      </c>
      <c r="AW1354" s="58">
        <v>18948.0091809644</v>
      </c>
      <c r="AX1354" s="58">
        <v>24771.428571428602</v>
      </c>
      <c r="AY1354" s="58">
        <v>3833.96226415094</v>
      </c>
      <c r="AZ1354" s="58">
        <v>28605.390835579499</v>
      </c>
      <c r="BA1354" s="58">
        <v>-128.00454492204199</v>
      </c>
    </row>
    <row r="1355" spans="1:53">
      <c r="A1355" s="56">
        <v>202408</v>
      </c>
      <c r="B1355" s="56" t="s">
        <v>528</v>
      </c>
      <c r="C1355" s="56" t="s">
        <v>262</v>
      </c>
      <c r="D1355" s="56" t="s">
        <v>261</v>
      </c>
      <c r="E1355" s="62" t="str">
        <f>VLOOKUP(C1355,'[2]2024年门店-截止10.31'!A:C,3,0)</f>
        <v>营业</v>
      </c>
      <c r="F1355" s="63">
        <f>VLOOKUP(C1355,[2]面积!A:B,2,0)</f>
        <v>58</v>
      </c>
      <c r="G1355" s="57" t="str">
        <f>IF(OR(E1355="营业",E1355="装修中"),VLOOKUP(C1355,[2]当前组织架构!C:H,6,0),"")</f>
        <v>江远洋</v>
      </c>
      <c r="H1355" s="57" t="str">
        <f>IF(OR(E1355="营业",E1355="装修中"),VLOOKUP(C1355,[2]当前组织架构!C:H,5,0),"")</f>
        <v>严彪</v>
      </c>
      <c r="I1355" s="58">
        <v>169250.79</v>
      </c>
      <c r="J1355" s="58">
        <v>9580.2300000000105</v>
      </c>
      <c r="K1355" s="58">
        <v>159670.56</v>
      </c>
      <c r="L1355" s="58">
        <v>8802.01</v>
      </c>
      <c r="M1355" s="58">
        <v>7597.76</v>
      </c>
      <c r="N1355" s="58">
        <v>5657.34</v>
      </c>
      <c r="O1355" s="58">
        <v>19327.36</v>
      </c>
      <c r="P1355" s="58">
        <v>0</v>
      </c>
      <c r="Q1355" s="58">
        <v>-560.89995766451705</v>
      </c>
      <c r="R1355" s="58">
        <v>40823.570042335501</v>
      </c>
      <c r="S1355" s="58">
        <v>7047.1432542617504</v>
      </c>
      <c r="T1355" s="58">
        <v>0</v>
      </c>
      <c r="U1355" s="58">
        <v>2090.14</v>
      </c>
      <c r="V1355" s="58">
        <v>49960.853296597197</v>
      </c>
      <c r="W1355" s="58">
        <v>109709.706703403</v>
      </c>
      <c r="X1355" s="58">
        <v>24710.86</v>
      </c>
      <c r="Y1355" s="58">
        <v>1563.11</v>
      </c>
      <c r="Z1355" s="58">
        <v>1400</v>
      </c>
      <c r="AA1355" s="58">
        <v>2795.62</v>
      </c>
      <c r="AB1355" s="58">
        <v>681.93811320754696</v>
      </c>
      <c r="AC1355" s="58">
        <v>0</v>
      </c>
      <c r="AD1355" s="58">
        <v>31151.5281132075</v>
      </c>
      <c r="AE1355" s="58">
        <v>3758.93</v>
      </c>
      <c r="AF1355" s="58">
        <v>0</v>
      </c>
      <c r="AG1355" s="58">
        <v>103.23</v>
      </c>
      <c r="AH1355" s="58">
        <v>190.58</v>
      </c>
      <c r="AI1355" s="58">
        <v>838</v>
      </c>
      <c r="AJ1355" s="58">
        <v>0</v>
      </c>
      <c r="AK1355" s="58">
        <v>44.81</v>
      </c>
      <c r="AL1355" s="58">
        <v>0</v>
      </c>
      <c r="AM1355" s="58">
        <v>952.57</v>
      </c>
      <c r="AN1355" s="58">
        <v>1492.78</v>
      </c>
      <c r="AO1355" s="58">
        <v>502.65</v>
      </c>
      <c r="AP1355" s="58">
        <v>0</v>
      </c>
      <c r="AQ1355" s="58">
        <v>2500</v>
      </c>
      <c r="AR1355" s="58">
        <v>0</v>
      </c>
      <c r="AS1355" s="58">
        <v>0</v>
      </c>
      <c r="AT1355" s="58">
        <v>0</v>
      </c>
      <c r="AU1355" s="58">
        <v>0</v>
      </c>
      <c r="AV1355" s="58">
        <v>2085.4191809644499</v>
      </c>
      <c r="AW1355" s="58">
        <v>12468.969180964499</v>
      </c>
      <c r="AX1355" s="58">
        <v>30339.9047619048</v>
      </c>
      <c r="AY1355" s="58">
        <v>4806.2547169811296</v>
      </c>
      <c r="AZ1355" s="58">
        <v>35146.1594788859</v>
      </c>
      <c r="BA1355" s="58">
        <v>30943.0499303451</v>
      </c>
    </row>
    <row r="1356" spans="1:53">
      <c r="A1356" s="56">
        <v>202408</v>
      </c>
      <c r="B1356" s="56" t="s">
        <v>528</v>
      </c>
      <c r="C1356" s="56" t="s">
        <v>264</v>
      </c>
      <c r="D1356" s="56" t="s">
        <v>263</v>
      </c>
      <c r="E1356" s="62" t="str">
        <f>VLOOKUP(C1356,'[2]2024年门店-截止10.31'!A:C,3,0)</f>
        <v>营业</v>
      </c>
      <c r="F1356" s="63">
        <f>VLOOKUP(C1356,[2]面积!A:B,2,0)</f>
        <v>78</v>
      </c>
      <c r="G1356" s="57" t="str">
        <f>IF(OR(E1356="营业",E1356="装修中"),VLOOKUP(C1356,[2]当前组织架构!C:H,6,0),"")</f>
        <v>江远洋</v>
      </c>
      <c r="H1356" s="57" t="str">
        <f>IF(OR(E1356="营业",E1356="装修中"),VLOOKUP(C1356,[2]当前组织架构!C:H,5,0),"")</f>
        <v>许瑛伦</v>
      </c>
      <c r="I1356" s="58">
        <v>308486.12</v>
      </c>
      <c r="J1356" s="58">
        <v>17461.48</v>
      </c>
      <c r="K1356" s="58">
        <v>291024.64000000001</v>
      </c>
      <c r="L1356" s="58">
        <v>15220.91</v>
      </c>
      <c r="M1356" s="58">
        <v>12465.78</v>
      </c>
      <c r="N1356" s="58">
        <v>5437.18</v>
      </c>
      <c r="O1356" s="58">
        <v>33295.74</v>
      </c>
      <c r="P1356" s="58">
        <v>0</v>
      </c>
      <c r="Q1356" s="58">
        <v>-900.21103174919801</v>
      </c>
      <c r="R1356" s="58">
        <v>65519.398968250804</v>
      </c>
      <c r="S1356" s="58">
        <v>11803.2777160858</v>
      </c>
      <c r="T1356" s="58">
        <v>0</v>
      </c>
      <c r="U1356" s="58">
        <v>2158.06</v>
      </c>
      <c r="V1356" s="58">
        <v>79480.736684336604</v>
      </c>
      <c r="W1356" s="58">
        <v>211543.90331566299</v>
      </c>
      <c r="X1356" s="58">
        <v>40359.660000000003</v>
      </c>
      <c r="Y1356" s="58">
        <v>732.41</v>
      </c>
      <c r="Z1356" s="58">
        <v>940</v>
      </c>
      <c r="AA1356" s="58">
        <v>2678.01</v>
      </c>
      <c r="AB1356" s="58">
        <v>2034.8224528301901</v>
      </c>
      <c r="AC1356" s="58">
        <v>0</v>
      </c>
      <c r="AD1356" s="58">
        <v>46744.902452830203</v>
      </c>
      <c r="AE1356" s="58">
        <v>4706.96</v>
      </c>
      <c r="AF1356" s="58">
        <v>0</v>
      </c>
      <c r="AG1356" s="58">
        <v>235.6</v>
      </c>
      <c r="AH1356" s="58">
        <v>398.2</v>
      </c>
      <c r="AI1356" s="58">
        <v>863</v>
      </c>
      <c r="AJ1356" s="58">
        <v>457.71</v>
      </c>
      <c r="AK1356" s="58">
        <v>44.81</v>
      </c>
      <c r="AL1356" s="58">
        <v>0</v>
      </c>
      <c r="AM1356" s="58">
        <v>2935.75</v>
      </c>
      <c r="AN1356" s="58">
        <v>1882.04</v>
      </c>
      <c r="AO1356" s="58">
        <v>863.26</v>
      </c>
      <c r="AP1356" s="58">
        <v>0</v>
      </c>
      <c r="AQ1356" s="58">
        <v>5474</v>
      </c>
      <c r="AR1356" s="58">
        <v>0</v>
      </c>
      <c r="AS1356" s="58">
        <v>0</v>
      </c>
      <c r="AT1356" s="58">
        <v>0</v>
      </c>
      <c r="AU1356" s="58">
        <v>0</v>
      </c>
      <c r="AV1356" s="58">
        <v>2455.26369211368</v>
      </c>
      <c r="AW1356" s="58">
        <v>20316.5936921137</v>
      </c>
      <c r="AX1356" s="58">
        <v>36604.619047619002</v>
      </c>
      <c r="AY1356" s="58">
        <v>6622.64150943396</v>
      </c>
      <c r="AZ1356" s="58">
        <v>43227.260557053</v>
      </c>
      <c r="BA1356" s="58">
        <v>101255.146613666</v>
      </c>
    </row>
    <row r="1357" spans="1:53">
      <c r="A1357" s="56">
        <v>202408</v>
      </c>
      <c r="B1357" s="56" t="s">
        <v>528</v>
      </c>
      <c r="C1357" s="56" t="s">
        <v>266</v>
      </c>
      <c r="D1357" s="56" t="s">
        <v>265</v>
      </c>
      <c r="E1357" s="62" t="str">
        <f>VLOOKUP(C1357,'[2]2024年门店-截止10.31'!A:C,3,0)</f>
        <v>营业</v>
      </c>
      <c r="F1357" s="63">
        <f>VLOOKUP(C1357,[2]面积!A:B,2,0)</f>
        <v>178</v>
      </c>
      <c r="G1357" s="57" t="str">
        <f>IF(OR(E1357="营业",E1357="装修中"),VLOOKUP(C1357,[2]当前组织架构!C:H,6,0),"")</f>
        <v>江远洋</v>
      </c>
      <c r="H1357" s="57" t="str">
        <f>IF(OR(E1357="营业",E1357="装修中"),VLOOKUP(C1357,[2]当前组织架构!C:H,5,0),"")</f>
        <v>严彪</v>
      </c>
      <c r="I1357" s="58">
        <v>162138.79999999999</v>
      </c>
      <c r="J1357" s="58">
        <v>9177.6699999999801</v>
      </c>
      <c r="K1357" s="58">
        <v>152961.13</v>
      </c>
      <c r="L1357" s="58">
        <v>8496.3799999999992</v>
      </c>
      <c r="M1357" s="58">
        <v>7807.21</v>
      </c>
      <c r="N1357" s="58">
        <v>3147.17</v>
      </c>
      <c r="O1357" s="58">
        <v>17848.05</v>
      </c>
      <c r="P1357" s="58">
        <v>0</v>
      </c>
      <c r="Q1357" s="58">
        <v>-505.525404818205</v>
      </c>
      <c r="R1357" s="58">
        <v>36793.284595181802</v>
      </c>
      <c r="S1357" s="58">
        <v>6444.2801445497698</v>
      </c>
      <c r="T1357" s="58">
        <v>0</v>
      </c>
      <c r="U1357" s="58">
        <v>2092.9699999999998</v>
      </c>
      <c r="V1357" s="58">
        <v>45330.5347397316</v>
      </c>
      <c r="W1357" s="58">
        <v>107630.595260268</v>
      </c>
      <c r="X1357" s="58">
        <v>27027.77</v>
      </c>
      <c r="Y1357" s="58">
        <v>71.209999999999994</v>
      </c>
      <c r="Z1357" s="58">
        <v>2314.56</v>
      </c>
      <c r="AA1357" s="58">
        <v>1621.66</v>
      </c>
      <c r="AB1357" s="58">
        <v>2017.6909433962301</v>
      </c>
      <c r="AC1357" s="58">
        <v>0</v>
      </c>
      <c r="AD1357" s="58">
        <v>33052.890943396204</v>
      </c>
      <c r="AE1357" s="58">
        <v>6791.64</v>
      </c>
      <c r="AF1357" s="58">
        <v>0</v>
      </c>
      <c r="AG1357" s="58">
        <v>96.31</v>
      </c>
      <c r="AH1357" s="58">
        <v>393</v>
      </c>
      <c r="AI1357" s="58">
        <v>828</v>
      </c>
      <c r="AJ1357" s="58">
        <v>60.18</v>
      </c>
      <c r="AK1357" s="58">
        <v>44.81</v>
      </c>
      <c r="AL1357" s="58">
        <v>0</v>
      </c>
      <c r="AM1357" s="58">
        <v>904.63</v>
      </c>
      <c r="AN1357" s="58">
        <v>1492.78</v>
      </c>
      <c r="AO1357" s="58">
        <v>704.73</v>
      </c>
      <c r="AP1357" s="58">
        <v>0</v>
      </c>
      <c r="AQ1357" s="58">
        <v>3474.87</v>
      </c>
      <c r="AR1357" s="58">
        <v>0</v>
      </c>
      <c r="AS1357" s="58">
        <v>0</v>
      </c>
      <c r="AT1357" s="58">
        <v>0</v>
      </c>
      <c r="AU1357" s="58">
        <v>0</v>
      </c>
      <c r="AV1357" s="58">
        <v>2085.4191809644499</v>
      </c>
      <c r="AW1357" s="58">
        <v>16876.369180964499</v>
      </c>
      <c r="AX1357" s="58">
        <v>15944.685714285701</v>
      </c>
      <c r="AY1357" s="58">
        <v>5525.8396226415098</v>
      </c>
      <c r="AZ1357" s="58">
        <v>21470.5253369272</v>
      </c>
      <c r="BA1357" s="58">
        <v>36230.809798980103</v>
      </c>
    </row>
    <row r="1358" spans="1:53">
      <c r="A1358" s="56">
        <v>202408</v>
      </c>
      <c r="B1358" s="56" t="s">
        <v>528</v>
      </c>
      <c r="C1358" s="56" t="s">
        <v>268</v>
      </c>
      <c r="D1358" s="56" t="s">
        <v>267</v>
      </c>
      <c r="E1358" s="62" t="str">
        <f>VLOOKUP(C1358,'[2]2024年门店-截止10.31'!A:C,3,0)</f>
        <v>营业</v>
      </c>
      <c r="F1358" s="63">
        <f>VLOOKUP(C1358,[2]面积!A:B,2,0)</f>
        <v>129</v>
      </c>
      <c r="G1358" s="57" t="str">
        <f>IF(OR(E1358="营业",E1358="装修中"),VLOOKUP(C1358,[2]当前组织架构!C:H,6,0),"")</f>
        <v>江远洋</v>
      </c>
      <c r="H1358" s="57" t="str">
        <f>IF(OR(E1358="营业",E1358="装修中"),VLOOKUP(C1358,[2]当前组织架构!C:H,5,0),"")</f>
        <v>严彪</v>
      </c>
      <c r="I1358" s="58">
        <v>324134.71000000002</v>
      </c>
      <c r="J1358" s="58">
        <v>18347.25</v>
      </c>
      <c r="K1358" s="58">
        <v>305787.46000000002</v>
      </c>
      <c r="L1358" s="58">
        <v>15507.13</v>
      </c>
      <c r="M1358" s="58">
        <v>13191.71</v>
      </c>
      <c r="N1358" s="58">
        <v>7687.16</v>
      </c>
      <c r="O1358" s="58">
        <v>36141.769999999997</v>
      </c>
      <c r="P1358" s="58">
        <v>0</v>
      </c>
      <c r="Q1358" s="58">
        <v>-982.99732055289803</v>
      </c>
      <c r="R1358" s="58">
        <v>71544.772679447095</v>
      </c>
      <c r="S1358" s="58">
        <v>12841.9745393506</v>
      </c>
      <c r="T1358" s="58">
        <v>0</v>
      </c>
      <c r="U1358" s="58">
        <v>2083.54</v>
      </c>
      <c r="V1358" s="58">
        <v>86470.287218797705</v>
      </c>
      <c r="W1358" s="58">
        <v>219317.17278120201</v>
      </c>
      <c r="X1358" s="58">
        <v>35236.769999999997</v>
      </c>
      <c r="Y1358" s="58">
        <v>3700.78</v>
      </c>
      <c r="Z1358" s="58">
        <v>1000</v>
      </c>
      <c r="AA1358" s="58">
        <v>2247.63</v>
      </c>
      <c r="AB1358" s="58">
        <v>2718.1692452830198</v>
      </c>
      <c r="AC1358" s="58">
        <v>0</v>
      </c>
      <c r="AD1358" s="58">
        <v>44903.349245283003</v>
      </c>
      <c r="AE1358" s="58">
        <v>19947.41</v>
      </c>
      <c r="AF1358" s="58">
        <v>573.22</v>
      </c>
      <c r="AG1358" s="58">
        <v>167.11</v>
      </c>
      <c r="AH1358" s="58">
        <v>190.29</v>
      </c>
      <c r="AI1358" s="58">
        <v>845</v>
      </c>
      <c r="AJ1358" s="58">
        <v>141.6</v>
      </c>
      <c r="AK1358" s="58">
        <v>44.81</v>
      </c>
      <c r="AL1358" s="58">
        <v>0</v>
      </c>
      <c r="AM1358" s="58">
        <v>2391.59</v>
      </c>
      <c r="AN1358" s="58">
        <v>2236.14</v>
      </c>
      <c r="AO1358" s="58">
        <v>789.83</v>
      </c>
      <c r="AP1358" s="58">
        <v>0</v>
      </c>
      <c r="AQ1358" s="58">
        <v>6625</v>
      </c>
      <c r="AR1358" s="58">
        <v>0</v>
      </c>
      <c r="AS1358" s="58">
        <v>0</v>
      </c>
      <c r="AT1358" s="58">
        <v>0</v>
      </c>
      <c r="AU1358" s="58">
        <v>0</v>
      </c>
      <c r="AV1358" s="58">
        <v>2085.4191809644499</v>
      </c>
      <c r="AW1358" s="58">
        <v>36037.419180964403</v>
      </c>
      <c r="AX1358" s="58">
        <v>99315</v>
      </c>
      <c r="AY1358" s="58">
        <v>5273.5849056603802</v>
      </c>
      <c r="AZ1358" s="58">
        <v>104588.58490566</v>
      </c>
      <c r="BA1358" s="58">
        <v>33787.819449294198</v>
      </c>
    </row>
    <row r="1359" spans="1:53">
      <c r="A1359" s="56">
        <v>202408</v>
      </c>
      <c r="B1359" s="56" t="s">
        <v>528</v>
      </c>
      <c r="C1359" s="56" t="s">
        <v>272</v>
      </c>
      <c r="D1359" s="56" t="s">
        <v>271</v>
      </c>
      <c r="E1359" s="62" t="str">
        <f>VLOOKUP(C1359,'[2]2024年门店-截止10.31'!A:C,3,0)</f>
        <v>营业</v>
      </c>
      <c r="F1359" s="63">
        <f>VLOOKUP(C1359,[2]面积!A:B,2,0)</f>
        <v>107.5</v>
      </c>
      <c r="G1359" s="57" t="str">
        <f>IF(OR(E1359="营业",E1359="装修中"),VLOOKUP(C1359,[2]当前组织架构!C:H,6,0),"")</f>
        <v>江远洋</v>
      </c>
      <c r="H1359" s="57" t="str">
        <f>IF(OR(E1359="营业",E1359="装修中"),VLOOKUP(C1359,[2]当前组织架构!C:H,5,0),"")</f>
        <v>许瑛伦</v>
      </c>
      <c r="I1359" s="58">
        <v>183824.3</v>
      </c>
      <c r="J1359" s="58">
        <v>5354.1099999999897</v>
      </c>
      <c r="K1359" s="58">
        <v>178470.19</v>
      </c>
      <c r="L1359" s="58">
        <v>9317.09</v>
      </c>
      <c r="M1359" s="58">
        <v>9308.25</v>
      </c>
      <c r="N1359" s="58">
        <v>3529.68</v>
      </c>
      <c r="O1359" s="58">
        <v>23333.78</v>
      </c>
      <c r="P1359" s="58">
        <v>0</v>
      </c>
      <c r="Q1359" s="58">
        <v>-616.527552345353</v>
      </c>
      <c r="R1359" s="58">
        <v>44872.272447654701</v>
      </c>
      <c r="S1359" s="58">
        <v>8198.6106900434006</v>
      </c>
      <c r="T1359" s="58">
        <v>0</v>
      </c>
      <c r="U1359" s="58">
        <v>4440.45</v>
      </c>
      <c r="V1359" s="58">
        <v>57511.3331376981</v>
      </c>
      <c r="W1359" s="58">
        <v>120958.856862302</v>
      </c>
      <c r="X1359" s="58">
        <v>18794.3</v>
      </c>
      <c r="Y1359" s="58">
        <v>262.07</v>
      </c>
      <c r="Z1359" s="58">
        <v>1904.75</v>
      </c>
      <c r="AA1359" s="58">
        <v>2194.08</v>
      </c>
      <c r="AB1359" s="58">
        <v>885.63433962264196</v>
      </c>
      <c r="AC1359" s="58">
        <v>0</v>
      </c>
      <c r="AD1359" s="58">
        <v>24040.834339622601</v>
      </c>
      <c r="AE1359" s="58">
        <v>8189.28</v>
      </c>
      <c r="AF1359" s="58">
        <v>0</v>
      </c>
      <c r="AG1359" s="58">
        <v>258.23</v>
      </c>
      <c r="AH1359" s="58">
        <v>2793</v>
      </c>
      <c r="AI1359" s="58">
        <v>0</v>
      </c>
      <c r="AJ1359" s="58">
        <v>379.6</v>
      </c>
      <c r="AK1359" s="58">
        <v>44.81</v>
      </c>
      <c r="AL1359" s="58">
        <v>0</v>
      </c>
      <c r="AM1359" s="58">
        <v>829.32</v>
      </c>
      <c r="AN1359" s="58">
        <v>1314.36</v>
      </c>
      <c r="AO1359" s="58">
        <v>1245.02</v>
      </c>
      <c r="AP1359" s="58">
        <v>0</v>
      </c>
      <c r="AQ1359" s="58">
        <v>1600</v>
      </c>
      <c r="AR1359" s="58">
        <v>0</v>
      </c>
      <c r="AS1359" s="58">
        <v>0</v>
      </c>
      <c r="AT1359" s="58">
        <v>0</v>
      </c>
      <c r="AU1359" s="58">
        <v>0</v>
      </c>
      <c r="AV1359" s="58">
        <v>2455.26369211368</v>
      </c>
      <c r="AW1359" s="58">
        <v>19108.883692113701</v>
      </c>
      <c r="AX1359" s="58">
        <v>26876</v>
      </c>
      <c r="AY1359" s="58">
        <v>3359.5</v>
      </c>
      <c r="AZ1359" s="58">
        <v>30235.5</v>
      </c>
      <c r="BA1359" s="58">
        <v>47573.638830565702</v>
      </c>
    </row>
    <row r="1360" spans="1:53">
      <c r="A1360" s="56">
        <v>202408</v>
      </c>
      <c r="B1360" s="56" t="s">
        <v>528</v>
      </c>
      <c r="C1360" s="56" t="s">
        <v>274</v>
      </c>
      <c r="D1360" s="56" t="s">
        <v>273</v>
      </c>
      <c r="E1360" s="62" t="str">
        <f>VLOOKUP(C1360,'[2]2024年门店-截止10.31'!A:C,3,0)</f>
        <v>营业</v>
      </c>
      <c r="F1360" s="63">
        <f>VLOOKUP(C1360,[2]面积!A:B,2,0)</f>
        <v>140.72</v>
      </c>
      <c r="G1360" s="57" t="str">
        <f>IF(OR(E1360="营业",E1360="装修中"),VLOOKUP(C1360,[2]当前组织架构!C:H,6,0),"")</f>
        <v>江远洋</v>
      </c>
      <c r="H1360" s="57" t="str">
        <f>IF(OR(E1360="营业",E1360="装修中"),VLOOKUP(C1360,[2]当前组织架构!C:H,5,0),"")</f>
        <v>许瑛伦</v>
      </c>
      <c r="I1360" s="58">
        <v>273383.28000000003</v>
      </c>
      <c r="J1360" s="58">
        <v>7962.6200000000499</v>
      </c>
      <c r="K1360" s="58">
        <v>265420.65999999997</v>
      </c>
      <c r="L1360" s="58">
        <v>13122.15</v>
      </c>
      <c r="M1360" s="58">
        <v>14585.74</v>
      </c>
      <c r="N1360" s="58">
        <v>8457.76</v>
      </c>
      <c r="O1360" s="58">
        <v>38668.81</v>
      </c>
      <c r="P1360" s="58">
        <v>0</v>
      </c>
      <c r="Q1360" s="58">
        <v>-1014.26079507233</v>
      </c>
      <c r="R1360" s="58">
        <v>73820.199204927703</v>
      </c>
      <c r="S1360" s="58">
        <v>13548.755331034101</v>
      </c>
      <c r="T1360" s="58">
        <v>0</v>
      </c>
      <c r="U1360" s="58">
        <v>7434.41</v>
      </c>
      <c r="V1360" s="58">
        <v>94803.364535961795</v>
      </c>
      <c r="W1360" s="58">
        <v>170617.295464038</v>
      </c>
      <c r="X1360" s="58">
        <v>30716.47</v>
      </c>
      <c r="Y1360" s="58">
        <v>892.23</v>
      </c>
      <c r="Z1360" s="58">
        <v>3957.81</v>
      </c>
      <c r="AA1360" s="58">
        <v>6083.55</v>
      </c>
      <c r="AB1360" s="58">
        <v>1590.01981132076</v>
      </c>
      <c r="AC1360" s="58">
        <v>0</v>
      </c>
      <c r="AD1360" s="58">
        <v>43240.0798113208</v>
      </c>
      <c r="AE1360" s="58">
        <v>6105.88</v>
      </c>
      <c r="AF1360" s="58">
        <v>0</v>
      </c>
      <c r="AG1360" s="58">
        <v>170.38</v>
      </c>
      <c r="AH1360" s="58">
        <v>-2216.4299999999998</v>
      </c>
      <c r="AI1360" s="58">
        <v>0</v>
      </c>
      <c r="AJ1360" s="58">
        <v>0</v>
      </c>
      <c r="AK1360" s="58">
        <v>134.43</v>
      </c>
      <c r="AL1360" s="58">
        <v>0</v>
      </c>
      <c r="AM1360" s="58">
        <v>1677.88</v>
      </c>
      <c r="AN1360" s="58">
        <v>2190.61</v>
      </c>
      <c r="AO1360" s="58">
        <v>593.21</v>
      </c>
      <c r="AP1360" s="58">
        <v>0</v>
      </c>
      <c r="AQ1360" s="58">
        <v>4000</v>
      </c>
      <c r="AR1360" s="58">
        <v>0</v>
      </c>
      <c r="AS1360" s="58">
        <v>0</v>
      </c>
      <c r="AT1360" s="58">
        <v>0</v>
      </c>
      <c r="AU1360" s="58">
        <v>0</v>
      </c>
      <c r="AV1360" s="58">
        <v>2455.26369211368</v>
      </c>
      <c r="AW1360" s="58">
        <v>15111.223692113699</v>
      </c>
      <c r="AX1360" s="58">
        <v>67059</v>
      </c>
      <c r="AY1360" s="58">
        <v>8541</v>
      </c>
      <c r="AZ1360" s="58">
        <v>75600</v>
      </c>
      <c r="BA1360" s="58">
        <v>36665.991960603496</v>
      </c>
    </row>
    <row r="1361" spans="1:53">
      <c r="A1361" s="56">
        <v>202408</v>
      </c>
      <c r="B1361" s="56" t="s">
        <v>528</v>
      </c>
      <c r="C1361" s="56" t="s">
        <v>278</v>
      </c>
      <c r="D1361" s="56" t="s">
        <v>277</v>
      </c>
      <c r="E1361" s="62" t="str">
        <f>VLOOKUP(C1361,'[2]2024年门店-截止10.31'!A:C,3,0)</f>
        <v>营业</v>
      </c>
      <c r="F1361" s="63">
        <f>VLOOKUP(C1361,[2]面积!A:B,2,0)</f>
        <v>130</v>
      </c>
      <c r="G1361" s="57" t="str">
        <f>IF(OR(E1361="营业",E1361="装修中"),VLOOKUP(C1361,[2]当前组织架构!C:H,6,0),"")</f>
        <v>江远洋</v>
      </c>
      <c r="H1361" s="57" t="str">
        <f>IF(OR(E1361="营业",E1361="装修中"),VLOOKUP(C1361,[2]当前组织架构!C:H,5,0),"")</f>
        <v>许瑛伦</v>
      </c>
      <c r="I1361" s="58">
        <v>325002.67</v>
      </c>
      <c r="J1361" s="58">
        <v>9466.0999999999804</v>
      </c>
      <c r="K1361" s="58">
        <v>315536.57</v>
      </c>
      <c r="L1361" s="58">
        <v>16058.95</v>
      </c>
      <c r="M1361" s="58">
        <v>18386.669999999998</v>
      </c>
      <c r="N1361" s="58">
        <v>6625.39</v>
      </c>
      <c r="O1361" s="58">
        <v>42300.92</v>
      </c>
      <c r="P1361" s="58">
        <v>0</v>
      </c>
      <c r="Q1361" s="58">
        <v>-1129.9724753611499</v>
      </c>
      <c r="R1361" s="58">
        <v>82241.957524638798</v>
      </c>
      <c r="S1361" s="58">
        <v>14925.659165368699</v>
      </c>
      <c r="T1361" s="58">
        <v>0</v>
      </c>
      <c r="U1361" s="58">
        <v>8389.06</v>
      </c>
      <c r="V1361" s="58">
        <v>105556.67669000701</v>
      </c>
      <c r="W1361" s="58">
        <v>209979.893309993</v>
      </c>
      <c r="X1361" s="58">
        <v>34718.230000000003</v>
      </c>
      <c r="Y1361" s="58">
        <v>29.74</v>
      </c>
      <c r="Z1361" s="58">
        <v>3188.47</v>
      </c>
      <c r="AA1361" s="58">
        <v>5404.93</v>
      </c>
      <c r="AB1361" s="58">
        <v>1816.69320754717</v>
      </c>
      <c r="AC1361" s="58">
        <v>0</v>
      </c>
      <c r="AD1361" s="58">
        <v>45158.063207547202</v>
      </c>
      <c r="AE1361" s="58">
        <v>4687.08</v>
      </c>
      <c r="AF1361" s="58">
        <v>831.34</v>
      </c>
      <c r="AG1361" s="58">
        <v>-1829.46</v>
      </c>
      <c r="AH1361" s="58">
        <v>2136.6799999999998</v>
      </c>
      <c r="AI1361" s="58">
        <v>0</v>
      </c>
      <c r="AJ1361" s="58">
        <v>0</v>
      </c>
      <c r="AK1361" s="58">
        <v>44.81</v>
      </c>
      <c r="AL1361" s="58">
        <v>0</v>
      </c>
      <c r="AM1361" s="58">
        <v>4210.6000000000004</v>
      </c>
      <c r="AN1361" s="58">
        <v>1897.37</v>
      </c>
      <c r="AO1361" s="58">
        <v>887.93</v>
      </c>
      <c r="AP1361" s="58">
        <v>0</v>
      </c>
      <c r="AQ1361" s="58">
        <v>2700</v>
      </c>
      <c r="AR1361" s="58">
        <v>0</v>
      </c>
      <c r="AS1361" s="58">
        <v>0</v>
      </c>
      <c r="AT1361" s="58">
        <v>0</v>
      </c>
      <c r="AU1361" s="58">
        <v>0</v>
      </c>
      <c r="AV1361" s="58">
        <v>2455.26369211368</v>
      </c>
      <c r="AW1361" s="58">
        <v>18021.6136921137</v>
      </c>
      <c r="AX1361" s="58">
        <v>33108.080000000002</v>
      </c>
      <c r="AY1361" s="58">
        <v>7057</v>
      </c>
      <c r="AZ1361" s="58">
        <v>40165.08</v>
      </c>
      <c r="BA1361" s="58">
        <v>106635.13641033199</v>
      </c>
    </row>
    <row r="1362" spans="1:53">
      <c r="A1362" s="56">
        <v>202408</v>
      </c>
      <c r="B1362" s="56" t="s">
        <v>528</v>
      </c>
      <c r="C1362" s="56" t="s">
        <v>280</v>
      </c>
      <c r="D1362" s="56" t="s">
        <v>279</v>
      </c>
      <c r="E1362" s="62" t="str">
        <f>VLOOKUP(C1362,'[2]2024年门店-截止10.31'!A:C,3,0)</f>
        <v>营业</v>
      </c>
      <c r="F1362" s="63">
        <f>VLOOKUP(C1362,[2]面积!A:B,2,0)</f>
        <v>81.93</v>
      </c>
      <c r="G1362" s="57" t="str">
        <f>IF(OR(E1362="营业",E1362="装修中"),VLOOKUP(C1362,[2]当前组织架构!C:H,6,0),"")</f>
        <v>江远洋</v>
      </c>
      <c r="H1362" s="57" t="str">
        <f>IF(OR(E1362="营业",E1362="装修中"),VLOOKUP(C1362,[2]当前组织架构!C:H,5,0),"")</f>
        <v>胡肖肖</v>
      </c>
      <c r="I1362" s="58">
        <v>224667.78</v>
      </c>
      <c r="J1362" s="58">
        <v>6543.72</v>
      </c>
      <c r="K1362" s="58">
        <v>218124.06</v>
      </c>
      <c r="L1362" s="58">
        <v>13021.71</v>
      </c>
      <c r="M1362" s="58">
        <v>13040.93</v>
      </c>
      <c r="N1362" s="58">
        <v>6091.15</v>
      </c>
      <c r="O1362" s="58">
        <v>30102.560000000001</v>
      </c>
      <c r="P1362" s="58">
        <v>0</v>
      </c>
      <c r="Q1362" s="58">
        <v>-843.78473565923002</v>
      </c>
      <c r="R1362" s="58">
        <v>61412.565264340803</v>
      </c>
      <c r="S1362" s="58">
        <v>10823.8648633046</v>
      </c>
      <c r="T1362" s="58">
        <v>0</v>
      </c>
      <c r="U1362" s="58">
        <v>11125.6</v>
      </c>
      <c r="V1362" s="58">
        <v>83362.030127645397</v>
      </c>
      <c r="W1362" s="58">
        <v>134762.02987235499</v>
      </c>
      <c r="X1362" s="58">
        <v>21884</v>
      </c>
      <c r="Y1362" s="58">
        <v>1314.39</v>
      </c>
      <c r="Z1362" s="58">
        <v>2674</v>
      </c>
      <c r="AA1362" s="58">
        <v>3535.86</v>
      </c>
      <c r="AB1362" s="58">
        <v>1103.50698113208</v>
      </c>
      <c r="AC1362" s="58">
        <v>0</v>
      </c>
      <c r="AD1362" s="58">
        <v>30511.756981132101</v>
      </c>
      <c r="AE1362" s="58">
        <v>3500</v>
      </c>
      <c r="AF1362" s="58">
        <v>0</v>
      </c>
      <c r="AG1362" s="58">
        <v>436.52</v>
      </c>
      <c r="AH1362" s="58">
        <v>396</v>
      </c>
      <c r="AI1362" s="58">
        <v>995</v>
      </c>
      <c r="AJ1362" s="58">
        <v>0</v>
      </c>
      <c r="AK1362" s="58">
        <v>48.4</v>
      </c>
      <c r="AL1362" s="58">
        <v>0</v>
      </c>
      <c r="AM1362" s="58">
        <v>1454.13</v>
      </c>
      <c r="AN1362" s="58">
        <v>1211.8</v>
      </c>
      <c r="AO1362" s="58">
        <v>624</v>
      </c>
      <c r="AP1362" s="58">
        <v>0</v>
      </c>
      <c r="AQ1362" s="58">
        <v>3014</v>
      </c>
      <c r="AR1362" s="58">
        <v>0</v>
      </c>
      <c r="AS1362" s="58">
        <v>0</v>
      </c>
      <c r="AT1362" s="58">
        <v>0</v>
      </c>
      <c r="AU1362" s="58">
        <v>0</v>
      </c>
      <c r="AV1362" s="58">
        <v>2066.7834176711399</v>
      </c>
      <c r="AW1362" s="58">
        <v>13746.633417671101</v>
      </c>
      <c r="AX1362" s="58">
        <v>32245.54</v>
      </c>
      <c r="AY1362" s="58">
        <v>6135.1</v>
      </c>
      <c r="AZ1362" s="58">
        <v>38380.639999999999</v>
      </c>
      <c r="BA1362" s="58">
        <v>52122.999473551798</v>
      </c>
    </row>
    <row r="1363" spans="1:53">
      <c r="A1363" s="56">
        <v>202408</v>
      </c>
      <c r="B1363" s="56" t="s">
        <v>532</v>
      </c>
      <c r="C1363" s="56" t="s">
        <v>282</v>
      </c>
      <c r="D1363" s="56" t="s">
        <v>281</v>
      </c>
      <c r="E1363" s="62" t="str">
        <f>VLOOKUP(C1363,'[2]2024年门店-截止10.31'!A:C,3,0)</f>
        <v>已闭店</v>
      </c>
      <c r="F1363" s="63">
        <f>VLOOKUP(C1363,[2]面积!A:B,2,0)</f>
        <v>79.8</v>
      </c>
      <c r="G1363" s="57" t="str">
        <f>IF(OR(E1363="营业",E1363="装修中"),VLOOKUP(C1363,[2]当前组织架构!C:H,6,0),"")</f>
        <v/>
      </c>
      <c r="H1363" s="57" t="str">
        <f>IF(OR(E1363="营业",E1363="装修中"),VLOOKUP(C1363,[2]当前组织架构!C:H,5,0),"")</f>
        <v/>
      </c>
      <c r="I1363" s="58">
        <v>444858.49</v>
      </c>
      <c r="J1363" s="58">
        <v>12957.04</v>
      </c>
      <c r="K1363" s="58">
        <v>431901.45</v>
      </c>
      <c r="L1363" s="58">
        <v>23029.34</v>
      </c>
      <c r="M1363" s="58">
        <v>15419.61</v>
      </c>
      <c r="N1363" s="58">
        <v>8508.6</v>
      </c>
      <c r="O1363" s="58">
        <v>51471.78</v>
      </c>
      <c r="P1363" s="58">
        <v>0</v>
      </c>
      <c r="Q1363" s="58">
        <v>53.785260757944002</v>
      </c>
      <c r="R1363" s="58">
        <v>98483.115260757899</v>
      </c>
      <c r="S1363" s="58">
        <v>26305.384562281801</v>
      </c>
      <c r="T1363" s="58">
        <v>0</v>
      </c>
      <c r="U1363" s="58">
        <v>18460.990000000002</v>
      </c>
      <c r="V1363" s="58">
        <v>143249.48982304</v>
      </c>
      <c r="W1363" s="58">
        <v>288651.96017695998</v>
      </c>
      <c r="X1363" s="58">
        <v>35649.81</v>
      </c>
      <c r="Y1363" s="58">
        <v>661.03</v>
      </c>
      <c r="Z1363" s="58">
        <v>4863.07</v>
      </c>
      <c r="AA1363" s="58">
        <v>8248.86</v>
      </c>
      <c r="AB1363" s="58">
        <v>1461.4816981132101</v>
      </c>
      <c r="AC1363" s="58">
        <v>0</v>
      </c>
      <c r="AD1363" s="58">
        <v>50884.251698113199</v>
      </c>
      <c r="AE1363" s="58">
        <v>3244.25</v>
      </c>
      <c r="AF1363" s="58">
        <v>0</v>
      </c>
      <c r="AG1363" s="58">
        <v>296.88</v>
      </c>
      <c r="AH1363" s="58">
        <v>280</v>
      </c>
      <c r="AI1363" s="58">
        <v>700</v>
      </c>
      <c r="AJ1363" s="58">
        <v>0</v>
      </c>
      <c r="AK1363" s="58">
        <v>134.43</v>
      </c>
      <c r="AL1363" s="58">
        <v>0</v>
      </c>
      <c r="AM1363" s="58">
        <v>1427.97</v>
      </c>
      <c r="AN1363" s="58">
        <v>521.9</v>
      </c>
      <c r="AO1363" s="58">
        <v>1186.43</v>
      </c>
      <c r="AP1363" s="58">
        <v>0</v>
      </c>
      <c r="AQ1363" s="58">
        <v>0</v>
      </c>
      <c r="AR1363" s="58">
        <v>0</v>
      </c>
      <c r="AS1363" s="58">
        <v>0</v>
      </c>
      <c r="AT1363" s="58">
        <v>0</v>
      </c>
      <c r="AU1363" s="58">
        <v>0</v>
      </c>
      <c r="AV1363" s="58">
        <v>2066.7834176711399</v>
      </c>
      <c r="AW1363" s="58">
        <v>9858.6434176711391</v>
      </c>
      <c r="AX1363" s="58">
        <v>60849.08</v>
      </c>
      <c r="AY1363" s="58">
        <v>6684</v>
      </c>
      <c r="AZ1363" s="58">
        <v>67533.08</v>
      </c>
      <c r="BA1363" s="58">
        <v>160375.985061176</v>
      </c>
    </row>
    <row r="1364" spans="1:53">
      <c r="A1364" s="56">
        <v>202408</v>
      </c>
      <c r="B1364" s="56" t="s">
        <v>528</v>
      </c>
      <c r="C1364" s="56" t="s">
        <v>284</v>
      </c>
      <c r="D1364" s="56" t="s">
        <v>283</v>
      </c>
      <c r="E1364" s="62" t="str">
        <f>VLOOKUP(C1364,'[2]2024年门店-截止10.31'!A:C,3,0)</f>
        <v>营业</v>
      </c>
      <c r="F1364" s="63">
        <f>VLOOKUP(C1364,[2]面积!A:B,2,0)</f>
        <v>91</v>
      </c>
      <c r="G1364" s="57" t="str">
        <f>IF(OR(E1364="营业",E1364="装修中"),VLOOKUP(C1364,[2]当前组织架构!C:H,6,0),"")</f>
        <v>江远洋</v>
      </c>
      <c r="H1364" s="57" t="str">
        <f>IF(OR(E1364="营业",E1364="装修中"),VLOOKUP(C1364,[2]当前组织架构!C:H,5,0),"")</f>
        <v>胡肖肖</v>
      </c>
      <c r="I1364" s="58">
        <v>686686.01</v>
      </c>
      <c r="J1364" s="58">
        <v>38869.019999999997</v>
      </c>
      <c r="K1364" s="58">
        <v>647816.99</v>
      </c>
      <c r="L1364" s="58">
        <v>28202.959999999999</v>
      </c>
      <c r="M1364" s="58">
        <v>32122.65</v>
      </c>
      <c r="N1364" s="58">
        <v>9116.41</v>
      </c>
      <c r="O1364" s="58">
        <v>68140.070000000007</v>
      </c>
      <c r="P1364" s="58">
        <v>0</v>
      </c>
      <c r="Q1364" s="58">
        <v>-1864.70404130815</v>
      </c>
      <c r="R1364" s="58">
        <v>135717.385958692</v>
      </c>
      <c r="S1364" s="58">
        <v>24269.8618882472</v>
      </c>
      <c r="T1364" s="58">
        <v>0</v>
      </c>
      <c r="U1364" s="58">
        <v>26095.05</v>
      </c>
      <c r="V1364" s="58">
        <v>186082.29784693901</v>
      </c>
      <c r="W1364" s="58">
        <v>461734.69215306098</v>
      </c>
      <c r="X1364" s="58">
        <v>52659.32</v>
      </c>
      <c r="Y1364" s="58">
        <v>16.64</v>
      </c>
      <c r="Z1364" s="58">
        <v>7965.98</v>
      </c>
      <c r="AA1364" s="58">
        <v>7168.77</v>
      </c>
      <c r="AB1364" s="58">
        <v>3263.4407547169799</v>
      </c>
      <c r="AC1364" s="58">
        <v>0</v>
      </c>
      <c r="AD1364" s="58">
        <v>71074.150754717004</v>
      </c>
      <c r="AE1364" s="58">
        <v>6851.53</v>
      </c>
      <c r="AF1364" s="58">
        <v>0</v>
      </c>
      <c r="AG1364" s="58">
        <v>688.96</v>
      </c>
      <c r="AH1364" s="58">
        <v>585</v>
      </c>
      <c r="AI1364" s="58">
        <v>775</v>
      </c>
      <c r="AJ1364" s="58">
        <v>0</v>
      </c>
      <c r="AK1364" s="58">
        <v>402.37</v>
      </c>
      <c r="AL1364" s="58">
        <v>0</v>
      </c>
      <c r="AM1364" s="58">
        <v>1724.49</v>
      </c>
      <c r="AN1364" s="58">
        <v>938.56</v>
      </c>
      <c r="AO1364" s="58">
        <v>1709.55</v>
      </c>
      <c r="AP1364" s="58">
        <v>0</v>
      </c>
      <c r="AQ1364" s="58">
        <v>170</v>
      </c>
      <c r="AR1364" s="58">
        <v>0</v>
      </c>
      <c r="AS1364" s="58">
        <v>0</v>
      </c>
      <c r="AT1364" s="58">
        <v>0</v>
      </c>
      <c r="AU1364" s="58">
        <v>0</v>
      </c>
      <c r="AV1364" s="58">
        <v>2066.7834176711399</v>
      </c>
      <c r="AW1364" s="58">
        <v>15912.243417671099</v>
      </c>
      <c r="AX1364" s="58">
        <v>113228.11428571399</v>
      </c>
      <c r="AY1364" s="58">
        <v>9156.9150943396198</v>
      </c>
      <c r="AZ1364" s="58">
        <v>122385.02938005399</v>
      </c>
      <c r="BA1364" s="58">
        <v>252363.26860061899</v>
      </c>
    </row>
    <row r="1365" spans="1:53">
      <c r="A1365" s="56">
        <v>202408</v>
      </c>
      <c r="B1365" s="56" t="s">
        <v>528</v>
      </c>
      <c r="C1365" s="56" t="s">
        <v>286</v>
      </c>
      <c r="D1365" s="56" t="s">
        <v>285</v>
      </c>
      <c r="E1365" s="62" t="str">
        <f>VLOOKUP(C1365,'[2]2024年门店-截止10.31'!A:C,3,0)</f>
        <v>营业</v>
      </c>
      <c r="F1365" s="63">
        <f>VLOOKUP(C1365,[2]面积!A:B,2,0)</f>
        <v>79.099999999999994</v>
      </c>
      <c r="G1365" s="57" t="str">
        <f>IF(OR(E1365="营业",E1365="装修中"),VLOOKUP(C1365,[2]当前组织架构!C:H,6,0),"")</f>
        <v>江远洋</v>
      </c>
      <c r="H1365" s="57" t="str">
        <f>IF(OR(E1365="营业",E1365="装修中"),VLOOKUP(C1365,[2]当前组织架构!C:H,5,0),"")</f>
        <v>胡肖肖</v>
      </c>
      <c r="I1365" s="58">
        <v>139770.42000000001</v>
      </c>
      <c r="J1365" s="58">
        <v>4070.98000000001</v>
      </c>
      <c r="K1365" s="58">
        <v>135699.44</v>
      </c>
      <c r="L1365" s="58">
        <v>7936.43</v>
      </c>
      <c r="M1365" s="58">
        <v>10567.24</v>
      </c>
      <c r="N1365" s="58">
        <v>5467.52</v>
      </c>
      <c r="O1365" s="58">
        <v>20376.240000000002</v>
      </c>
      <c r="P1365" s="58">
        <v>0</v>
      </c>
      <c r="Q1365" s="58">
        <v>-601.05811695861098</v>
      </c>
      <c r="R1365" s="58">
        <v>43746.3718830414</v>
      </c>
      <c r="S1365" s="58">
        <v>7479.1627356087802</v>
      </c>
      <c r="T1365" s="58">
        <v>0</v>
      </c>
      <c r="U1365" s="58">
        <v>7860.08</v>
      </c>
      <c r="V1365" s="58">
        <v>59085.614618650201</v>
      </c>
      <c r="W1365" s="58">
        <v>76613.825381349801</v>
      </c>
      <c r="X1365" s="58">
        <v>17063.16</v>
      </c>
      <c r="Y1365" s="58">
        <v>0</v>
      </c>
      <c r="Z1365" s="58">
        <v>1661.23</v>
      </c>
      <c r="AA1365" s="58">
        <v>2050.0300000000002</v>
      </c>
      <c r="AB1365" s="58">
        <v>1104.71396226415</v>
      </c>
      <c r="AC1365" s="58">
        <v>0</v>
      </c>
      <c r="AD1365" s="58">
        <v>21879.133962264099</v>
      </c>
      <c r="AE1365" s="58">
        <v>6000</v>
      </c>
      <c r="AF1365" s="58">
        <v>0</v>
      </c>
      <c r="AG1365" s="58">
        <v>91.11</v>
      </c>
      <c r="AH1365" s="58">
        <v>400</v>
      </c>
      <c r="AI1365" s="58">
        <v>350</v>
      </c>
      <c r="AJ1365" s="58">
        <v>0</v>
      </c>
      <c r="AK1365" s="58">
        <v>44.81</v>
      </c>
      <c r="AL1365" s="58">
        <v>0</v>
      </c>
      <c r="AM1365" s="58">
        <v>1103.8699999999999</v>
      </c>
      <c r="AN1365" s="58">
        <v>841.67</v>
      </c>
      <c r="AO1365" s="58">
        <v>215.04</v>
      </c>
      <c r="AP1365" s="58">
        <v>0</v>
      </c>
      <c r="AQ1365" s="58">
        <v>0</v>
      </c>
      <c r="AR1365" s="58">
        <v>0</v>
      </c>
      <c r="AS1365" s="58">
        <v>0</v>
      </c>
      <c r="AT1365" s="58">
        <v>0</v>
      </c>
      <c r="AU1365" s="58">
        <v>0</v>
      </c>
      <c r="AV1365" s="58">
        <v>2066.7834176711399</v>
      </c>
      <c r="AW1365" s="58">
        <v>11113.2834176711</v>
      </c>
      <c r="AX1365" s="58">
        <v>14523</v>
      </c>
      <c r="AY1365" s="58">
        <v>6486</v>
      </c>
      <c r="AZ1365" s="58">
        <v>21009</v>
      </c>
      <c r="BA1365" s="58">
        <v>22612.408001414598</v>
      </c>
    </row>
    <row r="1366" spans="1:53">
      <c r="A1366" s="56">
        <v>202408</v>
      </c>
      <c r="B1366" s="56" t="s">
        <v>528</v>
      </c>
      <c r="C1366" s="56" t="s">
        <v>288</v>
      </c>
      <c r="D1366" s="56" t="s">
        <v>287</v>
      </c>
      <c r="E1366" s="62" t="str">
        <f>VLOOKUP(C1366,'[2]2024年门店-截止10.31'!A:C,3,0)</f>
        <v>营业</v>
      </c>
      <c r="F1366" s="63">
        <f>VLOOKUP(C1366,[2]面积!A:B,2,0)</f>
        <v>105.01</v>
      </c>
      <c r="G1366" s="57" t="str">
        <f>IF(OR(E1366="营业",E1366="装修中"),VLOOKUP(C1366,[2]当前组织架构!C:H,6,0),"")</f>
        <v>江远洋</v>
      </c>
      <c r="H1366" s="57" t="str">
        <f>IF(OR(E1366="营业",E1366="装修中"),VLOOKUP(C1366,[2]当前组织架构!C:H,5,0),"")</f>
        <v>许瑛伦</v>
      </c>
      <c r="I1366" s="58">
        <v>376245.34</v>
      </c>
      <c r="J1366" s="58">
        <v>21296.91</v>
      </c>
      <c r="K1366" s="58">
        <v>354948.43</v>
      </c>
      <c r="L1366" s="58">
        <v>17488.759999999998</v>
      </c>
      <c r="M1366" s="58">
        <v>11611.26</v>
      </c>
      <c r="N1366" s="58">
        <v>6584.82</v>
      </c>
      <c r="O1366" s="58">
        <v>40068.29</v>
      </c>
      <c r="P1366" s="58">
        <v>0</v>
      </c>
      <c r="Q1366" s="58">
        <v>-1026.7118899904899</v>
      </c>
      <c r="R1366" s="58">
        <v>74726.418110009501</v>
      </c>
      <c r="S1366" s="58">
        <v>13915.3662976121</v>
      </c>
      <c r="T1366" s="58">
        <v>0</v>
      </c>
      <c r="U1366" s="58">
        <v>2158.66</v>
      </c>
      <c r="V1366" s="58">
        <v>90800.444407621602</v>
      </c>
      <c r="W1366" s="58">
        <v>264147.98559237801</v>
      </c>
      <c r="X1366" s="58">
        <v>40880.44</v>
      </c>
      <c r="Y1366" s="58">
        <v>2085.35</v>
      </c>
      <c r="Z1366" s="58">
        <v>740</v>
      </c>
      <c r="AA1366" s="58">
        <v>890.31</v>
      </c>
      <c r="AB1366" s="58">
        <v>3583.5690566037702</v>
      </c>
      <c r="AC1366" s="58">
        <v>0</v>
      </c>
      <c r="AD1366" s="58">
        <v>48179.669056603801</v>
      </c>
      <c r="AE1366" s="58">
        <v>12933.83</v>
      </c>
      <c r="AF1366" s="58">
        <v>104.23</v>
      </c>
      <c r="AG1366" s="58">
        <v>714.31</v>
      </c>
      <c r="AH1366" s="58">
        <v>488.94</v>
      </c>
      <c r="AI1366" s="58">
        <v>1616</v>
      </c>
      <c r="AJ1366" s="58">
        <v>107.97</v>
      </c>
      <c r="AK1366" s="58">
        <v>55.52</v>
      </c>
      <c r="AL1366" s="58">
        <v>0</v>
      </c>
      <c r="AM1366" s="58">
        <v>1595.98</v>
      </c>
      <c r="AN1366" s="58">
        <v>853.92</v>
      </c>
      <c r="AO1366" s="58">
        <v>782.7</v>
      </c>
      <c r="AP1366" s="58">
        <v>0</v>
      </c>
      <c r="AQ1366" s="58">
        <v>6136.56</v>
      </c>
      <c r="AR1366" s="58">
        <v>0</v>
      </c>
      <c r="AS1366" s="58">
        <v>0</v>
      </c>
      <c r="AT1366" s="58">
        <v>0</v>
      </c>
      <c r="AU1366" s="58">
        <v>0</v>
      </c>
      <c r="AV1366" s="58">
        <v>2455.26369211368</v>
      </c>
      <c r="AW1366" s="58">
        <v>27845.223692113701</v>
      </c>
      <c r="AX1366" s="58">
        <v>62146.780952380897</v>
      </c>
      <c r="AY1366" s="58">
        <v>6540.7547169811296</v>
      </c>
      <c r="AZ1366" s="58">
        <v>68687.535669361998</v>
      </c>
      <c r="BA1366" s="58">
        <v>119435.557174298</v>
      </c>
    </row>
    <row r="1367" spans="1:53">
      <c r="A1367" s="56">
        <v>202408</v>
      </c>
      <c r="B1367" s="56" t="s">
        <v>528</v>
      </c>
      <c r="C1367" s="56" t="s">
        <v>296</v>
      </c>
      <c r="D1367" s="56" t="s">
        <v>295</v>
      </c>
      <c r="E1367" s="62" t="str">
        <f>VLOOKUP(C1367,'[2]2024年门店-截止10.31'!A:C,3,0)</f>
        <v>营业</v>
      </c>
      <c r="F1367" s="63">
        <f>VLOOKUP(C1367,[2]面积!A:B,2,0)</f>
        <v>66.37</v>
      </c>
      <c r="G1367" s="57" t="str">
        <f>IF(OR(E1367="营业",E1367="装修中"),VLOOKUP(C1367,[2]当前组织架构!C:H,6,0),"")</f>
        <v>戴斌</v>
      </c>
      <c r="H1367" s="57" t="str">
        <f>IF(OR(E1367="营业",E1367="装修中"),VLOOKUP(C1367,[2]当前组织架构!C:H,5,0),"")</f>
        <v>董婷婷</v>
      </c>
      <c r="I1367" s="58">
        <v>239384.24</v>
      </c>
      <c r="J1367" s="58">
        <v>13550.05</v>
      </c>
      <c r="K1367" s="58">
        <v>225834.19</v>
      </c>
      <c r="L1367" s="58">
        <v>12013.93</v>
      </c>
      <c r="M1367" s="58">
        <v>13542.21</v>
      </c>
      <c r="N1367" s="58">
        <v>11009.09</v>
      </c>
      <c r="O1367" s="58">
        <v>28773.62</v>
      </c>
      <c r="P1367" s="58">
        <v>0</v>
      </c>
      <c r="Q1367" s="58">
        <v>-885.56306747067697</v>
      </c>
      <c r="R1367" s="58">
        <v>64453.2869325293</v>
      </c>
      <c r="S1367" s="58">
        <v>10749.1684890381</v>
      </c>
      <c r="T1367" s="58">
        <v>0</v>
      </c>
      <c r="U1367" s="58">
        <v>2658.66</v>
      </c>
      <c r="V1367" s="58">
        <v>77861.115421567403</v>
      </c>
      <c r="W1367" s="58">
        <v>147973.07457843301</v>
      </c>
      <c r="X1367" s="58">
        <v>32110.86</v>
      </c>
      <c r="Y1367" s="58">
        <v>3438.28</v>
      </c>
      <c r="Z1367" s="58">
        <v>1086.0899999999999</v>
      </c>
      <c r="AA1367" s="58">
        <v>8506.4699999999993</v>
      </c>
      <c r="AB1367" s="58">
        <v>2732.0783018867901</v>
      </c>
      <c r="AC1367" s="58">
        <v>0</v>
      </c>
      <c r="AD1367" s="58">
        <v>47873.778301886799</v>
      </c>
      <c r="AE1367" s="58">
        <v>4500</v>
      </c>
      <c r="AF1367" s="58">
        <v>0</v>
      </c>
      <c r="AG1367" s="58">
        <v>379.46</v>
      </c>
      <c r="AH1367" s="58">
        <v>511.83</v>
      </c>
      <c r="AI1367" s="58">
        <v>0</v>
      </c>
      <c r="AJ1367" s="58">
        <v>46.02</v>
      </c>
      <c r="AK1367" s="58">
        <v>32.090000000000003</v>
      </c>
      <c r="AL1367" s="58">
        <v>0</v>
      </c>
      <c r="AM1367" s="58">
        <v>778.87</v>
      </c>
      <c r="AN1367" s="58">
        <v>2735.58</v>
      </c>
      <c r="AO1367" s="58">
        <v>965.53</v>
      </c>
      <c r="AP1367" s="58">
        <v>0</v>
      </c>
      <c r="AQ1367" s="58">
        <v>0</v>
      </c>
      <c r="AR1367" s="58">
        <v>0</v>
      </c>
      <c r="AS1367" s="58">
        <v>0</v>
      </c>
      <c r="AT1367" s="58">
        <v>0</v>
      </c>
      <c r="AU1367" s="58">
        <v>0</v>
      </c>
      <c r="AV1367" s="58">
        <v>2127.0074307534401</v>
      </c>
      <c r="AW1367" s="58">
        <v>12076.387430753401</v>
      </c>
      <c r="AX1367" s="58">
        <v>40459.495238095202</v>
      </c>
      <c r="AY1367" s="58">
        <v>5259.5094339622601</v>
      </c>
      <c r="AZ1367" s="58">
        <v>45719.004672057497</v>
      </c>
      <c r="BA1367" s="58">
        <v>42303.904173735304</v>
      </c>
    </row>
    <row r="1368" spans="1:53">
      <c r="A1368" s="56">
        <v>202408</v>
      </c>
      <c r="B1368" s="56" t="s">
        <v>528</v>
      </c>
      <c r="C1368" s="56" t="s">
        <v>294</v>
      </c>
      <c r="D1368" s="56" t="s">
        <v>293</v>
      </c>
      <c r="E1368" s="62" t="str">
        <f>VLOOKUP(C1368,'[2]2024年门店-截止10.31'!A:C,3,0)</f>
        <v>营业</v>
      </c>
      <c r="F1368" s="63">
        <f>VLOOKUP(C1368,[2]面积!A:B,2,0)</f>
        <v>40</v>
      </c>
      <c r="G1368" s="57" t="str">
        <f>IF(OR(E1368="营业",E1368="装修中"),VLOOKUP(C1368,[2]当前组织架构!C:H,6,0),"")</f>
        <v>戴斌</v>
      </c>
      <c r="H1368" s="57" t="str">
        <f>IF(OR(E1368="营业",E1368="装修中"),VLOOKUP(C1368,[2]当前组织架构!C:H,5,0),"")</f>
        <v>董婷婷</v>
      </c>
      <c r="I1368" s="58">
        <v>210243.49</v>
      </c>
      <c r="J1368" s="58">
        <v>11900.57</v>
      </c>
      <c r="K1368" s="58">
        <v>198342.92</v>
      </c>
      <c r="L1368" s="58">
        <v>10635.44</v>
      </c>
      <c r="M1368" s="58">
        <v>10510.36</v>
      </c>
      <c r="N1368" s="58">
        <v>12044.87</v>
      </c>
      <c r="O1368" s="58">
        <v>25070.27</v>
      </c>
      <c r="P1368" s="58">
        <v>0</v>
      </c>
      <c r="Q1368" s="58">
        <v>-789.633376469361</v>
      </c>
      <c r="R1368" s="58">
        <v>57471.306623530603</v>
      </c>
      <c r="S1368" s="58">
        <v>9457.7483741668293</v>
      </c>
      <c r="T1368" s="58">
        <v>0</v>
      </c>
      <c r="U1368" s="58">
        <v>2802.08</v>
      </c>
      <c r="V1368" s="58">
        <v>69731.134997697402</v>
      </c>
      <c r="W1368" s="58">
        <v>128611.785002303</v>
      </c>
      <c r="X1368" s="58">
        <v>26293.9</v>
      </c>
      <c r="Y1368" s="58">
        <v>5393.92</v>
      </c>
      <c r="Z1368" s="58">
        <v>1289.01</v>
      </c>
      <c r="AA1368" s="58">
        <v>3881.1</v>
      </c>
      <c r="AB1368" s="58">
        <v>2495.6137735849102</v>
      </c>
      <c r="AC1368" s="58">
        <v>0</v>
      </c>
      <c r="AD1368" s="58">
        <v>39353.543773584897</v>
      </c>
      <c r="AE1368" s="58">
        <v>410.12</v>
      </c>
      <c r="AF1368" s="58">
        <v>200</v>
      </c>
      <c r="AG1368" s="58">
        <v>630.47</v>
      </c>
      <c r="AH1368" s="58">
        <v>692.33</v>
      </c>
      <c r="AI1368" s="58">
        <v>0</v>
      </c>
      <c r="AJ1368" s="58">
        <v>27.97</v>
      </c>
      <c r="AK1368" s="58">
        <v>26.76</v>
      </c>
      <c r="AL1368" s="58">
        <v>0</v>
      </c>
      <c r="AM1368" s="58">
        <v>1462.42</v>
      </c>
      <c r="AN1368" s="58">
        <v>1158.6300000000001</v>
      </c>
      <c r="AO1368" s="58">
        <v>995.98</v>
      </c>
      <c r="AP1368" s="58">
        <v>0</v>
      </c>
      <c r="AQ1368" s="58">
        <v>255</v>
      </c>
      <c r="AR1368" s="58">
        <v>0</v>
      </c>
      <c r="AS1368" s="58">
        <v>0</v>
      </c>
      <c r="AT1368" s="58">
        <v>0</v>
      </c>
      <c r="AU1368" s="58">
        <v>0</v>
      </c>
      <c r="AV1368" s="58">
        <v>2127.0074307534401</v>
      </c>
      <c r="AW1368" s="58">
        <v>7986.6874307534399</v>
      </c>
      <c r="AX1368" s="58">
        <v>34508.5428571429</v>
      </c>
      <c r="AY1368" s="58">
        <v>3962.2641509434002</v>
      </c>
      <c r="AZ1368" s="58">
        <v>38470.807008086304</v>
      </c>
      <c r="BA1368" s="58">
        <v>42800.746789878402</v>
      </c>
    </row>
    <row r="1369" spans="1:53">
      <c r="A1369" s="56">
        <v>202408</v>
      </c>
      <c r="B1369" s="56" t="s">
        <v>531</v>
      </c>
      <c r="C1369" s="56" t="s">
        <v>302</v>
      </c>
      <c r="D1369" s="56" t="s">
        <v>301</v>
      </c>
      <c r="E1369" s="62" t="str">
        <f>VLOOKUP(C1369,'[2]2024年门店-截止10.31'!A:C,3,0)</f>
        <v>营业</v>
      </c>
      <c r="F1369" s="63">
        <f>VLOOKUP(C1369,[2]面积!A:B,2,0)</f>
        <v>75</v>
      </c>
      <c r="G1369" s="57" t="str">
        <f>IF(OR(E1369="营业",E1369="装修中"),VLOOKUP(C1369,[2]当前组织架构!C:H,6,0),"")</f>
        <v>刘佳</v>
      </c>
      <c r="H1369" s="57" t="str">
        <f>IF(OR(E1369="营业",E1369="装修中"),VLOOKUP(C1369,[2]当前组织架构!C:H,5,0),"")</f>
        <v>孟祥苹</v>
      </c>
      <c r="I1369" s="58">
        <v>198387.48</v>
      </c>
      <c r="J1369" s="58">
        <v>11229.48</v>
      </c>
      <c r="K1369" s="58">
        <v>187158</v>
      </c>
      <c r="L1369" s="58">
        <v>9977.65</v>
      </c>
      <c r="M1369" s="58">
        <v>14241.93</v>
      </c>
      <c r="N1369" s="58">
        <v>9340.5</v>
      </c>
      <c r="O1369" s="58">
        <v>28909.26</v>
      </c>
      <c r="P1369" s="58">
        <v>0</v>
      </c>
      <c r="Q1369" s="58">
        <v>-636.95979118652394</v>
      </c>
      <c r="R1369" s="58">
        <v>61832.380208813498</v>
      </c>
      <c r="S1369" s="58">
        <v>11442.240534614401</v>
      </c>
      <c r="T1369" s="58">
        <v>0</v>
      </c>
      <c r="U1369" s="58">
        <v>1926.61</v>
      </c>
      <c r="V1369" s="58">
        <v>75201.230743427906</v>
      </c>
      <c r="W1369" s="58">
        <v>111956.76925657201</v>
      </c>
      <c r="X1369" s="58">
        <v>17685.189999999999</v>
      </c>
      <c r="Y1369" s="58">
        <v>5084.38</v>
      </c>
      <c r="Z1369" s="58">
        <v>792.5</v>
      </c>
      <c r="AA1369" s="58">
        <v>7581.12</v>
      </c>
      <c r="AB1369" s="58">
        <v>471.90792452829999</v>
      </c>
      <c r="AC1369" s="58">
        <v>0</v>
      </c>
      <c r="AD1369" s="58">
        <v>31615.097924528302</v>
      </c>
      <c r="AE1369" s="58">
        <v>3080.53</v>
      </c>
      <c r="AF1369" s="58">
        <v>16.5</v>
      </c>
      <c r="AG1369" s="58">
        <v>716.51</v>
      </c>
      <c r="AH1369" s="58">
        <v>150</v>
      </c>
      <c r="AI1369" s="58">
        <v>700</v>
      </c>
      <c r="AJ1369" s="58">
        <v>0</v>
      </c>
      <c r="AK1369" s="58">
        <v>48.97</v>
      </c>
      <c r="AL1369" s="58">
        <v>0</v>
      </c>
      <c r="AM1369" s="58">
        <v>1144.42</v>
      </c>
      <c r="AN1369" s="58">
        <v>1224.45</v>
      </c>
      <c r="AO1369" s="58">
        <v>749.57</v>
      </c>
      <c r="AP1369" s="58">
        <v>0</v>
      </c>
      <c r="AQ1369" s="58">
        <v>150</v>
      </c>
      <c r="AR1369" s="58">
        <v>0</v>
      </c>
      <c r="AS1369" s="58">
        <v>0</v>
      </c>
      <c r="AT1369" s="58">
        <v>0</v>
      </c>
      <c r="AU1369" s="58">
        <v>0</v>
      </c>
      <c r="AV1369" s="58">
        <v>2857.3466735500201</v>
      </c>
      <c r="AW1369" s="58">
        <v>10838.296673549999</v>
      </c>
      <c r="AX1369" s="58">
        <v>38928.571428571398</v>
      </c>
      <c r="AY1369" s="58">
        <v>13265</v>
      </c>
      <c r="AZ1369" s="58">
        <v>52193.571428571398</v>
      </c>
      <c r="BA1369" s="58">
        <v>17309.803229922301</v>
      </c>
    </row>
    <row r="1370" spans="1:53">
      <c r="A1370" s="56">
        <v>202408</v>
      </c>
      <c r="B1370" s="56" t="s">
        <v>531</v>
      </c>
      <c r="C1370" s="56" t="s">
        <v>292</v>
      </c>
      <c r="D1370" s="56" t="s">
        <v>291</v>
      </c>
      <c r="E1370" s="62" t="str">
        <f>VLOOKUP(C1370,'[2]2024年门店-截止10.31'!A:C,3,0)</f>
        <v>营业</v>
      </c>
      <c r="F1370" s="63">
        <f>VLOOKUP(C1370,[2]面积!A:B,2,0)</f>
        <v>132</v>
      </c>
      <c r="G1370" s="57" t="str">
        <f>IF(OR(E1370="营业",E1370="装修中"),VLOOKUP(C1370,[2]当前组织架构!C:H,6,0),"")</f>
        <v>刘佳</v>
      </c>
      <c r="H1370" s="57" t="str">
        <f>IF(OR(E1370="营业",E1370="装修中"),VLOOKUP(C1370,[2]当前组织架构!C:H,5,0),"")</f>
        <v>巨伦</v>
      </c>
      <c r="I1370" s="58">
        <v>328190.21000000002</v>
      </c>
      <c r="J1370" s="58">
        <v>9558.94</v>
      </c>
      <c r="K1370" s="58">
        <v>318631.27</v>
      </c>
      <c r="L1370" s="58">
        <v>16853.91</v>
      </c>
      <c r="M1370" s="58">
        <v>23862.06</v>
      </c>
      <c r="N1370" s="58">
        <v>8877.24</v>
      </c>
      <c r="O1370" s="58">
        <v>46299.59</v>
      </c>
      <c r="P1370" s="58">
        <v>0</v>
      </c>
      <c r="Q1370" s="58">
        <v>-977.75737448628604</v>
      </c>
      <c r="R1370" s="58">
        <v>94915.042625513699</v>
      </c>
      <c r="S1370" s="58">
        <v>17987.671777380499</v>
      </c>
      <c r="T1370" s="58">
        <v>0</v>
      </c>
      <c r="U1370" s="58">
        <v>2548.7800000000002</v>
      </c>
      <c r="V1370" s="58">
        <v>115451.49440289399</v>
      </c>
      <c r="W1370" s="58">
        <v>203179.775597106</v>
      </c>
      <c r="X1370" s="58">
        <v>26198.07</v>
      </c>
      <c r="Y1370" s="58">
        <v>6180</v>
      </c>
      <c r="Z1370" s="58">
        <v>437.24</v>
      </c>
      <c r="AA1370" s="58">
        <v>8029.87</v>
      </c>
      <c r="AB1370" s="58">
        <v>376.68490566038002</v>
      </c>
      <c r="AC1370" s="58">
        <v>0</v>
      </c>
      <c r="AD1370" s="58">
        <v>41221.864905660397</v>
      </c>
      <c r="AE1370" s="58">
        <v>6000</v>
      </c>
      <c r="AF1370" s="58">
        <v>27.97</v>
      </c>
      <c r="AG1370" s="58">
        <v>1281.93</v>
      </c>
      <c r="AH1370" s="58">
        <v>250</v>
      </c>
      <c r="AI1370" s="58">
        <v>0</v>
      </c>
      <c r="AJ1370" s="58">
        <v>97</v>
      </c>
      <c r="AK1370" s="58">
        <v>38.270000000000003</v>
      </c>
      <c r="AL1370" s="58">
        <v>0</v>
      </c>
      <c r="AM1370" s="58">
        <v>1191.45</v>
      </c>
      <c r="AN1370" s="58">
        <v>738.88</v>
      </c>
      <c r="AO1370" s="58">
        <v>805.23</v>
      </c>
      <c r="AP1370" s="58">
        <v>0</v>
      </c>
      <c r="AQ1370" s="58">
        <v>310</v>
      </c>
      <c r="AR1370" s="58">
        <v>0</v>
      </c>
      <c r="AS1370" s="58">
        <v>0</v>
      </c>
      <c r="AT1370" s="58">
        <v>0</v>
      </c>
      <c r="AU1370" s="58">
        <v>0</v>
      </c>
      <c r="AV1370" s="58">
        <v>2668.7228527953098</v>
      </c>
      <c r="AW1370" s="58">
        <v>13409.452852795301</v>
      </c>
      <c r="AX1370" s="58">
        <v>34782</v>
      </c>
      <c r="AY1370" s="58">
        <v>10849.05</v>
      </c>
      <c r="AZ1370" s="58">
        <v>45631.05</v>
      </c>
      <c r="BA1370" s="58">
        <v>102917.40783865</v>
      </c>
    </row>
    <row r="1371" spans="1:53">
      <c r="A1371" s="56">
        <v>202408</v>
      </c>
      <c r="B1371" s="56" t="s">
        <v>528</v>
      </c>
      <c r="C1371" s="56" t="s">
        <v>298</v>
      </c>
      <c r="D1371" s="56" t="s">
        <v>297</v>
      </c>
      <c r="E1371" s="62" t="str">
        <f>VLOOKUP(C1371,'[2]2024年门店-截止10.31'!A:C,3,0)</f>
        <v>营业</v>
      </c>
      <c r="F1371" s="63">
        <f>VLOOKUP(C1371,[2]面积!A:B,2,0)</f>
        <v>73.8</v>
      </c>
      <c r="G1371" s="57" t="str">
        <f>IF(OR(E1371="营业",E1371="装修中"),VLOOKUP(C1371,[2]当前组织架构!C:H,6,0),"")</f>
        <v>孙军</v>
      </c>
      <c r="H1371" s="57" t="str">
        <f>IF(OR(E1371="营业",E1371="装修中"),VLOOKUP(C1371,[2]当前组织架构!C:H,5,0),"")</f>
        <v>甘胜斌</v>
      </c>
      <c r="I1371" s="58">
        <v>187805.3</v>
      </c>
      <c r="J1371" s="58">
        <v>10630.49</v>
      </c>
      <c r="K1371" s="58">
        <v>177174.81</v>
      </c>
      <c r="L1371" s="58">
        <v>9191.98</v>
      </c>
      <c r="M1371" s="58">
        <v>8938.68</v>
      </c>
      <c r="N1371" s="58">
        <v>9958.39</v>
      </c>
      <c r="O1371" s="58">
        <v>22929.91</v>
      </c>
      <c r="P1371" s="58">
        <v>0</v>
      </c>
      <c r="Q1371" s="58">
        <v>-691.47998039089703</v>
      </c>
      <c r="R1371" s="58">
        <v>50327.480019609102</v>
      </c>
      <c r="S1371" s="58">
        <v>8493.4920442418206</v>
      </c>
      <c r="T1371" s="58">
        <v>0</v>
      </c>
      <c r="U1371" s="58">
        <v>2808.69</v>
      </c>
      <c r="V1371" s="58">
        <v>61629.662063850898</v>
      </c>
      <c r="W1371" s="58">
        <v>115545.14793614901</v>
      </c>
      <c r="X1371" s="58">
        <v>28692.5</v>
      </c>
      <c r="Y1371" s="58">
        <v>2523.5</v>
      </c>
      <c r="Z1371" s="58">
        <v>1055.73</v>
      </c>
      <c r="AA1371" s="58">
        <v>5740.16</v>
      </c>
      <c r="AB1371" s="58">
        <v>2552.7501886792402</v>
      </c>
      <c r="AC1371" s="58">
        <v>0</v>
      </c>
      <c r="AD1371" s="58">
        <v>40564.640188679201</v>
      </c>
      <c r="AE1371" s="58">
        <v>814.64</v>
      </c>
      <c r="AF1371" s="58">
        <v>137</v>
      </c>
      <c r="AG1371" s="58">
        <v>351.45</v>
      </c>
      <c r="AH1371" s="58">
        <v>539</v>
      </c>
      <c r="AI1371" s="58">
        <v>601.77</v>
      </c>
      <c r="AJ1371" s="58">
        <v>104.43</v>
      </c>
      <c r="AK1371" s="58">
        <v>37.33</v>
      </c>
      <c r="AL1371" s="58">
        <v>0</v>
      </c>
      <c r="AM1371" s="58">
        <v>2209.85</v>
      </c>
      <c r="AN1371" s="58">
        <v>828.23</v>
      </c>
      <c r="AO1371" s="58">
        <v>600.48</v>
      </c>
      <c r="AP1371" s="58">
        <v>0</v>
      </c>
      <c r="AQ1371" s="58">
        <v>0</v>
      </c>
      <c r="AR1371" s="58">
        <v>0</v>
      </c>
      <c r="AS1371" s="58">
        <v>0</v>
      </c>
      <c r="AT1371" s="58">
        <v>0</v>
      </c>
      <c r="AU1371" s="58">
        <v>0</v>
      </c>
      <c r="AV1371" s="58">
        <v>2429.6225974201102</v>
      </c>
      <c r="AW1371" s="58">
        <v>8653.80259742011</v>
      </c>
      <c r="AX1371" s="58">
        <v>40063.809523809497</v>
      </c>
      <c r="AY1371" s="58">
        <v>7741.0566037735898</v>
      </c>
      <c r="AZ1371" s="58">
        <v>47804.866127583096</v>
      </c>
      <c r="BA1371" s="58">
        <v>18521.8390224666</v>
      </c>
    </row>
    <row r="1372" spans="1:53">
      <c r="A1372" s="56">
        <v>202408</v>
      </c>
      <c r="B1372" s="56" t="s">
        <v>528</v>
      </c>
      <c r="C1372" s="56" t="s">
        <v>300</v>
      </c>
      <c r="D1372" s="56" t="s">
        <v>299</v>
      </c>
      <c r="E1372" s="62" t="str">
        <f>VLOOKUP(C1372,'[2]2024年门店-截止10.31'!A:C,3,0)</f>
        <v>营业</v>
      </c>
      <c r="F1372" s="63">
        <f>VLOOKUP(C1372,[2]面积!A:B,2,0)</f>
        <v>67</v>
      </c>
      <c r="G1372" s="57" t="str">
        <f>IF(OR(E1372="营业",E1372="装修中"),VLOOKUP(C1372,[2]当前组织架构!C:H,6,0),"")</f>
        <v>江远洋</v>
      </c>
      <c r="H1372" s="57" t="str">
        <f>IF(OR(E1372="营业",E1372="装修中"),VLOOKUP(C1372,[2]当前组织架构!C:H,5,0),"")</f>
        <v>许瑛伦</v>
      </c>
      <c r="I1372" s="58">
        <v>238688.77</v>
      </c>
      <c r="J1372" s="58">
        <v>6952.0999999999804</v>
      </c>
      <c r="K1372" s="58">
        <v>231736.67</v>
      </c>
      <c r="L1372" s="58">
        <v>11658.78</v>
      </c>
      <c r="M1372" s="58">
        <v>13665.04</v>
      </c>
      <c r="N1372" s="58">
        <v>10299.950000000001</v>
      </c>
      <c r="O1372" s="58">
        <v>34402.79</v>
      </c>
      <c r="P1372" s="58">
        <v>0</v>
      </c>
      <c r="Q1372" s="58">
        <v>-949.09744016032403</v>
      </c>
      <c r="R1372" s="58">
        <v>69077.462559839696</v>
      </c>
      <c r="S1372" s="58">
        <v>12292.420356298901</v>
      </c>
      <c r="T1372" s="58">
        <v>0</v>
      </c>
      <c r="U1372" s="58">
        <v>7057.33</v>
      </c>
      <c r="V1372" s="58">
        <v>88427.212916138596</v>
      </c>
      <c r="W1372" s="58">
        <v>143309.45708386099</v>
      </c>
      <c r="X1372" s="58">
        <v>26413.78</v>
      </c>
      <c r="Y1372" s="58">
        <v>346.98</v>
      </c>
      <c r="Z1372" s="58">
        <v>1346.02</v>
      </c>
      <c r="AA1372" s="58">
        <v>3011.23</v>
      </c>
      <c r="AB1372" s="58">
        <v>3071.7733962264201</v>
      </c>
      <c r="AC1372" s="58">
        <v>0</v>
      </c>
      <c r="AD1372" s="58">
        <v>34189.783396226398</v>
      </c>
      <c r="AE1372" s="58">
        <v>3093.52</v>
      </c>
      <c r="AF1372" s="58">
        <v>0</v>
      </c>
      <c r="AG1372" s="58">
        <v>378.24</v>
      </c>
      <c r="AH1372" s="58">
        <v>-759.46</v>
      </c>
      <c r="AI1372" s="58">
        <v>0</v>
      </c>
      <c r="AJ1372" s="58">
        <v>0</v>
      </c>
      <c r="AK1372" s="58">
        <v>206.54</v>
      </c>
      <c r="AL1372" s="58">
        <v>0</v>
      </c>
      <c r="AM1372" s="58">
        <v>942.22</v>
      </c>
      <c r="AN1372" s="58">
        <v>1897.37</v>
      </c>
      <c r="AO1372" s="58">
        <v>591.69000000000005</v>
      </c>
      <c r="AP1372" s="58">
        <v>0</v>
      </c>
      <c r="AQ1372" s="58">
        <v>100</v>
      </c>
      <c r="AR1372" s="58">
        <v>0</v>
      </c>
      <c r="AS1372" s="58">
        <v>0</v>
      </c>
      <c r="AT1372" s="58">
        <v>0</v>
      </c>
      <c r="AU1372" s="58">
        <v>0</v>
      </c>
      <c r="AV1372" s="58">
        <v>2455.26369211368</v>
      </c>
      <c r="AW1372" s="58">
        <v>8905.3836921136808</v>
      </c>
      <c r="AX1372" s="58">
        <v>44144.1</v>
      </c>
      <c r="AY1372" s="58">
        <v>7358.4</v>
      </c>
      <c r="AZ1372" s="58">
        <v>51502.5</v>
      </c>
      <c r="BA1372" s="58">
        <v>48711.7899955209</v>
      </c>
    </row>
    <row r="1373" spans="1:53">
      <c r="A1373" s="56">
        <v>202408</v>
      </c>
      <c r="B1373" s="56" t="s">
        <v>531</v>
      </c>
      <c r="C1373" s="56" t="s">
        <v>304</v>
      </c>
      <c r="D1373" s="56" t="s">
        <v>303</v>
      </c>
      <c r="E1373" s="62" t="str">
        <f>VLOOKUP(C1373,'[2]2024年门店-截止10.31'!A:C,3,0)</f>
        <v>营业</v>
      </c>
      <c r="F1373" s="63">
        <f>VLOOKUP(C1373,[2]面积!A:B,2,0)</f>
        <v>75</v>
      </c>
      <c r="G1373" s="57" t="str">
        <f>IF(OR(E1373="营业",E1373="装修中"),VLOOKUP(C1373,[2]当前组织架构!C:H,6,0),"")</f>
        <v>刘佳</v>
      </c>
      <c r="H1373" s="57" t="str">
        <f>IF(OR(E1373="营业",E1373="装修中"),VLOOKUP(C1373,[2]当前组织架构!C:H,5,0),"")</f>
        <v>刘传良</v>
      </c>
      <c r="I1373" s="58">
        <v>212781.21</v>
      </c>
      <c r="J1373" s="58">
        <v>12044.22</v>
      </c>
      <c r="K1373" s="58">
        <v>200736.99</v>
      </c>
      <c r="L1373" s="58">
        <v>9633.7000000000007</v>
      </c>
      <c r="M1373" s="58">
        <v>12160.6</v>
      </c>
      <c r="N1373" s="58">
        <v>10783.42</v>
      </c>
      <c r="O1373" s="58">
        <v>30102.65</v>
      </c>
      <c r="P1373" s="58">
        <v>0</v>
      </c>
      <c r="Q1373" s="58">
        <v>-639.11152873864296</v>
      </c>
      <c r="R1373" s="58">
        <v>62041.258471261397</v>
      </c>
      <c r="S1373" s="58">
        <v>11722.1755999379</v>
      </c>
      <c r="T1373" s="58">
        <v>0</v>
      </c>
      <c r="U1373" s="58">
        <v>2217.0500000000002</v>
      </c>
      <c r="V1373" s="58">
        <v>75980.484071199302</v>
      </c>
      <c r="W1373" s="58">
        <v>124756.50592880099</v>
      </c>
      <c r="X1373" s="58">
        <v>31609.94</v>
      </c>
      <c r="Y1373" s="58">
        <v>802.9</v>
      </c>
      <c r="Z1373" s="58">
        <v>1201.1099999999999</v>
      </c>
      <c r="AA1373" s="58">
        <v>5956.1</v>
      </c>
      <c r="AB1373" s="58">
        <v>2371.3801886792498</v>
      </c>
      <c r="AC1373" s="58">
        <v>0</v>
      </c>
      <c r="AD1373" s="58">
        <v>41941.430188679202</v>
      </c>
      <c r="AE1373" s="58">
        <v>5627</v>
      </c>
      <c r="AF1373" s="58">
        <v>0</v>
      </c>
      <c r="AG1373" s="58">
        <v>243.79</v>
      </c>
      <c r="AH1373" s="58">
        <v>0</v>
      </c>
      <c r="AI1373" s="58">
        <v>650</v>
      </c>
      <c r="AJ1373" s="58">
        <v>0</v>
      </c>
      <c r="AK1373" s="58">
        <v>34.909999999999997</v>
      </c>
      <c r="AL1373" s="58">
        <v>0</v>
      </c>
      <c r="AM1373" s="58">
        <v>803.95</v>
      </c>
      <c r="AN1373" s="58">
        <v>1629.45</v>
      </c>
      <c r="AO1373" s="58">
        <v>477.91</v>
      </c>
      <c r="AP1373" s="58">
        <v>0</v>
      </c>
      <c r="AQ1373" s="58">
        <v>0</v>
      </c>
      <c r="AR1373" s="58">
        <v>0</v>
      </c>
      <c r="AS1373" s="58">
        <v>0</v>
      </c>
      <c r="AT1373" s="58">
        <v>0</v>
      </c>
      <c r="AU1373" s="58">
        <v>0</v>
      </c>
      <c r="AV1373" s="58">
        <v>2710.3655414745499</v>
      </c>
      <c r="AW1373" s="58">
        <v>12177.375541474499</v>
      </c>
      <c r="AX1373" s="58">
        <v>23139.285714285699</v>
      </c>
      <c r="AY1373" s="58">
        <v>11529.9528301887</v>
      </c>
      <c r="AZ1373" s="58">
        <v>34669.2385444744</v>
      </c>
      <c r="BA1373" s="58">
        <v>35968.461654172897</v>
      </c>
    </row>
    <row r="1374" spans="1:53">
      <c r="A1374" s="56">
        <v>202408</v>
      </c>
      <c r="B1374" s="56" t="s">
        <v>528</v>
      </c>
      <c r="C1374" s="56" t="s">
        <v>306</v>
      </c>
      <c r="D1374" s="56" t="s">
        <v>305</v>
      </c>
      <c r="E1374" s="62" t="str">
        <f>VLOOKUP(C1374,'[2]2024年门店-截止10.31'!A:C,3,0)</f>
        <v>营业</v>
      </c>
      <c r="F1374" s="63">
        <f>VLOOKUP(C1374,[2]面积!A:B,2,0)</f>
        <v>92</v>
      </c>
      <c r="G1374" s="57" t="str">
        <f>IF(OR(E1374="营业",E1374="装修中"),VLOOKUP(C1374,[2]当前组织架构!C:H,6,0),"")</f>
        <v>刘佳</v>
      </c>
      <c r="H1374" s="57" t="str">
        <f>IF(OR(E1374="营业",E1374="装修中"),VLOOKUP(C1374,[2]当前组织架构!C:H,5,0),"")</f>
        <v>袁春福</v>
      </c>
      <c r="I1374" s="58">
        <v>251088.82</v>
      </c>
      <c r="J1374" s="58">
        <v>7313.2700000000204</v>
      </c>
      <c r="K1374" s="58">
        <v>243775.55</v>
      </c>
      <c r="L1374" s="58">
        <v>11967.39</v>
      </c>
      <c r="M1374" s="58">
        <v>8924.58</v>
      </c>
      <c r="N1374" s="58">
        <v>8906.26</v>
      </c>
      <c r="O1374" s="58">
        <v>29175.23</v>
      </c>
      <c r="P1374" s="58">
        <v>0</v>
      </c>
      <c r="Q1374" s="58">
        <v>-799.29043956175099</v>
      </c>
      <c r="R1374" s="58">
        <v>58174.169560438299</v>
      </c>
      <c r="S1374" s="58">
        <v>10396.050627108199</v>
      </c>
      <c r="T1374" s="58">
        <v>0.01</v>
      </c>
      <c r="U1374" s="58">
        <v>9004.2999999999993</v>
      </c>
      <c r="V1374" s="58">
        <v>77574.530187546494</v>
      </c>
      <c r="W1374" s="58">
        <v>166201.019812454</v>
      </c>
      <c r="X1374" s="58">
        <v>24221.41</v>
      </c>
      <c r="Y1374" s="58">
        <v>4938.34</v>
      </c>
      <c r="Z1374" s="58">
        <v>818.65</v>
      </c>
      <c r="AA1374" s="58">
        <v>4758.1099999999997</v>
      </c>
      <c r="AB1374" s="58">
        <v>1232.8103773584901</v>
      </c>
      <c r="AC1374" s="58">
        <v>0</v>
      </c>
      <c r="AD1374" s="58">
        <v>35969.320377358497</v>
      </c>
      <c r="AE1374" s="58">
        <v>152</v>
      </c>
      <c r="AF1374" s="58">
        <v>0</v>
      </c>
      <c r="AG1374" s="58">
        <v>335.74</v>
      </c>
      <c r="AH1374" s="58">
        <v>149.80000000000001</v>
      </c>
      <c r="AI1374" s="58">
        <v>215</v>
      </c>
      <c r="AJ1374" s="58">
        <v>46.02</v>
      </c>
      <c r="AK1374" s="58">
        <v>52.13</v>
      </c>
      <c r="AL1374" s="58">
        <v>0</v>
      </c>
      <c r="AM1374" s="58">
        <v>1138.45</v>
      </c>
      <c r="AN1374" s="58">
        <v>738.88</v>
      </c>
      <c r="AO1374" s="58">
        <v>239.5</v>
      </c>
      <c r="AP1374" s="58">
        <v>0</v>
      </c>
      <c r="AQ1374" s="58">
        <v>0</v>
      </c>
      <c r="AR1374" s="58">
        <v>0</v>
      </c>
      <c r="AS1374" s="58">
        <v>0</v>
      </c>
      <c r="AT1374" s="58">
        <v>0</v>
      </c>
      <c r="AU1374" s="58">
        <v>0</v>
      </c>
      <c r="AV1374" s="58">
        <v>2034.9892242272599</v>
      </c>
      <c r="AW1374" s="58">
        <v>5102.5092242272603</v>
      </c>
      <c r="AX1374" s="58">
        <v>44141.2</v>
      </c>
      <c r="AY1374" s="58">
        <v>10380</v>
      </c>
      <c r="AZ1374" s="58">
        <v>54521.2</v>
      </c>
      <c r="BA1374" s="58">
        <v>70607.9902108682</v>
      </c>
    </row>
    <row r="1375" spans="1:53">
      <c r="A1375" s="56">
        <v>202408</v>
      </c>
      <c r="B1375" s="56" t="s">
        <v>528</v>
      </c>
      <c r="C1375" s="56" t="s">
        <v>308</v>
      </c>
      <c r="D1375" s="56" t="s">
        <v>307</v>
      </c>
      <c r="E1375" s="62" t="str">
        <f>VLOOKUP(C1375,'[2]2024年门店-截止10.31'!A:C,3,0)</f>
        <v>已闭店</v>
      </c>
      <c r="F1375" s="63">
        <f>VLOOKUP(C1375,[2]面积!A:B,2,0)</f>
        <v>25</v>
      </c>
      <c r="G1375" s="57" t="str">
        <f>IF(OR(E1375="营业",E1375="装修中"),VLOOKUP(C1375,[2]当前组织架构!C:H,6,0),"")</f>
        <v/>
      </c>
      <c r="H1375" s="57" t="str">
        <f>IF(OR(E1375="营业",E1375="装修中"),VLOOKUP(C1375,[2]当前组织架构!C:H,5,0),"")</f>
        <v/>
      </c>
      <c r="I1375" s="58">
        <v>94926.89</v>
      </c>
      <c r="J1375" s="58">
        <v>5373.22</v>
      </c>
      <c r="K1375" s="58">
        <v>89553.67</v>
      </c>
      <c r="L1375" s="58">
        <v>5431.44</v>
      </c>
      <c r="M1375" s="58">
        <v>3493.63</v>
      </c>
      <c r="N1375" s="58">
        <v>7328.28</v>
      </c>
      <c r="O1375" s="58">
        <v>11087.71</v>
      </c>
      <c r="P1375" s="58">
        <v>0</v>
      </c>
      <c r="Q1375" s="58">
        <v>-370.56411249202898</v>
      </c>
      <c r="R1375" s="58">
        <v>26970.495887508001</v>
      </c>
      <c r="S1375" s="58">
        <v>4291.6772706509</v>
      </c>
      <c r="T1375" s="58">
        <v>0</v>
      </c>
      <c r="U1375" s="58">
        <v>2559.63</v>
      </c>
      <c r="V1375" s="58">
        <v>33821.803158158902</v>
      </c>
      <c r="W1375" s="58">
        <v>55731.866841841103</v>
      </c>
      <c r="X1375" s="58">
        <v>20468.5</v>
      </c>
      <c r="Y1375" s="58">
        <v>795.86</v>
      </c>
      <c r="Z1375" s="58">
        <v>318.08</v>
      </c>
      <c r="AA1375" s="58">
        <v>2125.8200000000002</v>
      </c>
      <c r="AB1375" s="58">
        <v>2114.5032075471699</v>
      </c>
      <c r="AC1375" s="58">
        <v>0</v>
      </c>
      <c r="AD1375" s="58">
        <v>25822.763207547199</v>
      </c>
      <c r="AE1375" s="58">
        <v>8215.64</v>
      </c>
      <c r="AF1375" s="58">
        <v>0</v>
      </c>
      <c r="AG1375" s="58">
        <v>620.44000000000005</v>
      </c>
      <c r="AH1375" s="58">
        <v>611.83000000000004</v>
      </c>
      <c r="AI1375" s="58">
        <v>283.19</v>
      </c>
      <c r="AJ1375" s="58">
        <v>104.78</v>
      </c>
      <c r="AK1375" s="58">
        <v>23.79</v>
      </c>
      <c r="AL1375" s="58">
        <v>0</v>
      </c>
      <c r="AM1375" s="58">
        <v>1305.25</v>
      </c>
      <c r="AN1375" s="58">
        <v>720</v>
      </c>
      <c r="AO1375" s="58">
        <v>279.56</v>
      </c>
      <c r="AP1375" s="58">
        <v>0</v>
      </c>
      <c r="AQ1375" s="58">
        <v>0</v>
      </c>
      <c r="AR1375" s="58">
        <v>0</v>
      </c>
      <c r="AS1375" s="58">
        <v>0</v>
      </c>
      <c r="AT1375" s="58">
        <v>0</v>
      </c>
      <c r="AU1375" s="58">
        <v>0</v>
      </c>
      <c r="AV1375" s="58">
        <v>2174.57367289181</v>
      </c>
      <c r="AW1375" s="58">
        <v>14339.0536728918</v>
      </c>
      <c r="AX1375" s="58">
        <v>5476.1904761904798</v>
      </c>
      <c r="AY1375" s="58">
        <v>1768.8679245282999</v>
      </c>
      <c r="AZ1375" s="58">
        <v>7245.0584007187799</v>
      </c>
      <c r="BA1375" s="58">
        <v>8324.9915606833201</v>
      </c>
    </row>
    <row r="1376" spans="1:53">
      <c r="A1376" s="56">
        <v>202408</v>
      </c>
      <c r="B1376" s="56" t="s">
        <v>528</v>
      </c>
      <c r="C1376" s="56" t="s">
        <v>310</v>
      </c>
      <c r="D1376" s="56" t="s">
        <v>309</v>
      </c>
      <c r="E1376" s="62" t="str">
        <f>VLOOKUP(C1376,'[2]2024年门店-截止10.31'!A:C,3,0)</f>
        <v>营业</v>
      </c>
      <c r="F1376" s="63">
        <f>VLOOKUP(C1376,[2]面积!A:B,2,0)</f>
        <v>41.6</v>
      </c>
      <c r="G1376" s="57" t="str">
        <f>IF(OR(E1376="营业",E1376="装修中"),VLOOKUP(C1376,[2]当前组织架构!C:H,6,0),"")</f>
        <v>孙军</v>
      </c>
      <c r="H1376" s="57" t="str">
        <f>IF(OR(E1376="营业",E1376="装修中"),VLOOKUP(C1376,[2]当前组织架构!C:H,5,0),"")</f>
        <v>殷艳花</v>
      </c>
      <c r="I1376" s="58">
        <v>219313.52</v>
      </c>
      <c r="J1376" s="58">
        <v>12413.97</v>
      </c>
      <c r="K1376" s="58">
        <v>206899.55</v>
      </c>
      <c r="L1376" s="58">
        <v>10530.61</v>
      </c>
      <c r="M1376" s="58">
        <v>8883.2099999999991</v>
      </c>
      <c r="N1376" s="58">
        <v>12117.75</v>
      </c>
      <c r="O1376" s="58">
        <v>25801.06</v>
      </c>
      <c r="P1376" s="58">
        <v>0</v>
      </c>
      <c r="Q1376" s="58">
        <v>-777.05162684928496</v>
      </c>
      <c r="R1376" s="58">
        <v>56555.578373150704</v>
      </c>
      <c r="S1376" s="58">
        <v>9551.8380525993107</v>
      </c>
      <c r="T1376" s="58">
        <v>0</v>
      </c>
      <c r="U1376" s="58">
        <v>2757.74</v>
      </c>
      <c r="V1376" s="58">
        <v>68865.156425749999</v>
      </c>
      <c r="W1376" s="58">
        <v>138034.39357424999</v>
      </c>
      <c r="X1376" s="58">
        <v>29312.34</v>
      </c>
      <c r="Y1376" s="58">
        <v>1796.55</v>
      </c>
      <c r="Z1376" s="58">
        <v>1412.42</v>
      </c>
      <c r="AA1376" s="58">
        <v>9454.2099999999991</v>
      </c>
      <c r="AB1376" s="58">
        <v>1539.8401886792501</v>
      </c>
      <c r="AC1376" s="58">
        <v>0</v>
      </c>
      <c r="AD1376" s="58">
        <v>43515.360188679202</v>
      </c>
      <c r="AE1376" s="58">
        <v>6530.8</v>
      </c>
      <c r="AF1376" s="58">
        <v>0</v>
      </c>
      <c r="AG1376" s="58">
        <v>676.29</v>
      </c>
      <c r="AH1376" s="58">
        <v>624</v>
      </c>
      <c r="AI1376" s="58">
        <v>106.19</v>
      </c>
      <c r="AJ1376" s="58">
        <v>46.02</v>
      </c>
      <c r="AK1376" s="58">
        <v>46.57</v>
      </c>
      <c r="AL1376" s="58">
        <v>0</v>
      </c>
      <c r="AM1376" s="58">
        <v>1063.8</v>
      </c>
      <c r="AN1376" s="58">
        <v>1545.88</v>
      </c>
      <c r="AO1376" s="58">
        <v>930.8</v>
      </c>
      <c r="AP1376" s="58">
        <v>0</v>
      </c>
      <c r="AQ1376" s="58">
        <v>0</v>
      </c>
      <c r="AR1376" s="58">
        <v>0</v>
      </c>
      <c r="AS1376" s="58">
        <v>0</v>
      </c>
      <c r="AT1376" s="58">
        <v>0</v>
      </c>
      <c r="AU1376" s="58">
        <v>0</v>
      </c>
      <c r="AV1376" s="58">
        <v>2174.57367289181</v>
      </c>
      <c r="AW1376" s="58">
        <v>13744.9236728918</v>
      </c>
      <c r="AX1376" s="58">
        <v>52497.619047619002</v>
      </c>
      <c r="AY1376" s="58">
        <v>4708.4905660377399</v>
      </c>
      <c r="AZ1376" s="58">
        <v>57206.109613656699</v>
      </c>
      <c r="BA1376" s="58">
        <v>23568.0000990222</v>
      </c>
    </row>
    <row r="1377" spans="1:53">
      <c r="A1377" s="56">
        <v>202408</v>
      </c>
      <c r="B1377" s="56" t="s">
        <v>528</v>
      </c>
      <c r="C1377" s="56" t="s">
        <v>312</v>
      </c>
      <c r="D1377" s="56" t="s">
        <v>311</v>
      </c>
      <c r="E1377" s="62" t="str">
        <f>VLOOKUP(C1377,'[2]2024年门店-截止10.31'!A:C,3,0)</f>
        <v>营业</v>
      </c>
      <c r="F1377" s="63">
        <f>VLOOKUP(C1377,[2]面积!A:B,2,0)</f>
        <v>51</v>
      </c>
      <c r="G1377" s="57" t="str">
        <f>IF(OR(E1377="营业",E1377="装修中"),VLOOKUP(C1377,[2]当前组织架构!C:H,6,0),"")</f>
        <v>戴斌</v>
      </c>
      <c r="H1377" s="57" t="str">
        <f>IF(OR(E1377="营业",E1377="装修中"),VLOOKUP(C1377,[2]当前组织架构!C:H,5,0),"")</f>
        <v>冯珏</v>
      </c>
      <c r="I1377" s="58">
        <v>230366.91</v>
      </c>
      <c r="J1377" s="58">
        <v>13039.64</v>
      </c>
      <c r="K1377" s="58">
        <v>217327.27</v>
      </c>
      <c r="L1377" s="58">
        <v>11272.89</v>
      </c>
      <c r="M1377" s="58">
        <v>10670</v>
      </c>
      <c r="N1377" s="58">
        <v>15389.01</v>
      </c>
      <c r="O1377" s="58">
        <v>28818.959999999999</v>
      </c>
      <c r="P1377" s="58">
        <v>0</v>
      </c>
      <c r="Q1377" s="58">
        <v>-896.56855756450102</v>
      </c>
      <c r="R1377" s="58">
        <v>65254.291442435497</v>
      </c>
      <c r="S1377" s="58">
        <v>10815.1297173317</v>
      </c>
      <c r="T1377" s="58">
        <v>0</v>
      </c>
      <c r="U1377" s="58">
        <v>2559.63</v>
      </c>
      <c r="V1377" s="58">
        <v>78629.051159767201</v>
      </c>
      <c r="W1377" s="58">
        <v>138698.21884023299</v>
      </c>
      <c r="X1377" s="58">
        <v>27949.32</v>
      </c>
      <c r="Y1377" s="58">
        <v>7045.55</v>
      </c>
      <c r="Z1377" s="58">
        <v>2009.87</v>
      </c>
      <c r="AA1377" s="58">
        <v>5690.52</v>
      </c>
      <c r="AB1377" s="58">
        <v>375.55396226415002</v>
      </c>
      <c r="AC1377" s="58">
        <v>0</v>
      </c>
      <c r="AD1377" s="58">
        <v>43070.813962264197</v>
      </c>
      <c r="AE1377" s="58">
        <v>6178.25</v>
      </c>
      <c r="AF1377" s="58">
        <v>0</v>
      </c>
      <c r="AG1377" s="58">
        <v>526.94000000000005</v>
      </c>
      <c r="AH1377" s="58">
        <v>672.68</v>
      </c>
      <c r="AI1377" s="58">
        <v>0</v>
      </c>
      <c r="AJ1377" s="58">
        <v>0</v>
      </c>
      <c r="AK1377" s="58">
        <v>37.21</v>
      </c>
      <c r="AL1377" s="58">
        <v>0</v>
      </c>
      <c r="AM1377" s="58">
        <v>1449.44</v>
      </c>
      <c r="AN1377" s="58">
        <v>541.23</v>
      </c>
      <c r="AO1377" s="58">
        <v>608.23</v>
      </c>
      <c r="AP1377" s="58">
        <v>0</v>
      </c>
      <c r="AQ1377" s="58">
        <v>259</v>
      </c>
      <c r="AR1377" s="58">
        <v>0</v>
      </c>
      <c r="AS1377" s="58">
        <v>0</v>
      </c>
      <c r="AT1377" s="58">
        <v>0</v>
      </c>
      <c r="AU1377" s="58">
        <v>0</v>
      </c>
      <c r="AV1377" s="58">
        <v>2626.1704863089999</v>
      </c>
      <c r="AW1377" s="58">
        <v>12899.150486308999</v>
      </c>
      <c r="AX1377" s="58">
        <v>30139.838095238101</v>
      </c>
      <c r="AY1377" s="58">
        <v>4550.2358490566003</v>
      </c>
      <c r="AZ1377" s="58">
        <v>34690.073944294702</v>
      </c>
      <c r="BA1377" s="58">
        <v>48038.180447365099</v>
      </c>
    </row>
    <row r="1378" spans="1:53">
      <c r="A1378" s="56">
        <v>202408</v>
      </c>
      <c r="B1378" s="56" t="s">
        <v>528</v>
      </c>
      <c r="C1378" s="56" t="s">
        <v>314</v>
      </c>
      <c r="D1378" s="56" t="s">
        <v>313</v>
      </c>
      <c r="E1378" s="62" t="str">
        <f>VLOOKUP(C1378,'[2]2024年门店-截止10.31'!A:C,3,0)</f>
        <v>营业</v>
      </c>
      <c r="F1378" s="63">
        <f>VLOOKUP(C1378,[2]面积!A:B,2,0)</f>
        <v>94</v>
      </c>
      <c r="G1378" s="57" t="str">
        <f>IF(OR(E1378="营业",E1378="装修中"),VLOOKUP(C1378,[2]当前组织架构!C:H,6,0),"")</f>
        <v>戴斌</v>
      </c>
      <c r="H1378" s="57" t="str">
        <f>IF(OR(E1378="营业",E1378="装修中"),VLOOKUP(C1378,[2]当前组织架构!C:H,5,0),"")</f>
        <v>董婷婷</v>
      </c>
      <c r="I1378" s="58">
        <v>275208.25</v>
      </c>
      <c r="J1378" s="58">
        <v>15577.83</v>
      </c>
      <c r="K1378" s="58">
        <v>259630.42</v>
      </c>
      <c r="L1378" s="58">
        <v>12883.49</v>
      </c>
      <c r="M1378" s="58">
        <v>13654.62</v>
      </c>
      <c r="N1378" s="58">
        <v>13806.67</v>
      </c>
      <c r="O1378" s="58">
        <v>32359.83</v>
      </c>
      <c r="P1378" s="58">
        <v>0</v>
      </c>
      <c r="Q1378" s="58">
        <v>-985.39410244990904</v>
      </c>
      <c r="R1378" s="58">
        <v>71719.215897550093</v>
      </c>
      <c r="S1378" s="58">
        <v>12035.120480543599</v>
      </c>
      <c r="T1378" s="58">
        <v>0</v>
      </c>
      <c r="U1378" s="58">
        <v>2716.23</v>
      </c>
      <c r="V1378" s="58">
        <v>86470.566378093703</v>
      </c>
      <c r="W1378" s="58">
        <v>173159.85362190599</v>
      </c>
      <c r="X1378" s="58">
        <v>33138.620000000003</v>
      </c>
      <c r="Y1378" s="58">
        <v>6511.43</v>
      </c>
      <c r="Z1378" s="58">
        <v>1309.3399999999999</v>
      </c>
      <c r="AA1378" s="58">
        <v>7903.49</v>
      </c>
      <c r="AB1378" s="58">
        <v>1964.5494339622601</v>
      </c>
      <c r="AC1378" s="58">
        <v>0</v>
      </c>
      <c r="AD1378" s="58">
        <v>50827.429433962301</v>
      </c>
      <c r="AE1378" s="58">
        <v>5408.7</v>
      </c>
      <c r="AF1378" s="58">
        <v>400</v>
      </c>
      <c r="AG1378" s="58">
        <v>418.85</v>
      </c>
      <c r="AH1378" s="58">
        <v>699.88</v>
      </c>
      <c r="AI1378" s="58">
        <v>0</v>
      </c>
      <c r="AJ1378" s="58">
        <v>46.02</v>
      </c>
      <c r="AK1378" s="58">
        <v>28.1</v>
      </c>
      <c r="AL1378" s="58">
        <v>0</v>
      </c>
      <c r="AM1378" s="58">
        <v>1405.48</v>
      </c>
      <c r="AN1378" s="58">
        <v>545.67999999999995</v>
      </c>
      <c r="AO1378" s="58">
        <v>1418.85</v>
      </c>
      <c r="AP1378" s="58">
        <v>0</v>
      </c>
      <c r="AQ1378" s="58">
        <v>53</v>
      </c>
      <c r="AR1378" s="58">
        <v>0</v>
      </c>
      <c r="AS1378" s="58">
        <v>0</v>
      </c>
      <c r="AT1378" s="58">
        <v>0</v>
      </c>
      <c r="AU1378" s="58">
        <v>0</v>
      </c>
      <c r="AV1378" s="58">
        <v>2127.0074307534401</v>
      </c>
      <c r="AW1378" s="58">
        <v>12551.567430753399</v>
      </c>
      <c r="AX1378" s="58">
        <v>30455.4857142857</v>
      </c>
      <c r="AY1378" s="58">
        <v>9754.7169811320691</v>
      </c>
      <c r="AZ1378" s="58">
        <v>40210.2026954178</v>
      </c>
      <c r="BA1378" s="58">
        <v>69570.654061772497</v>
      </c>
    </row>
    <row r="1379" spans="1:53">
      <c r="A1379" s="56">
        <v>202408</v>
      </c>
      <c r="B1379" s="56" t="s">
        <v>531</v>
      </c>
      <c r="C1379" s="56" t="s">
        <v>318</v>
      </c>
      <c r="D1379" s="56" t="s">
        <v>317</v>
      </c>
      <c r="E1379" s="62" t="str">
        <f>VLOOKUP(C1379,'[2]2024年门店-截止10.31'!A:C,3,0)</f>
        <v>营业</v>
      </c>
      <c r="F1379" s="63">
        <f>VLOOKUP(C1379,[2]面积!A:B,2,0)</f>
        <v>105.1</v>
      </c>
      <c r="G1379" s="57" t="str">
        <f>IF(OR(E1379="营业",E1379="装修中"),VLOOKUP(C1379,[2]当前组织架构!C:H,6,0),"")</f>
        <v>刘佳</v>
      </c>
      <c r="H1379" s="57" t="str">
        <f>IF(OR(E1379="营业",E1379="装修中"),VLOOKUP(C1379,[2]当前组织架构!C:H,5,0),"")</f>
        <v>王佳</v>
      </c>
      <c r="I1379" s="58">
        <v>163547.56</v>
      </c>
      <c r="J1379" s="58">
        <v>4763.5199999999904</v>
      </c>
      <c r="K1379" s="58">
        <v>158784.04</v>
      </c>
      <c r="L1379" s="58">
        <v>10127.73</v>
      </c>
      <c r="M1379" s="58">
        <v>13952.69</v>
      </c>
      <c r="N1379" s="58">
        <v>9382.5</v>
      </c>
      <c r="O1379" s="58">
        <v>28016.35</v>
      </c>
      <c r="P1379" s="58">
        <v>0</v>
      </c>
      <c r="Q1379" s="58">
        <v>-626.864682442618</v>
      </c>
      <c r="R1379" s="58">
        <v>60852.405317557401</v>
      </c>
      <c r="S1379" s="58">
        <v>11165.1653923871</v>
      </c>
      <c r="T1379" s="58">
        <v>0</v>
      </c>
      <c r="U1379" s="58">
        <v>11789.55</v>
      </c>
      <c r="V1379" s="58">
        <v>83807.120709944502</v>
      </c>
      <c r="W1379" s="58">
        <v>74976.919290055506</v>
      </c>
      <c r="X1379" s="58">
        <v>17538.900000000001</v>
      </c>
      <c r="Y1379" s="58">
        <v>2213.5100000000002</v>
      </c>
      <c r="Z1379" s="58">
        <v>1421.93</v>
      </c>
      <c r="AA1379" s="58">
        <v>6109.97</v>
      </c>
      <c r="AB1379" s="58">
        <v>416.41471698113003</v>
      </c>
      <c r="AC1379" s="58">
        <v>0</v>
      </c>
      <c r="AD1379" s="58">
        <v>27700.724716981102</v>
      </c>
      <c r="AE1379" s="58">
        <v>3543.33</v>
      </c>
      <c r="AF1379" s="58">
        <v>62</v>
      </c>
      <c r="AG1379" s="58">
        <v>385.3</v>
      </c>
      <c r="AH1379" s="58">
        <v>233.33</v>
      </c>
      <c r="AI1379" s="58">
        <v>0</v>
      </c>
      <c r="AJ1379" s="58">
        <v>0</v>
      </c>
      <c r="AK1379" s="58">
        <v>40.270000000000003</v>
      </c>
      <c r="AL1379" s="58">
        <v>0</v>
      </c>
      <c r="AM1379" s="58">
        <v>976.66</v>
      </c>
      <c r="AN1379" s="58">
        <v>738.88</v>
      </c>
      <c r="AO1379" s="58">
        <v>396.69</v>
      </c>
      <c r="AP1379" s="58">
        <v>0</v>
      </c>
      <c r="AQ1379" s="58">
        <v>150</v>
      </c>
      <c r="AR1379" s="58">
        <v>0</v>
      </c>
      <c r="AS1379" s="58">
        <v>0</v>
      </c>
      <c r="AT1379" s="58">
        <v>0</v>
      </c>
      <c r="AU1379" s="58">
        <v>0</v>
      </c>
      <c r="AV1379" s="58">
        <v>2240.62308864436</v>
      </c>
      <c r="AW1379" s="58">
        <v>8767.08308864436</v>
      </c>
      <c r="AX1379" s="58">
        <v>6144.21</v>
      </c>
      <c r="AY1379" s="58">
        <v>6831.5</v>
      </c>
      <c r="AZ1379" s="58">
        <v>12975.71</v>
      </c>
      <c r="BA1379" s="58">
        <v>25533.40148443</v>
      </c>
    </row>
    <row r="1380" spans="1:53">
      <c r="A1380" s="56">
        <v>202408</v>
      </c>
      <c r="B1380" s="56" t="s">
        <v>532</v>
      </c>
      <c r="C1380" s="56" t="s">
        <v>316</v>
      </c>
      <c r="D1380" s="56" t="s">
        <v>315</v>
      </c>
      <c r="E1380" s="62" t="str">
        <f>VLOOKUP(C1380,'[2]2024年门店-截止10.31'!A:C,3,0)</f>
        <v>营业</v>
      </c>
      <c r="F1380" s="63">
        <f>VLOOKUP(C1380,[2]面积!A:B,2,0)</f>
        <v>66.17</v>
      </c>
      <c r="G1380" s="57" t="str">
        <f>IF(OR(E1380="营业",E1380="装修中"),VLOOKUP(C1380,[2]当前组织架构!C:H,6,0),"")</f>
        <v>江远洋</v>
      </c>
      <c r="H1380" s="57" t="str">
        <f>IF(OR(E1380="营业",E1380="装修中"),VLOOKUP(C1380,[2]当前组织架构!C:H,5,0),"")</f>
        <v>胡肖肖</v>
      </c>
      <c r="I1380" s="58">
        <v>252679.37</v>
      </c>
      <c r="J1380" s="58">
        <v>7359.59</v>
      </c>
      <c r="K1380" s="58">
        <v>245319.78</v>
      </c>
      <c r="L1380" s="58">
        <v>11944.45</v>
      </c>
      <c r="M1380" s="58">
        <v>14598.73</v>
      </c>
      <c r="N1380" s="58">
        <v>11415.51</v>
      </c>
      <c r="O1380" s="58">
        <v>35427.65</v>
      </c>
      <c r="P1380" s="58">
        <v>0</v>
      </c>
      <c r="Q1380" s="58">
        <v>40.100886930462103</v>
      </c>
      <c r="R1380" s="58">
        <v>73426.440886930504</v>
      </c>
      <c r="S1380" s="58">
        <v>18609.062619976499</v>
      </c>
      <c r="T1380" s="58">
        <v>0</v>
      </c>
      <c r="U1380" s="58">
        <v>13213.51</v>
      </c>
      <c r="V1380" s="58">
        <v>105249.01350690699</v>
      </c>
      <c r="W1380" s="58">
        <v>140070.76649309299</v>
      </c>
      <c r="X1380" s="58">
        <v>28252.5</v>
      </c>
      <c r="Y1380" s="58">
        <v>1275.5</v>
      </c>
      <c r="Z1380" s="58">
        <v>4070.34</v>
      </c>
      <c r="AA1380" s="58">
        <v>5556.24</v>
      </c>
      <c r="AB1380" s="58">
        <v>1076.0405660377401</v>
      </c>
      <c r="AC1380" s="58">
        <v>0</v>
      </c>
      <c r="AD1380" s="58">
        <v>40230.620566037702</v>
      </c>
      <c r="AE1380" s="58">
        <v>6249.4</v>
      </c>
      <c r="AF1380" s="58">
        <v>0</v>
      </c>
      <c r="AG1380" s="58">
        <v>367.26</v>
      </c>
      <c r="AH1380" s="58">
        <v>0</v>
      </c>
      <c r="AI1380" s="58">
        <v>600</v>
      </c>
      <c r="AJ1380" s="58">
        <v>26</v>
      </c>
      <c r="AK1380" s="58">
        <v>47.5</v>
      </c>
      <c r="AL1380" s="58">
        <v>0</v>
      </c>
      <c r="AM1380" s="58">
        <v>1036.06</v>
      </c>
      <c r="AN1380" s="58">
        <v>521.9</v>
      </c>
      <c r="AO1380" s="58">
        <v>646.13</v>
      </c>
      <c r="AP1380" s="58">
        <v>0</v>
      </c>
      <c r="AQ1380" s="58">
        <v>0</v>
      </c>
      <c r="AR1380" s="58">
        <v>0</v>
      </c>
      <c r="AS1380" s="58">
        <v>0</v>
      </c>
      <c r="AT1380" s="58">
        <v>0</v>
      </c>
      <c r="AU1380" s="58">
        <v>0</v>
      </c>
      <c r="AV1380" s="58">
        <v>2066.7834176711399</v>
      </c>
      <c r="AW1380" s="58">
        <v>11561.0334176711</v>
      </c>
      <c r="AX1380" s="58">
        <v>28016.22</v>
      </c>
      <c r="AY1380" s="58">
        <v>5783.41</v>
      </c>
      <c r="AZ1380" s="58">
        <v>33799.629999999997</v>
      </c>
      <c r="BA1380" s="58">
        <v>54479.482509384201</v>
      </c>
    </row>
    <row r="1381" spans="1:53">
      <c r="A1381" s="56">
        <v>202408</v>
      </c>
      <c r="B1381" s="56" t="s">
        <v>532</v>
      </c>
      <c r="C1381" s="56" t="s">
        <v>326</v>
      </c>
      <c r="D1381" s="56" t="s">
        <v>325</v>
      </c>
      <c r="E1381" s="62" t="str">
        <f>VLOOKUP(C1381,'[2]2024年门店-截止10.31'!A:C,3,0)</f>
        <v>营业</v>
      </c>
      <c r="F1381" s="63">
        <f>VLOOKUP(C1381,[2]面积!A:B,2,0)</f>
        <v>53</v>
      </c>
      <c r="G1381" s="57" t="str">
        <f>IF(OR(E1381="营业",E1381="装修中"),VLOOKUP(C1381,[2]当前组织架构!C:H,6,0),"")</f>
        <v>江远洋</v>
      </c>
      <c r="H1381" s="57" t="str">
        <f>IF(OR(E1381="营业",E1381="装修中"),VLOOKUP(C1381,[2]当前组织架构!C:H,5,0),"")</f>
        <v>郭静</v>
      </c>
      <c r="I1381" s="58">
        <v>206085.92</v>
      </c>
      <c r="J1381" s="58">
        <v>6002.5</v>
      </c>
      <c r="K1381" s="58">
        <v>200083.42</v>
      </c>
      <c r="L1381" s="58">
        <v>11138.23</v>
      </c>
      <c r="M1381" s="58">
        <v>10087.700000000001</v>
      </c>
      <c r="N1381" s="58">
        <v>7705</v>
      </c>
      <c r="O1381" s="58">
        <v>25913.29</v>
      </c>
      <c r="P1381" s="58">
        <v>0</v>
      </c>
      <c r="Q1381" s="58">
        <v>29.968817970883801</v>
      </c>
      <c r="R1381" s="58">
        <v>54874.188817970899</v>
      </c>
      <c r="S1381" s="58">
        <v>13715.5658949518</v>
      </c>
      <c r="T1381" s="58">
        <v>0</v>
      </c>
      <c r="U1381" s="58">
        <v>5426.24</v>
      </c>
      <c r="V1381" s="58">
        <v>74015.994712922693</v>
      </c>
      <c r="W1381" s="58">
        <v>126067.425287077</v>
      </c>
      <c r="X1381" s="58">
        <v>21749.47</v>
      </c>
      <c r="Y1381" s="58">
        <v>747.32</v>
      </c>
      <c r="Z1381" s="58">
        <v>2033.8</v>
      </c>
      <c r="AA1381" s="58">
        <v>3844.31</v>
      </c>
      <c r="AB1381" s="58">
        <v>333.11924528302001</v>
      </c>
      <c r="AC1381" s="58">
        <v>0</v>
      </c>
      <c r="AD1381" s="58">
        <v>28708.019245283002</v>
      </c>
      <c r="AE1381" s="58">
        <v>3833.89</v>
      </c>
      <c r="AF1381" s="58">
        <v>0</v>
      </c>
      <c r="AG1381" s="58">
        <v>342.63</v>
      </c>
      <c r="AH1381" s="58">
        <v>256.25</v>
      </c>
      <c r="AI1381" s="58">
        <v>250</v>
      </c>
      <c r="AJ1381" s="58">
        <v>0</v>
      </c>
      <c r="AK1381" s="58">
        <v>28.67</v>
      </c>
      <c r="AL1381" s="58">
        <v>0</v>
      </c>
      <c r="AM1381" s="58">
        <v>786.56</v>
      </c>
      <c r="AN1381" s="58">
        <v>738.88</v>
      </c>
      <c r="AO1381" s="58">
        <v>756.67</v>
      </c>
      <c r="AP1381" s="58">
        <v>0</v>
      </c>
      <c r="AQ1381" s="58">
        <v>150</v>
      </c>
      <c r="AR1381" s="58">
        <v>0</v>
      </c>
      <c r="AS1381" s="58">
        <v>0</v>
      </c>
      <c r="AT1381" s="58">
        <v>0</v>
      </c>
      <c r="AU1381" s="58">
        <v>0</v>
      </c>
      <c r="AV1381" s="58">
        <v>1720.0135931560401</v>
      </c>
      <c r="AW1381" s="58">
        <v>8863.5635931560391</v>
      </c>
      <c r="AX1381" s="58">
        <v>32065</v>
      </c>
      <c r="AY1381" s="58">
        <v>5105</v>
      </c>
      <c r="AZ1381" s="58">
        <v>37170</v>
      </c>
      <c r="BA1381" s="58">
        <v>51325.842448638003</v>
      </c>
    </row>
    <row r="1382" spans="1:53">
      <c r="A1382" s="56">
        <v>202408</v>
      </c>
      <c r="B1382" s="56" t="s">
        <v>528</v>
      </c>
      <c r="C1382" s="56" t="s">
        <v>320</v>
      </c>
      <c r="D1382" s="56" t="s">
        <v>319</v>
      </c>
      <c r="E1382" s="62" t="str">
        <f>VLOOKUP(C1382,'[2]2024年门店-截止10.31'!A:C,3,0)</f>
        <v>营业</v>
      </c>
      <c r="F1382" s="63">
        <f>VLOOKUP(C1382,[2]面积!A:B,2,0)</f>
        <v>55.22</v>
      </c>
      <c r="G1382" s="57" t="str">
        <f>IF(OR(E1382="营业",E1382="装修中"),VLOOKUP(C1382,[2]当前组织架构!C:H,6,0),"")</f>
        <v>江远洋</v>
      </c>
      <c r="H1382" s="57" t="str">
        <f>IF(OR(E1382="营业",E1382="装修中"),VLOOKUP(C1382,[2]当前组织架构!C:H,5,0),"")</f>
        <v>严彪</v>
      </c>
      <c r="I1382" s="58">
        <v>173506.48</v>
      </c>
      <c r="J1382" s="58">
        <v>9821.1200000000208</v>
      </c>
      <c r="K1382" s="58">
        <v>163685.35999999999</v>
      </c>
      <c r="L1382" s="58">
        <v>7808.52</v>
      </c>
      <c r="M1382" s="58">
        <v>7963.05</v>
      </c>
      <c r="N1382" s="58">
        <v>4970.78</v>
      </c>
      <c r="O1382" s="58">
        <v>21055.759999999998</v>
      </c>
      <c r="P1382" s="58">
        <v>0</v>
      </c>
      <c r="Q1382" s="58">
        <v>-566.50618286175495</v>
      </c>
      <c r="R1382" s="58">
        <v>41231.603817138202</v>
      </c>
      <c r="S1382" s="58">
        <v>7450.0733594031099</v>
      </c>
      <c r="T1382" s="58">
        <v>0</v>
      </c>
      <c r="U1382" s="58">
        <v>2143.7199999999998</v>
      </c>
      <c r="V1382" s="58">
        <v>50825.397176541301</v>
      </c>
      <c r="W1382" s="58">
        <v>112859.96282345901</v>
      </c>
      <c r="X1382" s="58">
        <v>25287.5</v>
      </c>
      <c r="Y1382" s="58">
        <v>142.41</v>
      </c>
      <c r="Z1382" s="58">
        <v>1600</v>
      </c>
      <c r="AA1382" s="58">
        <v>1908.18</v>
      </c>
      <c r="AB1382" s="58">
        <v>1533.5362264150899</v>
      </c>
      <c r="AC1382" s="58">
        <v>0</v>
      </c>
      <c r="AD1382" s="58">
        <v>30471.626226415101</v>
      </c>
      <c r="AE1382" s="58">
        <v>5349.74</v>
      </c>
      <c r="AF1382" s="58">
        <v>0</v>
      </c>
      <c r="AG1382" s="58">
        <v>477.18</v>
      </c>
      <c r="AH1382" s="58">
        <v>399.2</v>
      </c>
      <c r="AI1382" s="58">
        <v>856</v>
      </c>
      <c r="AJ1382" s="58">
        <v>0</v>
      </c>
      <c r="AK1382" s="58">
        <v>44.81</v>
      </c>
      <c r="AL1382" s="58">
        <v>0</v>
      </c>
      <c r="AM1382" s="58">
        <v>1196.06</v>
      </c>
      <c r="AN1382" s="58">
        <v>860.4</v>
      </c>
      <c r="AO1382" s="58">
        <v>352.57</v>
      </c>
      <c r="AP1382" s="58">
        <v>0</v>
      </c>
      <c r="AQ1382" s="58">
        <v>100</v>
      </c>
      <c r="AR1382" s="58">
        <v>0</v>
      </c>
      <c r="AS1382" s="58">
        <v>0</v>
      </c>
      <c r="AT1382" s="58">
        <v>0</v>
      </c>
      <c r="AU1382" s="58">
        <v>0</v>
      </c>
      <c r="AV1382" s="58">
        <v>2085.4191809644499</v>
      </c>
      <c r="AW1382" s="58">
        <v>11721.379180964401</v>
      </c>
      <c r="AX1382" s="58">
        <v>28924.761904761901</v>
      </c>
      <c r="AY1382" s="58">
        <v>9252.1132075471705</v>
      </c>
      <c r="AZ1382" s="58">
        <v>38176.875112309099</v>
      </c>
      <c r="BA1382" s="58">
        <v>32490.082303770399</v>
      </c>
    </row>
    <row r="1383" spans="1:53">
      <c r="A1383" s="56">
        <v>202408</v>
      </c>
      <c r="B1383" s="56" t="s">
        <v>531</v>
      </c>
      <c r="C1383" s="56" t="s">
        <v>324</v>
      </c>
      <c r="D1383" s="56" t="s">
        <v>323</v>
      </c>
      <c r="E1383" s="62" t="str">
        <f>VLOOKUP(C1383,'[2]2024年门店-截止10.31'!A:C,3,0)</f>
        <v>营业</v>
      </c>
      <c r="F1383" s="63">
        <f>VLOOKUP(C1383,[2]面积!A:B,2,0)</f>
        <v>63.62</v>
      </c>
      <c r="G1383" s="57" t="str">
        <f>IF(OR(E1383="营业",E1383="装修中"),VLOOKUP(C1383,[2]当前组织架构!C:H,6,0),"")</f>
        <v>刘佳</v>
      </c>
      <c r="H1383" s="57" t="str">
        <f>IF(OR(E1383="营业",E1383="装修中"),VLOOKUP(C1383,[2]当前组织架构!C:H,5,0),"")</f>
        <v>巨伦</v>
      </c>
      <c r="I1383" s="58">
        <v>182238.78</v>
      </c>
      <c r="J1383" s="58">
        <v>10315.4</v>
      </c>
      <c r="K1383" s="58">
        <v>171923.38</v>
      </c>
      <c r="L1383" s="58">
        <v>8154.4</v>
      </c>
      <c r="M1383" s="58">
        <v>9676.91</v>
      </c>
      <c r="N1383" s="58">
        <v>6536.63</v>
      </c>
      <c r="O1383" s="58">
        <v>25252.71</v>
      </c>
      <c r="P1383" s="58">
        <v>0</v>
      </c>
      <c r="Q1383" s="58">
        <v>-505.94994060349597</v>
      </c>
      <c r="R1383" s="58">
        <v>49114.700059396499</v>
      </c>
      <c r="S1383" s="58">
        <v>9592.9538010006399</v>
      </c>
      <c r="T1383" s="58">
        <v>0</v>
      </c>
      <c r="U1383" s="58">
        <v>2543.12</v>
      </c>
      <c r="V1383" s="58">
        <v>61250.773860397101</v>
      </c>
      <c r="W1383" s="58">
        <v>110672.606139603</v>
      </c>
      <c r="X1383" s="58">
        <v>22523.05</v>
      </c>
      <c r="Y1383" s="58">
        <v>1562.07</v>
      </c>
      <c r="Z1383" s="58">
        <v>602.51</v>
      </c>
      <c r="AA1383" s="58">
        <v>7182.77</v>
      </c>
      <c r="AB1383" s="58">
        <v>411.08716981132</v>
      </c>
      <c r="AC1383" s="58">
        <v>0</v>
      </c>
      <c r="AD1383" s="58">
        <v>32281.487169811298</v>
      </c>
      <c r="AE1383" s="58">
        <v>5000</v>
      </c>
      <c r="AF1383" s="58">
        <v>330.07</v>
      </c>
      <c r="AG1383" s="58">
        <v>719.04</v>
      </c>
      <c r="AH1383" s="58">
        <v>349.4</v>
      </c>
      <c r="AI1383" s="58">
        <v>0</v>
      </c>
      <c r="AJ1383" s="58">
        <v>0</v>
      </c>
      <c r="AK1383" s="58">
        <v>25.11</v>
      </c>
      <c r="AL1383" s="58">
        <v>0</v>
      </c>
      <c r="AM1383" s="58">
        <v>1982.95</v>
      </c>
      <c r="AN1383" s="58">
        <v>738.88</v>
      </c>
      <c r="AO1383" s="58">
        <v>653.27</v>
      </c>
      <c r="AP1383" s="58">
        <v>0</v>
      </c>
      <c r="AQ1383" s="58">
        <v>310</v>
      </c>
      <c r="AR1383" s="58">
        <v>0</v>
      </c>
      <c r="AS1383" s="58">
        <v>0</v>
      </c>
      <c r="AT1383" s="58">
        <v>0</v>
      </c>
      <c r="AU1383" s="58">
        <v>0</v>
      </c>
      <c r="AV1383" s="58">
        <v>2668.7228527953098</v>
      </c>
      <c r="AW1383" s="58">
        <v>12777.4428527953</v>
      </c>
      <c r="AX1383" s="58">
        <v>17537.476190476202</v>
      </c>
      <c r="AY1383" s="58">
        <v>3742.64150943396</v>
      </c>
      <c r="AZ1383" s="58">
        <v>21280.117699910199</v>
      </c>
      <c r="BA1383" s="58">
        <v>44333.558417086198</v>
      </c>
    </row>
    <row r="1384" spans="1:53">
      <c r="A1384" s="56">
        <v>202408</v>
      </c>
      <c r="B1384" s="56" t="s">
        <v>528</v>
      </c>
      <c r="C1384" s="56" t="s">
        <v>322</v>
      </c>
      <c r="D1384" s="56" t="s">
        <v>321</v>
      </c>
      <c r="E1384" s="62" t="str">
        <f>VLOOKUP(C1384,'[2]2024年门店-截止10.31'!A:C,3,0)</f>
        <v>营业</v>
      </c>
      <c r="F1384" s="63">
        <f>VLOOKUP(C1384,[2]面积!A:B,2,0)</f>
        <v>88.53</v>
      </c>
      <c r="G1384" s="57" t="str">
        <f>IF(OR(E1384="营业",E1384="装修中"),VLOOKUP(C1384,[2]当前组织架构!C:H,6,0),"")</f>
        <v>戴斌</v>
      </c>
      <c r="H1384" s="57" t="str">
        <f>IF(OR(E1384="营业",E1384="装修中"),VLOOKUP(C1384,[2]当前组织架构!C:H,5,0),"")</f>
        <v>池甜</v>
      </c>
      <c r="I1384" s="58">
        <v>302823.46000000002</v>
      </c>
      <c r="J1384" s="58">
        <v>8820.1000000000295</v>
      </c>
      <c r="K1384" s="58">
        <v>294003.36</v>
      </c>
      <c r="L1384" s="58">
        <v>14269.38</v>
      </c>
      <c r="M1384" s="58">
        <v>18142.68</v>
      </c>
      <c r="N1384" s="58">
        <v>8102.03</v>
      </c>
      <c r="O1384" s="58">
        <v>38239.82</v>
      </c>
      <c r="P1384" s="58">
        <v>0</v>
      </c>
      <c r="Q1384" s="58">
        <v>-1067.38263858194</v>
      </c>
      <c r="R1384" s="58">
        <v>77686.527361418106</v>
      </c>
      <c r="S1384" s="58">
        <v>13726.8332476224</v>
      </c>
      <c r="T1384" s="58">
        <v>0</v>
      </c>
      <c r="U1384" s="58">
        <v>5316.17</v>
      </c>
      <c r="V1384" s="58">
        <v>96729.530609040507</v>
      </c>
      <c r="W1384" s="58">
        <v>197273.829390959</v>
      </c>
      <c r="X1384" s="58">
        <v>38520</v>
      </c>
      <c r="Y1384" s="58">
        <v>2821.6</v>
      </c>
      <c r="Z1384" s="58">
        <v>2765.45</v>
      </c>
      <c r="AA1384" s="58">
        <v>5912.72</v>
      </c>
      <c r="AB1384" s="58">
        <v>669.80415094340003</v>
      </c>
      <c r="AC1384" s="58">
        <v>0</v>
      </c>
      <c r="AD1384" s="58">
        <v>50689.574150943401</v>
      </c>
      <c r="AE1384" s="58">
        <v>4580.04</v>
      </c>
      <c r="AF1384" s="58">
        <v>0</v>
      </c>
      <c r="AG1384" s="58">
        <v>194.38</v>
      </c>
      <c r="AH1384" s="58">
        <v>324</v>
      </c>
      <c r="AI1384" s="58">
        <v>0</v>
      </c>
      <c r="AJ1384" s="58">
        <v>92.04</v>
      </c>
      <c r="AK1384" s="58">
        <v>29.34</v>
      </c>
      <c r="AL1384" s="58">
        <v>0</v>
      </c>
      <c r="AM1384" s="58">
        <v>1190.69</v>
      </c>
      <c r="AN1384" s="58">
        <v>738.88</v>
      </c>
      <c r="AO1384" s="58">
        <v>1194.02</v>
      </c>
      <c r="AP1384" s="58">
        <v>0</v>
      </c>
      <c r="AQ1384" s="58">
        <v>100</v>
      </c>
      <c r="AR1384" s="58">
        <v>0</v>
      </c>
      <c r="AS1384" s="58">
        <v>0</v>
      </c>
      <c r="AT1384" s="58">
        <v>0</v>
      </c>
      <c r="AU1384" s="58">
        <v>0</v>
      </c>
      <c r="AV1384" s="58">
        <v>2676.8381383006099</v>
      </c>
      <c r="AW1384" s="58">
        <v>11120.228138300599</v>
      </c>
      <c r="AX1384" s="58">
        <v>35440.33</v>
      </c>
      <c r="AY1384" s="58">
        <v>9295.65</v>
      </c>
      <c r="AZ1384" s="58">
        <v>44735.98</v>
      </c>
      <c r="BA1384" s="58">
        <v>90728.047101714998</v>
      </c>
    </row>
    <row r="1385" spans="1:53">
      <c r="A1385" s="56">
        <v>202408</v>
      </c>
      <c r="B1385" s="56" t="s">
        <v>528</v>
      </c>
      <c r="C1385" s="56" t="s">
        <v>330</v>
      </c>
      <c r="D1385" s="56" t="s">
        <v>329</v>
      </c>
      <c r="E1385" s="62" t="str">
        <f>VLOOKUP(C1385,'[2]2024年门店-截止10.31'!A:C,3,0)</f>
        <v>营业</v>
      </c>
      <c r="F1385" s="63">
        <f>VLOOKUP(C1385,[2]面积!A:B,2,0)</f>
        <v>49.92</v>
      </c>
      <c r="G1385" s="57" t="str">
        <f>IF(OR(E1385="营业",E1385="装修中"),VLOOKUP(C1385,[2]当前组织架构!C:H,6,0),"")</f>
        <v>江远洋</v>
      </c>
      <c r="H1385" s="57" t="str">
        <f>IF(OR(E1385="营业",E1385="装修中"),VLOOKUP(C1385,[2]当前组织架构!C:H,5,0),"")</f>
        <v>许瑛伦</v>
      </c>
      <c r="I1385" s="58">
        <v>31097.91</v>
      </c>
      <c r="J1385" s="58">
        <v>1760.26</v>
      </c>
      <c r="K1385" s="58">
        <v>29337.65</v>
      </c>
      <c r="L1385" s="58">
        <v>1328.58</v>
      </c>
      <c r="M1385" s="58">
        <v>2104.2199999999998</v>
      </c>
      <c r="N1385" s="58">
        <v>1172.02</v>
      </c>
      <c r="O1385" s="58">
        <v>4333.41</v>
      </c>
      <c r="P1385" s="58">
        <v>0</v>
      </c>
      <c r="Q1385" s="58">
        <v>-121.143337793035</v>
      </c>
      <c r="R1385" s="58">
        <v>8817.0866622069607</v>
      </c>
      <c r="S1385" s="58">
        <v>1556.4973551624801</v>
      </c>
      <c r="T1385" s="58">
        <v>0</v>
      </c>
      <c r="U1385" s="58">
        <v>2040.14</v>
      </c>
      <c r="V1385" s="58">
        <v>12413.724017369401</v>
      </c>
      <c r="W1385" s="58">
        <v>16923.925982630601</v>
      </c>
      <c r="X1385" s="58">
        <v>4925</v>
      </c>
      <c r="Y1385" s="58">
        <v>218.1</v>
      </c>
      <c r="Z1385" s="58">
        <v>0</v>
      </c>
      <c r="AA1385" s="58">
        <v>0</v>
      </c>
      <c r="AB1385" s="58">
        <v>1198.08</v>
      </c>
      <c r="AC1385" s="58">
        <v>0</v>
      </c>
      <c r="AD1385" s="58">
        <v>6341.18</v>
      </c>
      <c r="AE1385" s="58">
        <v>2537.12</v>
      </c>
      <c r="AF1385" s="58">
        <v>0</v>
      </c>
      <c r="AG1385" s="58">
        <v>70.8</v>
      </c>
      <c r="AH1385" s="58">
        <v>399</v>
      </c>
      <c r="AI1385" s="58">
        <v>0</v>
      </c>
      <c r="AJ1385" s="58">
        <v>0</v>
      </c>
      <c r="AK1385" s="58">
        <v>134.43</v>
      </c>
      <c r="AL1385" s="58">
        <v>0</v>
      </c>
      <c r="AM1385" s="58">
        <v>817.58</v>
      </c>
      <c r="AN1385" s="58">
        <v>1201.46</v>
      </c>
      <c r="AO1385" s="58">
        <v>171.06</v>
      </c>
      <c r="AP1385" s="58">
        <v>0</v>
      </c>
      <c r="AQ1385" s="58">
        <v>100</v>
      </c>
      <c r="AR1385" s="58">
        <v>0</v>
      </c>
      <c r="AS1385" s="58">
        <v>0</v>
      </c>
      <c r="AT1385" s="58">
        <v>0</v>
      </c>
      <c r="AU1385" s="58">
        <v>0</v>
      </c>
      <c r="AV1385" s="58">
        <v>2455.26369211368</v>
      </c>
      <c r="AW1385" s="58">
        <v>7886.7136921136798</v>
      </c>
      <c r="AX1385" s="58">
        <v>5229.7142857142899</v>
      </c>
      <c r="AY1385" s="58">
        <v>2119.2452830188699</v>
      </c>
      <c r="AZ1385" s="58">
        <v>7348.9595687331603</v>
      </c>
      <c r="BA1385" s="58">
        <v>-4652.9272782162398</v>
      </c>
    </row>
    <row r="1386" spans="1:53">
      <c r="A1386" s="56">
        <v>202408</v>
      </c>
      <c r="B1386" s="56" t="s">
        <v>528</v>
      </c>
      <c r="C1386" s="56" t="s">
        <v>328</v>
      </c>
      <c r="D1386" s="56" t="s">
        <v>327</v>
      </c>
      <c r="E1386" s="62" t="str">
        <f>VLOOKUP(C1386,'[2]2024年门店-截止10.31'!A:C,3,0)</f>
        <v>营业</v>
      </c>
      <c r="F1386" s="63">
        <f>VLOOKUP(C1386,[2]面积!A:B,2,0)</f>
        <v>45</v>
      </c>
      <c r="G1386" s="57" t="str">
        <f>IF(OR(E1386="营业",E1386="装修中"),VLOOKUP(C1386,[2]当前组织架构!C:H,6,0),"")</f>
        <v>孙军</v>
      </c>
      <c r="H1386" s="57" t="str">
        <f>IF(OR(E1386="营业",E1386="装修中"),VLOOKUP(C1386,[2]当前组织架构!C:H,5,0),"")</f>
        <v>殷艳花</v>
      </c>
      <c r="I1386" s="58">
        <v>241799.25</v>
      </c>
      <c r="J1386" s="58">
        <v>13686.75</v>
      </c>
      <c r="K1386" s="58">
        <v>228112.5</v>
      </c>
      <c r="L1386" s="58">
        <v>11717.4</v>
      </c>
      <c r="M1386" s="58">
        <v>11510.53</v>
      </c>
      <c r="N1386" s="58">
        <v>14117.24</v>
      </c>
      <c r="O1386" s="58">
        <v>30870.09</v>
      </c>
      <c r="P1386" s="58">
        <v>0</v>
      </c>
      <c r="Q1386" s="58">
        <v>-924.54818065989502</v>
      </c>
      <c r="R1386" s="58">
        <v>67290.711819340097</v>
      </c>
      <c r="S1386" s="58">
        <v>11402.0877142103</v>
      </c>
      <c r="T1386" s="58">
        <v>0</v>
      </c>
      <c r="U1386" s="58">
        <v>2559.63</v>
      </c>
      <c r="V1386" s="58">
        <v>81252.429533550399</v>
      </c>
      <c r="W1386" s="58">
        <v>146860.07046645001</v>
      </c>
      <c r="X1386" s="58">
        <v>27191.82</v>
      </c>
      <c r="Y1386" s="58">
        <v>3223.36</v>
      </c>
      <c r="Z1386" s="58">
        <v>2243.09</v>
      </c>
      <c r="AA1386" s="58">
        <v>10269.61</v>
      </c>
      <c r="AB1386" s="58">
        <v>1794.0520754716999</v>
      </c>
      <c r="AC1386" s="58">
        <v>0</v>
      </c>
      <c r="AD1386" s="58">
        <v>44721.932075471697</v>
      </c>
      <c r="AE1386" s="58">
        <v>4218.5</v>
      </c>
      <c r="AF1386" s="58">
        <v>0</v>
      </c>
      <c r="AG1386" s="58">
        <v>450.8</v>
      </c>
      <c r="AH1386" s="58">
        <v>341.08</v>
      </c>
      <c r="AI1386" s="58">
        <v>483.94</v>
      </c>
      <c r="AJ1386" s="58">
        <v>104.43</v>
      </c>
      <c r="AK1386" s="58">
        <v>26.89</v>
      </c>
      <c r="AL1386" s="58">
        <v>0</v>
      </c>
      <c r="AM1386" s="58">
        <v>1095.8</v>
      </c>
      <c r="AN1386" s="58">
        <v>823.38</v>
      </c>
      <c r="AO1386" s="58">
        <v>1047.3</v>
      </c>
      <c r="AP1386" s="58">
        <v>0</v>
      </c>
      <c r="AQ1386" s="58">
        <v>0</v>
      </c>
      <c r="AR1386" s="58">
        <v>0</v>
      </c>
      <c r="AS1386" s="58">
        <v>0</v>
      </c>
      <c r="AT1386" s="58">
        <v>0</v>
      </c>
      <c r="AU1386" s="58">
        <v>0</v>
      </c>
      <c r="AV1386" s="58">
        <v>2174.57367289181</v>
      </c>
      <c r="AW1386" s="58">
        <v>10766.693672891801</v>
      </c>
      <c r="AX1386" s="58">
        <v>18250</v>
      </c>
      <c r="AY1386" s="58">
        <v>2582.5471698113201</v>
      </c>
      <c r="AZ1386" s="58">
        <v>20832.5471698113</v>
      </c>
      <c r="BA1386" s="58">
        <v>70538.897548275199</v>
      </c>
    </row>
    <row r="1387" spans="1:53">
      <c r="A1387" s="56">
        <v>202408</v>
      </c>
      <c r="B1387" s="56" t="s">
        <v>531</v>
      </c>
      <c r="C1387" s="56" t="s">
        <v>332</v>
      </c>
      <c r="D1387" s="56" t="s">
        <v>331</v>
      </c>
      <c r="E1387" s="62" t="str">
        <f>VLOOKUP(C1387,'[2]2024年门店-截止10.31'!A:C,3,0)</f>
        <v>营业</v>
      </c>
      <c r="F1387" s="63">
        <f>VLOOKUP(C1387,[2]面积!A:B,2,0)</f>
        <v>109.8</v>
      </c>
      <c r="G1387" s="57" t="str">
        <f>IF(OR(E1387="营业",E1387="装修中"),VLOOKUP(C1387,[2]当前组织架构!C:H,6,0),"")</f>
        <v>刘佳</v>
      </c>
      <c r="H1387" s="57" t="str">
        <f>IF(OR(E1387="营业",E1387="装修中"),VLOOKUP(C1387,[2]当前组织架构!C:H,5,0),"")</f>
        <v>解雯雯</v>
      </c>
      <c r="I1387" s="58">
        <v>193623.28</v>
      </c>
      <c r="J1387" s="58">
        <v>10959.81</v>
      </c>
      <c r="K1387" s="58">
        <v>182663.47</v>
      </c>
      <c r="L1387" s="58">
        <v>8428.66</v>
      </c>
      <c r="M1387" s="58">
        <v>10543.49</v>
      </c>
      <c r="N1387" s="58">
        <v>4854.0600000000004</v>
      </c>
      <c r="O1387" s="58">
        <v>26438.78</v>
      </c>
      <c r="P1387" s="58">
        <v>0</v>
      </c>
      <c r="Q1387" s="58">
        <v>-512.51986229393106</v>
      </c>
      <c r="R1387" s="58">
        <v>49752.470137706099</v>
      </c>
      <c r="S1387" s="58">
        <v>9906.4885730581209</v>
      </c>
      <c r="T1387" s="58">
        <v>0</v>
      </c>
      <c r="U1387" s="58">
        <v>2614.6799999999998</v>
      </c>
      <c r="V1387" s="58">
        <v>62273.6387107642</v>
      </c>
      <c r="W1387" s="58">
        <v>120389.831289236</v>
      </c>
      <c r="X1387" s="58">
        <v>25868.639999999999</v>
      </c>
      <c r="Y1387" s="58">
        <v>2179.2800000000002</v>
      </c>
      <c r="Z1387" s="58">
        <v>0</v>
      </c>
      <c r="AA1387" s="58">
        <v>8373.14</v>
      </c>
      <c r="AB1387" s="58">
        <v>1431.5639622641499</v>
      </c>
      <c r="AC1387" s="58">
        <v>0</v>
      </c>
      <c r="AD1387" s="58">
        <v>37852.623962264101</v>
      </c>
      <c r="AE1387" s="58">
        <v>6389.5</v>
      </c>
      <c r="AF1387" s="58">
        <v>0</v>
      </c>
      <c r="AG1387" s="58">
        <v>619.87</v>
      </c>
      <c r="AH1387" s="58">
        <v>0</v>
      </c>
      <c r="AI1387" s="58">
        <v>0</v>
      </c>
      <c r="AJ1387" s="58">
        <v>0</v>
      </c>
      <c r="AK1387" s="58">
        <v>42.61</v>
      </c>
      <c r="AL1387" s="58">
        <v>0</v>
      </c>
      <c r="AM1387" s="58">
        <v>444.1</v>
      </c>
      <c r="AN1387" s="58">
        <v>794.2</v>
      </c>
      <c r="AO1387" s="58">
        <v>1012.56</v>
      </c>
      <c r="AP1387" s="58">
        <v>0</v>
      </c>
      <c r="AQ1387" s="58">
        <v>0</v>
      </c>
      <c r="AR1387" s="58">
        <v>0</v>
      </c>
      <c r="AS1387" s="58">
        <v>0</v>
      </c>
      <c r="AT1387" s="58">
        <v>0</v>
      </c>
      <c r="AU1387" s="58">
        <v>0</v>
      </c>
      <c r="AV1387" s="58">
        <v>4339.6117678896399</v>
      </c>
      <c r="AW1387" s="58">
        <v>13642.451767889601</v>
      </c>
      <c r="AX1387" s="58">
        <v>20993.142857142899</v>
      </c>
      <c r="AY1387" s="58">
        <v>14410.377358490599</v>
      </c>
      <c r="AZ1387" s="58">
        <v>35403.5202156335</v>
      </c>
      <c r="BA1387" s="58">
        <v>33491.235343448803</v>
      </c>
    </row>
    <row r="1388" spans="1:53">
      <c r="A1388" s="56">
        <v>202408</v>
      </c>
      <c r="B1388" s="56" t="s">
        <v>528</v>
      </c>
      <c r="C1388" s="56" t="s">
        <v>334</v>
      </c>
      <c r="D1388" s="56" t="s">
        <v>333</v>
      </c>
      <c r="E1388" s="62" t="str">
        <f>VLOOKUP(C1388,'[2]2024年门店-截止10.31'!A:C,3,0)</f>
        <v>营业</v>
      </c>
      <c r="F1388" s="63">
        <f>VLOOKUP(C1388,[2]面积!A:B,2,0)</f>
        <v>39</v>
      </c>
      <c r="G1388" s="57" t="str">
        <f>IF(OR(E1388="营业",E1388="装修中"),VLOOKUP(C1388,[2]当前组织架构!C:H,6,0),"")</f>
        <v>戴斌</v>
      </c>
      <c r="H1388" s="57" t="str">
        <f>IF(OR(E1388="营业",E1388="装修中"),VLOOKUP(C1388,[2]当前组织架构!C:H,5,0),"")</f>
        <v>冯珏</v>
      </c>
      <c r="I1388" s="58">
        <v>235649.82</v>
      </c>
      <c r="J1388" s="58">
        <v>13338.67</v>
      </c>
      <c r="K1388" s="58">
        <v>222311.15</v>
      </c>
      <c r="L1388" s="58">
        <v>12189.76</v>
      </c>
      <c r="M1388" s="58">
        <v>11045.22</v>
      </c>
      <c r="N1388" s="58">
        <v>15682.53</v>
      </c>
      <c r="O1388" s="58">
        <v>30195.42</v>
      </c>
      <c r="P1388" s="58">
        <v>0</v>
      </c>
      <c r="Q1388" s="58">
        <v>-936.71465433943501</v>
      </c>
      <c r="R1388" s="58">
        <v>68176.215345660603</v>
      </c>
      <c r="S1388" s="58">
        <v>11318.033906274301</v>
      </c>
      <c r="T1388" s="58">
        <v>0</v>
      </c>
      <c r="U1388" s="58">
        <v>2701.61</v>
      </c>
      <c r="V1388" s="58">
        <v>82195.859251934904</v>
      </c>
      <c r="W1388" s="58">
        <v>140115.29074806499</v>
      </c>
      <c r="X1388" s="58">
        <v>24539.14</v>
      </c>
      <c r="Y1388" s="58">
        <v>6317.47</v>
      </c>
      <c r="Z1388" s="58">
        <v>2535.13</v>
      </c>
      <c r="AA1388" s="58">
        <v>3682.54</v>
      </c>
      <c r="AB1388" s="58">
        <v>2376.6318867924501</v>
      </c>
      <c r="AC1388" s="58">
        <v>0</v>
      </c>
      <c r="AD1388" s="58">
        <v>39450.911886792397</v>
      </c>
      <c r="AE1388" s="58">
        <v>4488.7299999999996</v>
      </c>
      <c r="AF1388" s="58">
        <v>52.69</v>
      </c>
      <c r="AG1388" s="58">
        <v>613.98</v>
      </c>
      <c r="AH1388" s="58">
        <v>692.37</v>
      </c>
      <c r="AI1388" s="58">
        <v>880</v>
      </c>
      <c r="AJ1388" s="58">
        <v>0</v>
      </c>
      <c r="AK1388" s="58">
        <v>25.63</v>
      </c>
      <c r="AL1388" s="58">
        <v>0</v>
      </c>
      <c r="AM1388" s="58">
        <v>561.1</v>
      </c>
      <c r="AN1388" s="58">
        <v>910.93</v>
      </c>
      <c r="AO1388" s="58">
        <v>873.04</v>
      </c>
      <c r="AP1388" s="58">
        <v>0</v>
      </c>
      <c r="AQ1388" s="58">
        <v>133</v>
      </c>
      <c r="AR1388" s="58">
        <v>0</v>
      </c>
      <c r="AS1388" s="58">
        <v>0</v>
      </c>
      <c r="AT1388" s="58">
        <v>0</v>
      </c>
      <c r="AU1388" s="58">
        <v>0</v>
      </c>
      <c r="AV1388" s="58">
        <v>2626.1704863089999</v>
      </c>
      <c r="AW1388" s="58">
        <v>11857.640486308999</v>
      </c>
      <c r="AX1388" s="58">
        <v>39004.809523809497</v>
      </c>
      <c r="AY1388" s="58">
        <v>94.339622641509393</v>
      </c>
      <c r="AZ1388" s="58">
        <v>39099.149146451004</v>
      </c>
      <c r="BA1388" s="58">
        <v>49707.589228512603</v>
      </c>
    </row>
    <row r="1389" spans="1:53">
      <c r="A1389" s="56">
        <v>202408</v>
      </c>
      <c r="B1389" s="56" t="s">
        <v>528</v>
      </c>
      <c r="C1389" s="56" t="s">
        <v>336</v>
      </c>
      <c r="D1389" s="56" t="s">
        <v>335</v>
      </c>
      <c r="E1389" s="62" t="str">
        <f>VLOOKUP(C1389,'[2]2024年门店-截止10.31'!A:C,3,0)</f>
        <v>营业</v>
      </c>
      <c r="F1389" s="63">
        <f>VLOOKUP(C1389,[2]面积!A:B,2,0)</f>
        <v>59.54</v>
      </c>
      <c r="G1389" s="57" t="str">
        <f>IF(OR(E1389="营业",E1389="装修中"),VLOOKUP(C1389,[2]当前组织架构!C:H,6,0),"")</f>
        <v>江远洋</v>
      </c>
      <c r="H1389" s="57" t="str">
        <f>IF(OR(E1389="营业",E1389="装修中"),VLOOKUP(C1389,[2]当前组织架构!C:H,5,0),"")</f>
        <v>胡肖肖</v>
      </c>
      <c r="I1389" s="58">
        <v>193855.53</v>
      </c>
      <c r="J1389" s="58">
        <v>5646.28</v>
      </c>
      <c r="K1389" s="58">
        <v>188209.25</v>
      </c>
      <c r="L1389" s="58">
        <v>10458.549999999999</v>
      </c>
      <c r="M1389" s="58">
        <v>11318.22</v>
      </c>
      <c r="N1389" s="58">
        <v>9722.86</v>
      </c>
      <c r="O1389" s="58">
        <v>25559.94</v>
      </c>
      <c r="P1389" s="58">
        <v>0</v>
      </c>
      <c r="Q1389" s="58">
        <v>-773.35073754371001</v>
      </c>
      <c r="R1389" s="58">
        <v>56286.219262456303</v>
      </c>
      <c r="S1389" s="58">
        <v>9480.7379242882707</v>
      </c>
      <c r="T1389" s="58">
        <v>0</v>
      </c>
      <c r="U1389" s="58">
        <v>9668.35</v>
      </c>
      <c r="V1389" s="58">
        <v>75435.307186744598</v>
      </c>
      <c r="W1389" s="58">
        <v>112773.94281325499</v>
      </c>
      <c r="X1389" s="58">
        <v>21684.28</v>
      </c>
      <c r="Y1389" s="58">
        <v>0</v>
      </c>
      <c r="Z1389" s="58">
        <v>1904</v>
      </c>
      <c r="AA1389" s="58">
        <v>3662.74</v>
      </c>
      <c r="AB1389" s="58">
        <v>1091.38264150943</v>
      </c>
      <c r="AC1389" s="58">
        <v>0</v>
      </c>
      <c r="AD1389" s="58">
        <v>28342.402641509401</v>
      </c>
      <c r="AE1389" s="58">
        <v>3350.14</v>
      </c>
      <c r="AF1389" s="58">
        <v>0</v>
      </c>
      <c r="AG1389" s="58">
        <v>248.95</v>
      </c>
      <c r="AH1389" s="58">
        <v>398</v>
      </c>
      <c r="AI1389" s="58">
        <v>0</v>
      </c>
      <c r="AJ1389" s="58">
        <v>0</v>
      </c>
      <c r="AK1389" s="58">
        <v>44.81</v>
      </c>
      <c r="AL1389" s="58">
        <v>0</v>
      </c>
      <c r="AM1389" s="58">
        <v>841.7</v>
      </c>
      <c r="AN1389" s="58">
        <v>980.24</v>
      </c>
      <c r="AO1389" s="58">
        <v>576.61</v>
      </c>
      <c r="AP1389" s="58">
        <v>0</v>
      </c>
      <c r="AQ1389" s="58">
        <v>2700</v>
      </c>
      <c r="AR1389" s="58">
        <v>0</v>
      </c>
      <c r="AS1389" s="58">
        <v>0</v>
      </c>
      <c r="AT1389" s="58">
        <v>0</v>
      </c>
      <c r="AU1389" s="58">
        <v>0</v>
      </c>
      <c r="AV1389" s="58">
        <v>2066.7834176711399</v>
      </c>
      <c r="AW1389" s="58">
        <v>11207.233417671099</v>
      </c>
      <c r="AX1389" s="58">
        <v>25602.2</v>
      </c>
      <c r="AY1389" s="58">
        <v>6748.06</v>
      </c>
      <c r="AZ1389" s="58">
        <v>32350.26</v>
      </c>
      <c r="BA1389" s="58">
        <v>40874.046754074501</v>
      </c>
    </row>
    <row r="1390" spans="1:53">
      <c r="A1390" s="56">
        <v>202408</v>
      </c>
      <c r="B1390" s="56" t="s">
        <v>528</v>
      </c>
      <c r="C1390" s="56" t="s">
        <v>340</v>
      </c>
      <c r="D1390" s="56" t="s">
        <v>339</v>
      </c>
      <c r="E1390" s="62" t="str">
        <f>VLOOKUP(C1390,'[2]2024年门店-截止10.31'!A:C,3,0)</f>
        <v>营业</v>
      </c>
      <c r="F1390" s="63">
        <f>VLOOKUP(C1390,[2]面积!A:B,2,0)</f>
        <v>75</v>
      </c>
      <c r="G1390" s="57" t="str">
        <f>IF(OR(E1390="营业",E1390="装修中"),VLOOKUP(C1390,[2]当前组织架构!C:H,6,0),"")</f>
        <v>江远洋</v>
      </c>
      <c r="H1390" s="57" t="str">
        <f>IF(OR(E1390="营业",E1390="装修中"),VLOOKUP(C1390,[2]当前组织架构!C:H,5,0),"")</f>
        <v>胡肖肖</v>
      </c>
      <c r="I1390" s="58">
        <v>204033.27</v>
      </c>
      <c r="J1390" s="58">
        <v>5942.72</v>
      </c>
      <c r="K1390" s="58">
        <v>198090.55</v>
      </c>
      <c r="L1390" s="58">
        <v>12272.33</v>
      </c>
      <c r="M1390" s="58">
        <v>13686.57</v>
      </c>
      <c r="N1390" s="58">
        <v>5622.8</v>
      </c>
      <c r="O1390" s="58">
        <v>27429.72</v>
      </c>
      <c r="P1390" s="58">
        <v>0</v>
      </c>
      <c r="Q1390" s="58">
        <v>-799.80492633403298</v>
      </c>
      <c r="R1390" s="58">
        <v>58211.615073665998</v>
      </c>
      <c r="S1390" s="58">
        <v>10020.6381063154</v>
      </c>
      <c r="T1390" s="58">
        <v>0</v>
      </c>
      <c r="U1390" s="58">
        <v>9767.9699999999993</v>
      </c>
      <c r="V1390" s="58">
        <v>78000.223179981302</v>
      </c>
      <c r="W1390" s="58">
        <v>120090.32682001901</v>
      </c>
      <c r="X1390" s="58">
        <v>21868</v>
      </c>
      <c r="Y1390" s="58">
        <v>490.82</v>
      </c>
      <c r="Z1390" s="58">
        <v>2249.46</v>
      </c>
      <c r="AA1390" s="58">
        <v>1149.1600000000001</v>
      </c>
      <c r="AB1390" s="58">
        <v>1520.5592452830199</v>
      </c>
      <c r="AC1390" s="58">
        <v>0</v>
      </c>
      <c r="AD1390" s="58">
        <v>27277.999245283001</v>
      </c>
      <c r="AE1390" s="58">
        <v>5950</v>
      </c>
      <c r="AF1390" s="58">
        <v>0</v>
      </c>
      <c r="AG1390" s="58">
        <v>288.95999999999998</v>
      </c>
      <c r="AH1390" s="58">
        <v>200</v>
      </c>
      <c r="AI1390" s="58">
        <v>0</v>
      </c>
      <c r="AJ1390" s="58">
        <v>0</v>
      </c>
      <c r="AK1390" s="58">
        <v>44.81</v>
      </c>
      <c r="AL1390" s="58">
        <v>0</v>
      </c>
      <c r="AM1390" s="58">
        <v>1541.13</v>
      </c>
      <c r="AN1390" s="58">
        <v>901.67</v>
      </c>
      <c r="AO1390" s="58">
        <v>1052.4100000000001</v>
      </c>
      <c r="AP1390" s="58">
        <v>0</v>
      </c>
      <c r="AQ1390" s="58">
        <v>2500</v>
      </c>
      <c r="AR1390" s="58">
        <v>0</v>
      </c>
      <c r="AS1390" s="58">
        <v>0</v>
      </c>
      <c r="AT1390" s="58">
        <v>0</v>
      </c>
      <c r="AU1390" s="58">
        <v>0</v>
      </c>
      <c r="AV1390" s="58">
        <v>2066.7834176711399</v>
      </c>
      <c r="AW1390" s="58">
        <v>14545.7634176711</v>
      </c>
      <c r="AX1390" s="58">
        <v>30000</v>
      </c>
      <c r="AY1390" s="58">
        <v>6150</v>
      </c>
      <c r="AZ1390" s="58">
        <v>36150</v>
      </c>
      <c r="BA1390" s="58">
        <v>42116.564157064902</v>
      </c>
    </row>
    <row r="1391" spans="1:53">
      <c r="A1391" s="56">
        <v>202408</v>
      </c>
      <c r="B1391" s="56" t="s">
        <v>531</v>
      </c>
      <c r="C1391" s="56" t="s">
        <v>342</v>
      </c>
      <c r="D1391" s="56" t="s">
        <v>341</v>
      </c>
      <c r="E1391" s="62" t="str">
        <f>VLOOKUP(C1391,'[2]2024年门店-截止10.31'!A:C,3,0)</f>
        <v>营业</v>
      </c>
      <c r="F1391" s="63">
        <f>VLOOKUP(C1391,[2]面积!A:B,2,0)</f>
        <v>66.400000000000006</v>
      </c>
      <c r="G1391" s="57" t="str">
        <f>IF(OR(E1391="营业",E1391="装修中"),VLOOKUP(C1391,[2]当前组织架构!C:H,6,0),"")</f>
        <v>刘佳</v>
      </c>
      <c r="H1391" s="57" t="str">
        <f>IF(OR(E1391="营业",E1391="装修中"),VLOOKUP(C1391,[2]当前组织架构!C:H,5,0),"")</f>
        <v>解雯雯</v>
      </c>
      <c r="I1391" s="58">
        <v>260118.53</v>
      </c>
      <c r="J1391" s="58">
        <v>14723.69</v>
      </c>
      <c r="K1391" s="58">
        <v>245394.84</v>
      </c>
      <c r="L1391" s="58">
        <v>12087.1</v>
      </c>
      <c r="M1391" s="58">
        <v>13840.06</v>
      </c>
      <c r="N1391" s="58">
        <v>9053.42</v>
      </c>
      <c r="O1391" s="58">
        <v>34266.86</v>
      </c>
      <c r="P1391" s="58">
        <v>0</v>
      </c>
      <c r="Q1391" s="58">
        <v>-706.07172930915203</v>
      </c>
      <c r="R1391" s="58">
        <v>68541.3682706908</v>
      </c>
      <c r="S1391" s="58">
        <v>13172.7936622896</v>
      </c>
      <c r="T1391" s="58">
        <v>0</v>
      </c>
      <c r="U1391" s="58">
        <v>2201.83</v>
      </c>
      <c r="V1391" s="58">
        <v>83915.991932980396</v>
      </c>
      <c r="W1391" s="58">
        <v>161478.84806702001</v>
      </c>
      <c r="X1391" s="58">
        <v>38522.089999999997</v>
      </c>
      <c r="Y1391" s="58">
        <v>2040.12</v>
      </c>
      <c r="Z1391" s="58">
        <v>845.1</v>
      </c>
      <c r="AA1391" s="58">
        <v>7267.04</v>
      </c>
      <c r="AB1391" s="58">
        <v>2525.1609433962299</v>
      </c>
      <c r="AC1391" s="58">
        <v>0</v>
      </c>
      <c r="AD1391" s="58">
        <v>51199.510943396199</v>
      </c>
      <c r="AE1391" s="58">
        <v>5600</v>
      </c>
      <c r="AF1391" s="58">
        <v>119.9</v>
      </c>
      <c r="AG1391" s="58">
        <v>674.1</v>
      </c>
      <c r="AH1391" s="58">
        <v>250</v>
      </c>
      <c r="AI1391" s="58">
        <v>350</v>
      </c>
      <c r="AJ1391" s="58">
        <v>69.03</v>
      </c>
      <c r="AK1391" s="58">
        <v>36.42</v>
      </c>
      <c r="AL1391" s="58">
        <v>0</v>
      </c>
      <c r="AM1391" s="58">
        <v>1741.99</v>
      </c>
      <c r="AN1391" s="58">
        <v>2361.5300000000002</v>
      </c>
      <c r="AO1391" s="58">
        <v>958.94</v>
      </c>
      <c r="AP1391" s="58">
        <v>1000</v>
      </c>
      <c r="AQ1391" s="58">
        <v>110</v>
      </c>
      <c r="AR1391" s="58">
        <v>0</v>
      </c>
      <c r="AS1391" s="58">
        <v>0</v>
      </c>
      <c r="AT1391" s="58">
        <v>0</v>
      </c>
      <c r="AU1391" s="58">
        <v>0</v>
      </c>
      <c r="AV1391" s="58">
        <v>4339.6117678896399</v>
      </c>
      <c r="AW1391" s="58">
        <v>17611.521767889601</v>
      </c>
      <c r="AX1391" s="58">
        <v>48693.333333333299</v>
      </c>
      <c r="AY1391" s="58">
        <v>5261.8867924528304</v>
      </c>
      <c r="AZ1391" s="58">
        <v>53955.220125786102</v>
      </c>
      <c r="BA1391" s="58">
        <v>38712.5952299481</v>
      </c>
    </row>
    <row r="1392" spans="1:53">
      <c r="A1392" s="56">
        <v>202408</v>
      </c>
      <c r="B1392" s="56" t="s">
        <v>528</v>
      </c>
      <c r="C1392" s="56" t="s">
        <v>338</v>
      </c>
      <c r="D1392" s="56" t="s">
        <v>337</v>
      </c>
      <c r="E1392" s="62" t="str">
        <f>VLOOKUP(C1392,'[2]2024年门店-截止10.31'!A:C,3,0)</f>
        <v>营业</v>
      </c>
      <c r="F1392" s="63">
        <f>VLOOKUP(C1392,[2]面积!A:B,2,0)</f>
        <v>114.6</v>
      </c>
      <c r="G1392" s="57" t="str">
        <f>IF(OR(E1392="营业",E1392="装修中"),VLOOKUP(C1392,[2]当前组织架构!C:H,6,0),"")</f>
        <v>江远洋</v>
      </c>
      <c r="H1392" s="57" t="str">
        <f>IF(OR(E1392="营业",E1392="装修中"),VLOOKUP(C1392,[2]当前组织架构!C:H,5,0),"")</f>
        <v>许瑛伦</v>
      </c>
      <c r="I1392" s="58">
        <v>525550.67000000004</v>
      </c>
      <c r="J1392" s="58">
        <v>29748.15</v>
      </c>
      <c r="K1392" s="58">
        <v>495802.52</v>
      </c>
      <c r="L1392" s="58">
        <v>23686.5</v>
      </c>
      <c r="M1392" s="58">
        <v>22357.22</v>
      </c>
      <c r="N1392" s="58">
        <v>13996.51</v>
      </c>
      <c r="O1392" s="58">
        <v>59668.38</v>
      </c>
      <c r="P1392" s="58">
        <v>0</v>
      </c>
      <c r="Q1392" s="58">
        <v>-1622.45775483118</v>
      </c>
      <c r="R1392" s="58">
        <v>118086.152245169</v>
      </c>
      <c r="S1392" s="58">
        <v>21199.333851290201</v>
      </c>
      <c r="T1392" s="58">
        <v>0</v>
      </c>
      <c r="U1392" s="58">
        <v>2105.71</v>
      </c>
      <c r="V1392" s="58">
        <v>141391.196096459</v>
      </c>
      <c r="W1392" s="58">
        <v>354411.32390354102</v>
      </c>
      <c r="X1392" s="58">
        <v>48676.89</v>
      </c>
      <c r="Y1392" s="58">
        <v>1127.3399999999999</v>
      </c>
      <c r="Z1392" s="58">
        <v>7420.46</v>
      </c>
      <c r="AA1392" s="58">
        <v>4302.05</v>
      </c>
      <c r="AB1392" s="58">
        <v>3115.5198113207498</v>
      </c>
      <c r="AC1392" s="58">
        <v>0</v>
      </c>
      <c r="AD1392" s="58">
        <v>64642.259811320699</v>
      </c>
      <c r="AE1392" s="58">
        <v>7529.9</v>
      </c>
      <c r="AF1392" s="58">
        <v>0</v>
      </c>
      <c r="AG1392" s="58">
        <v>770.93</v>
      </c>
      <c r="AH1392" s="58">
        <v>399.2</v>
      </c>
      <c r="AI1392" s="58">
        <v>815</v>
      </c>
      <c r="AJ1392" s="58">
        <v>46.02</v>
      </c>
      <c r="AK1392" s="58">
        <v>44.81</v>
      </c>
      <c r="AL1392" s="58">
        <v>0</v>
      </c>
      <c r="AM1392" s="58">
        <v>2040.85</v>
      </c>
      <c r="AN1392" s="58">
        <v>1638.41</v>
      </c>
      <c r="AO1392" s="58">
        <v>481.14</v>
      </c>
      <c r="AP1392" s="58">
        <v>0</v>
      </c>
      <c r="AQ1392" s="58">
        <v>8807.0400000000009</v>
      </c>
      <c r="AR1392" s="58">
        <v>0</v>
      </c>
      <c r="AS1392" s="58">
        <v>0</v>
      </c>
      <c r="AT1392" s="58">
        <v>0</v>
      </c>
      <c r="AU1392" s="58">
        <v>0</v>
      </c>
      <c r="AV1392" s="58">
        <v>2455.26369211368</v>
      </c>
      <c r="AW1392" s="58">
        <v>25028.563692113701</v>
      </c>
      <c r="AX1392" s="58">
        <v>77252.228571428597</v>
      </c>
      <c r="AY1392" s="58">
        <v>13899.905660377401</v>
      </c>
      <c r="AZ1392" s="58">
        <v>91152.134231806005</v>
      </c>
      <c r="BA1392" s="58">
        <v>173588.366168301</v>
      </c>
    </row>
    <row r="1393" spans="1:53">
      <c r="A1393" s="56">
        <v>202408</v>
      </c>
      <c r="B1393" s="56" t="s">
        <v>532</v>
      </c>
      <c r="C1393" s="56" t="s">
        <v>344</v>
      </c>
      <c r="D1393" s="56" t="s">
        <v>343</v>
      </c>
      <c r="E1393" s="62" t="str">
        <f>VLOOKUP(C1393,'[2]2024年门店-截止10.31'!A:C,3,0)</f>
        <v>营业</v>
      </c>
      <c r="F1393" s="63">
        <f>VLOOKUP(C1393,[2]面积!A:B,2,0)</f>
        <v>72</v>
      </c>
      <c r="G1393" s="57" t="str">
        <f>IF(OR(E1393="营业",E1393="装修中"),VLOOKUP(C1393,[2]当前组织架构!C:H,6,0),"")</f>
        <v>江远洋</v>
      </c>
      <c r="H1393" s="57" t="str">
        <f>IF(OR(E1393="营业",E1393="装修中"),VLOOKUP(C1393,[2]当前组织架构!C:H,5,0),"")</f>
        <v>郭静</v>
      </c>
      <c r="I1393" s="58">
        <v>191273.31</v>
      </c>
      <c r="J1393" s="58">
        <v>5571.0700000000097</v>
      </c>
      <c r="K1393" s="58">
        <v>185702.24</v>
      </c>
      <c r="L1393" s="58">
        <v>10315.299999999999</v>
      </c>
      <c r="M1393" s="58">
        <v>11601.58</v>
      </c>
      <c r="N1393" s="58">
        <v>8145.48</v>
      </c>
      <c r="O1393" s="58">
        <v>27192.62</v>
      </c>
      <c r="P1393" s="58">
        <v>0</v>
      </c>
      <c r="Q1393" s="58">
        <v>31.286142341829098</v>
      </c>
      <c r="R1393" s="58">
        <v>57286.266142341803</v>
      </c>
      <c r="S1393" s="58">
        <v>14366.1992028719</v>
      </c>
      <c r="T1393" s="58">
        <v>0</v>
      </c>
      <c r="U1393" s="58">
        <v>5588.09</v>
      </c>
      <c r="V1393" s="58">
        <v>77240.555345213696</v>
      </c>
      <c r="W1393" s="58">
        <v>108461.684654786</v>
      </c>
      <c r="X1393" s="58">
        <v>21925.97</v>
      </c>
      <c r="Y1393" s="58">
        <v>28.45</v>
      </c>
      <c r="Z1393" s="58">
        <v>1818.39</v>
      </c>
      <c r="AA1393" s="58">
        <v>5673.81</v>
      </c>
      <c r="AB1393" s="58">
        <v>485.37264150943003</v>
      </c>
      <c r="AC1393" s="58">
        <v>0</v>
      </c>
      <c r="AD1393" s="58">
        <v>29931.992641509401</v>
      </c>
      <c r="AE1393" s="58">
        <v>0</v>
      </c>
      <c r="AF1393" s="58">
        <v>0</v>
      </c>
      <c r="AG1393" s="58">
        <v>457.02</v>
      </c>
      <c r="AH1393" s="58">
        <v>190</v>
      </c>
      <c r="AI1393" s="58">
        <v>600</v>
      </c>
      <c r="AJ1393" s="58">
        <v>802.01</v>
      </c>
      <c r="AK1393" s="58">
        <v>34.43</v>
      </c>
      <c r="AL1393" s="58">
        <v>0</v>
      </c>
      <c r="AM1393" s="58">
        <v>1475.1</v>
      </c>
      <c r="AN1393" s="58">
        <v>2814.35</v>
      </c>
      <c r="AO1393" s="58">
        <v>637.35</v>
      </c>
      <c r="AP1393" s="58">
        <v>0</v>
      </c>
      <c r="AQ1393" s="58">
        <v>150</v>
      </c>
      <c r="AR1393" s="58">
        <v>0</v>
      </c>
      <c r="AS1393" s="58">
        <v>0</v>
      </c>
      <c r="AT1393" s="58">
        <v>0</v>
      </c>
      <c r="AU1393" s="58">
        <v>0</v>
      </c>
      <c r="AV1393" s="58">
        <v>1720.0135931560401</v>
      </c>
      <c r="AW1393" s="58">
        <v>8880.2735931560401</v>
      </c>
      <c r="AX1393" s="58">
        <v>22344</v>
      </c>
      <c r="AY1393" s="58">
        <v>8207.4</v>
      </c>
      <c r="AZ1393" s="58">
        <v>30551.4</v>
      </c>
      <c r="BA1393" s="58">
        <v>39098.018420120497</v>
      </c>
    </row>
    <row r="1394" spans="1:53">
      <c r="A1394" s="56">
        <v>202408</v>
      </c>
      <c r="B1394" s="56" t="s">
        <v>528</v>
      </c>
      <c r="C1394" s="56" t="s">
        <v>350</v>
      </c>
      <c r="D1394" s="56" t="s">
        <v>349</v>
      </c>
      <c r="E1394" s="62" t="str">
        <f>VLOOKUP(C1394,'[2]2024年门店-截止10.31'!A:C,3,0)</f>
        <v>营业</v>
      </c>
      <c r="F1394" s="63">
        <f>VLOOKUP(C1394,[2]面积!A:B,2,0)</f>
        <v>112</v>
      </c>
      <c r="G1394" s="57" t="str">
        <f>IF(OR(E1394="营业",E1394="装修中"),VLOOKUP(C1394,[2]当前组织架构!C:H,6,0),"")</f>
        <v>戴斌</v>
      </c>
      <c r="H1394" s="57" t="str">
        <f>IF(OR(E1394="营业",E1394="装修中"),VLOOKUP(C1394,[2]当前组织架构!C:H,5,0),"")</f>
        <v>池甜</v>
      </c>
      <c r="I1394" s="58">
        <v>176951.19</v>
      </c>
      <c r="J1394" s="58">
        <v>5153.9200000000101</v>
      </c>
      <c r="K1394" s="58">
        <v>171797.27</v>
      </c>
      <c r="L1394" s="58">
        <v>9820.65</v>
      </c>
      <c r="M1394" s="58">
        <v>10909.79</v>
      </c>
      <c r="N1394" s="58">
        <v>5647.42</v>
      </c>
      <c r="O1394" s="58">
        <v>21828.34</v>
      </c>
      <c r="P1394" s="58">
        <v>0</v>
      </c>
      <c r="Q1394" s="58">
        <v>-653.35754062253898</v>
      </c>
      <c r="R1394" s="58">
        <v>47552.842459377498</v>
      </c>
      <c r="S1394" s="58">
        <v>8060.4458208379201</v>
      </c>
      <c r="T1394" s="58">
        <v>0</v>
      </c>
      <c r="U1394" s="58">
        <v>3679.53</v>
      </c>
      <c r="V1394" s="58">
        <v>59292.818280215397</v>
      </c>
      <c r="W1394" s="58">
        <v>112504.45171978499</v>
      </c>
      <c r="X1394" s="58">
        <v>26257.19</v>
      </c>
      <c r="Y1394" s="58">
        <v>2268</v>
      </c>
      <c r="Z1394" s="58">
        <v>0</v>
      </c>
      <c r="AA1394" s="58">
        <v>5059.5</v>
      </c>
      <c r="AB1394" s="58">
        <v>228.19698113207599</v>
      </c>
      <c r="AC1394" s="58">
        <v>0</v>
      </c>
      <c r="AD1394" s="58">
        <v>33812.886981132098</v>
      </c>
      <c r="AE1394" s="58">
        <v>4923.63</v>
      </c>
      <c r="AF1394" s="58">
        <v>0</v>
      </c>
      <c r="AG1394" s="58">
        <v>632.85</v>
      </c>
      <c r="AH1394" s="58">
        <v>350</v>
      </c>
      <c r="AI1394" s="58">
        <v>345.13</v>
      </c>
      <c r="AJ1394" s="58">
        <v>240.72</v>
      </c>
      <c r="AK1394" s="58">
        <v>38.520000000000003</v>
      </c>
      <c r="AL1394" s="58">
        <v>0</v>
      </c>
      <c r="AM1394" s="58">
        <v>1049.3499999999999</v>
      </c>
      <c r="AN1394" s="58">
        <v>2814.33</v>
      </c>
      <c r="AO1394" s="58">
        <v>662.55</v>
      </c>
      <c r="AP1394" s="58">
        <v>0</v>
      </c>
      <c r="AQ1394" s="58">
        <v>100</v>
      </c>
      <c r="AR1394" s="58">
        <v>0</v>
      </c>
      <c r="AS1394" s="58">
        <v>0</v>
      </c>
      <c r="AT1394" s="58">
        <v>0</v>
      </c>
      <c r="AU1394" s="58">
        <v>0</v>
      </c>
      <c r="AV1394" s="58">
        <v>2676.8381383006099</v>
      </c>
      <c r="AW1394" s="58">
        <v>13833.9181383006</v>
      </c>
      <c r="AX1394" s="58">
        <v>26880</v>
      </c>
      <c r="AY1394" s="58">
        <v>9520</v>
      </c>
      <c r="AZ1394" s="58">
        <v>36400</v>
      </c>
      <c r="BA1394" s="58">
        <v>28457.646600352298</v>
      </c>
    </row>
    <row r="1395" spans="1:53">
      <c r="A1395" s="56">
        <v>202408</v>
      </c>
      <c r="B1395" s="56" t="s">
        <v>528</v>
      </c>
      <c r="C1395" s="56" t="s">
        <v>348</v>
      </c>
      <c r="D1395" s="56" t="s">
        <v>347</v>
      </c>
      <c r="E1395" s="62" t="str">
        <f>VLOOKUP(C1395,'[2]2024年门店-截止10.31'!A:C,3,0)</f>
        <v>营业</v>
      </c>
      <c r="F1395" s="63">
        <f>VLOOKUP(C1395,[2]面积!A:B,2,0)</f>
        <v>93</v>
      </c>
      <c r="G1395" s="57" t="str">
        <f>IF(OR(E1395="营业",E1395="装修中"),VLOOKUP(C1395,[2]当前组织架构!C:H,6,0),"")</f>
        <v>戴斌</v>
      </c>
      <c r="H1395" s="57" t="str">
        <f>IF(OR(E1395="营业",E1395="装修中"),VLOOKUP(C1395,[2]当前组织架构!C:H,5,0),"")</f>
        <v>王炎根</v>
      </c>
      <c r="I1395" s="58">
        <v>206956.26</v>
      </c>
      <c r="J1395" s="58">
        <v>11714.51</v>
      </c>
      <c r="K1395" s="58">
        <v>195241.75</v>
      </c>
      <c r="L1395" s="58">
        <v>10699.61</v>
      </c>
      <c r="M1395" s="58">
        <v>13307.66</v>
      </c>
      <c r="N1395" s="58">
        <v>7102.5</v>
      </c>
      <c r="O1395" s="58">
        <v>26885.34</v>
      </c>
      <c r="P1395" s="58">
        <v>0</v>
      </c>
      <c r="Q1395" s="58">
        <v>-786.03047819022402</v>
      </c>
      <c r="R1395" s="58">
        <v>57209.079521809799</v>
      </c>
      <c r="S1395" s="58">
        <v>9832.4712550146505</v>
      </c>
      <c r="T1395" s="58">
        <v>0</v>
      </c>
      <c r="U1395" s="58">
        <v>3322.74</v>
      </c>
      <c r="V1395" s="58">
        <v>70364.290776824404</v>
      </c>
      <c r="W1395" s="58">
        <v>124877.459223176</v>
      </c>
      <c r="X1395" s="58">
        <v>30375.93</v>
      </c>
      <c r="Y1395" s="58">
        <v>525</v>
      </c>
      <c r="Z1395" s="58">
        <v>0</v>
      </c>
      <c r="AA1395" s="58">
        <v>4616.9799999999996</v>
      </c>
      <c r="AB1395" s="58">
        <v>1392.9341509434</v>
      </c>
      <c r="AC1395" s="58">
        <v>0</v>
      </c>
      <c r="AD1395" s="58">
        <v>36910.844150943398</v>
      </c>
      <c r="AE1395" s="58">
        <v>4346.5200000000004</v>
      </c>
      <c r="AF1395" s="58">
        <v>0</v>
      </c>
      <c r="AG1395" s="58">
        <v>687.35</v>
      </c>
      <c r="AH1395" s="58">
        <v>389</v>
      </c>
      <c r="AI1395" s="58">
        <v>646.02</v>
      </c>
      <c r="AJ1395" s="58">
        <v>0</v>
      </c>
      <c r="AK1395" s="58">
        <v>28.87</v>
      </c>
      <c r="AL1395" s="58">
        <v>0</v>
      </c>
      <c r="AM1395" s="58">
        <v>1074.76</v>
      </c>
      <c r="AN1395" s="58">
        <v>2814.36</v>
      </c>
      <c r="AO1395" s="58">
        <v>753.33</v>
      </c>
      <c r="AP1395" s="58">
        <v>0</v>
      </c>
      <c r="AQ1395" s="58">
        <v>96</v>
      </c>
      <c r="AR1395" s="58">
        <v>0</v>
      </c>
      <c r="AS1395" s="58">
        <v>0</v>
      </c>
      <c r="AT1395" s="58">
        <v>0</v>
      </c>
      <c r="AU1395" s="58">
        <v>0</v>
      </c>
      <c r="AV1395" s="58">
        <v>1830.0670691182199</v>
      </c>
      <c r="AW1395" s="58">
        <v>12666.2770691182</v>
      </c>
      <c r="AX1395" s="58">
        <v>24800</v>
      </c>
      <c r="AY1395" s="58">
        <v>8773.5849056603802</v>
      </c>
      <c r="AZ1395" s="58">
        <v>33573.584905660398</v>
      </c>
      <c r="BA1395" s="58">
        <v>41726.753097453999</v>
      </c>
    </row>
    <row r="1396" spans="1:53">
      <c r="A1396" s="56">
        <v>202408</v>
      </c>
      <c r="B1396" s="56" t="s">
        <v>528</v>
      </c>
      <c r="C1396" s="56" t="s">
        <v>354</v>
      </c>
      <c r="D1396" s="56" t="s">
        <v>353</v>
      </c>
      <c r="E1396" s="62" t="str">
        <f>VLOOKUP(C1396,'[2]2024年门店-截止10.31'!A:C,3,0)</f>
        <v>营业</v>
      </c>
      <c r="F1396" s="63">
        <f>VLOOKUP(C1396,[2]面积!A:B,2,0)</f>
        <v>86.45</v>
      </c>
      <c r="G1396" s="57" t="str">
        <f>IF(OR(E1396="营业",E1396="装修中"),VLOOKUP(C1396,[2]当前组织架构!C:H,6,0),"")</f>
        <v>孙军</v>
      </c>
      <c r="H1396" s="57" t="str">
        <f>IF(OR(E1396="营业",E1396="装修中"),VLOOKUP(C1396,[2]当前组织架构!C:H,5,0),"")</f>
        <v>殷艳花</v>
      </c>
      <c r="I1396" s="58">
        <v>224335.93</v>
      </c>
      <c r="J1396" s="58">
        <v>12698.26</v>
      </c>
      <c r="K1396" s="58">
        <v>211637.67</v>
      </c>
      <c r="L1396" s="58">
        <v>11324.87</v>
      </c>
      <c r="M1396" s="58">
        <v>11046.86</v>
      </c>
      <c r="N1396" s="58">
        <v>6760.33</v>
      </c>
      <c r="O1396" s="58">
        <v>27099</v>
      </c>
      <c r="P1396" s="58">
        <v>0</v>
      </c>
      <c r="Q1396" s="58">
        <v>-762.12161647668597</v>
      </c>
      <c r="R1396" s="58">
        <v>55468.938383523302</v>
      </c>
      <c r="S1396" s="58">
        <v>9756.7802469469607</v>
      </c>
      <c r="T1396" s="58">
        <v>0</v>
      </c>
      <c r="U1396" s="58">
        <v>2700.67</v>
      </c>
      <c r="V1396" s="58">
        <v>67926.388630470305</v>
      </c>
      <c r="W1396" s="58">
        <v>143711.28136953001</v>
      </c>
      <c r="X1396" s="58">
        <v>33373.15</v>
      </c>
      <c r="Y1396" s="58">
        <v>2935.34</v>
      </c>
      <c r="Z1396" s="58">
        <v>1556.44</v>
      </c>
      <c r="AA1396" s="58">
        <v>8836.14</v>
      </c>
      <c r="AB1396" s="58">
        <v>421.02339622642</v>
      </c>
      <c r="AC1396" s="58">
        <v>0</v>
      </c>
      <c r="AD1396" s="58">
        <v>47122.093396226403</v>
      </c>
      <c r="AE1396" s="58">
        <v>6241.49</v>
      </c>
      <c r="AF1396" s="58">
        <v>0</v>
      </c>
      <c r="AG1396" s="58">
        <v>278.85000000000002</v>
      </c>
      <c r="AH1396" s="58">
        <v>809</v>
      </c>
      <c r="AI1396" s="58">
        <v>0</v>
      </c>
      <c r="AJ1396" s="58">
        <v>56.64</v>
      </c>
      <c r="AK1396" s="58">
        <v>34.96</v>
      </c>
      <c r="AL1396" s="58">
        <v>0</v>
      </c>
      <c r="AM1396" s="58">
        <v>1295.8399999999999</v>
      </c>
      <c r="AN1396" s="58">
        <v>2284.0100000000002</v>
      </c>
      <c r="AO1396" s="58">
        <v>773.02</v>
      </c>
      <c r="AP1396" s="58">
        <v>400</v>
      </c>
      <c r="AQ1396" s="58">
        <v>0</v>
      </c>
      <c r="AR1396" s="58">
        <v>0</v>
      </c>
      <c r="AS1396" s="58">
        <v>0</v>
      </c>
      <c r="AT1396" s="58">
        <v>0</v>
      </c>
      <c r="AU1396" s="58">
        <v>0</v>
      </c>
      <c r="AV1396" s="58">
        <v>2174.57367289181</v>
      </c>
      <c r="AW1396" s="58">
        <v>14348.3836728918</v>
      </c>
      <c r="AX1396" s="58">
        <v>29640</v>
      </c>
      <c r="AY1396" s="58">
        <v>8155.6603773584902</v>
      </c>
      <c r="AZ1396" s="58">
        <v>37795.660377358501</v>
      </c>
      <c r="BA1396" s="58">
        <v>44445.1439230533</v>
      </c>
    </row>
    <row r="1397" spans="1:53">
      <c r="A1397" s="56">
        <v>202408</v>
      </c>
      <c r="B1397" s="56" t="s">
        <v>532</v>
      </c>
      <c r="C1397" s="56" t="s">
        <v>346</v>
      </c>
      <c r="D1397" s="56" t="s">
        <v>345</v>
      </c>
      <c r="E1397" s="62" t="str">
        <f>VLOOKUP(C1397,'[2]2024年门店-截止10.31'!A:C,3,0)</f>
        <v>营业</v>
      </c>
      <c r="F1397" s="63">
        <f>VLOOKUP(C1397,[2]面积!A:B,2,0)</f>
        <v>72</v>
      </c>
      <c r="G1397" s="57" t="str">
        <f>IF(OR(E1397="营业",E1397="装修中"),VLOOKUP(C1397,[2]当前组织架构!C:H,6,0),"")</f>
        <v>江远洋</v>
      </c>
      <c r="H1397" s="57" t="str">
        <f>IF(OR(E1397="营业",E1397="装修中"),VLOOKUP(C1397,[2]当前组织架构!C:H,5,0),"")</f>
        <v>郭静</v>
      </c>
      <c r="I1397" s="58">
        <v>287355.07</v>
      </c>
      <c r="J1397" s="58">
        <v>8369.5700000000106</v>
      </c>
      <c r="K1397" s="58">
        <v>278985.5</v>
      </c>
      <c r="L1397" s="58">
        <v>14632.05</v>
      </c>
      <c r="M1397" s="58">
        <v>13915.56</v>
      </c>
      <c r="N1397" s="58">
        <v>8739.0499999999993</v>
      </c>
      <c r="O1397" s="58">
        <v>37009.15</v>
      </c>
      <c r="P1397" s="58">
        <v>0</v>
      </c>
      <c r="Q1397" s="58">
        <v>40.597853445438098</v>
      </c>
      <c r="R1397" s="58">
        <v>74336.407853445402</v>
      </c>
      <c r="S1397" s="58">
        <v>19228.542171633799</v>
      </c>
      <c r="T1397" s="58">
        <v>0</v>
      </c>
      <c r="U1397" s="58">
        <v>7652.6</v>
      </c>
      <c r="V1397" s="58">
        <v>101217.55002507901</v>
      </c>
      <c r="W1397" s="58">
        <v>177767.94997492101</v>
      </c>
      <c r="X1397" s="58">
        <v>24849.16</v>
      </c>
      <c r="Y1397" s="58">
        <v>3518.77</v>
      </c>
      <c r="Z1397" s="58">
        <v>3199.13</v>
      </c>
      <c r="AA1397" s="58">
        <v>5489.24</v>
      </c>
      <c r="AB1397" s="58">
        <v>641.36773584905995</v>
      </c>
      <c r="AC1397" s="58">
        <v>0</v>
      </c>
      <c r="AD1397" s="58">
        <v>37697.6677358491</v>
      </c>
      <c r="AE1397" s="58">
        <v>0</v>
      </c>
      <c r="AF1397" s="58">
        <v>0</v>
      </c>
      <c r="AG1397" s="58">
        <v>418.41</v>
      </c>
      <c r="AH1397" s="58">
        <v>249.5</v>
      </c>
      <c r="AI1397" s="58">
        <v>0</v>
      </c>
      <c r="AJ1397" s="58">
        <v>152.63</v>
      </c>
      <c r="AK1397" s="58">
        <v>33.6</v>
      </c>
      <c r="AL1397" s="58">
        <v>0</v>
      </c>
      <c r="AM1397" s="58">
        <v>1325.02</v>
      </c>
      <c r="AN1397" s="58">
        <v>2814.35</v>
      </c>
      <c r="AO1397" s="58">
        <v>631.62</v>
      </c>
      <c r="AP1397" s="58">
        <v>0</v>
      </c>
      <c r="AQ1397" s="58">
        <v>247</v>
      </c>
      <c r="AR1397" s="58">
        <v>0</v>
      </c>
      <c r="AS1397" s="58">
        <v>0</v>
      </c>
      <c r="AT1397" s="58">
        <v>0</v>
      </c>
      <c r="AU1397" s="58">
        <v>0</v>
      </c>
      <c r="AV1397" s="58">
        <v>1720.0135931560401</v>
      </c>
      <c r="AW1397" s="58">
        <v>7592.14359315604</v>
      </c>
      <c r="AX1397" s="58">
        <v>32223.91</v>
      </c>
      <c r="AY1397" s="58">
        <v>6787.15</v>
      </c>
      <c r="AZ1397" s="58">
        <v>39011.06</v>
      </c>
      <c r="BA1397" s="58">
        <v>93467.078645915899</v>
      </c>
    </row>
    <row r="1398" spans="1:53">
      <c r="A1398" s="56">
        <v>202408</v>
      </c>
      <c r="B1398" s="56" t="s">
        <v>528</v>
      </c>
      <c r="C1398" s="56" t="s">
        <v>352</v>
      </c>
      <c r="D1398" s="56" t="s">
        <v>351</v>
      </c>
      <c r="E1398" s="62" t="str">
        <f>VLOOKUP(C1398,'[2]2024年门店-截止10.31'!A:C,3,0)</f>
        <v>营业</v>
      </c>
      <c r="F1398" s="63">
        <f>VLOOKUP(C1398,[2]面积!A:B,2,0)</f>
        <v>56</v>
      </c>
      <c r="G1398" s="57" t="str">
        <f>IF(OR(E1398="营业",E1398="装修中"),VLOOKUP(C1398,[2]当前组织架构!C:H,6,0),"")</f>
        <v>戴斌</v>
      </c>
      <c r="H1398" s="57" t="str">
        <f>IF(OR(E1398="营业",E1398="装修中"),VLOOKUP(C1398,[2]当前组织架构!C:H,5,0),"")</f>
        <v>董婷婷</v>
      </c>
      <c r="I1398" s="58">
        <v>263132.64</v>
      </c>
      <c r="J1398" s="58">
        <v>14894.3</v>
      </c>
      <c r="K1398" s="58">
        <v>248238.34</v>
      </c>
      <c r="L1398" s="58">
        <v>12946.67</v>
      </c>
      <c r="M1398" s="58">
        <v>14499.34</v>
      </c>
      <c r="N1398" s="58">
        <v>15535.84</v>
      </c>
      <c r="O1398" s="58">
        <v>32421.19</v>
      </c>
      <c r="P1398" s="58">
        <v>0</v>
      </c>
      <c r="Q1398" s="58">
        <v>-1021.96698287488</v>
      </c>
      <c r="R1398" s="58">
        <v>74381.073017125105</v>
      </c>
      <c r="S1398" s="58">
        <v>12234.9766363409</v>
      </c>
      <c r="T1398" s="58">
        <v>0</v>
      </c>
      <c r="U1398" s="58">
        <v>3102.92</v>
      </c>
      <c r="V1398" s="58">
        <v>89718.969653466003</v>
      </c>
      <c r="W1398" s="58">
        <v>158519.37034653401</v>
      </c>
      <c r="X1398" s="58">
        <v>28799.53</v>
      </c>
      <c r="Y1398" s="58">
        <v>8264.2099999999991</v>
      </c>
      <c r="Z1398" s="58">
        <v>3480.89</v>
      </c>
      <c r="AA1398" s="58">
        <v>6950.38</v>
      </c>
      <c r="AB1398" s="58">
        <v>771.74867924527996</v>
      </c>
      <c r="AC1398" s="58">
        <v>0</v>
      </c>
      <c r="AD1398" s="58">
        <v>48266.7586792453</v>
      </c>
      <c r="AE1398" s="58">
        <v>7291.97</v>
      </c>
      <c r="AF1398" s="58">
        <v>104</v>
      </c>
      <c r="AG1398" s="58">
        <v>691.41</v>
      </c>
      <c r="AH1398" s="58">
        <v>949</v>
      </c>
      <c r="AI1398" s="58">
        <v>106.19</v>
      </c>
      <c r="AJ1398" s="58">
        <v>65.84</v>
      </c>
      <c r="AK1398" s="58">
        <v>25.58</v>
      </c>
      <c r="AL1398" s="58">
        <v>0</v>
      </c>
      <c r="AM1398" s="58">
        <v>743.78</v>
      </c>
      <c r="AN1398" s="58">
        <v>2900.93</v>
      </c>
      <c r="AO1398" s="58">
        <v>1066.43</v>
      </c>
      <c r="AP1398" s="58">
        <v>0</v>
      </c>
      <c r="AQ1398" s="58">
        <v>90</v>
      </c>
      <c r="AR1398" s="58">
        <v>0</v>
      </c>
      <c r="AS1398" s="58">
        <v>0</v>
      </c>
      <c r="AT1398" s="58">
        <v>0</v>
      </c>
      <c r="AU1398" s="58">
        <v>0</v>
      </c>
      <c r="AV1398" s="58">
        <v>2127.0074307534401</v>
      </c>
      <c r="AW1398" s="58">
        <v>16162.137430753401</v>
      </c>
      <c r="AX1398" s="58">
        <v>20582.371428571401</v>
      </c>
      <c r="AY1398" s="58">
        <v>6425.3679245283001</v>
      </c>
      <c r="AZ1398" s="58">
        <v>27007.7393530997</v>
      </c>
      <c r="BA1398" s="58">
        <v>67082.734883435594</v>
      </c>
    </row>
    <row r="1399" spans="1:53">
      <c r="A1399" s="56">
        <v>202408</v>
      </c>
      <c r="B1399" s="56" t="s">
        <v>528</v>
      </c>
      <c r="C1399" s="56" t="s">
        <v>358</v>
      </c>
      <c r="D1399" s="56" t="s">
        <v>357</v>
      </c>
      <c r="E1399" s="62" t="str">
        <f>VLOOKUP(C1399,'[2]2024年门店-截止10.31'!A:C,3,0)</f>
        <v>营业</v>
      </c>
      <c r="F1399" s="63">
        <f>VLOOKUP(C1399,[2]面积!A:B,2,0)</f>
        <v>44.59</v>
      </c>
      <c r="G1399" s="57" t="str">
        <f>IF(OR(E1399="营业",E1399="装修中"),VLOOKUP(C1399,[2]当前组织架构!C:H,6,0),"")</f>
        <v>江远洋</v>
      </c>
      <c r="H1399" s="57" t="str">
        <f>IF(OR(E1399="营业",E1399="装修中"),VLOOKUP(C1399,[2]当前组织架构!C:H,5,0),"")</f>
        <v>胡肖肖</v>
      </c>
      <c r="I1399" s="58">
        <v>89054.87</v>
      </c>
      <c r="J1399" s="58">
        <v>2593.83</v>
      </c>
      <c r="K1399" s="58">
        <v>86461.04</v>
      </c>
      <c r="L1399" s="58">
        <v>5417.92</v>
      </c>
      <c r="M1399" s="58">
        <v>6503.36</v>
      </c>
      <c r="N1399" s="58">
        <v>4668.49</v>
      </c>
      <c r="O1399" s="58">
        <v>15249.88</v>
      </c>
      <c r="P1399" s="58">
        <v>0</v>
      </c>
      <c r="Q1399" s="58">
        <v>-431.53526762703598</v>
      </c>
      <c r="R1399" s="58">
        <v>31408.114732373</v>
      </c>
      <c r="S1399" s="58">
        <v>5504.1353278644401</v>
      </c>
      <c r="T1399" s="58">
        <v>0</v>
      </c>
      <c r="U1399" s="58">
        <v>5176.6899999999996</v>
      </c>
      <c r="V1399" s="58">
        <v>42088.940060237401</v>
      </c>
      <c r="W1399" s="58">
        <v>44372.099939762498</v>
      </c>
      <c r="X1399" s="58">
        <v>14928</v>
      </c>
      <c r="Y1399" s="58">
        <v>266.72000000000003</v>
      </c>
      <c r="Z1399" s="58">
        <v>772</v>
      </c>
      <c r="AA1399" s="58">
        <v>1258.1500000000001</v>
      </c>
      <c r="AB1399" s="58">
        <v>886.64</v>
      </c>
      <c r="AC1399" s="58">
        <v>0</v>
      </c>
      <c r="AD1399" s="58">
        <v>18111.509999999998</v>
      </c>
      <c r="AE1399" s="58">
        <v>0</v>
      </c>
      <c r="AF1399" s="58">
        <v>0</v>
      </c>
      <c r="AG1399" s="58">
        <v>174.4</v>
      </c>
      <c r="AH1399" s="58">
        <v>418</v>
      </c>
      <c r="AI1399" s="58">
        <v>0</v>
      </c>
      <c r="AJ1399" s="58">
        <v>0</v>
      </c>
      <c r="AK1399" s="58">
        <v>44.81</v>
      </c>
      <c r="AL1399" s="58">
        <v>0</v>
      </c>
      <c r="AM1399" s="58">
        <v>656.69</v>
      </c>
      <c r="AN1399" s="58">
        <v>938.56</v>
      </c>
      <c r="AO1399" s="58">
        <v>430.44</v>
      </c>
      <c r="AP1399" s="58">
        <v>0</v>
      </c>
      <c r="AQ1399" s="58">
        <v>0</v>
      </c>
      <c r="AR1399" s="58">
        <v>0</v>
      </c>
      <c r="AS1399" s="58">
        <v>0</v>
      </c>
      <c r="AT1399" s="58">
        <v>0</v>
      </c>
      <c r="AU1399" s="58">
        <v>0</v>
      </c>
      <c r="AV1399" s="58">
        <v>2066.7834176711399</v>
      </c>
      <c r="AW1399" s="58">
        <v>4729.68341767114</v>
      </c>
      <c r="AX1399" s="58">
        <v>20140.419999999998</v>
      </c>
      <c r="AY1399" s="58">
        <v>3908.57</v>
      </c>
      <c r="AZ1399" s="58">
        <v>24048.99</v>
      </c>
      <c r="BA1399" s="58">
        <v>-2518.0834779086399</v>
      </c>
    </row>
    <row r="1400" spans="1:53">
      <c r="A1400" s="56">
        <v>202408</v>
      </c>
      <c r="B1400" s="56" t="s">
        <v>528</v>
      </c>
      <c r="C1400" s="56" t="s">
        <v>362</v>
      </c>
      <c r="D1400" s="56" t="s">
        <v>361</v>
      </c>
      <c r="E1400" s="62" t="str">
        <f>VLOOKUP(C1400,'[2]2024年门店-截止10.31'!A:C,3,0)</f>
        <v>营业</v>
      </c>
      <c r="F1400" s="63">
        <f>VLOOKUP(C1400,[2]面积!A:B,2,0)</f>
        <v>49</v>
      </c>
      <c r="G1400" s="57" t="str">
        <f>IF(OR(E1400="营业",E1400="装修中"),VLOOKUP(C1400,[2]当前组织架构!C:H,6,0),"")</f>
        <v>江远洋</v>
      </c>
      <c r="H1400" s="57" t="str">
        <f>IF(OR(E1400="营业",E1400="装修中"),VLOOKUP(C1400,[2]当前组织架构!C:H,5,0),"")</f>
        <v>许瑛伦</v>
      </c>
      <c r="I1400" s="58">
        <v>181338.04</v>
      </c>
      <c r="J1400" s="58">
        <v>10264.42</v>
      </c>
      <c r="K1400" s="58">
        <v>171073.62</v>
      </c>
      <c r="L1400" s="58">
        <v>8939.11</v>
      </c>
      <c r="M1400" s="58">
        <v>8588.52</v>
      </c>
      <c r="N1400" s="58">
        <v>5551.46</v>
      </c>
      <c r="O1400" s="58">
        <v>22948.240000000002</v>
      </c>
      <c r="P1400" s="58">
        <v>0</v>
      </c>
      <c r="Q1400" s="58">
        <v>-623.82646070883004</v>
      </c>
      <c r="R1400" s="58">
        <v>45403.503539291203</v>
      </c>
      <c r="S1400" s="58">
        <v>8152.3451303674601</v>
      </c>
      <c r="T1400" s="58">
        <v>0</v>
      </c>
      <c r="U1400" s="58">
        <v>2040.14</v>
      </c>
      <c r="V1400" s="58">
        <v>55595.988669658698</v>
      </c>
      <c r="W1400" s="58">
        <v>115477.631330341</v>
      </c>
      <c r="X1400" s="58">
        <v>28305.439999999999</v>
      </c>
      <c r="Y1400" s="58">
        <v>121.55</v>
      </c>
      <c r="Z1400" s="58">
        <v>800</v>
      </c>
      <c r="AA1400" s="58">
        <v>2678.01</v>
      </c>
      <c r="AB1400" s="58">
        <v>1962.92339622642</v>
      </c>
      <c r="AC1400" s="58">
        <v>0</v>
      </c>
      <c r="AD1400" s="58">
        <v>33867.923396226397</v>
      </c>
      <c r="AE1400" s="58">
        <v>3971.16</v>
      </c>
      <c r="AF1400" s="58">
        <v>0</v>
      </c>
      <c r="AG1400" s="58">
        <v>461.98</v>
      </c>
      <c r="AH1400" s="58">
        <v>399</v>
      </c>
      <c r="AI1400" s="58">
        <v>0</v>
      </c>
      <c r="AJ1400" s="58">
        <v>138.06</v>
      </c>
      <c r="AK1400" s="58">
        <v>44.81</v>
      </c>
      <c r="AL1400" s="58">
        <v>0</v>
      </c>
      <c r="AM1400" s="58">
        <v>1292.19</v>
      </c>
      <c r="AN1400" s="58">
        <v>1492.78</v>
      </c>
      <c r="AO1400" s="58">
        <v>687.08</v>
      </c>
      <c r="AP1400" s="58">
        <v>0</v>
      </c>
      <c r="AQ1400" s="58">
        <v>100</v>
      </c>
      <c r="AR1400" s="58">
        <v>0</v>
      </c>
      <c r="AS1400" s="58">
        <v>0</v>
      </c>
      <c r="AT1400" s="58">
        <v>0</v>
      </c>
      <c r="AU1400" s="58">
        <v>0</v>
      </c>
      <c r="AV1400" s="58">
        <v>2455.26369211368</v>
      </c>
      <c r="AW1400" s="58">
        <v>11042.3236921137</v>
      </c>
      <c r="AX1400" s="58">
        <v>38323.809523809497</v>
      </c>
      <c r="AY1400" s="58">
        <v>9773.5849056603802</v>
      </c>
      <c r="AZ1400" s="58">
        <v>48097.394429469903</v>
      </c>
      <c r="BA1400" s="58">
        <v>22469.989812530999</v>
      </c>
    </row>
    <row r="1401" spans="1:53">
      <c r="A1401" s="56">
        <v>202408</v>
      </c>
      <c r="B1401" s="56" t="s">
        <v>531</v>
      </c>
      <c r="C1401" s="56" t="s">
        <v>373</v>
      </c>
      <c r="D1401" s="56" t="s">
        <v>372</v>
      </c>
      <c r="E1401" s="62" t="str">
        <f>VLOOKUP(C1401,'[2]2024年门店-截止10.31'!A:C,3,0)</f>
        <v>营业</v>
      </c>
      <c r="F1401" s="63">
        <f>VLOOKUP(C1401,[2]面积!A:B,2,0)</f>
        <v>97</v>
      </c>
      <c r="G1401" s="57" t="str">
        <f>IF(OR(E1401="营业",E1401="装修中"),VLOOKUP(C1401,[2]当前组织架构!C:H,6,0),"")</f>
        <v>刘佳</v>
      </c>
      <c r="H1401" s="57" t="str">
        <f>IF(OR(E1401="营业",E1401="装修中"),VLOOKUP(C1401,[2]当前组织架构!C:H,5,0),"")</f>
        <v>刘传良</v>
      </c>
      <c r="I1401" s="58">
        <v>161299.81</v>
      </c>
      <c r="J1401" s="58">
        <v>9130.1799999999894</v>
      </c>
      <c r="K1401" s="58">
        <v>152169.63</v>
      </c>
      <c r="L1401" s="58">
        <v>7645.44</v>
      </c>
      <c r="M1401" s="58">
        <v>8299.8700000000008</v>
      </c>
      <c r="N1401" s="58">
        <v>5586.36</v>
      </c>
      <c r="O1401" s="58">
        <v>20429.25</v>
      </c>
      <c r="P1401" s="58">
        <v>0</v>
      </c>
      <c r="Q1401" s="58">
        <v>-427.84858686188198</v>
      </c>
      <c r="R1401" s="58">
        <v>41533.071413138103</v>
      </c>
      <c r="S1401" s="58">
        <v>7908.3762437043597</v>
      </c>
      <c r="T1401" s="58">
        <v>0</v>
      </c>
      <c r="U1401" s="58">
        <v>2477.06</v>
      </c>
      <c r="V1401" s="58">
        <v>51918.507656842499</v>
      </c>
      <c r="W1401" s="58">
        <v>100251.122343158</v>
      </c>
      <c r="X1401" s="58">
        <v>24719.29</v>
      </c>
      <c r="Y1401" s="58">
        <v>4429.1099999999997</v>
      </c>
      <c r="Z1401" s="58">
        <v>339.51</v>
      </c>
      <c r="AA1401" s="58">
        <v>3542.26</v>
      </c>
      <c r="AB1401" s="58">
        <v>3722.61641509434</v>
      </c>
      <c r="AC1401" s="58">
        <v>0</v>
      </c>
      <c r="AD1401" s="58">
        <v>36752.786415094299</v>
      </c>
      <c r="AE1401" s="58">
        <v>16070.7</v>
      </c>
      <c r="AF1401" s="58">
        <v>0</v>
      </c>
      <c r="AG1401" s="58">
        <v>628.76</v>
      </c>
      <c r="AH1401" s="58">
        <v>431.67</v>
      </c>
      <c r="AI1401" s="58">
        <v>0</v>
      </c>
      <c r="AJ1401" s="58">
        <v>0</v>
      </c>
      <c r="AK1401" s="58">
        <v>29.06</v>
      </c>
      <c r="AL1401" s="58">
        <v>0</v>
      </c>
      <c r="AM1401" s="58">
        <v>1526.65</v>
      </c>
      <c r="AN1401" s="58">
        <v>1408.45</v>
      </c>
      <c r="AO1401" s="58">
        <v>685.56</v>
      </c>
      <c r="AP1401" s="58">
        <v>0</v>
      </c>
      <c r="AQ1401" s="58">
        <v>0</v>
      </c>
      <c r="AR1401" s="58">
        <v>0</v>
      </c>
      <c r="AS1401" s="58">
        <v>0</v>
      </c>
      <c r="AT1401" s="58">
        <v>0</v>
      </c>
      <c r="AU1401" s="58">
        <v>0</v>
      </c>
      <c r="AV1401" s="58">
        <v>2710.3655414745499</v>
      </c>
      <c r="AW1401" s="58">
        <v>23491.215541474601</v>
      </c>
      <c r="AX1401" s="58">
        <v>30485.4857142857</v>
      </c>
      <c r="AY1401" s="58">
        <v>8178.4339622641501</v>
      </c>
      <c r="AZ1401" s="58">
        <v>38663.919676549798</v>
      </c>
      <c r="BA1401" s="58">
        <v>1343.20071003925</v>
      </c>
    </row>
    <row r="1402" spans="1:53">
      <c r="A1402" s="56">
        <v>202408</v>
      </c>
      <c r="B1402" s="56" t="s">
        <v>528</v>
      </c>
      <c r="C1402" s="56" t="s">
        <v>364</v>
      </c>
      <c r="D1402" s="56" t="s">
        <v>363</v>
      </c>
      <c r="E1402" s="62" t="str">
        <f>VLOOKUP(C1402,'[2]2024年门店-截止10.31'!A:C,3,0)</f>
        <v>营业</v>
      </c>
      <c r="F1402" s="63">
        <f>VLOOKUP(C1402,[2]面积!A:B,2,0)</f>
        <v>86</v>
      </c>
      <c r="G1402" s="57" t="str">
        <f>IF(OR(E1402="营业",E1402="装修中"),VLOOKUP(C1402,[2]当前组织架构!C:H,6,0),"")</f>
        <v>江远洋</v>
      </c>
      <c r="H1402" s="57" t="str">
        <f>IF(OR(E1402="营业",E1402="装修中"),VLOOKUP(C1402,[2]当前组织架构!C:H,5,0),"")</f>
        <v>严彪</v>
      </c>
      <c r="I1402" s="58">
        <v>152589.85999999999</v>
      </c>
      <c r="J1402" s="58">
        <v>8637.1599999999708</v>
      </c>
      <c r="K1402" s="58">
        <v>143952.70000000001</v>
      </c>
      <c r="L1402" s="58">
        <v>8069.19</v>
      </c>
      <c r="M1402" s="58">
        <v>8623.35</v>
      </c>
      <c r="N1402" s="58">
        <v>4697.49</v>
      </c>
      <c r="O1402" s="58">
        <v>18906.63</v>
      </c>
      <c r="P1402" s="58">
        <v>0</v>
      </c>
      <c r="Q1402" s="58">
        <v>-546.15644197017502</v>
      </c>
      <c r="R1402" s="58">
        <v>39750.503558029799</v>
      </c>
      <c r="S1402" s="58">
        <v>6880.8126841797302</v>
      </c>
      <c r="T1402" s="58">
        <v>0</v>
      </c>
      <c r="U1402" s="58">
        <v>2065.14</v>
      </c>
      <c r="V1402" s="58">
        <v>48696.456242209497</v>
      </c>
      <c r="W1402" s="58">
        <v>95256.243757790493</v>
      </c>
      <c r="X1402" s="58">
        <v>19421.13</v>
      </c>
      <c r="Y1402" s="58">
        <v>579.83000000000004</v>
      </c>
      <c r="Z1402" s="58">
        <v>1674.2</v>
      </c>
      <c r="AA1402" s="58">
        <v>1510.96</v>
      </c>
      <c r="AB1402" s="58">
        <v>1297.51905660377</v>
      </c>
      <c r="AC1402" s="58">
        <v>0</v>
      </c>
      <c r="AD1402" s="58">
        <v>24483.639056603799</v>
      </c>
      <c r="AE1402" s="58">
        <v>3202.81</v>
      </c>
      <c r="AF1402" s="58">
        <v>0</v>
      </c>
      <c r="AG1402" s="58">
        <v>160.08000000000001</v>
      </c>
      <c r="AH1402" s="58">
        <v>399</v>
      </c>
      <c r="AI1402" s="58">
        <v>0</v>
      </c>
      <c r="AJ1402" s="58">
        <v>257.88</v>
      </c>
      <c r="AK1402" s="58">
        <v>44.81</v>
      </c>
      <c r="AL1402" s="58">
        <v>0</v>
      </c>
      <c r="AM1402" s="58">
        <v>1256.3900000000001</v>
      </c>
      <c r="AN1402" s="58">
        <v>1638.41</v>
      </c>
      <c r="AO1402" s="58">
        <v>311.51</v>
      </c>
      <c r="AP1402" s="58">
        <v>0</v>
      </c>
      <c r="AQ1402" s="58">
        <v>100</v>
      </c>
      <c r="AR1402" s="58">
        <v>0</v>
      </c>
      <c r="AS1402" s="58">
        <v>0</v>
      </c>
      <c r="AT1402" s="58">
        <v>0</v>
      </c>
      <c r="AU1402" s="58">
        <v>0</v>
      </c>
      <c r="AV1402" s="58">
        <v>2085.4191809644499</v>
      </c>
      <c r="AW1402" s="58">
        <v>9456.3091809644502</v>
      </c>
      <c r="AX1402" s="58">
        <v>24703.5333333333</v>
      </c>
      <c r="AY1402" s="58">
        <v>11396.3867924528</v>
      </c>
      <c r="AZ1402" s="58">
        <v>36099.920125786099</v>
      </c>
      <c r="BA1402" s="58">
        <v>25216.375394436101</v>
      </c>
    </row>
    <row r="1403" spans="1:53">
      <c r="A1403" s="56">
        <v>202408</v>
      </c>
      <c r="B1403" s="56" t="s">
        <v>528</v>
      </c>
      <c r="C1403" s="56" t="s">
        <v>356</v>
      </c>
      <c r="D1403" s="56" t="s">
        <v>355</v>
      </c>
      <c r="E1403" s="62" t="str">
        <f>VLOOKUP(C1403,'[2]2024年门店-截止10.31'!A:C,3,0)</f>
        <v>营业</v>
      </c>
      <c r="F1403" s="63">
        <f>VLOOKUP(C1403,[2]面积!A:B,2,0)</f>
        <v>39</v>
      </c>
      <c r="G1403" s="57" t="str">
        <f>IF(OR(E1403="营业",E1403="装修中"),VLOOKUP(C1403,[2]当前组织架构!C:H,6,0),"")</f>
        <v>孙军</v>
      </c>
      <c r="H1403" s="57" t="str">
        <f>IF(OR(E1403="营业",E1403="装修中"),VLOOKUP(C1403,[2]当前组织架构!C:H,5,0),"")</f>
        <v>郭洋</v>
      </c>
      <c r="I1403" s="58">
        <v>225965.73</v>
      </c>
      <c r="J1403" s="58">
        <v>12790.51</v>
      </c>
      <c r="K1403" s="58">
        <v>213175.22</v>
      </c>
      <c r="L1403" s="58">
        <v>11622.73</v>
      </c>
      <c r="M1403" s="58">
        <v>11307.53</v>
      </c>
      <c r="N1403" s="58">
        <v>15714.56</v>
      </c>
      <c r="O1403" s="58">
        <v>27948.84</v>
      </c>
      <c r="P1403" s="58">
        <v>0</v>
      </c>
      <c r="Q1403" s="58">
        <v>-902.56999968164996</v>
      </c>
      <c r="R1403" s="58">
        <v>65691.090000318305</v>
      </c>
      <c r="S1403" s="58">
        <v>10657.296667013699</v>
      </c>
      <c r="T1403" s="58">
        <v>0</v>
      </c>
      <c r="U1403" s="58">
        <v>2559.63</v>
      </c>
      <c r="V1403" s="58">
        <v>78908.016667332005</v>
      </c>
      <c r="W1403" s="58">
        <v>134267.203332668</v>
      </c>
      <c r="X1403" s="58">
        <v>31885</v>
      </c>
      <c r="Y1403" s="58">
        <v>4424.34</v>
      </c>
      <c r="Z1403" s="58">
        <v>1497.79</v>
      </c>
      <c r="AA1403" s="58">
        <v>4483.6400000000003</v>
      </c>
      <c r="AB1403" s="58">
        <v>2002.09943396226</v>
      </c>
      <c r="AC1403" s="58">
        <v>0</v>
      </c>
      <c r="AD1403" s="58">
        <v>44292.869433962303</v>
      </c>
      <c r="AE1403" s="58">
        <v>4805.2</v>
      </c>
      <c r="AF1403" s="58">
        <v>685</v>
      </c>
      <c r="AG1403" s="58">
        <v>553.86</v>
      </c>
      <c r="AH1403" s="58">
        <v>511.5</v>
      </c>
      <c r="AI1403" s="58">
        <v>0</v>
      </c>
      <c r="AJ1403" s="58">
        <v>23.01</v>
      </c>
      <c r="AK1403" s="58">
        <v>23.83</v>
      </c>
      <c r="AL1403" s="58">
        <v>0</v>
      </c>
      <c r="AM1403" s="58">
        <v>1037.45</v>
      </c>
      <c r="AN1403" s="58">
        <v>1140.83</v>
      </c>
      <c r="AO1403" s="58">
        <v>746.58</v>
      </c>
      <c r="AP1403" s="58">
        <v>0</v>
      </c>
      <c r="AQ1403" s="58">
        <v>328</v>
      </c>
      <c r="AR1403" s="58">
        <v>0</v>
      </c>
      <c r="AS1403" s="58">
        <v>0</v>
      </c>
      <c r="AT1403" s="58">
        <v>0</v>
      </c>
      <c r="AU1403" s="58">
        <v>0</v>
      </c>
      <c r="AV1403" s="58">
        <v>1654.21639526378</v>
      </c>
      <c r="AW1403" s="58">
        <v>11509.4763952638</v>
      </c>
      <c r="AX1403" s="58">
        <v>23397.495238095202</v>
      </c>
      <c r="AY1403" s="58">
        <v>3901.8867924528299</v>
      </c>
      <c r="AZ1403" s="58">
        <v>27299.382030548</v>
      </c>
      <c r="BA1403" s="58">
        <v>51165.475472893901</v>
      </c>
    </row>
    <row r="1404" spans="1:53">
      <c r="A1404" s="56">
        <v>202408</v>
      </c>
      <c r="B1404" s="56" t="s">
        <v>528</v>
      </c>
      <c r="C1404" s="56" t="s">
        <v>360</v>
      </c>
      <c r="D1404" s="56" t="s">
        <v>359</v>
      </c>
      <c r="E1404" s="62" t="str">
        <f>VLOOKUP(C1404,'[2]2024年门店-截止10.31'!A:C,3,0)</f>
        <v>营业</v>
      </c>
      <c r="F1404" s="63">
        <f>VLOOKUP(C1404,[2]面积!A:B,2,0)</f>
        <v>64.7</v>
      </c>
      <c r="G1404" s="57" t="str">
        <f>IF(OR(E1404="营业",E1404="装修中"),VLOOKUP(C1404,[2]当前组织架构!C:H,6,0),"")</f>
        <v>江远洋</v>
      </c>
      <c r="H1404" s="57" t="str">
        <f>IF(OR(E1404="营业",E1404="装修中"),VLOOKUP(C1404,[2]当前组织架构!C:H,5,0),"")</f>
        <v>严彪</v>
      </c>
      <c r="I1404" s="58">
        <v>129462.64</v>
      </c>
      <c r="J1404" s="58">
        <v>7328.0699999999897</v>
      </c>
      <c r="K1404" s="58">
        <v>122134.57</v>
      </c>
      <c r="L1404" s="58">
        <v>6162.33</v>
      </c>
      <c r="M1404" s="58">
        <v>7328.53</v>
      </c>
      <c r="N1404" s="58">
        <v>4245.96</v>
      </c>
      <c r="O1404" s="58">
        <v>15814.41</v>
      </c>
      <c r="P1404" s="58">
        <v>0</v>
      </c>
      <c r="Q1404" s="58">
        <v>-454.73298284579897</v>
      </c>
      <c r="R1404" s="58">
        <v>33096.497017154201</v>
      </c>
      <c r="S1404" s="58">
        <v>5744.7365392118299</v>
      </c>
      <c r="T1404" s="58">
        <v>0</v>
      </c>
      <c r="U1404" s="58">
        <v>2085.42</v>
      </c>
      <c r="V1404" s="58">
        <v>40926.653556366</v>
      </c>
      <c r="W1404" s="58">
        <v>81207.916443634007</v>
      </c>
      <c r="X1404" s="58">
        <v>21439.83</v>
      </c>
      <c r="Y1404" s="58">
        <v>111.89</v>
      </c>
      <c r="Z1404" s="58">
        <v>1200</v>
      </c>
      <c r="AA1404" s="58">
        <v>1785.34</v>
      </c>
      <c r="AB1404" s="58">
        <v>1784.2964150943401</v>
      </c>
      <c r="AC1404" s="58">
        <v>0</v>
      </c>
      <c r="AD1404" s="58">
        <v>26321.356415094298</v>
      </c>
      <c r="AE1404" s="58">
        <v>3714.24</v>
      </c>
      <c r="AF1404" s="58">
        <v>0</v>
      </c>
      <c r="AG1404" s="58">
        <v>428.09</v>
      </c>
      <c r="AH1404" s="58">
        <v>399</v>
      </c>
      <c r="AI1404" s="58">
        <v>529.9</v>
      </c>
      <c r="AJ1404" s="58">
        <v>69.03</v>
      </c>
      <c r="AK1404" s="58">
        <v>44.81</v>
      </c>
      <c r="AL1404" s="58">
        <v>0</v>
      </c>
      <c r="AM1404" s="58">
        <v>1142.03</v>
      </c>
      <c r="AN1404" s="58">
        <v>1784.04</v>
      </c>
      <c r="AO1404" s="58">
        <v>329.37</v>
      </c>
      <c r="AP1404" s="58">
        <v>0</v>
      </c>
      <c r="AQ1404" s="58">
        <v>100</v>
      </c>
      <c r="AR1404" s="58">
        <v>0</v>
      </c>
      <c r="AS1404" s="58">
        <v>0</v>
      </c>
      <c r="AT1404" s="58">
        <v>0</v>
      </c>
      <c r="AU1404" s="58">
        <v>0</v>
      </c>
      <c r="AV1404" s="58">
        <v>2085.4191809644499</v>
      </c>
      <c r="AW1404" s="58">
        <v>10625.9291809644</v>
      </c>
      <c r="AX1404" s="58">
        <v>24647.619047618999</v>
      </c>
      <c r="AY1404" s="58">
        <v>9211.1509433962292</v>
      </c>
      <c r="AZ1404" s="58">
        <v>33858.769991015201</v>
      </c>
      <c r="BA1404" s="58">
        <v>10401.860856560101</v>
      </c>
    </row>
    <row r="1405" spans="1:53">
      <c r="A1405" s="56">
        <v>202408</v>
      </c>
      <c r="B1405" s="56" t="s">
        <v>528</v>
      </c>
      <c r="C1405" s="56" t="s">
        <v>397</v>
      </c>
      <c r="D1405" s="56" t="s">
        <v>396</v>
      </c>
      <c r="E1405" s="62" t="str">
        <f>VLOOKUP(C1405,'[2]2024年门店-截止10.31'!A:C,3,0)</f>
        <v>营业</v>
      </c>
      <c r="F1405" s="63">
        <f>VLOOKUP(C1405,[2]面积!A:B,2,0)</f>
        <v>53.46</v>
      </c>
      <c r="G1405" s="57" t="str">
        <f>IF(OR(E1405="营业",E1405="装修中"),VLOOKUP(C1405,[2]当前组织架构!C:H,6,0),"")</f>
        <v>江远洋</v>
      </c>
      <c r="H1405" s="57" t="str">
        <f>IF(OR(E1405="营业",E1405="装修中"),VLOOKUP(C1405,[2]当前组织架构!C:H,5,0),"")</f>
        <v>许瑛伦</v>
      </c>
      <c r="I1405" s="58">
        <v>192318.61</v>
      </c>
      <c r="J1405" s="58">
        <v>10885.96</v>
      </c>
      <c r="K1405" s="58">
        <v>181432.65</v>
      </c>
      <c r="L1405" s="58">
        <v>8207.1</v>
      </c>
      <c r="M1405" s="58">
        <v>6881.56</v>
      </c>
      <c r="N1405" s="58">
        <v>4584.74</v>
      </c>
      <c r="O1405" s="58">
        <v>22203.18</v>
      </c>
      <c r="P1405" s="58">
        <v>0</v>
      </c>
      <c r="Q1405" s="58">
        <v>-567.56971755672498</v>
      </c>
      <c r="R1405" s="58">
        <v>41309.010282443298</v>
      </c>
      <c r="S1405" s="58">
        <v>7704.0033022217604</v>
      </c>
      <c r="T1405" s="58">
        <v>0</v>
      </c>
      <c r="U1405" s="58">
        <v>4679.12</v>
      </c>
      <c r="V1405" s="58">
        <v>53692.133584665098</v>
      </c>
      <c r="W1405" s="58">
        <v>127740.51641533501</v>
      </c>
      <c r="X1405" s="58">
        <v>28693.200000000001</v>
      </c>
      <c r="Y1405" s="58">
        <v>2227.7600000000002</v>
      </c>
      <c r="Z1405" s="58">
        <v>2115.62</v>
      </c>
      <c r="AA1405" s="58">
        <v>2897.73</v>
      </c>
      <c r="AB1405" s="58">
        <v>3289.4554716981102</v>
      </c>
      <c r="AC1405" s="58">
        <v>0</v>
      </c>
      <c r="AD1405" s="58">
        <v>39223.765471698098</v>
      </c>
      <c r="AE1405" s="58">
        <v>4212.28</v>
      </c>
      <c r="AF1405" s="58">
        <v>169.77</v>
      </c>
      <c r="AG1405" s="58">
        <v>144.47</v>
      </c>
      <c r="AH1405" s="58">
        <v>499</v>
      </c>
      <c r="AI1405" s="58">
        <v>1103</v>
      </c>
      <c r="AJ1405" s="58">
        <v>100.88</v>
      </c>
      <c r="AK1405" s="58">
        <v>179.24</v>
      </c>
      <c r="AL1405" s="58">
        <v>0</v>
      </c>
      <c r="AM1405" s="58">
        <v>3499.7</v>
      </c>
      <c r="AN1405" s="58">
        <v>796.46</v>
      </c>
      <c r="AO1405" s="58">
        <v>853.15</v>
      </c>
      <c r="AP1405" s="58">
        <v>0</v>
      </c>
      <c r="AQ1405" s="58">
        <v>2330</v>
      </c>
      <c r="AR1405" s="58">
        <v>0</v>
      </c>
      <c r="AS1405" s="58">
        <v>0</v>
      </c>
      <c r="AT1405" s="58">
        <v>0</v>
      </c>
      <c r="AU1405" s="58">
        <v>0</v>
      </c>
      <c r="AV1405" s="58">
        <v>2455.26369211368</v>
      </c>
      <c r="AW1405" s="58">
        <v>16343.213692113701</v>
      </c>
      <c r="AX1405" s="58">
        <v>22039.866666666701</v>
      </c>
      <c r="AY1405" s="58">
        <v>9568.6698113207494</v>
      </c>
      <c r="AZ1405" s="58">
        <v>31608.536477987502</v>
      </c>
      <c r="BA1405" s="58">
        <v>40565.000773535801</v>
      </c>
    </row>
    <row r="1406" spans="1:53">
      <c r="A1406" s="56">
        <v>202408</v>
      </c>
      <c r="B1406" s="56" t="s">
        <v>531</v>
      </c>
      <c r="C1406" s="56" t="s">
        <v>370</v>
      </c>
      <c r="D1406" s="56" t="s">
        <v>369</v>
      </c>
      <c r="E1406" s="62" t="str">
        <f>VLOOKUP(C1406,'[2]2024年门店-截止10.31'!A:C,3,0)</f>
        <v>营业</v>
      </c>
      <c r="F1406" s="63">
        <f>VLOOKUP(C1406,[2]面积!A:B,2,0)</f>
        <v>76</v>
      </c>
      <c r="G1406" s="57" t="str">
        <f>IF(OR(E1406="营业",E1406="装修中"),VLOOKUP(C1406,[2]当前组织架构!C:H,6,0),"")</f>
        <v>刘佳</v>
      </c>
      <c r="H1406" s="57" t="str">
        <f>IF(OR(E1406="营业",E1406="装修中"),VLOOKUP(C1406,[2]当前组织架构!C:H,5,0),"")</f>
        <v>巨伦</v>
      </c>
      <c r="I1406" s="58">
        <v>227199.2</v>
      </c>
      <c r="J1406" s="58">
        <v>12860.33</v>
      </c>
      <c r="K1406" s="58">
        <v>214338.87</v>
      </c>
      <c r="L1406" s="58">
        <v>10635.02</v>
      </c>
      <c r="M1406" s="58">
        <v>14309.94</v>
      </c>
      <c r="N1406" s="58">
        <v>6452.34</v>
      </c>
      <c r="O1406" s="58">
        <v>32445.45</v>
      </c>
      <c r="P1406" s="58">
        <v>0</v>
      </c>
      <c r="Q1406" s="58">
        <v>-650.96357203027105</v>
      </c>
      <c r="R1406" s="58">
        <v>63191.786427969702</v>
      </c>
      <c r="S1406" s="58">
        <v>12332.521054876101</v>
      </c>
      <c r="T1406" s="58">
        <v>0</v>
      </c>
      <c r="U1406" s="58">
        <v>2843.12</v>
      </c>
      <c r="V1406" s="58">
        <v>78367.4274828458</v>
      </c>
      <c r="W1406" s="58">
        <v>135971.44251715401</v>
      </c>
      <c r="X1406" s="58">
        <v>21369.78</v>
      </c>
      <c r="Y1406" s="58">
        <v>3174.66</v>
      </c>
      <c r="Z1406" s="58">
        <v>1130.5999999999999</v>
      </c>
      <c r="AA1406" s="58">
        <v>4973.1000000000004</v>
      </c>
      <c r="AB1406" s="58">
        <v>292.59283018867899</v>
      </c>
      <c r="AC1406" s="58">
        <v>0</v>
      </c>
      <c r="AD1406" s="58">
        <v>30940.732830188699</v>
      </c>
      <c r="AE1406" s="58">
        <v>0</v>
      </c>
      <c r="AF1406" s="58">
        <v>0</v>
      </c>
      <c r="AG1406" s="58">
        <v>522.29</v>
      </c>
      <c r="AH1406" s="58">
        <v>0</v>
      </c>
      <c r="AI1406" s="58">
        <v>0</v>
      </c>
      <c r="AJ1406" s="58">
        <v>15.04</v>
      </c>
      <c r="AK1406" s="58">
        <v>26.74</v>
      </c>
      <c r="AL1406" s="58">
        <v>0</v>
      </c>
      <c r="AM1406" s="58">
        <v>1291.76</v>
      </c>
      <c r="AN1406" s="58">
        <v>738.88</v>
      </c>
      <c r="AO1406" s="58">
        <v>667.14</v>
      </c>
      <c r="AP1406" s="58">
        <v>0</v>
      </c>
      <c r="AQ1406" s="58">
        <v>430</v>
      </c>
      <c r="AR1406" s="58">
        <v>0</v>
      </c>
      <c r="AS1406" s="58">
        <v>0</v>
      </c>
      <c r="AT1406" s="58">
        <v>0</v>
      </c>
      <c r="AU1406" s="58">
        <v>0</v>
      </c>
      <c r="AV1406" s="58">
        <v>2668.7228527953098</v>
      </c>
      <c r="AW1406" s="58">
        <v>6360.5728527953097</v>
      </c>
      <c r="AX1406" s="58">
        <v>12535.5333333333</v>
      </c>
      <c r="AY1406" s="58">
        <v>5700</v>
      </c>
      <c r="AZ1406" s="58">
        <v>18235.5333333333</v>
      </c>
      <c r="BA1406" s="58">
        <v>80434.603500836703</v>
      </c>
    </row>
    <row r="1407" spans="1:53">
      <c r="A1407" s="56">
        <v>202408</v>
      </c>
      <c r="B1407" s="56" t="s">
        <v>528</v>
      </c>
      <c r="C1407" s="56" t="s">
        <v>366</v>
      </c>
      <c r="D1407" s="56" t="s">
        <v>365</v>
      </c>
      <c r="E1407" s="62" t="str">
        <f>VLOOKUP(C1407,'[2]2024年门店-截止10.31'!A:C,3,0)</f>
        <v>营业</v>
      </c>
      <c r="F1407" s="63">
        <f>VLOOKUP(C1407,[2]面积!A:B,2,0)</f>
        <v>82</v>
      </c>
      <c r="G1407" s="57" t="str">
        <f>IF(OR(E1407="营业",E1407="装修中"),VLOOKUP(C1407,[2]当前组织架构!C:H,6,0),"")</f>
        <v>江远洋</v>
      </c>
      <c r="H1407" s="57" t="str">
        <f>IF(OR(E1407="营业",E1407="装修中"),VLOOKUP(C1407,[2]当前组织架构!C:H,5,0),"")</f>
        <v>严彪</v>
      </c>
      <c r="I1407" s="58">
        <v>340394.05</v>
      </c>
      <c r="J1407" s="58">
        <v>19267.59</v>
      </c>
      <c r="K1407" s="58">
        <v>321126.46000000002</v>
      </c>
      <c r="L1407" s="58">
        <v>14701.61</v>
      </c>
      <c r="M1407" s="58">
        <v>14514.52</v>
      </c>
      <c r="N1407" s="58">
        <v>6507.92</v>
      </c>
      <c r="O1407" s="58">
        <v>38741.120000000003</v>
      </c>
      <c r="P1407" s="58">
        <v>0</v>
      </c>
      <c r="Q1407" s="58">
        <v>-1009.25566282427</v>
      </c>
      <c r="R1407" s="58">
        <v>73455.914337175695</v>
      </c>
      <c r="S1407" s="58">
        <v>13538.8836269655</v>
      </c>
      <c r="T1407" s="58">
        <v>0</v>
      </c>
      <c r="U1407" s="58">
        <v>2117.9699999999998</v>
      </c>
      <c r="V1407" s="58">
        <v>89112.767964141196</v>
      </c>
      <c r="W1407" s="58">
        <v>232013.69203585901</v>
      </c>
      <c r="X1407" s="58">
        <v>36371.18</v>
      </c>
      <c r="Y1407" s="58">
        <v>1515.7</v>
      </c>
      <c r="Z1407" s="58">
        <v>3518.33</v>
      </c>
      <c r="AA1407" s="58">
        <v>2166.67</v>
      </c>
      <c r="AB1407" s="58">
        <v>3469.1356603773602</v>
      </c>
      <c r="AC1407" s="58">
        <v>0</v>
      </c>
      <c r="AD1407" s="58">
        <v>47041.015660377401</v>
      </c>
      <c r="AE1407" s="58">
        <v>4427.5</v>
      </c>
      <c r="AF1407" s="58">
        <v>0</v>
      </c>
      <c r="AG1407" s="58">
        <v>207.84</v>
      </c>
      <c r="AH1407" s="58">
        <v>399</v>
      </c>
      <c r="AI1407" s="58">
        <v>0</v>
      </c>
      <c r="AJ1407" s="58">
        <v>481.13</v>
      </c>
      <c r="AK1407" s="58">
        <v>44.81</v>
      </c>
      <c r="AL1407" s="58">
        <v>0</v>
      </c>
      <c r="AM1407" s="58">
        <v>1448.33</v>
      </c>
      <c r="AN1407" s="58">
        <v>10435.9</v>
      </c>
      <c r="AO1407" s="58">
        <v>957.65</v>
      </c>
      <c r="AP1407" s="58">
        <v>0</v>
      </c>
      <c r="AQ1407" s="58">
        <v>100</v>
      </c>
      <c r="AR1407" s="58">
        <v>0</v>
      </c>
      <c r="AS1407" s="58">
        <v>0</v>
      </c>
      <c r="AT1407" s="58">
        <v>0</v>
      </c>
      <c r="AU1407" s="58">
        <v>0</v>
      </c>
      <c r="AV1407" s="58">
        <v>2085.4191809644499</v>
      </c>
      <c r="AW1407" s="58">
        <v>20587.579180964502</v>
      </c>
      <c r="AX1407" s="58">
        <v>52857.142857142899</v>
      </c>
      <c r="AY1407" s="58">
        <v>10056.6037735849</v>
      </c>
      <c r="AZ1407" s="58">
        <v>62913.746630727801</v>
      </c>
      <c r="BA1407" s="58">
        <v>101471.350563789</v>
      </c>
    </row>
    <row r="1408" spans="1:53">
      <c r="A1408" s="56">
        <v>202408</v>
      </c>
      <c r="B1408" s="56" t="s">
        <v>528</v>
      </c>
      <c r="C1408" s="56" t="s">
        <v>76</v>
      </c>
      <c r="D1408" s="56" t="s">
        <v>75</v>
      </c>
      <c r="E1408" s="62" t="str">
        <f>VLOOKUP(C1408,'[2]2024年门店-截止10.31'!A:C,3,0)</f>
        <v>营业</v>
      </c>
      <c r="F1408" s="63">
        <f>VLOOKUP(C1408,[2]面积!A:B,2,0)</f>
        <v>48</v>
      </c>
      <c r="G1408" s="57" t="str">
        <f>IF(OR(E1408="营业",E1408="装修中"),VLOOKUP(C1408,[2]当前组织架构!C:H,6,0),"")</f>
        <v>孙军</v>
      </c>
      <c r="H1408" s="57" t="str">
        <f>IF(OR(E1408="营业",E1408="装修中"),VLOOKUP(C1408,[2]当前组织架构!C:H,5,0),"")</f>
        <v>甘胜斌</v>
      </c>
      <c r="I1408" s="58">
        <v>208170.44</v>
      </c>
      <c r="J1408" s="58">
        <v>11783.23</v>
      </c>
      <c r="K1408" s="58">
        <v>196387.21</v>
      </c>
      <c r="L1408" s="58">
        <v>9545.92</v>
      </c>
      <c r="M1408" s="58">
        <v>8580.56</v>
      </c>
      <c r="N1408" s="58">
        <v>8280.19</v>
      </c>
      <c r="O1408" s="58">
        <v>24469.02</v>
      </c>
      <c r="P1408" s="58">
        <v>0</v>
      </c>
      <c r="Q1408" s="58">
        <v>-689.53818587390595</v>
      </c>
      <c r="R1408" s="58">
        <v>50186.151814126097</v>
      </c>
      <c r="S1408" s="58">
        <v>8816.9220673587006</v>
      </c>
      <c r="T1408" s="58">
        <v>0</v>
      </c>
      <c r="U1408" s="58">
        <v>2559.63</v>
      </c>
      <c r="V1408" s="58">
        <v>61562.703881484798</v>
      </c>
      <c r="W1408" s="58">
        <v>134824.50611851501</v>
      </c>
      <c r="X1408" s="58">
        <v>33483.94</v>
      </c>
      <c r="Y1408" s="58">
        <v>807.35</v>
      </c>
      <c r="Z1408" s="58">
        <v>2253.75</v>
      </c>
      <c r="AA1408" s="58">
        <v>9367.26</v>
      </c>
      <c r="AB1408" s="58">
        <v>1445.20320754717</v>
      </c>
      <c r="AC1408" s="58">
        <v>0</v>
      </c>
      <c r="AD1408" s="58">
        <v>47357.503207547197</v>
      </c>
      <c r="AE1408" s="58">
        <v>5453.1</v>
      </c>
      <c r="AF1408" s="58">
        <v>0</v>
      </c>
      <c r="AG1408" s="58">
        <v>1167.51</v>
      </c>
      <c r="AH1408" s="58">
        <v>774</v>
      </c>
      <c r="AI1408" s="58">
        <v>106.19</v>
      </c>
      <c r="AJ1408" s="58">
        <v>191.15</v>
      </c>
      <c r="AK1408" s="58">
        <v>23.55</v>
      </c>
      <c r="AL1408" s="58">
        <v>0</v>
      </c>
      <c r="AM1408" s="58">
        <v>1317.59</v>
      </c>
      <c r="AN1408" s="58">
        <v>709.18</v>
      </c>
      <c r="AO1408" s="58">
        <v>904.91</v>
      </c>
      <c r="AP1408" s="58">
        <v>0</v>
      </c>
      <c r="AQ1408" s="58">
        <v>123</v>
      </c>
      <c r="AR1408" s="58">
        <v>0</v>
      </c>
      <c r="AS1408" s="58">
        <v>0</v>
      </c>
      <c r="AT1408" s="58">
        <v>0</v>
      </c>
      <c r="AU1408" s="58">
        <v>0</v>
      </c>
      <c r="AV1408" s="58">
        <v>2429.6225974201102</v>
      </c>
      <c r="AW1408" s="58">
        <v>13199.802597420099</v>
      </c>
      <c r="AX1408" s="58">
        <v>30156.190476190499</v>
      </c>
      <c r="AY1408" s="58">
        <v>6679.2452830188704</v>
      </c>
      <c r="AZ1408" s="58">
        <v>36835.435759209402</v>
      </c>
      <c r="BA1408" s="58">
        <v>37431.764554338297</v>
      </c>
    </row>
    <row r="1409" spans="1:53">
      <c r="A1409" s="56">
        <v>202408</v>
      </c>
      <c r="B1409" s="56" t="s">
        <v>532</v>
      </c>
      <c r="C1409" s="56" t="s">
        <v>371</v>
      </c>
      <c r="D1409" s="56" t="s">
        <v>429</v>
      </c>
      <c r="E1409" s="62" t="str">
        <f>VLOOKUP(C1409,'[2]2024年门店-截止10.31'!A:C,3,0)</f>
        <v>营业</v>
      </c>
      <c r="F1409" s="63">
        <f>VLOOKUP(C1409,[2]面积!A:B,2,0)</f>
        <v>70.349999999999994</v>
      </c>
      <c r="G1409" s="57" t="str">
        <f>IF(OR(E1409="营业",E1409="装修中"),VLOOKUP(C1409,[2]当前组织架构!C:H,6,0),"")</f>
        <v>江远洋</v>
      </c>
      <c r="H1409" s="57" t="str">
        <f>IF(OR(E1409="营业",E1409="装修中"),VLOOKUP(C1409,[2]当前组织架构!C:H,5,0),"")</f>
        <v>郭静</v>
      </c>
      <c r="I1409" s="58">
        <v>159231.76999999999</v>
      </c>
      <c r="J1409" s="58">
        <v>4637.8199999999797</v>
      </c>
      <c r="K1409" s="58">
        <v>154593.95000000001</v>
      </c>
      <c r="L1409" s="58">
        <v>8693.99</v>
      </c>
      <c r="M1409" s="58">
        <v>9410.7999999999993</v>
      </c>
      <c r="N1409" s="58">
        <v>6768.96</v>
      </c>
      <c r="O1409" s="58">
        <v>21629.52</v>
      </c>
      <c r="P1409" s="58">
        <v>0</v>
      </c>
      <c r="Q1409" s="58">
        <v>25.411028430723601</v>
      </c>
      <c r="R1409" s="58">
        <v>46528.681028430699</v>
      </c>
      <c r="S1409" s="58">
        <v>11512.974922224499</v>
      </c>
      <c r="T1409" s="58">
        <v>0</v>
      </c>
      <c r="U1409" s="58">
        <v>4452.12</v>
      </c>
      <c r="V1409" s="58">
        <v>62493.775950655203</v>
      </c>
      <c r="W1409" s="58">
        <v>92100.174049344801</v>
      </c>
      <c r="X1409" s="58">
        <v>17634.47</v>
      </c>
      <c r="Y1409" s="58">
        <v>2467.06</v>
      </c>
      <c r="Z1409" s="58">
        <v>0</v>
      </c>
      <c r="AA1409" s="58">
        <v>3533.59</v>
      </c>
      <c r="AB1409" s="58">
        <v>317.59433962264001</v>
      </c>
      <c r="AC1409" s="58">
        <v>0</v>
      </c>
      <c r="AD1409" s="58">
        <v>23952.714339622598</v>
      </c>
      <c r="AE1409" s="58">
        <v>1262.93</v>
      </c>
      <c r="AF1409" s="58">
        <v>0</v>
      </c>
      <c r="AG1409" s="58">
        <v>189.92</v>
      </c>
      <c r="AH1409" s="58">
        <v>219.9</v>
      </c>
      <c r="AI1409" s="58">
        <v>560</v>
      </c>
      <c r="AJ1409" s="58">
        <v>118.01</v>
      </c>
      <c r="AK1409" s="58">
        <v>27.84</v>
      </c>
      <c r="AL1409" s="58">
        <v>0</v>
      </c>
      <c r="AM1409" s="58">
        <v>1460.38</v>
      </c>
      <c r="AN1409" s="58">
        <v>668.12</v>
      </c>
      <c r="AO1409" s="58">
        <v>721.47</v>
      </c>
      <c r="AP1409" s="58">
        <v>0</v>
      </c>
      <c r="AQ1409" s="58">
        <v>150</v>
      </c>
      <c r="AR1409" s="58">
        <v>0</v>
      </c>
      <c r="AS1409" s="58">
        <v>0</v>
      </c>
      <c r="AT1409" s="58">
        <v>0</v>
      </c>
      <c r="AU1409" s="58">
        <v>0</v>
      </c>
      <c r="AV1409" s="58">
        <v>1720.0135931560401</v>
      </c>
      <c r="AW1409" s="58">
        <v>7098.5835931560396</v>
      </c>
      <c r="AX1409" s="58">
        <v>20049.75</v>
      </c>
      <c r="AY1409" s="58">
        <v>8504.75</v>
      </c>
      <c r="AZ1409" s="58">
        <v>28554.5</v>
      </c>
      <c r="BA1409" s="58">
        <v>32494.3761165662</v>
      </c>
    </row>
    <row r="1410" spans="1:53">
      <c r="A1410" s="56">
        <v>202408</v>
      </c>
      <c r="B1410" s="56" t="s">
        <v>528</v>
      </c>
      <c r="C1410" s="56" t="s">
        <v>368</v>
      </c>
      <c r="D1410" s="56" t="s">
        <v>367</v>
      </c>
      <c r="E1410" s="62" t="str">
        <f>VLOOKUP(C1410,'[2]2024年门店-截止10.31'!A:C,3,0)</f>
        <v>营业</v>
      </c>
      <c r="F1410" s="63">
        <f>VLOOKUP(C1410,[2]面积!A:B,2,0)</f>
        <v>55.2</v>
      </c>
      <c r="G1410" s="57" t="str">
        <f>IF(OR(E1410="营业",E1410="装修中"),VLOOKUP(C1410,[2]当前组织架构!C:H,6,0),"")</f>
        <v>江远洋</v>
      </c>
      <c r="H1410" s="57" t="str">
        <f>IF(OR(E1410="营业",E1410="装修中"),VLOOKUP(C1410,[2]当前组织架构!C:H,5,0),"")</f>
        <v>许瑛伦</v>
      </c>
      <c r="I1410" s="58">
        <v>233893.59</v>
      </c>
      <c r="J1410" s="58">
        <v>6812.4299999999903</v>
      </c>
      <c r="K1410" s="58">
        <v>227081.16</v>
      </c>
      <c r="L1410" s="58">
        <v>11421.92</v>
      </c>
      <c r="M1410" s="58">
        <v>12698.43</v>
      </c>
      <c r="N1410" s="58">
        <v>6438.51</v>
      </c>
      <c r="O1410" s="58">
        <v>32884.22</v>
      </c>
      <c r="P1410" s="58">
        <v>0</v>
      </c>
      <c r="Q1410" s="58">
        <v>-859.86895292138695</v>
      </c>
      <c r="R1410" s="58">
        <v>62583.211047078599</v>
      </c>
      <c r="S1410" s="58">
        <v>11508.3574322719</v>
      </c>
      <c r="T1410" s="58">
        <v>0</v>
      </c>
      <c r="U1410" s="58">
        <v>6140.21</v>
      </c>
      <c r="V1410" s="58">
        <v>80231.778479350498</v>
      </c>
      <c r="W1410" s="58">
        <v>146849.38152065</v>
      </c>
      <c r="X1410" s="58">
        <v>28691.56</v>
      </c>
      <c r="Y1410" s="58">
        <v>396.56</v>
      </c>
      <c r="Z1410" s="58">
        <v>1400</v>
      </c>
      <c r="AA1410" s="58">
        <v>3790.91</v>
      </c>
      <c r="AB1410" s="58">
        <v>1983.1132075471701</v>
      </c>
      <c r="AC1410" s="58">
        <v>0</v>
      </c>
      <c r="AD1410" s="58">
        <v>36262.143207547197</v>
      </c>
      <c r="AE1410" s="58">
        <v>3612.78</v>
      </c>
      <c r="AF1410" s="58">
        <v>0</v>
      </c>
      <c r="AG1410" s="58">
        <v>401.78</v>
      </c>
      <c r="AH1410" s="58">
        <v>2787</v>
      </c>
      <c r="AI1410" s="58">
        <v>0</v>
      </c>
      <c r="AJ1410" s="58">
        <v>0</v>
      </c>
      <c r="AK1410" s="58">
        <v>93.55</v>
      </c>
      <c r="AL1410" s="58">
        <v>0</v>
      </c>
      <c r="AM1410" s="58">
        <v>2115.75</v>
      </c>
      <c r="AN1410" s="58">
        <v>2453.86</v>
      </c>
      <c r="AO1410" s="58">
        <v>928</v>
      </c>
      <c r="AP1410" s="58">
        <v>0</v>
      </c>
      <c r="AQ1410" s="58">
        <v>100</v>
      </c>
      <c r="AR1410" s="58">
        <v>0</v>
      </c>
      <c r="AS1410" s="58">
        <v>0</v>
      </c>
      <c r="AT1410" s="58">
        <v>0</v>
      </c>
      <c r="AU1410" s="58">
        <v>0</v>
      </c>
      <c r="AV1410" s="58">
        <v>2455.26369211368</v>
      </c>
      <c r="AW1410" s="58">
        <v>14947.983692113699</v>
      </c>
      <c r="AX1410" s="58">
        <v>33790.68</v>
      </c>
      <c r="AY1410" s="58">
        <v>7217.25</v>
      </c>
      <c r="AZ1410" s="58">
        <v>41007.93</v>
      </c>
      <c r="BA1410" s="58">
        <v>54631.3246209891</v>
      </c>
    </row>
    <row r="1411" spans="1:53">
      <c r="A1411" s="56">
        <v>202408</v>
      </c>
      <c r="B1411" s="56" t="s">
        <v>528</v>
      </c>
      <c r="C1411" s="56" t="s">
        <v>375</v>
      </c>
      <c r="D1411" s="56" t="s">
        <v>374</v>
      </c>
      <c r="E1411" s="62" t="str">
        <f>VLOOKUP(C1411,'[2]2024年门店-截止10.31'!A:C,3,0)</f>
        <v>营业</v>
      </c>
      <c r="F1411" s="63">
        <f>VLOOKUP(C1411,[2]面积!A:B,2,0)</f>
        <v>74.930000000000007</v>
      </c>
      <c r="G1411" s="57" t="str">
        <f>IF(OR(E1411="营业",E1411="装修中"),VLOOKUP(C1411,[2]当前组织架构!C:H,6,0),"")</f>
        <v>江远洋</v>
      </c>
      <c r="H1411" s="57" t="str">
        <f>IF(OR(E1411="营业",E1411="装修中"),VLOOKUP(C1411,[2]当前组织架构!C:H,5,0),"")</f>
        <v>严彪</v>
      </c>
      <c r="I1411" s="58">
        <v>167285.6</v>
      </c>
      <c r="J1411" s="58">
        <v>9469</v>
      </c>
      <c r="K1411" s="58">
        <v>157816.6</v>
      </c>
      <c r="L1411" s="58">
        <v>7477.72</v>
      </c>
      <c r="M1411" s="58">
        <v>7189.66</v>
      </c>
      <c r="N1411" s="58">
        <v>5616.07</v>
      </c>
      <c r="O1411" s="58">
        <v>19699.39</v>
      </c>
      <c r="P1411" s="58">
        <v>0</v>
      </c>
      <c r="Q1411" s="58">
        <v>-541.90311639383401</v>
      </c>
      <c r="R1411" s="58">
        <v>39440.936883606199</v>
      </c>
      <c r="S1411" s="58">
        <v>7030.8089102486401</v>
      </c>
      <c r="T1411" s="58">
        <v>0</v>
      </c>
      <c r="U1411" s="58">
        <v>2040.14</v>
      </c>
      <c r="V1411" s="58">
        <v>48511.885793854803</v>
      </c>
      <c r="W1411" s="58">
        <v>109304.714206145</v>
      </c>
      <c r="X1411" s="58">
        <v>26543.62</v>
      </c>
      <c r="Y1411" s="58">
        <v>254.31</v>
      </c>
      <c r="Z1411" s="58">
        <v>200</v>
      </c>
      <c r="AA1411" s="58">
        <v>835.62</v>
      </c>
      <c r="AB1411" s="58">
        <v>2487.0500000000002</v>
      </c>
      <c r="AC1411" s="58">
        <v>0</v>
      </c>
      <c r="AD1411" s="58">
        <v>30320.6</v>
      </c>
      <c r="AE1411" s="58">
        <v>2923.92</v>
      </c>
      <c r="AF1411" s="58">
        <v>0</v>
      </c>
      <c r="AG1411" s="58">
        <v>102.62</v>
      </c>
      <c r="AH1411" s="58">
        <v>399</v>
      </c>
      <c r="AI1411" s="58">
        <v>0</v>
      </c>
      <c r="AJ1411" s="58">
        <v>242.48</v>
      </c>
      <c r="AK1411" s="58">
        <v>44.81</v>
      </c>
      <c r="AL1411" s="58">
        <v>0</v>
      </c>
      <c r="AM1411" s="58">
        <v>1685.93</v>
      </c>
      <c r="AN1411" s="58">
        <v>1660.2</v>
      </c>
      <c r="AO1411" s="58">
        <v>361.75</v>
      </c>
      <c r="AP1411" s="58">
        <v>0</v>
      </c>
      <c r="AQ1411" s="58">
        <v>100</v>
      </c>
      <c r="AR1411" s="58">
        <v>0</v>
      </c>
      <c r="AS1411" s="58">
        <v>0</v>
      </c>
      <c r="AT1411" s="58">
        <v>0</v>
      </c>
      <c r="AU1411" s="58">
        <v>0</v>
      </c>
      <c r="AV1411" s="58">
        <v>2085.4191809644499</v>
      </c>
      <c r="AW1411" s="58">
        <v>9606.1291809644499</v>
      </c>
      <c r="AX1411" s="58">
        <v>30542.8952380952</v>
      </c>
      <c r="AY1411" s="58">
        <v>8605.3584905660391</v>
      </c>
      <c r="AZ1411" s="58">
        <v>39148.253728661199</v>
      </c>
      <c r="BA1411" s="58">
        <v>30229.731296519301</v>
      </c>
    </row>
    <row r="1412" spans="1:53">
      <c r="A1412" s="56">
        <v>202408</v>
      </c>
      <c r="B1412" s="56" t="s">
        <v>531</v>
      </c>
      <c r="C1412" s="56" t="s">
        <v>379</v>
      </c>
      <c r="D1412" s="56" t="s">
        <v>378</v>
      </c>
      <c r="E1412" s="62" t="str">
        <f>VLOOKUP(C1412,'[2]2024年门店-截止10.31'!A:C,3,0)</f>
        <v>营业</v>
      </c>
      <c r="F1412" s="63">
        <f>VLOOKUP(C1412,[2]面积!A:B,2,0)</f>
        <v>80</v>
      </c>
      <c r="G1412" s="57" t="str">
        <f>IF(OR(E1412="营业",E1412="装修中"),VLOOKUP(C1412,[2]当前组织架构!C:H,6,0),"")</f>
        <v>刘佳</v>
      </c>
      <c r="H1412" s="57" t="str">
        <f>IF(OR(E1412="营业",E1412="装修中"),VLOOKUP(C1412,[2]当前组织架构!C:H,5,0),"")</f>
        <v>解雯雯</v>
      </c>
      <c r="I1412" s="58">
        <v>87426.12</v>
      </c>
      <c r="J1412" s="58">
        <v>4948.6499999999896</v>
      </c>
      <c r="K1412" s="58">
        <v>82477.47</v>
      </c>
      <c r="L1412" s="58">
        <v>4768.16</v>
      </c>
      <c r="M1412" s="58">
        <v>6410.62</v>
      </c>
      <c r="N1412" s="58">
        <v>3666.07</v>
      </c>
      <c r="O1412" s="58">
        <v>13578.55</v>
      </c>
      <c r="P1412" s="58">
        <v>0</v>
      </c>
      <c r="Q1412" s="58">
        <v>-289.81517859498803</v>
      </c>
      <c r="R1412" s="58">
        <v>28133.584821404998</v>
      </c>
      <c r="S1412" s="58">
        <v>5299.7569940008598</v>
      </c>
      <c r="T1412" s="58">
        <v>0</v>
      </c>
      <c r="U1412" s="58">
        <v>2201.83</v>
      </c>
      <c r="V1412" s="58">
        <v>35635.171815405898</v>
      </c>
      <c r="W1412" s="58">
        <v>46842.298184594103</v>
      </c>
      <c r="X1412" s="58">
        <v>20000.189999999999</v>
      </c>
      <c r="Y1412" s="58">
        <v>2454.69</v>
      </c>
      <c r="Z1412" s="58">
        <v>0</v>
      </c>
      <c r="AA1412" s="58">
        <v>3326.1</v>
      </c>
      <c r="AB1412" s="58">
        <v>2403.7992452830199</v>
      </c>
      <c r="AC1412" s="58">
        <v>0</v>
      </c>
      <c r="AD1412" s="58">
        <v>28184.779245283</v>
      </c>
      <c r="AE1412" s="58">
        <v>5000</v>
      </c>
      <c r="AF1412" s="58">
        <v>0</v>
      </c>
      <c r="AG1412" s="58">
        <v>379.84</v>
      </c>
      <c r="AH1412" s="58">
        <v>0</v>
      </c>
      <c r="AI1412" s="58">
        <v>0</v>
      </c>
      <c r="AJ1412" s="58">
        <v>104.43</v>
      </c>
      <c r="AK1412" s="58">
        <v>27.92</v>
      </c>
      <c r="AL1412" s="58">
        <v>0</v>
      </c>
      <c r="AM1412" s="58">
        <v>1134.3800000000001</v>
      </c>
      <c r="AN1412" s="58">
        <v>1079.45</v>
      </c>
      <c r="AO1412" s="58">
        <v>482.71</v>
      </c>
      <c r="AP1412" s="58">
        <v>0</v>
      </c>
      <c r="AQ1412" s="58">
        <v>0</v>
      </c>
      <c r="AR1412" s="58">
        <v>0</v>
      </c>
      <c r="AS1412" s="58">
        <v>0</v>
      </c>
      <c r="AT1412" s="58">
        <v>0</v>
      </c>
      <c r="AU1412" s="58">
        <v>0</v>
      </c>
      <c r="AV1412" s="58">
        <v>4339.6117678896399</v>
      </c>
      <c r="AW1412" s="58">
        <v>12548.3417678896</v>
      </c>
      <c r="AX1412" s="58">
        <v>15238.0952380952</v>
      </c>
      <c r="AY1412" s="58">
        <v>0</v>
      </c>
      <c r="AZ1412" s="58">
        <v>15238.0952380952</v>
      </c>
      <c r="BA1412" s="58">
        <v>-9128.9180666736993</v>
      </c>
    </row>
    <row r="1413" spans="1:53">
      <c r="A1413" s="56">
        <v>202408</v>
      </c>
      <c r="B1413" s="56" t="s">
        <v>528</v>
      </c>
      <c r="C1413" s="56" t="s">
        <v>122</v>
      </c>
      <c r="D1413" s="56" t="s">
        <v>430</v>
      </c>
      <c r="E1413" s="62" t="str">
        <f>VLOOKUP(C1413,'[2]2024年门店-截止10.31'!A:C,3,0)</f>
        <v>营业</v>
      </c>
      <c r="F1413" s="63">
        <f>VLOOKUP(C1413,[2]面积!A:B,2,0)</f>
        <v>56.86</v>
      </c>
      <c r="G1413" s="57" t="str">
        <f>IF(OR(E1413="营业",E1413="装修中"),VLOOKUP(C1413,[2]当前组织架构!C:H,6,0),"")</f>
        <v>孙军</v>
      </c>
      <c r="H1413" s="57" t="str">
        <f>IF(OR(E1413="营业",E1413="装修中"),VLOOKUP(C1413,[2]当前组织架构!C:H,5,0),"")</f>
        <v>殷艳花</v>
      </c>
      <c r="I1413" s="58">
        <v>249758.2</v>
      </c>
      <c r="J1413" s="58">
        <v>14137.26</v>
      </c>
      <c r="K1413" s="58">
        <v>235620.94</v>
      </c>
      <c r="L1413" s="58">
        <v>13231.74</v>
      </c>
      <c r="M1413" s="58">
        <v>11337</v>
      </c>
      <c r="N1413" s="58">
        <v>9495.82</v>
      </c>
      <c r="O1413" s="58">
        <v>29276.9</v>
      </c>
      <c r="P1413" s="58">
        <v>0</v>
      </c>
      <c r="Q1413" s="58">
        <v>-858.49165719432199</v>
      </c>
      <c r="R1413" s="58">
        <v>62482.968342805703</v>
      </c>
      <c r="S1413" s="58">
        <v>10720.069549695199</v>
      </c>
      <c r="T1413" s="58">
        <v>0</v>
      </c>
      <c r="U1413" s="58">
        <v>2636.58</v>
      </c>
      <c r="V1413" s="58">
        <v>75839.617892500901</v>
      </c>
      <c r="W1413" s="58">
        <v>159781.322107499</v>
      </c>
      <c r="X1413" s="58">
        <v>29595.54</v>
      </c>
      <c r="Y1413" s="58">
        <v>5521.64</v>
      </c>
      <c r="Z1413" s="58">
        <v>1982.23</v>
      </c>
      <c r="AA1413" s="58">
        <v>2227.8200000000002</v>
      </c>
      <c r="AB1413" s="58">
        <v>2579.8783018867898</v>
      </c>
      <c r="AC1413" s="58">
        <v>0</v>
      </c>
      <c r="AD1413" s="58">
        <v>41907.108301886801</v>
      </c>
      <c r="AE1413" s="58">
        <v>9035.44</v>
      </c>
      <c r="AF1413" s="58">
        <v>8</v>
      </c>
      <c r="AG1413" s="58">
        <v>259.10000000000002</v>
      </c>
      <c r="AH1413" s="58">
        <v>654.5</v>
      </c>
      <c r="AI1413" s="58">
        <v>0</v>
      </c>
      <c r="AJ1413" s="58">
        <v>286.56</v>
      </c>
      <c r="AK1413" s="58">
        <v>25.22</v>
      </c>
      <c r="AL1413" s="58">
        <v>0</v>
      </c>
      <c r="AM1413" s="58">
        <v>1222.67</v>
      </c>
      <c r="AN1413" s="58">
        <v>1447.18</v>
      </c>
      <c r="AO1413" s="58">
        <v>1409.79</v>
      </c>
      <c r="AP1413" s="58">
        <v>0</v>
      </c>
      <c r="AQ1413" s="58">
        <v>80</v>
      </c>
      <c r="AR1413" s="58">
        <v>0</v>
      </c>
      <c r="AS1413" s="58">
        <v>0</v>
      </c>
      <c r="AT1413" s="58">
        <v>0</v>
      </c>
      <c r="AU1413" s="58">
        <v>0</v>
      </c>
      <c r="AV1413" s="58">
        <v>2174.57367289181</v>
      </c>
      <c r="AW1413" s="58">
        <v>16603.033672891801</v>
      </c>
      <c r="AX1413" s="58">
        <v>29010.066666666698</v>
      </c>
      <c r="AY1413" s="58">
        <v>3894.7924528301901</v>
      </c>
      <c r="AZ1413" s="58">
        <v>32904.859119496898</v>
      </c>
      <c r="BA1413" s="58">
        <v>68366.321013223496</v>
      </c>
    </row>
    <row r="1414" spans="1:53">
      <c r="A1414" s="56">
        <v>202408</v>
      </c>
      <c r="B1414" s="56" t="s">
        <v>528</v>
      </c>
      <c r="C1414" s="56" t="s">
        <v>383</v>
      </c>
      <c r="D1414" s="56" t="s">
        <v>382</v>
      </c>
      <c r="E1414" s="62" t="str">
        <f>VLOOKUP(C1414,'[2]2024年门店-截止10.31'!A:C,3,0)</f>
        <v>营业</v>
      </c>
      <c r="F1414" s="63">
        <f>VLOOKUP(C1414,[2]面积!A:B,2,0)</f>
        <v>100</v>
      </c>
      <c r="G1414" s="57" t="str">
        <f>IF(OR(E1414="营业",E1414="装修中"),VLOOKUP(C1414,[2]当前组织架构!C:H,6,0),"")</f>
        <v>刘佳</v>
      </c>
      <c r="H1414" s="57" t="str">
        <f>IF(OR(E1414="营业",E1414="装修中"),VLOOKUP(C1414,[2]当前组织架构!C:H,5,0),"")</f>
        <v>袁春福</v>
      </c>
      <c r="I1414" s="58">
        <v>211535.31</v>
      </c>
      <c r="J1414" s="58">
        <v>6161.22</v>
      </c>
      <c r="K1414" s="58">
        <v>205374.09</v>
      </c>
      <c r="L1414" s="58">
        <v>10086.17</v>
      </c>
      <c r="M1414" s="58">
        <v>9206.14</v>
      </c>
      <c r="N1414" s="58">
        <v>5483.76</v>
      </c>
      <c r="O1414" s="58">
        <v>25228.48</v>
      </c>
      <c r="P1414" s="58">
        <v>0</v>
      </c>
      <c r="Q1414" s="58">
        <v>-677.73128369248695</v>
      </c>
      <c r="R1414" s="58">
        <v>49326.818716307498</v>
      </c>
      <c r="S1414" s="58">
        <v>8921.1736857137694</v>
      </c>
      <c r="T1414" s="58">
        <v>0</v>
      </c>
      <c r="U1414" s="58">
        <v>13795.15</v>
      </c>
      <c r="V1414" s="58">
        <v>72043.142402021302</v>
      </c>
      <c r="W1414" s="58">
        <v>133330.94759797899</v>
      </c>
      <c r="X1414" s="58">
        <v>27013.89</v>
      </c>
      <c r="Y1414" s="58">
        <v>2520</v>
      </c>
      <c r="Z1414" s="58">
        <v>1000</v>
      </c>
      <c r="AA1414" s="58">
        <v>4010.35</v>
      </c>
      <c r="AB1414" s="58">
        <v>3674.1660377358498</v>
      </c>
      <c r="AC1414" s="58">
        <v>0</v>
      </c>
      <c r="AD1414" s="58">
        <v>38218.406037735796</v>
      </c>
      <c r="AE1414" s="58">
        <v>4339.26</v>
      </c>
      <c r="AF1414" s="58">
        <v>0</v>
      </c>
      <c r="AG1414" s="58">
        <v>463.41</v>
      </c>
      <c r="AH1414" s="58">
        <v>50</v>
      </c>
      <c r="AI1414" s="58">
        <v>3087</v>
      </c>
      <c r="AJ1414" s="58">
        <v>24.78</v>
      </c>
      <c r="AK1414" s="58">
        <v>34.46</v>
      </c>
      <c r="AL1414" s="58">
        <v>0</v>
      </c>
      <c r="AM1414" s="58">
        <v>2020.06</v>
      </c>
      <c r="AN1414" s="58">
        <v>559.63</v>
      </c>
      <c r="AO1414" s="58">
        <v>349.73</v>
      </c>
      <c r="AP1414" s="58">
        <v>0</v>
      </c>
      <c r="AQ1414" s="58">
        <v>0</v>
      </c>
      <c r="AR1414" s="58">
        <v>0</v>
      </c>
      <c r="AS1414" s="58">
        <v>0</v>
      </c>
      <c r="AT1414" s="58">
        <v>0</v>
      </c>
      <c r="AU1414" s="58">
        <v>0</v>
      </c>
      <c r="AV1414" s="58">
        <v>2034.9892242272599</v>
      </c>
      <c r="AW1414" s="58">
        <v>12963.3192242273</v>
      </c>
      <c r="AX1414" s="58">
        <v>21301.01</v>
      </c>
      <c r="AY1414" s="58">
        <v>7200</v>
      </c>
      <c r="AZ1414" s="58">
        <v>28501.01</v>
      </c>
      <c r="BA1414" s="58">
        <v>53648.212336015902</v>
      </c>
    </row>
    <row r="1415" spans="1:53">
      <c r="A1415" s="56">
        <v>202408</v>
      </c>
      <c r="B1415" s="56" t="s">
        <v>528</v>
      </c>
      <c r="C1415" s="56" t="s">
        <v>377</v>
      </c>
      <c r="D1415" s="56" t="s">
        <v>376</v>
      </c>
      <c r="E1415" s="62" t="str">
        <f>VLOOKUP(C1415,'[2]2024年门店-截止10.31'!A:C,3,0)</f>
        <v>营业</v>
      </c>
      <c r="F1415" s="63">
        <f>VLOOKUP(C1415,[2]面积!A:B,2,0)</f>
        <v>60</v>
      </c>
      <c r="G1415" s="57" t="str">
        <f>IF(OR(E1415="营业",E1415="装修中"),VLOOKUP(C1415,[2]当前组织架构!C:H,6,0),"")</f>
        <v>孙军</v>
      </c>
      <c r="H1415" s="57" t="str">
        <f>IF(OR(E1415="营业",E1415="装修中"),VLOOKUP(C1415,[2]当前组织架构!C:H,5,0),"")</f>
        <v>郭洋</v>
      </c>
      <c r="I1415" s="58">
        <v>198229.11</v>
      </c>
      <c r="J1415" s="58">
        <v>11220.52</v>
      </c>
      <c r="K1415" s="58">
        <v>187008.59</v>
      </c>
      <c r="L1415" s="58">
        <v>12312.19</v>
      </c>
      <c r="M1415" s="58">
        <v>8868.5300000000007</v>
      </c>
      <c r="N1415" s="58">
        <v>9029.5300000000007</v>
      </c>
      <c r="O1415" s="58">
        <v>25296.65</v>
      </c>
      <c r="P1415" s="58">
        <v>0</v>
      </c>
      <c r="Q1415" s="58">
        <v>-752.30679189774696</v>
      </c>
      <c r="R1415" s="58">
        <v>54754.593208102298</v>
      </c>
      <c r="S1415" s="58">
        <v>9316.3652135110406</v>
      </c>
      <c r="T1415" s="58">
        <v>0</v>
      </c>
      <c r="U1415" s="58">
        <v>2477.06</v>
      </c>
      <c r="V1415" s="58">
        <v>66548.018421613306</v>
      </c>
      <c r="W1415" s="58">
        <v>120460.571578387</v>
      </c>
      <c r="X1415" s="58">
        <v>27167</v>
      </c>
      <c r="Y1415" s="58">
        <v>7013.11</v>
      </c>
      <c r="Z1415" s="58">
        <v>525.98</v>
      </c>
      <c r="AA1415" s="58">
        <v>2276.8200000000002</v>
      </c>
      <c r="AB1415" s="58">
        <v>4025.9288679245301</v>
      </c>
      <c r="AC1415" s="58">
        <v>0</v>
      </c>
      <c r="AD1415" s="58">
        <v>41008.838867924504</v>
      </c>
      <c r="AE1415" s="58">
        <v>2717.7</v>
      </c>
      <c r="AF1415" s="58">
        <v>0</v>
      </c>
      <c r="AG1415" s="58">
        <v>231.51</v>
      </c>
      <c r="AH1415" s="58">
        <v>416.67</v>
      </c>
      <c r="AI1415" s="58">
        <v>1981</v>
      </c>
      <c r="AJ1415" s="58">
        <v>323.02</v>
      </c>
      <c r="AK1415" s="58">
        <v>26.34</v>
      </c>
      <c r="AL1415" s="58">
        <v>0</v>
      </c>
      <c r="AM1415" s="58">
        <v>1720.41</v>
      </c>
      <c r="AN1415" s="58">
        <v>1035.46</v>
      </c>
      <c r="AO1415" s="58">
        <v>836.28</v>
      </c>
      <c r="AP1415" s="58">
        <v>0</v>
      </c>
      <c r="AQ1415" s="58">
        <v>0</v>
      </c>
      <c r="AR1415" s="58">
        <v>0</v>
      </c>
      <c r="AS1415" s="58">
        <v>0</v>
      </c>
      <c r="AT1415" s="58">
        <v>0</v>
      </c>
      <c r="AU1415" s="58">
        <v>0</v>
      </c>
      <c r="AV1415" s="58">
        <v>1854.21639526378</v>
      </c>
      <c r="AW1415" s="58">
        <v>11142.6063952638</v>
      </c>
      <c r="AX1415" s="58">
        <v>19325.295238095201</v>
      </c>
      <c r="AY1415" s="58">
        <v>6266.0377358490596</v>
      </c>
      <c r="AZ1415" s="58">
        <v>25591.3329739443</v>
      </c>
      <c r="BA1415" s="58">
        <v>42717.793341254401</v>
      </c>
    </row>
    <row r="1416" spans="1:53">
      <c r="A1416" s="56">
        <v>202408</v>
      </c>
      <c r="B1416" s="56" t="s">
        <v>532</v>
      </c>
      <c r="C1416" s="56" t="s">
        <v>402</v>
      </c>
      <c r="D1416" s="56" t="s">
        <v>434</v>
      </c>
      <c r="E1416" s="62" t="str">
        <f>VLOOKUP(C1416,'[2]2024年门店-截止10.31'!A:C,3,0)</f>
        <v>营业</v>
      </c>
      <c r="F1416" s="63">
        <f>VLOOKUP(C1416,[2]面积!A:B,2,0)</f>
        <v>55</v>
      </c>
      <c r="G1416" s="57" t="str">
        <f>IF(OR(E1416="营业",E1416="装修中"),VLOOKUP(C1416,[2]当前组织架构!C:H,6,0),"")</f>
        <v>江远洋</v>
      </c>
      <c r="H1416" s="57" t="str">
        <f>IF(OR(E1416="营业",E1416="装修中"),VLOOKUP(C1416,[2]当前组织架构!C:H,5,0),"")</f>
        <v>郭静</v>
      </c>
      <c r="I1416" s="58">
        <v>148507.35999999999</v>
      </c>
      <c r="J1416" s="58">
        <v>4325.45999999999</v>
      </c>
      <c r="K1416" s="58">
        <v>144181.9</v>
      </c>
      <c r="L1416" s="58">
        <v>7337.57</v>
      </c>
      <c r="M1416" s="58">
        <v>8369.74</v>
      </c>
      <c r="N1416" s="58">
        <v>8070.66</v>
      </c>
      <c r="O1416" s="58">
        <v>21792.2</v>
      </c>
      <c r="P1416" s="58">
        <v>0</v>
      </c>
      <c r="Q1416" s="58">
        <v>24.901149649538802</v>
      </c>
      <c r="R1416" s="58">
        <v>45595.071149649499</v>
      </c>
      <c r="S1416" s="58">
        <v>11485.058829927901</v>
      </c>
      <c r="T1416" s="58">
        <v>0</v>
      </c>
      <c r="U1416" s="58">
        <v>5726.31</v>
      </c>
      <c r="V1416" s="58">
        <v>62806.439979577401</v>
      </c>
      <c r="W1416" s="58">
        <v>81375.460020422601</v>
      </c>
      <c r="X1416" s="58">
        <v>22604.36</v>
      </c>
      <c r="Y1416" s="58">
        <v>63.35</v>
      </c>
      <c r="Z1416" s="58">
        <v>0</v>
      </c>
      <c r="AA1416" s="58">
        <v>6070.87</v>
      </c>
      <c r="AB1416" s="58">
        <v>367.02490566038</v>
      </c>
      <c r="AC1416" s="58">
        <v>0</v>
      </c>
      <c r="AD1416" s="58">
        <v>29105.604905660399</v>
      </c>
      <c r="AE1416" s="58">
        <v>2248.7600000000002</v>
      </c>
      <c r="AF1416" s="58">
        <v>300</v>
      </c>
      <c r="AG1416" s="58">
        <v>159.72999999999999</v>
      </c>
      <c r="AH1416" s="58">
        <v>49.9</v>
      </c>
      <c r="AI1416" s="58">
        <v>1535</v>
      </c>
      <c r="AJ1416" s="58">
        <v>0</v>
      </c>
      <c r="AK1416" s="58">
        <v>25.53</v>
      </c>
      <c r="AL1416" s="58">
        <v>0</v>
      </c>
      <c r="AM1416" s="58">
        <v>772.25</v>
      </c>
      <c r="AN1416" s="58">
        <v>791.29</v>
      </c>
      <c r="AO1416" s="58">
        <v>228.32</v>
      </c>
      <c r="AP1416" s="58">
        <v>0</v>
      </c>
      <c r="AQ1416" s="58">
        <v>100</v>
      </c>
      <c r="AR1416" s="58">
        <v>0</v>
      </c>
      <c r="AS1416" s="58">
        <v>0</v>
      </c>
      <c r="AT1416" s="58">
        <v>0</v>
      </c>
      <c r="AU1416" s="58">
        <v>0</v>
      </c>
      <c r="AV1416" s="58">
        <v>1720.0135931560401</v>
      </c>
      <c r="AW1416" s="58">
        <v>7930.7935931560396</v>
      </c>
      <c r="AX1416" s="58">
        <v>19800</v>
      </c>
      <c r="AY1416" s="58">
        <v>6705.91</v>
      </c>
      <c r="AZ1416" s="58">
        <v>26505.91</v>
      </c>
      <c r="BA1416" s="58">
        <v>17833.1515216062</v>
      </c>
    </row>
    <row r="1417" spans="1:53">
      <c r="A1417" s="56">
        <v>202408</v>
      </c>
      <c r="B1417" s="56" t="s">
        <v>528</v>
      </c>
      <c r="C1417" s="56" t="s">
        <v>387</v>
      </c>
      <c r="D1417" s="56" t="s">
        <v>386</v>
      </c>
      <c r="E1417" s="62" t="str">
        <f>VLOOKUP(C1417,'[2]2024年门店-截止10.31'!A:C,3,0)</f>
        <v>营业</v>
      </c>
      <c r="F1417" s="63">
        <f>VLOOKUP(C1417,[2]面积!A:B,2,0)</f>
        <v>95.43</v>
      </c>
      <c r="G1417" s="57" t="str">
        <f>IF(OR(E1417="营业",E1417="装修中"),VLOOKUP(C1417,[2]当前组织架构!C:H,6,0),"")</f>
        <v>孙军</v>
      </c>
      <c r="H1417" s="57" t="str">
        <f>IF(OR(E1417="营业",E1417="装修中"),VLOOKUP(C1417,[2]当前组织架构!C:H,5,0),"")</f>
        <v>郭洋</v>
      </c>
      <c r="I1417" s="58">
        <v>312731.38</v>
      </c>
      <c r="J1417" s="58">
        <v>17701.78</v>
      </c>
      <c r="K1417" s="58">
        <v>295029.59999999998</v>
      </c>
      <c r="L1417" s="58">
        <v>15031.68</v>
      </c>
      <c r="M1417" s="58">
        <v>15080.28</v>
      </c>
      <c r="N1417" s="58">
        <v>11866.79</v>
      </c>
      <c r="O1417" s="58">
        <v>37869.35</v>
      </c>
      <c r="P1417" s="58">
        <v>0</v>
      </c>
      <c r="Q1417" s="58">
        <v>-1082.2126249192499</v>
      </c>
      <c r="R1417" s="58">
        <v>78765.887375080798</v>
      </c>
      <c r="S1417" s="58">
        <v>13722.2493289661</v>
      </c>
      <c r="T1417" s="58">
        <v>0</v>
      </c>
      <c r="U1417" s="58">
        <v>5835.36</v>
      </c>
      <c r="V1417" s="58">
        <v>98323.496704046906</v>
      </c>
      <c r="W1417" s="58">
        <v>196706.10329595301</v>
      </c>
      <c r="X1417" s="58">
        <v>34053.26</v>
      </c>
      <c r="Y1417" s="58">
        <v>4890.9799999999996</v>
      </c>
      <c r="Z1417" s="58">
        <v>2354</v>
      </c>
      <c r="AA1417" s="58">
        <v>6072.65</v>
      </c>
      <c r="AB1417" s="58">
        <v>2592.0715094339598</v>
      </c>
      <c r="AC1417" s="58">
        <v>0</v>
      </c>
      <c r="AD1417" s="58">
        <v>49962.961509433997</v>
      </c>
      <c r="AE1417" s="58">
        <v>6224.5</v>
      </c>
      <c r="AF1417" s="58">
        <v>0</v>
      </c>
      <c r="AG1417" s="58">
        <v>694.03</v>
      </c>
      <c r="AH1417" s="58">
        <v>675.67</v>
      </c>
      <c r="AI1417" s="58">
        <v>1896</v>
      </c>
      <c r="AJ1417" s="58">
        <v>23.01</v>
      </c>
      <c r="AK1417" s="58">
        <v>27.08</v>
      </c>
      <c r="AL1417" s="58">
        <v>0</v>
      </c>
      <c r="AM1417" s="58">
        <v>1519.9</v>
      </c>
      <c r="AN1417" s="58">
        <v>2168.04</v>
      </c>
      <c r="AO1417" s="58">
        <v>1530.19</v>
      </c>
      <c r="AP1417" s="58">
        <v>0</v>
      </c>
      <c r="AQ1417" s="58">
        <v>123</v>
      </c>
      <c r="AR1417" s="58">
        <v>0</v>
      </c>
      <c r="AS1417" s="58">
        <v>0</v>
      </c>
      <c r="AT1417" s="58">
        <v>0</v>
      </c>
      <c r="AU1417" s="58">
        <v>0</v>
      </c>
      <c r="AV1417" s="58">
        <v>1654.21639526378</v>
      </c>
      <c r="AW1417" s="58">
        <v>16535.636395263798</v>
      </c>
      <c r="AX1417" s="58">
        <v>37522.047619047597</v>
      </c>
      <c r="AY1417" s="58">
        <v>8102.5471698113197</v>
      </c>
      <c r="AZ1417" s="58">
        <v>45624.5947888589</v>
      </c>
      <c r="BA1417" s="58">
        <v>84582.910602396296</v>
      </c>
    </row>
    <row r="1418" spans="1:53">
      <c r="A1418" s="56">
        <v>202408</v>
      </c>
      <c r="B1418" s="56" t="s">
        <v>531</v>
      </c>
      <c r="C1418" s="56" t="s">
        <v>381</v>
      </c>
      <c r="D1418" s="56" t="s">
        <v>380</v>
      </c>
      <c r="E1418" s="62" t="str">
        <f>VLOOKUP(C1418,'[2]2024年门店-截止10.31'!A:C,3,0)</f>
        <v>营业</v>
      </c>
      <c r="F1418" s="63">
        <f>VLOOKUP(C1418,[2]面积!A:B,2,0)</f>
        <v>67</v>
      </c>
      <c r="G1418" s="57" t="str">
        <f>IF(OR(E1418="营业",E1418="装修中"),VLOOKUP(C1418,[2]当前组织架构!C:H,6,0),"")</f>
        <v>刘佳</v>
      </c>
      <c r="H1418" s="57" t="str">
        <f>IF(OR(E1418="营业",E1418="装修中"),VLOOKUP(C1418,[2]当前组织架构!C:H,5,0),"")</f>
        <v>刘传良</v>
      </c>
      <c r="I1418" s="58">
        <v>149353.79999999999</v>
      </c>
      <c r="J1418" s="58">
        <v>8453.9899999999907</v>
      </c>
      <c r="K1418" s="58">
        <v>140899.81</v>
      </c>
      <c r="L1418" s="58">
        <v>7275.93</v>
      </c>
      <c r="M1418" s="58">
        <v>6714.65</v>
      </c>
      <c r="N1418" s="58">
        <v>7723.46</v>
      </c>
      <c r="O1418" s="58">
        <v>20039.36</v>
      </c>
      <c r="P1418" s="58">
        <v>0</v>
      </c>
      <c r="Q1418" s="58">
        <v>-425.732638528395</v>
      </c>
      <c r="R1418" s="58">
        <v>41327.667361471598</v>
      </c>
      <c r="S1418" s="58">
        <v>7805.6583828961002</v>
      </c>
      <c r="T1418" s="58">
        <v>0</v>
      </c>
      <c r="U1418" s="58">
        <v>3839</v>
      </c>
      <c r="V1418" s="58">
        <v>52972.325744367699</v>
      </c>
      <c r="W1418" s="58">
        <v>87927.484255632298</v>
      </c>
      <c r="X1418" s="58">
        <v>23256.66</v>
      </c>
      <c r="Y1418" s="58">
        <v>1084.83</v>
      </c>
      <c r="Z1418" s="58">
        <v>368.96</v>
      </c>
      <c r="AA1418" s="58">
        <v>89.27</v>
      </c>
      <c r="AB1418" s="58">
        <v>4315.1400000000003</v>
      </c>
      <c r="AC1418" s="58">
        <v>0</v>
      </c>
      <c r="AD1418" s="58">
        <v>29114.86</v>
      </c>
      <c r="AE1418" s="58">
        <v>7389.34</v>
      </c>
      <c r="AF1418" s="58">
        <v>27.62</v>
      </c>
      <c r="AG1418" s="58">
        <v>475.83</v>
      </c>
      <c r="AH1418" s="58">
        <v>250</v>
      </c>
      <c r="AI1418" s="58">
        <v>0</v>
      </c>
      <c r="AJ1418" s="58">
        <v>0</v>
      </c>
      <c r="AK1418" s="58">
        <v>33.159999999999997</v>
      </c>
      <c r="AL1418" s="58">
        <v>0</v>
      </c>
      <c r="AM1418" s="58">
        <v>683.21</v>
      </c>
      <c r="AN1418" s="58">
        <v>1589.64</v>
      </c>
      <c r="AO1418" s="58">
        <v>579.4</v>
      </c>
      <c r="AP1418" s="58">
        <v>0</v>
      </c>
      <c r="AQ1418" s="58">
        <v>1336.2</v>
      </c>
      <c r="AR1418" s="58">
        <v>0</v>
      </c>
      <c r="AS1418" s="58">
        <v>0</v>
      </c>
      <c r="AT1418" s="58">
        <v>0</v>
      </c>
      <c r="AU1418" s="58">
        <v>0</v>
      </c>
      <c r="AV1418" s="58">
        <v>2710.3655414745499</v>
      </c>
      <c r="AW1418" s="58">
        <v>15074.7655414745</v>
      </c>
      <c r="AX1418" s="58">
        <v>20495.238095238099</v>
      </c>
      <c r="AY1418" s="58">
        <v>4724.1226415094297</v>
      </c>
      <c r="AZ1418" s="58">
        <v>25219.360736747502</v>
      </c>
      <c r="BA1418" s="58">
        <v>18518.497977410301</v>
      </c>
    </row>
    <row r="1419" spans="1:53">
      <c r="A1419" s="56">
        <v>202408</v>
      </c>
      <c r="B1419" s="56" t="s">
        <v>528</v>
      </c>
      <c r="C1419" s="56" t="s">
        <v>385</v>
      </c>
      <c r="D1419" s="56" t="s">
        <v>384</v>
      </c>
      <c r="E1419" s="62" t="str">
        <f>VLOOKUP(C1419,'[2]2024年门店-截止10.31'!A:C,3,0)</f>
        <v>营业</v>
      </c>
      <c r="F1419" s="63">
        <f>VLOOKUP(C1419,[2]面积!A:B,2,0)</f>
        <v>48</v>
      </c>
      <c r="G1419" s="57" t="str">
        <f>IF(OR(E1419="营业",E1419="装修中"),VLOOKUP(C1419,[2]当前组织架构!C:H,6,0),"")</f>
        <v>戴斌</v>
      </c>
      <c r="H1419" s="57" t="str">
        <f>IF(OR(E1419="营业",E1419="装修中"),VLOOKUP(C1419,[2]当前组织架构!C:H,5,0),"")</f>
        <v>侯小路</v>
      </c>
      <c r="I1419" s="58">
        <v>155711.10999999999</v>
      </c>
      <c r="J1419" s="58">
        <v>4535.28</v>
      </c>
      <c r="K1419" s="58">
        <v>151175.82999999999</v>
      </c>
      <c r="L1419" s="58">
        <v>8165.05</v>
      </c>
      <c r="M1419" s="58">
        <v>5821</v>
      </c>
      <c r="N1419" s="58">
        <v>5325.89</v>
      </c>
      <c r="O1419" s="58">
        <v>19065.080000000002</v>
      </c>
      <c r="P1419" s="58">
        <v>0</v>
      </c>
      <c r="Q1419" s="58">
        <v>-520.138807946322</v>
      </c>
      <c r="R1419" s="58">
        <v>37856.881192053697</v>
      </c>
      <c r="S1419" s="58">
        <v>6782.4071173790799</v>
      </c>
      <c r="T1419" s="58">
        <v>0</v>
      </c>
      <c r="U1419" s="58">
        <v>9511.8700000000008</v>
      </c>
      <c r="V1419" s="58">
        <v>54151.158309432802</v>
      </c>
      <c r="W1419" s="58">
        <v>97024.671690567193</v>
      </c>
      <c r="X1419" s="58">
        <v>22562.14</v>
      </c>
      <c r="Y1419" s="58">
        <v>2304.9</v>
      </c>
      <c r="Z1419" s="58">
        <v>1103.83</v>
      </c>
      <c r="AA1419" s="58">
        <v>3818.67</v>
      </c>
      <c r="AB1419" s="58">
        <v>230.597924528302</v>
      </c>
      <c r="AC1419" s="58">
        <v>0</v>
      </c>
      <c r="AD1419" s="58">
        <v>30020.137924528299</v>
      </c>
      <c r="AE1419" s="58">
        <v>2950.31</v>
      </c>
      <c r="AF1419" s="58">
        <v>0</v>
      </c>
      <c r="AG1419" s="58">
        <v>52.01</v>
      </c>
      <c r="AH1419" s="58">
        <v>250</v>
      </c>
      <c r="AI1419" s="58">
        <v>165</v>
      </c>
      <c r="AJ1419" s="58">
        <v>61.06</v>
      </c>
      <c r="AK1419" s="58">
        <v>25.42</v>
      </c>
      <c r="AL1419" s="58">
        <v>0</v>
      </c>
      <c r="AM1419" s="58">
        <v>939.73</v>
      </c>
      <c r="AN1419" s="58">
        <v>1083.79</v>
      </c>
      <c r="AO1419" s="58">
        <v>512.92999999999995</v>
      </c>
      <c r="AP1419" s="58">
        <v>0</v>
      </c>
      <c r="AQ1419" s="58">
        <v>240</v>
      </c>
      <c r="AR1419" s="58">
        <v>0</v>
      </c>
      <c r="AS1419" s="58">
        <v>0</v>
      </c>
      <c r="AT1419" s="58">
        <v>0</v>
      </c>
      <c r="AU1419" s="58">
        <v>0</v>
      </c>
      <c r="AV1419" s="58">
        <v>2322.96235213709</v>
      </c>
      <c r="AW1419" s="58">
        <v>8603.2123521370904</v>
      </c>
      <c r="AX1419" s="58">
        <v>19308.400000000001</v>
      </c>
      <c r="AY1419" s="58">
        <v>6081.6</v>
      </c>
      <c r="AZ1419" s="58">
        <v>25390</v>
      </c>
      <c r="BA1419" s="58">
        <v>33011.321413901802</v>
      </c>
    </row>
    <row r="1420" spans="1:53">
      <c r="A1420" s="56">
        <v>202408</v>
      </c>
      <c r="B1420" s="56" t="s">
        <v>532</v>
      </c>
      <c r="C1420" s="56" t="s">
        <v>389</v>
      </c>
      <c r="D1420" s="56" t="s">
        <v>388</v>
      </c>
      <c r="E1420" s="62" t="str">
        <f>VLOOKUP(C1420,'[2]2024年门店-截止10.31'!A:C,3,0)</f>
        <v>营业</v>
      </c>
      <c r="F1420" s="63">
        <f>VLOOKUP(C1420,[2]面积!A:B,2,0)</f>
        <v>139</v>
      </c>
      <c r="G1420" s="57" t="str">
        <f>IF(OR(E1420="营业",E1420="装修中"),VLOOKUP(C1420,[2]当前组织架构!C:H,6,0),"")</f>
        <v>江远洋</v>
      </c>
      <c r="H1420" s="57" t="str">
        <f>IF(OR(E1420="营业",E1420="装修中"),VLOOKUP(C1420,[2]当前组织架构!C:H,5,0),"")</f>
        <v>胡肖肖</v>
      </c>
      <c r="I1420" s="58">
        <v>241939.28</v>
      </c>
      <c r="J1420" s="58">
        <v>7046.78</v>
      </c>
      <c r="K1420" s="58">
        <v>234892.5</v>
      </c>
      <c r="L1420" s="58">
        <v>12539.54</v>
      </c>
      <c r="M1420" s="58">
        <v>16256.29</v>
      </c>
      <c r="N1420" s="58">
        <v>8909.99</v>
      </c>
      <c r="O1420" s="58">
        <v>33772.089999999997</v>
      </c>
      <c r="P1420" s="58">
        <v>0</v>
      </c>
      <c r="Q1420" s="58">
        <v>39.058053405248799</v>
      </c>
      <c r="R1420" s="58">
        <v>71516.968053405202</v>
      </c>
      <c r="S1420" s="58">
        <v>17875.208320493701</v>
      </c>
      <c r="T1420" s="58">
        <v>0</v>
      </c>
      <c r="U1420" s="58">
        <v>16145.03</v>
      </c>
      <c r="V1420" s="58">
        <v>105537.206373899</v>
      </c>
      <c r="W1420" s="58">
        <v>129355.293626101</v>
      </c>
      <c r="X1420" s="58">
        <v>27375</v>
      </c>
      <c r="Y1420" s="58">
        <v>476.04</v>
      </c>
      <c r="Z1420" s="58">
        <v>4758.7700000000004</v>
      </c>
      <c r="AA1420" s="58">
        <v>1282.81</v>
      </c>
      <c r="AB1420" s="58">
        <v>2025.2592452830199</v>
      </c>
      <c r="AC1420" s="58">
        <v>0</v>
      </c>
      <c r="AD1420" s="58">
        <v>35917.879245283002</v>
      </c>
      <c r="AE1420" s="58">
        <v>2747.4</v>
      </c>
      <c r="AF1420" s="58">
        <v>699.39</v>
      </c>
      <c r="AG1420" s="58">
        <v>303.05</v>
      </c>
      <c r="AH1420" s="58">
        <v>319.94</v>
      </c>
      <c r="AI1420" s="58">
        <v>0</v>
      </c>
      <c r="AJ1420" s="58">
        <v>0</v>
      </c>
      <c r="AK1420" s="58">
        <v>235.96</v>
      </c>
      <c r="AL1420" s="58">
        <v>0</v>
      </c>
      <c r="AM1420" s="58">
        <v>3069.12</v>
      </c>
      <c r="AN1420" s="58">
        <v>1150.45</v>
      </c>
      <c r="AO1420" s="58">
        <v>754.71</v>
      </c>
      <c r="AP1420" s="58">
        <v>0</v>
      </c>
      <c r="AQ1420" s="58">
        <v>0</v>
      </c>
      <c r="AR1420" s="58">
        <v>0</v>
      </c>
      <c r="AS1420" s="58">
        <v>0</v>
      </c>
      <c r="AT1420" s="58">
        <v>0</v>
      </c>
      <c r="AU1420" s="58">
        <v>0</v>
      </c>
      <c r="AV1420" s="58">
        <v>2066.7834176711399</v>
      </c>
      <c r="AW1420" s="58">
        <v>11346.803417671101</v>
      </c>
      <c r="AX1420" s="58">
        <v>16911.55</v>
      </c>
      <c r="AY1420" s="58">
        <v>11502.47</v>
      </c>
      <c r="AZ1420" s="58">
        <v>28414.02</v>
      </c>
      <c r="BA1420" s="58">
        <v>53676.590963146897</v>
      </c>
    </row>
    <row r="1421" spans="1:53">
      <c r="A1421" s="56">
        <v>202408</v>
      </c>
      <c r="B1421" s="56" t="s">
        <v>531</v>
      </c>
      <c r="C1421" s="56" t="s">
        <v>404</v>
      </c>
      <c r="D1421" s="56" t="s">
        <v>433</v>
      </c>
      <c r="E1421" s="62" t="str">
        <f>VLOOKUP(C1421,'[2]2024年门店-截止10.31'!A:C,3,0)</f>
        <v>营业</v>
      </c>
      <c r="F1421" s="63">
        <f>VLOOKUP(C1421,[2]面积!A:B,2,0)</f>
        <v>100</v>
      </c>
      <c r="G1421" s="57" t="str">
        <f>IF(OR(E1421="营业",E1421="装修中"),VLOOKUP(C1421,[2]当前组织架构!C:H,6,0),"")</f>
        <v>刘佳</v>
      </c>
      <c r="H1421" s="57" t="str">
        <f>IF(OR(E1421="营业",E1421="装修中"),VLOOKUP(C1421,[2]当前组织架构!C:H,5,0),"")</f>
        <v>巨伦</v>
      </c>
      <c r="I1421" s="58">
        <v>432948.49</v>
      </c>
      <c r="J1421" s="58">
        <v>24506.52</v>
      </c>
      <c r="K1421" s="58">
        <v>408441.97</v>
      </c>
      <c r="L1421" s="58">
        <v>20529.25</v>
      </c>
      <c r="M1421" s="58">
        <v>26714.98</v>
      </c>
      <c r="N1421" s="58">
        <v>10376.59</v>
      </c>
      <c r="O1421" s="58">
        <v>57140.82</v>
      </c>
      <c r="P1421" s="58">
        <v>0</v>
      </c>
      <c r="Q1421" s="58">
        <v>-1170.1508332026999</v>
      </c>
      <c r="R1421" s="58">
        <v>113591.48916679699</v>
      </c>
      <c r="S1421" s="58">
        <v>21908.2451177412</v>
      </c>
      <c r="T1421" s="58">
        <v>0</v>
      </c>
      <c r="U1421" s="58">
        <v>9105.19</v>
      </c>
      <c r="V1421" s="58">
        <v>144604.92428453799</v>
      </c>
      <c r="W1421" s="58">
        <v>263837.04571546201</v>
      </c>
      <c r="X1421" s="58">
        <v>40206.379999999997</v>
      </c>
      <c r="Y1421" s="58">
        <v>4180</v>
      </c>
      <c r="Z1421" s="58">
        <v>3096.99</v>
      </c>
      <c r="AA1421" s="58">
        <v>8708.08</v>
      </c>
      <c r="AB1421" s="58">
        <v>532.21037735848995</v>
      </c>
      <c r="AC1421" s="58">
        <v>0</v>
      </c>
      <c r="AD1421" s="58">
        <v>56723.660377358501</v>
      </c>
      <c r="AE1421" s="58">
        <v>3622.3</v>
      </c>
      <c r="AF1421" s="58">
        <v>0</v>
      </c>
      <c r="AG1421" s="58">
        <v>1216.72</v>
      </c>
      <c r="AH1421" s="58">
        <v>299.60000000000002</v>
      </c>
      <c r="AI1421" s="58">
        <v>180</v>
      </c>
      <c r="AJ1421" s="58">
        <v>195.41</v>
      </c>
      <c r="AK1421" s="58">
        <v>28.65</v>
      </c>
      <c r="AL1421" s="58">
        <v>0</v>
      </c>
      <c r="AM1421" s="58">
        <v>1858.97</v>
      </c>
      <c r="AN1421" s="58">
        <v>1139.1099999999999</v>
      </c>
      <c r="AO1421" s="58">
        <v>847.01</v>
      </c>
      <c r="AP1421" s="58">
        <v>0</v>
      </c>
      <c r="AQ1421" s="58">
        <v>0</v>
      </c>
      <c r="AR1421" s="58">
        <v>0</v>
      </c>
      <c r="AS1421" s="58">
        <v>0</v>
      </c>
      <c r="AT1421" s="58">
        <v>0</v>
      </c>
      <c r="AU1421" s="58">
        <v>0</v>
      </c>
      <c r="AV1421" s="58">
        <v>2668.7228527953098</v>
      </c>
      <c r="AW1421" s="58">
        <v>12056.4928527953</v>
      </c>
      <c r="AX1421" s="58">
        <v>52700</v>
      </c>
      <c r="AY1421" s="58">
        <v>9500</v>
      </c>
      <c r="AZ1421" s="58">
        <v>62200</v>
      </c>
      <c r="BA1421" s="58">
        <v>132856.892485308</v>
      </c>
    </row>
    <row r="1422" spans="1:53">
      <c r="A1422" s="56">
        <v>202408</v>
      </c>
      <c r="B1422" s="56" t="s">
        <v>528</v>
      </c>
      <c r="C1422" s="56" t="s">
        <v>393</v>
      </c>
      <c r="D1422" s="56" t="s">
        <v>392</v>
      </c>
      <c r="E1422" s="62" t="str">
        <f>VLOOKUP(C1422,'[2]2024年门店-截止10.31'!A:C,3,0)</f>
        <v>营业</v>
      </c>
      <c r="F1422" s="63">
        <f>VLOOKUP(C1422,[2]面积!A:B,2,0)</f>
        <v>59.5</v>
      </c>
      <c r="G1422" s="57" t="str">
        <f>IF(OR(E1422="营业",E1422="装修中"),VLOOKUP(C1422,[2]当前组织架构!C:H,6,0),"")</f>
        <v>江远洋</v>
      </c>
      <c r="H1422" s="57" t="str">
        <f>IF(OR(E1422="营业",E1422="装修中"),VLOOKUP(C1422,[2]当前组织架构!C:H,5,0),"")</f>
        <v>胡肖肖</v>
      </c>
      <c r="I1422" s="58">
        <v>114110.07</v>
      </c>
      <c r="J1422" s="58">
        <v>3323.5900000000101</v>
      </c>
      <c r="K1422" s="58">
        <v>110786.48</v>
      </c>
      <c r="L1422" s="58">
        <v>6494.03</v>
      </c>
      <c r="M1422" s="58">
        <v>6643.14</v>
      </c>
      <c r="N1422" s="58">
        <v>5968.91</v>
      </c>
      <c r="O1422" s="58">
        <v>17053.91</v>
      </c>
      <c r="P1422" s="58">
        <v>0</v>
      </c>
      <c r="Q1422" s="58">
        <v>-490.09053058186697</v>
      </c>
      <c r="R1422" s="58">
        <v>35669.899469418102</v>
      </c>
      <c r="S1422" s="58">
        <v>6193.5508313843602</v>
      </c>
      <c r="T1422" s="58">
        <v>0</v>
      </c>
      <c r="U1422" s="58">
        <v>10201.91</v>
      </c>
      <c r="V1422" s="58">
        <v>52065.360300802502</v>
      </c>
      <c r="W1422" s="58">
        <v>58721.119699197501</v>
      </c>
      <c r="X1422" s="58">
        <v>17728</v>
      </c>
      <c r="Y1422" s="58">
        <v>409.61</v>
      </c>
      <c r="Z1422" s="58">
        <v>2318.9699999999998</v>
      </c>
      <c r="AA1422" s="58">
        <v>3774.45</v>
      </c>
      <c r="AB1422" s="58">
        <v>754.03716981132004</v>
      </c>
      <c r="AC1422" s="58">
        <v>0</v>
      </c>
      <c r="AD1422" s="58">
        <v>24985.0671698113</v>
      </c>
      <c r="AE1422" s="58">
        <v>2155.0300000000002</v>
      </c>
      <c r="AF1422" s="58">
        <v>3008.97</v>
      </c>
      <c r="AG1422" s="58">
        <v>503.06</v>
      </c>
      <c r="AH1422" s="58">
        <v>658</v>
      </c>
      <c r="AI1422" s="58">
        <v>0</v>
      </c>
      <c r="AJ1422" s="58">
        <v>0</v>
      </c>
      <c r="AK1422" s="58">
        <v>134.43</v>
      </c>
      <c r="AL1422" s="58">
        <v>0</v>
      </c>
      <c r="AM1422" s="58">
        <v>4986.3500000000004</v>
      </c>
      <c r="AN1422" s="58">
        <v>1963.93</v>
      </c>
      <c r="AO1422" s="58">
        <v>525.42999999999995</v>
      </c>
      <c r="AP1422" s="58">
        <v>1000</v>
      </c>
      <c r="AQ1422" s="58">
        <v>0</v>
      </c>
      <c r="AR1422" s="58">
        <v>0</v>
      </c>
      <c r="AS1422" s="58">
        <v>0</v>
      </c>
      <c r="AT1422" s="58">
        <v>0</v>
      </c>
      <c r="AU1422" s="58">
        <v>0</v>
      </c>
      <c r="AV1422" s="58">
        <v>2066.7834176711399</v>
      </c>
      <c r="AW1422" s="58">
        <v>17001.983417671101</v>
      </c>
      <c r="AX1422" s="58">
        <v>14366.4</v>
      </c>
      <c r="AY1422" s="58">
        <v>3890.9</v>
      </c>
      <c r="AZ1422" s="58">
        <v>18257.3</v>
      </c>
      <c r="BA1422" s="58">
        <v>-1523.2308882848999</v>
      </c>
    </row>
    <row r="1423" spans="1:53">
      <c r="A1423" s="56">
        <v>202408</v>
      </c>
      <c r="B1423" s="56" t="s">
        <v>532</v>
      </c>
      <c r="C1423" s="56" t="s">
        <v>403</v>
      </c>
      <c r="D1423" s="56" t="s">
        <v>435</v>
      </c>
      <c r="E1423" s="62" t="str">
        <f>VLOOKUP(C1423,'[2]2024年门店-截止10.31'!A:C,3,0)</f>
        <v>营业</v>
      </c>
      <c r="F1423" s="63">
        <f>VLOOKUP(C1423,[2]面积!A:B,2,0)</f>
        <v>53.15</v>
      </c>
      <c r="G1423" s="57" t="str">
        <f>IF(OR(E1423="营业",E1423="装修中"),VLOOKUP(C1423,[2]当前组织架构!C:H,6,0),"")</f>
        <v>江远洋</v>
      </c>
      <c r="H1423" s="57" t="str">
        <f>IF(OR(E1423="营业",E1423="装修中"),VLOOKUP(C1423,[2]当前组织架构!C:H,5,0),"")</f>
        <v>郭静</v>
      </c>
      <c r="I1423" s="58">
        <v>137484.35999999999</v>
      </c>
      <c r="J1423" s="58">
        <v>4004.3999999999901</v>
      </c>
      <c r="K1423" s="58">
        <v>133479.96</v>
      </c>
      <c r="L1423" s="58">
        <v>7523.46</v>
      </c>
      <c r="M1423" s="58">
        <v>7115.79</v>
      </c>
      <c r="N1423" s="58">
        <v>6385.81</v>
      </c>
      <c r="O1423" s="58">
        <v>19262.509999999998</v>
      </c>
      <c r="P1423" s="58">
        <v>0</v>
      </c>
      <c r="Q1423" s="58">
        <v>22.014550518162899</v>
      </c>
      <c r="R1423" s="58">
        <v>40309.584550518201</v>
      </c>
      <c r="S1423" s="58">
        <v>10152.497056981199</v>
      </c>
      <c r="T1423" s="58">
        <v>0</v>
      </c>
      <c r="U1423" s="58">
        <v>5779.66</v>
      </c>
      <c r="V1423" s="58">
        <v>56241.741607499403</v>
      </c>
      <c r="W1423" s="58">
        <v>77238.218392500596</v>
      </c>
      <c r="X1423" s="58">
        <v>18805.169999999998</v>
      </c>
      <c r="Y1423" s="58">
        <v>225.86</v>
      </c>
      <c r="Z1423" s="58">
        <v>555.28</v>
      </c>
      <c r="AA1423" s="58">
        <v>4087.55</v>
      </c>
      <c r="AB1423" s="58">
        <v>368.39943396225999</v>
      </c>
      <c r="AC1423" s="58">
        <v>0</v>
      </c>
      <c r="AD1423" s="58">
        <v>24042.259433962299</v>
      </c>
      <c r="AE1423" s="58">
        <v>0</v>
      </c>
      <c r="AF1423" s="58">
        <v>0</v>
      </c>
      <c r="AG1423" s="58">
        <v>482.7</v>
      </c>
      <c r="AH1423" s="58">
        <v>183.5</v>
      </c>
      <c r="AI1423" s="58">
        <v>610</v>
      </c>
      <c r="AJ1423" s="58">
        <v>355.2</v>
      </c>
      <c r="AK1423" s="58">
        <v>29.12</v>
      </c>
      <c r="AL1423" s="58">
        <v>0</v>
      </c>
      <c r="AM1423" s="58">
        <v>1639.04</v>
      </c>
      <c r="AN1423" s="58">
        <v>751.54</v>
      </c>
      <c r="AO1423" s="58">
        <v>405.27</v>
      </c>
      <c r="AP1423" s="58">
        <v>0</v>
      </c>
      <c r="AQ1423" s="58">
        <v>231</v>
      </c>
      <c r="AR1423" s="58">
        <v>0</v>
      </c>
      <c r="AS1423" s="58">
        <v>0</v>
      </c>
      <c r="AT1423" s="58">
        <v>0</v>
      </c>
      <c r="AU1423" s="58">
        <v>0</v>
      </c>
      <c r="AV1423" s="58">
        <v>1720.0135931560401</v>
      </c>
      <c r="AW1423" s="58">
        <v>6407.3835931560398</v>
      </c>
      <c r="AX1423" s="58">
        <v>18602.5</v>
      </c>
      <c r="AY1423" s="58">
        <v>5117.75</v>
      </c>
      <c r="AZ1423" s="58">
        <v>23720.25</v>
      </c>
      <c r="BA1423" s="58">
        <v>23068.325365382301</v>
      </c>
    </row>
    <row r="1424" spans="1:53">
      <c r="A1424" s="56">
        <v>202408</v>
      </c>
      <c r="B1424" s="56" t="s">
        <v>528</v>
      </c>
      <c r="C1424" s="56" t="s">
        <v>395</v>
      </c>
      <c r="D1424" s="56" t="s">
        <v>394</v>
      </c>
      <c r="E1424" s="62" t="str">
        <f>VLOOKUP(C1424,'[2]2024年门店-截止10.31'!A:C,3,0)</f>
        <v>营业</v>
      </c>
      <c r="F1424" s="63">
        <f>VLOOKUP(C1424,[2]面积!A:B,2,0)</f>
        <v>115</v>
      </c>
      <c r="G1424" s="57" t="str">
        <f>IF(OR(E1424="营业",E1424="装修中"),VLOOKUP(C1424,[2]当前组织架构!C:H,6,0),"")</f>
        <v>江远洋</v>
      </c>
      <c r="H1424" s="57" t="str">
        <f>IF(OR(E1424="营业",E1424="装修中"),VLOOKUP(C1424,[2]当前组织架构!C:H,5,0),"")</f>
        <v>胡肖肖</v>
      </c>
      <c r="I1424" s="58">
        <v>111080.42</v>
      </c>
      <c r="J1424" s="58">
        <v>3235.3499999999899</v>
      </c>
      <c r="K1424" s="58">
        <v>107845.07</v>
      </c>
      <c r="L1424" s="58">
        <v>6322.73</v>
      </c>
      <c r="M1424" s="58">
        <v>6614.4</v>
      </c>
      <c r="N1424" s="58">
        <v>3616.27</v>
      </c>
      <c r="O1424" s="58">
        <v>17463.52</v>
      </c>
      <c r="P1424" s="58">
        <v>0</v>
      </c>
      <c r="Q1424" s="58">
        <v>-461.04466211303998</v>
      </c>
      <c r="R1424" s="58">
        <v>33555.875337887002</v>
      </c>
      <c r="S1424" s="58">
        <v>6134.0929564304597</v>
      </c>
      <c r="T1424" s="58">
        <v>0</v>
      </c>
      <c r="U1424" s="58">
        <v>10497.71</v>
      </c>
      <c r="V1424" s="58">
        <v>50187.678294317499</v>
      </c>
      <c r="W1424" s="58">
        <v>57657.391705682501</v>
      </c>
      <c r="X1424" s="58">
        <v>13865.22</v>
      </c>
      <c r="Y1424" s="58">
        <v>76.22</v>
      </c>
      <c r="Z1424" s="58">
        <v>1360</v>
      </c>
      <c r="AA1424" s="58">
        <v>2771.21</v>
      </c>
      <c r="AB1424" s="58">
        <v>570.11207547169795</v>
      </c>
      <c r="AC1424" s="58">
        <v>0</v>
      </c>
      <c r="AD1424" s="58">
        <v>18642.762075471699</v>
      </c>
      <c r="AE1424" s="58">
        <v>2633.92</v>
      </c>
      <c r="AF1424" s="58">
        <v>3026.11</v>
      </c>
      <c r="AG1424" s="58">
        <v>99.73</v>
      </c>
      <c r="AH1424" s="58">
        <v>657</v>
      </c>
      <c r="AI1424" s="58">
        <v>0</v>
      </c>
      <c r="AJ1424" s="58">
        <v>0</v>
      </c>
      <c r="AK1424" s="58">
        <v>134.43</v>
      </c>
      <c r="AL1424" s="58">
        <v>0</v>
      </c>
      <c r="AM1424" s="58">
        <v>5157.3</v>
      </c>
      <c r="AN1424" s="58">
        <v>2140.92</v>
      </c>
      <c r="AO1424" s="58">
        <v>348.69</v>
      </c>
      <c r="AP1424" s="58">
        <v>1000</v>
      </c>
      <c r="AQ1424" s="58">
        <v>0</v>
      </c>
      <c r="AR1424" s="58">
        <v>0</v>
      </c>
      <c r="AS1424" s="58">
        <v>0</v>
      </c>
      <c r="AT1424" s="58">
        <v>0</v>
      </c>
      <c r="AU1424" s="58">
        <v>0</v>
      </c>
      <c r="AV1424" s="58">
        <v>2066.7834176711399</v>
      </c>
      <c r="AW1424" s="58">
        <v>17264.883417671099</v>
      </c>
      <c r="AX1424" s="58">
        <v>12687.4</v>
      </c>
      <c r="AY1424" s="58">
        <v>8074.07</v>
      </c>
      <c r="AZ1424" s="58">
        <v>20761.47</v>
      </c>
      <c r="BA1424" s="58">
        <v>988.27621253970199</v>
      </c>
    </row>
    <row r="1425" spans="1:53">
      <c r="A1425" s="56">
        <v>202408</v>
      </c>
      <c r="B1425" s="56" t="s">
        <v>531</v>
      </c>
      <c r="C1425" s="56" t="s">
        <v>174</v>
      </c>
      <c r="D1425" s="56" t="s">
        <v>436</v>
      </c>
      <c r="E1425" s="62" t="str">
        <f>VLOOKUP(C1425,'[2]2024年门店-截止10.31'!A:C,3,0)</f>
        <v>营业</v>
      </c>
      <c r="F1425" s="63">
        <f>VLOOKUP(C1425,[2]面积!A:B,2,0)</f>
        <v>57</v>
      </c>
      <c r="G1425" s="57" t="str">
        <f>IF(OR(E1425="营业",E1425="装修中"),VLOOKUP(C1425,[2]当前组织架构!C:H,6,0),"")</f>
        <v>刘佳</v>
      </c>
      <c r="H1425" s="57" t="str">
        <f>IF(OR(E1425="营业",E1425="装修中"),VLOOKUP(C1425,[2]当前组织架构!C:H,5,0),"")</f>
        <v>刘传良</v>
      </c>
      <c r="I1425" s="58">
        <v>255525.94</v>
      </c>
      <c r="J1425" s="58">
        <v>14463.73</v>
      </c>
      <c r="K1425" s="58">
        <v>241062.21</v>
      </c>
      <c r="L1425" s="58">
        <v>12253.62</v>
      </c>
      <c r="M1425" s="58">
        <v>10598.93</v>
      </c>
      <c r="N1425" s="58">
        <v>13139.47</v>
      </c>
      <c r="O1425" s="58">
        <v>31296.85</v>
      </c>
      <c r="P1425" s="58">
        <v>0</v>
      </c>
      <c r="Q1425" s="58">
        <v>-686.10144727601096</v>
      </c>
      <c r="R1425" s="58">
        <v>66602.768552723996</v>
      </c>
      <c r="S1425" s="58">
        <v>12359.635678861299</v>
      </c>
      <c r="T1425" s="58">
        <v>0</v>
      </c>
      <c r="U1425" s="58">
        <v>4237.2299999999996</v>
      </c>
      <c r="V1425" s="58">
        <v>83199.634231585296</v>
      </c>
      <c r="W1425" s="58">
        <v>157862.575768415</v>
      </c>
      <c r="X1425" s="58">
        <v>38188.949999999997</v>
      </c>
      <c r="Y1425" s="58">
        <v>3721.22</v>
      </c>
      <c r="Z1425" s="58">
        <v>0</v>
      </c>
      <c r="AA1425" s="58">
        <v>7850.02</v>
      </c>
      <c r="AB1425" s="58">
        <v>4133.8894339622602</v>
      </c>
      <c r="AC1425" s="58">
        <v>0</v>
      </c>
      <c r="AD1425" s="58">
        <v>53894.079433962303</v>
      </c>
      <c r="AE1425" s="58">
        <v>4277.43</v>
      </c>
      <c r="AF1425" s="58">
        <v>0</v>
      </c>
      <c r="AG1425" s="58">
        <v>585.4</v>
      </c>
      <c r="AH1425" s="58">
        <v>149.80000000000001</v>
      </c>
      <c r="AI1425" s="58">
        <v>1650</v>
      </c>
      <c r="AJ1425" s="58">
        <v>122.14</v>
      </c>
      <c r="AK1425" s="58">
        <v>34.520000000000003</v>
      </c>
      <c r="AL1425" s="58">
        <v>0</v>
      </c>
      <c r="AM1425" s="58">
        <v>2454.89</v>
      </c>
      <c r="AN1425" s="58">
        <v>751.55</v>
      </c>
      <c r="AO1425" s="58">
        <v>342.81</v>
      </c>
      <c r="AP1425" s="58">
        <v>0</v>
      </c>
      <c r="AQ1425" s="58">
        <v>0</v>
      </c>
      <c r="AR1425" s="58">
        <v>0</v>
      </c>
      <c r="AS1425" s="58">
        <v>0</v>
      </c>
      <c r="AT1425" s="58">
        <v>0</v>
      </c>
      <c r="AU1425" s="58">
        <v>0</v>
      </c>
      <c r="AV1425" s="58">
        <v>2710.3655414745499</v>
      </c>
      <c r="AW1425" s="58">
        <v>13078.9055414745</v>
      </c>
      <c r="AX1425" s="58">
        <v>40714.285714285703</v>
      </c>
      <c r="AY1425" s="58">
        <v>6552.8301886792497</v>
      </c>
      <c r="AZ1425" s="58">
        <v>47267.115902964899</v>
      </c>
      <c r="BA1425" s="58">
        <v>43622.474890013298</v>
      </c>
    </row>
    <row r="1426" spans="1:53">
      <c r="A1426" s="56">
        <v>202408</v>
      </c>
      <c r="B1426" s="56" t="s">
        <v>528</v>
      </c>
      <c r="C1426" s="56" t="s">
        <v>432</v>
      </c>
      <c r="D1426" s="56" t="s">
        <v>431</v>
      </c>
      <c r="E1426" s="62" t="str">
        <f>VLOOKUP(C1426,'[2]2024年门店-截止10.31'!A:C,3,0)</f>
        <v>营业</v>
      </c>
      <c r="F1426" s="63">
        <f>VLOOKUP(C1426,[2]面积!A:B,2,0)</f>
        <v>82</v>
      </c>
      <c r="G1426" s="57" t="str">
        <f>IF(OR(E1426="营业",E1426="装修中"),VLOOKUP(C1426,[2]当前组织架构!C:H,6,0),"")</f>
        <v>戴斌</v>
      </c>
      <c r="H1426" s="57" t="str">
        <f>IF(OR(E1426="营业",E1426="装修中"),VLOOKUP(C1426,[2]当前组织架构!C:H,5,0),"")</f>
        <v>池甜</v>
      </c>
      <c r="I1426" s="58">
        <v>245141.16</v>
      </c>
      <c r="J1426" s="58">
        <v>7140.03</v>
      </c>
      <c r="K1426" s="58">
        <v>238001.13</v>
      </c>
      <c r="L1426" s="58">
        <v>12030.22</v>
      </c>
      <c r="M1426" s="58">
        <v>10694.63</v>
      </c>
      <c r="N1426" s="58">
        <v>8859.85</v>
      </c>
      <c r="O1426" s="58">
        <v>29198.35</v>
      </c>
      <c r="P1426" s="58">
        <v>0</v>
      </c>
      <c r="Q1426" s="58">
        <v>-823.81652276132104</v>
      </c>
      <c r="R1426" s="58">
        <v>59959.233477238697</v>
      </c>
      <c r="S1426" s="58">
        <v>10526.171293716499</v>
      </c>
      <c r="T1426" s="58">
        <v>0</v>
      </c>
      <c r="U1426" s="58">
        <v>7925.45</v>
      </c>
      <c r="V1426" s="58">
        <v>78410.854770955193</v>
      </c>
      <c r="W1426" s="58">
        <v>159590.27522904499</v>
      </c>
      <c r="X1426" s="58">
        <v>24405.5</v>
      </c>
      <c r="Y1426" s="58">
        <v>5449.5</v>
      </c>
      <c r="Z1426" s="58">
        <v>2189.5700000000002</v>
      </c>
      <c r="AA1426" s="58">
        <v>4211.58</v>
      </c>
      <c r="AB1426" s="58">
        <v>471.97490566037999</v>
      </c>
      <c r="AC1426" s="58">
        <v>0</v>
      </c>
      <c r="AD1426" s="58">
        <v>36728.124905660399</v>
      </c>
      <c r="AE1426" s="58">
        <v>6271.06</v>
      </c>
      <c r="AF1426" s="58">
        <v>0</v>
      </c>
      <c r="AG1426" s="58">
        <v>504.72</v>
      </c>
      <c r="AH1426" s="58">
        <v>50</v>
      </c>
      <c r="AI1426" s="58">
        <v>0</v>
      </c>
      <c r="AJ1426" s="58">
        <v>0</v>
      </c>
      <c r="AK1426" s="58">
        <v>36.61</v>
      </c>
      <c r="AL1426" s="58">
        <v>0</v>
      </c>
      <c r="AM1426" s="58">
        <v>868.62</v>
      </c>
      <c r="AN1426" s="58">
        <v>0</v>
      </c>
      <c r="AO1426" s="58">
        <v>826.82</v>
      </c>
      <c r="AP1426" s="58">
        <v>0</v>
      </c>
      <c r="AQ1426" s="58">
        <v>100</v>
      </c>
      <c r="AR1426" s="58">
        <v>0</v>
      </c>
      <c r="AS1426" s="58">
        <v>0</v>
      </c>
      <c r="AT1426" s="58">
        <v>0</v>
      </c>
      <c r="AU1426" s="58">
        <v>0</v>
      </c>
      <c r="AV1426" s="58">
        <v>2676.8381383006099</v>
      </c>
      <c r="AW1426" s="58">
        <v>11334.6681383006</v>
      </c>
      <c r="AX1426" s="58">
        <v>23436.53</v>
      </c>
      <c r="AY1426" s="58">
        <v>7380</v>
      </c>
      <c r="AZ1426" s="58">
        <v>30816.53</v>
      </c>
      <c r="BA1426" s="58">
        <v>80710.952185083996</v>
      </c>
    </row>
    <row r="1427" spans="1:53">
      <c r="A1427" s="56">
        <v>202408</v>
      </c>
      <c r="B1427" s="56" t="s">
        <v>528</v>
      </c>
      <c r="C1427" s="56" t="s">
        <v>391</v>
      </c>
      <c r="D1427" s="56" t="s">
        <v>390</v>
      </c>
      <c r="E1427" s="62" t="str">
        <f>VLOOKUP(C1427,'[2]2024年门店-截止10.31'!A:C,3,0)</f>
        <v>营业</v>
      </c>
      <c r="F1427" s="63">
        <f>VLOOKUP(C1427,[2]面积!A:B,2,0)</f>
        <v>52.22</v>
      </c>
      <c r="G1427" s="57" t="str">
        <f>IF(OR(E1427="营业",E1427="装修中"),VLOOKUP(C1427,[2]当前组织架构!C:H,6,0),"")</f>
        <v>戴斌</v>
      </c>
      <c r="H1427" s="57" t="str">
        <f>IF(OR(E1427="营业",E1427="装修中"),VLOOKUP(C1427,[2]当前组织架构!C:H,5,0),"")</f>
        <v>王炎根</v>
      </c>
      <c r="I1427" s="58">
        <v>168324.67</v>
      </c>
      <c r="J1427" s="58">
        <v>9527.8100000000304</v>
      </c>
      <c r="K1427" s="58">
        <v>158796.85999999999</v>
      </c>
      <c r="L1427" s="58">
        <v>8282.36</v>
      </c>
      <c r="M1427" s="58">
        <v>9153.09</v>
      </c>
      <c r="N1427" s="58">
        <v>6087.12</v>
      </c>
      <c r="O1427" s="58">
        <v>22126.37</v>
      </c>
      <c r="P1427" s="58">
        <v>0</v>
      </c>
      <c r="Q1427" s="58">
        <v>-618.69799259070101</v>
      </c>
      <c r="R1427" s="58">
        <v>45030.242007409302</v>
      </c>
      <c r="S1427" s="58">
        <v>7948.1855813840803</v>
      </c>
      <c r="T1427" s="58">
        <v>0</v>
      </c>
      <c r="U1427" s="58">
        <v>7174.37</v>
      </c>
      <c r="V1427" s="58">
        <v>60152.797588793401</v>
      </c>
      <c r="W1427" s="58">
        <v>98644.0624112066</v>
      </c>
      <c r="X1427" s="58">
        <v>25720.9</v>
      </c>
      <c r="Y1427" s="58">
        <v>2481.2399999999998</v>
      </c>
      <c r="Z1427" s="58">
        <v>2794.26</v>
      </c>
      <c r="AA1427" s="58">
        <v>4495.3999999999996</v>
      </c>
      <c r="AB1427" s="58">
        <v>2692.62660377359</v>
      </c>
      <c r="AC1427" s="58">
        <v>0</v>
      </c>
      <c r="AD1427" s="58">
        <v>38184.426603773602</v>
      </c>
      <c r="AE1427" s="58">
        <v>2073.35</v>
      </c>
      <c r="AF1427" s="58">
        <v>0</v>
      </c>
      <c r="AG1427" s="58">
        <v>171.4</v>
      </c>
      <c r="AH1427" s="58">
        <v>0</v>
      </c>
      <c r="AI1427" s="58">
        <v>1186.73</v>
      </c>
      <c r="AJ1427" s="58">
        <v>240.78</v>
      </c>
      <c r="AK1427" s="58">
        <v>39.26</v>
      </c>
      <c r="AL1427" s="58">
        <v>0</v>
      </c>
      <c r="AM1427" s="58">
        <v>1046.4000000000001</v>
      </c>
      <c r="AN1427" s="58">
        <v>216.98</v>
      </c>
      <c r="AO1427" s="58">
        <v>713.37</v>
      </c>
      <c r="AP1427" s="58">
        <v>500</v>
      </c>
      <c r="AQ1427" s="58">
        <v>0</v>
      </c>
      <c r="AR1427" s="58">
        <v>0</v>
      </c>
      <c r="AS1427" s="58">
        <v>0</v>
      </c>
      <c r="AT1427" s="58">
        <v>0</v>
      </c>
      <c r="AU1427" s="58">
        <v>0</v>
      </c>
      <c r="AV1427" s="58">
        <v>1830.0670691182199</v>
      </c>
      <c r="AW1427" s="58">
        <v>8018.3370691182199</v>
      </c>
      <c r="AX1427" s="58">
        <v>19897.142857142899</v>
      </c>
      <c r="AY1427" s="58">
        <v>5527.8962264150896</v>
      </c>
      <c r="AZ1427" s="58">
        <v>25425.039083558</v>
      </c>
      <c r="BA1427" s="58">
        <v>27016.259654756799</v>
      </c>
    </row>
    <row r="1428" spans="1:53">
      <c r="A1428" s="56">
        <v>202408</v>
      </c>
      <c r="B1428" s="56" t="s">
        <v>528</v>
      </c>
      <c r="C1428" s="56" t="s">
        <v>401</v>
      </c>
      <c r="D1428" s="56" t="s">
        <v>438</v>
      </c>
      <c r="E1428" s="62" t="str">
        <f>VLOOKUP(C1428,'[2]2024年门店-截止10.31'!A:C,3,0)</f>
        <v>营业</v>
      </c>
      <c r="F1428" s="63">
        <f>VLOOKUP(C1428,[2]面积!A:B,2,0)</f>
        <v>66</v>
      </c>
      <c r="G1428" s="57" t="str">
        <f>IF(OR(E1428="营业",E1428="装修中"),VLOOKUP(C1428,[2]当前组织架构!C:H,6,0),"")</f>
        <v>戴斌</v>
      </c>
      <c r="H1428" s="57" t="str">
        <f>IF(OR(E1428="营业",E1428="装修中"),VLOOKUP(C1428,[2]当前组织架构!C:H,5,0),"")</f>
        <v>董婷婷</v>
      </c>
      <c r="I1428" s="58">
        <v>160243.1</v>
      </c>
      <c r="J1428" s="58">
        <v>9070.3600000000206</v>
      </c>
      <c r="K1428" s="58">
        <v>151172.74</v>
      </c>
      <c r="L1428" s="58">
        <v>7642.06</v>
      </c>
      <c r="M1428" s="58">
        <v>8203.0400000000009</v>
      </c>
      <c r="N1428" s="58">
        <v>7091.31</v>
      </c>
      <c r="O1428" s="58">
        <v>20071.919999999998</v>
      </c>
      <c r="P1428" s="58">
        <v>0</v>
      </c>
      <c r="Q1428" s="58">
        <v>-582.90876930939498</v>
      </c>
      <c r="R1428" s="58">
        <v>42425.421230690597</v>
      </c>
      <c r="S1428" s="58">
        <v>7320.6699130139004</v>
      </c>
      <c r="T1428" s="58">
        <v>0</v>
      </c>
      <c r="U1428" s="58">
        <v>2686.91</v>
      </c>
      <c r="V1428" s="58">
        <v>52433.001143704503</v>
      </c>
      <c r="W1428" s="58">
        <v>98739.738856295502</v>
      </c>
      <c r="X1428" s="58">
        <v>28513</v>
      </c>
      <c r="Y1428" s="58">
        <v>2319.5500000000002</v>
      </c>
      <c r="Z1428" s="58">
        <v>2358.0500000000002</v>
      </c>
      <c r="AA1428" s="58">
        <v>4737.6400000000003</v>
      </c>
      <c r="AB1428" s="58">
        <v>2325.3354716981098</v>
      </c>
      <c r="AC1428" s="58">
        <v>0</v>
      </c>
      <c r="AD1428" s="58">
        <v>40253.575471698103</v>
      </c>
      <c r="AE1428" s="58">
        <v>4238.22</v>
      </c>
      <c r="AF1428" s="58">
        <v>200</v>
      </c>
      <c r="AG1428" s="58">
        <v>426.45</v>
      </c>
      <c r="AH1428" s="58">
        <v>826.67</v>
      </c>
      <c r="AI1428" s="58">
        <v>1210</v>
      </c>
      <c r="AJ1428" s="58">
        <v>0</v>
      </c>
      <c r="AK1428" s="58">
        <v>25.25</v>
      </c>
      <c r="AL1428" s="58">
        <v>0</v>
      </c>
      <c r="AM1428" s="58">
        <v>1850.49</v>
      </c>
      <c r="AN1428" s="58">
        <v>914.25</v>
      </c>
      <c r="AO1428" s="58">
        <v>756.62</v>
      </c>
      <c r="AP1428" s="58">
        <v>0</v>
      </c>
      <c r="AQ1428" s="58">
        <v>0</v>
      </c>
      <c r="AR1428" s="58">
        <v>0</v>
      </c>
      <c r="AS1428" s="58">
        <v>0</v>
      </c>
      <c r="AT1428" s="58">
        <v>0</v>
      </c>
      <c r="AU1428" s="58">
        <v>0</v>
      </c>
      <c r="AV1428" s="58">
        <v>2127.0074307534401</v>
      </c>
      <c r="AW1428" s="58">
        <v>12574.9574307534</v>
      </c>
      <c r="AX1428" s="58">
        <v>18808.4666666667</v>
      </c>
      <c r="AY1428" s="58">
        <v>7037.7358490566003</v>
      </c>
      <c r="AZ1428" s="58">
        <v>25846.2025157233</v>
      </c>
      <c r="BA1428" s="58">
        <v>20065.003438120701</v>
      </c>
    </row>
    <row r="1429" spans="1:53">
      <c r="A1429" s="56">
        <v>202408</v>
      </c>
      <c r="B1429" s="56" t="s">
        <v>528</v>
      </c>
      <c r="C1429" s="56" t="s">
        <v>411</v>
      </c>
      <c r="D1429" s="56" t="s">
        <v>410</v>
      </c>
      <c r="E1429" s="62" t="str">
        <f>VLOOKUP(C1429,'[2]2024年门店-截止10.31'!A:C,3,0)</f>
        <v>营业</v>
      </c>
      <c r="F1429" s="63">
        <f>VLOOKUP(C1429,[2]面积!A:B,2,0)</f>
        <v>50.47</v>
      </c>
      <c r="G1429" s="57" t="str">
        <f>IF(OR(E1429="营业",E1429="装修中"),VLOOKUP(C1429,[2]当前组织架构!C:H,6,0),"")</f>
        <v>孙军</v>
      </c>
      <c r="H1429" s="57" t="str">
        <f>IF(OR(E1429="营业",E1429="装修中"),VLOOKUP(C1429,[2]当前组织架构!C:H,5,0),"")</f>
        <v>郭洋</v>
      </c>
      <c r="I1429" s="58">
        <v>198069.56</v>
      </c>
      <c r="J1429" s="58">
        <v>11211.48</v>
      </c>
      <c r="K1429" s="58">
        <v>186858.08</v>
      </c>
      <c r="L1429" s="58">
        <v>10334.16</v>
      </c>
      <c r="M1429" s="58">
        <v>8099.89</v>
      </c>
      <c r="N1429" s="58">
        <v>8651.84</v>
      </c>
      <c r="O1429" s="58">
        <v>25683.71</v>
      </c>
      <c r="P1429" s="58">
        <v>0</v>
      </c>
      <c r="Q1429" s="58">
        <v>-715.20709111349004</v>
      </c>
      <c r="R1429" s="58">
        <v>52054.392908886497</v>
      </c>
      <c r="S1429" s="58">
        <v>9210.9390079806508</v>
      </c>
      <c r="T1429" s="58">
        <v>0</v>
      </c>
      <c r="U1429" s="58">
        <v>2559.63</v>
      </c>
      <c r="V1429" s="58">
        <v>63824.961916867098</v>
      </c>
      <c r="W1429" s="58">
        <v>123033.118083133</v>
      </c>
      <c r="X1429" s="58">
        <v>30013.01</v>
      </c>
      <c r="Y1429" s="58">
        <v>4707.63</v>
      </c>
      <c r="Z1429" s="58">
        <v>430.26</v>
      </c>
      <c r="AA1429" s="58">
        <v>4905.78</v>
      </c>
      <c r="AB1429" s="58">
        <v>3238.8530188679201</v>
      </c>
      <c r="AC1429" s="58">
        <v>0</v>
      </c>
      <c r="AD1429" s="58">
        <v>43295.5330188679</v>
      </c>
      <c r="AE1429" s="58">
        <v>0</v>
      </c>
      <c r="AF1429" s="58">
        <v>0</v>
      </c>
      <c r="AG1429" s="58">
        <v>802.1</v>
      </c>
      <c r="AH1429" s="58">
        <v>600.66999999999996</v>
      </c>
      <c r="AI1429" s="58">
        <v>2918</v>
      </c>
      <c r="AJ1429" s="58">
        <v>545.13</v>
      </c>
      <c r="AK1429" s="58">
        <v>26.11</v>
      </c>
      <c r="AL1429" s="58">
        <v>0</v>
      </c>
      <c r="AM1429" s="58">
        <v>2930.51</v>
      </c>
      <c r="AN1429" s="58">
        <v>919.75</v>
      </c>
      <c r="AO1429" s="58">
        <v>266.73</v>
      </c>
      <c r="AP1429" s="58">
        <v>0</v>
      </c>
      <c r="AQ1429" s="58">
        <v>0</v>
      </c>
      <c r="AR1429" s="58">
        <v>0</v>
      </c>
      <c r="AS1429" s="58">
        <v>0</v>
      </c>
      <c r="AT1429" s="58">
        <v>0</v>
      </c>
      <c r="AU1429" s="58">
        <v>0</v>
      </c>
      <c r="AV1429" s="58">
        <v>1654.21639526378</v>
      </c>
      <c r="AW1429" s="58">
        <v>10663.2163952638</v>
      </c>
      <c r="AX1429" s="58">
        <v>31433.333333333299</v>
      </c>
      <c r="AY1429" s="58">
        <v>3408.4905660377399</v>
      </c>
      <c r="AZ1429" s="58">
        <v>34841.823899370997</v>
      </c>
      <c r="BA1429" s="58">
        <v>34232.544769630302</v>
      </c>
    </row>
    <row r="1430" spans="1:53">
      <c r="A1430" s="56">
        <v>202408</v>
      </c>
      <c r="B1430" s="56" t="s">
        <v>528</v>
      </c>
      <c r="C1430" s="56" t="s">
        <v>399</v>
      </c>
      <c r="D1430" s="56" t="s">
        <v>437</v>
      </c>
      <c r="E1430" s="62" t="str">
        <f>VLOOKUP(C1430,'[2]2024年门店-截止10.31'!A:C,3,0)</f>
        <v>营业</v>
      </c>
      <c r="F1430" s="63">
        <f>VLOOKUP(C1430,[2]面积!A:B,2,0)</f>
        <v>49</v>
      </c>
      <c r="G1430" s="57" t="str">
        <f>IF(OR(E1430="营业",E1430="装修中"),VLOOKUP(C1430,[2]当前组织架构!C:H,6,0),"")</f>
        <v>戴斌</v>
      </c>
      <c r="H1430" s="57" t="str">
        <f>IF(OR(E1430="营业",E1430="装修中"),VLOOKUP(C1430,[2]当前组织架构!C:H,5,0),"")</f>
        <v>王炎根</v>
      </c>
      <c r="I1430" s="58">
        <v>182477.42</v>
      </c>
      <c r="J1430" s="58">
        <v>10328.91</v>
      </c>
      <c r="K1430" s="58">
        <v>172148.51</v>
      </c>
      <c r="L1430" s="58">
        <v>8956.42</v>
      </c>
      <c r="M1430" s="58">
        <v>10327.549999999999</v>
      </c>
      <c r="N1430" s="58">
        <v>9022.73</v>
      </c>
      <c r="O1430" s="58">
        <v>24429.34</v>
      </c>
      <c r="P1430" s="58">
        <v>0</v>
      </c>
      <c r="Q1430" s="58">
        <v>-714.75223926739295</v>
      </c>
      <c r="R1430" s="58">
        <v>52021.287760732601</v>
      </c>
      <c r="S1430" s="58">
        <v>8936.9512087138792</v>
      </c>
      <c r="T1430" s="58">
        <v>0</v>
      </c>
      <c r="U1430" s="58">
        <v>6261.56</v>
      </c>
      <c r="V1430" s="58">
        <v>67219.798969446507</v>
      </c>
      <c r="W1430" s="58">
        <v>104928.711030554</v>
      </c>
      <c r="X1430" s="58">
        <v>26486.58</v>
      </c>
      <c r="Y1430" s="58">
        <v>1485.21</v>
      </c>
      <c r="Z1430" s="58">
        <v>0</v>
      </c>
      <c r="AA1430" s="58">
        <v>3465.42</v>
      </c>
      <c r="AB1430" s="58">
        <v>2112.52</v>
      </c>
      <c r="AC1430" s="58">
        <v>0</v>
      </c>
      <c r="AD1430" s="58">
        <v>33549.730000000003</v>
      </c>
      <c r="AE1430" s="58">
        <v>5333</v>
      </c>
      <c r="AF1430" s="58">
        <v>224</v>
      </c>
      <c r="AG1430" s="58">
        <v>516.71</v>
      </c>
      <c r="AH1430" s="58">
        <v>549.9</v>
      </c>
      <c r="AI1430" s="58">
        <v>2204.5</v>
      </c>
      <c r="AJ1430" s="58">
        <v>0</v>
      </c>
      <c r="AK1430" s="58">
        <v>25.49</v>
      </c>
      <c r="AL1430" s="58">
        <v>0</v>
      </c>
      <c r="AM1430" s="58">
        <v>1837.21</v>
      </c>
      <c r="AN1430" s="58">
        <v>0</v>
      </c>
      <c r="AO1430" s="58">
        <v>1029.03</v>
      </c>
      <c r="AP1430" s="58">
        <v>0</v>
      </c>
      <c r="AQ1430" s="58">
        <v>96</v>
      </c>
      <c r="AR1430" s="58">
        <v>0</v>
      </c>
      <c r="AS1430" s="58">
        <v>0</v>
      </c>
      <c r="AT1430" s="58">
        <v>0</v>
      </c>
      <c r="AU1430" s="58">
        <v>0</v>
      </c>
      <c r="AV1430" s="58">
        <v>1830.0670691182199</v>
      </c>
      <c r="AW1430" s="58">
        <v>13645.907069118201</v>
      </c>
      <c r="AX1430" s="58">
        <v>7956.6666666666697</v>
      </c>
      <c r="AY1430" s="58">
        <v>3004.71698113208</v>
      </c>
      <c r="AZ1430" s="58">
        <v>10961.383647798701</v>
      </c>
      <c r="BA1430" s="58">
        <v>46771.690313637002</v>
      </c>
    </row>
    <row r="1431" spans="1:53">
      <c r="A1431" s="56">
        <v>202408</v>
      </c>
      <c r="B1431" s="56" t="s">
        <v>528</v>
      </c>
      <c r="C1431" s="56" t="s">
        <v>408</v>
      </c>
      <c r="D1431" s="56" t="s">
        <v>407</v>
      </c>
      <c r="E1431" s="62" t="str">
        <f>VLOOKUP(C1431,'[2]2024年门店-截止10.31'!A:C,3,0)</f>
        <v>营业</v>
      </c>
      <c r="F1431" s="63">
        <f>VLOOKUP(C1431,[2]面积!A:B,2,0)</f>
        <v>68.900000000000006</v>
      </c>
      <c r="G1431" s="57" t="str">
        <f>IF(OR(E1431="营业",E1431="装修中"),VLOOKUP(C1431,[2]当前组织架构!C:H,6,0),"")</f>
        <v>孙军</v>
      </c>
      <c r="H1431" s="57" t="str">
        <f>IF(OR(E1431="营业",E1431="装修中"),VLOOKUP(C1431,[2]当前组织架构!C:H,5,0),"")</f>
        <v>郭洋</v>
      </c>
      <c r="I1431" s="58">
        <v>177772.66</v>
      </c>
      <c r="J1431" s="58">
        <v>10062.6</v>
      </c>
      <c r="K1431" s="58">
        <v>167710.06</v>
      </c>
      <c r="L1431" s="58">
        <v>8567.3799999999992</v>
      </c>
      <c r="M1431" s="58">
        <v>7923.84</v>
      </c>
      <c r="N1431" s="58">
        <v>12002.07</v>
      </c>
      <c r="O1431" s="58">
        <v>22617.24</v>
      </c>
      <c r="P1431" s="58">
        <v>0</v>
      </c>
      <c r="Q1431" s="58">
        <v>-692.72106452519495</v>
      </c>
      <c r="R1431" s="58">
        <v>50417.808935474801</v>
      </c>
      <c r="S1431" s="58">
        <v>8432.1060302279802</v>
      </c>
      <c r="T1431" s="58">
        <v>0</v>
      </c>
      <c r="U1431" s="58">
        <v>2522.94</v>
      </c>
      <c r="V1431" s="58">
        <v>61372.854965702798</v>
      </c>
      <c r="W1431" s="58">
        <v>106337.205034297</v>
      </c>
      <c r="X1431" s="58">
        <v>36310.49</v>
      </c>
      <c r="Y1431" s="58">
        <v>10423.719999999999</v>
      </c>
      <c r="Z1431" s="58">
        <v>0</v>
      </c>
      <c r="AA1431" s="58">
        <v>4826.95</v>
      </c>
      <c r="AB1431" s="58">
        <v>374.82</v>
      </c>
      <c r="AC1431" s="58">
        <v>0</v>
      </c>
      <c r="AD1431" s="58">
        <v>51935.98</v>
      </c>
      <c r="AE1431" s="58">
        <v>6000</v>
      </c>
      <c r="AF1431" s="58">
        <v>0</v>
      </c>
      <c r="AG1431" s="58">
        <v>1177.58</v>
      </c>
      <c r="AH1431" s="58">
        <v>563.33000000000004</v>
      </c>
      <c r="AI1431" s="58">
        <v>1855</v>
      </c>
      <c r="AJ1431" s="58">
        <v>927.8</v>
      </c>
      <c r="AK1431" s="58">
        <v>0</v>
      </c>
      <c r="AL1431" s="58">
        <v>0</v>
      </c>
      <c r="AM1431" s="58">
        <v>10119.32</v>
      </c>
      <c r="AN1431" s="58">
        <v>2.9</v>
      </c>
      <c r="AO1431" s="58">
        <v>1170.47</v>
      </c>
      <c r="AP1431" s="58">
        <v>0</v>
      </c>
      <c r="AQ1431" s="58">
        <v>0</v>
      </c>
      <c r="AR1431" s="58">
        <v>0</v>
      </c>
      <c r="AS1431" s="58">
        <v>0</v>
      </c>
      <c r="AT1431" s="58">
        <v>0</v>
      </c>
      <c r="AU1431" s="58">
        <v>0</v>
      </c>
      <c r="AV1431" s="58">
        <v>1654.21639526378</v>
      </c>
      <c r="AW1431" s="58">
        <v>23470.616395263802</v>
      </c>
      <c r="AX1431" s="58">
        <v>25810.161904761899</v>
      </c>
      <c r="AY1431" s="58">
        <v>4485</v>
      </c>
      <c r="AZ1431" s="58">
        <v>30295.161904761899</v>
      </c>
      <c r="BA1431" s="58">
        <v>635.44673427129999</v>
      </c>
    </row>
    <row r="1432" spans="1:53">
      <c r="A1432" s="56">
        <v>202408</v>
      </c>
      <c r="B1432" s="56" t="s">
        <v>532</v>
      </c>
      <c r="C1432" s="56" t="s">
        <v>440</v>
      </c>
      <c r="D1432" s="56" t="s">
        <v>439</v>
      </c>
      <c r="E1432" s="62" t="str">
        <f>VLOOKUP(C1432,'[2]2024年门店-截止10.31'!A:C,3,0)</f>
        <v>营业</v>
      </c>
      <c r="F1432" s="63">
        <f>VLOOKUP(C1432,[2]面积!A:B,2,0)</f>
        <v>205</v>
      </c>
      <c r="G1432" s="57" t="str">
        <f>IF(OR(E1432="营业",E1432="装修中"),VLOOKUP(C1432,[2]当前组织架构!C:H,6,0),"")</f>
        <v>江远洋</v>
      </c>
      <c r="H1432" s="57" t="str">
        <f>IF(OR(E1432="营业",E1432="装修中"),VLOOKUP(C1432,[2]当前组织架构!C:H,5,0),"")</f>
        <v>郭静</v>
      </c>
      <c r="I1432" s="58">
        <v>0</v>
      </c>
      <c r="J1432" s="58">
        <v>0</v>
      </c>
      <c r="K1432" s="58">
        <v>0</v>
      </c>
      <c r="L1432" s="58">
        <v>0</v>
      </c>
      <c r="M1432" s="58">
        <v>0</v>
      </c>
      <c r="N1432" s="58">
        <v>0</v>
      </c>
      <c r="O1432" s="58">
        <v>0</v>
      </c>
      <c r="P1432" s="58">
        <v>0</v>
      </c>
      <c r="Q1432" s="58">
        <v>0</v>
      </c>
      <c r="R1432" s="58">
        <v>0</v>
      </c>
      <c r="S1432" s="58">
        <v>0</v>
      </c>
      <c r="T1432" s="58">
        <v>0</v>
      </c>
      <c r="U1432" s="58">
        <v>0</v>
      </c>
      <c r="V1432" s="58">
        <v>0</v>
      </c>
      <c r="W1432" s="58">
        <v>0</v>
      </c>
      <c r="X1432" s="58">
        <v>0</v>
      </c>
      <c r="Y1432" s="58">
        <v>0</v>
      </c>
      <c r="Z1432" s="58">
        <v>0</v>
      </c>
      <c r="AA1432" s="58">
        <v>0</v>
      </c>
      <c r="AB1432" s="58">
        <v>0</v>
      </c>
      <c r="AC1432" s="58">
        <v>0</v>
      </c>
      <c r="AD1432" s="58">
        <v>0</v>
      </c>
      <c r="AE1432" s="58">
        <v>0</v>
      </c>
      <c r="AF1432" s="58">
        <v>0</v>
      </c>
      <c r="AG1432" s="58">
        <v>0</v>
      </c>
      <c r="AH1432" s="58">
        <v>0</v>
      </c>
      <c r="AI1432" s="58">
        <v>0</v>
      </c>
      <c r="AJ1432" s="58">
        <v>0</v>
      </c>
      <c r="AK1432" s="58">
        <v>0</v>
      </c>
      <c r="AL1432" s="58">
        <v>0</v>
      </c>
      <c r="AM1432" s="58">
        <v>0</v>
      </c>
      <c r="AN1432" s="58">
        <v>1000</v>
      </c>
      <c r="AO1432" s="58">
        <v>0</v>
      </c>
      <c r="AP1432" s="58">
        <v>1000</v>
      </c>
      <c r="AQ1432" s="58">
        <v>0</v>
      </c>
      <c r="AR1432" s="58">
        <v>0</v>
      </c>
      <c r="AS1432" s="58">
        <v>0</v>
      </c>
      <c r="AT1432" s="58">
        <v>0</v>
      </c>
      <c r="AU1432" s="58">
        <v>0</v>
      </c>
      <c r="AV1432" s="58">
        <v>0</v>
      </c>
      <c r="AW1432" s="58">
        <v>2000</v>
      </c>
      <c r="AX1432" s="58">
        <v>0</v>
      </c>
      <c r="AY1432" s="58">
        <v>6017.7</v>
      </c>
      <c r="AZ1432" s="58">
        <v>6017.7</v>
      </c>
      <c r="BA1432" s="58">
        <v>-8017.7</v>
      </c>
    </row>
    <row r="1433" spans="1:53">
      <c r="A1433" s="56">
        <v>202408</v>
      </c>
      <c r="B1433" s="56" t="s">
        <v>528</v>
      </c>
      <c r="C1433" s="56" t="s">
        <v>406</v>
      </c>
      <c r="D1433" s="56" t="s">
        <v>400</v>
      </c>
      <c r="E1433" s="62" t="str">
        <f>VLOOKUP(C1433,'[2]2024年门店-截止10.31'!A:C,3,0)</f>
        <v>营业</v>
      </c>
      <c r="F1433" s="63">
        <f>VLOOKUP(C1433,[2]面积!A:B,2,0)</f>
        <v>63</v>
      </c>
      <c r="G1433" s="57" t="str">
        <f>IF(OR(E1433="营业",E1433="装修中"),VLOOKUP(C1433,[2]当前组织架构!C:H,6,0),"")</f>
        <v>孙军</v>
      </c>
      <c r="H1433" s="57" t="str">
        <f>IF(OR(E1433="营业",E1433="装修中"),VLOOKUP(C1433,[2]当前组织架构!C:H,5,0),"")</f>
        <v>郭洋</v>
      </c>
      <c r="I1433" s="58">
        <v>64189.08</v>
      </c>
      <c r="J1433" s="58">
        <v>3633.34</v>
      </c>
      <c r="K1433" s="58">
        <v>60555.74</v>
      </c>
      <c r="L1433" s="58">
        <v>2805.19</v>
      </c>
      <c r="M1433" s="58">
        <v>3432.73</v>
      </c>
      <c r="N1433" s="58">
        <v>2963.91</v>
      </c>
      <c r="O1433" s="58">
        <v>8299.7999999999993</v>
      </c>
      <c r="P1433" s="58">
        <v>0</v>
      </c>
      <c r="Q1433" s="58">
        <v>-237.20645754458201</v>
      </c>
      <c r="R1433" s="58">
        <v>17264.423542455399</v>
      </c>
      <c r="S1433" s="58">
        <v>3007.5912723792899</v>
      </c>
      <c r="T1433" s="58">
        <v>0</v>
      </c>
      <c r="U1433" s="58">
        <v>2070.64</v>
      </c>
      <c r="V1433" s="58">
        <v>22342.654814834699</v>
      </c>
      <c r="W1433" s="58">
        <v>38213.085185165299</v>
      </c>
      <c r="X1433" s="58">
        <v>21107.22</v>
      </c>
      <c r="Y1433" s="58">
        <v>8104.5</v>
      </c>
      <c r="Z1433" s="58">
        <v>1227.29</v>
      </c>
      <c r="AA1433" s="58">
        <v>6775.94</v>
      </c>
      <c r="AB1433" s="58">
        <v>279.35301886792001</v>
      </c>
      <c r="AC1433" s="58">
        <v>0</v>
      </c>
      <c r="AD1433" s="58">
        <v>37494.303018867897</v>
      </c>
      <c r="AE1433" s="58">
        <v>0</v>
      </c>
      <c r="AF1433" s="58">
        <v>0</v>
      </c>
      <c r="AG1433" s="58">
        <v>1313.1</v>
      </c>
      <c r="AH1433" s="58">
        <v>314.47000000000003</v>
      </c>
      <c r="AI1433" s="58">
        <v>0</v>
      </c>
      <c r="AJ1433" s="58">
        <v>669.15</v>
      </c>
      <c r="AK1433" s="58">
        <v>0</v>
      </c>
      <c r="AL1433" s="58">
        <v>0</v>
      </c>
      <c r="AM1433" s="58">
        <v>8910.61</v>
      </c>
      <c r="AN1433" s="58">
        <v>1886.79</v>
      </c>
      <c r="AO1433" s="58">
        <v>973.5</v>
      </c>
      <c r="AP1433" s="58">
        <v>0</v>
      </c>
      <c r="AQ1433" s="58">
        <v>0</v>
      </c>
      <c r="AR1433" s="58">
        <v>0</v>
      </c>
      <c r="AS1433" s="58">
        <v>0</v>
      </c>
      <c r="AT1433" s="58">
        <v>0</v>
      </c>
      <c r="AU1433" s="58">
        <v>0</v>
      </c>
      <c r="AV1433" s="58">
        <v>1654.21639526378</v>
      </c>
      <c r="AW1433" s="58">
        <v>15721.836395263799</v>
      </c>
      <c r="AX1433" s="58">
        <v>6200.9523809523798</v>
      </c>
      <c r="AY1433" s="58">
        <v>4545.4528301886803</v>
      </c>
      <c r="AZ1433" s="58">
        <v>10746.4052111411</v>
      </c>
      <c r="BA1433" s="58">
        <v>-25749.459440107501</v>
      </c>
    </row>
    <row r="1434" spans="1:53">
      <c r="A1434" s="56">
        <v>202408</v>
      </c>
      <c r="B1434" s="56" t="s">
        <v>528</v>
      </c>
      <c r="C1434" s="56" t="s">
        <v>136</v>
      </c>
      <c r="D1434" s="56" t="s">
        <v>409</v>
      </c>
      <c r="E1434" s="62" t="str">
        <f>VLOOKUP(C1434,'[2]2024年门店-截止10.31'!A:C,3,0)</f>
        <v>营业</v>
      </c>
      <c r="F1434" s="63">
        <f>VLOOKUP(C1434,[2]面积!A:B,2,0)</f>
        <v>52.11</v>
      </c>
      <c r="G1434" s="57" t="str">
        <f>IF(OR(E1434="营业",E1434="装修中"),VLOOKUP(C1434,[2]当前组织架构!C:H,6,0),"")</f>
        <v>孙军</v>
      </c>
      <c r="H1434" s="57" t="str">
        <f>IF(OR(E1434="营业",E1434="装修中"),VLOOKUP(C1434,[2]当前组织架构!C:H,5,0),"")</f>
        <v>殷艳花</v>
      </c>
      <c r="I1434" s="58">
        <v>44882.26</v>
      </c>
      <c r="J1434" s="58">
        <v>2540.5100000000002</v>
      </c>
      <c r="K1434" s="58">
        <v>42341.75</v>
      </c>
      <c r="L1434" s="58">
        <v>-192.97</v>
      </c>
      <c r="M1434" s="58">
        <v>617.97</v>
      </c>
      <c r="N1434" s="58">
        <v>646.84</v>
      </c>
      <c r="O1434" s="58">
        <v>2712.03</v>
      </c>
      <c r="P1434" s="58">
        <v>0</v>
      </c>
      <c r="Q1434" s="58">
        <v>-51.2842745795231</v>
      </c>
      <c r="R1434" s="58">
        <v>3732.5857254204798</v>
      </c>
      <c r="S1434" s="58">
        <v>848.97622577648997</v>
      </c>
      <c r="T1434" s="58">
        <v>0</v>
      </c>
      <c r="U1434" s="58">
        <v>908.26</v>
      </c>
      <c r="V1434" s="58">
        <v>5489.8219511969701</v>
      </c>
      <c r="W1434" s="58">
        <v>36851.928048802998</v>
      </c>
      <c r="X1434" s="58">
        <v>21005.05</v>
      </c>
      <c r="Y1434" s="58">
        <v>3301.47</v>
      </c>
      <c r="Z1434" s="58">
        <v>1082.6600000000001</v>
      </c>
      <c r="AA1434" s="58">
        <v>6067.41</v>
      </c>
      <c r="AB1434" s="58">
        <v>1500.3832075471701</v>
      </c>
      <c r="AC1434" s="58">
        <v>0</v>
      </c>
      <c r="AD1434" s="58">
        <v>32956.973207547198</v>
      </c>
      <c r="AE1434" s="58">
        <v>4700</v>
      </c>
      <c r="AF1434" s="58">
        <v>0</v>
      </c>
      <c r="AG1434" s="58">
        <v>0</v>
      </c>
      <c r="AH1434" s="58">
        <v>52</v>
      </c>
      <c r="AI1434" s="58">
        <v>0</v>
      </c>
      <c r="AJ1434" s="58">
        <v>0</v>
      </c>
      <c r="AK1434" s="58">
        <v>0</v>
      </c>
      <c r="AL1434" s="58">
        <v>0</v>
      </c>
      <c r="AM1434" s="58">
        <v>778.33</v>
      </c>
      <c r="AN1434" s="58">
        <v>0</v>
      </c>
      <c r="AO1434" s="58">
        <v>216.82</v>
      </c>
      <c r="AP1434" s="58">
        <v>0</v>
      </c>
      <c r="AQ1434" s="58">
        <v>0</v>
      </c>
      <c r="AR1434" s="58">
        <v>0</v>
      </c>
      <c r="AS1434" s="58">
        <v>0</v>
      </c>
      <c r="AT1434" s="58">
        <v>0</v>
      </c>
      <c r="AU1434" s="58">
        <v>0</v>
      </c>
      <c r="AV1434" s="58">
        <v>2174.57367289181</v>
      </c>
      <c r="AW1434" s="58">
        <v>7921.7236728918097</v>
      </c>
      <c r="AX1434" s="58">
        <v>7629.5714285714303</v>
      </c>
      <c r="AY1434" s="58">
        <v>897.405660377358</v>
      </c>
      <c r="AZ1434" s="58">
        <v>8526.97708894879</v>
      </c>
      <c r="BA1434" s="58">
        <v>-12553.745920584801</v>
      </c>
    </row>
    <row r="1435" spans="1:53">
      <c r="A1435" s="56">
        <v>202408</v>
      </c>
      <c r="B1435" s="56" t="s">
        <v>531</v>
      </c>
      <c r="C1435" s="56" t="s">
        <v>413</v>
      </c>
      <c r="D1435" s="56" t="s">
        <v>412</v>
      </c>
      <c r="E1435" s="62" t="str">
        <f>VLOOKUP(C1435,'[2]2024年门店-截止10.31'!A:C,3,0)</f>
        <v>营业</v>
      </c>
      <c r="F1435" s="63">
        <f>VLOOKUP(C1435,[2]面积!A:B,2,0)</f>
        <v>62</v>
      </c>
      <c r="G1435" s="57" t="str">
        <f>IF(OR(E1435="营业",E1435="装修中"),VLOOKUP(C1435,[2]当前组织架构!C:H,6,0),"")</f>
        <v>刘佳</v>
      </c>
      <c r="H1435" s="57" t="str">
        <f>IF(OR(E1435="营业",E1435="装修中"),VLOOKUP(C1435,[2]当前组织架构!C:H,5,0),"")</f>
        <v>袁春福</v>
      </c>
      <c r="I1435" s="58">
        <v>0</v>
      </c>
      <c r="J1435" s="58">
        <v>0</v>
      </c>
      <c r="K1435" s="58">
        <v>0</v>
      </c>
      <c r="L1435" s="58">
        <v>165.72</v>
      </c>
      <c r="M1435" s="58">
        <v>111.68</v>
      </c>
      <c r="N1435" s="58">
        <v>1277.6300000000001</v>
      </c>
      <c r="O1435" s="58">
        <v>332.53</v>
      </c>
      <c r="P1435" s="58">
        <v>0</v>
      </c>
      <c r="Q1435" s="58">
        <v>-19.246238610045101</v>
      </c>
      <c r="R1435" s="58">
        <v>1868.3137613899601</v>
      </c>
      <c r="S1435" s="58">
        <v>226.61029551115701</v>
      </c>
      <c r="T1435" s="58">
        <v>0</v>
      </c>
      <c r="U1435" s="58">
        <v>1926.61</v>
      </c>
      <c r="V1435" s="58">
        <v>4021.53405690112</v>
      </c>
      <c r="W1435" s="58">
        <v>-4021.53405690112</v>
      </c>
      <c r="X1435" s="58">
        <v>2727.05</v>
      </c>
      <c r="Y1435" s="58">
        <v>0</v>
      </c>
      <c r="Z1435" s="58">
        <v>1942.72</v>
      </c>
      <c r="AA1435" s="58">
        <v>6312.66</v>
      </c>
      <c r="AB1435" s="58">
        <v>371.89075471698101</v>
      </c>
      <c r="AC1435" s="58">
        <v>0</v>
      </c>
      <c r="AD1435" s="58">
        <v>11354.320754717</v>
      </c>
      <c r="AE1435" s="58">
        <v>0</v>
      </c>
      <c r="AF1435" s="58">
        <v>0</v>
      </c>
      <c r="AG1435" s="58">
        <v>158.02000000000001</v>
      </c>
      <c r="AH1435" s="58">
        <v>0</v>
      </c>
      <c r="AI1435" s="58">
        <v>0</v>
      </c>
      <c r="AJ1435" s="58">
        <v>156.01</v>
      </c>
      <c r="AK1435" s="58">
        <v>0</v>
      </c>
      <c r="AL1435" s="58">
        <v>0</v>
      </c>
      <c r="AM1435" s="58">
        <v>3655.11</v>
      </c>
      <c r="AN1435" s="58">
        <v>0</v>
      </c>
      <c r="AO1435" s="58">
        <v>267.64999999999998</v>
      </c>
      <c r="AP1435" s="58">
        <v>500</v>
      </c>
      <c r="AQ1435" s="58">
        <v>0</v>
      </c>
      <c r="AR1435" s="58">
        <v>0</v>
      </c>
      <c r="AS1435" s="58">
        <v>0</v>
      </c>
      <c r="AT1435" s="58">
        <v>0</v>
      </c>
      <c r="AU1435" s="58">
        <v>0</v>
      </c>
      <c r="AV1435" s="58">
        <v>0</v>
      </c>
      <c r="AW1435" s="58">
        <v>4736.79</v>
      </c>
      <c r="AX1435" s="58">
        <v>6880</v>
      </c>
      <c r="AY1435" s="58">
        <v>5100</v>
      </c>
      <c r="AZ1435" s="58">
        <v>11980</v>
      </c>
      <c r="BA1435" s="58">
        <v>-32092.644811618102</v>
      </c>
    </row>
    <row r="1436" spans="1:53">
      <c r="A1436" s="56">
        <v>202408</v>
      </c>
      <c r="B1436" s="56" t="s">
        <v>528</v>
      </c>
      <c r="C1436" s="56" t="s">
        <v>405</v>
      </c>
      <c r="D1436" s="56" t="s">
        <v>398</v>
      </c>
      <c r="E1436" s="62" t="str">
        <f>VLOOKUP(C1436,'[2]2024年门店-截止10.31'!A:C,3,0)</f>
        <v>营业</v>
      </c>
      <c r="F1436" s="63">
        <f>VLOOKUP(C1436,[2]面积!A:B,2,0)</f>
        <v>57.8</v>
      </c>
      <c r="G1436" s="57" t="str">
        <f>IF(OR(E1436="营业",E1436="装修中"),VLOOKUP(C1436,[2]当前组织架构!C:H,6,0),"")</f>
        <v>刘佳</v>
      </c>
      <c r="H1436" s="57" t="str">
        <f>IF(OR(E1436="营业",E1436="装修中"),VLOOKUP(C1436,[2]当前组织架构!C:H,5,0),"")</f>
        <v>袁春福</v>
      </c>
      <c r="I1436" s="58">
        <v>57513.77</v>
      </c>
      <c r="J1436" s="58">
        <v>1675.16</v>
      </c>
      <c r="K1436" s="58">
        <v>55838.61</v>
      </c>
      <c r="L1436" s="58">
        <v>2929.62</v>
      </c>
      <c r="M1436" s="58">
        <v>2716.79</v>
      </c>
      <c r="N1436" s="58">
        <v>2264.36</v>
      </c>
      <c r="O1436" s="58">
        <v>8325.94</v>
      </c>
      <c r="P1436" s="58">
        <v>0</v>
      </c>
      <c r="Q1436" s="58">
        <v>-220.062500537304</v>
      </c>
      <c r="R1436" s="58">
        <v>16016.647499462701</v>
      </c>
      <c r="S1436" s="58">
        <v>2925.79717034028</v>
      </c>
      <c r="T1436" s="58">
        <v>0</v>
      </c>
      <c r="U1436" s="58">
        <v>0</v>
      </c>
      <c r="V1436" s="58">
        <v>18942.444669803001</v>
      </c>
      <c r="W1436" s="58">
        <v>36896.165330197</v>
      </c>
      <c r="X1436" s="58">
        <v>12951.36</v>
      </c>
      <c r="Y1436" s="58">
        <v>0</v>
      </c>
      <c r="Z1436" s="58">
        <v>0</v>
      </c>
      <c r="AA1436" s="58">
        <v>3089.71</v>
      </c>
      <c r="AB1436" s="58">
        <v>488.97113207547198</v>
      </c>
      <c r="AC1436" s="58">
        <v>0</v>
      </c>
      <c r="AD1436" s="58">
        <v>16530.041132075501</v>
      </c>
      <c r="AE1436" s="58">
        <v>0</v>
      </c>
      <c r="AF1436" s="58">
        <v>0</v>
      </c>
      <c r="AG1436" s="58">
        <v>788.47</v>
      </c>
      <c r="AH1436" s="58">
        <v>500</v>
      </c>
      <c r="AI1436" s="58">
        <v>0</v>
      </c>
      <c r="AJ1436" s="58">
        <v>386.74</v>
      </c>
      <c r="AK1436" s="58">
        <v>0</v>
      </c>
      <c r="AL1436" s="58">
        <v>0</v>
      </c>
      <c r="AM1436" s="58">
        <v>7675.58</v>
      </c>
      <c r="AN1436" s="58">
        <v>0</v>
      </c>
      <c r="AO1436" s="58">
        <v>710.51</v>
      </c>
      <c r="AP1436" s="58">
        <v>3500</v>
      </c>
      <c r="AQ1436" s="58">
        <v>0</v>
      </c>
      <c r="AR1436" s="58">
        <v>0</v>
      </c>
      <c r="AS1436" s="58">
        <v>0</v>
      </c>
      <c r="AT1436" s="58">
        <v>0</v>
      </c>
      <c r="AU1436" s="58">
        <v>0</v>
      </c>
      <c r="AV1436" s="58">
        <v>2034.9892242272599</v>
      </c>
      <c r="AW1436" s="58">
        <v>15596.289224227299</v>
      </c>
      <c r="AX1436" s="58">
        <v>0</v>
      </c>
      <c r="AY1436" s="58">
        <v>6502.5</v>
      </c>
      <c r="AZ1436" s="58">
        <v>6502.5</v>
      </c>
      <c r="BA1436" s="58">
        <v>-1732.6650261058001</v>
      </c>
    </row>
    <row r="1437" spans="1:53">
      <c r="A1437" s="56">
        <v>202408</v>
      </c>
      <c r="B1437" s="56" t="s">
        <v>532</v>
      </c>
      <c r="C1437" s="56" t="s">
        <v>442</v>
      </c>
      <c r="D1437" s="56" t="s">
        <v>441</v>
      </c>
      <c r="E1437" s="62" t="str">
        <f>VLOOKUP(C1437,'[2]2024年门店-截止10.31'!A:C,3,0)</f>
        <v>营业</v>
      </c>
      <c r="F1437" s="63">
        <f>VLOOKUP(C1437,[2]面积!A:B,2,0)</f>
        <v>85.97</v>
      </c>
      <c r="G1437" s="57" t="str">
        <f>IF(OR(E1437="营业",E1437="装修中"),VLOOKUP(C1437,[2]当前组织架构!C:H,6,0),"")</f>
        <v>江远洋</v>
      </c>
      <c r="H1437" s="57" t="str">
        <f>IF(OR(E1437="营业",E1437="装修中"),VLOOKUP(C1437,[2]当前组织架构!C:H,5,0),"")</f>
        <v>胡肖肖</v>
      </c>
      <c r="I1437" s="58">
        <v>0</v>
      </c>
      <c r="J1437" s="58">
        <v>0</v>
      </c>
      <c r="K1437" s="58">
        <v>0</v>
      </c>
      <c r="L1437" s="58">
        <v>0</v>
      </c>
      <c r="M1437" s="58">
        <v>0</v>
      </c>
      <c r="N1437" s="58">
        <v>0</v>
      </c>
      <c r="O1437" s="58">
        <v>0</v>
      </c>
      <c r="P1437" s="58">
        <v>0</v>
      </c>
      <c r="Q1437" s="58">
        <v>0</v>
      </c>
      <c r="R1437" s="58">
        <v>0</v>
      </c>
      <c r="S1437" s="58">
        <v>0</v>
      </c>
      <c r="T1437" s="58">
        <v>0</v>
      </c>
      <c r="U1437" s="58">
        <v>0</v>
      </c>
      <c r="V1437" s="58">
        <v>0</v>
      </c>
      <c r="W1437" s="58">
        <v>0</v>
      </c>
      <c r="X1437" s="58">
        <v>0</v>
      </c>
      <c r="Y1437" s="58">
        <v>0</v>
      </c>
      <c r="Z1437" s="58">
        <v>0</v>
      </c>
      <c r="AA1437" s="58">
        <v>0</v>
      </c>
      <c r="AB1437" s="58">
        <v>0</v>
      </c>
      <c r="AC1437" s="58">
        <v>0</v>
      </c>
      <c r="AD1437" s="58">
        <v>0</v>
      </c>
      <c r="AE1437" s="58">
        <v>0</v>
      </c>
      <c r="AF1437" s="58">
        <v>0</v>
      </c>
      <c r="AG1437" s="58">
        <v>0</v>
      </c>
      <c r="AH1437" s="58">
        <v>0</v>
      </c>
      <c r="AI1437" s="58">
        <v>0</v>
      </c>
      <c r="AJ1437" s="58">
        <v>0</v>
      </c>
      <c r="AK1437" s="58">
        <v>0</v>
      </c>
      <c r="AL1437" s="58">
        <v>0</v>
      </c>
      <c r="AM1437" s="58">
        <v>0</v>
      </c>
      <c r="AN1437" s="58">
        <v>0</v>
      </c>
      <c r="AO1437" s="58">
        <v>0</v>
      </c>
      <c r="AP1437" s="58">
        <v>1000</v>
      </c>
      <c r="AQ1437" s="58">
        <v>0</v>
      </c>
      <c r="AR1437" s="58">
        <v>0</v>
      </c>
      <c r="AS1437" s="58">
        <v>0</v>
      </c>
      <c r="AT1437" s="58">
        <v>0</v>
      </c>
      <c r="AU1437" s="58">
        <v>0</v>
      </c>
      <c r="AV1437" s="58">
        <v>0</v>
      </c>
      <c r="AW1437" s="58">
        <v>1000</v>
      </c>
      <c r="AX1437" s="58">
        <v>0</v>
      </c>
      <c r="AY1437" s="58">
        <v>2063.2800000000002</v>
      </c>
      <c r="AZ1437" s="58">
        <v>2063.2800000000002</v>
      </c>
      <c r="BA1437" s="58">
        <v>-3063.28</v>
      </c>
    </row>
    <row r="1438" spans="1:53">
      <c r="A1438" s="56">
        <v>202408</v>
      </c>
      <c r="B1438" s="56" t="s">
        <v>531</v>
      </c>
      <c r="C1438" s="56" t="s">
        <v>212</v>
      </c>
      <c r="D1438" s="56" t="s">
        <v>211</v>
      </c>
      <c r="E1438" s="62" t="str">
        <f>VLOOKUP(C1438,'[2]2024年门店-截止10.31'!A:C,3,0)</f>
        <v>已闭店</v>
      </c>
      <c r="F1438" s="63">
        <f>VLOOKUP(C1438,[2]面积!A:B,2,0)</f>
        <v>151</v>
      </c>
      <c r="G1438" s="57" t="str">
        <f>IF(OR(E1438="营业",E1438="装修中"),VLOOKUP(C1438,[2]当前组织架构!C:H,6,0),"")</f>
        <v/>
      </c>
      <c r="H1438" s="57" t="str">
        <f>IF(OR(E1438="营业",E1438="装修中"),VLOOKUP(C1438,[2]当前组织架构!C:H,5,0),"")</f>
        <v/>
      </c>
      <c r="I1438" s="58">
        <v>0</v>
      </c>
      <c r="J1438" s="58">
        <v>0</v>
      </c>
      <c r="K1438" s="58">
        <v>0</v>
      </c>
      <c r="L1438" s="58">
        <v>52.2</v>
      </c>
      <c r="M1438" s="58">
        <v>0</v>
      </c>
      <c r="N1438" s="58">
        <v>0</v>
      </c>
      <c r="O1438" s="58">
        <v>0</v>
      </c>
      <c r="P1438" s="58">
        <v>0</v>
      </c>
      <c r="Q1438" s="58">
        <v>-0.53224991811881694</v>
      </c>
      <c r="R1438" s="58">
        <v>51.667750081881202</v>
      </c>
      <c r="S1438" s="58">
        <v>4.2418697902217399</v>
      </c>
      <c r="T1438" s="58">
        <v>0</v>
      </c>
      <c r="U1438" s="58">
        <v>100</v>
      </c>
      <c r="V1438" s="58">
        <v>155.90961987210301</v>
      </c>
      <c r="W1438" s="58">
        <v>-155.90961987210301</v>
      </c>
      <c r="X1438" s="58">
        <v>0</v>
      </c>
      <c r="Y1438" s="58">
        <v>0</v>
      </c>
      <c r="Z1438" s="58">
        <v>0</v>
      </c>
      <c r="AA1438" s="58">
        <v>0</v>
      </c>
      <c r="AB1438" s="58">
        <v>0</v>
      </c>
      <c r="AC1438" s="58">
        <v>0</v>
      </c>
      <c r="AD1438" s="58">
        <v>0</v>
      </c>
      <c r="AE1438" s="58">
        <v>10806.7</v>
      </c>
      <c r="AF1438" s="58">
        <v>26</v>
      </c>
      <c r="AG1438" s="58">
        <v>384.5</v>
      </c>
      <c r="AH1438" s="58">
        <v>250</v>
      </c>
      <c r="AI1438" s="58">
        <v>0</v>
      </c>
      <c r="AJ1438" s="58">
        <v>0</v>
      </c>
      <c r="AK1438" s="58">
        <v>0</v>
      </c>
      <c r="AL1438" s="58">
        <v>0</v>
      </c>
      <c r="AM1438" s="58">
        <v>0</v>
      </c>
      <c r="AN1438" s="58">
        <v>216.98</v>
      </c>
      <c r="AO1438" s="58">
        <v>0</v>
      </c>
      <c r="AP1438" s="58">
        <v>0</v>
      </c>
      <c r="AQ1438" s="58">
        <v>350</v>
      </c>
      <c r="AR1438" s="58">
        <v>0</v>
      </c>
      <c r="AS1438" s="58">
        <v>0</v>
      </c>
      <c r="AT1438" s="58">
        <v>0</v>
      </c>
      <c r="AU1438" s="58">
        <v>0</v>
      </c>
      <c r="AV1438" s="58">
        <v>0</v>
      </c>
      <c r="AW1438" s="58">
        <v>12034.18</v>
      </c>
      <c r="AX1438" s="58">
        <v>0</v>
      </c>
      <c r="AY1438" s="58">
        <v>0</v>
      </c>
      <c r="AZ1438" s="58">
        <v>0</v>
      </c>
      <c r="BA1438" s="58">
        <v>-12190.0896198721</v>
      </c>
    </row>
    <row r="1439" spans="1:53">
      <c r="A1439" s="56">
        <v>202408</v>
      </c>
      <c r="B1439" s="56" t="s">
        <v>531</v>
      </c>
      <c r="C1439" s="56" t="s">
        <v>224</v>
      </c>
      <c r="D1439" s="56" t="s">
        <v>223</v>
      </c>
      <c r="E1439" s="62" t="str">
        <f>VLOOKUP(C1439,'[2]2024年门店-截止10.31'!A:C,3,0)</f>
        <v>已闭店</v>
      </c>
      <c r="F1439" s="63">
        <f>VLOOKUP(C1439,[2]面积!A:B,2,0)</f>
        <v>112</v>
      </c>
      <c r="G1439" s="57" t="str">
        <f>IF(OR(E1439="营业",E1439="装修中"),VLOOKUP(C1439,[2]当前组织架构!C:H,6,0),"")</f>
        <v/>
      </c>
      <c r="H1439" s="57" t="str">
        <f>IF(OR(E1439="营业",E1439="装修中"),VLOOKUP(C1439,[2]当前组织架构!C:H,5,0),"")</f>
        <v/>
      </c>
      <c r="I1439" s="58">
        <v>0</v>
      </c>
      <c r="J1439" s="58">
        <v>0</v>
      </c>
      <c r="K1439" s="58">
        <v>0</v>
      </c>
      <c r="L1439" s="58">
        <v>0</v>
      </c>
      <c r="M1439" s="58">
        <v>0</v>
      </c>
      <c r="N1439" s="58">
        <v>0</v>
      </c>
      <c r="O1439" s="58">
        <v>0</v>
      </c>
      <c r="P1439" s="58">
        <v>0</v>
      </c>
      <c r="Q1439" s="58">
        <v>0</v>
      </c>
      <c r="R1439" s="58">
        <v>0</v>
      </c>
      <c r="S1439" s="58">
        <v>0</v>
      </c>
      <c r="T1439" s="58">
        <v>0</v>
      </c>
      <c r="U1439" s="58">
        <v>87.74</v>
      </c>
      <c r="V1439" s="58">
        <v>87.74</v>
      </c>
      <c r="W1439" s="58">
        <v>-87.74</v>
      </c>
      <c r="X1439" s="58">
        <v>0</v>
      </c>
      <c r="Y1439" s="58">
        <v>0</v>
      </c>
      <c r="Z1439" s="58">
        <v>0</v>
      </c>
      <c r="AA1439" s="58">
        <v>0</v>
      </c>
      <c r="AB1439" s="58">
        <v>0</v>
      </c>
      <c r="AC1439" s="58">
        <v>0</v>
      </c>
      <c r="AD1439" s="58">
        <v>0</v>
      </c>
      <c r="AE1439" s="58">
        <v>7902.24</v>
      </c>
      <c r="AF1439" s="58">
        <v>0</v>
      </c>
      <c r="AG1439" s="58">
        <v>0</v>
      </c>
      <c r="AH1439" s="58">
        <v>0</v>
      </c>
      <c r="AI1439" s="58">
        <v>0</v>
      </c>
      <c r="AJ1439" s="58">
        <v>0</v>
      </c>
      <c r="AK1439" s="58">
        <v>0</v>
      </c>
      <c r="AL1439" s="58">
        <v>0</v>
      </c>
      <c r="AM1439" s="58">
        <v>0</v>
      </c>
      <c r="AN1439" s="58">
        <v>2916.98</v>
      </c>
      <c r="AO1439" s="58">
        <v>0</v>
      </c>
      <c r="AP1439" s="58">
        <v>0</v>
      </c>
      <c r="AQ1439" s="58">
        <v>0</v>
      </c>
      <c r="AR1439" s="58">
        <v>0</v>
      </c>
      <c r="AS1439" s="58">
        <v>0</v>
      </c>
      <c r="AT1439" s="58">
        <v>0</v>
      </c>
      <c r="AU1439" s="58">
        <v>0</v>
      </c>
      <c r="AV1439" s="58">
        <v>0</v>
      </c>
      <c r="AW1439" s="58">
        <v>10819.22</v>
      </c>
      <c r="AX1439" s="58">
        <v>0</v>
      </c>
      <c r="AY1439" s="58">
        <v>0</v>
      </c>
      <c r="AZ1439" s="58">
        <v>0</v>
      </c>
      <c r="BA1439" s="58">
        <v>-10906.96</v>
      </c>
    </row>
    <row r="1440" spans="1:53">
      <c r="A1440" s="56">
        <v>202408</v>
      </c>
      <c r="B1440" s="56" t="s">
        <v>528</v>
      </c>
      <c r="C1440" s="56" t="s">
        <v>276</v>
      </c>
      <c r="D1440" s="56" t="s">
        <v>275</v>
      </c>
      <c r="E1440" s="62" t="str">
        <f>VLOOKUP(C1440,'[2]2024年门店-截止10.31'!A:C,3,0)</f>
        <v>已闭店</v>
      </c>
      <c r="F1440" s="63">
        <f>VLOOKUP(C1440,[2]面积!A:B,2,0)</f>
        <v>121.5</v>
      </c>
      <c r="G1440" s="57" t="str">
        <f>IF(OR(E1440="营业",E1440="装修中"),VLOOKUP(C1440,[2]当前组织架构!C:H,6,0),"")</f>
        <v/>
      </c>
      <c r="H1440" s="57" t="str">
        <f>IF(OR(E1440="营业",E1440="装修中"),VLOOKUP(C1440,[2]当前组织架构!C:H,5,0),"")</f>
        <v/>
      </c>
      <c r="I1440" s="58">
        <v>0</v>
      </c>
      <c r="J1440" s="58">
        <v>0</v>
      </c>
      <c r="K1440" s="58">
        <v>0</v>
      </c>
      <c r="L1440" s="58">
        <v>0</v>
      </c>
      <c r="M1440" s="58">
        <v>0</v>
      </c>
      <c r="N1440" s="58">
        <v>0</v>
      </c>
      <c r="O1440" s="58">
        <v>0</v>
      </c>
      <c r="P1440" s="58">
        <v>0</v>
      </c>
      <c r="Q1440" s="58">
        <v>0</v>
      </c>
      <c r="R1440" s="58">
        <v>0</v>
      </c>
      <c r="S1440" s="58">
        <v>0</v>
      </c>
      <c r="T1440" s="58">
        <v>0</v>
      </c>
      <c r="U1440" s="58">
        <v>0</v>
      </c>
      <c r="V1440" s="58">
        <v>0</v>
      </c>
      <c r="W1440" s="58">
        <v>0</v>
      </c>
      <c r="X1440" s="58">
        <v>0</v>
      </c>
      <c r="Y1440" s="58">
        <v>0</v>
      </c>
      <c r="Z1440" s="58">
        <v>0</v>
      </c>
      <c r="AA1440" s="58">
        <v>0</v>
      </c>
      <c r="AB1440" s="58">
        <v>0</v>
      </c>
      <c r="AC1440" s="58">
        <v>0</v>
      </c>
      <c r="AD1440" s="58">
        <v>0</v>
      </c>
      <c r="AE1440" s="58">
        <v>0</v>
      </c>
      <c r="AF1440" s="58">
        <v>0</v>
      </c>
      <c r="AG1440" s="58">
        <v>250</v>
      </c>
      <c r="AH1440" s="58">
        <v>-376</v>
      </c>
      <c r="AI1440" s="58">
        <v>0</v>
      </c>
      <c r="AJ1440" s="58">
        <v>0</v>
      </c>
      <c r="AK1440" s="58">
        <v>0</v>
      </c>
      <c r="AL1440" s="58">
        <v>0</v>
      </c>
      <c r="AM1440" s="58">
        <v>0</v>
      </c>
      <c r="AN1440" s="58">
        <v>1458.49</v>
      </c>
      <c r="AO1440" s="58">
        <v>0</v>
      </c>
      <c r="AP1440" s="58">
        <v>0</v>
      </c>
      <c r="AQ1440" s="58">
        <v>100</v>
      </c>
      <c r="AR1440" s="58">
        <v>0</v>
      </c>
      <c r="AS1440" s="58">
        <v>0</v>
      </c>
      <c r="AT1440" s="58">
        <v>0</v>
      </c>
      <c r="AU1440" s="58">
        <v>0</v>
      </c>
      <c r="AV1440" s="58">
        <v>0</v>
      </c>
      <c r="AW1440" s="58">
        <v>1432.49</v>
      </c>
      <c r="AX1440" s="58">
        <v>0</v>
      </c>
      <c r="AY1440" s="58">
        <v>0</v>
      </c>
      <c r="AZ1440" s="58">
        <v>0</v>
      </c>
      <c r="BA1440" s="58">
        <v>-1432.49</v>
      </c>
    </row>
    <row r="1441" spans="1:53">
      <c r="A1441" s="56">
        <v>202408</v>
      </c>
      <c r="B1441" s="56" t="s">
        <v>528</v>
      </c>
      <c r="C1441" s="56" t="s">
        <v>252</v>
      </c>
      <c r="D1441" s="56" t="s">
        <v>251</v>
      </c>
      <c r="E1441" s="62" t="str">
        <f>VLOOKUP(C1441,'[2]2024年门店-截止10.31'!A:C,3,0)</f>
        <v>已闭店</v>
      </c>
      <c r="F1441" s="63">
        <f>VLOOKUP(C1441,[2]面积!A:B,2,0)</f>
        <v>74.5</v>
      </c>
      <c r="G1441" s="57" t="str">
        <f>IF(OR(E1441="营业",E1441="装修中"),VLOOKUP(C1441,[2]当前组织架构!C:H,6,0),"")</f>
        <v/>
      </c>
      <c r="H1441" s="57" t="str">
        <f>IF(OR(E1441="营业",E1441="装修中"),VLOOKUP(C1441,[2]当前组织架构!C:H,5,0),"")</f>
        <v/>
      </c>
      <c r="I1441" s="58">
        <v>0</v>
      </c>
      <c r="J1441" s="58">
        <v>0</v>
      </c>
      <c r="K1441" s="58">
        <v>0</v>
      </c>
      <c r="L1441" s="58">
        <v>0</v>
      </c>
      <c r="M1441" s="58">
        <v>0</v>
      </c>
      <c r="N1441" s="58">
        <v>0</v>
      </c>
      <c r="O1441" s="58">
        <v>0</v>
      </c>
      <c r="P1441" s="58">
        <v>0</v>
      </c>
      <c r="Q1441" s="58">
        <v>0</v>
      </c>
      <c r="R1441" s="58">
        <v>0</v>
      </c>
      <c r="S1441" s="58">
        <v>0</v>
      </c>
      <c r="T1441" s="58">
        <v>0</v>
      </c>
      <c r="U1441" s="58">
        <v>2110.09</v>
      </c>
      <c r="V1441" s="58">
        <v>2110.09</v>
      </c>
      <c r="W1441" s="58">
        <v>-2110.09</v>
      </c>
      <c r="X1441" s="58">
        <v>0</v>
      </c>
      <c r="Y1441" s="58">
        <v>0</v>
      </c>
      <c r="Z1441" s="58">
        <v>0</v>
      </c>
      <c r="AA1441" s="58">
        <v>0</v>
      </c>
      <c r="AB1441" s="58">
        <v>0</v>
      </c>
      <c r="AC1441" s="58">
        <v>0</v>
      </c>
      <c r="AD1441" s="58">
        <v>0</v>
      </c>
      <c r="AE1441" s="58">
        <v>0</v>
      </c>
      <c r="AF1441" s="58">
        <v>0</v>
      </c>
      <c r="AG1441" s="58">
        <v>0</v>
      </c>
      <c r="AH1441" s="58">
        <v>0</v>
      </c>
      <c r="AI1441" s="58">
        <v>0</v>
      </c>
      <c r="AJ1441" s="58">
        <v>0</v>
      </c>
      <c r="AK1441" s="58">
        <v>0</v>
      </c>
      <c r="AL1441" s="58">
        <v>0</v>
      </c>
      <c r="AM1441" s="58">
        <v>0</v>
      </c>
      <c r="AN1441" s="58">
        <v>594.34</v>
      </c>
      <c r="AO1441" s="58">
        <v>0</v>
      </c>
      <c r="AP1441" s="58">
        <v>0</v>
      </c>
      <c r="AQ1441" s="58">
        <v>0</v>
      </c>
      <c r="AR1441" s="58">
        <v>0</v>
      </c>
      <c r="AS1441" s="58">
        <v>0</v>
      </c>
      <c r="AT1441" s="58">
        <v>0</v>
      </c>
      <c r="AU1441" s="58">
        <v>0</v>
      </c>
      <c r="AV1441" s="58">
        <v>0</v>
      </c>
      <c r="AW1441" s="58">
        <v>594.34</v>
      </c>
      <c r="AX1441" s="58">
        <v>0</v>
      </c>
      <c r="AY1441" s="58">
        <v>0</v>
      </c>
      <c r="AZ1441" s="58">
        <v>0</v>
      </c>
      <c r="BA1441" s="58">
        <v>-2704.43</v>
      </c>
    </row>
    <row r="1442" spans="1:53">
      <c r="A1442" s="56">
        <v>202408</v>
      </c>
      <c r="B1442" s="56" t="s">
        <v>531</v>
      </c>
      <c r="C1442" s="56" t="s">
        <v>444</v>
      </c>
      <c r="D1442" s="56" t="s">
        <v>173</v>
      </c>
      <c r="E1442" s="62" t="str">
        <f>VLOOKUP(C1442,'[2]2024年门店-截止10.31'!A:C,3,0)</f>
        <v>已闭店</v>
      </c>
      <c r="F1442" s="63">
        <f>VLOOKUP(C1442,[2]面积!A:B,2,0)</f>
        <v>119.8</v>
      </c>
      <c r="G1442" s="57" t="str">
        <f>IF(OR(E1442="营业",E1442="装修中"),VLOOKUP(C1442,[2]当前组织架构!C:H,6,0),"")</f>
        <v/>
      </c>
      <c r="H1442" s="57" t="str">
        <f>IF(OR(E1442="营业",E1442="装修中"),VLOOKUP(C1442,[2]当前组织架构!C:H,5,0),"")</f>
        <v/>
      </c>
      <c r="I1442" s="58">
        <v>0</v>
      </c>
      <c r="J1442" s="58">
        <v>0</v>
      </c>
      <c r="K1442" s="58">
        <v>0</v>
      </c>
      <c r="L1442" s="58">
        <v>0</v>
      </c>
      <c r="M1442" s="58">
        <v>0</v>
      </c>
      <c r="N1442" s="58">
        <v>0</v>
      </c>
      <c r="O1442" s="58">
        <v>0</v>
      </c>
      <c r="P1442" s="58">
        <v>0</v>
      </c>
      <c r="Q1442" s="58">
        <v>0</v>
      </c>
      <c r="R1442" s="58">
        <v>0</v>
      </c>
      <c r="S1442" s="58">
        <v>0</v>
      </c>
      <c r="T1442" s="58">
        <v>0</v>
      </c>
      <c r="U1442" s="58">
        <v>0</v>
      </c>
      <c r="V1442" s="58">
        <v>0</v>
      </c>
      <c r="W1442" s="58">
        <v>0</v>
      </c>
      <c r="X1442" s="58">
        <v>0</v>
      </c>
      <c r="Y1442" s="58">
        <v>0</v>
      </c>
      <c r="Z1442" s="58">
        <v>0</v>
      </c>
      <c r="AA1442" s="58">
        <v>0</v>
      </c>
      <c r="AB1442" s="58">
        <v>0</v>
      </c>
      <c r="AC1442" s="58">
        <v>0</v>
      </c>
      <c r="AD1442" s="58">
        <v>0</v>
      </c>
      <c r="AE1442" s="58">
        <v>0</v>
      </c>
      <c r="AF1442" s="58">
        <v>0</v>
      </c>
      <c r="AG1442" s="58">
        <v>0</v>
      </c>
      <c r="AH1442" s="58">
        <v>0</v>
      </c>
      <c r="AI1442" s="58">
        <v>0</v>
      </c>
      <c r="AJ1442" s="58">
        <v>0</v>
      </c>
      <c r="AK1442" s="58">
        <v>0</v>
      </c>
      <c r="AL1442" s="58">
        <v>0</v>
      </c>
      <c r="AM1442" s="58">
        <v>0</v>
      </c>
      <c r="AN1442" s="58">
        <v>0</v>
      </c>
      <c r="AO1442" s="58">
        <v>0</v>
      </c>
      <c r="AP1442" s="58">
        <v>0</v>
      </c>
      <c r="AQ1442" s="58">
        <v>0</v>
      </c>
      <c r="AR1442" s="58">
        <v>0</v>
      </c>
      <c r="AS1442" s="58">
        <v>0</v>
      </c>
      <c r="AT1442" s="58">
        <v>0</v>
      </c>
      <c r="AU1442" s="58">
        <v>0</v>
      </c>
      <c r="AV1442" s="58">
        <v>0</v>
      </c>
      <c r="AW1442" s="58">
        <v>0</v>
      </c>
      <c r="AX1442" s="58">
        <v>0</v>
      </c>
      <c r="AY1442" s="58">
        <v>0</v>
      </c>
      <c r="AZ1442" s="58">
        <v>0</v>
      </c>
      <c r="BA1442" s="58">
        <v>0</v>
      </c>
    </row>
    <row r="1443" spans="1:53">
      <c r="A1443" s="56">
        <v>202408</v>
      </c>
      <c r="B1443" s="56" t="s">
        <v>531</v>
      </c>
      <c r="C1443" s="56" t="s">
        <v>186</v>
      </c>
      <c r="D1443" s="56" t="s">
        <v>185</v>
      </c>
      <c r="E1443" s="62" t="str">
        <f>VLOOKUP(C1443,'[2]2024年门店-截止10.31'!A:C,3,0)</f>
        <v>已闭店</v>
      </c>
      <c r="F1443" s="63">
        <f>VLOOKUP(C1443,[2]面积!A:B,2,0)</f>
        <v>78</v>
      </c>
      <c r="G1443" s="57" t="str">
        <f>IF(OR(E1443="营业",E1443="装修中"),VLOOKUP(C1443,[2]当前组织架构!C:H,6,0),"")</f>
        <v/>
      </c>
      <c r="H1443" s="57" t="str">
        <f>IF(OR(E1443="营业",E1443="装修中"),VLOOKUP(C1443,[2]当前组织架构!C:H,5,0),"")</f>
        <v/>
      </c>
      <c r="I1443" s="58">
        <v>0</v>
      </c>
      <c r="J1443" s="58">
        <v>0</v>
      </c>
      <c r="K1443" s="58">
        <v>0</v>
      </c>
      <c r="L1443" s="58">
        <v>0</v>
      </c>
      <c r="M1443" s="58">
        <v>0</v>
      </c>
      <c r="N1443" s="58">
        <v>0</v>
      </c>
      <c r="O1443" s="58">
        <v>0</v>
      </c>
      <c r="P1443" s="58">
        <v>0</v>
      </c>
      <c r="Q1443" s="58">
        <v>0</v>
      </c>
      <c r="R1443" s="58">
        <v>0</v>
      </c>
      <c r="S1443" s="58">
        <v>0</v>
      </c>
      <c r="T1443" s="58">
        <v>0</v>
      </c>
      <c r="U1443" s="58">
        <v>8.9600000000000009</v>
      </c>
      <c r="V1443" s="58">
        <v>8.9600000000000009</v>
      </c>
      <c r="W1443" s="58">
        <v>-8.9600000000000009</v>
      </c>
      <c r="X1443" s="58">
        <v>0</v>
      </c>
      <c r="Y1443" s="58">
        <v>0</v>
      </c>
      <c r="Z1443" s="58">
        <v>0</v>
      </c>
      <c r="AA1443" s="58">
        <v>0</v>
      </c>
      <c r="AB1443" s="58">
        <v>0</v>
      </c>
      <c r="AC1443" s="58">
        <v>0</v>
      </c>
      <c r="AD1443" s="58">
        <v>0</v>
      </c>
      <c r="AE1443" s="58">
        <v>0</v>
      </c>
      <c r="AF1443" s="58">
        <v>131.19999999999999</v>
      </c>
      <c r="AG1443" s="58">
        <v>123</v>
      </c>
      <c r="AH1443" s="58">
        <v>258.2</v>
      </c>
      <c r="AI1443" s="58">
        <v>222</v>
      </c>
      <c r="AJ1443" s="58">
        <v>0</v>
      </c>
      <c r="AK1443" s="58">
        <v>0</v>
      </c>
      <c r="AL1443" s="58">
        <v>0</v>
      </c>
      <c r="AM1443" s="58">
        <v>0</v>
      </c>
      <c r="AN1443" s="58">
        <v>457.55</v>
      </c>
      <c r="AO1443" s="58">
        <v>0</v>
      </c>
      <c r="AP1443" s="58">
        <v>0</v>
      </c>
      <c r="AQ1443" s="58">
        <v>150</v>
      </c>
      <c r="AR1443" s="58">
        <v>0</v>
      </c>
      <c r="AS1443" s="58">
        <v>0</v>
      </c>
      <c r="AT1443" s="58">
        <v>0</v>
      </c>
      <c r="AU1443" s="58">
        <v>0</v>
      </c>
      <c r="AV1443" s="58">
        <v>0</v>
      </c>
      <c r="AW1443" s="58">
        <v>1341.95</v>
      </c>
      <c r="AX1443" s="58">
        <v>0</v>
      </c>
      <c r="AY1443" s="58">
        <v>0</v>
      </c>
      <c r="AZ1443" s="58">
        <v>0</v>
      </c>
      <c r="BA1443" s="58">
        <v>-1350.91</v>
      </c>
    </row>
    <row r="1444" spans="1:53">
      <c r="A1444" s="56">
        <v>202408</v>
      </c>
      <c r="B1444" s="56" t="s">
        <v>528</v>
      </c>
      <c r="C1444" s="56" t="s">
        <v>102</v>
      </c>
      <c r="D1444" s="56" t="s">
        <v>101</v>
      </c>
      <c r="E1444" s="62" t="str">
        <f>VLOOKUP(C1444,'[2]2024年门店-截止10.31'!A:C,3,0)</f>
        <v>已闭店</v>
      </c>
      <c r="F1444" s="63">
        <f>VLOOKUP(C1444,[2]面积!A:B,2,0)</f>
        <v>87.1</v>
      </c>
      <c r="G1444" s="57" t="str">
        <f>IF(OR(E1444="营业",E1444="装修中"),VLOOKUP(C1444,[2]当前组织架构!C:H,6,0),"")</f>
        <v/>
      </c>
      <c r="H1444" s="57" t="str">
        <f>IF(OR(E1444="营业",E1444="装修中"),VLOOKUP(C1444,[2]当前组织架构!C:H,5,0),"")</f>
        <v/>
      </c>
      <c r="I1444" s="58">
        <v>0</v>
      </c>
      <c r="J1444" s="58">
        <v>0</v>
      </c>
      <c r="K1444" s="58">
        <v>0</v>
      </c>
      <c r="L1444" s="58">
        <v>0</v>
      </c>
      <c r="M1444" s="58">
        <v>0</v>
      </c>
      <c r="N1444" s="58">
        <v>0</v>
      </c>
      <c r="O1444" s="58">
        <v>0</v>
      </c>
      <c r="P1444" s="58">
        <v>0</v>
      </c>
      <c r="Q1444" s="58">
        <v>0</v>
      </c>
      <c r="R1444" s="58">
        <v>0</v>
      </c>
      <c r="S1444" s="58">
        <v>0</v>
      </c>
      <c r="T1444" s="58">
        <v>0</v>
      </c>
      <c r="U1444" s="58">
        <v>0</v>
      </c>
      <c r="V1444" s="58">
        <v>0</v>
      </c>
      <c r="W1444" s="58">
        <v>0</v>
      </c>
      <c r="X1444" s="58">
        <v>0</v>
      </c>
      <c r="Y1444" s="58">
        <v>0</v>
      </c>
      <c r="Z1444" s="58">
        <v>0</v>
      </c>
      <c r="AA1444" s="58">
        <v>0</v>
      </c>
      <c r="AB1444" s="58">
        <v>0</v>
      </c>
      <c r="AC1444" s="58">
        <v>0</v>
      </c>
      <c r="AD1444" s="58">
        <v>0</v>
      </c>
      <c r="AE1444" s="58">
        <v>0</v>
      </c>
      <c r="AF1444" s="58">
        <v>0</v>
      </c>
      <c r="AG1444" s="58">
        <v>82.3</v>
      </c>
      <c r="AH1444" s="58">
        <v>0</v>
      </c>
      <c r="AI1444" s="58">
        <v>0</v>
      </c>
      <c r="AJ1444" s="58">
        <v>0</v>
      </c>
      <c r="AK1444" s="58">
        <v>0</v>
      </c>
      <c r="AL1444" s="58">
        <v>0</v>
      </c>
      <c r="AM1444" s="58">
        <v>0</v>
      </c>
      <c r="AN1444" s="58">
        <v>188.68</v>
      </c>
      <c r="AO1444" s="58">
        <v>0</v>
      </c>
      <c r="AP1444" s="58">
        <v>0</v>
      </c>
      <c r="AQ1444" s="58">
        <v>0</v>
      </c>
      <c r="AR1444" s="58">
        <v>0</v>
      </c>
      <c r="AS1444" s="58">
        <v>0</v>
      </c>
      <c r="AT1444" s="58">
        <v>0</v>
      </c>
      <c r="AU1444" s="58">
        <v>0</v>
      </c>
      <c r="AV1444" s="58">
        <v>0</v>
      </c>
      <c r="AW1444" s="58">
        <v>270.98</v>
      </c>
      <c r="AX1444" s="58">
        <v>0</v>
      </c>
      <c r="AY1444" s="58">
        <v>0</v>
      </c>
      <c r="AZ1444" s="58">
        <v>0</v>
      </c>
      <c r="BA1444" s="58">
        <v>-270.98</v>
      </c>
    </row>
    <row r="1445" spans="1:53">
      <c r="A1445" s="56">
        <v>202408</v>
      </c>
      <c r="B1445" s="56" t="s">
        <v>528</v>
      </c>
      <c r="C1445" s="56" t="s">
        <v>53</v>
      </c>
      <c r="D1445" s="56" t="s">
        <v>52</v>
      </c>
      <c r="E1445" s="62" t="str">
        <f>VLOOKUP(C1445,'[2]2024年门店-截止10.31'!A:C,3,0)</f>
        <v>已闭店</v>
      </c>
      <c r="F1445" s="63">
        <f>VLOOKUP(C1445,[2]面积!A:B,2,0)</f>
        <v>80</v>
      </c>
      <c r="G1445" s="57" t="str">
        <f>IF(OR(E1445="营业",E1445="装修中"),VLOOKUP(C1445,[2]当前组织架构!C:H,6,0),"")</f>
        <v/>
      </c>
      <c r="H1445" s="57" t="str">
        <f>IF(OR(E1445="营业",E1445="装修中"),VLOOKUP(C1445,[2]当前组织架构!C:H,5,0),"")</f>
        <v/>
      </c>
      <c r="I1445" s="58">
        <v>0</v>
      </c>
      <c r="J1445" s="58">
        <v>0</v>
      </c>
      <c r="K1445" s="58">
        <v>0</v>
      </c>
      <c r="L1445" s="58">
        <v>0</v>
      </c>
      <c r="M1445" s="58">
        <v>0</v>
      </c>
      <c r="N1445" s="58">
        <v>0</v>
      </c>
      <c r="O1445" s="58">
        <v>0</v>
      </c>
      <c r="P1445" s="58">
        <v>0</v>
      </c>
      <c r="Q1445" s="58">
        <v>0</v>
      </c>
      <c r="R1445" s="58">
        <v>0</v>
      </c>
      <c r="S1445" s="58">
        <v>0</v>
      </c>
      <c r="T1445" s="58">
        <v>0</v>
      </c>
      <c r="U1445" s="58">
        <v>0</v>
      </c>
      <c r="V1445" s="58">
        <v>0</v>
      </c>
      <c r="W1445" s="58">
        <v>0</v>
      </c>
      <c r="X1445" s="58">
        <v>0</v>
      </c>
      <c r="Y1445" s="58">
        <v>0</v>
      </c>
      <c r="Z1445" s="58">
        <v>0</v>
      </c>
      <c r="AA1445" s="58">
        <v>0</v>
      </c>
      <c r="AB1445" s="58">
        <v>0</v>
      </c>
      <c r="AC1445" s="58">
        <v>0</v>
      </c>
      <c r="AD1445" s="58">
        <v>0</v>
      </c>
      <c r="AE1445" s="58">
        <v>0</v>
      </c>
      <c r="AF1445" s="58">
        <v>0</v>
      </c>
      <c r="AG1445" s="58">
        <v>0</v>
      </c>
      <c r="AH1445" s="58">
        <v>0</v>
      </c>
      <c r="AI1445" s="58">
        <v>88.49</v>
      </c>
      <c r="AJ1445" s="58">
        <v>0</v>
      </c>
      <c r="AK1445" s="58">
        <v>0</v>
      </c>
      <c r="AL1445" s="58">
        <v>0</v>
      </c>
      <c r="AM1445" s="58">
        <v>0</v>
      </c>
      <c r="AN1445" s="58">
        <v>245.28</v>
      </c>
      <c r="AO1445" s="58">
        <v>0</v>
      </c>
      <c r="AP1445" s="58">
        <v>0</v>
      </c>
      <c r="AQ1445" s="58">
        <v>50</v>
      </c>
      <c r="AR1445" s="58">
        <v>0</v>
      </c>
      <c r="AS1445" s="58">
        <v>0</v>
      </c>
      <c r="AT1445" s="58">
        <v>0</v>
      </c>
      <c r="AU1445" s="58">
        <v>0</v>
      </c>
      <c r="AV1445" s="58">
        <v>0</v>
      </c>
      <c r="AW1445" s="58">
        <v>383.77</v>
      </c>
      <c r="AX1445" s="58">
        <v>0</v>
      </c>
      <c r="AY1445" s="58">
        <v>0</v>
      </c>
      <c r="AZ1445" s="58">
        <v>0</v>
      </c>
      <c r="BA1445" s="58">
        <v>-383.77</v>
      </c>
    </row>
    <row r="1446" spans="1:53">
      <c r="A1446" s="56">
        <v>202408</v>
      </c>
      <c r="B1446" s="56" t="s">
        <v>528</v>
      </c>
      <c r="C1446" s="56" t="s">
        <v>248</v>
      </c>
      <c r="D1446" s="56" t="s">
        <v>247</v>
      </c>
      <c r="E1446" s="62" t="str">
        <f>VLOOKUP(C1446,'[2]2024年门店-截止10.31'!A:C,3,0)</f>
        <v>已闭店</v>
      </c>
      <c r="F1446" s="63">
        <f>VLOOKUP(C1446,[2]面积!A:B,2,0)</f>
        <v>81.34</v>
      </c>
      <c r="G1446" s="57" t="str">
        <f>IF(OR(E1446="营业",E1446="装修中"),VLOOKUP(C1446,[2]当前组织架构!C:H,6,0),"")</f>
        <v/>
      </c>
      <c r="H1446" s="57" t="str">
        <f>IF(OR(E1446="营业",E1446="装修中"),VLOOKUP(C1446,[2]当前组织架构!C:H,5,0),"")</f>
        <v/>
      </c>
      <c r="I1446" s="58">
        <v>0</v>
      </c>
      <c r="J1446" s="58">
        <v>0</v>
      </c>
      <c r="K1446" s="58">
        <v>0</v>
      </c>
      <c r="L1446" s="58">
        <v>0</v>
      </c>
      <c r="M1446" s="58">
        <v>0</v>
      </c>
      <c r="N1446" s="58">
        <v>0</v>
      </c>
      <c r="O1446" s="58">
        <v>0</v>
      </c>
      <c r="P1446" s="58">
        <v>0</v>
      </c>
      <c r="Q1446" s="58">
        <v>0</v>
      </c>
      <c r="R1446" s="58">
        <v>0</v>
      </c>
      <c r="S1446" s="58">
        <v>0</v>
      </c>
      <c r="T1446" s="58">
        <v>0</v>
      </c>
      <c r="U1446" s="58">
        <v>0</v>
      </c>
      <c r="V1446" s="58">
        <v>0</v>
      </c>
      <c r="W1446" s="58">
        <v>0</v>
      </c>
      <c r="X1446" s="58">
        <v>0</v>
      </c>
      <c r="Y1446" s="58">
        <v>0</v>
      </c>
      <c r="Z1446" s="58">
        <v>0</v>
      </c>
      <c r="AA1446" s="58">
        <v>0</v>
      </c>
      <c r="AB1446" s="58">
        <v>0</v>
      </c>
      <c r="AC1446" s="58">
        <v>0</v>
      </c>
      <c r="AD1446" s="58">
        <v>0</v>
      </c>
      <c r="AE1446" s="58">
        <v>0</v>
      </c>
      <c r="AF1446" s="58">
        <v>0</v>
      </c>
      <c r="AG1446" s="58">
        <v>0</v>
      </c>
      <c r="AH1446" s="58">
        <v>0</v>
      </c>
      <c r="AI1446" s="58">
        <v>500</v>
      </c>
      <c r="AJ1446" s="58">
        <v>0</v>
      </c>
      <c r="AK1446" s="58">
        <v>0</v>
      </c>
      <c r="AL1446" s="58">
        <v>0</v>
      </c>
      <c r="AM1446" s="58">
        <v>0</v>
      </c>
      <c r="AN1446" s="58">
        <v>0</v>
      </c>
      <c r="AO1446" s="58">
        <v>0</v>
      </c>
      <c r="AP1446" s="58">
        <v>0</v>
      </c>
      <c r="AQ1446" s="58">
        <v>0</v>
      </c>
      <c r="AR1446" s="58">
        <v>0</v>
      </c>
      <c r="AS1446" s="58">
        <v>0</v>
      </c>
      <c r="AT1446" s="58">
        <v>0</v>
      </c>
      <c r="AU1446" s="58">
        <v>0</v>
      </c>
      <c r="AV1446" s="58">
        <v>0</v>
      </c>
      <c r="AW1446" s="58">
        <v>500</v>
      </c>
      <c r="AX1446" s="58">
        <v>0</v>
      </c>
      <c r="AY1446" s="58">
        <v>0</v>
      </c>
      <c r="AZ1446" s="58">
        <v>0</v>
      </c>
      <c r="BA1446" s="58">
        <v>-500</v>
      </c>
    </row>
    <row r="1447" spans="1:53">
      <c r="A1447" s="56">
        <v>202408</v>
      </c>
      <c r="B1447" s="56" t="s">
        <v>528</v>
      </c>
      <c r="C1447" s="56" t="s">
        <v>270</v>
      </c>
      <c r="D1447" s="56" t="s">
        <v>269</v>
      </c>
      <c r="E1447" s="62" t="str">
        <f>VLOOKUP(C1447,'[2]2024年门店-截止10.31'!A:C,3,0)</f>
        <v>已闭店</v>
      </c>
      <c r="F1447" s="63">
        <f>VLOOKUP(C1447,[2]面积!A:B,2,0)</f>
        <v>177.86</v>
      </c>
      <c r="G1447" s="57" t="str">
        <f>IF(OR(E1447="营业",E1447="装修中"),VLOOKUP(C1447,[2]当前组织架构!C:H,6,0),"")</f>
        <v/>
      </c>
      <c r="H1447" s="57" t="str">
        <f>IF(OR(E1447="营业",E1447="装修中"),VLOOKUP(C1447,[2]当前组织架构!C:H,5,0),"")</f>
        <v/>
      </c>
      <c r="I1447" s="58">
        <v>0</v>
      </c>
      <c r="J1447" s="58">
        <v>0</v>
      </c>
      <c r="K1447" s="58">
        <v>0</v>
      </c>
      <c r="L1447" s="58">
        <v>0</v>
      </c>
      <c r="M1447" s="58">
        <v>0</v>
      </c>
      <c r="N1447" s="58">
        <v>0</v>
      </c>
      <c r="O1447" s="58">
        <v>0</v>
      </c>
      <c r="P1447" s="58">
        <v>0</v>
      </c>
      <c r="Q1447" s="58">
        <v>0</v>
      </c>
      <c r="R1447" s="58">
        <v>0</v>
      </c>
      <c r="S1447" s="58">
        <v>0</v>
      </c>
      <c r="T1447" s="58">
        <v>0</v>
      </c>
      <c r="U1447" s="58">
        <v>0</v>
      </c>
      <c r="V1447" s="58">
        <v>0</v>
      </c>
      <c r="W1447" s="58">
        <v>0</v>
      </c>
      <c r="X1447" s="58">
        <v>0</v>
      </c>
      <c r="Y1447" s="58">
        <v>0</v>
      </c>
      <c r="Z1447" s="58">
        <v>0</v>
      </c>
      <c r="AA1447" s="58">
        <v>0</v>
      </c>
      <c r="AB1447" s="58">
        <v>0</v>
      </c>
      <c r="AC1447" s="58">
        <v>0</v>
      </c>
      <c r="AD1447" s="58">
        <v>0</v>
      </c>
      <c r="AE1447" s="58">
        <v>0</v>
      </c>
      <c r="AF1447" s="58">
        <v>0</v>
      </c>
      <c r="AG1447" s="58">
        <v>0</v>
      </c>
      <c r="AH1447" s="58">
        <v>0</v>
      </c>
      <c r="AI1447" s="58">
        <v>0</v>
      </c>
      <c r="AJ1447" s="58">
        <v>0</v>
      </c>
      <c r="AK1447" s="58">
        <v>0</v>
      </c>
      <c r="AL1447" s="58">
        <v>0</v>
      </c>
      <c r="AM1447" s="58">
        <v>0</v>
      </c>
      <c r="AN1447" s="58">
        <v>0</v>
      </c>
      <c r="AO1447" s="58">
        <v>0</v>
      </c>
      <c r="AP1447" s="58">
        <v>0</v>
      </c>
      <c r="AQ1447" s="58">
        <v>0</v>
      </c>
      <c r="AR1447" s="58">
        <v>0</v>
      </c>
      <c r="AS1447" s="58">
        <v>0</v>
      </c>
      <c r="AT1447" s="58">
        <v>0</v>
      </c>
      <c r="AU1447" s="58">
        <v>0</v>
      </c>
      <c r="AV1447" s="58">
        <v>0</v>
      </c>
      <c r="AW1447" s="58">
        <v>0</v>
      </c>
      <c r="AX1447" s="58">
        <v>0</v>
      </c>
      <c r="AY1447" s="58">
        <v>0</v>
      </c>
      <c r="AZ1447" s="58">
        <v>0</v>
      </c>
      <c r="BA1447" s="58">
        <v>0</v>
      </c>
    </row>
    <row r="1448" spans="1:53">
      <c r="A1448" s="56">
        <v>202408</v>
      </c>
      <c r="B1448" s="56" t="s">
        <v>528</v>
      </c>
      <c r="C1448" s="56" t="s">
        <v>62</v>
      </c>
      <c r="D1448" s="56" t="s">
        <v>61</v>
      </c>
      <c r="E1448" s="62" t="str">
        <f>VLOOKUP(C1448,'[2]2024年门店-截止10.31'!A:C,3,0)</f>
        <v>已闭店</v>
      </c>
      <c r="F1448" s="63">
        <f>VLOOKUP(C1448,[2]面积!A:B,2,0)</f>
        <v>153</v>
      </c>
      <c r="G1448" s="57" t="str">
        <f>IF(OR(E1448="营业",E1448="装修中"),VLOOKUP(C1448,[2]当前组织架构!C:H,6,0),"")</f>
        <v/>
      </c>
      <c r="H1448" s="57" t="str">
        <f>IF(OR(E1448="营业",E1448="装修中"),VLOOKUP(C1448,[2]当前组织架构!C:H,5,0),"")</f>
        <v/>
      </c>
      <c r="I1448" s="58">
        <v>0</v>
      </c>
      <c r="J1448" s="58">
        <v>0</v>
      </c>
      <c r="K1448" s="58">
        <v>0</v>
      </c>
      <c r="L1448" s="58">
        <v>0</v>
      </c>
      <c r="M1448" s="58">
        <v>0</v>
      </c>
      <c r="N1448" s="58">
        <v>0</v>
      </c>
      <c r="O1448" s="58">
        <v>0</v>
      </c>
      <c r="P1448" s="58">
        <v>0</v>
      </c>
      <c r="Q1448" s="58">
        <v>0</v>
      </c>
      <c r="R1448" s="58">
        <v>0</v>
      </c>
      <c r="S1448" s="58">
        <v>0</v>
      </c>
      <c r="T1448" s="58">
        <v>0</v>
      </c>
      <c r="U1448" s="58">
        <v>0</v>
      </c>
      <c r="V1448" s="58">
        <v>0</v>
      </c>
      <c r="W1448" s="58">
        <v>0</v>
      </c>
      <c r="X1448" s="58">
        <v>0</v>
      </c>
      <c r="Y1448" s="58">
        <v>0</v>
      </c>
      <c r="Z1448" s="58">
        <v>0</v>
      </c>
      <c r="AA1448" s="58">
        <v>0</v>
      </c>
      <c r="AB1448" s="58">
        <v>0</v>
      </c>
      <c r="AC1448" s="58">
        <v>0</v>
      </c>
      <c r="AD1448" s="58">
        <v>0</v>
      </c>
      <c r="AE1448" s="58">
        <v>0</v>
      </c>
      <c r="AF1448" s="58">
        <v>0</v>
      </c>
      <c r="AG1448" s="58">
        <v>0</v>
      </c>
      <c r="AH1448" s="58">
        <v>0</v>
      </c>
      <c r="AI1448" s="58">
        <v>0</v>
      </c>
      <c r="AJ1448" s="58">
        <v>0</v>
      </c>
      <c r="AK1448" s="58">
        <v>0</v>
      </c>
      <c r="AL1448" s="58">
        <v>0</v>
      </c>
      <c r="AM1448" s="58">
        <v>0</v>
      </c>
      <c r="AN1448" s="58">
        <v>0</v>
      </c>
      <c r="AO1448" s="58">
        <v>0</v>
      </c>
      <c r="AP1448" s="58">
        <v>0</v>
      </c>
      <c r="AQ1448" s="58">
        <v>0</v>
      </c>
      <c r="AR1448" s="58">
        <v>0</v>
      </c>
      <c r="AS1448" s="58">
        <v>0</v>
      </c>
      <c r="AT1448" s="58">
        <v>0</v>
      </c>
      <c r="AU1448" s="58">
        <v>0</v>
      </c>
      <c r="AV1448" s="58">
        <v>0</v>
      </c>
      <c r="AW1448" s="58">
        <v>0</v>
      </c>
      <c r="AX1448" s="58">
        <v>0</v>
      </c>
      <c r="AY1448" s="58">
        <v>0</v>
      </c>
      <c r="AZ1448" s="58">
        <v>0</v>
      </c>
      <c r="BA1448" s="58">
        <v>0</v>
      </c>
    </row>
    <row r="1449" spans="1:53">
      <c r="A1449" s="56">
        <v>202408</v>
      </c>
      <c r="B1449" s="56" t="s">
        <v>528</v>
      </c>
      <c r="C1449" s="56" t="s">
        <v>118</v>
      </c>
      <c r="D1449" s="56" t="s">
        <v>117</v>
      </c>
      <c r="E1449" s="62" t="str">
        <f>VLOOKUP(C1449,'[2]2024年门店-截止10.31'!A:C,3,0)</f>
        <v>已闭店</v>
      </c>
      <c r="F1449" s="63">
        <f>VLOOKUP(C1449,[2]面积!A:B,2,0)</f>
        <v>98</v>
      </c>
      <c r="G1449" s="57" t="str">
        <f>IF(OR(E1449="营业",E1449="装修中"),VLOOKUP(C1449,[2]当前组织架构!C:H,6,0),"")</f>
        <v/>
      </c>
      <c r="H1449" s="57" t="str">
        <f>IF(OR(E1449="营业",E1449="装修中"),VLOOKUP(C1449,[2]当前组织架构!C:H,5,0),"")</f>
        <v/>
      </c>
      <c r="I1449" s="58">
        <v>0</v>
      </c>
      <c r="J1449" s="58">
        <v>0</v>
      </c>
      <c r="K1449" s="58">
        <v>0</v>
      </c>
      <c r="L1449" s="58">
        <v>0</v>
      </c>
      <c r="M1449" s="58">
        <v>0</v>
      </c>
      <c r="N1449" s="58">
        <v>0</v>
      </c>
      <c r="O1449" s="58">
        <v>0</v>
      </c>
      <c r="P1449" s="58">
        <v>0</v>
      </c>
      <c r="Q1449" s="58">
        <v>0</v>
      </c>
      <c r="R1449" s="58">
        <v>0</v>
      </c>
      <c r="S1449" s="58">
        <v>0</v>
      </c>
      <c r="T1449" s="58">
        <v>0</v>
      </c>
      <c r="U1449" s="58">
        <v>5412.86</v>
      </c>
      <c r="V1449" s="58">
        <v>5412.86</v>
      </c>
      <c r="W1449" s="58">
        <v>-5412.86</v>
      </c>
      <c r="X1449" s="58">
        <v>0</v>
      </c>
      <c r="Y1449" s="58">
        <v>0</v>
      </c>
      <c r="Z1449" s="58">
        <v>0</v>
      </c>
      <c r="AA1449" s="58">
        <v>0</v>
      </c>
      <c r="AB1449" s="58">
        <v>0</v>
      </c>
      <c r="AC1449" s="58">
        <v>0</v>
      </c>
      <c r="AD1449" s="58">
        <v>0</v>
      </c>
      <c r="AE1449" s="58">
        <v>0</v>
      </c>
      <c r="AF1449" s="58">
        <v>0</v>
      </c>
      <c r="AG1449" s="58">
        <v>0</v>
      </c>
      <c r="AH1449" s="58">
        <v>0</v>
      </c>
      <c r="AI1449" s="58">
        <v>238.94</v>
      </c>
      <c r="AJ1449" s="58">
        <v>0</v>
      </c>
      <c r="AK1449" s="58">
        <v>0</v>
      </c>
      <c r="AL1449" s="58">
        <v>0</v>
      </c>
      <c r="AM1449" s="58">
        <v>0</v>
      </c>
      <c r="AN1449" s="58">
        <v>0</v>
      </c>
      <c r="AO1449" s="58">
        <v>0</v>
      </c>
      <c r="AP1449" s="58">
        <v>0</v>
      </c>
      <c r="AQ1449" s="58">
        <v>0</v>
      </c>
      <c r="AR1449" s="58">
        <v>0</v>
      </c>
      <c r="AS1449" s="58">
        <v>0</v>
      </c>
      <c r="AT1449" s="58">
        <v>0</v>
      </c>
      <c r="AU1449" s="58">
        <v>0</v>
      </c>
      <c r="AV1449" s="58">
        <v>0</v>
      </c>
      <c r="AW1449" s="58">
        <v>238.94</v>
      </c>
      <c r="AX1449" s="58">
        <v>0</v>
      </c>
      <c r="AY1449" s="58">
        <v>0</v>
      </c>
      <c r="AZ1449" s="58">
        <v>0</v>
      </c>
      <c r="BA1449" s="58">
        <v>-5651.8</v>
      </c>
    </row>
    <row r="1450" spans="1:53">
      <c r="A1450" s="56">
        <v>202408</v>
      </c>
      <c r="B1450" s="56" t="s">
        <v>528</v>
      </c>
      <c r="C1450" s="56" t="s">
        <v>126</v>
      </c>
      <c r="D1450" s="56" t="s">
        <v>125</v>
      </c>
      <c r="E1450" s="62" t="str">
        <f>VLOOKUP(C1450,'[2]2024年门店-截止10.31'!A:C,3,0)</f>
        <v>已闭店</v>
      </c>
      <c r="F1450" s="63">
        <f>VLOOKUP(C1450,[2]面积!A:B,2,0)</f>
        <v>86.54</v>
      </c>
      <c r="G1450" s="57" t="str">
        <f>IF(OR(E1450="营业",E1450="装修中"),VLOOKUP(C1450,[2]当前组织架构!C:H,6,0),"")</f>
        <v/>
      </c>
      <c r="H1450" s="57" t="str">
        <f>IF(OR(E1450="营业",E1450="装修中"),VLOOKUP(C1450,[2]当前组织架构!C:H,5,0),"")</f>
        <v/>
      </c>
      <c r="I1450" s="58">
        <v>0</v>
      </c>
      <c r="J1450" s="58">
        <v>0</v>
      </c>
      <c r="K1450" s="58">
        <v>0</v>
      </c>
      <c r="L1450" s="58">
        <v>0</v>
      </c>
      <c r="M1450" s="58">
        <v>0</v>
      </c>
      <c r="N1450" s="58">
        <v>0</v>
      </c>
      <c r="O1450" s="58">
        <v>0</v>
      </c>
      <c r="P1450" s="58">
        <v>0</v>
      </c>
      <c r="Q1450" s="58">
        <v>0</v>
      </c>
      <c r="R1450" s="58">
        <v>0</v>
      </c>
      <c r="S1450" s="58">
        <v>0</v>
      </c>
      <c r="T1450" s="58">
        <v>0</v>
      </c>
      <c r="U1450" s="58">
        <v>0</v>
      </c>
      <c r="V1450" s="58">
        <v>0</v>
      </c>
      <c r="W1450" s="58">
        <v>0</v>
      </c>
      <c r="X1450" s="58">
        <v>0</v>
      </c>
      <c r="Y1450" s="58">
        <v>0</v>
      </c>
      <c r="Z1450" s="58">
        <v>0</v>
      </c>
      <c r="AA1450" s="58">
        <v>0</v>
      </c>
      <c r="AB1450" s="58">
        <v>0</v>
      </c>
      <c r="AC1450" s="58">
        <v>0</v>
      </c>
      <c r="AD1450" s="58">
        <v>0</v>
      </c>
      <c r="AE1450" s="58">
        <v>0</v>
      </c>
      <c r="AF1450" s="58">
        <v>0</v>
      </c>
      <c r="AG1450" s="58">
        <v>0</v>
      </c>
      <c r="AH1450" s="58">
        <v>0</v>
      </c>
      <c r="AI1450" s="58">
        <v>0</v>
      </c>
      <c r="AJ1450" s="58">
        <v>0</v>
      </c>
      <c r="AK1450" s="58">
        <v>0</v>
      </c>
      <c r="AL1450" s="58">
        <v>0</v>
      </c>
      <c r="AM1450" s="58">
        <v>0</v>
      </c>
      <c r="AN1450" s="58">
        <v>0</v>
      </c>
      <c r="AO1450" s="58">
        <v>0</v>
      </c>
      <c r="AP1450" s="58">
        <v>0</v>
      </c>
      <c r="AQ1450" s="58">
        <v>0</v>
      </c>
      <c r="AR1450" s="58">
        <v>0</v>
      </c>
      <c r="AS1450" s="58">
        <v>0</v>
      </c>
      <c r="AT1450" s="58">
        <v>0</v>
      </c>
      <c r="AU1450" s="58">
        <v>0</v>
      </c>
      <c r="AV1450" s="58">
        <v>0</v>
      </c>
      <c r="AW1450" s="58">
        <v>0</v>
      </c>
      <c r="AX1450" s="58">
        <v>0</v>
      </c>
      <c r="AY1450" s="58">
        <v>0</v>
      </c>
      <c r="AZ1450" s="58">
        <v>0</v>
      </c>
      <c r="BA1450" s="58">
        <v>0</v>
      </c>
    </row>
    <row r="1451" spans="1:53">
      <c r="A1451" s="56">
        <v>202408</v>
      </c>
      <c r="B1451" s="56" t="s">
        <v>532</v>
      </c>
      <c r="C1451" s="56" t="s">
        <v>232</v>
      </c>
      <c r="D1451" s="56" t="s">
        <v>231</v>
      </c>
      <c r="E1451" s="62" t="str">
        <f>VLOOKUP(C1451,'[2]2024年门店-截止10.31'!A:C,3,0)</f>
        <v>已闭店</v>
      </c>
      <c r="F1451" s="63">
        <f>VLOOKUP(C1451,[2]面积!A:B,2,0)</f>
        <v>110</v>
      </c>
      <c r="G1451" s="57" t="str">
        <f>IF(OR(E1451="营业",E1451="装修中"),VLOOKUP(C1451,[2]当前组织架构!C:H,6,0),"")</f>
        <v/>
      </c>
      <c r="H1451" s="57" t="str">
        <f>IF(OR(E1451="营业",E1451="装修中"),VLOOKUP(C1451,[2]当前组织架构!C:H,5,0),"")</f>
        <v/>
      </c>
      <c r="I1451" s="58">
        <v>0</v>
      </c>
      <c r="J1451" s="58">
        <v>0</v>
      </c>
      <c r="K1451" s="58">
        <v>0</v>
      </c>
      <c r="L1451" s="58">
        <v>0</v>
      </c>
      <c r="M1451" s="58">
        <v>0</v>
      </c>
      <c r="N1451" s="58">
        <v>0</v>
      </c>
      <c r="O1451" s="58">
        <v>0</v>
      </c>
      <c r="P1451" s="58">
        <v>0</v>
      </c>
      <c r="Q1451" s="58">
        <v>0</v>
      </c>
      <c r="R1451" s="58">
        <v>0</v>
      </c>
      <c r="S1451" s="58">
        <v>0</v>
      </c>
      <c r="T1451" s="58">
        <v>0</v>
      </c>
      <c r="U1451" s="58">
        <v>0</v>
      </c>
      <c r="V1451" s="58">
        <v>0</v>
      </c>
      <c r="W1451" s="58">
        <v>0</v>
      </c>
      <c r="X1451" s="58">
        <v>0</v>
      </c>
      <c r="Y1451" s="58">
        <v>0</v>
      </c>
      <c r="Z1451" s="58">
        <v>0</v>
      </c>
      <c r="AA1451" s="58">
        <v>0</v>
      </c>
      <c r="AB1451" s="58">
        <v>0</v>
      </c>
      <c r="AC1451" s="58">
        <v>0</v>
      </c>
      <c r="AD1451" s="58">
        <v>0</v>
      </c>
      <c r="AE1451" s="58">
        <v>0</v>
      </c>
      <c r="AF1451" s="58">
        <v>0</v>
      </c>
      <c r="AG1451" s="58">
        <v>0</v>
      </c>
      <c r="AH1451" s="58">
        <v>0</v>
      </c>
      <c r="AI1451" s="58">
        <v>0</v>
      </c>
      <c r="AJ1451" s="58">
        <v>0</v>
      </c>
      <c r="AK1451" s="58">
        <v>0</v>
      </c>
      <c r="AL1451" s="58">
        <v>0</v>
      </c>
      <c r="AM1451" s="58">
        <v>0</v>
      </c>
      <c r="AN1451" s="58">
        <v>0</v>
      </c>
      <c r="AO1451" s="58">
        <v>0</v>
      </c>
      <c r="AP1451" s="58">
        <v>0</v>
      </c>
      <c r="AQ1451" s="58">
        <v>0</v>
      </c>
      <c r="AR1451" s="58">
        <v>0</v>
      </c>
      <c r="AS1451" s="58">
        <v>0</v>
      </c>
      <c r="AT1451" s="58">
        <v>0</v>
      </c>
      <c r="AU1451" s="58">
        <v>0</v>
      </c>
      <c r="AV1451" s="58">
        <v>0</v>
      </c>
      <c r="AW1451" s="58">
        <v>0</v>
      </c>
      <c r="AX1451" s="58">
        <v>0</v>
      </c>
      <c r="AY1451" s="58">
        <v>0</v>
      </c>
      <c r="AZ1451" s="58">
        <v>0</v>
      </c>
      <c r="BA1451" s="58">
        <v>0</v>
      </c>
    </row>
    <row r="1452" spans="1:53">
      <c r="A1452" s="56">
        <v>202408</v>
      </c>
      <c r="B1452" s="56" t="s">
        <v>528</v>
      </c>
      <c r="C1452" s="56" t="s">
        <v>290</v>
      </c>
      <c r="D1452" s="56" t="s">
        <v>289</v>
      </c>
      <c r="E1452" s="62" t="str">
        <f>VLOOKUP(C1452,'[2]2024年门店-截止10.31'!A:C,3,0)</f>
        <v>已闭店</v>
      </c>
      <c r="F1452" s="63">
        <f>VLOOKUP(C1452,[2]面积!A:B,2,0)</f>
        <v>51</v>
      </c>
      <c r="G1452" s="57" t="str">
        <f>IF(OR(E1452="营业",E1452="装修中"),VLOOKUP(C1452,[2]当前组织架构!C:H,6,0),"")</f>
        <v/>
      </c>
      <c r="H1452" s="57" t="str">
        <f>IF(OR(E1452="营业",E1452="装修中"),VLOOKUP(C1452,[2]当前组织架构!C:H,5,0),"")</f>
        <v/>
      </c>
      <c r="I1452" s="58">
        <v>0</v>
      </c>
      <c r="J1452" s="58">
        <v>0</v>
      </c>
      <c r="K1452" s="58">
        <v>0</v>
      </c>
      <c r="L1452" s="58">
        <v>0</v>
      </c>
      <c r="M1452" s="58">
        <v>0</v>
      </c>
      <c r="N1452" s="58">
        <v>0</v>
      </c>
      <c r="O1452" s="58">
        <v>0</v>
      </c>
      <c r="P1452" s="58">
        <v>0</v>
      </c>
      <c r="Q1452" s="58">
        <v>0</v>
      </c>
      <c r="R1452" s="58">
        <v>0</v>
      </c>
      <c r="S1452" s="58">
        <v>0</v>
      </c>
      <c r="T1452" s="58">
        <v>0</v>
      </c>
      <c r="U1452" s="58">
        <v>0</v>
      </c>
      <c r="V1452" s="58">
        <v>0</v>
      </c>
      <c r="W1452" s="58">
        <v>0</v>
      </c>
      <c r="X1452" s="58">
        <v>0</v>
      </c>
      <c r="Y1452" s="58">
        <v>0</v>
      </c>
      <c r="Z1452" s="58">
        <v>0</v>
      </c>
      <c r="AA1452" s="58">
        <v>0</v>
      </c>
      <c r="AB1452" s="58">
        <v>0</v>
      </c>
      <c r="AC1452" s="58">
        <v>0</v>
      </c>
      <c r="AD1452" s="58">
        <v>0</v>
      </c>
      <c r="AE1452" s="58">
        <v>0</v>
      </c>
      <c r="AF1452" s="58">
        <v>0</v>
      </c>
      <c r="AG1452" s="58">
        <v>0</v>
      </c>
      <c r="AH1452" s="58">
        <v>0</v>
      </c>
      <c r="AI1452" s="58">
        <v>0</v>
      </c>
      <c r="AJ1452" s="58">
        <v>0</v>
      </c>
      <c r="AK1452" s="58">
        <v>0</v>
      </c>
      <c r="AL1452" s="58">
        <v>0</v>
      </c>
      <c r="AM1452" s="58">
        <v>0</v>
      </c>
      <c r="AN1452" s="58">
        <v>0</v>
      </c>
      <c r="AO1452" s="58">
        <v>0</v>
      </c>
      <c r="AP1452" s="58">
        <v>0</v>
      </c>
      <c r="AQ1452" s="58">
        <v>0</v>
      </c>
      <c r="AR1452" s="58">
        <v>0</v>
      </c>
      <c r="AS1452" s="58">
        <v>0</v>
      </c>
      <c r="AT1452" s="58">
        <v>0</v>
      </c>
      <c r="AU1452" s="58">
        <v>0</v>
      </c>
      <c r="AV1452" s="58">
        <v>0</v>
      </c>
      <c r="AW1452" s="58">
        <v>0</v>
      </c>
      <c r="AX1452" s="58">
        <v>0</v>
      </c>
      <c r="AY1452" s="58">
        <v>0</v>
      </c>
      <c r="AZ1452" s="58">
        <v>0</v>
      </c>
      <c r="BA1452" s="58">
        <v>0</v>
      </c>
    </row>
    <row r="1453" spans="1:53">
      <c r="A1453" s="56">
        <v>202408</v>
      </c>
      <c r="B1453" s="56" t="s">
        <v>528</v>
      </c>
      <c r="C1453" s="56" t="s">
        <v>98</v>
      </c>
      <c r="D1453" s="56" t="s">
        <v>97</v>
      </c>
      <c r="E1453" s="62" t="str">
        <f>VLOOKUP(C1453,'[2]2024年门店-截止10.31'!A:C,3,0)</f>
        <v>已闭店</v>
      </c>
      <c r="F1453" s="63">
        <f>VLOOKUP(C1453,[2]面积!A:B,2,0)</f>
        <v>83.49</v>
      </c>
      <c r="G1453" s="57" t="str">
        <f>IF(OR(E1453="营业",E1453="装修中"),VLOOKUP(C1453,[2]当前组织架构!C:H,6,0),"")</f>
        <v/>
      </c>
      <c r="H1453" s="57" t="str">
        <f>IF(OR(E1453="营业",E1453="装修中"),VLOOKUP(C1453,[2]当前组织架构!C:H,5,0),"")</f>
        <v/>
      </c>
      <c r="I1453" s="58">
        <v>0</v>
      </c>
      <c r="J1453" s="58">
        <v>0</v>
      </c>
      <c r="K1453" s="58">
        <v>0</v>
      </c>
      <c r="L1453" s="58">
        <v>0</v>
      </c>
      <c r="M1453" s="58">
        <v>0</v>
      </c>
      <c r="N1453" s="58">
        <v>0</v>
      </c>
      <c r="O1453" s="58">
        <v>0</v>
      </c>
      <c r="P1453" s="58">
        <v>0</v>
      </c>
      <c r="Q1453" s="58">
        <v>0</v>
      </c>
      <c r="R1453" s="58">
        <v>0</v>
      </c>
      <c r="S1453" s="58">
        <v>0</v>
      </c>
      <c r="T1453" s="58">
        <v>0</v>
      </c>
      <c r="U1453" s="58">
        <v>0</v>
      </c>
      <c r="V1453" s="58">
        <v>0</v>
      </c>
      <c r="W1453" s="58">
        <v>0</v>
      </c>
      <c r="X1453" s="58">
        <v>0</v>
      </c>
      <c r="Y1453" s="58">
        <v>0</v>
      </c>
      <c r="Z1453" s="58">
        <v>0</v>
      </c>
      <c r="AA1453" s="58">
        <v>0</v>
      </c>
      <c r="AB1453" s="58">
        <v>0</v>
      </c>
      <c r="AC1453" s="58">
        <v>0</v>
      </c>
      <c r="AD1453" s="58">
        <v>0</v>
      </c>
      <c r="AE1453" s="58">
        <v>0</v>
      </c>
      <c r="AF1453" s="58">
        <v>0</v>
      </c>
      <c r="AG1453" s="58">
        <v>0</v>
      </c>
      <c r="AH1453" s="58">
        <v>1728</v>
      </c>
      <c r="AI1453" s="58">
        <v>0</v>
      </c>
      <c r="AJ1453" s="58">
        <v>0</v>
      </c>
      <c r="AK1453" s="58">
        <v>0</v>
      </c>
      <c r="AL1453" s="58">
        <v>0</v>
      </c>
      <c r="AM1453" s="58">
        <v>0</v>
      </c>
      <c r="AN1453" s="58">
        <v>0</v>
      </c>
      <c r="AO1453" s="58">
        <v>0</v>
      </c>
      <c r="AP1453" s="58">
        <v>0</v>
      </c>
      <c r="AQ1453" s="58">
        <v>0</v>
      </c>
      <c r="AR1453" s="58">
        <v>0</v>
      </c>
      <c r="AS1453" s="58">
        <v>0</v>
      </c>
      <c r="AT1453" s="58">
        <v>0</v>
      </c>
      <c r="AU1453" s="58">
        <v>0</v>
      </c>
      <c r="AV1453" s="58">
        <v>0</v>
      </c>
      <c r="AW1453" s="58">
        <v>1728</v>
      </c>
      <c r="AX1453" s="58">
        <v>0</v>
      </c>
      <c r="AY1453" s="58">
        <v>0</v>
      </c>
      <c r="AZ1453" s="58">
        <v>0</v>
      </c>
      <c r="BA1453" s="58">
        <v>-1728</v>
      </c>
    </row>
    <row r="1454" spans="1:53">
      <c r="A1454" s="56">
        <v>202408</v>
      </c>
      <c r="B1454" s="56" t="s">
        <v>528</v>
      </c>
      <c r="C1454" s="56" t="s">
        <v>445</v>
      </c>
      <c r="D1454" s="56" t="s">
        <v>121</v>
      </c>
      <c r="E1454" s="62" t="str">
        <f>VLOOKUP(C1454,'[2]2024年门店-截止10.31'!A:C,3,0)</f>
        <v>已闭店</v>
      </c>
      <c r="F1454" s="63">
        <f>VLOOKUP(C1454,[2]面积!A:B,2,0)</f>
        <v>80</v>
      </c>
      <c r="G1454" s="57" t="str">
        <f>IF(OR(E1454="营业",E1454="装修中"),VLOOKUP(C1454,[2]当前组织架构!C:H,6,0),"")</f>
        <v/>
      </c>
      <c r="H1454" s="57" t="str">
        <f>IF(OR(E1454="营业",E1454="装修中"),VLOOKUP(C1454,[2]当前组织架构!C:H,5,0),"")</f>
        <v/>
      </c>
      <c r="I1454" s="58">
        <v>0</v>
      </c>
      <c r="J1454" s="58">
        <v>0</v>
      </c>
      <c r="K1454" s="58">
        <v>0</v>
      </c>
      <c r="L1454" s="58">
        <v>0</v>
      </c>
      <c r="M1454" s="58">
        <v>0</v>
      </c>
      <c r="N1454" s="58">
        <v>0</v>
      </c>
      <c r="O1454" s="58">
        <v>0</v>
      </c>
      <c r="P1454" s="58">
        <v>0</v>
      </c>
      <c r="Q1454" s="58">
        <v>0</v>
      </c>
      <c r="R1454" s="58">
        <v>0</v>
      </c>
      <c r="S1454" s="58">
        <v>0</v>
      </c>
      <c r="T1454" s="58">
        <v>0</v>
      </c>
      <c r="U1454" s="58">
        <v>0</v>
      </c>
      <c r="V1454" s="58">
        <v>0</v>
      </c>
      <c r="W1454" s="58">
        <v>0</v>
      </c>
      <c r="X1454" s="58">
        <v>0</v>
      </c>
      <c r="Y1454" s="58">
        <v>0</v>
      </c>
      <c r="Z1454" s="58">
        <v>0</v>
      </c>
      <c r="AA1454" s="58">
        <v>0</v>
      </c>
      <c r="AB1454" s="58">
        <v>0</v>
      </c>
      <c r="AC1454" s="58">
        <v>0</v>
      </c>
      <c r="AD1454" s="58">
        <v>0</v>
      </c>
      <c r="AE1454" s="58">
        <v>0</v>
      </c>
      <c r="AF1454" s="58">
        <v>0</v>
      </c>
      <c r="AG1454" s="58">
        <v>0</v>
      </c>
      <c r="AH1454" s="58">
        <v>0</v>
      </c>
      <c r="AI1454" s="58">
        <v>0</v>
      </c>
      <c r="AJ1454" s="58">
        <v>0</v>
      </c>
      <c r="AK1454" s="58">
        <v>0</v>
      </c>
      <c r="AL1454" s="58">
        <v>0</v>
      </c>
      <c r="AM1454" s="58">
        <v>0</v>
      </c>
      <c r="AN1454" s="58">
        <v>0</v>
      </c>
      <c r="AO1454" s="58">
        <v>-142.57</v>
      </c>
      <c r="AP1454" s="58">
        <v>0</v>
      </c>
      <c r="AQ1454" s="58">
        <v>0</v>
      </c>
      <c r="AR1454" s="58">
        <v>0</v>
      </c>
      <c r="AS1454" s="58">
        <v>0</v>
      </c>
      <c r="AT1454" s="58">
        <v>0</v>
      </c>
      <c r="AU1454" s="58">
        <v>0</v>
      </c>
      <c r="AV1454" s="58">
        <v>0</v>
      </c>
      <c r="AW1454" s="58">
        <v>-142.57</v>
      </c>
      <c r="AX1454" s="58">
        <v>0</v>
      </c>
      <c r="AY1454" s="58">
        <v>0</v>
      </c>
      <c r="AZ1454" s="58">
        <v>0</v>
      </c>
      <c r="BA1454" s="58">
        <v>142.57</v>
      </c>
    </row>
    <row r="1455" spans="1:53">
      <c r="A1455" s="56">
        <v>202408</v>
      </c>
      <c r="B1455" s="56" t="s">
        <v>531</v>
      </c>
      <c r="C1455" s="56" t="s">
        <v>226</v>
      </c>
      <c r="D1455" s="56" t="s">
        <v>225</v>
      </c>
      <c r="E1455" s="62" t="str">
        <f>VLOOKUP(C1455,'[2]2024年门店-截止10.31'!A:C,3,0)</f>
        <v>已闭店</v>
      </c>
      <c r="F1455" s="63">
        <f>VLOOKUP(C1455,[2]面积!A:B,2,0)</f>
        <v>76</v>
      </c>
      <c r="G1455" s="57" t="str">
        <f>IF(OR(E1455="营业",E1455="装修中"),VLOOKUP(C1455,[2]当前组织架构!C:H,6,0),"")</f>
        <v/>
      </c>
      <c r="H1455" s="57" t="str">
        <f>IF(OR(E1455="营业",E1455="装修中"),VLOOKUP(C1455,[2]当前组织架构!C:H,5,0),"")</f>
        <v/>
      </c>
      <c r="I1455" s="58">
        <v>0</v>
      </c>
      <c r="J1455" s="58">
        <v>0</v>
      </c>
      <c r="K1455" s="58">
        <v>0</v>
      </c>
      <c r="L1455" s="58">
        <v>0</v>
      </c>
      <c r="M1455" s="58">
        <v>0</v>
      </c>
      <c r="N1455" s="58">
        <v>0</v>
      </c>
      <c r="O1455" s="58">
        <v>0</v>
      </c>
      <c r="P1455" s="58">
        <v>0</v>
      </c>
      <c r="Q1455" s="58">
        <v>0</v>
      </c>
      <c r="R1455" s="58">
        <v>0</v>
      </c>
      <c r="S1455" s="58">
        <v>0</v>
      </c>
      <c r="T1455" s="58">
        <v>0</v>
      </c>
      <c r="U1455" s="58">
        <v>0</v>
      </c>
      <c r="V1455" s="58">
        <v>0</v>
      </c>
      <c r="W1455" s="58">
        <v>0</v>
      </c>
      <c r="X1455" s="58">
        <v>0</v>
      </c>
      <c r="Y1455" s="58">
        <v>0</v>
      </c>
      <c r="Z1455" s="58">
        <v>0</v>
      </c>
      <c r="AA1455" s="58">
        <v>0</v>
      </c>
      <c r="AB1455" s="58">
        <v>0</v>
      </c>
      <c r="AC1455" s="58">
        <v>0</v>
      </c>
      <c r="AD1455" s="58">
        <v>0</v>
      </c>
      <c r="AE1455" s="58">
        <v>0</v>
      </c>
      <c r="AF1455" s="58">
        <v>0</v>
      </c>
      <c r="AG1455" s="58">
        <v>0</v>
      </c>
      <c r="AH1455" s="58">
        <v>0</v>
      </c>
      <c r="AI1455" s="58">
        <v>0</v>
      </c>
      <c r="AJ1455" s="58">
        <v>0</v>
      </c>
      <c r="AK1455" s="58">
        <v>0</v>
      </c>
      <c r="AL1455" s="58">
        <v>0</v>
      </c>
      <c r="AM1455" s="58">
        <v>0</v>
      </c>
      <c r="AN1455" s="58">
        <v>0</v>
      </c>
      <c r="AO1455" s="58">
        <v>0</v>
      </c>
      <c r="AP1455" s="58">
        <v>0</v>
      </c>
      <c r="AQ1455" s="58">
        <v>0</v>
      </c>
      <c r="AR1455" s="58">
        <v>0</v>
      </c>
      <c r="AS1455" s="58">
        <v>0</v>
      </c>
      <c r="AT1455" s="58">
        <v>0</v>
      </c>
      <c r="AU1455" s="58">
        <v>0</v>
      </c>
      <c r="AV1455" s="58">
        <v>0</v>
      </c>
      <c r="AW1455" s="58">
        <v>0</v>
      </c>
      <c r="AX1455" s="58">
        <v>0</v>
      </c>
      <c r="AY1455" s="58">
        <v>0</v>
      </c>
      <c r="AZ1455" s="58">
        <v>0</v>
      </c>
      <c r="BA1455" s="58">
        <v>0</v>
      </c>
    </row>
    <row r="1456" spans="1:53">
      <c r="A1456" s="56">
        <v>202408</v>
      </c>
      <c r="B1456" s="56" t="s">
        <v>528</v>
      </c>
      <c r="C1456" s="56" t="s">
        <v>529</v>
      </c>
      <c r="D1456" s="56" t="s">
        <v>530</v>
      </c>
      <c r="E1456" s="62" t="str">
        <f>VLOOKUP(C1456,'[2]2024年门店-截止10.31'!A:C,3,0)</f>
        <v>已闭店</v>
      </c>
      <c r="F1456" s="63">
        <f>VLOOKUP(C1456,[2]面积!A:B,2,0)</f>
        <v>74</v>
      </c>
      <c r="G1456" s="57" t="str">
        <f>IF(OR(E1456="营业",E1456="装修中"),VLOOKUP(C1456,[2]当前组织架构!C:H,6,0),"")</f>
        <v/>
      </c>
      <c r="H1456" s="57" t="str">
        <f>IF(OR(E1456="营业",E1456="装修中"),VLOOKUP(C1456,[2]当前组织架构!C:H,5,0),"")</f>
        <v/>
      </c>
      <c r="I1456" s="58">
        <v>0</v>
      </c>
      <c r="J1456" s="58">
        <v>0</v>
      </c>
      <c r="K1456" s="58">
        <v>0</v>
      </c>
      <c r="L1456" s="58">
        <v>0</v>
      </c>
      <c r="M1456" s="58">
        <v>0</v>
      </c>
      <c r="N1456" s="58">
        <v>0</v>
      </c>
      <c r="O1456" s="58">
        <v>0</v>
      </c>
      <c r="P1456" s="58">
        <v>0</v>
      </c>
      <c r="Q1456" s="58">
        <v>0</v>
      </c>
      <c r="R1456" s="58">
        <v>0</v>
      </c>
      <c r="S1456" s="58">
        <v>0</v>
      </c>
      <c r="T1456" s="58">
        <v>0</v>
      </c>
      <c r="U1456" s="58">
        <v>0</v>
      </c>
      <c r="V1456" s="58">
        <v>0</v>
      </c>
      <c r="W1456" s="58">
        <v>0</v>
      </c>
      <c r="X1456" s="58">
        <v>0</v>
      </c>
      <c r="Y1456" s="58">
        <v>0</v>
      </c>
      <c r="Z1456" s="58">
        <v>0</v>
      </c>
      <c r="AA1456" s="58">
        <v>0</v>
      </c>
      <c r="AB1456" s="58">
        <v>0</v>
      </c>
      <c r="AC1456" s="58">
        <v>0</v>
      </c>
      <c r="AD1456" s="58">
        <v>0</v>
      </c>
      <c r="AE1456" s="58">
        <v>0</v>
      </c>
      <c r="AF1456" s="58">
        <v>0</v>
      </c>
      <c r="AG1456" s="58">
        <v>0</v>
      </c>
      <c r="AH1456" s="58">
        <v>0</v>
      </c>
      <c r="AI1456" s="58">
        <v>0</v>
      </c>
      <c r="AJ1456" s="58">
        <v>0</v>
      </c>
      <c r="AK1456" s="58">
        <v>0</v>
      </c>
      <c r="AL1456" s="58">
        <v>0</v>
      </c>
      <c r="AM1456" s="58">
        <v>0</v>
      </c>
      <c r="AN1456" s="58">
        <v>0</v>
      </c>
      <c r="AO1456" s="58">
        <v>0</v>
      </c>
      <c r="AP1456" s="58">
        <v>0</v>
      </c>
      <c r="AQ1456" s="58">
        <v>0</v>
      </c>
      <c r="AR1456" s="58">
        <v>0</v>
      </c>
      <c r="AS1456" s="58">
        <v>0</v>
      </c>
      <c r="AT1456" s="58">
        <v>0</v>
      </c>
      <c r="AU1456" s="58">
        <v>0</v>
      </c>
      <c r="AV1456" s="58">
        <v>0</v>
      </c>
      <c r="AW1456" s="58">
        <v>0</v>
      </c>
      <c r="AX1456" s="58">
        <v>0</v>
      </c>
      <c r="AY1456" s="58">
        <v>0</v>
      </c>
      <c r="AZ1456" s="58">
        <v>0</v>
      </c>
      <c r="BA1456" s="58">
        <v>0</v>
      </c>
    </row>
    <row r="1457" spans="1:53">
      <c r="A1457" s="56">
        <v>202409</v>
      </c>
      <c r="B1457" s="56" t="s">
        <v>528</v>
      </c>
      <c r="C1457" s="56" t="s">
        <v>43</v>
      </c>
      <c r="D1457" s="56" t="s">
        <v>42</v>
      </c>
      <c r="E1457" s="62" t="str">
        <f>VLOOKUP(C1457,'[2]2024年门店-截止10.31'!A:C,3,0)</f>
        <v>营业</v>
      </c>
      <c r="F1457" s="63">
        <f>VLOOKUP(C1457,[2]面积!A:B,2,0)</f>
        <v>106</v>
      </c>
      <c r="G1457" s="57" t="str">
        <f>IF(OR(E1457="营业",E1457="装修中"),VLOOKUP(C1457,[2]当前组织架构!C:H,6,0),"")</f>
        <v>戴斌</v>
      </c>
      <c r="H1457" s="57" t="str">
        <f>IF(OR(E1457="营业",E1457="装修中"),VLOOKUP(C1457,[2]当前组织架构!C:H,5,0),"")</f>
        <v>王炎根</v>
      </c>
      <c r="I1457" s="58">
        <v>129547.87</v>
      </c>
      <c r="J1457" s="58">
        <v>3773.2399999999898</v>
      </c>
      <c r="K1457" s="58">
        <v>125774.63</v>
      </c>
      <c r="L1457" s="58">
        <v>7889.87</v>
      </c>
      <c r="M1457" s="58">
        <v>8455.68</v>
      </c>
      <c r="N1457" s="58">
        <v>8132.32</v>
      </c>
      <c r="O1457" s="58">
        <v>20881.05</v>
      </c>
      <c r="P1457" s="58">
        <v>0</v>
      </c>
      <c r="Q1457" s="58">
        <v>-491.42168501805401</v>
      </c>
      <c r="R1457" s="58">
        <v>44867.498314981902</v>
      </c>
      <c r="S1457" s="58">
        <v>10057.370443948899</v>
      </c>
      <c r="T1457" s="58">
        <v>307.26</v>
      </c>
      <c r="U1457" s="58">
        <v>2768.86</v>
      </c>
      <c r="V1457" s="58">
        <v>58000.988758930798</v>
      </c>
      <c r="W1457" s="58">
        <v>67773.641241069199</v>
      </c>
      <c r="X1457" s="58">
        <v>27559.89</v>
      </c>
      <c r="Y1457" s="58">
        <v>2736.12</v>
      </c>
      <c r="Z1457" s="58">
        <v>551.38</v>
      </c>
      <c r="AA1457" s="58">
        <v>5389.6</v>
      </c>
      <c r="AB1457" s="58">
        <v>2088.6556603773602</v>
      </c>
      <c r="AC1457" s="58">
        <v>0</v>
      </c>
      <c r="AD1457" s="58">
        <v>38325.645660377399</v>
      </c>
      <c r="AE1457" s="58">
        <v>6513.04</v>
      </c>
      <c r="AF1457" s="58">
        <v>130.36000000000001</v>
      </c>
      <c r="AG1457" s="58">
        <v>275.27999999999997</v>
      </c>
      <c r="AH1457" s="58">
        <v>268.55</v>
      </c>
      <c r="AI1457" s="58">
        <v>415.95</v>
      </c>
      <c r="AJ1457" s="58">
        <v>102.01</v>
      </c>
      <c r="AK1457" s="58">
        <v>31.23</v>
      </c>
      <c r="AL1457" s="58">
        <v>0</v>
      </c>
      <c r="AM1457" s="58">
        <v>842.36</v>
      </c>
      <c r="AN1457" s="58">
        <v>933.39</v>
      </c>
      <c r="AO1457" s="58">
        <v>395.15</v>
      </c>
      <c r="AP1457" s="58">
        <v>0</v>
      </c>
      <c r="AQ1457" s="58">
        <v>0</v>
      </c>
      <c r="AR1457" s="58">
        <v>0</v>
      </c>
      <c r="AS1457" s="58">
        <v>0</v>
      </c>
      <c r="AT1457" s="58">
        <v>0</v>
      </c>
      <c r="AU1457" s="58">
        <v>0</v>
      </c>
      <c r="AV1457" s="58">
        <v>1855.7724685331</v>
      </c>
      <c r="AW1457" s="58">
        <v>11763.092468533099</v>
      </c>
      <c r="AX1457" s="58">
        <v>16121</v>
      </c>
      <c r="AY1457" s="58">
        <v>4081</v>
      </c>
      <c r="AZ1457" s="58">
        <v>20202</v>
      </c>
      <c r="BA1457" s="58">
        <v>-2517.0968878413</v>
      </c>
    </row>
    <row r="1458" spans="1:53">
      <c r="A1458" s="56">
        <v>202409</v>
      </c>
      <c r="B1458" s="56" t="s">
        <v>528</v>
      </c>
      <c r="C1458" s="56" t="s">
        <v>45</v>
      </c>
      <c r="D1458" s="56" t="s">
        <v>44</v>
      </c>
      <c r="E1458" s="62" t="str">
        <f>VLOOKUP(C1458,'[2]2024年门店-截止10.31'!A:C,3,0)</f>
        <v>营业</v>
      </c>
      <c r="F1458" s="63">
        <f>VLOOKUP(C1458,[2]面积!A:B,2,0)</f>
        <v>150</v>
      </c>
      <c r="G1458" s="57" t="str">
        <f>IF(OR(E1458="营业",E1458="装修中"),VLOOKUP(C1458,[2]当前组织架构!C:H,6,0),"")</f>
        <v>戴斌</v>
      </c>
      <c r="H1458" s="57" t="str">
        <f>IF(OR(E1458="营业",E1458="装修中"),VLOOKUP(C1458,[2]当前组织架构!C:H,5,0),"")</f>
        <v>王炎根</v>
      </c>
      <c r="I1458" s="58">
        <v>140389.18</v>
      </c>
      <c r="J1458" s="58">
        <v>4089.0099999999802</v>
      </c>
      <c r="K1458" s="58">
        <v>136300.17000000001</v>
      </c>
      <c r="L1458" s="58">
        <v>7532.16</v>
      </c>
      <c r="M1458" s="58">
        <v>7025.71</v>
      </c>
      <c r="N1458" s="58">
        <v>4693.1499999999996</v>
      </c>
      <c r="O1458" s="58">
        <v>18713.5</v>
      </c>
      <c r="P1458" s="58">
        <v>0</v>
      </c>
      <c r="Q1458" s="58">
        <v>-411.310242600609</v>
      </c>
      <c r="R1458" s="58">
        <v>37553.209757399403</v>
      </c>
      <c r="S1458" s="58">
        <v>8765.5107545614592</v>
      </c>
      <c r="T1458" s="58">
        <v>360.17</v>
      </c>
      <c r="U1458" s="58">
        <v>2625.38</v>
      </c>
      <c r="V1458" s="58">
        <v>49304.2705119608</v>
      </c>
      <c r="W1458" s="58">
        <v>86995.899488039198</v>
      </c>
      <c r="X1458" s="58">
        <v>22513.14</v>
      </c>
      <c r="Y1458" s="58">
        <v>4076.73</v>
      </c>
      <c r="Z1458" s="58">
        <v>1755.45</v>
      </c>
      <c r="AA1458" s="58">
        <v>5483.76</v>
      </c>
      <c r="AB1458" s="58">
        <v>862.18</v>
      </c>
      <c r="AC1458" s="58">
        <v>0</v>
      </c>
      <c r="AD1458" s="58">
        <v>34691.26</v>
      </c>
      <c r="AE1458" s="58">
        <v>5985.23</v>
      </c>
      <c r="AF1458" s="58">
        <v>0</v>
      </c>
      <c r="AG1458" s="58">
        <v>600.62</v>
      </c>
      <c r="AH1458" s="58">
        <v>320.49</v>
      </c>
      <c r="AI1458" s="58">
        <v>106.19</v>
      </c>
      <c r="AJ1458" s="58">
        <v>0</v>
      </c>
      <c r="AK1458" s="58">
        <v>31.76</v>
      </c>
      <c r="AL1458" s="58">
        <v>0</v>
      </c>
      <c r="AM1458" s="58">
        <v>746.41</v>
      </c>
      <c r="AN1458" s="58">
        <v>1048.73</v>
      </c>
      <c r="AO1458" s="58">
        <v>564.51</v>
      </c>
      <c r="AP1458" s="58">
        <v>0</v>
      </c>
      <c r="AQ1458" s="58">
        <v>0</v>
      </c>
      <c r="AR1458" s="58">
        <v>0</v>
      </c>
      <c r="AS1458" s="58">
        <v>0</v>
      </c>
      <c r="AT1458" s="58">
        <v>0</v>
      </c>
      <c r="AU1458" s="58">
        <v>0</v>
      </c>
      <c r="AV1458" s="58">
        <v>1855.7724685331</v>
      </c>
      <c r="AW1458" s="58">
        <v>11259.7124685331</v>
      </c>
      <c r="AX1458" s="58">
        <v>25340</v>
      </c>
      <c r="AY1458" s="58">
        <v>480</v>
      </c>
      <c r="AZ1458" s="58">
        <v>25820</v>
      </c>
      <c r="BA1458" s="58">
        <v>15224.9270195061</v>
      </c>
    </row>
    <row r="1459" spans="1:53">
      <c r="A1459" s="56">
        <v>202409</v>
      </c>
      <c r="B1459" s="56" t="s">
        <v>528</v>
      </c>
      <c r="C1459" s="56" t="s">
        <v>47</v>
      </c>
      <c r="D1459" s="56" t="s">
        <v>46</v>
      </c>
      <c r="E1459" s="62" t="str">
        <f>VLOOKUP(C1459,'[2]2024年门店-截止10.31'!A:C,3,0)</f>
        <v>营业</v>
      </c>
      <c r="F1459" s="63">
        <f>VLOOKUP(C1459,[2]面积!A:B,2,0)</f>
        <v>150</v>
      </c>
      <c r="G1459" s="57" t="str">
        <f>IF(OR(E1459="营业",E1459="装修中"),VLOOKUP(C1459,[2]当前组织架构!C:H,6,0),"")</f>
        <v>戴斌</v>
      </c>
      <c r="H1459" s="57" t="str">
        <f>IF(OR(E1459="营业",E1459="装修中"),VLOOKUP(C1459,[2]当前组织架构!C:H,5,0),"")</f>
        <v>王炎根</v>
      </c>
      <c r="I1459" s="58">
        <v>50573.72</v>
      </c>
      <c r="J1459" s="58">
        <v>1473.02</v>
      </c>
      <c r="K1459" s="58">
        <v>49100.7</v>
      </c>
      <c r="L1459" s="58">
        <v>3198.92</v>
      </c>
      <c r="M1459" s="58">
        <v>3290.26</v>
      </c>
      <c r="N1459" s="58">
        <v>1852.97</v>
      </c>
      <c r="O1459" s="58">
        <v>8780.4</v>
      </c>
      <c r="P1459" s="58">
        <v>0</v>
      </c>
      <c r="Q1459" s="58">
        <v>-185.50689418544101</v>
      </c>
      <c r="R1459" s="58">
        <v>16937.043105814599</v>
      </c>
      <c r="S1459" s="58">
        <v>4049.0745369409301</v>
      </c>
      <c r="T1459" s="58">
        <v>0</v>
      </c>
      <c r="U1459" s="58">
        <v>2557.87</v>
      </c>
      <c r="V1459" s="58">
        <v>23543.987642755499</v>
      </c>
      <c r="W1459" s="58">
        <v>25556.712357244502</v>
      </c>
      <c r="X1459" s="58">
        <v>12858.84</v>
      </c>
      <c r="Y1459" s="58">
        <v>1437.84</v>
      </c>
      <c r="Z1459" s="58">
        <v>480.2</v>
      </c>
      <c r="AA1459" s="58">
        <v>3220.7</v>
      </c>
      <c r="AB1459" s="58">
        <v>905.52075471698095</v>
      </c>
      <c r="AC1459" s="58">
        <v>0</v>
      </c>
      <c r="AD1459" s="58">
        <v>18903.100754717001</v>
      </c>
      <c r="AE1459" s="58">
        <v>2683.44</v>
      </c>
      <c r="AF1459" s="58">
        <v>0</v>
      </c>
      <c r="AG1459" s="58">
        <v>10.32</v>
      </c>
      <c r="AH1459" s="58">
        <v>0</v>
      </c>
      <c r="AI1459" s="58">
        <v>296.45999999999998</v>
      </c>
      <c r="AJ1459" s="58">
        <v>104.01</v>
      </c>
      <c r="AK1459" s="58">
        <v>29.37</v>
      </c>
      <c r="AL1459" s="58">
        <v>0</v>
      </c>
      <c r="AM1459" s="58">
        <v>756.68</v>
      </c>
      <c r="AN1459" s="58">
        <v>1009.82</v>
      </c>
      <c r="AO1459" s="58">
        <v>485.36</v>
      </c>
      <c r="AP1459" s="58">
        <v>0</v>
      </c>
      <c r="AQ1459" s="58">
        <v>0</v>
      </c>
      <c r="AR1459" s="58">
        <v>0</v>
      </c>
      <c r="AS1459" s="58">
        <v>0</v>
      </c>
      <c r="AT1459" s="58">
        <v>0</v>
      </c>
      <c r="AU1459" s="58">
        <v>0</v>
      </c>
      <c r="AV1459" s="58">
        <v>1855.7724685331</v>
      </c>
      <c r="AW1459" s="58">
        <v>7231.2324685330996</v>
      </c>
      <c r="AX1459" s="58">
        <v>4951.22</v>
      </c>
      <c r="AY1459" s="58">
        <v>975</v>
      </c>
      <c r="AZ1459" s="58">
        <v>5926.22</v>
      </c>
      <c r="BA1459" s="58">
        <v>-6503.8408660056002</v>
      </c>
    </row>
    <row r="1460" spans="1:53">
      <c r="A1460" s="56">
        <v>202409</v>
      </c>
      <c r="B1460" s="56" t="s">
        <v>528</v>
      </c>
      <c r="C1460" s="56" t="s">
        <v>49</v>
      </c>
      <c r="D1460" s="56" t="s">
        <v>48</v>
      </c>
      <c r="E1460" s="62" t="str">
        <f>VLOOKUP(C1460,'[2]2024年门店-截止10.31'!A:C,3,0)</f>
        <v>营业</v>
      </c>
      <c r="F1460" s="63">
        <f>VLOOKUP(C1460,[2]面积!A:B,2,0)</f>
        <v>102</v>
      </c>
      <c r="G1460" s="57" t="str">
        <f>IF(OR(E1460="营业",E1460="装修中"),VLOOKUP(C1460,[2]当前组织架构!C:H,6,0),"")</f>
        <v>刘佳</v>
      </c>
      <c r="H1460" s="57" t="str">
        <f>IF(OR(E1460="营业",E1460="装修中"),VLOOKUP(C1460,[2]当前组织架构!C:H,5,0),"")</f>
        <v>袁春福</v>
      </c>
      <c r="I1460" s="58">
        <v>177107.15</v>
      </c>
      <c r="J1460" s="58">
        <v>5158.45999999999</v>
      </c>
      <c r="K1460" s="58">
        <v>171948.69</v>
      </c>
      <c r="L1460" s="58">
        <v>8776.09</v>
      </c>
      <c r="M1460" s="58">
        <v>9707.2099999999991</v>
      </c>
      <c r="N1460" s="58">
        <v>6694.54</v>
      </c>
      <c r="O1460" s="58">
        <v>25173.360000000001</v>
      </c>
      <c r="P1460" s="58">
        <v>0</v>
      </c>
      <c r="Q1460" s="58">
        <v>-545.50839276334295</v>
      </c>
      <c r="R1460" s="58">
        <v>49805.691607236702</v>
      </c>
      <c r="S1460" s="58">
        <v>11725.034687956</v>
      </c>
      <c r="T1460" s="58">
        <v>798.78</v>
      </c>
      <c r="U1460" s="58">
        <v>10643.93</v>
      </c>
      <c r="V1460" s="58">
        <v>72973.436295192703</v>
      </c>
      <c r="W1460" s="58">
        <v>98975.253704807299</v>
      </c>
      <c r="X1460" s="58">
        <v>31181.32</v>
      </c>
      <c r="Y1460" s="58">
        <v>2424.52</v>
      </c>
      <c r="Z1460" s="58">
        <v>3679.95</v>
      </c>
      <c r="AA1460" s="58">
        <v>7130.77</v>
      </c>
      <c r="AB1460" s="58">
        <v>1946.87245283019</v>
      </c>
      <c r="AC1460" s="58">
        <v>0</v>
      </c>
      <c r="AD1460" s="58">
        <v>46363.432452830202</v>
      </c>
      <c r="AE1460" s="58">
        <v>266.8</v>
      </c>
      <c r="AF1460" s="58">
        <v>0</v>
      </c>
      <c r="AG1460" s="58">
        <v>581.09</v>
      </c>
      <c r="AH1460" s="58">
        <v>756</v>
      </c>
      <c r="AI1460" s="58">
        <v>110</v>
      </c>
      <c r="AJ1460" s="58">
        <v>191.15</v>
      </c>
      <c r="AK1460" s="58">
        <v>34.72</v>
      </c>
      <c r="AL1460" s="58">
        <v>0</v>
      </c>
      <c r="AM1460" s="58">
        <v>1174.5999999999999</v>
      </c>
      <c r="AN1460" s="58">
        <v>1241.8</v>
      </c>
      <c r="AO1460" s="58">
        <v>477.91</v>
      </c>
      <c r="AP1460" s="58">
        <v>0</v>
      </c>
      <c r="AQ1460" s="58">
        <v>150</v>
      </c>
      <c r="AR1460" s="58">
        <v>0</v>
      </c>
      <c r="AS1460" s="58">
        <v>0</v>
      </c>
      <c r="AT1460" s="58">
        <v>0</v>
      </c>
      <c r="AU1460" s="58">
        <v>0</v>
      </c>
      <c r="AV1460" s="58">
        <v>1830.0980939055901</v>
      </c>
      <c r="AW1460" s="58">
        <v>6814.1680939055896</v>
      </c>
      <c r="AX1460" s="58">
        <v>35700</v>
      </c>
      <c r="AY1460" s="58">
        <v>10200</v>
      </c>
      <c r="AZ1460" s="58">
        <v>45900</v>
      </c>
      <c r="BA1460" s="58">
        <v>-102.346841928491</v>
      </c>
    </row>
    <row r="1461" spans="1:53">
      <c r="A1461" s="56">
        <v>202409</v>
      </c>
      <c r="B1461" s="56" t="s">
        <v>528</v>
      </c>
      <c r="C1461" s="56" t="s">
        <v>51</v>
      </c>
      <c r="D1461" s="56" t="s">
        <v>50</v>
      </c>
      <c r="E1461" s="62" t="str">
        <f>VLOOKUP(C1461,'[2]2024年门店-截止10.31'!A:C,3,0)</f>
        <v>营业</v>
      </c>
      <c r="F1461" s="63">
        <f>VLOOKUP(C1461,[2]面积!A:B,2,0)</f>
        <v>99.9</v>
      </c>
      <c r="G1461" s="57" t="str">
        <f>IF(OR(E1461="营业",E1461="装修中"),VLOOKUP(C1461,[2]当前组织架构!C:H,6,0),"")</f>
        <v>戴斌</v>
      </c>
      <c r="H1461" s="57" t="str">
        <f>IF(OR(E1461="营业",E1461="装修中"),VLOOKUP(C1461,[2]当前组织架构!C:H,5,0),"")</f>
        <v>池甜</v>
      </c>
      <c r="I1461" s="58">
        <v>162533.34</v>
      </c>
      <c r="J1461" s="58">
        <v>4733.9800000000096</v>
      </c>
      <c r="K1461" s="58">
        <v>157799.35999999999</v>
      </c>
      <c r="L1461" s="58">
        <v>8378.4</v>
      </c>
      <c r="M1461" s="58">
        <v>9422.8700000000008</v>
      </c>
      <c r="N1461" s="58">
        <v>9004.86</v>
      </c>
      <c r="O1461" s="58">
        <v>21435.97</v>
      </c>
      <c r="P1461" s="58">
        <v>0</v>
      </c>
      <c r="Q1461" s="58">
        <v>-522.65825709274998</v>
      </c>
      <c r="R1461" s="58">
        <v>47719.4417429073</v>
      </c>
      <c r="S1461" s="58">
        <v>10479.471076813999</v>
      </c>
      <c r="T1461" s="58">
        <v>339.72</v>
      </c>
      <c r="U1461" s="58">
        <v>5211.79</v>
      </c>
      <c r="V1461" s="58">
        <v>63750.422819721301</v>
      </c>
      <c r="W1461" s="58">
        <v>94048.937180278706</v>
      </c>
      <c r="X1461" s="58">
        <v>25299</v>
      </c>
      <c r="Y1461" s="58">
        <v>2348.84</v>
      </c>
      <c r="Z1461" s="58">
        <v>2496.8000000000002</v>
      </c>
      <c r="AA1461" s="58">
        <v>4788.88</v>
      </c>
      <c r="AB1461" s="58">
        <v>342.85735849056999</v>
      </c>
      <c r="AC1461" s="58">
        <v>0</v>
      </c>
      <c r="AD1461" s="58">
        <v>35276.377358490601</v>
      </c>
      <c r="AE1461" s="58">
        <v>6958.47</v>
      </c>
      <c r="AF1461" s="58">
        <v>0</v>
      </c>
      <c r="AG1461" s="58">
        <v>488.93</v>
      </c>
      <c r="AH1461" s="58">
        <v>250</v>
      </c>
      <c r="AI1461" s="58">
        <v>570</v>
      </c>
      <c r="AJ1461" s="58">
        <v>0</v>
      </c>
      <c r="AK1461" s="58">
        <v>28.1</v>
      </c>
      <c r="AL1461" s="58">
        <v>0</v>
      </c>
      <c r="AM1461" s="58">
        <v>1418.57</v>
      </c>
      <c r="AN1461" s="58">
        <v>1405.87</v>
      </c>
      <c r="AO1461" s="58">
        <v>409.64</v>
      </c>
      <c r="AP1461" s="58">
        <v>0</v>
      </c>
      <c r="AQ1461" s="58">
        <v>50</v>
      </c>
      <c r="AR1461" s="58">
        <v>0</v>
      </c>
      <c r="AS1461" s="58">
        <v>0</v>
      </c>
      <c r="AT1461" s="58">
        <v>0</v>
      </c>
      <c r="AU1461" s="58">
        <v>0</v>
      </c>
      <c r="AV1461" s="58">
        <v>2386.3221540677</v>
      </c>
      <c r="AW1461" s="58">
        <v>13965.9021540677</v>
      </c>
      <c r="AX1461" s="58">
        <v>18536</v>
      </c>
      <c r="AY1461" s="58">
        <v>999</v>
      </c>
      <c r="AZ1461" s="58">
        <v>19535</v>
      </c>
      <c r="BA1461" s="58">
        <v>25271.657667720399</v>
      </c>
    </row>
    <row r="1462" spans="1:53">
      <c r="A1462" s="56">
        <v>202409</v>
      </c>
      <c r="B1462" s="56" t="s">
        <v>528</v>
      </c>
      <c r="C1462" s="56" t="s">
        <v>56</v>
      </c>
      <c r="D1462" s="56" t="s">
        <v>55</v>
      </c>
      <c r="E1462" s="62" t="str">
        <f>VLOOKUP(C1462,'[2]2024年门店-截止10.31'!A:C,3,0)</f>
        <v>营业</v>
      </c>
      <c r="F1462" s="63">
        <f>VLOOKUP(C1462,[2]面积!A:B,2,0)</f>
        <v>103</v>
      </c>
      <c r="G1462" s="57" t="str">
        <f>IF(OR(E1462="营业",E1462="装修中"),VLOOKUP(C1462,[2]当前组织架构!C:H,6,0),"")</f>
        <v>戴斌</v>
      </c>
      <c r="H1462" s="57" t="str">
        <f>IF(OR(E1462="营业",E1462="装修中"),VLOOKUP(C1462,[2]当前组织架构!C:H,5,0),"")</f>
        <v>侯小路</v>
      </c>
      <c r="I1462" s="58">
        <v>58777.67</v>
      </c>
      <c r="J1462" s="58">
        <v>1711.97</v>
      </c>
      <c r="K1462" s="58">
        <v>57065.7</v>
      </c>
      <c r="L1462" s="58">
        <v>3824.54</v>
      </c>
      <c r="M1462" s="58">
        <v>3694.79</v>
      </c>
      <c r="N1462" s="58">
        <v>3640.32</v>
      </c>
      <c r="O1462" s="58">
        <v>8729.4500000000007</v>
      </c>
      <c r="P1462" s="58">
        <v>0</v>
      </c>
      <c r="Q1462" s="58">
        <v>-215.479888751597</v>
      </c>
      <c r="R1462" s="58">
        <v>19673.620111248401</v>
      </c>
      <c r="S1462" s="58">
        <v>4290.0448589809703</v>
      </c>
      <c r="T1462" s="58">
        <v>0</v>
      </c>
      <c r="U1462" s="58">
        <v>1876.49</v>
      </c>
      <c r="V1462" s="58">
        <v>25840.1549702294</v>
      </c>
      <c r="W1462" s="58">
        <v>31225.545029770601</v>
      </c>
      <c r="X1462" s="58">
        <v>17207.5</v>
      </c>
      <c r="Y1462" s="58">
        <v>1999.03</v>
      </c>
      <c r="Z1462" s="58">
        <v>523.20000000000005</v>
      </c>
      <c r="AA1462" s="58">
        <v>3326.04</v>
      </c>
      <c r="AB1462" s="58">
        <v>541.94433962264202</v>
      </c>
      <c r="AC1462" s="58">
        <v>0</v>
      </c>
      <c r="AD1462" s="58">
        <v>23597.714339622598</v>
      </c>
      <c r="AE1462" s="58">
        <v>4398.6400000000003</v>
      </c>
      <c r="AF1462" s="58">
        <v>0</v>
      </c>
      <c r="AG1462" s="58">
        <v>211.88</v>
      </c>
      <c r="AH1462" s="58">
        <v>212</v>
      </c>
      <c r="AI1462" s="58">
        <v>0</v>
      </c>
      <c r="AJ1462" s="58">
        <v>15.04</v>
      </c>
      <c r="AK1462" s="58">
        <v>29.71</v>
      </c>
      <c r="AL1462" s="58">
        <v>0</v>
      </c>
      <c r="AM1462" s="58">
        <v>847.9</v>
      </c>
      <c r="AN1462" s="58">
        <v>912.79</v>
      </c>
      <c r="AO1462" s="58">
        <v>254.76</v>
      </c>
      <c r="AP1462" s="58">
        <v>0</v>
      </c>
      <c r="AQ1462" s="58">
        <v>459.5</v>
      </c>
      <c r="AR1462" s="58">
        <v>0</v>
      </c>
      <c r="AS1462" s="58">
        <v>0</v>
      </c>
      <c r="AT1462" s="58">
        <v>0</v>
      </c>
      <c r="AU1462" s="58">
        <v>0</v>
      </c>
      <c r="AV1462" s="58">
        <v>2186.6948270236699</v>
      </c>
      <c r="AW1462" s="58">
        <v>9528.9148270236692</v>
      </c>
      <c r="AX1462" s="58">
        <v>3640.1</v>
      </c>
      <c r="AY1462" s="58">
        <v>3931.4</v>
      </c>
      <c r="AZ1462" s="58">
        <v>7571.5</v>
      </c>
      <c r="BA1462" s="58">
        <v>-9472.5841368756701</v>
      </c>
    </row>
    <row r="1463" spans="1:53">
      <c r="A1463" s="56">
        <v>202409</v>
      </c>
      <c r="B1463" s="56" t="s">
        <v>528</v>
      </c>
      <c r="C1463" s="56" t="s">
        <v>58</v>
      </c>
      <c r="D1463" s="56" t="s">
        <v>57</v>
      </c>
      <c r="E1463" s="62" t="str">
        <f>VLOOKUP(C1463,'[2]2024年门店-截止10.31'!A:C,3,0)</f>
        <v>营业</v>
      </c>
      <c r="F1463" s="63">
        <f>VLOOKUP(C1463,[2]面积!A:B,2,0)</f>
        <v>81.319999999999993</v>
      </c>
      <c r="G1463" s="57" t="str">
        <f>IF(OR(E1463="营业",E1463="装修中"),VLOOKUP(C1463,[2]当前组织架构!C:H,6,0),"")</f>
        <v>戴斌</v>
      </c>
      <c r="H1463" s="57" t="str">
        <f>IF(OR(E1463="营业",E1463="装修中"),VLOOKUP(C1463,[2]当前组织架构!C:H,5,0),"")</f>
        <v>侯小路</v>
      </c>
      <c r="I1463" s="58">
        <v>166286.38</v>
      </c>
      <c r="J1463" s="58">
        <v>4843.29000000001</v>
      </c>
      <c r="K1463" s="58">
        <v>161443.09</v>
      </c>
      <c r="L1463" s="58">
        <v>8866.17</v>
      </c>
      <c r="M1463" s="58">
        <v>10062.379999999999</v>
      </c>
      <c r="N1463" s="58">
        <v>8987.32</v>
      </c>
      <c r="O1463" s="58">
        <v>23463.06</v>
      </c>
      <c r="P1463" s="58">
        <v>0</v>
      </c>
      <c r="Q1463" s="58">
        <v>-556.64289085861503</v>
      </c>
      <c r="R1463" s="58">
        <v>50822.287109141398</v>
      </c>
      <c r="S1463" s="58">
        <v>11338.945568884499</v>
      </c>
      <c r="T1463" s="58">
        <v>368.34</v>
      </c>
      <c r="U1463" s="58">
        <v>5065.07</v>
      </c>
      <c r="V1463" s="58">
        <v>67594.642678025906</v>
      </c>
      <c r="W1463" s="58">
        <v>93848.447321974105</v>
      </c>
      <c r="X1463" s="58">
        <v>23156.23</v>
      </c>
      <c r="Y1463" s="58">
        <v>3794.37</v>
      </c>
      <c r="Z1463" s="58">
        <v>3391.93</v>
      </c>
      <c r="AA1463" s="58">
        <v>4292.07</v>
      </c>
      <c r="AB1463" s="58">
        <v>365.13056603773998</v>
      </c>
      <c r="AC1463" s="58">
        <v>0</v>
      </c>
      <c r="AD1463" s="58">
        <v>34999.730566037702</v>
      </c>
      <c r="AE1463" s="58">
        <v>6400</v>
      </c>
      <c r="AF1463" s="58">
        <v>0</v>
      </c>
      <c r="AG1463" s="58">
        <v>676.38</v>
      </c>
      <c r="AH1463" s="58">
        <v>250</v>
      </c>
      <c r="AI1463" s="58">
        <v>38</v>
      </c>
      <c r="AJ1463" s="58">
        <v>0</v>
      </c>
      <c r="AK1463" s="58">
        <v>36.79</v>
      </c>
      <c r="AL1463" s="58">
        <v>0</v>
      </c>
      <c r="AM1463" s="58">
        <v>1245.3900000000001</v>
      </c>
      <c r="AN1463" s="58">
        <v>1110.08</v>
      </c>
      <c r="AO1463" s="58">
        <v>460.33</v>
      </c>
      <c r="AP1463" s="58">
        <v>500</v>
      </c>
      <c r="AQ1463" s="58">
        <v>50</v>
      </c>
      <c r="AR1463" s="58">
        <v>0</v>
      </c>
      <c r="AS1463" s="58">
        <v>0</v>
      </c>
      <c r="AT1463" s="58">
        <v>0</v>
      </c>
      <c r="AU1463" s="58">
        <v>0</v>
      </c>
      <c r="AV1463" s="58">
        <v>2728.3271855142402</v>
      </c>
      <c r="AW1463" s="58">
        <v>13495.2971855142</v>
      </c>
      <c r="AX1463" s="58">
        <v>32194.59</v>
      </c>
      <c r="AY1463" s="58">
        <v>8656.06</v>
      </c>
      <c r="AZ1463" s="58">
        <v>40850.65</v>
      </c>
      <c r="BA1463" s="58">
        <v>4502.7695704221996</v>
      </c>
    </row>
    <row r="1464" spans="1:53">
      <c r="A1464" s="56">
        <v>202409</v>
      </c>
      <c r="B1464" s="56" t="s">
        <v>528</v>
      </c>
      <c r="C1464" s="56" t="s">
        <v>60</v>
      </c>
      <c r="D1464" s="56" t="s">
        <v>59</v>
      </c>
      <c r="E1464" s="62" t="str">
        <f>VLOOKUP(C1464,'[2]2024年门店-截止10.31'!A:C,3,0)</f>
        <v>营业</v>
      </c>
      <c r="F1464" s="63">
        <f>VLOOKUP(C1464,[2]面积!A:B,2,0)</f>
        <v>136</v>
      </c>
      <c r="G1464" s="57" t="str">
        <f>IF(OR(E1464="营业",E1464="装修中"),VLOOKUP(C1464,[2]当前组织架构!C:H,6,0),"")</f>
        <v>戴斌</v>
      </c>
      <c r="H1464" s="57" t="str">
        <f>IF(OR(E1464="营业",E1464="装修中"),VLOOKUP(C1464,[2]当前组织架构!C:H,5,0),"")</f>
        <v>池甜</v>
      </c>
      <c r="I1464" s="58">
        <v>123574.74</v>
      </c>
      <c r="J1464" s="58">
        <v>3599.2600000000102</v>
      </c>
      <c r="K1464" s="58">
        <v>119975.48</v>
      </c>
      <c r="L1464" s="58">
        <v>5522.63</v>
      </c>
      <c r="M1464" s="58">
        <v>5276.69</v>
      </c>
      <c r="N1464" s="58">
        <v>3118.74</v>
      </c>
      <c r="O1464" s="58">
        <v>14544.93</v>
      </c>
      <c r="P1464" s="58">
        <v>0</v>
      </c>
      <c r="Q1464" s="58">
        <v>-308.37000762919502</v>
      </c>
      <c r="R1464" s="58">
        <v>28154.619992370801</v>
      </c>
      <c r="S1464" s="58">
        <v>6716.5280388042002</v>
      </c>
      <c r="T1464" s="58">
        <v>452.71</v>
      </c>
      <c r="U1464" s="58">
        <v>3215.06</v>
      </c>
      <c r="V1464" s="58">
        <v>38538.918031175002</v>
      </c>
      <c r="W1464" s="58">
        <v>81436.561968825001</v>
      </c>
      <c r="X1464" s="58">
        <v>21737.5</v>
      </c>
      <c r="Y1464" s="58">
        <v>3633.21</v>
      </c>
      <c r="Z1464" s="58">
        <v>4080.93</v>
      </c>
      <c r="AA1464" s="58">
        <v>5262.33</v>
      </c>
      <c r="AB1464" s="58">
        <v>373.25641509434001</v>
      </c>
      <c r="AC1464" s="58">
        <v>0</v>
      </c>
      <c r="AD1464" s="58">
        <v>35087.226415094301</v>
      </c>
      <c r="AE1464" s="58">
        <v>6746</v>
      </c>
      <c r="AF1464" s="58">
        <v>0</v>
      </c>
      <c r="AG1464" s="58">
        <v>333.07</v>
      </c>
      <c r="AH1464" s="58">
        <v>350</v>
      </c>
      <c r="AI1464" s="58">
        <v>360</v>
      </c>
      <c r="AJ1464" s="58">
        <v>0</v>
      </c>
      <c r="AK1464" s="58">
        <v>44.55</v>
      </c>
      <c r="AL1464" s="58">
        <v>0</v>
      </c>
      <c r="AM1464" s="58">
        <v>1031.73</v>
      </c>
      <c r="AN1464" s="58">
        <v>1425.58</v>
      </c>
      <c r="AO1464" s="58">
        <v>488.62</v>
      </c>
      <c r="AP1464" s="58">
        <v>0</v>
      </c>
      <c r="AQ1464" s="58">
        <v>50</v>
      </c>
      <c r="AR1464" s="58">
        <v>0</v>
      </c>
      <c r="AS1464" s="58">
        <v>0</v>
      </c>
      <c r="AT1464" s="58">
        <v>0</v>
      </c>
      <c r="AU1464" s="58">
        <v>0</v>
      </c>
      <c r="AV1464" s="58">
        <v>2386.3221540677</v>
      </c>
      <c r="AW1464" s="58">
        <v>13215.8721540677</v>
      </c>
      <c r="AX1464" s="58">
        <v>19720</v>
      </c>
      <c r="AY1464" s="58">
        <v>13147</v>
      </c>
      <c r="AZ1464" s="58">
        <v>32867</v>
      </c>
      <c r="BA1464" s="58">
        <v>266.46339966300002</v>
      </c>
    </row>
    <row r="1465" spans="1:53">
      <c r="A1465" s="56">
        <v>202409</v>
      </c>
      <c r="B1465" s="56" t="s">
        <v>528</v>
      </c>
      <c r="C1465" s="56" t="s">
        <v>64</v>
      </c>
      <c r="D1465" s="56" t="s">
        <v>63</v>
      </c>
      <c r="E1465" s="62" t="str">
        <f>VLOOKUP(C1465,'[2]2024年门店-截止10.31'!A:C,3,0)</f>
        <v>营业</v>
      </c>
      <c r="F1465" s="63">
        <f>VLOOKUP(C1465,[2]面积!A:B,2,0)</f>
        <v>70</v>
      </c>
      <c r="G1465" s="57" t="str">
        <f>IF(OR(E1465="营业",E1465="装修中"),VLOOKUP(C1465,[2]当前组织架构!C:H,6,0),"")</f>
        <v>戴斌</v>
      </c>
      <c r="H1465" s="57" t="str">
        <f>IF(OR(E1465="营业",E1465="装修中"),VLOOKUP(C1465,[2]当前组织架构!C:H,5,0),"")</f>
        <v>董婷婷</v>
      </c>
      <c r="I1465" s="58">
        <v>208517.6</v>
      </c>
      <c r="J1465" s="58">
        <v>11802.88</v>
      </c>
      <c r="K1465" s="58">
        <v>196714.72</v>
      </c>
      <c r="L1465" s="58">
        <v>10091.459999999999</v>
      </c>
      <c r="M1465" s="58">
        <v>8930.2999999999993</v>
      </c>
      <c r="N1465" s="58">
        <v>10146.64</v>
      </c>
      <c r="O1465" s="58">
        <v>25321.99</v>
      </c>
      <c r="P1465" s="58">
        <v>0</v>
      </c>
      <c r="Q1465" s="58">
        <v>-590.352664285017</v>
      </c>
      <c r="R1465" s="58">
        <v>53900.037335715002</v>
      </c>
      <c r="S1465" s="58">
        <v>12148.793143962899</v>
      </c>
      <c r="T1465" s="58">
        <v>0</v>
      </c>
      <c r="U1465" s="58">
        <v>2554.89</v>
      </c>
      <c r="V1465" s="58">
        <v>68603.720479677897</v>
      </c>
      <c r="W1465" s="58">
        <v>128110.999520322</v>
      </c>
      <c r="X1465" s="58">
        <v>27687.71</v>
      </c>
      <c r="Y1465" s="58">
        <v>4828.3900000000003</v>
      </c>
      <c r="Z1465" s="58">
        <v>2874.49</v>
      </c>
      <c r="AA1465" s="58">
        <v>8188.69</v>
      </c>
      <c r="AB1465" s="58">
        <v>1409.2964150943401</v>
      </c>
      <c r="AC1465" s="58">
        <v>0</v>
      </c>
      <c r="AD1465" s="58">
        <v>44988.5764150943</v>
      </c>
      <c r="AE1465" s="58">
        <v>9544.16</v>
      </c>
      <c r="AF1465" s="58">
        <v>0</v>
      </c>
      <c r="AG1465" s="58">
        <v>542.02</v>
      </c>
      <c r="AH1465" s="58">
        <v>580.58000000000004</v>
      </c>
      <c r="AI1465" s="58">
        <v>260</v>
      </c>
      <c r="AJ1465" s="58">
        <v>12.39</v>
      </c>
      <c r="AK1465" s="58">
        <v>40.61</v>
      </c>
      <c r="AL1465" s="58">
        <v>0</v>
      </c>
      <c r="AM1465" s="58">
        <v>1263.08</v>
      </c>
      <c r="AN1465" s="58">
        <v>2771.46</v>
      </c>
      <c r="AO1465" s="58">
        <v>865.97</v>
      </c>
      <c r="AP1465" s="58">
        <v>0</v>
      </c>
      <c r="AQ1465" s="58">
        <v>250</v>
      </c>
      <c r="AR1465" s="58">
        <v>0</v>
      </c>
      <c r="AS1465" s="58">
        <v>0</v>
      </c>
      <c r="AT1465" s="58">
        <v>0</v>
      </c>
      <c r="AU1465" s="58">
        <v>0</v>
      </c>
      <c r="AV1465" s="58">
        <v>2186.6948270236699</v>
      </c>
      <c r="AW1465" s="58">
        <v>18316.964827023701</v>
      </c>
      <c r="AX1465" s="58">
        <v>45850</v>
      </c>
      <c r="AY1465" s="58">
        <v>5216.9811320754698</v>
      </c>
      <c r="AZ1465" s="58">
        <v>51066.981132075503</v>
      </c>
      <c r="BA1465" s="58">
        <v>13738.4771461285</v>
      </c>
    </row>
    <row r="1466" spans="1:53">
      <c r="A1466" s="56">
        <v>202409</v>
      </c>
      <c r="B1466" s="56" t="s">
        <v>528</v>
      </c>
      <c r="C1466" s="56" t="s">
        <v>66</v>
      </c>
      <c r="D1466" s="56" t="s">
        <v>65</v>
      </c>
      <c r="E1466" s="62" t="str">
        <f>VLOOKUP(C1466,'[2]2024年门店-截止10.31'!A:C,3,0)</f>
        <v>营业</v>
      </c>
      <c r="F1466" s="63">
        <f>VLOOKUP(C1466,[2]面积!A:B,2,0)</f>
        <v>112</v>
      </c>
      <c r="G1466" s="57" t="str">
        <f>IF(OR(E1466="营业",E1466="装修中"),VLOOKUP(C1466,[2]当前组织架构!C:H,6,0),"")</f>
        <v>孙军</v>
      </c>
      <c r="H1466" s="57" t="str">
        <f>IF(OR(E1466="营业",E1466="装修中"),VLOOKUP(C1466,[2]当前组织架构!C:H,5,0),"")</f>
        <v>殷艳花</v>
      </c>
      <c r="I1466" s="58">
        <v>186729.4</v>
      </c>
      <c r="J1466" s="58">
        <v>10569.59</v>
      </c>
      <c r="K1466" s="58">
        <v>176159.81</v>
      </c>
      <c r="L1466" s="58">
        <v>9282.61</v>
      </c>
      <c r="M1466" s="58">
        <v>7940.21</v>
      </c>
      <c r="N1466" s="58">
        <v>9971.33</v>
      </c>
      <c r="O1466" s="58">
        <v>21980.29</v>
      </c>
      <c r="P1466" s="58">
        <v>0</v>
      </c>
      <c r="Q1466" s="58">
        <v>-532.759293312522</v>
      </c>
      <c r="R1466" s="58">
        <v>48641.680706687497</v>
      </c>
      <c r="S1466" s="58">
        <v>10718.5675401229</v>
      </c>
      <c r="T1466" s="58">
        <v>0</v>
      </c>
      <c r="U1466" s="58">
        <v>2447.7800000000002</v>
      </c>
      <c r="V1466" s="58">
        <v>61808.028246810398</v>
      </c>
      <c r="W1466" s="58">
        <v>114351.78175318999</v>
      </c>
      <c r="X1466" s="58">
        <v>31675.53</v>
      </c>
      <c r="Y1466" s="58">
        <v>4441.4399999999996</v>
      </c>
      <c r="Z1466" s="58">
        <v>3372.56</v>
      </c>
      <c r="AA1466" s="58">
        <v>6491.93</v>
      </c>
      <c r="AB1466" s="58">
        <v>1404.27471698113</v>
      </c>
      <c r="AC1466" s="58">
        <v>0</v>
      </c>
      <c r="AD1466" s="58">
        <v>47385.734716981096</v>
      </c>
      <c r="AE1466" s="58">
        <v>4000</v>
      </c>
      <c r="AF1466" s="58">
        <v>278</v>
      </c>
      <c r="AG1466" s="58">
        <v>558.64</v>
      </c>
      <c r="AH1466" s="58">
        <v>529.9</v>
      </c>
      <c r="AI1466" s="58">
        <v>0</v>
      </c>
      <c r="AJ1466" s="58">
        <v>0</v>
      </c>
      <c r="AK1466" s="58">
        <v>41.23</v>
      </c>
      <c r="AL1466" s="58">
        <v>0</v>
      </c>
      <c r="AM1466" s="58">
        <v>1509.99</v>
      </c>
      <c r="AN1466" s="58">
        <v>1910.51</v>
      </c>
      <c r="AO1466" s="58">
        <v>666.61</v>
      </c>
      <c r="AP1466" s="58">
        <v>0</v>
      </c>
      <c r="AQ1466" s="58">
        <v>0</v>
      </c>
      <c r="AR1466" s="58">
        <v>0</v>
      </c>
      <c r="AS1466" s="58">
        <v>0</v>
      </c>
      <c r="AT1466" s="58">
        <v>0</v>
      </c>
      <c r="AU1466" s="58">
        <v>0</v>
      </c>
      <c r="AV1466" s="58">
        <v>2318.3546488266002</v>
      </c>
      <c r="AW1466" s="58">
        <v>11813.234648826599</v>
      </c>
      <c r="AX1466" s="58">
        <v>50185.314285714303</v>
      </c>
      <c r="AY1466" s="58">
        <v>9565.5471698113197</v>
      </c>
      <c r="AZ1466" s="58">
        <v>59750.861455525599</v>
      </c>
      <c r="BA1466" s="58">
        <v>-4598.0490681433203</v>
      </c>
    </row>
    <row r="1467" spans="1:53">
      <c r="A1467" s="56">
        <v>202409</v>
      </c>
      <c r="B1467" s="56" t="s">
        <v>528</v>
      </c>
      <c r="C1467" s="56" t="s">
        <v>68</v>
      </c>
      <c r="D1467" s="56" t="s">
        <v>67</v>
      </c>
      <c r="E1467" s="62" t="str">
        <f>VLOOKUP(C1467,'[2]2024年门店-截止10.31'!A:C,3,0)</f>
        <v>营业</v>
      </c>
      <c r="F1467" s="63">
        <f>VLOOKUP(C1467,[2]面积!A:B,2,0)</f>
        <v>79</v>
      </c>
      <c r="G1467" s="57" t="str">
        <f>IF(OR(E1467="营业",E1467="装修中"),VLOOKUP(C1467,[2]当前组织架构!C:H,6,0),"")</f>
        <v>孙军</v>
      </c>
      <c r="H1467" s="57" t="str">
        <f>IF(OR(E1467="营业",E1467="装修中"),VLOOKUP(C1467,[2]当前组织架构!C:H,5,0),"")</f>
        <v>郭洋</v>
      </c>
      <c r="I1467" s="58">
        <v>224612.88</v>
      </c>
      <c r="J1467" s="58">
        <v>12713.94</v>
      </c>
      <c r="K1467" s="58">
        <v>211898.94</v>
      </c>
      <c r="L1467" s="58">
        <v>10688.6</v>
      </c>
      <c r="M1467" s="58">
        <v>9263.1299999999992</v>
      </c>
      <c r="N1467" s="58">
        <v>6106.03</v>
      </c>
      <c r="O1467" s="58">
        <v>26234.69</v>
      </c>
      <c r="P1467" s="58">
        <v>0</v>
      </c>
      <c r="Q1467" s="58">
        <v>-566.54002989317996</v>
      </c>
      <c r="R1467" s="58">
        <v>51725.909970106797</v>
      </c>
      <c r="S1467" s="58">
        <v>12202.614054538501</v>
      </c>
      <c r="T1467" s="58">
        <v>0</v>
      </c>
      <c r="U1467" s="58">
        <v>6132.78</v>
      </c>
      <c r="V1467" s="58">
        <v>70061.304024645302</v>
      </c>
      <c r="W1467" s="58">
        <v>141837.63597535499</v>
      </c>
      <c r="X1467" s="58">
        <v>26760.79</v>
      </c>
      <c r="Y1467" s="58">
        <v>9287.67</v>
      </c>
      <c r="Z1467" s="58">
        <v>5501.72</v>
      </c>
      <c r="AA1467" s="58">
        <v>9034.23</v>
      </c>
      <c r="AB1467" s="58">
        <v>1878.2603773584899</v>
      </c>
      <c r="AC1467" s="58">
        <v>0</v>
      </c>
      <c r="AD1467" s="58">
        <v>52462.670377358503</v>
      </c>
      <c r="AE1467" s="58">
        <v>13690.06</v>
      </c>
      <c r="AF1467" s="58">
        <v>45</v>
      </c>
      <c r="AG1467" s="58">
        <v>457.69</v>
      </c>
      <c r="AH1467" s="58">
        <v>755.67</v>
      </c>
      <c r="AI1467" s="58">
        <v>0</v>
      </c>
      <c r="AJ1467" s="58">
        <v>26.64</v>
      </c>
      <c r="AK1467" s="58">
        <v>30.33</v>
      </c>
      <c r="AL1467" s="58">
        <v>0</v>
      </c>
      <c r="AM1467" s="58">
        <v>1809.94</v>
      </c>
      <c r="AN1467" s="58">
        <v>1679.08</v>
      </c>
      <c r="AO1467" s="58">
        <v>1026.1500000000001</v>
      </c>
      <c r="AP1467" s="58">
        <v>0</v>
      </c>
      <c r="AQ1467" s="58">
        <v>123</v>
      </c>
      <c r="AR1467" s="58">
        <v>0</v>
      </c>
      <c r="AS1467" s="58">
        <v>0</v>
      </c>
      <c r="AT1467" s="58">
        <v>0</v>
      </c>
      <c r="AU1467" s="58">
        <v>0</v>
      </c>
      <c r="AV1467" s="58">
        <v>1692.89605343876</v>
      </c>
      <c r="AW1467" s="58">
        <v>21336.4560534388</v>
      </c>
      <c r="AX1467" s="58">
        <v>75238.095238095193</v>
      </c>
      <c r="AY1467" s="58">
        <v>7550.4716981132096</v>
      </c>
      <c r="AZ1467" s="58">
        <v>82788.566936208401</v>
      </c>
      <c r="BA1467" s="58">
        <v>-14750.0573916507</v>
      </c>
    </row>
    <row r="1468" spans="1:53">
      <c r="A1468" s="56">
        <v>202409</v>
      </c>
      <c r="B1468" s="56" t="s">
        <v>528</v>
      </c>
      <c r="C1468" s="56" t="s">
        <v>70</v>
      </c>
      <c r="D1468" s="56" t="s">
        <v>69</v>
      </c>
      <c r="E1468" s="62" t="str">
        <f>VLOOKUP(C1468,'[2]2024年门店-截止10.31'!A:C,3,0)</f>
        <v>营业</v>
      </c>
      <c r="F1468" s="63">
        <f>VLOOKUP(C1468,[2]面积!A:B,2,0)</f>
        <v>93.91</v>
      </c>
      <c r="G1468" s="57" t="str">
        <f>IF(OR(E1468="营业",E1468="装修中"),VLOOKUP(C1468,[2]当前组织架构!C:H,6,0),"")</f>
        <v>戴斌</v>
      </c>
      <c r="H1468" s="57" t="str">
        <f>IF(OR(E1468="营业",E1468="装修中"),VLOOKUP(C1468,[2]当前组织架构!C:H,5,0),"")</f>
        <v>冯珏</v>
      </c>
      <c r="I1468" s="58">
        <v>204968.18</v>
      </c>
      <c r="J1468" s="58">
        <v>11601.97</v>
      </c>
      <c r="K1468" s="58">
        <v>193366.21</v>
      </c>
      <c r="L1468" s="58">
        <v>10523.77</v>
      </c>
      <c r="M1468" s="58">
        <v>9908.7199999999993</v>
      </c>
      <c r="N1468" s="58">
        <v>10617.53</v>
      </c>
      <c r="O1468" s="58">
        <v>24730.22</v>
      </c>
      <c r="P1468" s="58">
        <v>0</v>
      </c>
      <c r="Q1468" s="58">
        <v>-604.32698863887094</v>
      </c>
      <c r="R1468" s="58">
        <v>55175.913011361103</v>
      </c>
      <c r="S1468" s="58">
        <v>12101.4176487814</v>
      </c>
      <c r="T1468" s="58">
        <v>0</v>
      </c>
      <c r="U1468" s="58">
        <v>2538.85</v>
      </c>
      <c r="V1468" s="58">
        <v>69816.180660142505</v>
      </c>
      <c r="W1468" s="58">
        <v>123550.02933985701</v>
      </c>
      <c r="X1468" s="58">
        <v>27649.29</v>
      </c>
      <c r="Y1468" s="58">
        <v>5584.67</v>
      </c>
      <c r="Z1468" s="58">
        <v>2476.4499999999998</v>
      </c>
      <c r="AA1468" s="58">
        <v>6466.46</v>
      </c>
      <c r="AB1468" s="58">
        <v>1450.42849056604</v>
      </c>
      <c r="AC1468" s="58">
        <v>0</v>
      </c>
      <c r="AD1468" s="58">
        <v>43627.298490565998</v>
      </c>
      <c r="AE1468" s="58">
        <v>6304.9</v>
      </c>
      <c r="AF1468" s="58">
        <v>0</v>
      </c>
      <c r="AG1468" s="58">
        <v>428.41</v>
      </c>
      <c r="AH1468" s="58">
        <v>415.4</v>
      </c>
      <c r="AI1468" s="58">
        <v>700</v>
      </c>
      <c r="AJ1468" s="58">
        <v>23.01</v>
      </c>
      <c r="AK1468" s="58">
        <v>38.56</v>
      </c>
      <c r="AL1468" s="58">
        <v>0</v>
      </c>
      <c r="AM1468" s="58">
        <v>674.58</v>
      </c>
      <c r="AN1468" s="58">
        <v>1671.65</v>
      </c>
      <c r="AO1468" s="58">
        <v>688.06</v>
      </c>
      <c r="AP1468" s="58">
        <v>0</v>
      </c>
      <c r="AQ1468" s="58">
        <v>0</v>
      </c>
      <c r="AR1468" s="58">
        <v>0</v>
      </c>
      <c r="AS1468" s="58">
        <v>0</v>
      </c>
      <c r="AT1468" s="58">
        <v>0</v>
      </c>
      <c r="AU1468" s="58">
        <v>0</v>
      </c>
      <c r="AV1468" s="58">
        <v>2535.19649369034</v>
      </c>
      <c r="AW1468" s="58">
        <v>13479.7664936903</v>
      </c>
      <c r="AX1468" s="58">
        <v>68010.219047619001</v>
      </c>
      <c r="AY1468" s="58">
        <v>9745.3773584905703</v>
      </c>
      <c r="AZ1468" s="58">
        <v>77755.596406109602</v>
      </c>
      <c r="BA1468" s="58">
        <v>-11312.632050508901</v>
      </c>
    </row>
    <row r="1469" spans="1:53">
      <c r="A1469" s="56">
        <v>202409</v>
      </c>
      <c r="B1469" s="56" t="s">
        <v>528</v>
      </c>
      <c r="C1469" s="56" t="s">
        <v>72</v>
      </c>
      <c r="D1469" s="56" t="s">
        <v>71</v>
      </c>
      <c r="E1469" s="62" t="str">
        <f>VLOOKUP(C1469,'[2]2024年门店-截止10.31'!A:C,3,0)</f>
        <v>营业</v>
      </c>
      <c r="F1469" s="63">
        <f>VLOOKUP(C1469,[2]面积!A:B,2,0)</f>
        <v>132</v>
      </c>
      <c r="G1469" s="57" t="str">
        <f>IF(OR(E1469="营业",E1469="装修中"),VLOOKUP(C1469,[2]当前组织架构!C:H,6,0),"")</f>
        <v>戴斌</v>
      </c>
      <c r="H1469" s="57" t="str">
        <f>IF(OR(E1469="营业",E1469="装修中"),VLOOKUP(C1469,[2]当前组织架构!C:H,5,0),"")</f>
        <v>冯珏</v>
      </c>
      <c r="I1469" s="58">
        <v>325557.19</v>
      </c>
      <c r="J1469" s="58">
        <v>18427.77</v>
      </c>
      <c r="K1469" s="58">
        <v>307129.42</v>
      </c>
      <c r="L1469" s="58">
        <v>14929.97</v>
      </c>
      <c r="M1469" s="58">
        <v>12692.65</v>
      </c>
      <c r="N1469" s="58">
        <v>5792.14</v>
      </c>
      <c r="O1469" s="58">
        <v>35648.19</v>
      </c>
      <c r="P1469" s="58">
        <v>0</v>
      </c>
      <c r="Q1469" s="58">
        <v>-748.23278996320096</v>
      </c>
      <c r="R1469" s="58">
        <v>68314.717210036804</v>
      </c>
      <c r="S1469" s="58">
        <v>16397.226058754099</v>
      </c>
      <c r="T1469" s="58">
        <v>0</v>
      </c>
      <c r="U1469" s="58">
        <v>2615.2600000000002</v>
      </c>
      <c r="V1469" s="58">
        <v>87327.203268790894</v>
      </c>
      <c r="W1469" s="58">
        <v>219802.21673120899</v>
      </c>
      <c r="X1469" s="58">
        <v>35465.160000000003</v>
      </c>
      <c r="Y1469" s="58">
        <v>8174.63</v>
      </c>
      <c r="Z1469" s="58">
        <v>11577.67</v>
      </c>
      <c r="AA1469" s="58">
        <v>6262.3</v>
      </c>
      <c r="AB1469" s="58">
        <v>397.67905660376999</v>
      </c>
      <c r="AC1469" s="58">
        <v>0</v>
      </c>
      <c r="AD1469" s="58">
        <v>61877.439056603798</v>
      </c>
      <c r="AE1469" s="58">
        <v>6500</v>
      </c>
      <c r="AF1469" s="58">
        <v>56</v>
      </c>
      <c r="AG1469" s="58">
        <v>517.05999999999995</v>
      </c>
      <c r="AH1469" s="58">
        <v>664.14</v>
      </c>
      <c r="AI1469" s="58">
        <v>187</v>
      </c>
      <c r="AJ1469" s="58">
        <v>0</v>
      </c>
      <c r="AK1469" s="58">
        <v>36.130000000000003</v>
      </c>
      <c r="AL1469" s="58">
        <v>0</v>
      </c>
      <c r="AM1469" s="58">
        <v>1455.03</v>
      </c>
      <c r="AN1469" s="58">
        <v>872.57</v>
      </c>
      <c r="AO1469" s="58">
        <v>1212.01</v>
      </c>
      <c r="AP1469" s="58">
        <v>0</v>
      </c>
      <c r="AQ1469" s="58">
        <v>0</v>
      </c>
      <c r="AR1469" s="58">
        <v>0</v>
      </c>
      <c r="AS1469" s="58">
        <v>0</v>
      </c>
      <c r="AT1469" s="58">
        <v>0</v>
      </c>
      <c r="AU1469" s="58">
        <v>0</v>
      </c>
      <c r="AV1469" s="58">
        <v>2535.19649369034</v>
      </c>
      <c r="AW1469" s="58">
        <v>14035.136493690299</v>
      </c>
      <c r="AX1469" s="58">
        <v>54685.714285714297</v>
      </c>
      <c r="AY1469" s="58">
        <v>11207.5471698113</v>
      </c>
      <c r="AZ1469" s="58">
        <v>65893.2614555256</v>
      </c>
      <c r="BA1469" s="58">
        <v>77996.379725389299</v>
      </c>
    </row>
    <row r="1470" spans="1:53">
      <c r="A1470" s="56">
        <v>202409</v>
      </c>
      <c r="B1470" s="56" t="s">
        <v>528</v>
      </c>
      <c r="C1470" s="56" t="s">
        <v>74</v>
      </c>
      <c r="D1470" s="56" t="s">
        <v>73</v>
      </c>
      <c r="E1470" s="62" t="str">
        <f>VLOOKUP(C1470,'[2]2024年门店-截止10.31'!A:C,3,0)</f>
        <v>营业</v>
      </c>
      <c r="F1470" s="63">
        <f>VLOOKUP(C1470,[2]面积!A:B,2,0)</f>
        <v>70</v>
      </c>
      <c r="G1470" s="57" t="str">
        <f>IF(OR(E1470="营业",E1470="装修中"),VLOOKUP(C1470,[2]当前组织架构!C:H,6,0),"")</f>
        <v>戴斌</v>
      </c>
      <c r="H1470" s="57" t="str">
        <f>IF(OR(E1470="营业",E1470="装修中"),VLOOKUP(C1470,[2]当前组织架构!C:H,5,0),"")</f>
        <v>冯珏</v>
      </c>
      <c r="I1470" s="58">
        <v>138200.07</v>
      </c>
      <c r="J1470" s="58">
        <v>7822.6500000000096</v>
      </c>
      <c r="K1470" s="58">
        <v>130377.42</v>
      </c>
      <c r="L1470" s="58">
        <v>6360</v>
      </c>
      <c r="M1470" s="58">
        <v>6066.5</v>
      </c>
      <c r="N1470" s="58">
        <v>8085.6</v>
      </c>
      <c r="O1470" s="58">
        <v>17819.46</v>
      </c>
      <c r="P1470" s="58">
        <v>0</v>
      </c>
      <c r="Q1470" s="58">
        <v>-415.28677941561699</v>
      </c>
      <c r="R1470" s="58">
        <v>37916.2732205844</v>
      </c>
      <c r="S1470" s="58">
        <v>8547.9815063588594</v>
      </c>
      <c r="T1470" s="58">
        <v>0</v>
      </c>
      <c r="U1470" s="58">
        <v>2762.54</v>
      </c>
      <c r="V1470" s="58">
        <v>49226.794726943197</v>
      </c>
      <c r="W1470" s="58">
        <v>81150.625273056794</v>
      </c>
      <c r="X1470" s="58">
        <v>24154.29</v>
      </c>
      <c r="Y1470" s="58">
        <v>4438.28</v>
      </c>
      <c r="Z1470" s="58">
        <v>1556.04</v>
      </c>
      <c r="AA1470" s="58">
        <v>5251.61</v>
      </c>
      <c r="AB1470" s="58">
        <v>797.60320754716997</v>
      </c>
      <c r="AC1470" s="58">
        <v>0</v>
      </c>
      <c r="AD1470" s="58">
        <v>36197.823207547197</v>
      </c>
      <c r="AE1470" s="58">
        <v>3294.36</v>
      </c>
      <c r="AF1470" s="58">
        <v>0</v>
      </c>
      <c r="AG1470" s="58">
        <v>475.21</v>
      </c>
      <c r="AH1470" s="58">
        <v>561.27</v>
      </c>
      <c r="AI1470" s="58">
        <v>152</v>
      </c>
      <c r="AJ1470" s="58">
        <v>14.16</v>
      </c>
      <c r="AK1470" s="58">
        <v>28.68</v>
      </c>
      <c r="AL1470" s="58">
        <v>0</v>
      </c>
      <c r="AM1470" s="58">
        <v>677.67</v>
      </c>
      <c r="AN1470" s="58">
        <v>1110.1500000000001</v>
      </c>
      <c r="AO1470" s="58">
        <v>514.88</v>
      </c>
      <c r="AP1470" s="58">
        <v>0</v>
      </c>
      <c r="AQ1470" s="58">
        <v>0</v>
      </c>
      <c r="AR1470" s="58">
        <v>0</v>
      </c>
      <c r="AS1470" s="58">
        <v>0</v>
      </c>
      <c r="AT1470" s="58">
        <v>0</v>
      </c>
      <c r="AU1470" s="58">
        <v>0</v>
      </c>
      <c r="AV1470" s="58">
        <v>2535.19649369034</v>
      </c>
      <c r="AW1470" s="58">
        <v>9363.5764936903397</v>
      </c>
      <c r="AX1470" s="58">
        <v>36500</v>
      </c>
      <c r="AY1470" s="58">
        <v>7264.1509433962301</v>
      </c>
      <c r="AZ1470" s="58">
        <v>43764.150943396198</v>
      </c>
      <c r="BA1470" s="58">
        <v>-8174.9253715769701</v>
      </c>
    </row>
    <row r="1471" spans="1:53">
      <c r="A1471" s="56">
        <v>202409</v>
      </c>
      <c r="B1471" s="56" t="s">
        <v>528</v>
      </c>
      <c r="C1471" s="56" t="s">
        <v>78</v>
      </c>
      <c r="D1471" s="56" t="s">
        <v>77</v>
      </c>
      <c r="E1471" s="62" t="str">
        <f>VLOOKUP(C1471,'[2]2024年门店-截止10.31'!A:C,3,0)</f>
        <v>营业</v>
      </c>
      <c r="F1471" s="63">
        <f>VLOOKUP(C1471,[2]面积!A:B,2,0)</f>
        <v>70.349999999999994</v>
      </c>
      <c r="G1471" s="57" t="str">
        <f>IF(OR(E1471="营业",E1471="装修中"),VLOOKUP(C1471,[2]当前组织架构!C:H,6,0),"")</f>
        <v>戴斌</v>
      </c>
      <c r="H1471" s="57" t="str">
        <f>IF(OR(E1471="营业",E1471="装修中"),VLOOKUP(C1471,[2]当前组织架构!C:H,5,0),"")</f>
        <v>董婷婷</v>
      </c>
      <c r="I1471" s="58">
        <v>142997.35999999999</v>
      </c>
      <c r="J1471" s="58">
        <v>8094.1899999999696</v>
      </c>
      <c r="K1471" s="58">
        <v>134903.17000000001</v>
      </c>
      <c r="L1471" s="58">
        <v>7976.51</v>
      </c>
      <c r="M1471" s="58">
        <v>6562.8</v>
      </c>
      <c r="N1471" s="58">
        <v>9243.75</v>
      </c>
      <c r="O1471" s="58">
        <v>18383.7</v>
      </c>
      <c r="P1471" s="58">
        <v>0</v>
      </c>
      <c r="Q1471" s="58">
        <v>-456.83760219493502</v>
      </c>
      <c r="R1471" s="58">
        <v>41709.922397805101</v>
      </c>
      <c r="S1471" s="58">
        <v>9060.5552766055698</v>
      </c>
      <c r="T1471" s="58">
        <v>0</v>
      </c>
      <c r="U1471" s="58">
        <v>2698.76</v>
      </c>
      <c r="V1471" s="58">
        <v>53469.2376744106</v>
      </c>
      <c r="W1471" s="58">
        <v>81433.932325589398</v>
      </c>
      <c r="X1471" s="58">
        <v>28243.86</v>
      </c>
      <c r="Y1471" s="58">
        <v>1839.52</v>
      </c>
      <c r="Z1471" s="58">
        <v>543.72</v>
      </c>
      <c r="AA1471" s="58">
        <v>7498.2</v>
      </c>
      <c r="AB1471" s="58">
        <v>666.78301886792497</v>
      </c>
      <c r="AC1471" s="58">
        <v>0</v>
      </c>
      <c r="AD1471" s="58">
        <v>38792.083018867903</v>
      </c>
      <c r="AE1471" s="58">
        <v>9534.5400000000009</v>
      </c>
      <c r="AF1471" s="58">
        <v>200</v>
      </c>
      <c r="AG1471" s="58">
        <v>436.16</v>
      </c>
      <c r="AH1471" s="58">
        <v>588.16999999999996</v>
      </c>
      <c r="AI1471" s="58">
        <v>691</v>
      </c>
      <c r="AJ1471" s="58">
        <v>23.01</v>
      </c>
      <c r="AK1471" s="58">
        <v>33.630000000000003</v>
      </c>
      <c r="AL1471" s="58">
        <v>0</v>
      </c>
      <c r="AM1471" s="58">
        <v>1092.31</v>
      </c>
      <c r="AN1471" s="58">
        <v>2330.61</v>
      </c>
      <c r="AO1471" s="58">
        <v>514.95000000000005</v>
      </c>
      <c r="AP1471" s="58">
        <v>0</v>
      </c>
      <c r="AQ1471" s="58">
        <v>550</v>
      </c>
      <c r="AR1471" s="58">
        <v>0</v>
      </c>
      <c r="AS1471" s="58">
        <v>0</v>
      </c>
      <c r="AT1471" s="58">
        <v>0</v>
      </c>
      <c r="AU1471" s="58">
        <v>0</v>
      </c>
      <c r="AV1471" s="58">
        <v>2186.6948270236699</v>
      </c>
      <c r="AW1471" s="58">
        <v>18181.074827023702</v>
      </c>
      <c r="AX1471" s="58">
        <v>22254.0476190476</v>
      </c>
      <c r="AY1471" s="58">
        <v>9102.8207547169804</v>
      </c>
      <c r="AZ1471" s="58">
        <v>31356.868373764599</v>
      </c>
      <c r="BA1471" s="58">
        <v>-6896.0938940667902</v>
      </c>
    </row>
    <row r="1472" spans="1:53">
      <c r="A1472" s="56">
        <v>202409</v>
      </c>
      <c r="B1472" s="56" t="s">
        <v>528</v>
      </c>
      <c r="C1472" s="56" t="s">
        <v>80</v>
      </c>
      <c r="D1472" s="56" t="s">
        <v>79</v>
      </c>
      <c r="E1472" s="62" t="str">
        <f>VLOOKUP(C1472,'[2]2024年门店-截止10.31'!A:C,3,0)</f>
        <v>营业</v>
      </c>
      <c r="F1472" s="63">
        <f>VLOOKUP(C1472,[2]面积!A:B,2,0)</f>
        <v>115.71</v>
      </c>
      <c r="G1472" s="57" t="str">
        <f>IF(OR(E1472="营业",E1472="装修中"),VLOOKUP(C1472,[2]当前组织架构!C:H,6,0),"")</f>
        <v>戴斌</v>
      </c>
      <c r="H1472" s="57" t="str">
        <f>IF(OR(E1472="营业",E1472="装修中"),VLOOKUP(C1472,[2]当前组织架构!C:H,5,0),"")</f>
        <v>冯珏</v>
      </c>
      <c r="I1472" s="58">
        <v>256361.34</v>
      </c>
      <c r="J1472" s="58">
        <v>14511.02</v>
      </c>
      <c r="K1472" s="58">
        <v>241850.32</v>
      </c>
      <c r="L1472" s="58">
        <v>11556.75</v>
      </c>
      <c r="M1472" s="58">
        <v>10118.9</v>
      </c>
      <c r="N1472" s="58">
        <v>3951.73</v>
      </c>
      <c r="O1472" s="58">
        <v>28094.94</v>
      </c>
      <c r="P1472" s="58">
        <v>0</v>
      </c>
      <c r="Q1472" s="58">
        <v>-582.03134063771995</v>
      </c>
      <c r="R1472" s="58">
        <v>53140.288659362297</v>
      </c>
      <c r="S1472" s="58">
        <v>12857.655694106899</v>
      </c>
      <c r="T1472" s="58">
        <v>0</v>
      </c>
      <c r="U1472" s="58">
        <v>2512.91</v>
      </c>
      <c r="V1472" s="58">
        <v>68510.8543534692</v>
      </c>
      <c r="W1472" s="58">
        <v>173339.465646531</v>
      </c>
      <c r="X1472" s="58">
        <v>35175.42</v>
      </c>
      <c r="Y1472" s="58">
        <v>6104.1</v>
      </c>
      <c r="Z1472" s="58">
        <v>7064.98</v>
      </c>
      <c r="AA1472" s="58">
        <v>8437.2000000000007</v>
      </c>
      <c r="AB1472" s="58">
        <v>1063.1835849056599</v>
      </c>
      <c r="AC1472" s="58">
        <v>0</v>
      </c>
      <c r="AD1472" s="58">
        <v>57844.8835849057</v>
      </c>
      <c r="AE1472" s="58">
        <v>4471.91</v>
      </c>
      <c r="AF1472" s="58">
        <v>370.16</v>
      </c>
      <c r="AG1472" s="58">
        <v>371.21</v>
      </c>
      <c r="AH1472" s="58">
        <v>748.84</v>
      </c>
      <c r="AI1472" s="58">
        <v>156</v>
      </c>
      <c r="AJ1472" s="58">
        <v>0</v>
      </c>
      <c r="AK1472" s="58">
        <v>36.090000000000003</v>
      </c>
      <c r="AL1472" s="58">
        <v>0</v>
      </c>
      <c r="AM1472" s="58">
        <v>841.65</v>
      </c>
      <c r="AN1472" s="58">
        <v>1055.03</v>
      </c>
      <c r="AO1472" s="58">
        <v>702.67</v>
      </c>
      <c r="AP1472" s="58">
        <v>500</v>
      </c>
      <c r="AQ1472" s="58">
        <v>68</v>
      </c>
      <c r="AR1472" s="58">
        <v>0</v>
      </c>
      <c r="AS1472" s="58">
        <v>0</v>
      </c>
      <c r="AT1472" s="58">
        <v>0</v>
      </c>
      <c r="AU1472" s="58">
        <v>0</v>
      </c>
      <c r="AV1472" s="58">
        <v>2535.19649369034</v>
      </c>
      <c r="AW1472" s="58">
        <v>11856.7564936903</v>
      </c>
      <c r="AX1472" s="58">
        <v>43575.238095238099</v>
      </c>
      <c r="AY1472" s="58">
        <v>10697.7169811321</v>
      </c>
      <c r="AZ1472" s="58">
        <v>54272.955076370199</v>
      </c>
      <c r="BA1472" s="58">
        <v>49364.870491564798</v>
      </c>
    </row>
    <row r="1473" spans="1:53">
      <c r="A1473" s="56">
        <v>202409</v>
      </c>
      <c r="B1473" s="56" t="s">
        <v>528</v>
      </c>
      <c r="C1473" s="56" t="s">
        <v>82</v>
      </c>
      <c r="D1473" s="56" t="s">
        <v>81</v>
      </c>
      <c r="E1473" s="62" t="str">
        <f>VLOOKUP(C1473,'[2]2024年门店-截止10.31'!A:C,3,0)</f>
        <v>营业</v>
      </c>
      <c r="F1473" s="63">
        <f>VLOOKUP(C1473,[2]面积!A:B,2,0)</f>
        <v>66.19</v>
      </c>
      <c r="G1473" s="57" t="str">
        <f>IF(OR(E1473="营业",E1473="装修中"),VLOOKUP(C1473,[2]当前组织架构!C:H,6,0),"")</f>
        <v>孙军</v>
      </c>
      <c r="H1473" s="57" t="str">
        <f>IF(OR(E1473="营业",E1473="装修中"),VLOOKUP(C1473,[2]当前组织架构!C:H,5,0),"")</f>
        <v>甘胜斌</v>
      </c>
      <c r="I1473" s="58">
        <v>128631.17</v>
      </c>
      <c r="J1473" s="58">
        <v>7281.0099999999902</v>
      </c>
      <c r="K1473" s="58">
        <v>121350.16</v>
      </c>
      <c r="L1473" s="58">
        <v>7197.66</v>
      </c>
      <c r="M1473" s="58">
        <v>5600.87</v>
      </c>
      <c r="N1473" s="58">
        <v>7522.92</v>
      </c>
      <c r="O1473" s="58">
        <v>17598.23</v>
      </c>
      <c r="P1473" s="58">
        <v>0</v>
      </c>
      <c r="Q1473" s="58">
        <v>-410.82444293085899</v>
      </c>
      <c r="R1473" s="58">
        <v>37508.855557069102</v>
      </c>
      <c r="S1473" s="58">
        <v>8447.7644236398901</v>
      </c>
      <c r="T1473" s="58">
        <v>0</v>
      </c>
      <c r="U1473" s="58">
        <v>1436.19</v>
      </c>
      <c r="V1473" s="58">
        <v>47392.809980708997</v>
      </c>
      <c r="W1473" s="58">
        <v>73957.350019291</v>
      </c>
      <c r="X1473" s="58">
        <v>20827.400000000001</v>
      </c>
      <c r="Y1473" s="58">
        <v>3914.38</v>
      </c>
      <c r="Z1473" s="58">
        <v>648.15</v>
      </c>
      <c r="AA1473" s="58">
        <v>6570.74</v>
      </c>
      <c r="AB1473" s="58">
        <v>358.43981132074998</v>
      </c>
      <c r="AC1473" s="58">
        <v>0</v>
      </c>
      <c r="AD1473" s="58">
        <v>32319.109811320799</v>
      </c>
      <c r="AE1473" s="58">
        <v>6350</v>
      </c>
      <c r="AF1473" s="58">
        <v>0</v>
      </c>
      <c r="AG1473" s="58">
        <v>310.87</v>
      </c>
      <c r="AH1473" s="58">
        <v>337.3</v>
      </c>
      <c r="AI1473" s="58">
        <v>422</v>
      </c>
      <c r="AJ1473" s="58">
        <v>31.89</v>
      </c>
      <c r="AK1473" s="58">
        <v>31.09</v>
      </c>
      <c r="AL1473" s="58">
        <v>0</v>
      </c>
      <c r="AM1473" s="58">
        <v>1260.23</v>
      </c>
      <c r="AN1473" s="58">
        <v>2389.63</v>
      </c>
      <c r="AO1473" s="58">
        <v>15.76</v>
      </c>
      <c r="AP1473" s="58">
        <v>0</v>
      </c>
      <c r="AQ1473" s="58">
        <v>473</v>
      </c>
      <c r="AR1473" s="58">
        <v>0</v>
      </c>
      <c r="AS1473" s="58">
        <v>0</v>
      </c>
      <c r="AT1473" s="58">
        <v>0</v>
      </c>
      <c r="AU1473" s="58">
        <v>0</v>
      </c>
      <c r="AV1473" s="58">
        <v>2341.0338270236698</v>
      </c>
      <c r="AW1473" s="58">
        <v>13962.803827023699</v>
      </c>
      <c r="AX1473" s="58">
        <v>36940.323809523798</v>
      </c>
      <c r="AY1473" s="58">
        <v>5279.0660377358499</v>
      </c>
      <c r="AZ1473" s="58">
        <v>42219.389847259597</v>
      </c>
      <c r="BA1473" s="58">
        <v>-14543.9534663131</v>
      </c>
    </row>
    <row r="1474" spans="1:53">
      <c r="A1474" s="56">
        <v>202409</v>
      </c>
      <c r="B1474" s="56" t="s">
        <v>528</v>
      </c>
      <c r="C1474" s="56" t="s">
        <v>84</v>
      </c>
      <c r="D1474" s="56" t="s">
        <v>83</v>
      </c>
      <c r="E1474" s="62" t="str">
        <f>VLOOKUP(C1474,'[2]2024年门店-截止10.31'!A:C,3,0)</f>
        <v>营业</v>
      </c>
      <c r="F1474" s="63">
        <f>VLOOKUP(C1474,[2]面积!A:B,2,0)</f>
        <v>70</v>
      </c>
      <c r="G1474" s="57" t="str">
        <f>IF(OR(E1474="营业",E1474="装修中"),VLOOKUP(C1474,[2]当前组织架构!C:H,6,0),"")</f>
        <v>孙军</v>
      </c>
      <c r="H1474" s="57" t="str">
        <f>IF(OR(E1474="营业",E1474="装修中"),VLOOKUP(C1474,[2]当前组织架构!C:H,5,0),"")</f>
        <v>甘胜斌</v>
      </c>
      <c r="I1474" s="58">
        <v>131195.88</v>
      </c>
      <c r="J1474" s="58">
        <v>7426.1800000000103</v>
      </c>
      <c r="K1474" s="58">
        <v>123769.7</v>
      </c>
      <c r="L1474" s="58">
        <v>7544.47</v>
      </c>
      <c r="M1474" s="58">
        <v>6186.52</v>
      </c>
      <c r="N1474" s="58">
        <v>9520.4500000000007</v>
      </c>
      <c r="O1474" s="58">
        <v>17619.72</v>
      </c>
      <c r="P1474" s="58">
        <v>0</v>
      </c>
      <c r="Q1474" s="58">
        <v>-442.80098194230601</v>
      </c>
      <c r="R1474" s="58">
        <v>40428.359018057701</v>
      </c>
      <c r="S1474" s="58">
        <v>8726.1698601863209</v>
      </c>
      <c r="T1474" s="58">
        <v>0</v>
      </c>
      <c r="U1474" s="58">
        <v>2734.61</v>
      </c>
      <c r="V1474" s="58">
        <v>51889.138878243997</v>
      </c>
      <c r="W1474" s="58">
        <v>71880.561121756007</v>
      </c>
      <c r="X1474" s="58">
        <v>24017</v>
      </c>
      <c r="Y1474" s="58">
        <v>3236.68</v>
      </c>
      <c r="Z1474" s="58">
        <v>0</v>
      </c>
      <c r="AA1474" s="58">
        <v>4372.6400000000003</v>
      </c>
      <c r="AB1474" s="58">
        <v>1149.9954716981099</v>
      </c>
      <c r="AC1474" s="58">
        <v>0</v>
      </c>
      <c r="AD1474" s="58">
        <v>32776.315471698101</v>
      </c>
      <c r="AE1474" s="58">
        <v>6052.4</v>
      </c>
      <c r="AF1474" s="58">
        <v>0</v>
      </c>
      <c r="AG1474" s="58">
        <v>400.9</v>
      </c>
      <c r="AH1474" s="58">
        <v>608.29999999999995</v>
      </c>
      <c r="AI1474" s="58">
        <v>315</v>
      </c>
      <c r="AJ1474" s="58">
        <v>67.260000000000005</v>
      </c>
      <c r="AK1474" s="58">
        <v>26.71</v>
      </c>
      <c r="AL1474" s="58">
        <v>0</v>
      </c>
      <c r="AM1474" s="58">
        <v>1920.8</v>
      </c>
      <c r="AN1474" s="58">
        <v>1881.38</v>
      </c>
      <c r="AO1474" s="58">
        <v>525.89</v>
      </c>
      <c r="AP1474" s="58">
        <v>0</v>
      </c>
      <c r="AQ1474" s="58">
        <v>350</v>
      </c>
      <c r="AR1474" s="58">
        <v>0</v>
      </c>
      <c r="AS1474" s="58">
        <v>0</v>
      </c>
      <c r="AT1474" s="58">
        <v>0</v>
      </c>
      <c r="AU1474" s="58">
        <v>0</v>
      </c>
      <c r="AV1474" s="58">
        <v>2341.0338270236698</v>
      </c>
      <c r="AW1474" s="58">
        <v>14489.6738270237</v>
      </c>
      <c r="AX1474" s="58">
        <v>14512.209523809501</v>
      </c>
      <c r="AY1474" s="58">
        <v>1981.1320754717001</v>
      </c>
      <c r="AZ1474" s="58">
        <v>16493.341599281201</v>
      </c>
      <c r="BA1474" s="58">
        <v>8121.2302237530103</v>
      </c>
    </row>
    <row r="1475" spans="1:53">
      <c r="A1475" s="56">
        <v>202409</v>
      </c>
      <c r="B1475" s="56" t="s">
        <v>528</v>
      </c>
      <c r="C1475" s="56" t="s">
        <v>86</v>
      </c>
      <c r="D1475" s="56" t="s">
        <v>85</v>
      </c>
      <c r="E1475" s="62" t="str">
        <f>VLOOKUP(C1475,'[2]2024年门店-截止10.31'!A:C,3,0)</f>
        <v>营业</v>
      </c>
      <c r="F1475" s="63">
        <f>VLOOKUP(C1475,[2]面积!A:B,2,0)</f>
        <v>91</v>
      </c>
      <c r="G1475" s="57" t="str">
        <f>IF(OR(E1475="营业",E1475="装修中"),VLOOKUP(C1475,[2]当前组织架构!C:H,6,0),"")</f>
        <v>戴斌</v>
      </c>
      <c r="H1475" s="57" t="str">
        <f>IF(OR(E1475="营业",E1475="装修中"),VLOOKUP(C1475,[2]当前组织架构!C:H,5,0),"")</f>
        <v>冯珏</v>
      </c>
      <c r="I1475" s="58">
        <v>107335.96</v>
      </c>
      <c r="J1475" s="58">
        <v>6075.6200000000099</v>
      </c>
      <c r="K1475" s="58">
        <v>101260.34</v>
      </c>
      <c r="L1475" s="58">
        <v>5322.1</v>
      </c>
      <c r="M1475" s="58">
        <v>4494.3</v>
      </c>
      <c r="N1475" s="58">
        <v>1224.28</v>
      </c>
      <c r="O1475" s="58">
        <v>11176.85</v>
      </c>
      <c r="P1475" s="58">
        <v>0</v>
      </c>
      <c r="Q1475" s="58">
        <v>-240.70626085319401</v>
      </c>
      <c r="R1475" s="58">
        <v>21976.823739146799</v>
      </c>
      <c r="S1475" s="58">
        <v>5193.10933125055</v>
      </c>
      <c r="T1475" s="58">
        <v>0</v>
      </c>
      <c r="U1475" s="58">
        <v>2488.92</v>
      </c>
      <c r="V1475" s="58">
        <v>29658.853070397399</v>
      </c>
      <c r="W1475" s="58">
        <v>71601.486929602601</v>
      </c>
      <c r="X1475" s="58">
        <v>19387.419999999998</v>
      </c>
      <c r="Y1475" s="58">
        <v>6022.06</v>
      </c>
      <c r="Z1475" s="58">
        <v>2866.01</v>
      </c>
      <c r="AA1475" s="58">
        <v>7155.9</v>
      </c>
      <c r="AB1475" s="58">
        <v>335.74716981132002</v>
      </c>
      <c r="AC1475" s="58">
        <v>36549</v>
      </c>
      <c r="AD1475" s="58">
        <v>72316.137169811307</v>
      </c>
      <c r="AE1475" s="58">
        <v>10967.22</v>
      </c>
      <c r="AF1475" s="58">
        <v>0</v>
      </c>
      <c r="AG1475" s="58">
        <v>155.91</v>
      </c>
      <c r="AH1475" s="58">
        <v>708.29</v>
      </c>
      <c r="AI1475" s="58">
        <v>0</v>
      </c>
      <c r="AJ1475" s="58">
        <v>30.09</v>
      </c>
      <c r="AK1475" s="58">
        <v>28.21</v>
      </c>
      <c r="AL1475" s="58">
        <v>0</v>
      </c>
      <c r="AM1475" s="58">
        <v>799.9</v>
      </c>
      <c r="AN1475" s="58">
        <v>2163.71</v>
      </c>
      <c r="AO1475" s="58">
        <v>433.73</v>
      </c>
      <c r="AP1475" s="58">
        <v>0</v>
      </c>
      <c r="AQ1475" s="58">
        <v>0</v>
      </c>
      <c r="AR1475" s="58">
        <v>0</v>
      </c>
      <c r="AS1475" s="58">
        <v>0</v>
      </c>
      <c r="AT1475" s="58">
        <v>0</v>
      </c>
      <c r="AU1475" s="58">
        <v>0</v>
      </c>
      <c r="AV1475" s="58">
        <v>2535.19649369034</v>
      </c>
      <c r="AW1475" s="58">
        <v>17822.2564936903</v>
      </c>
      <c r="AX1475" s="58">
        <v>22982.8761904762</v>
      </c>
      <c r="AY1475" s="58">
        <v>5677.3396226415098</v>
      </c>
      <c r="AZ1475" s="58">
        <v>28660.215813117698</v>
      </c>
      <c r="BA1475" s="58">
        <v>-47197.122547016697</v>
      </c>
    </row>
    <row r="1476" spans="1:53">
      <c r="A1476" s="56">
        <v>202409</v>
      </c>
      <c r="B1476" s="56" t="s">
        <v>528</v>
      </c>
      <c r="C1476" s="56" t="s">
        <v>88</v>
      </c>
      <c r="D1476" s="56" t="s">
        <v>87</v>
      </c>
      <c r="E1476" s="62" t="str">
        <f>VLOOKUP(C1476,'[2]2024年门店-截止10.31'!A:C,3,0)</f>
        <v>营业</v>
      </c>
      <c r="F1476" s="63">
        <f>VLOOKUP(C1476,[2]面积!A:B,2,0)</f>
        <v>203</v>
      </c>
      <c r="G1476" s="57" t="str">
        <f>IF(OR(E1476="营业",E1476="装修中"),VLOOKUP(C1476,[2]当前组织架构!C:H,6,0),"")</f>
        <v>孙军</v>
      </c>
      <c r="H1476" s="57" t="str">
        <f>IF(OR(E1476="营业",E1476="装修中"),VLOOKUP(C1476,[2]当前组织架构!C:H,5,0),"")</f>
        <v>郭洋</v>
      </c>
      <c r="I1476" s="58">
        <v>145629.97</v>
      </c>
      <c r="J1476" s="58">
        <v>8243.20999999999</v>
      </c>
      <c r="K1476" s="58">
        <v>137386.76</v>
      </c>
      <c r="L1476" s="58">
        <v>7150.09</v>
      </c>
      <c r="M1476" s="58">
        <v>5511.47</v>
      </c>
      <c r="N1476" s="58">
        <v>3423.46</v>
      </c>
      <c r="O1476" s="58">
        <v>15172.03</v>
      </c>
      <c r="P1476" s="58">
        <v>0</v>
      </c>
      <c r="Q1476" s="58">
        <v>-338.64104744322799</v>
      </c>
      <c r="R1476" s="58">
        <v>30918.408952556802</v>
      </c>
      <c r="S1476" s="58">
        <v>7150.7013434154296</v>
      </c>
      <c r="T1476" s="58">
        <v>0</v>
      </c>
      <c r="U1476" s="58">
        <v>2229.36</v>
      </c>
      <c r="V1476" s="58">
        <v>40298.470295972198</v>
      </c>
      <c r="W1476" s="58">
        <v>97088.289704027804</v>
      </c>
      <c r="X1476" s="58">
        <v>27652.83</v>
      </c>
      <c r="Y1476" s="58">
        <v>3351.25</v>
      </c>
      <c r="Z1476" s="58">
        <v>1402.47</v>
      </c>
      <c r="AA1476" s="58">
        <v>10598.21</v>
      </c>
      <c r="AB1476" s="58">
        <v>939.94584905659997</v>
      </c>
      <c r="AC1476" s="58">
        <v>0</v>
      </c>
      <c r="AD1476" s="58">
        <v>43944.705849056598</v>
      </c>
      <c r="AE1476" s="58">
        <v>13515.43</v>
      </c>
      <c r="AF1476" s="58">
        <v>0</v>
      </c>
      <c r="AG1476" s="58">
        <v>294.32</v>
      </c>
      <c r="AH1476" s="58">
        <v>350.38</v>
      </c>
      <c r="AI1476" s="58">
        <v>515</v>
      </c>
      <c r="AJ1476" s="58">
        <v>76.13</v>
      </c>
      <c r="AK1476" s="58">
        <v>84.14</v>
      </c>
      <c r="AL1476" s="58">
        <v>0</v>
      </c>
      <c r="AM1476" s="58">
        <v>1168.47</v>
      </c>
      <c r="AN1476" s="58">
        <v>1534.68</v>
      </c>
      <c r="AO1476" s="58">
        <v>775.36</v>
      </c>
      <c r="AP1476" s="58">
        <v>0</v>
      </c>
      <c r="AQ1476" s="58">
        <v>150</v>
      </c>
      <c r="AR1476" s="58">
        <v>0</v>
      </c>
      <c r="AS1476" s="58">
        <v>0</v>
      </c>
      <c r="AT1476" s="58">
        <v>0</v>
      </c>
      <c r="AU1476" s="58">
        <v>0</v>
      </c>
      <c r="AV1476" s="58">
        <v>1692.89605343876</v>
      </c>
      <c r="AW1476" s="58">
        <v>20156.806053438799</v>
      </c>
      <c r="AX1476" s="58">
        <v>17713.380952381001</v>
      </c>
      <c r="AY1476" s="58">
        <v>6366.0377358490596</v>
      </c>
      <c r="AZ1476" s="58">
        <v>24079.4186882301</v>
      </c>
      <c r="BA1476" s="58">
        <v>8907.3591133023492</v>
      </c>
    </row>
    <row r="1477" spans="1:53">
      <c r="A1477" s="56">
        <v>202409</v>
      </c>
      <c r="B1477" s="56" t="s">
        <v>528</v>
      </c>
      <c r="C1477" s="56" t="s">
        <v>90</v>
      </c>
      <c r="D1477" s="56" t="s">
        <v>89</v>
      </c>
      <c r="E1477" s="62" t="str">
        <f>VLOOKUP(C1477,'[2]2024年门店-截止10.31'!A:C,3,0)</f>
        <v>营业</v>
      </c>
      <c r="F1477" s="63">
        <f>VLOOKUP(C1477,[2]面积!A:B,2,0)</f>
        <v>56</v>
      </c>
      <c r="G1477" s="57" t="str">
        <f>IF(OR(E1477="营业",E1477="装修中"),VLOOKUP(C1477,[2]当前组织架构!C:H,6,0),"")</f>
        <v>戴斌</v>
      </c>
      <c r="H1477" s="57" t="str">
        <f>IF(OR(E1477="营业",E1477="装修中"),VLOOKUP(C1477,[2]当前组织架构!C:H,5,0),"")</f>
        <v>冯珏</v>
      </c>
      <c r="I1477" s="58">
        <v>140637.82</v>
      </c>
      <c r="J1477" s="58">
        <v>7960.63</v>
      </c>
      <c r="K1477" s="58">
        <v>132677.19</v>
      </c>
      <c r="L1477" s="58">
        <v>6086.78</v>
      </c>
      <c r="M1477" s="58">
        <v>6780.02</v>
      </c>
      <c r="N1477" s="58">
        <v>4888.6000000000004</v>
      </c>
      <c r="O1477" s="58">
        <v>16705.13</v>
      </c>
      <c r="P1477" s="58">
        <v>0</v>
      </c>
      <c r="Q1477" s="58">
        <v>-373.34777193141298</v>
      </c>
      <c r="R1477" s="58">
        <v>34087.182228068603</v>
      </c>
      <c r="S1477" s="58">
        <v>7877.4187132268798</v>
      </c>
      <c r="T1477" s="58">
        <v>0</v>
      </c>
      <c r="U1477" s="58">
        <v>2460.54</v>
      </c>
      <c r="V1477" s="58">
        <v>44425.140941295504</v>
      </c>
      <c r="W1477" s="58">
        <v>88252.049058704506</v>
      </c>
      <c r="X1477" s="58">
        <v>23663.09</v>
      </c>
      <c r="Y1477" s="58">
        <v>7907.02</v>
      </c>
      <c r="Z1477" s="58">
        <v>3149.04</v>
      </c>
      <c r="AA1477" s="58">
        <v>5064.8</v>
      </c>
      <c r="AB1477" s="58">
        <v>507.11943396226002</v>
      </c>
      <c r="AC1477" s="58">
        <v>0</v>
      </c>
      <c r="AD1477" s="58">
        <v>40291.069433962301</v>
      </c>
      <c r="AE1477" s="58">
        <v>0</v>
      </c>
      <c r="AF1477" s="58">
        <v>44</v>
      </c>
      <c r="AG1477" s="58">
        <v>311.01</v>
      </c>
      <c r="AH1477" s="58">
        <v>50</v>
      </c>
      <c r="AI1477" s="58">
        <v>298</v>
      </c>
      <c r="AJ1477" s="58">
        <v>0</v>
      </c>
      <c r="AK1477" s="58">
        <v>38.54</v>
      </c>
      <c r="AL1477" s="58">
        <v>0</v>
      </c>
      <c r="AM1477" s="58">
        <v>1205.67</v>
      </c>
      <c r="AN1477" s="58">
        <v>1163.42</v>
      </c>
      <c r="AO1477" s="58">
        <v>523.82000000000005</v>
      </c>
      <c r="AP1477" s="58">
        <v>0</v>
      </c>
      <c r="AQ1477" s="58">
        <v>0</v>
      </c>
      <c r="AR1477" s="58">
        <v>0</v>
      </c>
      <c r="AS1477" s="58">
        <v>0</v>
      </c>
      <c r="AT1477" s="58">
        <v>0</v>
      </c>
      <c r="AU1477" s="58">
        <v>0</v>
      </c>
      <c r="AV1477" s="58">
        <v>2535.19649369034</v>
      </c>
      <c r="AW1477" s="58">
        <v>6169.6564936903396</v>
      </c>
      <c r="AX1477" s="58">
        <v>21542.857142857101</v>
      </c>
      <c r="AY1477" s="58">
        <v>169.811320754717</v>
      </c>
      <c r="AZ1477" s="58">
        <v>21712.668463611801</v>
      </c>
      <c r="BA1477" s="58">
        <v>20078.654667440002</v>
      </c>
    </row>
    <row r="1478" spans="1:53">
      <c r="A1478" s="56">
        <v>202409</v>
      </c>
      <c r="B1478" s="56" t="s">
        <v>528</v>
      </c>
      <c r="C1478" s="56" t="s">
        <v>92</v>
      </c>
      <c r="D1478" s="56" t="s">
        <v>91</v>
      </c>
      <c r="E1478" s="62" t="str">
        <f>VLOOKUP(C1478,'[2]2024年门店-截止10.31'!A:C,3,0)</f>
        <v>营业</v>
      </c>
      <c r="F1478" s="63">
        <f>VLOOKUP(C1478,[2]面积!A:B,2,0)</f>
        <v>82.7</v>
      </c>
      <c r="G1478" s="57" t="str">
        <f>IF(OR(E1478="营业",E1478="装修中"),VLOOKUP(C1478,[2]当前组织架构!C:H,6,0),"")</f>
        <v>孙军</v>
      </c>
      <c r="H1478" s="57" t="str">
        <f>IF(OR(E1478="营业",E1478="装修中"),VLOOKUP(C1478,[2]当前组织架构!C:H,5,0),"")</f>
        <v>殷艳花</v>
      </c>
      <c r="I1478" s="58">
        <v>189549.44</v>
      </c>
      <c r="J1478" s="58">
        <v>10729.21</v>
      </c>
      <c r="K1478" s="58">
        <v>178820.23</v>
      </c>
      <c r="L1478" s="58">
        <v>10176.06</v>
      </c>
      <c r="M1478" s="58">
        <v>8570.6</v>
      </c>
      <c r="N1478" s="58">
        <v>10439.18</v>
      </c>
      <c r="O1478" s="58">
        <v>24567.14</v>
      </c>
      <c r="P1478" s="58">
        <v>0</v>
      </c>
      <c r="Q1478" s="58">
        <v>-582.36351320405697</v>
      </c>
      <c r="R1478" s="58">
        <v>53170.616486795901</v>
      </c>
      <c r="S1478" s="58">
        <v>11868.484808287199</v>
      </c>
      <c r="T1478" s="58">
        <v>0</v>
      </c>
      <c r="U1478" s="58">
        <v>2560.08</v>
      </c>
      <c r="V1478" s="58">
        <v>67599.181295083094</v>
      </c>
      <c r="W1478" s="58">
        <v>111221.048704917</v>
      </c>
      <c r="X1478" s="58">
        <v>25982</v>
      </c>
      <c r="Y1478" s="58">
        <v>9200.6299999999992</v>
      </c>
      <c r="Z1478" s="58">
        <v>2341.77</v>
      </c>
      <c r="AA1478" s="58">
        <v>7174.48</v>
      </c>
      <c r="AB1478" s="58">
        <v>244.32169811321</v>
      </c>
      <c r="AC1478" s="58">
        <v>0</v>
      </c>
      <c r="AD1478" s="58">
        <v>44943.201698113196</v>
      </c>
      <c r="AE1478" s="58">
        <v>10911.4</v>
      </c>
      <c r="AF1478" s="58">
        <v>0</v>
      </c>
      <c r="AG1478" s="58">
        <v>154.62</v>
      </c>
      <c r="AH1478" s="58">
        <v>258.2</v>
      </c>
      <c r="AI1478" s="58">
        <v>0</v>
      </c>
      <c r="AJ1478" s="58">
        <v>102.66</v>
      </c>
      <c r="AK1478" s="58">
        <v>36.700000000000003</v>
      </c>
      <c r="AL1478" s="58">
        <v>0</v>
      </c>
      <c r="AM1478" s="58">
        <v>1159.19</v>
      </c>
      <c r="AN1478" s="58">
        <v>1026.6600000000001</v>
      </c>
      <c r="AO1478" s="58">
        <v>844.83</v>
      </c>
      <c r="AP1478" s="58">
        <v>0</v>
      </c>
      <c r="AQ1478" s="58">
        <v>150</v>
      </c>
      <c r="AR1478" s="58">
        <v>0</v>
      </c>
      <c r="AS1478" s="58">
        <v>0</v>
      </c>
      <c r="AT1478" s="58">
        <v>0</v>
      </c>
      <c r="AU1478" s="58">
        <v>0</v>
      </c>
      <c r="AV1478" s="58">
        <v>2318.3546488266002</v>
      </c>
      <c r="AW1478" s="58">
        <v>16962.614648826599</v>
      </c>
      <c r="AX1478" s="58">
        <v>28508.571428571398</v>
      </c>
      <c r="AY1478" s="58">
        <v>20408.396226415101</v>
      </c>
      <c r="AZ1478" s="58">
        <v>48916.967654986503</v>
      </c>
      <c r="BA1478" s="58">
        <v>398.264702990724</v>
      </c>
    </row>
    <row r="1479" spans="1:53">
      <c r="A1479" s="56">
        <v>202409</v>
      </c>
      <c r="B1479" s="56" t="s">
        <v>528</v>
      </c>
      <c r="C1479" s="56" t="s">
        <v>94</v>
      </c>
      <c r="D1479" s="56" t="s">
        <v>93</v>
      </c>
      <c r="E1479" s="62" t="str">
        <f>VLOOKUP(C1479,'[2]2024年门店-截止10.31'!A:C,3,0)</f>
        <v>营业</v>
      </c>
      <c r="F1479" s="63">
        <f>VLOOKUP(C1479,[2]面积!A:B,2,0)</f>
        <v>100</v>
      </c>
      <c r="G1479" s="57" t="str">
        <f>IF(OR(E1479="营业",E1479="装修中"),VLOOKUP(C1479,[2]当前组织架构!C:H,6,0),"")</f>
        <v>戴斌</v>
      </c>
      <c r="H1479" s="57" t="str">
        <f>IF(OR(E1479="营业",E1479="装修中"),VLOOKUP(C1479,[2]当前组织架构!C:H,5,0),"")</f>
        <v>董婷婷</v>
      </c>
      <c r="I1479" s="58">
        <v>141250.56</v>
      </c>
      <c r="J1479" s="58">
        <v>7995.31</v>
      </c>
      <c r="K1479" s="58">
        <v>133255.25</v>
      </c>
      <c r="L1479" s="58">
        <v>7462.8</v>
      </c>
      <c r="M1479" s="58">
        <v>6635.57</v>
      </c>
      <c r="N1479" s="58">
        <v>9230.1299999999992</v>
      </c>
      <c r="O1479" s="58">
        <v>18088.25</v>
      </c>
      <c r="P1479" s="58">
        <v>0</v>
      </c>
      <c r="Q1479" s="58">
        <v>-448.71194184013802</v>
      </c>
      <c r="R1479" s="58">
        <v>40968.038058159902</v>
      </c>
      <c r="S1479" s="58">
        <v>8908.2652571470499</v>
      </c>
      <c r="T1479" s="58">
        <v>0</v>
      </c>
      <c r="U1479" s="58">
        <v>2597.34</v>
      </c>
      <c r="V1479" s="58">
        <v>52473.643315306901</v>
      </c>
      <c r="W1479" s="58">
        <v>80781.606684693106</v>
      </c>
      <c r="X1479" s="58">
        <v>17671.02</v>
      </c>
      <c r="Y1479" s="58">
        <v>6684.64</v>
      </c>
      <c r="Z1479" s="58">
        <v>1231.02</v>
      </c>
      <c r="AA1479" s="58">
        <v>7551.5</v>
      </c>
      <c r="AB1479" s="58">
        <v>700.96056603774002</v>
      </c>
      <c r="AC1479" s="58">
        <v>0</v>
      </c>
      <c r="AD1479" s="58">
        <v>33839.140566037699</v>
      </c>
      <c r="AE1479" s="58">
        <v>10740.6</v>
      </c>
      <c r="AF1479" s="58">
        <v>0</v>
      </c>
      <c r="AG1479" s="58">
        <v>319.41000000000003</v>
      </c>
      <c r="AH1479" s="58">
        <v>615.78</v>
      </c>
      <c r="AI1479" s="58">
        <v>295</v>
      </c>
      <c r="AJ1479" s="58">
        <v>0</v>
      </c>
      <c r="AK1479" s="58">
        <v>34.729999999999997</v>
      </c>
      <c r="AL1479" s="58">
        <v>0</v>
      </c>
      <c r="AM1479" s="58">
        <v>870.29</v>
      </c>
      <c r="AN1479" s="58">
        <v>1496.14</v>
      </c>
      <c r="AO1479" s="58">
        <v>398.81</v>
      </c>
      <c r="AP1479" s="58">
        <v>0</v>
      </c>
      <c r="AQ1479" s="58">
        <v>100</v>
      </c>
      <c r="AR1479" s="58">
        <v>0</v>
      </c>
      <c r="AS1479" s="58">
        <v>0</v>
      </c>
      <c r="AT1479" s="58">
        <v>0</v>
      </c>
      <c r="AU1479" s="58">
        <v>0</v>
      </c>
      <c r="AV1479" s="58">
        <v>2186.6948270236699</v>
      </c>
      <c r="AW1479" s="58">
        <v>17057.454827023699</v>
      </c>
      <c r="AX1479" s="58">
        <v>18476.190476190499</v>
      </c>
      <c r="AY1479" s="58">
        <v>9245.28301886792</v>
      </c>
      <c r="AZ1479" s="58">
        <v>27721.473495058399</v>
      </c>
      <c r="BA1479" s="58">
        <v>2163.5377965732901</v>
      </c>
    </row>
    <row r="1480" spans="1:53">
      <c r="A1480" s="56">
        <v>202409</v>
      </c>
      <c r="B1480" s="56" t="s">
        <v>528</v>
      </c>
      <c r="C1480" s="56" t="s">
        <v>96</v>
      </c>
      <c r="D1480" s="56" t="s">
        <v>95</v>
      </c>
      <c r="E1480" s="62" t="str">
        <f>VLOOKUP(C1480,'[2]2024年门店-截止10.31'!A:C,3,0)</f>
        <v>营业</v>
      </c>
      <c r="F1480" s="63">
        <f>VLOOKUP(C1480,[2]面积!A:B,2,0)</f>
        <v>81.55</v>
      </c>
      <c r="G1480" s="57" t="str">
        <f>IF(OR(E1480="营业",E1480="装修中"),VLOOKUP(C1480,[2]当前组织架构!C:H,6,0),"")</f>
        <v>孙军</v>
      </c>
      <c r="H1480" s="57" t="str">
        <f>IF(OR(E1480="营业",E1480="装修中"),VLOOKUP(C1480,[2]当前组织架构!C:H,5,0),"")</f>
        <v>甘胜斌</v>
      </c>
      <c r="I1480" s="58">
        <v>154039.14000000001</v>
      </c>
      <c r="J1480" s="58">
        <v>8719.2000000000098</v>
      </c>
      <c r="K1480" s="58">
        <v>145319.94</v>
      </c>
      <c r="L1480" s="58">
        <v>7905.16</v>
      </c>
      <c r="M1480" s="58">
        <v>6202.57</v>
      </c>
      <c r="N1480" s="58">
        <v>6684.24</v>
      </c>
      <c r="O1480" s="58">
        <v>18217.78</v>
      </c>
      <c r="P1480" s="58">
        <v>0</v>
      </c>
      <c r="Q1480" s="58">
        <v>-422.634336909544</v>
      </c>
      <c r="R1480" s="58">
        <v>38587.115663090502</v>
      </c>
      <c r="S1480" s="58">
        <v>8722.5705200723696</v>
      </c>
      <c r="T1480" s="58">
        <v>0</v>
      </c>
      <c r="U1480" s="58">
        <v>2604.42</v>
      </c>
      <c r="V1480" s="58">
        <v>49914.106183162803</v>
      </c>
      <c r="W1480" s="58">
        <v>95405.833816837199</v>
      </c>
      <c r="X1480" s="58">
        <v>22238.73</v>
      </c>
      <c r="Y1480" s="58">
        <v>9379.6200000000008</v>
      </c>
      <c r="Z1480" s="58">
        <v>1328.04</v>
      </c>
      <c r="AA1480" s="58">
        <v>6505.34</v>
      </c>
      <c r="AB1480" s="58">
        <v>1098.4716981132101</v>
      </c>
      <c r="AC1480" s="58">
        <v>0</v>
      </c>
      <c r="AD1480" s="58">
        <v>40550.201698113196</v>
      </c>
      <c r="AE1480" s="58">
        <v>10121.530000000001</v>
      </c>
      <c r="AF1480" s="58">
        <v>212</v>
      </c>
      <c r="AG1480" s="58">
        <v>464.08</v>
      </c>
      <c r="AH1480" s="58">
        <v>336.96</v>
      </c>
      <c r="AI1480" s="58">
        <v>0</v>
      </c>
      <c r="AJ1480" s="58">
        <v>0</v>
      </c>
      <c r="AK1480" s="58">
        <v>33.869999999999997</v>
      </c>
      <c r="AL1480" s="58">
        <v>0</v>
      </c>
      <c r="AM1480" s="58">
        <v>1168.1600000000001</v>
      </c>
      <c r="AN1480" s="58">
        <v>10994.2</v>
      </c>
      <c r="AO1480" s="58">
        <v>639.66</v>
      </c>
      <c r="AP1480" s="58">
        <v>0</v>
      </c>
      <c r="AQ1480" s="58">
        <v>350</v>
      </c>
      <c r="AR1480" s="58">
        <v>0</v>
      </c>
      <c r="AS1480" s="58">
        <v>0</v>
      </c>
      <c r="AT1480" s="58">
        <v>0</v>
      </c>
      <c r="AU1480" s="58">
        <v>0</v>
      </c>
      <c r="AV1480" s="58">
        <v>2341.0338270236698</v>
      </c>
      <c r="AW1480" s="58">
        <v>26661.4938270237</v>
      </c>
      <c r="AX1480" s="58">
        <v>49609.523809523802</v>
      </c>
      <c r="AY1480" s="58">
        <v>7388.6792452830196</v>
      </c>
      <c r="AZ1480" s="58">
        <v>56998.2030548068</v>
      </c>
      <c r="BA1480" s="58">
        <v>-28804.0647631065</v>
      </c>
    </row>
    <row r="1481" spans="1:53">
      <c r="A1481" s="56">
        <v>202409</v>
      </c>
      <c r="B1481" s="56" t="s">
        <v>528</v>
      </c>
      <c r="C1481" s="56" t="s">
        <v>100</v>
      </c>
      <c r="D1481" s="56" t="s">
        <v>99</v>
      </c>
      <c r="E1481" s="62" t="str">
        <f>VLOOKUP(C1481,'[2]2024年门店-截止10.31'!A:C,3,0)</f>
        <v>营业</v>
      </c>
      <c r="F1481" s="63">
        <f>VLOOKUP(C1481,[2]面积!A:B,2,0)</f>
        <v>114.4</v>
      </c>
      <c r="G1481" s="57" t="str">
        <f>IF(OR(E1481="营业",E1481="装修中"),VLOOKUP(C1481,[2]当前组织架构!C:H,6,0),"")</f>
        <v>戴斌</v>
      </c>
      <c r="H1481" s="57" t="str">
        <f>IF(OR(E1481="营业",E1481="装修中"),VLOOKUP(C1481,[2]当前组织架构!C:H,5,0),"")</f>
        <v>董婷婷</v>
      </c>
      <c r="I1481" s="58">
        <v>113680.82</v>
      </c>
      <c r="J1481" s="58">
        <v>6434.7600000000102</v>
      </c>
      <c r="K1481" s="58">
        <v>107246.06</v>
      </c>
      <c r="L1481" s="58">
        <v>5970.15</v>
      </c>
      <c r="M1481" s="58">
        <v>4674</v>
      </c>
      <c r="N1481" s="58">
        <v>6442.45</v>
      </c>
      <c r="O1481" s="58">
        <v>13884.29</v>
      </c>
      <c r="P1481" s="58">
        <v>0</v>
      </c>
      <c r="Q1481" s="58">
        <v>-335.54077015742001</v>
      </c>
      <c r="R1481" s="58">
        <v>30635.349229842599</v>
      </c>
      <c r="S1481" s="58">
        <v>6762.1882800340099</v>
      </c>
      <c r="T1481" s="58">
        <v>0</v>
      </c>
      <c r="U1481" s="58">
        <v>2472.7600000000002</v>
      </c>
      <c r="V1481" s="58">
        <v>39870.297509876596</v>
      </c>
      <c r="W1481" s="58">
        <v>67375.762490123394</v>
      </c>
      <c r="X1481" s="58">
        <v>21770.5</v>
      </c>
      <c r="Y1481" s="58">
        <v>3522.58</v>
      </c>
      <c r="Z1481" s="58">
        <v>832.6</v>
      </c>
      <c r="AA1481" s="58">
        <v>6857.46</v>
      </c>
      <c r="AB1481" s="58">
        <v>620.86094339623003</v>
      </c>
      <c r="AC1481" s="58">
        <v>0</v>
      </c>
      <c r="AD1481" s="58">
        <v>33604.000943396197</v>
      </c>
      <c r="AE1481" s="58">
        <v>3305.36</v>
      </c>
      <c r="AF1481" s="58">
        <v>0</v>
      </c>
      <c r="AG1481" s="58">
        <v>249.64</v>
      </c>
      <c r="AH1481" s="58">
        <v>408.24</v>
      </c>
      <c r="AI1481" s="58">
        <v>55</v>
      </c>
      <c r="AJ1481" s="58">
        <v>0</v>
      </c>
      <c r="AK1481" s="58">
        <v>35.090000000000003</v>
      </c>
      <c r="AL1481" s="58">
        <v>0</v>
      </c>
      <c r="AM1481" s="58">
        <v>482.93</v>
      </c>
      <c r="AN1481" s="58">
        <v>921.26</v>
      </c>
      <c r="AO1481" s="58">
        <v>450.57</v>
      </c>
      <c r="AP1481" s="58">
        <v>0</v>
      </c>
      <c r="AQ1481" s="58">
        <v>100</v>
      </c>
      <c r="AR1481" s="58">
        <v>0</v>
      </c>
      <c r="AS1481" s="58">
        <v>0</v>
      </c>
      <c r="AT1481" s="58">
        <v>0</v>
      </c>
      <c r="AU1481" s="58">
        <v>0</v>
      </c>
      <c r="AV1481" s="58">
        <v>2186.6948270236699</v>
      </c>
      <c r="AW1481" s="58">
        <v>8194.78482702367</v>
      </c>
      <c r="AX1481" s="58">
        <v>20972.647619047599</v>
      </c>
      <c r="AY1481" s="58">
        <v>9564.2547169811296</v>
      </c>
      <c r="AZ1481" s="58">
        <v>30536.902336028699</v>
      </c>
      <c r="BA1481" s="58">
        <v>-4959.9256163252003</v>
      </c>
    </row>
    <row r="1482" spans="1:53">
      <c r="A1482" s="56">
        <v>202409</v>
      </c>
      <c r="B1482" s="56" t="s">
        <v>528</v>
      </c>
      <c r="C1482" s="56" t="s">
        <v>104</v>
      </c>
      <c r="D1482" s="56" t="s">
        <v>103</v>
      </c>
      <c r="E1482" s="62" t="str">
        <f>VLOOKUP(C1482,'[2]2024年门店-截止10.31'!A:C,3,0)</f>
        <v>营业</v>
      </c>
      <c r="F1482" s="63">
        <f>VLOOKUP(C1482,[2]面积!A:B,2,0)</f>
        <v>62.9</v>
      </c>
      <c r="G1482" s="57" t="str">
        <f>IF(OR(E1482="营业",E1482="装修中"),VLOOKUP(C1482,[2]当前组织架构!C:H,6,0),"")</f>
        <v>孙军</v>
      </c>
      <c r="H1482" s="57" t="str">
        <f>IF(OR(E1482="营业",E1482="装修中"),VLOOKUP(C1482,[2]当前组织架构!C:H,5,0),"")</f>
        <v>甘胜斌</v>
      </c>
      <c r="I1482" s="58">
        <v>144243.66</v>
      </c>
      <c r="J1482" s="58">
        <v>8164.7399999999898</v>
      </c>
      <c r="K1482" s="58">
        <v>136078.92000000001</v>
      </c>
      <c r="L1482" s="58">
        <v>8146.55</v>
      </c>
      <c r="M1482" s="58">
        <v>6442.42</v>
      </c>
      <c r="N1482" s="58">
        <v>6460.59</v>
      </c>
      <c r="O1482" s="58">
        <v>18798.78</v>
      </c>
      <c r="P1482" s="58">
        <v>0</v>
      </c>
      <c r="Q1482" s="58">
        <v>-431.71967912755298</v>
      </c>
      <c r="R1482" s="58">
        <v>39416.620320872396</v>
      </c>
      <c r="S1482" s="58">
        <v>8963.3299715372104</v>
      </c>
      <c r="T1482" s="58">
        <v>0</v>
      </c>
      <c r="U1482" s="58">
        <v>1406.45</v>
      </c>
      <c r="V1482" s="58">
        <v>49786.4002924097</v>
      </c>
      <c r="W1482" s="58">
        <v>86292.5197075904</v>
      </c>
      <c r="X1482" s="58">
        <v>22803.15</v>
      </c>
      <c r="Y1482" s="58">
        <v>5649.14</v>
      </c>
      <c r="Z1482" s="58">
        <v>2039.06</v>
      </c>
      <c r="AA1482" s="58">
        <v>6610.57</v>
      </c>
      <c r="AB1482" s="58">
        <v>361.67018867924997</v>
      </c>
      <c r="AC1482" s="58">
        <v>0</v>
      </c>
      <c r="AD1482" s="58">
        <v>37463.590188679198</v>
      </c>
      <c r="AE1482" s="58">
        <v>5358.53</v>
      </c>
      <c r="AF1482" s="58">
        <v>0</v>
      </c>
      <c r="AG1482" s="58">
        <v>201.16</v>
      </c>
      <c r="AH1482" s="58">
        <v>855.83</v>
      </c>
      <c r="AI1482" s="58">
        <v>825</v>
      </c>
      <c r="AJ1482" s="58">
        <v>38.049999999999997</v>
      </c>
      <c r="AK1482" s="58">
        <v>32.86</v>
      </c>
      <c r="AL1482" s="58">
        <v>0</v>
      </c>
      <c r="AM1482" s="58">
        <v>751.33</v>
      </c>
      <c r="AN1482" s="58">
        <v>2107.1</v>
      </c>
      <c r="AO1482" s="58">
        <v>335.52</v>
      </c>
      <c r="AP1482" s="58">
        <v>0</v>
      </c>
      <c r="AQ1482" s="58">
        <v>350</v>
      </c>
      <c r="AR1482" s="58">
        <v>0</v>
      </c>
      <c r="AS1482" s="58">
        <v>0</v>
      </c>
      <c r="AT1482" s="58">
        <v>0</v>
      </c>
      <c r="AU1482" s="58">
        <v>0</v>
      </c>
      <c r="AV1482" s="58">
        <v>2341.0338270236698</v>
      </c>
      <c r="AW1482" s="58">
        <v>13196.4138270237</v>
      </c>
      <c r="AX1482" s="58">
        <v>36434.076190476197</v>
      </c>
      <c r="AY1482" s="58">
        <v>5340.5660377358499</v>
      </c>
      <c r="AZ1482" s="58">
        <v>41774.642228211997</v>
      </c>
      <c r="BA1482" s="58">
        <v>-6142.1265363245502</v>
      </c>
    </row>
    <row r="1483" spans="1:53">
      <c r="A1483" s="56">
        <v>202409</v>
      </c>
      <c r="B1483" s="56" t="s">
        <v>528</v>
      </c>
      <c r="C1483" s="56" t="s">
        <v>106</v>
      </c>
      <c r="D1483" s="56" t="s">
        <v>105</v>
      </c>
      <c r="E1483" s="62" t="str">
        <f>VLOOKUP(C1483,'[2]2024年门店-截止10.31'!A:C,3,0)</f>
        <v>营业</v>
      </c>
      <c r="F1483" s="63">
        <f>VLOOKUP(C1483,[2]面积!A:B,2,0)</f>
        <v>81.08</v>
      </c>
      <c r="G1483" s="57" t="str">
        <f>IF(OR(E1483="营业",E1483="装修中"),VLOOKUP(C1483,[2]当前组织架构!C:H,6,0),"")</f>
        <v>孙军</v>
      </c>
      <c r="H1483" s="57" t="str">
        <f>IF(OR(E1483="营业",E1483="装修中"),VLOOKUP(C1483,[2]当前组织架构!C:H,5,0),"")</f>
        <v>郭洋</v>
      </c>
      <c r="I1483" s="58">
        <v>290981.28000000003</v>
      </c>
      <c r="J1483" s="58">
        <v>16470.64</v>
      </c>
      <c r="K1483" s="58">
        <v>274510.64</v>
      </c>
      <c r="L1483" s="58">
        <v>15811.35</v>
      </c>
      <c r="M1483" s="58">
        <v>10791.88</v>
      </c>
      <c r="N1483" s="58">
        <v>6875.63</v>
      </c>
      <c r="O1483" s="58">
        <v>32352.400000000001</v>
      </c>
      <c r="P1483" s="58">
        <v>0</v>
      </c>
      <c r="Q1483" s="58">
        <v>-713.22043637859201</v>
      </c>
      <c r="R1483" s="58">
        <v>65118.039563621402</v>
      </c>
      <c r="S1483" s="58">
        <v>15172.2456212574</v>
      </c>
      <c r="T1483" s="58">
        <v>0</v>
      </c>
      <c r="U1483" s="58">
        <v>2845.46</v>
      </c>
      <c r="V1483" s="58">
        <v>83135.745184878804</v>
      </c>
      <c r="W1483" s="58">
        <v>191374.89481512099</v>
      </c>
      <c r="X1483" s="58">
        <v>37394.83</v>
      </c>
      <c r="Y1483" s="58">
        <v>13257.98</v>
      </c>
      <c r="Z1483" s="58">
        <v>2820.14</v>
      </c>
      <c r="AA1483" s="58">
        <v>13002.13</v>
      </c>
      <c r="AB1483" s="58">
        <v>567.92509433962005</v>
      </c>
      <c r="AC1483" s="58">
        <v>0</v>
      </c>
      <c r="AD1483" s="58">
        <v>67043.005094339605</v>
      </c>
      <c r="AE1483" s="58">
        <v>8425.5</v>
      </c>
      <c r="AF1483" s="58">
        <v>0</v>
      </c>
      <c r="AG1483" s="58">
        <v>709.03</v>
      </c>
      <c r="AH1483" s="58">
        <v>788.9</v>
      </c>
      <c r="AI1483" s="58">
        <v>370</v>
      </c>
      <c r="AJ1483" s="58">
        <v>0</v>
      </c>
      <c r="AK1483" s="58">
        <v>35.75</v>
      </c>
      <c r="AL1483" s="58">
        <v>0</v>
      </c>
      <c r="AM1483" s="58">
        <v>1230.7</v>
      </c>
      <c r="AN1483" s="58">
        <v>2894.86</v>
      </c>
      <c r="AO1483" s="58">
        <v>1379.11</v>
      </c>
      <c r="AP1483" s="58">
        <v>0</v>
      </c>
      <c r="AQ1483" s="58">
        <v>123</v>
      </c>
      <c r="AR1483" s="58">
        <v>0</v>
      </c>
      <c r="AS1483" s="58">
        <v>0</v>
      </c>
      <c r="AT1483" s="58">
        <v>0</v>
      </c>
      <c r="AU1483" s="58">
        <v>0</v>
      </c>
      <c r="AV1483" s="58">
        <v>1692.89605343876</v>
      </c>
      <c r="AW1483" s="58">
        <v>17649.746053438801</v>
      </c>
      <c r="AX1483" s="58">
        <v>110390.47619047599</v>
      </c>
      <c r="AY1483" s="58">
        <v>22310.867924528298</v>
      </c>
      <c r="AZ1483" s="58">
        <v>132701.344115004</v>
      </c>
      <c r="BA1483" s="58">
        <v>-26019.2004476617</v>
      </c>
    </row>
    <row r="1484" spans="1:53">
      <c r="A1484" s="56">
        <v>202409</v>
      </c>
      <c r="B1484" s="56" t="s">
        <v>528</v>
      </c>
      <c r="C1484" s="56" t="s">
        <v>108</v>
      </c>
      <c r="D1484" s="56" t="s">
        <v>107</v>
      </c>
      <c r="E1484" s="62" t="str">
        <f>VLOOKUP(C1484,'[2]2024年门店-截止10.31'!A:C,3,0)</f>
        <v>营业</v>
      </c>
      <c r="F1484" s="63">
        <f>VLOOKUP(C1484,[2]面积!A:B,2,0)</f>
        <v>70</v>
      </c>
      <c r="G1484" s="57" t="str">
        <f>IF(OR(E1484="营业",E1484="装修中"),VLOOKUP(C1484,[2]当前组织架构!C:H,6,0),"")</f>
        <v>孙军</v>
      </c>
      <c r="H1484" s="57" t="str">
        <f>IF(OR(E1484="营业",E1484="装修中"),VLOOKUP(C1484,[2]当前组织架构!C:H,5,0),"")</f>
        <v>郭洋</v>
      </c>
      <c r="I1484" s="58">
        <v>143507.56</v>
      </c>
      <c r="J1484" s="58">
        <v>8123.0700000000097</v>
      </c>
      <c r="K1484" s="58">
        <v>135384.49</v>
      </c>
      <c r="L1484" s="58">
        <v>7721.87</v>
      </c>
      <c r="M1484" s="58">
        <v>6145.09</v>
      </c>
      <c r="N1484" s="58">
        <v>10521.16</v>
      </c>
      <c r="O1484" s="58">
        <v>17825.14</v>
      </c>
      <c r="P1484" s="58">
        <v>0</v>
      </c>
      <c r="Q1484" s="58">
        <v>-457.341386419809</v>
      </c>
      <c r="R1484" s="58">
        <v>41755.918613580201</v>
      </c>
      <c r="S1484" s="58">
        <v>8907.7819427502</v>
      </c>
      <c r="T1484" s="58">
        <v>0</v>
      </c>
      <c r="U1484" s="58">
        <v>2544.04</v>
      </c>
      <c r="V1484" s="58">
        <v>53207.740556330398</v>
      </c>
      <c r="W1484" s="58">
        <v>82176.7494436696</v>
      </c>
      <c r="X1484" s="58">
        <v>20509.990000000002</v>
      </c>
      <c r="Y1484" s="58">
        <v>5610.7</v>
      </c>
      <c r="Z1484" s="58">
        <v>1600.8</v>
      </c>
      <c r="AA1484" s="58">
        <v>9244.01</v>
      </c>
      <c r="AB1484" s="58">
        <v>476.89962264151001</v>
      </c>
      <c r="AC1484" s="58">
        <v>0</v>
      </c>
      <c r="AD1484" s="58">
        <v>37442.399622641497</v>
      </c>
      <c r="AE1484" s="58">
        <v>6959.28</v>
      </c>
      <c r="AF1484" s="58">
        <v>0</v>
      </c>
      <c r="AG1484" s="58">
        <v>423.55</v>
      </c>
      <c r="AH1484" s="58">
        <v>321.67</v>
      </c>
      <c r="AI1484" s="58">
        <v>0</v>
      </c>
      <c r="AJ1484" s="58">
        <v>118.18</v>
      </c>
      <c r="AK1484" s="58">
        <v>34.06</v>
      </c>
      <c r="AL1484" s="58">
        <v>0</v>
      </c>
      <c r="AM1484" s="58">
        <v>1298.28</v>
      </c>
      <c r="AN1484" s="58">
        <v>1448.91</v>
      </c>
      <c r="AO1484" s="58">
        <v>637.30999999999995</v>
      </c>
      <c r="AP1484" s="58">
        <v>0</v>
      </c>
      <c r="AQ1484" s="58">
        <v>0</v>
      </c>
      <c r="AR1484" s="58">
        <v>0</v>
      </c>
      <c r="AS1484" s="58">
        <v>0</v>
      </c>
      <c r="AT1484" s="58">
        <v>0</v>
      </c>
      <c r="AU1484" s="58">
        <v>0</v>
      </c>
      <c r="AV1484" s="58">
        <v>1692.89605343876</v>
      </c>
      <c r="AW1484" s="58">
        <v>12934.1360534388</v>
      </c>
      <c r="AX1484" s="58">
        <v>17013.333333333299</v>
      </c>
      <c r="AY1484" s="58">
        <v>2008.4905660377401</v>
      </c>
      <c r="AZ1484" s="58">
        <v>19021.823899371</v>
      </c>
      <c r="BA1484" s="58">
        <v>12778.389868218301</v>
      </c>
    </row>
    <row r="1485" spans="1:53">
      <c r="A1485" s="56">
        <v>202409</v>
      </c>
      <c r="B1485" s="56" t="s">
        <v>528</v>
      </c>
      <c r="C1485" s="56" t="s">
        <v>110</v>
      </c>
      <c r="D1485" s="56" t="s">
        <v>109</v>
      </c>
      <c r="E1485" s="62" t="str">
        <f>VLOOKUP(C1485,'[2]2024年门店-截止10.31'!A:C,3,0)</f>
        <v>营业</v>
      </c>
      <c r="F1485" s="63">
        <f>VLOOKUP(C1485,[2]面积!A:B,2,0)</f>
        <v>74.28</v>
      </c>
      <c r="G1485" s="57" t="str">
        <f>IF(OR(E1485="营业",E1485="装修中"),VLOOKUP(C1485,[2]当前组织架构!C:H,6,0),"")</f>
        <v>戴斌</v>
      </c>
      <c r="H1485" s="57" t="str">
        <f>IF(OR(E1485="营业",E1485="装修中"),VLOOKUP(C1485,[2]当前组织架构!C:H,5,0),"")</f>
        <v>冯珏</v>
      </c>
      <c r="I1485" s="58">
        <v>219910.49</v>
      </c>
      <c r="J1485" s="58">
        <v>12447.76</v>
      </c>
      <c r="K1485" s="58">
        <v>207462.73</v>
      </c>
      <c r="L1485" s="58">
        <v>9524.1299999999992</v>
      </c>
      <c r="M1485" s="58">
        <v>10410.83</v>
      </c>
      <c r="N1485" s="58">
        <v>11420.31</v>
      </c>
      <c r="O1485" s="58">
        <v>27211.24</v>
      </c>
      <c r="P1485" s="58">
        <v>0</v>
      </c>
      <c r="Q1485" s="58">
        <v>-634.51363105265102</v>
      </c>
      <c r="R1485" s="58">
        <v>57931.996368947301</v>
      </c>
      <c r="S1485" s="58">
        <v>13056.185373326</v>
      </c>
      <c r="T1485" s="58">
        <v>0</v>
      </c>
      <c r="U1485" s="58">
        <v>2686.02</v>
      </c>
      <c r="V1485" s="58">
        <v>73674.201742273304</v>
      </c>
      <c r="W1485" s="58">
        <v>133788.52825772701</v>
      </c>
      <c r="X1485" s="58">
        <v>38200.75</v>
      </c>
      <c r="Y1485" s="58">
        <v>3427.39</v>
      </c>
      <c r="Z1485" s="58">
        <v>1873.54</v>
      </c>
      <c r="AA1485" s="58">
        <v>9024.2800000000007</v>
      </c>
      <c r="AB1485" s="58">
        <v>530.49660377358998</v>
      </c>
      <c r="AC1485" s="58">
        <v>0</v>
      </c>
      <c r="AD1485" s="58">
        <v>53056.4566037736</v>
      </c>
      <c r="AE1485" s="58">
        <v>8519.6200000000008</v>
      </c>
      <c r="AF1485" s="58">
        <v>0</v>
      </c>
      <c r="AG1485" s="58">
        <v>248.77</v>
      </c>
      <c r="AH1485" s="58">
        <v>670.94</v>
      </c>
      <c r="AI1485" s="58">
        <v>180</v>
      </c>
      <c r="AJ1485" s="58">
        <v>0</v>
      </c>
      <c r="AK1485" s="58">
        <v>38.72</v>
      </c>
      <c r="AL1485" s="58">
        <v>0</v>
      </c>
      <c r="AM1485" s="58">
        <v>921.85</v>
      </c>
      <c r="AN1485" s="58">
        <v>2322.41</v>
      </c>
      <c r="AO1485" s="58">
        <v>948.5</v>
      </c>
      <c r="AP1485" s="58">
        <v>0</v>
      </c>
      <c r="AQ1485" s="58">
        <v>125</v>
      </c>
      <c r="AR1485" s="58">
        <v>0</v>
      </c>
      <c r="AS1485" s="58">
        <v>0</v>
      </c>
      <c r="AT1485" s="58">
        <v>0</v>
      </c>
      <c r="AU1485" s="58">
        <v>0</v>
      </c>
      <c r="AV1485" s="58">
        <v>2535.19649369034</v>
      </c>
      <c r="AW1485" s="58">
        <v>16511.0064936903</v>
      </c>
      <c r="AX1485" s="58">
        <v>56697.476190476198</v>
      </c>
      <c r="AY1485" s="58">
        <v>7258.6132075471696</v>
      </c>
      <c r="AZ1485" s="58">
        <v>63956.089398023403</v>
      </c>
      <c r="BA1485" s="58">
        <v>264.97576223973698</v>
      </c>
    </row>
    <row r="1486" spans="1:53">
      <c r="A1486" s="56">
        <v>202409</v>
      </c>
      <c r="B1486" s="56" t="s">
        <v>528</v>
      </c>
      <c r="C1486" s="56" t="s">
        <v>112</v>
      </c>
      <c r="D1486" s="56" t="s">
        <v>111</v>
      </c>
      <c r="E1486" s="62" t="str">
        <f>VLOOKUP(C1486,'[2]2024年门店-截止10.31'!A:C,3,0)</f>
        <v>营业</v>
      </c>
      <c r="F1486" s="63">
        <f>VLOOKUP(C1486,[2]面积!A:B,2,0)</f>
        <v>94.36</v>
      </c>
      <c r="G1486" s="57" t="str">
        <f>IF(OR(E1486="营业",E1486="装修中"),VLOOKUP(C1486,[2]当前组织架构!C:H,6,0),"")</f>
        <v>孙军</v>
      </c>
      <c r="H1486" s="57" t="str">
        <f>IF(OR(E1486="营业",E1486="装修中"),VLOOKUP(C1486,[2]当前组织架构!C:H,5,0),"")</f>
        <v>郭洋</v>
      </c>
      <c r="I1486" s="58">
        <v>132509.62</v>
      </c>
      <c r="J1486" s="58">
        <v>7500.53999999999</v>
      </c>
      <c r="K1486" s="58">
        <v>125009.08</v>
      </c>
      <c r="L1486" s="58">
        <v>7371.53</v>
      </c>
      <c r="M1486" s="58">
        <v>5661.34</v>
      </c>
      <c r="N1486" s="58">
        <v>7516.61</v>
      </c>
      <c r="O1486" s="58">
        <v>18184.63</v>
      </c>
      <c r="P1486" s="58">
        <v>0</v>
      </c>
      <c r="Q1486" s="58">
        <v>-419.64803403332002</v>
      </c>
      <c r="R1486" s="58">
        <v>38314.461965966701</v>
      </c>
      <c r="S1486" s="58">
        <v>8687.8128441972895</v>
      </c>
      <c r="T1486" s="58">
        <v>0</v>
      </c>
      <c r="U1486" s="58">
        <v>2643.33</v>
      </c>
      <c r="V1486" s="58">
        <v>49645.604810163997</v>
      </c>
      <c r="W1486" s="58">
        <v>75363.475189835997</v>
      </c>
      <c r="X1486" s="58">
        <v>23557.279999999999</v>
      </c>
      <c r="Y1486" s="58">
        <v>4552.1000000000004</v>
      </c>
      <c r="Z1486" s="58">
        <v>1411.86</v>
      </c>
      <c r="AA1486" s="58">
        <v>6012.24</v>
      </c>
      <c r="AB1486" s="58">
        <v>338.01962264151001</v>
      </c>
      <c r="AC1486" s="58">
        <v>0</v>
      </c>
      <c r="AD1486" s="58">
        <v>35871.499622641502</v>
      </c>
      <c r="AE1486" s="58">
        <v>5300</v>
      </c>
      <c r="AF1486" s="58">
        <v>0</v>
      </c>
      <c r="AG1486" s="58">
        <v>584.34</v>
      </c>
      <c r="AH1486" s="58">
        <v>572.38</v>
      </c>
      <c r="AI1486" s="58">
        <v>0</v>
      </c>
      <c r="AJ1486" s="58">
        <v>60.18</v>
      </c>
      <c r="AK1486" s="58">
        <v>42.71</v>
      </c>
      <c r="AL1486" s="58">
        <v>0</v>
      </c>
      <c r="AM1486" s="58">
        <v>1365.9</v>
      </c>
      <c r="AN1486" s="58">
        <v>1152.99</v>
      </c>
      <c r="AO1486" s="58">
        <v>568.71</v>
      </c>
      <c r="AP1486" s="58">
        <v>0</v>
      </c>
      <c r="AQ1486" s="58">
        <v>150</v>
      </c>
      <c r="AR1486" s="58">
        <v>0</v>
      </c>
      <c r="AS1486" s="58">
        <v>0</v>
      </c>
      <c r="AT1486" s="58">
        <v>0</v>
      </c>
      <c r="AU1486" s="58">
        <v>0</v>
      </c>
      <c r="AV1486" s="58">
        <v>1692.89605343876</v>
      </c>
      <c r="AW1486" s="58">
        <v>11490.1060534388</v>
      </c>
      <c r="AX1486" s="58">
        <v>34017.228571428597</v>
      </c>
      <c r="AY1486" s="58">
        <v>7477.5849056603802</v>
      </c>
      <c r="AZ1486" s="58">
        <v>41494.813477089003</v>
      </c>
      <c r="BA1486" s="58">
        <v>-13492.9439633333</v>
      </c>
    </row>
    <row r="1487" spans="1:53">
      <c r="A1487" s="56">
        <v>202409</v>
      </c>
      <c r="B1487" s="56" t="s">
        <v>528</v>
      </c>
      <c r="C1487" s="56" t="s">
        <v>114</v>
      </c>
      <c r="D1487" s="56" t="s">
        <v>113</v>
      </c>
      <c r="E1487" s="62" t="str">
        <f>VLOOKUP(C1487,'[2]2024年门店-截止10.31'!A:C,3,0)</f>
        <v>营业</v>
      </c>
      <c r="F1487" s="63">
        <f>VLOOKUP(C1487,[2]面积!A:B,2,0)</f>
        <v>70.5</v>
      </c>
      <c r="G1487" s="57" t="str">
        <f>IF(OR(E1487="营业",E1487="装修中"),VLOOKUP(C1487,[2]当前组织架构!C:H,6,0),"")</f>
        <v>孙军</v>
      </c>
      <c r="H1487" s="57" t="str">
        <f>IF(OR(E1487="营业",E1487="装修中"),VLOOKUP(C1487,[2]当前组织架构!C:H,5,0),"")</f>
        <v>郭洋</v>
      </c>
      <c r="I1487" s="58">
        <v>270139.40999999997</v>
      </c>
      <c r="J1487" s="58">
        <v>15290.91</v>
      </c>
      <c r="K1487" s="58">
        <v>254848.5</v>
      </c>
      <c r="L1487" s="58">
        <v>13846.84</v>
      </c>
      <c r="M1487" s="58">
        <v>11155.36</v>
      </c>
      <c r="N1487" s="58">
        <v>10540.53</v>
      </c>
      <c r="O1487" s="58">
        <v>30974.05</v>
      </c>
      <c r="P1487" s="58">
        <v>0</v>
      </c>
      <c r="Q1487" s="58">
        <v>-720.64740760086897</v>
      </c>
      <c r="R1487" s="58">
        <v>65796.132592399095</v>
      </c>
      <c r="S1487" s="58">
        <v>14847.920090269499</v>
      </c>
      <c r="T1487" s="58">
        <v>0</v>
      </c>
      <c r="U1487" s="58">
        <v>3295.4</v>
      </c>
      <c r="V1487" s="58">
        <v>83939.452682668605</v>
      </c>
      <c r="W1487" s="58">
        <v>170909.04731733099</v>
      </c>
      <c r="X1487" s="58">
        <v>32723.85</v>
      </c>
      <c r="Y1487" s="58">
        <v>4791.58</v>
      </c>
      <c r="Z1487" s="58">
        <v>2349.1799999999998</v>
      </c>
      <c r="AA1487" s="58">
        <v>6623.73</v>
      </c>
      <c r="AB1487" s="58">
        <v>1561.39358490566</v>
      </c>
      <c r="AC1487" s="58">
        <v>0</v>
      </c>
      <c r="AD1487" s="58">
        <v>48049.733584905698</v>
      </c>
      <c r="AE1487" s="58">
        <v>11196.05</v>
      </c>
      <c r="AF1487" s="58">
        <v>0</v>
      </c>
      <c r="AG1487" s="58">
        <v>313.43</v>
      </c>
      <c r="AH1487" s="58">
        <v>616.5</v>
      </c>
      <c r="AI1487" s="58">
        <v>480</v>
      </c>
      <c r="AJ1487" s="58">
        <v>67.260000000000005</v>
      </c>
      <c r="AK1487" s="58">
        <v>32.909999999999997</v>
      </c>
      <c r="AL1487" s="58">
        <v>0</v>
      </c>
      <c r="AM1487" s="58">
        <v>920.73</v>
      </c>
      <c r="AN1487" s="58">
        <v>1202.27</v>
      </c>
      <c r="AO1487" s="58">
        <v>856.37</v>
      </c>
      <c r="AP1487" s="58">
        <v>0</v>
      </c>
      <c r="AQ1487" s="58">
        <v>0</v>
      </c>
      <c r="AR1487" s="58">
        <v>0</v>
      </c>
      <c r="AS1487" s="58">
        <v>0</v>
      </c>
      <c r="AT1487" s="58">
        <v>0</v>
      </c>
      <c r="AU1487" s="58">
        <v>0</v>
      </c>
      <c r="AV1487" s="58">
        <v>1692.89605343876</v>
      </c>
      <c r="AW1487" s="58">
        <v>17378.416053438799</v>
      </c>
      <c r="AX1487" s="58">
        <v>49014.285714285703</v>
      </c>
      <c r="AY1487" s="58">
        <v>5027.5188679245302</v>
      </c>
      <c r="AZ1487" s="58">
        <v>54041.804582210199</v>
      </c>
      <c r="BA1487" s="58">
        <v>51439.093096776203</v>
      </c>
    </row>
    <row r="1488" spans="1:53">
      <c r="A1488" s="56">
        <v>202409</v>
      </c>
      <c r="B1488" s="56" t="s">
        <v>528</v>
      </c>
      <c r="C1488" s="56" t="s">
        <v>116</v>
      </c>
      <c r="D1488" s="56" t="s">
        <v>115</v>
      </c>
      <c r="E1488" s="62" t="str">
        <f>VLOOKUP(C1488,'[2]2024年门店-截止10.31'!A:C,3,0)</f>
        <v>营业</v>
      </c>
      <c r="F1488" s="63">
        <f>VLOOKUP(C1488,[2]面积!A:B,2,0)</f>
        <v>110.09</v>
      </c>
      <c r="G1488" s="57" t="str">
        <f>IF(OR(E1488="营业",E1488="装修中"),VLOOKUP(C1488,[2]当前组织架构!C:H,6,0),"")</f>
        <v>孙军</v>
      </c>
      <c r="H1488" s="57" t="str">
        <f>IF(OR(E1488="营业",E1488="装修中"),VLOOKUP(C1488,[2]当前组织架构!C:H,5,0),"")</f>
        <v>甘胜斌</v>
      </c>
      <c r="I1488" s="58">
        <v>136574.59</v>
      </c>
      <c r="J1488" s="58">
        <v>7730.64</v>
      </c>
      <c r="K1488" s="58">
        <v>128843.95</v>
      </c>
      <c r="L1488" s="58">
        <v>7653.59</v>
      </c>
      <c r="M1488" s="58">
        <v>6436.51</v>
      </c>
      <c r="N1488" s="58">
        <v>5249.31</v>
      </c>
      <c r="O1488" s="58">
        <v>17597.04</v>
      </c>
      <c r="P1488" s="58">
        <v>0</v>
      </c>
      <c r="Q1488" s="58">
        <v>-400.17206092175701</v>
      </c>
      <c r="R1488" s="58">
        <v>36536.277939078202</v>
      </c>
      <c r="S1488" s="58">
        <v>8356.6973441149003</v>
      </c>
      <c r="T1488" s="58">
        <v>0</v>
      </c>
      <c r="U1488" s="58">
        <v>1338.06</v>
      </c>
      <c r="V1488" s="58">
        <v>46231.035283193101</v>
      </c>
      <c r="W1488" s="58">
        <v>82612.914716806903</v>
      </c>
      <c r="X1488" s="58">
        <v>18124</v>
      </c>
      <c r="Y1488" s="58">
        <v>8047.52</v>
      </c>
      <c r="Z1488" s="58">
        <v>1992.76</v>
      </c>
      <c r="AA1488" s="58">
        <v>4591.6400000000003</v>
      </c>
      <c r="AB1488" s="58">
        <v>247.72509433962</v>
      </c>
      <c r="AC1488" s="58">
        <v>0</v>
      </c>
      <c r="AD1488" s="58">
        <v>33003.645094339598</v>
      </c>
      <c r="AE1488" s="58">
        <v>11619.8</v>
      </c>
      <c r="AF1488" s="58">
        <v>55.6</v>
      </c>
      <c r="AG1488" s="58">
        <v>909.65</v>
      </c>
      <c r="AH1488" s="58">
        <v>545.73</v>
      </c>
      <c r="AI1488" s="58">
        <v>638</v>
      </c>
      <c r="AJ1488" s="58">
        <v>0</v>
      </c>
      <c r="AK1488" s="58">
        <v>43.82</v>
      </c>
      <c r="AL1488" s="58">
        <v>0</v>
      </c>
      <c r="AM1488" s="58">
        <v>779.48</v>
      </c>
      <c r="AN1488" s="58">
        <v>1679.7</v>
      </c>
      <c r="AO1488" s="58">
        <v>498.94</v>
      </c>
      <c r="AP1488" s="58">
        <v>0</v>
      </c>
      <c r="AQ1488" s="58">
        <v>490</v>
      </c>
      <c r="AR1488" s="58">
        <v>0</v>
      </c>
      <c r="AS1488" s="58">
        <v>0</v>
      </c>
      <c r="AT1488" s="58">
        <v>0</v>
      </c>
      <c r="AU1488" s="58">
        <v>0</v>
      </c>
      <c r="AV1488" s="58">
        <v>2341.0338270236698</v>
      </c>
      <c r="AW1488" s="58">
        <v>19601.753827023698</v>
      </c>
      <c r="AX1488" s="58">
        <v>32712.4571428571</v>
      </c>
      <c r="AY1488" s="58">
        <v>8204.8207547169804</v>
      </c>
      <c r="AZ1488" s="58">
        <v>40917.277897574102</v>
      </c>
      <c r="BA1488" s="58">
        <v>-10909.7621021305</v>
      </c>
    </row>
    <row r="1489" spans="1:53">
      <c r="A1489" s="56">
        <v>202409</v>
      </c>
      <c r="B1489" s="56" t="s">
        <v>528</v>
      </c>
      <c r="C1489" s="56" t="s">
        <v>120</v>
      </c>
      <c r="D1489" s="56" t="s">
        <v>119</v>
      </c>
      <c r="E1489" s="62" t="str">
        <f>VLOOKUP(C1489,'[2]2024年门店-截止10.31'!A:C,3,0)</f>
        <v>已闭店</v>
      </c>
      <c r="F1489" s="63">
        <f>VLOOKUP(C1489,[2]面积!A:B,2,0)</f>
        <v>80.62</v>
      </c>
      <c r="G1489" s="57" t="str">
        <f>IF(OR(E1489="营业",E1489="装修中"),VLOOKUP(C1489,[2]当前组织架构!C:H,6,0),"")</f>
        <v/>
      </c>
      <c r="H1489" s="57" t="str">
        <f>IF(OR(E1489="营业",E1489="装修中"),VLOOKUP(C1489,[2]当前组织架构!C:H,5,0),"")</f>
        <v/>
      </c>
      <c r="I1489" s="58">
        <v>49686.5</v>
      </c>
      <c r="J1489" s="58">
        <v>1447.18</v>
      </c>
      <c r="K1489" s="58">
        <v>48239.32</v>
      </c>
      <c r="L1489" s="58">
        <v>3048.98</v>
      </c>
      <c r="M1489" s="58">
        <v>2166.2600000000002</v>
      </c>
      <c r="N1489" s="58">
        <v>831.03</v>
      </c>
      <c r="O1489" s="58">
        <v>7042.81</v>
      </c>
      <c r="P1489" s="58">
        <v>0</v>
      </c>
      <c r="Q1489" s="58">
        <v>-141.80800047567499</v>
      </c>
      <c r="R1489" s="58">
        <v>12947.271999524301</v>
      </c>
      <c r="S1489" s="58">
        <v>3188.2641031500202</v>
      </c>
      <c r="T1489" s="58">
        <v>0</v>
      </c>
      <c r="U1489" s="58">
        <v>3754.81</v>
      </c>
      <c r="V1489" s="58">
        <v>19890.346102674299</v>
      </c>
      <c r="W1489" s="58">
        <v>28348.973897325701</v>
      </c>
      <c r="X1489" s="58">
        <v>10612</v>
      </c>
      <c r="Y1489" s="58">
        <v>7720.68</v>
      </c>
      <c r="Z1489" s="58">
        <v>607.16999999999996</v>
      </c>
      <c r="AA1489" s="58">
        <v>2695.08</v>
      </c>
      <c r="AB1489" s="58">
        <v>100</v>
      </c>
      <c r="AC1489" s="58">
        <v>13695</v>
      </c>
      <c r="AD1489" s="58">
        <v>35429.93</v>
      </c>
      <c r="AE1489" s="58">
        <v>500</v>
      </c>
      <c r="AF1489" s="58">
        <v>0</v>
      </c>
      <c r="AG1489" s="58">
        <v>12</v>
      </c>
      <c r="AH1489" s="58">
        <v>50</v>
      </c>
      <c r="AI1489" s="58">
        <v>0</v>
      </c>
      <c r="AJ1489" s="58">
        <v>0</v>
      </c>
      <c r="AK1489" s="58">
        <v>348.26</v>
      </c>
      <c r="AL1489" s="58">
        <v>0</v>
      </c>
      <c r="AM1489" s="58">
        <v>273.79000000000002</v>
      </c>
      <c r="AN1489" s="58">
        <v>1014.1</v>
      </c>
      <c r="AO1489" s="58">
        <v>162.16999999999999</v>
      </c>
      <c r="AP1489" s="58">
        <v>0</v>
      </c>
      <c r="AQ1489" s="58">
        <v>130</v>
      </c>
      <c r="AR1489" s="58">
        <v>0</v>
      </c>
      <c r="AS1489" s="58">
        <v>0</v>
      </c>
      <c r="AT1489" s="58">
        <v>0</v>
      </c>
      <c r="AU1489" s="58">
        <v>0</v>
      </c>
      <c r="AV1489" s="58">
        <v>2728.3271855142402</v>
      </c>
      <c r="AW1489" s="58">
        <v>5218.6471855142399</v>
      </c>
      <c r="AX1489" s="58">
        <v>19348.8</v>
      </c>
      <c r="AY1489" s="58">
        <v>6341.13</v>
      </c>
      <c r="AZ1489" s="58">
        <v>25689.93</v>
      </c>
      <c r="BA1489" s="58">
        <v>-37989.533288188497</v>
      </c>
    </row>
    <row r="1490" spans="1:53">
      <c r="A1490" s="56">
        <v>202409</v>
      </c>
      <c r="B1490" s="56" t="s">
        <v>528</v>
      </c>
      <c r="C1490" s="56" t="s">
        <v>124</v>
      </c>
      <c r="D1490" s="56" t="s">
        <v>123</v>
      </c>
      <c r="E1490" s="62" t="str">
        <f>VLOOKUP(C1490,'[2]2024年门店-截止10.31'!A:C,3,0)</f>
        <v>营业</v>
      </c>
      <c r="F1490" s="63">
        <f>VLOOKUP(C1490,[2]面积!A:B,2,0)</f>
        <v>74</v>
      </c>
      <c r="G1490" s="57" t="str">
        <f>IF(OR(E1490="营业",E1490="装修中"),VLOOKUP(C1490,[2]当前组织架构!C:H,6,0),"")</f>
        <v>戴斌</v>
      </c>
      <c r="H1490" s="57" t="str">
        <f>IF(OR(E1490="营业",E1490="装修中"),VLOOKUP(C1490,[2]当前组织架构!C:H,5,0),"")</f>
        <v>董婷婷</v>
      </c>
      <c r="I1490" s="58">
        <v>183318.05</v>
      </c>
      <c r="J1490" s="58">
        <v>10376.49</v>
      </c>
      <c r="K1490" s="58">
        <v>172941.56</v>
      </c>
      <c r="L1490" s="58">
        <v>9611.64</v>
      </c>
      <c r="M1490" s="58">
        <v>7575.75</v>
      </c>
      <c r="N1490" s="58">
        <v>11486.9</v>
      </c>
      <c r="O1490" s="58">
        <v>23531.98</v>
      </c>
      <c r="P1490" s="58">
        <v>0</v>
      </c>
      <c r="Q1490" s="58">
        <v>-565.60634979641202</v>
      </c>
      <c r="R1490" s="58">
        <v>51640.663650203598</v>
      </c>
      <c r="S1490" s="58">
        <v>11434.672466694499</v>
      </c>
      <c r="T1490" s="58">
        <v>0</v>
      </c>
      <c r="U1490" s="58">
        <v>2604.42</v>
      </c>
      <c r="V1490" s="58">
        <v>65679.756116898105</v>
      </c>
      <c r="W1490" s="58">
        <v>107261.80388310199</v>
      </c>
      <c r="X1490" s="58">
        <v>28777.119999999999</v>
      </c>
      <c r="Y1490" s="58">
        <v>4828.2</v>
      </c>
      <c r="Z1490" s="58">
        <v>1688.13</v>
      </c>
      <c r="AA1490" s="58">
        <v>8452.24</v>
      </c>
      <c r="AB1490" s="58">
        <v>340.81943396226001</v>
      </c>
      <c r="AC1490" s="58">
        <v>0</v>
      </c>
      <c r="AD1490" s="58">
        <v>44086.509433962303</v>
      </c>
      <c r="AE1490" s="58">
        <v>5519.1</v>
      </c>
      <c r="AF1490" s="58">
        <v>0</v>
      </c>
      <c r="AG1490" s="58">
        <v>561.01</v>
      </c>
      <c r="AH1490" s="58">
        <v>234.69</v>
      </c>
      <c r="AI1490" s="58">
        <v>152</v>
      </c>
      <c r="AJ1490" s="58">
        <v>23.01</v>
      </c>
      <c r="AK1490" s="58">
        <v>26.77</v>
      </c>
      <c r="AL1490" s="58">
        <v>0</v>
      </c>
      <c r="AM1490" s="58">
        <v>1036.42</v>
      </c>
      <c r="AN1490" s="58">
        <v>1667.67</v>
      </c>
      <c r="AO1490" s="58">
        <v>616.1</v>
      </c>
      <c r="AP1490" s="58">
        <v>0</v>
      </c>
      <c r="AQ1490" s="58">
        <v>100</v>
      </c>
      <c r="AR1490" s="58">
        <v>0</v>
      </c>
      <c r="AS1490" s="58">
        <v>0</v>
      </c>
      <c r="AT1490" s="58">
        <v>0</v>
      </c>
      <c r="AU1490" s="58">
        <v>0</v>
      </c>
      <c r="AV1490" s="58">
        <v>2186.6948270236699</v>
      </c>
      <c r="AW1490" s="58">
        <v>12123.464827023699</v>
      </c>
      <c r="AX1490" s="58">
        <v>33805.371428571401</v>
      </c>
      <c r="AY1490" s="58">
        <v>19490.339622641499</v>
      </c>
      <c r="AZ1490" s="58">
        <v>53295.7110512129</v>
      </c>
      <c r="BA1490" s="58">
        <v>-2243.8814290969099</v>
      </c>
    </row>
    <row r="1491" spans="1:53">
      <c r="A1491" s="56">
        <v>202409</v>
      </c>
      <c r="B1491" s="56" t="s">
        <v>528</v>
      </c>
      <c r="C1491" s="56" t="s">
        <v>130</v>
      </c>
      <c r="D1491" s="56" t="s">
        <v>129</v>
      </c>
      <c r="E1491" s="62" t="str">
        <f>VLOOKUP(C1491,'[2]2024年门店-截止10.31'!A:C,3,0)</f>
        <v>营业</v>
      </c>
      <c r="F1491" s="63">
        <f>VLOOKUP(C1491,[2]面积!A:B,2,0)</f>
        <v>131.47999999999999</v>
      </c>
      <c r="G1491" s="57" t="str">
        <f>IF(OR(E1491="营业",E1491="装修中"),VLOOKUP(C1491,[2]当前组织架构!C:H,6,0),"")</f>
        <v>孙军</v>
      </c>
      <c r="H1491" s="57" t="str">
        <f>IF(OR(E1491="营业",E1491="装修中"),VLOOKUP(C1491,[2]当前组织架构!C:H,5,0),"")</f>
        <v>郭洋</v>
      </c>
      <c r="I1491" s="58">
        <v>118165.48</v>
      </c>
      <c r="J1491" s="58">
        <v>6688.61</v>
      </c>
      <c r="K1491" s="58">
        <v>111476.87</v>
      </c>
      <c r="L1491" s="58">
        <v>6586.32</v>
      </c>
      <c r="M1491" s="58">
        <v>5650.82</v>
      </c>
      <c r="N1491" s="58">
        <v>6434.99</v>
      </c>
      <c r="O1491" s="58">
        <v>14783.63</v>
      </c>
      <c r="P1491" s="58">
        <v>0</v>
      </c>
      <c r="Q1491" s="58">
        <v>-362.46202406846601</v>
      </c>
      <c r="R1491" s="58">
        <v>33093.297975931499</v>
      </c>
      <c r="S1491" s="58">
        <v>7244.3820966961703</v>
      </c>
      <c r="T1491" s="58">
        <v>0</v>
      </c>
      <c r="U1491" s="58">
        <v>1261.6400000000001</v>
      </c>
      <c r="V1491" s="58">
        <v>41599.320072627699</v>
      </c>
      <c r="W1491" s="58">
        <v>69877.549927372296</v>
      </c>
      <c r="X1491" s="58">
        <v>22250.17</v>
      </c>
      <c r="Y1491" s="58">
        <v>2262.46</v>
      </c>
      <c r="Z1491" s="58">
        <v>653.47</v>
      </c>
      <c r="AA1491" s="58">
        <v>6658.35</v>
      </c>
      <c r="AB1491" s="58">
        <v>700.42415094339594</v>
      </c>
      <c r="AC1491" s="58">
        <v>0</v>
      </c>
      <c r="AD1491" s="58">
        <v>32524.8741509434</v>
      </c>
      <c r="AE1491" s="58">
        <v>7500</v>
      </c>
      <c r="AF1491" s="58">
        <v>0</v>
      </c>
      <c r="AG1491" s="58">
        <v>95</v>
      </c>
      <c r="AH1491" s="58">
        <v>587.78</v>
      </c>
      <c r="AI1491" s="58">
        <v>0</v>
      </c>
      <c r="AJ1491" s="58">
        <v>23.01</v>
      </c>
      <c r="AK1491" s="58">
        <v>32.770000000000003</v>
      </c>
      <c r="AL1491" s="58">
        <v>0</v>
      </c>
      <c r="AM1491" s="58">
        <v>1080.49</v>
      </c>
      <c r="AN1491" s="58">
        <v>1584.43</v>
      </c>
      <c r="AO1491" s="58">
        <v>607.03</v>
      </c>
      <c r="AP1491" s="58">
        <v>0</v>
      </c>
      <c r="AQ1491" s="58">
        <v>150</v>
      </c>
      <c r="AR1491" s="58">
        <v>0</v>
      </c>
      <c r="AS1491" s="58">
        <v>0</v>
      </c>
      <c r="AT1491" s="58">
        <v>0</v>
      </c>
      <c r="AU1491" s="58">
        <v>0</v>
      </c>
      <c r="AV1491" s="58">
        <v>1692.89605343876</v>
      </c>
      <c r="AW1491" s="58">
        <v>13353.406053438801</v>
      </c>
      <c r="AX1491" s="58">
        <v>17638.352380952401</v>
      </c>
      <c r="AY1491" s="58">
        <v>8551.8113207547194</v>
      </c>
      <c r="AZ1491" s="58">
        <v>26190.163701707101</v>
      </c>
      <c r="BA1491" s="58">
        <v>-2190.8939787170302</v>
      </c>
    </row>
    <row r="1492" spans="1:53">
      <c r="A1492" s="56">
        <v>202409</v>
      </c>
      <c r="B1492" s="56" t="s">
        <v>528</v>
      </c>
      <c r="C1492" s="56" t="s">
        <v>132</v>
      </c>
      <c r="D1492" s="56" t="s">
        <v>131</v>
      </c>
      <c r="E1492" s="62" t="str">
        <f>VLOOKUP(C1492,'[2]2024年门店-截止10.31'!A:C,3,0)</f>
        <v>营业</v>
      </c>
      <c r="F1492" s="63">
        <f>VLOOKUP(C1492,[2]面积!A:B,2,0)</f>
        <v>143</v>
      </c>
      <c r="G1492" s="57" t="str">
        <f>IF(OR(E1492="营业",E1492="装修中"),VLOOKUP(C1492,[2]当前组织架构!C:H,6,0),"")</f>
        <v>孙军</v>
      </c>
      <c r="H1492" s="57" t="str">
        <f>IF(OR(E1492="营业",E1492="装修中"),VLOOKUP(C1492,[2]当前组织架构!C:H,5,0),"")</f>
        <v>殷艳花</v>
      </c>
      <c r="I1492" s="58">
        <v>81940.479999999996</v>
      </c>
      <c r="J1492" s="58">
        <v>4638.1400000000003</v>
      </c>
      <c r="K1492" s="58">
        <v>77302.34</v>
      </c>
      <c r="L1492" s="58">
        <v>4101.5600000000004</v>
      </c>
      <c r="M1492" s="58">
        <v>4052</v>
      </c>
      <c r="N1492" s="58">
        <v>5099.9399999999996</v>
      </c>
      <c r="O1492" s="58">
        <v>10786.9</v>
      </c>
      <c r="P1492" s="58">
        <v>0</v>
      </c>
      <c r="Q1492" s="58">
        <v>-260.455360853125</v>
      </c>
      <c r="R1492" s="58">
        <v>23779.944639146899</v>
      </c>
      <c r="S1492" s="58">
        <v>5251.6717195826604</v>
      </c>
      <c r="T1492" s="58">
        <v>0</v>
      </c>
      <c r="U1492" s="58">
        <v>1288.51</v>
      </c>
      <c r="V1492" s="58">
        <v>30320.1263587295</v>
      </c>
      <c r="W1492" s="58">
        <v>46982.2136412705</v>
      </c>
      <c r="X1492" s="58">
        <v>20030.2</v>
      </c>
      <c r="Y1492" s="58">
        <v>6702.38</v>
      </c>
      <c r="Z1492" s="58">
        <v>1707.86</v>
      </c>
      <c r="AA1492" s="58">
        <v>4941.26</v>
      </c>
      <c r="AB1492" s="58">
        <v>361.53509433962</v>
      </c>
      <c r="AC1492" s="58">
        <v>0</v>
      </c>
      <c r="AD1492" s="58">
        <v>33743.235094339601</v>
      </c>
      <c r="AE1492" s="58">
        <v>6728.7</v>
      </c>
      <c r="AF1492" s="58">
        <v>0</v>
      </c>
      <c r="AG1492" s="58">
        <v>327.32</v>
      </c>
      <c r="AH1492" s="58">
        <v>464.8</v>
      </c>
      <c r="AI1492" s="58">
        <v>0</v>
      </c>
      <c r="AJ1492" s="58">
        <v>33.630000000000003</v>
      </c>
      <c r="AK1492" s="58">
        <v>30.67</v>
      </c>
      <c r="AL1492" s="58">
        <v>0</v>
      </c>
      <c r="AM1492" s="58">
        <v>843.07</v>
      </c>
      <c r="AN1492" s="58">
        <v>971.64</v>
      </c>
      <c r="AO1492" s="58">
        <v>309.42</v>
      </c>
      <c r="AP1492" s="58">
        <v>0</v>
      </c>
      <c r="AQ1492" s="58">
        <v>0</v>
      </c>
      <c r="AR1492" s="58">
        <v>0</v>
      </c>
      <c r="AS1492" s="58">
        <v>0</v>
      </c>
      <c r="AT1492" s="58">
        <v>0</v>
      </c>
      <c r="AU1492" s="58">
        <v>0</v>
      </c>
      <c r="AV1492" s="58">
        <v>2318.3546488266002</v>
      </c>
      <c r="AW1492" s="58">
        <v>12027.6046488266</v>
      </c>
      <c r="AX1492" s="58">
        <v>14900.4380952381</v>
      </c>
      <c r="AY1492" s="58">
        <v>3736.7924528301901</v>
      </c>
      <c r="AZ1492" s="58">
        <v>18637.230548068299</v>
      </c>
      <c r="BA1492" s="58">
        <v>-17425.856649964</v>
      </c>
    </row>
    <row r="1493" spans="1:53">
      <c r="A1493" s="56">
        <v>202409</v>
      </c>
      <c r="B1493" s="56" t="s">
        <v>528</v>
      </c>
      <c r="C1493" s="56" t="s">
        <v>134</v>
      </c>
      <c r="D1493" s="56" t="s">
        <v>133</v>
      </c>
      <c r="E1493" s="62" t="str">
        <f>VLOOKUP(C1493,'[2]2024年门店-截止10.31'!A:C,3,0)</f>
        <v>营业</v>
      </c>
      <c r="F1493" s="63">
        <f>VLOOKUP(C1493,[2]面积!A:B,2,0)</f>
        <v>79</v>
      </c>
      <c r="G1493" s="57" t="str">
        <f>IF(OR(E1493="营业",E1493="装修中"),VLOOKUP(C1493,[2]当前组织架构!C:H,6,0),"")</f>
        <v>刘佳</v>
      </c>
      <c r="H1493" s="57" t="str">
        <f>IF(OR(E1493="营业",E1493="装修中"),VLOOKUP(C1493,[2]当前组织架构!C:H,5,0),"")</f>
        <v>袁春福</v>
      </c>
      <c r="I1493" s="58">
        <v>77410.27</v>
      </c>
      <c r="J1493" s="58">
        <v>2254.67</v>
      </c>
      <c r="K1493" s="58">
        <v>75155.600000000006</v>
      </c>
      <c r="L1493" s="58">
        <v>4579.17</v>
      </c>
      <c r="M1493" s="58">
        <v>6853.02</v>
      </c>
      <c r="N1493" s="58">
        <v>4314.76</v>
      </c>
      <c r="O1493" s="58">
        <v>13191.06</v>
      </c>
      <c r="P1493" s="58">
        <v>0</v>
      </c>
      <c r="Q1493" s="58">
        <v>-313.51640725284699</v>
      </c>
      <c r="R1493" s="58">
        <v>28624.4935927472</v>
      </c>
      <c r="S1493" s="58">
        <v>6379.66122619004</v>
      </c>
      <c r="T1493" s="58">
        <v>387.05</v>
      </c>
      <c r="U1493" s="58">
        <v>5566.47</v>
      </c>
      <c r="V1493" s="58">
        <v>40957.674818937201</v>
      </c>
      <c r="W1493" s="58">
        <v>34197.925181062797</v>
      </c>
      <c r="X1493" s="58">
        <v>15824.66</v>
      </c>
      <c r="Y1493" s="58">
        <v>3376.97</v>
      </c>
      <c r="Z1493" s="58">
        <v>0</v>
      </c>
      <c r="AA1493" s="58">
        <v>3529.12</v>
      </c>
      <c r="AB1493" s="58">
        <v>1447.08</v>
      </c>
      <c r="AC1493" s="58">
        <v>0</v>
      </c>
      <c r="AD1493" s="58">
        <v>24177.83</v>
      </c>
      <c r="AE1493" s="58">
        <v>219.89</v>
      </c>
      <c r="AF1493" s="58">
        <v>0</v>
      </c>
      <c r="AG1493" s="58">
        <v>285.33</v>
      </c>
      <c r="AH1493" s="58">
        <v>250</v>
      </c>
      <c r="AI1493" s="58">
        <v>0</v>
      </c>
      <c r="AJ1493" s="58">
        <v>38.049999999999997</v>
      </c>
      <c r="AK1493" s="58">
        <v>31.44</v>
      </c>
      <c r="AL1493" s="58">
        <v>0</v>
      </c>
      <c r="AM1493" s="58">
        <v>812.36</v>
      </c>
      <c r="AN1493" s="58">
        <v>1151.9100000000001</v>
      </c>
      <c r="AO1493" s="58">
        <v>233.91</v>
      </c>
      <c r="AP1493" s="58">
        <v>0</v>
      </c>
      <c r="AQ1493" s="58">
        <v>150</v>
      </c>
      <c r="AR1493" s="58">
        <v>0</v>
      </c>
      <c r="AS1493" s="58">
        <v>0</v>
      </c>
      <c r="AT1493" s="58">
        <v>0</v>
      </c>
      <c r="AU1493" s="58">
        <v>0</v>
      </c>
      <c r="AV1493" s="58">
        <v>1830.0980939055901</v>
      </c>
      <c r="AW1493" s="58">
        <v>5002.9880939055902</v>
      </c>
      <c r="AX1493" s="58">
        <v>10813</v>
      </c>
      <c r="AY1493" s="58">
        <v>5925</v>
      </c>
      <c r="AZ1493" s="58">
        <v>16738</v>
      </c>
      <c r="BA1493" s="58">
        <v>-11720.892912842801</v>
      </c>
    </row>
    <row r="1494" spans="1:53">
      <c r="A1494" s="56">
        <v>202409</v>
      </c>
      <c r="B1494" s="56" t="s">
        <v>528</v>
      </c>
      <c r="C1494" s="56" t="s">
        <v>138</v>
      </c>
      <c r="D1494" s="56" t="s">
        <v>137</v>
      </c>
      <c r="E1494" s="62" t="str">
        <f>VLOOKUP(C1494,'[2]2024年门店-截止10.31'!A:C,3,0)</f>
        <v>营业</v>
      </c>
      <c r="F1494" s="63">
        <f>VLOOKUP(C1494,[2]面积!A:B,2,0)</f>
        <v>120</v>
      </c>
      <c r="G1494" s="57" t="str">
        <f>IF(OR(E1494="营业",E1494="装修中"),VLOOKUP(C1494,[2]当前组织架构!C:H,6,0),"")</f>
        <v>孙军</v>
      </c>
      <c r="H1494" s="57" t="str">
        <f>IF(OR(E1494="营业",E1494="装修中"),VLOOKUP(C1494,[2]当前组织架构!C:H,5,0),"")</f>
        <v>甘胜斌</v>
      </c>
      <c r="I1494" s="58">
        <v>144164.34</v>
      </c>
      <c r="J1494" s="58">
        <v>8160.25</v>
      </c>
      <c r="K1494" s="58">
        <v>136004.09</v>
      </c>
      <c r="L1494" s="58">
        <v>7733.76</v>
      </c>
      <c r="M1494" s="58">
        <v>5922.14</v>
      </c>
      <c r="N1494" s="58">
        <v>7571.57</v>
      </c>
      <c r="O1494" s="58">
        <v>18622.25</v>
      </c>
      <c r="P1494" s="58">
        <v>0</v>
      </c>
      <c r="Q1494" s="58">
        <v>-431.73463014325898</v>
      </c>
      <c r="R1494" s="58">
        <v>39417.985369856702</v>
      </c>
      <c r="S1494" s="58">
        <v>8913.8179410887005</v>
      </c>
      <c r="T1494" s="58">
        <v>0</v>
      </c>
      <c r="U1494" s="58">
        <v>2569.5100000000002</v>
      </c>
      <c r="V1494" s="58">
        <v>50901.313310945399</v>
      </c>
      <c r="W1494" s="58">
        <v>85102.776689054605</v>
      </c>
      <c r="X1494" s="58">
        <v>21344.73</v>
      </c>
      <c r="Y1494" s="58">
        <v>5210.2</v>
      </c>
      <c r="Z1494" s="58">
        <v>2276.29</v>
      </c>
      <c r="AA1494" s="58">
        <v>8174.81</v>
      </c>
      <c r="AB1494" s="58">
        <v>529.95792452830005</v>
      </c>
      <c r="AC1494" s="58">
        <v>0</v>
      </c>
      <c r="AD1494" s="58">
        <v>37535.987924528301</v>
      </c>
      <c r="AE1494" s="58">
        <v>7227.62</v>
      </c>
      <c r="AF1494" s="58">
        <v>0</v>
      </c>
      <c r="AG1494" s="58">
        <v>842.64</v>
      </c>
      <c r="AH1494" s="58">
        <v>228.8</v>
      </c>
      <c r="AI1494" s="58">
        <v>296</v>
      </c>
      <c r="AJ1494" s="58">
        <v>0</v>
      </c>
      <c r="AK1494" s="58">
        <v>32.39</v>
      </c>
      <c r="AL1494" s="58">
        <v>0</v>
      </c>
      <c r="AM1494" s="58">
        <v>1090.43</v>
      </c>
      <c r="AN1494" s="58">
        <v>1643.18</v>
      </c>
      <c r="AO1494" s="58">
        <v>780.92</v>
      </c>
      <c r="AP1494" s="58">
        <v>0</v>
      </c>
      <c r="AQ1494" s="58">
        <v>350</v>
      </c>
      <c r="AR1494" s="58">
        <v>0</v>
      </c>
      <c r="AS1494" s="58">
        <v>0</v>
      </c>
      <c r="AT1494" s="58">
        <v>0</v>
      </c>
      <c r="AU1494" s="58">
        <v>0</v>
      </c>
      <c r="AV1494" s="58">
        <v>2584.3638270236702</v>
      </c>
      <c r="AW1494" s="58">
        <v>15076.3438270237</v>
      </c>
      <c r="AX1494" s="58">
        <v>44493.504761904798</v>
      </c>
      <c r="AY1494" s="58">
        <v>10319.0377358491</v>
      </c>
      <c r="AZ1494" s="58">
        <v>54812.542497753901</v>
      </c>
      <c r="BA1494" s="58">
        <v>-22322.097560251299</v>
      </c>
    </row>
    <row r="1495" spans="1:53">
      <c r="A1495" s="56">
        <v>202409</v>
      </c>
      <c r="B1495" s="56" t="s">
        <v>528</v>
      </c>
      <c r="C1495" s="56" t="s">
        <v>142</v>
      </c>
      <c r="D1495" s="56" t="s">
        <v>141</v>
      </c>
      <c r="E1495" s="62" t="str">
        <f>VLOOKUP(C1495,'[2]2024年门店-截止10.31'!A:C,3,0)</f>
        <v>营业</v>
      </c>
      <c r="F1495" s="63">
        <f>VLOOKUP(C1495,[2]面积!A:B,2,0)</f>
        <v>110.43</v>
      </c>
      <c r="G1495" s="57" t="str">
        <f>IF(OR(E1495="营业",E1495="装修中"),VLOOKUP(C1495,[2]当前组织架构!C:H,6,0),"")</f>
        <v>戴斌</v>
      </c>
      <c r="H1495" s="57" t="str">
        <f>IF(OR(E1495="营业",E1495="装修中"),VLOOKUP(C1495,[2]当前组织架构!C:H,5,0),"")</f>
        <v>侯小路</v>
      </c>
      <c r="I1495" s="58">
        <v>56018.15</v>
      </c>
      <c r="J1495" s="58">
        <v>1631.6</v>
      </c>
      <c r="K1495" s="58">
        <v>54386.55</v>
      </c>
      <c r="L1495" s="58">
        <v>3630.16</v>
      </c>
      <c r="M1495" s="58">
        <v>3100.49</v>
      </c>
      <c r="N1495" s="58">
        <v>1984.45</v>
      </c>
      <c r="O1495" s="58">
        <v>8159.44</v>
      </c>
      <c r="P1495" s="58">
        <v>0</v>
      </c>
      <c r="Q1495" s="58">
        <v>-182.81993664541699</v>
      </c>
      <c r="R1495" s="58">
        <v>16691.720063354602</v>
      </c>
      <c r="S1495" s="58">
        <v>3851.5772461044899</v>
      </c>
      <c r="T1495" s="58">
        <v>0</v>
      </c>
      <c r="U1495" s="58">
        <v>1777.69</v>
      </c>
      <c r="V1495" s="58">
        <v>22320.987309459098</v>
      </c>
      <c r="W1495" s="58">
        <v>32065.562690540901</v>
      </c>
      <c r="X1495" s="58">
        <v>11250</v>
      </c>
      <c r="Y1495" s="58">
        <v>1684.51</v>
      </c>
      <c r="Z1495" s="58">
        <v>1208.1600000000001</v>
      </c>
      <c r="AA1495" s="58">
        <v>2966.04</v>
      </c>
      <c r="AB1495" s="58">
        <v>219.74283018867899</v>
      </c>
      <c r="AC1495" s="58">
        <v>0</v>
      </c>
      <c r="AD1495" s="58">
        <v>17328.4528301887</v>
      </c>
      <c r="AE1495" s="58">
        <v>3135.13</v>
      </c>
      <c r="AF1495" s="58">
        <v>0</v>
      </c>
      <c r="AG1495" s="58">
        <v>82.38</v>
      </c>
      <c r="AH1495" s="58">
        <v>133.33000000000001</v>
      </c>
      <c r="AI1495" s="58">
        <v>0</v>
      </c>
      <c r="AJ1495" s="58">
        <v>0</v>
      </c>
      <c r="AK1495" s="58">
        <v>30.7</v>
      </c>
      <c r="AL1495" s="58">
        <v>0</v>
      </c>
      <c r="AM1495" s="58">
        <v>582.71</v>
      </c>
      <c r="AN1495" s="58">
        <v>902.57</v>
      </c>
      <c r="AO1495" s="58">
        <v>140.53</v>
      </c>
      <c r="AP1495" s="58">
        <v>0</v>
      </c>
      <c r="AQ1495" s="58">
        <v>50</v>
      </c>
      <c r="AR1495" s="58">
        <v>0</v>
      </c>
      <c r="AS1495" s="58">
        <v>0</v>
      </c>
      <c r="AT1495" s="58">
        <v>0</v>
      </c>
      <c r="AU1495" s="58">
        <v>0</v>
      </c>
      <c r="AV1495" s="58">
        <v>2728.3271855142402</v>
      </c>
      <c r="AW1495" s="58">
        <v>7785.6771855142397</v>
      </c>
      <c r="AX1495" s="58">
        <v>5478.43</v>
      </c>
      <c r="AY1495" s="58">
        <v>9298.2099999999991</v>
      </c>
      <c r="AZ1495" s="58">
        <v>14776.64</v>
      </c>
      <c r="BA1495" s="58">
        <v>-7825.2073251620404</v>
      </c>
    </row>
    <row r="1496" spans="1:53">
      <c r="A1496" s="56">
        <v>202409</v>
      </c>
      <c r="B1496" s="56" t="s">
        <v>528</v>
      </c>
      <c r="C1496" s="56" t="s">
        <v>144</v>
      </c>
      <c r="D1496" s="56" t="s">
        <v>143</v>
      </c>
      <c r="E1496" s="62" t="str">
        <f>VLOOKUP(C1496,'[2]2024年门店-截止10.31'!A:C,3,0)</f>
        <v>营业</v>
      </c>
      <c r="F1496" s="63">
        <f>VLOOKUP(C1496,[2]面积!A:B,2,0)</f>
        <v>93.6</v>
      </c>
      <c r="G1496" s="57" t="str">
        <f>IF(OR(E1496="营业",E1496="装修中"),VLOOKUP(C1496,[2]当前组织架构!C:H,6,0),"")</f>
        <v>戴斌</v>
      </c>
      <c r="H1496" s="57" t="str">
        <f>IF(OR(E1496="营业",E1496="装修中"),VLOOKUP(C1496,[2]当前组织架构!C:H,5,0),"")</f>
        <v>董婷婷</v>
      </c>
      <c r="I1496" s="58">
        <v>177152.83</v>
      </c>
      <c r="J1496" s="58">
        <v>10027.52</v>
      </c>
      <c r="K1496" s="58">
        <v>167125.31</v>
      </c>
      <c r="L1496" s="58">
        <v>9691.4500000000007</v>
      </c>
      <c r="M1496" s="58">
        <v>7322.95</v>
      </c>
      <c r="N1496" s="58">
        <v>9580.5</v>
      </c>
      <c r="O1496" s="58">
        <v>21451.78</v>
      </c>
      <c r="P1496" s="58">
        <v>0</v>
      </c>
      <c r="Q1496" s="58">
        <v>-520.54106325995497</v>
      </c>
      <c r="R1496" s="58">
        <v>47526.138936739997</v>
      </c>
      <c r="S1496" s="58">
        <v>10465.8834156755</v>
      </c>
      <c r="T1496" s="58">
        <v>0</v>
      </c>
      <c r="U1496" s="58">
        <v>2553.9499999999998</v>
      </c>
      <c r="V1496" s="58">
        <v>60545.972352415498</v>
      </c>
      <c r="W1496" s="58">
        <v>106579.33764758401</v>
      </c>
      <c r="X1496" s="58">
        <v>21050.27</v>
      </c>
      <c r="Y1496" s="58">
        <v>5910.45</v>
      </c>
      <c r="Z1496" s="58">
        <v>3009.27</v>
      </c>
      <c r="AA1496" s="58">
        <v>5845.11</v>
      </c>
      <c r="AB1496" s="58">
        <v>293.43</v>
      </c>
      <c r="AC1496" s="58">
        <v>0</v>
      </c>
      <c r="AD1496" s="58">
        <v>36108.53</v>
      </c>
      <c r="AE1496" s="58">
        <v>8000</v>
      </c>
      <c r="AF1496" s="58">
        <v>0</v>
      </c>
      <c r="AG1496" s="58">
        <v>328.17</v>
      </c>
      <c r="AH1496" s="58">
        <v>668.5</v>
      </c>
      <c r="AI1496" s="58">
        <v>0</v>
      </c>
      <c r="AJ1496" s="58">
        <v>47.79</v>
      </c>
      <c r="AK1496" s="58">
        <v>32.44</v>
      </c>
      <c r="AL1496" s="58">
        <v>0</v>
      </c>
      <c r="AM1496" s="58">
        <v>916.4</v>
      </c>
      <c r="AN1496" s="58">
        <v>1052.05</v>
      </c>
      <c r="AO1496" s="58">
        <v>682.88</v>
      </c>
      <c r="AP1496" s="58">
        <v>0</v>
      </c>
      <c r="AQ1496" s="58">
        <v>100</v>
      </c>
      <c r="AR1496" s="58">
        <v>0</v>
      </c>
      <c r="AS1496" s="58">
        <v>0</v>
      </c>
      <c r="AT1496" s="58">
        <v>0</v>
      </c>
      <c r="AU1496" s="58">
        <v>0</v>
      </c>
      <c r="AV1496" s="58">
        <v>2186.6948270236699</v>
      </c>
      <c r="AW1496" s="58">
        <v>14014.9248270237</v>
      </c>
      <c r="AX1496" s="58">
        <v>32982.857142857101</v>
      </c>
      <c r="AY1496" s="58">
        <v>6181.1320754716999</v>
      </c>
      <c r="AZ1496" s="58">
        <v>39163.989218328803</v>
      </c>
      <c r="BA1496" s="58">
        <v>17291.893602231499</v>
      </c>
    </row>
    <row r="1497" spans="1:53">
      <c r="A1497" s="56">
        <v>202409</v>
      </c>
      <c r="B1497" s="56" t="s">
        <v>528</v>
      </c>
      <c r="C1497" s="56" t="s">
        <v>146</v>
      </c>
      <c r="D1497" s="56" t="s">
        <v>145</v>
      </c>
      <c r="E1497" s="62" t="str">
        <f>VLOOKUP(C1497,'[2]2024年门店-截止10.31'!A:C,3,0)</f>
        <v>营业</v>
      </c>
      <c r="F1497" s="63">
        <f>VLOOKUP(C1497,[2]面积!A:B,2,0)</f>
        <v>92.02</v>
      </c>
      <c r="G1497" s="57" t="str">
        <f>IF(OR(E1497="营业",E1497="装修中"),VLOOKUP(C1497,[2]当前组织架构!C:H,6,0),"")</f>
        <v>孙军</v>
      </c>
      <c r="H1497" s="57" t="str">
        <f>IF(OR(E1497="营业",E1497="装修中"),VLOOKUP(C1497,[2]当前组织架构!C:H,5,0),"")</f>
        <v>郭洋</v>
      </c>
      <c r="I1497" s="58">
        <v>204452.5</v>
      </c>
      <c r="J1497" s="58">
        <v>11572.78</v>
      </c>
      <c r="K1497" s="58">
        <v>192879.72</v>
      </c>
      <c r="L1497" s="58">
        <v>10808.25</v>
      </c>
      <c r="M1497" s="58">
        <v>8221.76</v>
      </c>
      <c r="N1497" s="58">
        <v>7626.08</v>
      </c>
      <c r="O1497" s="58">
        <v>25109.91</v>
      </c>
      <c r="P1497" s="58">
        <v>0</v>
      </c>
      <c r="Q1497" s="58">
        <v>-560.83643408274702</v>
      </c>
      <c r="R1497" s="58">
        <v>51205.163565917297</v>
      </c>
      <c r="S1497" s="58">
        <v>11837.7505905711</v>
      </c>
      <c r="T1497" s="58">
        <v>0</v>
      </c>
      <c r="U1497" s="58">
        <v>2531.7800000000002</v>
      </c>
      <c r="V1497" s="58">
        <v>65574.694156488404</v>
      </c>
      <c r="W1497" s="58">
        <v>127305.025843512</v>
      </c>
      <c r="X1497" s="58">
        <v>27969.16</v>
      </c>
      <c r="Y1497" s="58">
        <v>6182.12</v>
      </c>
      <c r="Z1497" s="58">
        <v>2304.62</v>
      </c>
      <c r="AA1497" s="58">
        <v>9644.94</v>
      </c>
      <c r="AB1497" s="58">
        <v>1057.4167924528299</v>
      </c>
      <c r="AC1497" s="58">
        <v>0</v>
      </c>
      <c r="AD1497" s="58">
        <v>47158.256792452798</v>
      </c>
      <c r="AE1497" s="58">
        <v>8646.9500000000007</v>
      </c>
      <c r="AF1497" s="58">
        <v>0</v>
      </c>
      <c r="AG1497" s="58">
        <v>662.23</v>
      </c>
      <c r="AH1497" s="58">
        <v>635.59</v>
      </c>
      <c r="AI1497" s="58">
        <v>0</v>
      </c>
      <c r="AJ1497" s="58">
        <v>92.04</v>
      </c>
      <c r="AK1497" s="58">
        <v>42.53</v>
      </c>
      <c r="AL1497" s="58">
        <v>0</v>
      </c>
      <c r="AM1497" s="58">
        <v>1579.38</v>
      </c>
      <c r="AN1497" s="58">
        <v>1768.39</v>
      </c>
      <c r="AO1497" s="58">
        <v>381.55</v>
      </c>
      <c r="AP1497" s="58">
        <v>0</v>
      </c>
      <c r="AQ1497" s="58">
        <v>150</v>
      </c>
      <c r="AR1497" s="58">
        <v>0</v>
      </c>
      <c r="AS1497" s="58">
        <v>0</v>
      </c>
      <c r="AT1497" s="58">
        <v>0</v>
      </c>
      <c r="AU1497" s="58">
        <v>0</v>
      </c>
      <c r="AV1497" s="58">
        <v>1692.89605343876</v>
      </c>
      <c r="AW1497" s="58">
        <v>15651.556053438801</v>
      </c>
      <c r="AX1497" s="58">
        <v>28986.304761904801</v>
      </c>
      <c r="AY1497" s="58">
        <v>8576.9528301886803</v>
      </c>
      <c r="AZ1497" s="58">
        <v>37563.257592093498</v>
      </c>
      <c r="BA1497" s="58">
        <v>26931.9554055269</v>
      </c>
    </row>
    <row r="1498" spans="1:53">
      <c r="A1498" s="56">
        <v>202409</v>
      </c>
      <c r="B1498" s="56" t="s">
        <v>528</v>
      </c>
      <c r="C1498" s="56" t="s">
        <v>148</v>
      </c>
      <c r="D1498" s="56" t="s">
        <v>147</v>
      </c>
      <c r="E1498" s="62" t="str">
        <f>VLOOKUP(C1498,'[2]2024年门店-截止10.31'!A:C,3,0)</f>
        <v>营业</v>
      </c>
      <c r="F1498" s="63">
        <f>VLOOKUP(C1498,[2]面积!A:B,2,0)</f>
        <v>81.88</v>
      </c>
      <c r="G1498" s="57" t="str">
        <f>IF(OR(E1498="营业",E1498="装修中"),VLOOKUP(C1498,[2]当前组织架构!C:H,6,0),"")</f>
        <v>戴斌</v>
      </c>
      <c r="H1498" s="57" t="str">
        <f>IF(OR(E1498="营业",E1498="装修中"),VLOOKUP(C1498,[2]当前组织架构!C:H,5,0),"")</f>
        <v>池甜</v>
      </c>
      <c r="I1498" s="58">
        <v>98547.02</v>
      </c>
      <c r="J1498" s="58">
        <v>2870.3</v>
      </c>
      <c r="K1498" s="58">
        <v>95676.72</v>
      </c>
      <c r="L1498" s="58">
        <v>5220.67</v>
      </c>
      <c r="M1498" s="58">
        <v>5016.6499999999996</v>
      </c>
      <c r="N1498" s="58">
        <v>4176.66</v>
      </c>
      <c r="O1498" s="58">
        <v>13765.61</v>
      </c>
      <c r="P1498" s="58">
        <v>0</v>
      </c>
      <c r="Q1498" s="58">
        <v>-305.29963237479899</v>
      </c>
      <c r="R1498" s="58">
        <v>27874.290367625199</v>
      </c>
      <c r="S1498" s="58">
        <v>6471.2348977517904</v>
      </c>
      <c r="T1498" s="58">
        <v>249.79</v>
      </c>
      <c r="U1498" s="58">
        <v>2287.0700000000002</v>
      </c>
      <c r="V1498" s="58">
        <v>36882.385265377001</v>
      </c>
      <c r="W1498" s="58">
        <v>58794.334734623</v>
      </c>
      <c r="X1498" s="58">
        <v>20429.43</v>
      </c>
      <c r="Y1498" s="58">
        <v>2392.37</v>
      </c>
      <c r="Z1498" s="58">
        <v>532.34</v>
      </c>
      <c r="AA1498" s="58">
        <v>5453.76</v>
      </c>
      <c r="AB1498" s="58">
        <v>429.04245283018997</v>
      </c>
      <c r="AC1498" s="58">
        <v>0</v>
      </c>
      <c r="AD1498" s="58">
        <v>29236.942452830201</v>
      </c>
      <c r="AE1498" s="58">
        <v>5245.44</v>
      </c>
      <c r="AF1498" s="58">
        <v>0</v>
      </c>
      <c r="AG1498" s="58">
        <v>124.14</v>
      </c>
      <c r="AH1498" s="58">
        <v>250</v>
      </c>
      <c r="AI1498" s="58">
        <v>220</v>
      </c>
      <c r="AJ1498" s="58">
        <v>12.39</v>
      </c>
      <c r="AK1498" s="58">
        <v>29.26</v>
      </c>
      <c r="AL1498" s="58">
        <v>0</v>
      </c>
      <c r="AM1498" s="58">
        <v>453.27</v>
      </c>
      <c r="AN1498" s="58">
        <v>1126.06</v>
      </c>
      <c r="AO1498" s="58">
        <v>445.81</v>
      </c>
      <c r="AP1498" s="58">
        <v>0</v>
      </c>
      <c r="AQ1498" s="58">
        <v>50</v>
      </c>
      <c r="AR1498" s="58">
        <v>0</v>
      </c>
      <c r="AS1498" s="58">
        <v>0</v>
      </c>
      <c r="AT1498" s="58">
        <v>0</v>
      </c>
      <c r="AU1498" s="58">
        <v>0</v>
      </c>
      <c r="AV1498" s="58">
        <v>2386.3221540677</v>
      </c>
      <c r="AW1498" s="58">
        <v>10342.692154067699</v>
      </c>
      <c r="AX1498" s="58">
        <v>23587.58</v>
      </c>
      <c r="AY1498" s="58">
        <v>3193.32</v>
      </c>
      <c r="AZ1498" s="58">
        <v>26780.9</v>
      </c>
      <c r="BA1498" s="58">
        <v>-7566.1998722749004</v>
      </c>
    </row>
    <row r="1499" spans="1:53">
      <c r="A1499" s="56">
        <v>202409</v>
      </c>
      <c r="B1499" s="56" t="s">
        <v>528</v>
      </c>
      <c r="C1499" s="56" t="s">
        <v>150</v>
      </c>
      <c r="D1499" s="56" t="s">
        <v>149</v>
      </c>
      <c r="E1499" s="62" t="str">
        <f>VLOOKUP(C1499,'[2]2024年门店-截止10.31'!A:C,3,0)</f>
        <v>营业</v>
      </c>
      <c r="F1499" s="63">
        <f>VLOOKUP(C1499,[2]面积!A:B,2,0)</f>
        <v>68.41</v>
      </c>
      <c r="G1499" s="57" t="str">
        <f>IF(OR(E1499="营业",E1499="装修中"),VLOOKUP(C1499,[2]当前组织架构!C:H,6,0),"")</f>
        <v>孙军</v>
      </c>
      <c r="H1499" s="57" t="str">
        <f>IF(OR(E1499="营业",E1499="装修中"),VLOOKUP(C1499,[2]当前组织架构!C:H,5,0),"")</f>
        <v>甘胜斌</v>
      </c>
      <c r="I1499" s="58">
        <v>175239.02</v>
      </c>
      <c r="J1499" s="58">
        <v>9919.19</v>
      </c>
      <c r="K1499" s="58">
        <v>165319.82999999999</v>
      </c>
      <c r="L1499" s="58">
        <v>8846.73</v>
      </c>
      <c r="M1499" s="58">
        <v>7520.39</v>
      </c>
      <c r="N1499" s="58">
        <v>7243.01</v>
      </c>
      <c r="O1499" s="58">
        <v>21608.62</v>
      </c>
      <c r="P1499" s="58">
        <v>0</v>
      </c>
      <c r="Q1499" s="58">
        <v>-489.90307351696498</v>
      </c>
      <c r="R1499" s="58">
        <v>44728.846926482998</v>
      </c>
      <c r="S1499" s="58">
        <v>10249.024700317101</v>
      </c>
      <c r="T1499" s="58">
        <v>0</v>
      </c>
      <c r="U1499" s="58">
        <v>2643.57</v>
      </c>
      <c r="V1499" s="58">
        <v>57621.4416268001</v>
      </c>
      <c r="W1499" s="58">
        <v>107698.3883732</v>
      </c>
      <c r="X1499" s="58">
        <v>25133.72</v>
      </c>
      <c r="Y1499" s="58">
        <v>5701.84</v>
      </c>
      <c r="Z1499" s="58">
        <v>1697.86</v>
      </c>
      <c r="AA1499" s="58">
        <v>9329.58</v>
      </c>
      <c r="AB1499" s="58">
        <v>450.79169811320997</v>
      </c>
      <c r="AC1499" s="58">
        <v>0</v>
      </c>
      <c r="AD1499" s="58">
        <v>42313.7916981132</v>
      </c>
      <c r="AE1499" s="58">
        <v>10117.68</v>
      </c>
      <c r="AF1499" s="58">
        <v>0</v>
      </c>
      <c r="AG1499" s="58">
        <v>683.68</v>
      </c>
      <c r="AH1499" s="58">
        <v>355.11</v>
      </c>
      <c r="AI1499" s="58">
        <v>36</v>
      </c>
      <c r="AJ1499" s="58">
        <v>70.8</v>
      </c>
      <c r="AK1499" s="58">
        <v>25.05</v>
      </c>
      <c r="AL1499" s="58">
        <v>0</v>
      </c>
      <c r="AM1499" s="58">
        <v>762.17</v>
      </c>
      <c r="AN1499" s="58">
        <v>2083.58</v>
      </c>
      <c r="AO1499" s="58">
        <v>683.22</v>
      </c>
      <c r="AP1499" s="58">
        <v>0</v>
      </c>
      <c r="AQ1499" s="58">
        <v>350</v>
      </c>
      <c r="AR1499" s="58">
        <v>0</v>
      </c>
      <c r="AS1499" s="58">
        <v>0</v>
      </c>
      <c r="AT1499" s="58">
        <v>0</v>
      </c>
      <c r="AU1499" s="58">
        <v>0</v>
      </c>
      <c r="AV1499" s="58">
        <v>2341.0338270236698</v>
      </c>
      <c r="AW1499" s="58">
        <v>17508.323827023702</v>
      </c>
      <c r="AX1499" s="58">
        <v>32698.352380952401</v>
      </c>
      <c r="AY1499" s="58">
        <v>7248.1603773584902</v>
      </c>
      <c r="AZ1499" s="58">
        <v>39946.512758310899</v>
      </c>
      <c r="BA1499" s="58">
        <v>7929.7600897521997</v>
      </c>
    </row>
    <row r="1500" spans="1:53">
      <c r="A1500" s="56">
        <v>202409</v>
      </c>
      <c r="B1500" s="56" t="s">
        <v>528</v>
      </c>
      <c r="C1500" s="56" t="s">
        <v>152</v>
      </c>
      <c r="D1500" s="56" t="s">
        <v>151</v>
      </c>
      <c r="E1500" s="62" t="str">
        <f>VLOOKUP(C1500,'[2]2024年门店-截止10.31'!A:C,3,0)</f>
        <v>营业</v>
      </c>
      <c r="F1500" s="63">
        <f>VLOOKUP(C1500,[2]面积!A:B,2,0)</f>
        <v>86</v>
      </c>
      <c r="G1500" s="57" t="str">
        <f>IF(OR(E1500="营业",E1500="装修中"),VLOOKUP(C1500,[2]当前组织架构!C:H,6,0),"")</f>
        <v>戴斌</v>
      </c>
      <c r="H1500" s="57" t="str">
        <f>IF(OR(E1500="营业",E1500="装修中"),VLOOKUP(C1500,[2]当前组织架构!C:H,5,0),"")</f>
        <v>侯小路</v>
      </c>
      <c r="I1500" s="58">
        <v>163317.85</v>
      </c>
      <c r="J1500" s="58">
        <v>4756.8300000000199</v>
      </c>
      <c r="K1500" s="58">
        <v>158561.01999999999</v>
      </c>
      <c r="L1500" s="58">
        <v>8539.43</v>
      </c>
      <c r="M1500" s="58">
        <v>10251.950000000001</v>
      </c>
      <c r="N1500" s="58">
        <v>6639.18</v>
      </c>
      <c r="O1500" s="58">
        <v>23565.11</v>
      </c>
      <c r="P1500" s="58">
        <v>0</v>
      </c>
      <c r="Q1500" s="58">
        <v>-530.82248673443996</v>
      </c>
      <c r="R1500" s="58">
        <v>48464.847513265602</v>
      </c>
      <c r="S1500" s="58">
        <v>11147.7143165824</v>
      </c>
      <c r="T1500" s="58">
        <v>366.87</v>
      </c>
      <c r="U1500" s="58">
        <v>4989.3500000000004</v>
      </c>
      <c r="V1500" s="58">
        <v>64968.781829847998</v>
      </c>
      <c r="W1500" s="58">
        <v>93592.238170152006</v>
      </c>
      <c r="X1500" s="58">
        <v>22724</v>
      </c>
      <c r="Y1500" s="58">
        <v>3374.9</v>
      </c>
      <c r="Z1500" s="58">
        <v>1379.63</v>
      </c>
      <c r="AA1500" s="58">
        <v>4004.06</v>
      </c>
      <c r="AB1500" s="58">
        <v>288.986226415094</v>
      </c>
      <c r="AC1500" s="58">
        <v>0</v>
      </c>
      <c r="AD1500" s="58">
        <v>31771.576226415102</v>
      </c>
      <c r="AE1500" s="58">
        <v>5847.34</v>
      </c>
      <c r="AF1500" s="58">
        <v>0</v>
      </c>
      <c r="AG1500" s="58">
        <v>285.69</v>
      </c>
      <c r="AH1500" s="58">
        <v>250</v>
      </c>
      <c r="AI1500" s="58">
        <v>280</v>
      </c>
      <c r="AJ1500" s="58">
        <v>0</v>
      </c>
      <c r="AK1500" s="58">
        <v>31.26</v>
      </c>
      <c r="AL1500" s="58">
        <v>0</v>
      </c>
      <c r="AM1500" s="58">
        <v>1167.6500000000001</v>
      </c>
      <c r="AN1500" s="58">
        <v>1023.93</v>
      </c>
      <c r="AO1500" s="58">
        <v>958.54</v>
      </c>
      <c r="AP1500" s="58">
        <v>0</v>
      </c>
      <c r="AQ1500" s="58">
        <v>50</v>
      </c>
      <c r="AR1500" s="58">
        <v>0</v>
      </c>
      <c r="AS1500" s="58">
        <v>0</v>
      </c>
      <c r="AT1500" s="58">
        <v>0</v>
      </c>
      <c r="AU1500" s="58">
        <v>0</v>
      </c>
      <c r="AV1500" s="58">
        <v>2728.3271855142402</v>
      </c>
      <c r="AW1500" s="58">
        <v>12622.737185514199</v>
      </c>
      <c r="AX1500" s="58">
        <v>41280</v>
      </c>
      <c r="AY1500" s="58">
        <v>15190.62</v>
      </c>
      <c r="AZ1500" s="58">
        <v>56470.62</v>
      </c>
      <c r="BA1500" s="58">
        <v>-7272.69524177729</v>
      </c>
    </row>
    <row r="1501" spans="1:53">
      <c r="A1501" s="56">
        <v>202409</v>
      </c>
      <c r="B1501" s="56" t="s">
        <v>528</v>
      </c>
      <c r="C1501" s="56" t="s">
        <v>154</v>
      </c>
      <c r="D1501" s="56" t="s">
        <v>153</v>
      </c>
      <c r="E1501" s="62" t="str">
        <f>VLOOKUP(C1501,'[2]2024年门店-截止10.31'!A:C,3,0)</f>
        <v>营业</v>
      </c>
      <c r="F1501" s="63">
        <f>VLOOKUP(C1501,[2]面积!A:B,2,0)</f>
        <v>76.94</v>
      </c>
      <c r="G1501" s="57" t="str">
        <f>IF(OR(E1501="营业",E1501="装修中"),VLOOKUP(C1501,[2]当前组织架构!C:H,6,0),"")</f>
        <v>孙军</v>
      </c>
      <c r="H1501" s="57" t="str">
        <f>IF(OR(E1501="营业",E1501="装修中"),VLOOKUP(C1501,[2]当前组织架构!C:H,5,0),"")</f>
        <v>甘胜斌</v>
      </c>
      <c r="I1501" s="58">
        <v>201426.71</v>
      </c>
      <c r="J1501" s="58">
        <v>11401.51</v>
      </c>
      <c r="K1501" s="58">
        <v>190025.2</v>
      </c>
      <c r="L1501" s="58">
        <v>10020.27</v>
      </c>
      <c r="M1501" s="58">
        <v>9176</v>
      </c>
      <c r="N1501" s="58">
        <v>8710.6200000000008</v>
      </c>
      <c r="O1501" s="58">
        <v>24743.85</v>
      </c>
      <c r="P1501" s="58">
        <v>0</v>
      </c>
      <c r="Q1501" s="58">
        <v>-570.42176860135703</v>
      </c>
      <c r="R1501" s="58">
        <v>52080.318231398604</v>
      </c>
      <c r="S1501" s="58">
        <v>11816.4601009904</v>
      </c>
      <c r="T1501" s="58">
        <v>0</v>
      </c>
      <c r="U1501" s="58">
        <v>2534.14</v>
      </c>
      <c r="V1501" s="58">
        <v>66430.918332389003</v>
      </c>
      <c r="W1501" s="58">
        <v>123594.28166761099</v>
      </c>
      <c r="X1501" s="58">
        <v>27884.82</v>
      </c>
      <c r="Y1501" s="58">
        <v>6855.42</v>
      </c>
      <c r="Z1501" s="58">
        <v>1666.67</v>
      </c>
      <c r="AA1501" s="58">
        <v>8940.83</v>
      </c>
      <c r="AB1501" s="58">
        <v>515.22169811320998</v>
      </c>
      <c r="AC1501" s="58">
        <v>0</v>
      </c>
      <c r="AD1501" s="58">
        <v>45862.961698113199</v>
      </c>
      <c r="AE1501" s="58">
        <v>7007.16</v>
      </c>
      <c r="AF1501" s="58">
        <v>0</v>
      </c>
      <c r="AG1501" s="58">
        <v>358.16</v>
      </c>
      <c r="AH1501" s="58">
        <v>38</v>
      </c>
      <c r="AI1501" s="58">
        <v>0</v>
      </c>
      <c r="AJ1501" s="58">
        <v>0</v>
      </c>
      <c r="AK1501" s="58">
        <v>40.020000000000003</v>
      </c>
      <c r="AL1501" s="58">
        <v>0</v>
      </c>
      <c r="AM1501" s="58">
        <v>876.89</v>
      </c>
      <c r="AN1501" s="58">
        <v>844.78</v>
      </c>
      <c r="AO1501" s="58">
        <v>758.69</v>
      </c>
      <c r="AP1501" s="58">
        <v>0</v>
      </c>
      <c r="AQ1501" s="58">
        <v>350</v>
      </c>
      <c r="AR1501" s="58">
        <v>0</v>
      </c>
      <c r="AS1501" s="58">
        <v>0</v>
      </c>
      <c r="AT1501" s="58">
        <v>0</v>
      </c>
      <c r="AU1501" s="58">
        <v>0</v>
      </c>
      <c r="AV1501" s="58">
        <v>2341.0338270236698</v>
      </c>
      <c r="AW1501" s="58">
        <v>12614.7338270237</v>
      </c>
      <c r="AX1501" s="58">
        <v>57669.828571428603</v>
      </c>
      <c r="AY1501" s="58">
        <v>12683.207547169801</v>
      </c>
      <c r="AZ1501" s="58">
        <v>70353.036118598393</v>
      </c>
      <c r="BA1501" s="58">
        <v>-5236.4499761243096</v>
      </c>
    </row>
    <row r="1502" spans="1:53">
      <c r="A1502" s="56">
        <v>202409</v>
      </c>
      <c r="B1502" s="56" t="s">
        <v>528</v>
      </c>
      <c r="C1502" s="56" t="s">
        <v>156</v>
      </c>
      <c r="D1502" s="56" t="s">
        <v>155</v>
      </c>
      <c r="E1502" s="62" t="str">
        <f>VLOOKUP(C1502,'[2]2024年门店-截止10.31'!A:C,3,0)</f>
        <v>营业</v>
      </c>
      <c r="F1502" s="63">
        <f>VLOOKUP(C1502,[2]面积!A:B,2,0)</f>
        <v>178.3</v>
      </c>
      <c r="G1502" s="57" t="str">
        <f>IF(OR(E1502="营业",E1502="装修中"),VLOOKUP(C1502,[2]当前组织架构!C:H,6,0),"")</f>
        <v>戴斌</v>
      </c>
      <c r="H1502" s="57" t="str">
        <f>IF(OR(E1502="营业",E1502="装修中"),VLOOKUP(C1502,[2]当前组织架构!C:H,5,0),"")</f>
        <v>王炎根</v>
      </c>
      <c r="I1502" s="58">
        <v>667212.81000000006</v>
      </c>
      <c r="J1502" s="58">
        <v>37766.76</v>
      </c>
      <c r="K1502" s="58">
        <v>629446.05000000005</v>
      </c>
      <c r="L1502" s="58">
        <v>29821.29</v>
      </c>
      <c r="M1502" s="58">
        <v>27318.92</v>
      </c>
      <c r="N1502" s="58">
        <v>10398.34</v>
      </c>
      <c r="O1502" s="58">
        <v>66706.559999999998</v>
      </c>
      <c r="P1502" s="58">
        <v>0</v>
      </c>
      <c r="Q1502" s="58">
        <v>-1454.42083192532</v>
      </c>
      <c r="R1502" s="58">
        <v>132790.68916807501</v>
      </c>
      <c r="S1502" s="58">
        <v>31145.697798657799</v>
      </c>
      <c r="T1502" s="58">
        <v>0</v>
      </c>
      <c r="U1502" s="58">
        <v>10387.94</v>
      </c>
      <c r="V1502" s="58">
        <v>174324.32696673201</v>
      </c>
      <c r="W1502" s="58">
        <v>455121.723033268</v>
      </c>
      <c r="X1502" s="58">
        <v>50512.71</v>
      </c>
      <c r="Y1502" s="58">
        <v>10771.27</v>
      </c>
      <c r="Z1502" s="58">
        <v>17167.599999999999</v>
      </c>
      <c r="AA1502" s="58">
        <v>7399.42</v>
      </c>
      <c r="AB1502" s="58">
        <v>4064.9796226415101</v>
      </c>
      <c r="AC1502" s="58">
        <v>0</v>
      </c>
      <c r="AD1502" s="58">
        <v>89915.979622641506</v>
      </c>
      <c r="AE1502" s="58">
        <v>10943</v>
      </c>
      <c r="AF1502" s="58">
        <v>0</v>
      </c>
      <c r="AG1502" s="58">
        <v>1082.47</v>
      </c>
      <c r="AH1502" s="58">
        <v>110</v>
      </c>
      <c r="AI1502" s="58">
        <v>420</v>
      </c>
      <c r="AJ1502" s="58">
        <v>37.17</v>
      </c>
      <c r="AK1502" s="58">
        <v>34.159999999999997</v>
      </c>
      <c r="AL1502" s="58">
        <v>0</v>
      </c>
      <c r="AM1502" s="58">
        <v>1932.09</v>
      </c>
      <c r="AN1502" s="58">
        <v>12347.37</v>
      </c>
      <c r="AO1502" s="58">
        <v>1072.02</v>
      </c>
      <c r="AP1502" s="58">
        <v>9000</v>
      </c>
      <c r="AQ1502" s="58">
        <v>0</v>
      </c>
      <c r="AR1502" s="58">
        <v>0</v>
      </c>
      <c r="AS1502" s="58">
        <v>0</v>
      </c>
      <c r="AT1502" s="58">
        <v>0</v>
      </c>
      <c r="AU1502" s="58">
        <v>0</v>
      </c>
      <c r="AV1502" s="58">
        <v>2261.5124685331002</v>
      </c>
      <c r="AW1502" s="58">
        <v>39239.792468533102</v>
      </c>
      <c r="AX1502" s="58">
        <v>158729.52380952399</v>
      </c>
      <c r="AY1502" s="58">
        <v>0</v>
      </c>
      <c r="AZ1502" s="58">
        <v>158729.52380952399</v>
      </c>
      <c r="BA1502" s="58">
        <v>167236.42713256899</v>
      </c>
    </row>
    <row r="1503" spans="1:53">
      <c r="A1503" s="56">
        <v>202409</v>
      </c>
      <c r="B1503" s="56" t="s">
        <v>531</v>
      </c>
      <c r="C1503" s="56" t="s">
        <v>158</v>
      </c>
      <c r="D1503" s="56" t="s">
        <v>157</v>
      </c>
      <c r="E1503" s="62" t="str">
        <f>VLOOKUP(C1503,'[2]2024年门店-截止10.31'!A:C,3,0)</f>
        <v>营业</v>
      </c>
      <c r="F1503" s="63">
        <f>VLOOKUP(C1503,[2]面积!A:B,2,0)</f>
        <v>94.06</v>
      </c>
      <c r="G1503" s="57" t="str">
        <f>IF(OR(E1503="营业",E1503="装修中"),VLOOKUP(C1503,[2]当前组织架构!C:H,6,0),"")</f>
        <v>刘佳</v>
      </c>
      <c r="H1503" s="57" t="str">
        <f>IF(OR(E1503="营业",E1503="装修中"),VLOOKUP(C1503,[2]当前组织架构!C:H,5,0),"")</f>
        <v>孟祥苹</v>
      </c>
      <c r="I1503" s="58">
        <v>309158.33</v>
      </c>
      <c r="J1503" s="58">
        <v>17499.53</v>
      </c>
      <c r="K1503" s="58">
        <v>291658.8</v>
      </c>
      <c r="L1503" s="58">
        <v>14786.75</v>
      </c>
      <c r="M1503" s="58">
        <v>11118.85</v>
      </c>
      <c r="N1503" s="58">
        <v>7697.18</v>
      </c>
      <c r="O1503" s="58">
        <v>35661.910000000003</v>
      </c>
      <c r="P1503" s="58">
        <v>0</v>
      </c>
      <c r="Q1503" s="58">
        <v>-882.07018512784305</v>
      </c>
      <c r="R1503" s="58">
        <v>68382.619814872203</v>
      </c>
      <c r="S1503" s="58">
        <v>18906.756203028799</v>
      </c>
      <c r="T1503" s="58">
        <v>0</v>
      </c>
      <c r="U1503" s="58">
        <v>4128.4399999999996</v>
      </c>
      <c r="V1503" s="58">
        <v>91417.816017901001</v>
      </c>
      <c r="W1503" s="58">
        <v>200240.98398209899</v>
      </c>
      <c r="X1503" s="58">
        <v>40355.21</v>
      </c>
      <c r="Y1503" s="58">
        <v>6800.88</v>
      </c>
      <c r="Z1503" s="58">
        <v>5062.91</v>
      </c>
      <c r="AA1503" s="58">
        <v>4651.6499999999996</v>
      </c>
      <c r="AB1503" s="58">
        <v>3021.7949056603802</v>
      </c>
      <c r="AC1503" s="58">
        <v>0</v>
      </c>
      <c r="AD1503" s="58">
        <v>59892.444905660399</v>
      </c>
      <c r="AE1503" s="58">
        <v>7465.5</v>
      </c>
      <c r="AF1503" s="58">
        <v>0</v>
      </c>
      <c r="AG1503" s="58">
        <v>771.32</v>
      </c>
      <c r="AH1503" s="58">
        <v>50</v>
      </c>
      <c r="AI1503" s="58">
        <v>0</v>
      </c>
      <c r="AJ1503" s="58">
        <v>0</v>
      </c>
      <c r="AK1503" s="58">
        <v>34.880000000000003</v>
      </c>
      <c r="AL1503" s="58">
        <v>0</v>
      </c>
      <c r="AM1503" s="58">
        <v>1345.58</v>
      </c>
      <c r="AN1503" s="58">
        <v>1510.59</v>
      </c>
      <c r="AO1503" s="58">
        <v>900.84</v>
      </c>
      <c r="AP1503" s="58">
        <v>0</v>
      </c>
      <c r="AQ1503" s="58">
        <v>0</v>
      </c>
      <c r="AR1503" s="58">
        <v>0</v>
      </c>
      <c r="AS1503" s="58">
        <v>0</v>
      </c>
      <c r="AT1503" s="58">
        <v>0</v>
      </c>
      <c r="AU1503" s="58">
        <v>0</v>
      </c>
      <c r="AV1503" s="58">
        <v>2903.3132994747102</v>
      </c>
      <c r="AW1503" s="58">
        <v>14982.0232994747</v>
      </c>
      <c r="AX1503" s="58">
        <v>104809.714285714</v>
      </c>
      <c r="AY1503" s="58">
        <v>11518.3962264151</v>
      </c>
      <c r="AZ1503" s="58">
        <v>116328.110512129</v>
      </c>
      <c r="BA1503" s="58">
        <v>9038.4052648347697</v>
      </c>
    </row>
    <row r="1504" spans="1:53">
      <c r="A1504" s="56">
        <v>202409</v>
      </c>
      <c r="B1504" s="56" t="s">
        <v>531</v>
      </c>
      <c r="C1504" s="56" t="s">
        <v>160</v>
      </c>
      <c r="D1504" s="56" t="s">
        <v>159</v>
      </c>
      <c r="E1504" s="62" t="str">
        <f>VLOOKUP(C1504,'[2]2024年门店-截止10.31'!A:C,3,0)</f>
        <v>营业</v>
      </c>
      <c r="F1504" s="63">
        <f>VLOOKUP(C1504,[2]面积!A:B,2,0)</f>
        <v>85</v>
      </c>
      <c r="G1504" s="57" t="str">
        <f>IF(OR(E1504="营业",E1504="装修中"),VLOOKUP(C1504,[2]当前组织架构!C:H,6,0),"")</f>
        <v>刘佳</v>
      </c>
      <c r="H1504" s="57" t="str">
        <f>IF(OR(E1504="营业",E1504="装修中"),VLOOKUP(C1504,[2]当前组织架构!C:H,5,0),"")</f>
        <v>刘传良</v>
      </c>
      <c r="I1504" s="58">
        <v>184694.94</v>
      </c>
      <c r="J1504" s="58">
        <v>10454.43</v>
      </c>
      <c r="K1504" s="58">
        <v>174240.51</v>
      </c>
      <c r="L1504" s="58">
        <v>10276.17</v>
      </c>
      <c r="M1504" s="58">
        <v>8814.9</v>
      </c>
      <c r="N1504" s="58">
        <v>8437.98</v>
      </c>
      <c r="O1504" s="58">
        <v>25500.7</v>
      </c>
      <c r="P1504" s="58">
        <v>0</v>
      </c>
      <c r="Q1504" s="58">
        <v>-675.32189055900199</v>
      </c>
      <c r="R1504" s="58">
        <v>52354.428109441003</v>
      </c>
      <c r="S1504" s="58">
        <v>13923.623448005999</v>
      </c>
      <c r="T1504" s="58">
        <v>0</v>
      </c>
      <c r="U1504" s="58">
        <v>2196.77</v>
      </c>
      <c r="V1504" s="58">
        <v>68474.821557446994</v>
      </c>
      <c r="W1504" s="58">
        <v>105765.688442553</v>
      </c>
      <c r="X1504" s="58">
        <v>35138</v>
      </c>
      <c r="Y1504" s="58">
        <v>5452.4</v>
      </c>
      <c r="Z1504" s="58">
        <v>2881.05</v>
      </c>
      <c r="AA1504" s="58">
        <v>10903.96</v>
      </c>
      <c r="AB1504" s="58">
        <v>1161.84547169811</v>
      </c>
      <c r="AC1504" s="58">
        <v>0</v>
      </c>
      <c r="AD1504" s="58">
        <v>55537.255471698103</v>
      </c>
      <c r="AE1504" s="58">
        <v>8660</v>
      </c>
      <c r="AF1504" s="58">
        <v>0</v>
      </c>
      <c r="AG1504" s="58">
        <v>391.93</v>
      </c>
      <c r="AH1504" s="58">
        <v>533.33000000000004</v>
      </c>
      <c r="AI1504" s="58">
        <v>0</v>
      </c>
      <c r="AJ1504" s="58">
        <v>0</v>
      </c>
      <c r="AK1504" s="58">
        <v>36.909999999999997</v>
      </c>
      <c r="AL1504" s="58">
        <v>0</v>
      </c>
      <c r="AM1504" s="58">
        <v>1041.74</v>
      </c>
      <c r="AN1504" s="58">
        <v>1598.86</v>
      </c>
      <c r="AO1504" s="58">
        <v>401.7</v>
      </c>
      <c r="AP1504" s="58">
        <v>500</v>
      </c>
      <c r="AQ1504" s="58">
        <v>260</v>
      </c>
      <c r="AR1504" s="58">
        <v>0</v>
      </c>
      <c r="AS1504" s="58">
        <v>0</v>
      </c>
      <c r="AT1504" s="58">
        <v>0</v>
      </c>
      <c r="AU1504" s="58">
        <v>0</v>
      </c>
      <c r="AV1504" s="58">
        <v>3062.7121202294302</v>
      </c>
      <c r="AW1504" s="58">
        <v>16487.182120229401</v>
      </c>
      <c r="AX1504" s="58">
        <v>24554.580952380998</v>
      </c>
      <c r="AY1504" s="58">
        <v>4902.6886792452797</v>
      </c>
      <c r="AZ1504" s="58">
        <v>29457.269631626299</v>
      </c>
      <c r="BA1504" s="58">
        <v>4283.9812189992199</v>
      </c>
    </row>
    <row r="1505" spans="1:53">
      <c r="A1505" s="56">
        <v>202409</v>
      </c>
      <c r="B1505" s="56" t="s">
        <v>531</v>
      </c>
      <c r="C1505" s="56" t="s">
        <v>162</v>
      </c>
      <c r="D1505" s="56" t="s">
        <v>161</v>
      </c>
      <c r="E1505" s="62" t="str">
        <f>VLOOKUP(C1505,'[2]2024年门店-截止10.31'!A:C,3,0)</f>
        <v>营业</v>
      </c>
      <c r="F1505" s="63">
        <f>VLOOKUP(C1505,[2]面积!A:B,2,0)</f>
        <v>129.53</v>
      </c>
      <c r="G1505" s="57" t="str">
        <f>IF(OR(E1505="营业",E1505="装修中"),VLOOKUP(C1505,[2]当前组织架构!C:H,6,0),"")</f>
        <v>刘佳</v>
      </c>
      <c r="H1505" s="57" t="str">
        <f>IF(OR(E1505="营业",E1505="装修中"),VLOOKUP(C1505,[2]当前组织架构!C:H,5,0),"")</f>
        <v>刘传良</v>
      </c>
      <c r="I1505" s="58">
        <v>184743.24</v>
      </c>
      <c r="J1505" s="58">
        <v>10457.16</v>
      </c>
      <c r="K1505" s="58">
        <v>174286.07999999999</v>
      </c>
      <c r="L1505" s="58">
        <v>9477.7800000000007</v>
      </c>
      <c r="M1505" s="58">
        <v>8408.06</v>
      </c>
      <c r="N1505" s="58">
        <v>6878.54</v>
      </c>
      <c r="O1505" s="58">
        <v>26004.91</v>
      </c>
      <c r="P1505" s="58">
        <v>0</v>
      </c>
      <c r="Q1505" s="58">
        <v>-646.53544293794096</v>
      </c>
      <c r="R1505" s="58">
        <v>50122.754557062101</v>
      </c>
      <c r="S1505" s="58">
        <v>13817.0572414812</v>
      </c>
      <c r="T1505" s="58">
        <v>0</v>
      </c>
      <c r="U1505" s="58">
        <v>2243.81</v>
      </c>
      <c r="V1505" s="58">
        <v>66183.621798543303</v>
      </c>
      <c r="W1505" s="58">
        <v>108102.458201457</v>
      </c>
      <c r="X1505" s="58">
        <v>21551</v>
      </c>
      <c r="Y1505" s="58">
        <v>9517.32</v>
      </c>
      <c r="Z1505" s="58">
        <v>4489.71</v>
      </c>
      <c r="AA1505" s="58">
        <v>7850.97</v>
      </c>
      <c r="AB1505" s="58">
        <v>1381.38943396226</v>
      </c>
      <c r="AC1505" s="58">
        <v>0</v>
      </c>
      <c r="AD1505" s="58">
        <v>44790.3894339623</v>
      </c>
      <c r="AE1505" s="58">
        <v>6541.5</v>
      </c>
      <c r="AF1505" s="58">
        <v>0</v>
      </c>
      <c r="AG1505" s="58">
        <v>577.54999999999995</v>
      </c>
      <c r="AH1505" s="58">
        <v>350</v>
      </c>
      <c r="AI1505" s="58">
        <v>87</v>
      </c>
      <c r="AJ1505" s="58">
        <v>283.2</v>
      </c>
      <c r="AK1505" s="58">
        <v>37.909999999999997</v>
      </c>
      <c r="AL1505" s="58">
        <v>0</v>
      </c>
      <c r="AM1505" s="58">
        <v>904.5</v>
      </c>
      <c r="AN1505" s="58">
        <v>2765.69</v>
      </c>
      <c r="AO1505" s="58">
        <v>302.17</v>
      </c>
      <c r="AP1505" s="58">
        <v>0</v>
      </c>
      <c r="AQ1505" s="58">
        <v>220</v>
      </c>
      <c r="AR1505" s="58">
        <v>0</v>
      </c>
      <c r="AS1505" s="58">
        <v>0</v>
      </c>
      <c r="AT1505" s="58">
        <v>0</v>
      </c>
      <c r="AU1505" s="58">
        <v>0</v>
      </c>
      <c r="AV1505" s="58">
        <v>2562.7121202294302</v>
      </c>
      <c r="AW1505" s="58">
        <v>14632.232120229401</v>
      </c>
      <c r="AX1505" s="58">
        <v>48779.352380952398</v>
      </c>
      <c r="AY1505" s="58">
        <v>10997.8301886792</v>
      </c>
      <c r="AZ1505" s="58">
        <v>59777.182569631601</v>
      </c>
      <c r="BA1505" s="58">
        <v>-11097.345922366299</v>
      </c>
    </row>
    <row r="1506" spans="1:53">
      <c r="A1506" s="56">
        <v>202409</v>
      </c>
      <c r="B1506" s="56" t="s">
        <v>531</v>
      </c>
      <c r="C1506" s="56" t="s">
        <v>164</v>
      </c>
      <c r="D1506" s="56" t="s">
        <v>163</v>
      </c>
      <c r="E1506" s="62" t="str">
        <f>VLOOKUP(C1506,'[2]2024年门店-截止10.31'!A:C,3,0)</f>
        <v>营业</v>
      </c>
      <c r="F1506" s="63">
        <f>VLOOKUP(C1506,[2]面积!A:B,2,0)</f>
        <v>110</v>
      </c>
      <c r="G1506" s="57" t="str">
        <f>IF(OR(E1506="营业",E1506="装修中"),VLOOKUP(C1506,[2]当前组织架构!C:H,6,0),"")</f>
        <v>刘佳</v>
      </c>
      <c r="H1506" s="57" t="str">
        <f>IF(OR(E1506="营业",E1506="装修中"),VLOOKUP(C1506,[2]当前组织架构!C:H,5,0),"")</f>
        <v>刘传良</v>
      </c>
      <c r="I1506" s="58">
        <v>484142.04</v>
      </c>
      <c r="J1506" s="58">
        <v>27404.27</v>
      </c>
      <c r="K1506" s="58">
        <v>456737.77</v>
      </c>
      <c r="L1506" s="58">
        <v>19651.259999999998</v>
      </c>
      <c r="M1506" s="58">
        <v>18611.11</v>
      </c>
      <c r="N1506" s="58">
        <v>8840.1</v>
      </c>
      <c r="O1506" s="58">
        <v>52167.21</v>
      </c>
      <c r="P1506" s="58">
        <v>0</v>
      </c>
      <c r="Q1506" s="58">
        <v>-1264.1769567608201</v>
      </c>
      <c r="R1506" s="58">
        <v>98005.503043239194</v>
      </c>
      <c r="S1506" s="58">
        <v>27420.439566882498</v>
      </c>
      <c r="T1506" s="58">
        <v>0</v>
      </c>
      <c r="U1506" s="58">
        <v>4209.1000000000004</v>
      </c>
      <c r="V1506" s="58">
        <v>129635.04261012199</v>
      </c>
      <c r="W1506" s="58">
        <v>327102.72738987801</v>
      </c>
      <c r="X1506" s="58">
        <v>63761.24</v>
      </c>
      <c r="Y1506" s="58">
        <v>11069.32</v>
      </c>
      <c r="Z1506" s="58">
        <v>6010.75</v>
      </c>
      <c r="AA1506" s="58">
        <v>13830.45</v>
      </c>
      <c r="AB1506" s="58">
        <v>3796.6537735849101</v>
      </c>
      <c r="AC1506" s="58">
        <v>0</v>
      </c>
      <c r="AD1506" s="58">
        <v>98468.413773584907</v>
      </c>
      <c r="AE1506" s="58">
        <v>10864.5</v>
      </c>
      <c r="AF1506" s="58">
        <v>23.16</v>
      </c>
      <c r="AG1506" s="58">
        <v>1126.55</v>
      </c>
      <c r="AH1506" s="58">
        <v>365</v>
      </c>
      <c r="AI1506" s="58">
        <v>17</v>
      </c>
      <c r="AJ1506" s="58">
        <v>45.13</v>
      </c>
      <c r="AK1506" s="58">
        <v>40.119999999999997</v>
      </c>
      <c r="AL1506" s="58">
        <v>0</v>
      </c>
      <c r="AM1506" s="58">
        <v>2648.98</v>
      </c>
      <c r="AN1506" s="58">
        <v>1005.27</v>
      </c>
      <c r="AO1506" s="58">
        <v>1049.3900000000001</v>
      </c>
      <c r="AP1506" s="58">
        <v>0</v>
      </c>
      <c r="AQ1506" s="58">
        <v>24698</v>
      </c>
      <c r="AR1506" s="58">
        <v>0</v>
      </c>
      <c r="AS1506" s="58">
        <v>0</v>
      </c>
      <c r="AT1506" s="58">
        <v>0</v>
      </c>
      <c r="AU1506" s="58">
        <v>0</v>
      </c>
      <c r="AV1506" s="58">
        <v>2562.7121202294302</v>
      </c>
      <c r="AW1506" s="58">
        <v>44445.812120229399</v>
      </c>
      <c r="AX1506" s="58">
        <v>137005</v>
      </c>
      <c r="AY1506" s="58">
        <v>14617.2641509434</v>
      </c>
      <c r="AZ1506" s="58">
        <v>151622.264150943</v>
      </c>
      <c r="BA1506" s="58">
        <v>32566.237345120298</v>
      </c>
    </row>
    <row r="1507" spans="1:53">
      <c r="A1507" s="56">
        <v>202409</v>
      </c>
      <c r="B1507" s="56" t="s">
        <v>531</v>
      </c>
      <c r="C1507" s="56" t="s">
        <v>166</v>
      </c>
      <c r="D1507" s="56" t="s">
        <v>165</v>
      </c>
      <c r="E1507" s="62" t="str">
        <f>VLOOKUP(C1507,'[2]2024年门店-截止10.31'!A:C,3,0)</f>
        <v>营业</v>
      </c>
      <c r="F1507" s="63">
        <f>VLOOKUP(C1507,[2]面积!A:B,2,0)</f>
        <v>46.74</v>
      </c>
      <c r="G1507" s="57" t="str">
        <f>IF(OR(E1507="营业",E1507="装修中"),VLOOKUP(C1507,[2]当前组织架构!C:H,6,0),"")</f>
        <v>刘佳</v>
      </c>
      <c r="H1507" s="57" t="str">
        <f>IF(OR(E1507="营业",E1507="装修中"),VLOOKUP(C1507,[2]当前组织架构!C:H,5,0),"")</f>
        <v>孟祥苹</v>
      </c>
      <c r="I1507" s="58">
        <v>198565.39</v>
      </c>
      <c r="J1507" s="58">
        <v>11239.55</v>
      </c>
      <c r="K1507" s="58">
        <v>187325.84</v>
      </c>
      <c r="L1507" s="58">
        <v>9345.74</v>
      </c>
      <c r="M1507" s="58">
        <v>8932.07</v>
      </c>
      <c r="N1507" s="58">
        <v>11811.84</v>
      </c>
      <c r="O1507" s="58">
        <v>26287.4</v>
      </c>
      <c r="P1507" s="58">
        <v>0</v>
      </c>
      <c r="Q1507" s="58">
        <v>-717.94900013934398</v>
      </c>
      <c r="R1507" s="58">
        <v>55659.100999860697</v>
      </c>
      <c r="S1507" s="58">
        <v>14550.662593258099</v>
      </c>
      <c r="T1507" s="58">
        <v>0</v>
      </c>
      <c r="U1507" s="58">
        <v>4220.8900000000003</v>
      </c>
      <c r="V1507" s="58">
        <v>74430.653593118797</v>
      </c>
      <c r="W1507" s="58">
        <v>112895.186406881</v>
      </c>
      <c r="X1507" s="58">
        <v>31611</v>
      </c>
      <c r="Y1507" s="58">
        <v>4129.8599999999997</v>
      </c>
      <c r="Z1507" s="58">
        <v>2893.27</v>
      </c>
      <c r="AA1507" s="58">
        <v>9197.9699999999993</v>
      </c>
      <c r="AB1507" s="58">
        <v>1185.85641509434</v>
      </c>
      <c r="AC1507" s="58">
        <v>0</v>
      </c>
      <c r="AD1507" s="58">
        <v>49017.956415094297</v>
      </c>
      <c r="AE1507" s="58">
        <v>2688.3</v>
      </c>
      <c r="AF1507" s="58">
        <v>0</v>
      </c>
      <c r="AG1507" s="58">
        <v>359.29</v>
      </c>
      <c r="AH1507" s="58">
        <v>1237.74</v>
      </c>
      <c r="AI1507" s="58">
        <v>181</v>
      </c>
      <c r="AJ1507" s="58">
        <v>0</v>
      </c>
      <c r="AK1507" s="58">
        <v>33.31</v>
      </c>
      <c r="AL1507" s="58">
        <v>0</v>
      </c>
      <c r="AM1507" s="58">
        <v>1029.03</v>
      </c>
      <c r="AN1507" s="58">
        <v>1014.72</v>
      </c>
      <c r="AO1507" s="58">
        <v>119.62</v>
      </c>
      <c r="AP1507" s="58">
        <v>0</v>
      </c>
      <c r="AQ1507" s="58">
        <v>0</v>
      </c>
      <c r="AR1507" s="58">
        <v>0</v>
      </c>
      <c r="AS1507" s="58">
        <v>0</v>
      </c>
      <c r="AT1507" s="58">
        <v>0</v>
      </c>
      <c r="AU1507" s="58">
        <v>0</v>
      </c>
      <c r="AV1507" s="58">
        <v>2903.3132994747102</v>
      </c>
      <c r="AW1507" s="58">
        <v>9566.3232994747104</v>
      </c>
      <c r="AX1507" s="58">
        <v>29646.5142857143</v>
      </c>
      <c r="AY1507" s="58">
        <v>4377.64150943396</v>
      </c>
      <c r="AZ1507" s="58">
        <v>34024.155795148297</v>
      </c>
      <c r="BA1507" s="58">
        <v>20286.7508971637</v>
      </c>
    </row>
    <row r="1508" spans="1:53">
      <c r="A1508" s="56">
        <v>202409</v>
      </c>
      <c r="B1508" s="56" t="s">
        <v>531</v>
      </c>
      <c r="C1508" s="56" t="s">
        <v>168</v>
      </c>
      <c r="D1508" s="56" t="s">
        <v>167</v>
      </c>
      <c r="E1508" s="62" t="str">
        <f>VLOOKUP(C1508,'[2]2024年门店-截止10.31'!A:C,3,0)</f>
        <v>营业</v>
      </c>
      <c r="F1508" s="63">
        <f>VLOOKUP(C1508,[2]面积!A:B,2,0)</f>
        <v>91</v>
      </c>
      <c r="G1508" s="57" t="str">
        <f>IF(OR(E1508="营业",E1508="装修中"),VLOOKUP(C1508,[2]当前组织架构!C:H,6,0),"")</f>
        <v>刘佳</v>
      </c>
      <c r="H1508" s="57" t="str">
        <f>IF(OR(E1508="营业",E1508="装修中"),VLOOKUP(C1508,[2]当前组织架构!C:H,5,0),"")</f>
        <v>解雯雯</v>
      </c>
      <c r="I1508" s="58">
        <v>251039.45</v>
      </c>
      <c r="J1508" s="58">
        <v>14209.78</v>
      </c>
      <c r="K1508" s="58">
        <v>236829.67</v>
      </c>
      <c r="L1508" s="58">
        <v>12328.27</v>
      </c>
      <c r="M1508" s="58">
        <v>11405.45</v>
      </c>
      <c r="N1508" s="58">
        <v>10492.09</v>
      </c>
      <c r="O1508" s="58">
        <v>32736.49</v>
      </c>
      <c r="P1508" s="58">
        <v>0</v>
      </c>
      <c r="Q1508" s="58">
        <v>-852.74976842581896</v>
      </c>
      <c r="R1508" s="58">
        <v>66109.550231574205</v>
      </c>
      <c r="S1508" s="58">
        <v>17745.8073876487</v>
      </c>
      <c r="T1508" s="58">
        <v>0</v>
      </c>
      <c r="U1508" s="58">
        <v>4377.97</v>
      </c>
      <c r="V1508" s="58">
        <v>88233.327619222895</v>
      </c>
      <c r="W1508" s="58">
        <v>148596.342380777</v>
      </c>
      <c r="X1508" s="58">
        <v>42180.800000000003</v>
      </c>
      <c r="Y1508" s="58">
        <v>3652.8</v>
      </c>
      <c r="Z1508" s="58">
        <v>2030</v>
      </c>
      <c r="AA1508" s="58">
        <v>14307.24</v>
      </c>
      <c r="AB1508" s="58">
        <v>1211.9754716981099</v>
      </c>
      <c r="AC1508" s="58">
        <v>0</v>
      </c>
      <c r="AD1508" s="58">
        <v>63382.815471698101</v>
      </c>
      <c r="AE1508" s="58">
        <v>9477.6</v>
      </c>
      <c r="AF1508" s="58">
        <v>0</v>
      </c>
      <c r="AG1508" s="58">
        <v>586.07000000000005</v>
      </c>
      <c r="AH1508" s="58">
        <v>350</v>
      </c>
      <c r="AI1508" s="58">
        <v>350</v>
      </c>
      <c r="AJ1508" s="58">
        <v>60.18</v>
      </c>
      <c r="AK1508" s="58">
        <v>34.99</v>
      </c>
      <c r="AL1508" s="58">
        <v>0</v>
      </c>
      <c r="AM1508" s="58">
        <v>1377.48</v>
      </c>
      <c r="AN1508" s="58">
        <v>1400.84</v>
      </c>
      <c r="AO1508" s="58">
        <v>557.29</v>
      </c>
      <c r="AP1508" s="58">
        <v>500</v>
      </c>
      <c r="AQ1508" s="58">
        <v>-1430</v>
      </c>
      <c r="AR1508" s="58">
        <v>0</v>
      </c>
      <c r="AS1508" s="58">
        <v>0</v>
      </c>
      <c r="AT1508" s="58">
        <v>0</v>
      </c>
      <c r="AU1508" s="58">
        <v>0</v>
      </c>
      <c r="AV1508" s="58">
        <v>4164.4281579652798</v>
      </c>
      <c r="AW1508" s="58">
        <v>17428.8781579653</v>
      </c>
      <c r="AX1508" s="58">
        <v>97673.333333333299</v>
      </c>
      <c r="AY1508" s="58">
        <v>10516.0377358491</v>
      </c>
      <c r="AZ1508" s="58">
        <v>108189.371069182</v>
      </c>
      <c r="BA1508" s="58">
        <v>-40404.722318068802</v>
      </c>
    </row>
    <row r="1509" spans="1:53">
      <c r="A1509" s="56">
        <v>202409</v>
      </c>
      <c r="B1509" s="56" t="s">
        <v>531</v>
      </c>
      <c r="C1509" s="56" t="s">
        <v>170</v>
      </c>
      <c r="D1509" s="56" t="s">
        <v>169</v>
      </c>
      <c r="E1509" s="62" t="str">
        <f>VLOOKUP(C1509,'[2]2024年门店-截止10.31'!A:C,3,0)</f>
        <v>营业</v>
      </c>
      <c r="F1509" s="63">
        <f>VLOOKUP(C1509,[2]面积!A:B,2,0)</f>
        <v>77.08</v>
      </c>
      <c r="G1509" s="57" t="str">
        <f>IF(OR(E1509="营业",E1509="装修中"),VLOOKUP(C1509,[2]当前组织架构!C:H,6,0),"")</f>
        <v>刘佳</v>
      </c>
      <c r="H1509" s="57" t="str">
        <f>IF(OR(E1509="营业",E1509="装修中"),VLOOKUP(C1509,[2]当前组织架构!C:H,5,0),"")</f>
        <v>孟祥苹</v>
      </c>
      <c r="I1509" s="58">
        <v>195464.77</v>
      </c>
      <c r="J1509" s="58">
        <v>11064.04</v>
      </c>
      <c r="K1509" s="58">
        <v>184400.73</v>
      </c>
      <c r="L1509" s="58">
        <v>8538.66</v>
      </c>
      <c r="M1509" s="58">
        <v>8072.44</v>
      </c>
      <c r="N1509" s="58">
        <v>5821.97</v>
      </c>
      <c r="O1509" s="58">
        <v>24966.57</v>
      </c>
      <c r="P1509" s="58">
        <v>0</v>
      </c>
      <c r="Q1509" s="58">
        <v>-603.623711154891</v>
      </c>
      <c r="R1509" s="58">
        <v>46796.016288845101</v>
      </c>
      <c r="S1509" s="58">
        <v>13110.4313345837</v>
      </c>
      <c r="T1509" s="58">
        <v>0</v>
      </c>
      <c r="U1509" s="58">
        <v>4168.53</v>
      </c>
      <c r="V1509" s="58">
        <v>64074.9776234288</v>
      </c>
      <c r="W1509" s="58">
        <v>120325.75237657101</v>
      </c>
      <c r="X1509" s="58">
        <v>31216.5</v>
      </c>
      <c r="Y1509" s="58">
        <v>5285.46</v>
      </c>
      <c r="Z1509" s="58">
        <v>2361.67</v>
      </c>
      <c r="AA1509" s="58">
        <v>6010.98</v>
      </c>
      <c r="AB1509" s="58">
        <v>2910.9732075471702</v>
      </c>
      <c r="AC1509" s="58">
        <v>0</v>
      </c>
      <c r="AD1509" s="58">
        <v>47785.583207547199</v>
      </c>
      <c r="AE1509" s="58">
        <v>6998</v>
      </c>
      <c r="AF1509" s="58">
        <v>0</v>
      </c>
      <c r="AG1509" s="58">
        <v>225.08</v>
      </c>
      <c r="AH1509" s="58">
        <v>300</v>
      </c>
      <c r="AI1509" s="58">
        <v>62</v>
      </c>
      <c r="AJ1509" s="58">
        <v>0</v>
      </c>
      <c r="AK1509" s="58">
        <v>31.68</v>
      </c>
      <c r="AL1509" s="58">
        <v>0</v>
      </c>
      <c r="AM1509" s="58">
        <v>819.81</v>
      </c>
      <c r="AN1509" s="58">
        <v>1265.26</v>
      </c>
      <c r="AO1509" s="58">
        <v>548.6</v>
      </c>
      <c r="AP1509" s="58">
        <v>0</v>
      </c>
      <c r="AQ1509" s="58">
        <v>114</v>
      </c>
      <c r="AR1509" s="58">
        <v>0</v>
      </c>
      <c r="AS1509" s="58">
        <v>0</v>
      </c>
      <c r="AT1509" s="58">
        <v>0</v>
      </c>
      <c r="AU1509" s="58">
        <v>0</v>
      </c>
      <c r="AV1509" s="58">
        <v>2903.3132994747102</v>
      </c>
      <c r="AW1509" s="58">
        <v>13267.7432994747</v>
      </c>
      <c r="AX1509" s="58">
        <v>36337.714285714297</v>
      </c>
      <c r="AY1509" s="58">
        <v>10907.5471698113</v>
      </c>
      <c r="AZ1509" s="58">
        <v>47245.2614555256</v>
      </c>
      <c r="BA1509" s="58">
        <v>12027.1644140235</v>
      </c>
    </row>
    <row r="1510" spans="1:53">
      <c r="A1510" s="56">
        <v>202409</v>
      </c>
      <c r="B1510" s="56" t="s">
        <v>531</v>
      </c>
      <c r="C1510" s="56" t="s">
        <v>172</v>
      </c>
      <c r="D1510" s="56" t="s">
        <v>171</v>
      </c>
      <c r="E1510" s="62" t="str">
        <f>VLOOKUP(C1510,'[2]2024年门店-截止10.31'!A:C,3,0)</f>
        <v>营业</v>
      </c>
      <c r="F1510" s="63">
        <f>VLOOKUP(C1510,[2]面积!A:B,2,0)</f>
        <v>88</v>
      </c>
      <c r="G1510" s="57" t="str">
        <f>IF(OR(E1510="营业",E1510="装修中"),VLOOKUP(C1510,[2]当前组织架构!C:H,6,0),"")</f>
        <v>刘佳</v>
      </c>
      <c r="H1510" s="57" t="str">
        <f>IF(OR(E1510="营业",E1510="装修中"),VLOOKUP(C1510,[2]当前组织架构!C:H,5,0),"")</f>
        <v>孟祥苹</v>
      </c>
      <c r="I1510" s="58">
        <v>178078.23</v>
      </c>
      <c r="J1510" s="58">
        <v>10079.9</v>
      </c>
      <c r="K1510" s="58">
        <v>167998.33</v>
      </c>
      <c r="L1510" s="58">
        <v>8989.2900000000009</v>
      </c>
      <c r="M1510" s="58">
        <v>9171.0499999999993</v>
      </c>
      <c r="N1510" s="58">
        <v>5496.01</v>
      </c>
      <c r="O1510" s="58">
        <v>24794.91</v>
      </c>
      <c r="P1510" s="58">
        <v>0</v>
      </c>
      <c r="Q1510" s="58">
        <v>-617.01585436789298</v>
      </c>
      <c r="R1510" s="58">
        <v>47834.244145632103</v>
      </c>
      <c r="S1510" s="58">
        <v>13179.2605163031</v>
      </c>
      <c r="T1510" s="58">
        <v>0</v>
      </c>
      <c r="U1510" s="58">
        <v>4729.37</v>
      </c>
      <c r="V1510" s="58">
        <v>65742.874661935202</v>
      </c>
      <c r="W1510" s="58">
        <v>102255.455338065</v>
      </c>
      <c r="X1510" s="58">
        <v>27540</v>
      </c>
      <c r="Y1510" s="58">
        <v>2124.66</v>
      </c>
      <c r="Z1510" s="58">
        <v>3885.76</v>
      </c>
      <c r="AA1510" s="58">
        <v>6051.98</v>
      </c>
      <c r="AB1510" s="58">
        <v>1375.64150943396</v>
      </c>
      <c r="AC1510" s="58">
        <v>0</v>
      </c>
      <c r="AD1510" s="58">
        <v>40978.041509433999</v>
      </c>
      <c r="AE1510" s="58">
        <v>3389.5</v>
      </c>
      <c r="AF1510" s="58">
        <v>0</v>
      </c>
      <c r="AG1510" s="58">
        <v>702.12</v>
      </c>
      <c r="AH1510" s="58">
        <v>350</v>
      </c>
      <c r="AI1510" s="58">
        <v>1833.03</v>
      </c>
      <c r="AJ1510" s="58">
        <v>30.09</v>
      </c>
      <c r="AK1510" s="58">
        <v>29.53</v>
      </c>
      <c r="AL1510" s="58">
        <v>0</v>
      </c>
      <c r="AM1510" s="58">
        <v>1278.56</v>
      </c>
      <c r="AN1510" s="58">
        <v>2262.16</v>
      </c>
      <c r="AO1510" s="58">
        <v>438.64</v>
      </c>
      <c r="AP1510" s="58">
        <v>500</v>
      </c>
      <c r="AQ1510" s="58">
        <v>0</v>
      </c>
      <c r="AR1510" s="58">
        <v>0</v>
      </c>
      <c r="AS1510" s="58">
        <v>0</v>
      </c>
      <c r="AT1510" s="58">
        <v>0</v>
      </c>
      <c r="AU1510" s="58">
        <v>0</v>
      </c>
      <c r="AV1510" s="58">
        <v>2903.3132994747102</v>
      </c>
      <c r="AW1510" s="58">
        <v>13716.9432994747</v>
      </c>
      <c r="AX1510" s="58">
        <v>31428.571428571398</v>
      </c>
      <c r="AY1510" s="58">
        <v>7471.6981132075498</v>
      </c>
      <c r="AZ1510" s="58">
        <v>38900.269541779002</v>
      </c>
      <c r="BA1510" s="58">
        <v>8660.2009873773495</v>
      </c>
    </row>
    <row r="1511" spans="1:53">
      <c r="A1511" s="56">
        <v>202409</v>
      </c>
      <c r="B1511" s="56" t="s">
        <v>531</v>
      </c>
      <c r="C1511" s="56" t="s">
        <v>176</v>
      </c>
      <c r="D1511" s="56" t="s">
        <v>175</v>
      </c>
      <c r="E1511" s="62" t="str">
        <f>VLOOKUP(C1511,'[2]2024年门店-截止10.31'!A:C,3,0)</f>
        <v>营业</v>
      </c>
      <c r="F1511" s="63">
        <f>VLOOKUP(C1511,[2]面积!A:B,2,0)</f>
        <v>53</v>
      </c>
      <c r="G1511" s="57" t="str">
        <f>IF(OR(E1511="营业",E1511="装修中"),VLOOKUP(C1511,[2]当前组织架构!C:H,6,0),"")</f>
        <v>刘佳</v>
      </c>
      <c r="H1511" s="57" t="str">
        <f>IF(OR(E1511="营业",E1511="装修中"),VLOOKUP(C1511,[2]当前组织架构!C:H,5,0),"")</f>
        <v>孟祥苹</v>
      </c>
      <c r="I1511" s="58">
        <v>278064.7</v>
      </c>
      <c r="J1511" s="58">
        <v>15739.51</v>
      </c>
      <c r="K1511" s="58">
        <v>262325.19</v>
      </c>
      <c r="L1511" s="58">
        <v>14337.01</v>
      </c>
      <c r="M1511" s="58">
        <v>12164.53</v>
      </c>
      <c r="N1511" s="58">
        <v>9221.02</v>
      </c>
      <c r="O1511" s="58">
        <v>33888.89</v>
      </c>
      <c r="P1511" s="58">
        <v>0</v>
      </c>
      <c r="Q1511" s="58">
        <v>-886.48609541914595</v>
      </c>
      <c r="R1511" s="58">
        <v>68724.963904580902</v>
      </c>
      <c r="S1511" s="58">
        <v>18404.189742176499</v>
      </c>
      <c r="T1511" s="58">
        <v>0</v>
      </c>
      <c r="U1511" s="58">
        <v>2064.2199999999998</v>
      </c>
      <c r="V1511" s="58">
        <v>89193.373646757405</v>
      </c>
      <c r="W1511" s="58">
        <v>173131.81635324299</v>
      </c>
      <c r="X1511" s="58">
        <v>42499.16</v>
      </c>
      <c r="Y1511" s="58">
        <v>3256.12</v>
      </c>
      <c r="Z1511" s="58">
        <v>2481.46</v>
      </c>
      <c r="AA1511" s="58">
        <v>8571.84</v>
      </c>
      <c r="AB1511" s="58">
        <v>2937.1105660377402</v>
      </c>
      <c r="AC1511" s="58">
        <v>0</v>
      </c>
      <c r="AD1511" s="58">
        <v>59745.690566037702</v>
      </c>
      <c r="AE1511" s="58">
        <v>5412.8</v>
      </c>
      <c r="AF1511" s="58">
        <v>0</v>
      </c>
      <c r="AG1511" s="58">
        <v>444.43</v>
      </c>
      <c r="AH1511" s="58">
        <v>566.66999999999996</v>
      </c>
      <c r="AI1511" s="58">
        <v>0</v>
      </c>
      <c r="AJ1511" s="58">
        <v>15.04</v>
      </c>
      <c r="AK1511" s="58">
        <v>56.75</v>
      </c>
      <c r="AL1511" s="58">
        <v>0</v>
      </c>
      <c r="AM1511" s="58">
        <v>1364.84</v>
      </c>
      <c r="AN1511" s="58">
        <v>2107.12</v>
      </c>
      <c r="AO1511" s="58">
        <v>706.93</v>
      </c>
      <c r="AP1511" s="58">
        <v>0</v>
      </c>
      <c r="AQ1511" s="58">
        <v>0</v>
      </c>
      <c r="AR1511" s="58">
        <v>0</v>
      </c>
      <c r="AS1511" s="58">
        <v>0</v>
      </c>
      <c r="AT1511" s="58">
        <v>0</v>
      </c>
      <c r="AU1511" s="58">
        <v>0</v>
      </c>
      <c r="AV1511" s="58">
        <v>2903.3132994747102</v>
      </c>
      <c r="AW1511" s="58">
        <v>13577.893299474699</v>
      </c>
      <c r="AX1511" s="58">
        <v>45428.571428571398</v>
      </c>
      <c r="AY1511" s="58">
        <v>46520.754716981101</v>
      </c>
      <c r="AZ1511" s="58">
        <v>91949.326145552506</v>
      </c>
      <c r="BA1511" s="58">
        <v>7858.9063421780902</v>
      </c>
    </row>
    <row r="1512" spans="1:53">
      <c r="A1512" s="56">
        <v>202409</v>
      </c>
      <c r="B1512" s="56" t="s">
        <v>531</v>
      </c>
      <c r="C1512" s="56" t="s">
        <v>178</v>
      </c>
      <c r="D1512" s="56" t="s">
        <v>177</v>
      </c>
      <c r="E1512" s="62" t="str">
        <f>VLOOKUP(C1512,'[2]2024年门店-截止10.31'!A:C,3,0)</f>
        <v>营业</v>
      </c>
      <c r="F1512" s="63">
        <f>VLOOKUP(C1512,[2]面积!A:B,2,0)</f>
        <v>108</v>
      </c>
      <c r="G1512" s="57" t="str">
        <f>IF(OR(E1512="营业",E1512="装修中"),VLOOKUP(C1512,[2]当前组织架构!C:H,6,0),"")</f>
        <v>刘佳</v>
      </c>
      <c r="H1512" s="57" t="str">
        <f>IF(OR(E1512="营业",E1512="装修中"),VLOOKUP(C1512,[2]当前组织架构!C:H,5,0),"")</f>
        <v>王佳</v>
      </c>
      <c r="I1512" s="58">
        <v>139769.21</v>
      </c>
      <c r="J1512" s="58">
        <v>4070.9499999999798</v>
      </c>
      <c r="K1512" s="58">
        <v>135698.26</v>
      </c>
      <c r="L1512" s="58">
        <v>8040.4</v>
      </c>
      <c r="M1512" s="58">
        <v>7742.98</v>
      </c>
      <c r="N1512" s="58">
        <v>5959.88</v>
      </c>
      <c r="O1512" s="58">
        <v>20328.59</v>
      </c>
      <c r="P1512" s="58">
        <v>0</v>
      </c>
      <c r="Q1512" s="58">
        <v>-535.77550867795503</v>
      </c>
      <c r="R1512" s="58">
        <v>41536.074491321997</v>
      </c>
      <c r="S1512" s="58">
        <v>11076.257939961801</v>
      </c>
      <c r="T1512" s="58">
        <v>363.47</v>
      </c>
      <c r="U1512" s="58">
        <v>10405.200000000001</v>
      </c>
      <c r="V1512" s="58">
        <v>63381.0024312838</v>
      </c>
      <c r="W1512" s="58">
        <v>72317.257568716203</v>
      </c>
      <c r="X1512" s="58">
        <v>16284.77</v>
      </c>
      <c r="Y1512" s="58">
        <v>6278.16</v>
      </c>
      <c r="Z1512" s="58">
        <v>1767.46</v>
      </c>
      <c r="AA1512" s="58">
        <v>5772.61</v>
      </c>
      <c r="AB1512" s="58">
        <v>454.81830188678998</v>
      </c>
      <c r="AC1512" s="58">
        <v>0</v>
      </c>
      <c r="AD1512" s="58">
        <v>30557.8183018868</v>
      </c>
      <c r="AE1512" s="58">
        <v>4687.1499999999996</v>
      </c>
      <c r="AF1512" s="58">
        <v>91</v>
      </c>
      <c r="AG1512" s="58">
        <v>510.98</v>
      </c>
      <c r="AH1512" s="58">
        <v>320</v>
      </c>
      <c r="AI1512" s="58">
        <v>595</v>
      </c>
      <c r="AJ1512" s="58">
        <v>23.11</v>
      </c>
      <c r="AK1512" s="58">
        <v>62.79</v>
      </c>
      <c r="AL1512" s="58">
        <v>0</v>
      </c>
      <c r="AM1512" s="58">
        <v>1320.41</v>
      </c>
      <c r="AN1512" s="58">
        <v>1101.18</v>
      </c>
      <c r="AO1512" s="58">
        <v>420.82</v>
      </c>
      <c r="AP1512" s="58">
        <v>0</v>
      </c>
      <c r="AQ1512" s="58">
        <v>0</v>
      </c>
      <c r="AR1512" s="58">
        <v>0</v>
      </c>
      <c r="AS1512" s="58">
        <v>0</v>
      </c>
      <c r="AT1512" s="58">
        <v>0</v>
      </c>
      <c r="AU1512" s="58">
        <v>0</v>
      </c>
      <c r="AV1512" s="58">
        <v>2117.4743843803699</v>
      </c>
      <c r="AW1512" s="58">
        <v>11249.914384380399</v>
      </c>
      <c r="AX1512" s="58">
        <v>45161.35</v>
      </c>
      <c r="AY1512" s="58">
        <v>7944</v>
      </c>
      <c r="AZ1512" s="58">
        <v>53105.35</v>
      </c>
      <c r="BA1512" s="58">
        <v>-22595.825117551001</v>
      </c>
    </row>
    <row r="1513" spans="1:53">
      <c r="A1513" s="56">
        <v>202409</v>
      </c>
      <c r="B1513" s="56" t="s">
        <v>531</v>
      </c>
      <c r="C1513" s="56" t="s">
        <v>180</v>
      </c>
      <c r="D1513" s="56" t="s">
        <v>179</v>
      </c>
      <c r="E1513" s="62" t="str">
        <f>VLOOKUP(C1513,'[2]2024年门店-截止10.31'!A:C,3,0)</f>
        <v>营业</v>
      </c>
      <c r="F1513" s="63">
        <f>VLOOKUP(C1513,[2]面积!A:B,2,0)</f>
        <v>96</v>
      </c>
      <c r="G1513" s="57" t="str">
        <f>IF(OR(E1513="营业",E1513="装修中"),VLOOKUP(C1513,[2]当前组织架构!C:H,6,0),"")</f>
        <v>刘佳</v>
      </c>
      <c r="H1513" s="57" t="str">
        <f>IF(OR(E1513="营业",E1513="装修中"),VLOOKUP(C1513,[2]当前组织架构!C:H,5,0),"")</f>
        <v>王佳</v>
      </c>
      <c r="I1513" s="58">
        <v>122609.71</v>
      </c>
      <c r="J1513" s="58">
        <v>3571.16</v>
      </c>
      <c r="K1513" s="58">
        <v>119038.55</v>
      </c>
      <c r="L1513" s="58">
        <v>5872.11</v>
      </c>
      <c r="M1513" s="58">
        <v>6792.1</v>
      </c>
      <c r="N1513" s="58">
        <v>3227.33</v>
      </c>
      <c r="O1513" s="58">
        <v>15687.64</v>
      </c>
      <c r="P1513" s="58">
        <v>0</v>
      </c>
      <c r="Q1513" s="58">
        <v>-402.15372578416901</v>
      </c>
      <c r="R1513" s="58">
        <v>31177.026274215801</v>
      </c>
      <c r="S1513" s="58">
        <v>8445.12864025829</v>
      </c>
      <c r="T1513" s="58">
        <v>325.39999999999998</v>
      </c>
      <c r="U1513" s="58">
        <v>9670.1</v>
      </c>
      <c r="V1513" s="58">
        <v>49617.6549144741</v>
      </c>
      <c r="W1513" s="58">
        <v>69420.895085525903</v>
      </c>
      <c r="X1513" s="58">
        <v>16643.330000000002</v>
      </c>
      <c r="Y1513" s="58">
        <v>3204.76</v>
      </c>
      <c r="Z1513" s="58">
        <v>2806.13</v>
      </c>
      <c r="AA1513" s="58">
        <v>5114.1099999999997</v>
      </c>
      <c r="AB1513" s="58">
        <v>331.37641509434002</v>
      </c>
      <c r="AC1513" s="58">
        <v>0</v>
      </c>
      <c r="AD1513" s="58">
        <v>28099.706415094301</v>
      </c>
      <c r="AE1513" s="58">
        <v>4523.8599999999997</v>
      </c>
      <c r="AF1513" s="58">
        <v>62</v>
      </c>
      <c r="AG1513" s="58">
        <v>539.55999999999995</v>
      </c>
      <c r="AH1513" s="58">
        <v>310</v>
      </c>
      <c r="AI1513" s="58">
        <v>0</v>
      </c>
      <c r="AJ1513" s="58">
        <v>216.64</v>
      </c>
      <c r="AK1513" s="58">
        <v>42.32</v>
      </c>
      <c r="AL1513" s="58">
        <v>0</v>
      </c>
      <c r="AM1513" s="58">
        <v>713.5</v>
      </c>
      <c r="AN1513" s="58">
        <v>1515.95</v>
      </c>
      <c r="AO1513" s="58">
        <v>396.71</v>
      </c>
      <c r="AP1513" s="58">
        <v>0</v>
      </c>
      <c r="AQ1513" s="58">
        <v>0</v>
      </c>
      <c r="AR1513" s="58">
        <v>0</v>
      </c>
      <c r="AS1513" s="58">
        <v>0</v>
      </c>
      <c r="AT1513" s="58">
        <v>0</v>
      </c>
      <c r="AU1513" s="58">
        <v>0</v>
      </c>
      <c r="AV1513" s="58">
        <v>2117.4743843803699</v>
      </c>
      <c r="AW1513" s="58">
        <v>10438.0143843804</v>
      </c>
      <c r="AX1513" s="58">
        <v>37960</v>
      </c>
      <c r="AY1513" s="58">
        <v>8940</v>
      </c>
      <c r="AZ1513" s="58">
        <v>46900</v>
      </c>
      <c r="BA1513" s="58">
        <v>-16016.8257139488</v>
      </c>
    </row>
    <row r="1514" spans="1:53">
      <c r="A1514" s="56">
        <v>202409</v>
      </c>
      <c r="B1514" s="56" t="s">
        <v>531</v>
      </c>
      <c r="C1514" s="56" t="s">
        <v>182</v>
      </c>
      <c r="D1514" s="56" t="s">
        <v>181</v>
      </c>
      <c r="E1514" s="62" t="str">
        <f>VLOOKUP(C1514,'[2]2024年门店-截止10.31'!A:C,3,0)</f>
        <v>营业</v>
      </c>
      <c r="F1514" s="63">
        <f>VLOOKUP(C1514,[2]面积!A:B,2,0)</f>
        <v>104</v>
      </c>
      <c r="G1514" s="57" t="str">
        <f>IF(OR(E1514="营业",E1514="装修中"),VLOOKUP(C1514,[2]当前组织架构!C:H,6,0),"")</f>
        <v>刘佳</v>
      </c>
      <c r="H1514" s="57" t="str">
        <f>IF(OR(E1514="营业",E1514="装修中"),VLOOKUP(C1514,[2]当前组织架构!C:H,5,0),"")</f>
        <v>巨伦</v>
      </c>
      <c r="I1514" s="58">
        <v>102135.39</v>
      </c>
      <c r="J1514" s="58">
        <v>2974.8199999999902</v>
      </c>
      <c r="K1514" s="58">
        <v>99160.57</v>
      </c>
      <c r="L1514" s="58">
        <v>5165.0200000000004</v>
      </c>
      <c r="M1514" s="58">
        <v>4133.41</v>
      </c>
      <c r="N1514" s="58">
        <v>5560</v>
      </c>
      <c r="O1514" s="58">
        <v>14184.87</v>
      </c>
      <c r="P1514" s="58">
        <v>0</v>
      </c>
      <c r="Q1514" s="58">
        <v>-369.85986666111501</v>
      </c>
      <c r="R1514" s="58">
        <v>28673.4401333389</v>
      </c>
      <c r="S1514" s="58">
        <v>7692.5969986804703</v>
      </c>
      <c r="T1514" s="58">
        <v>259.49</v>
      </c>
      <c r="U1514" s="58">
        <v>2468.5</v>
      </c>
      <c r="V1514" s="58">
        <v>39094.027132019401</v>
      </c>
      <c r="W1514" s="58">
        <v>60066.542867980701</v>
      </c>
      <c r="X1514" s="58">
        <v>19828.080000000002</v>
      </c>
      <c r="Y1514" s="58">
        <v>2109</v>
      </c>
      <c r="Z1514" s="58">
        <v>149.15</v>
      </c>
      <c r="AA1514" s="58">
        <v>5828.44</v>
      </c>
      <c r="AB1514" s="58">
        <v>330.80396226415002</v>
      </c>
      <c r="AC1514" s="58">
        <v>0</v>
      </c>
      <c r="AD1514" s="58">
        <v>28245.473962264201</v>
      </c>
      <c r="AE1514" s="58">
        <v>7122</v>
      </c>
      <c r="AF1514" s="58">
        <v>0</v>
      </c>
      <c r="AG1514" s="58">
        <v>290.86</v>
      </c>
      <c r="AH1514" s="58">
        <v>149.80000000000001</v>
      </c>
      <c r="AI1514" s="58">
        <v>830</v>
      </c>
      <c r="AJ1514" s="58">
        <v>134.51</v>
      </c>
      <c r="AK1514" s="58">
        <v>31.85</v>
      </c>
      <c r="AL1514" s="58">
        <v>0</v>
      </c>
      <c r="AM1514" s="58">
        <v>432.9</v>
      </c>
      <c r="AN1514" s="58">
        <v>787.44</v>
      </c>
      <c r="AO1514" s="58">
        <v>568.48</v>
      </c>
      <c r="AP1514" s="58">
        <v>0</v>
      </c>
      <c r="AQ1514" s="58">
        <v>0</v>
      </c>
      <c r="AR1514" s="58">
        <v>0</v>
      </c>
      <c r="AS1514" s="58">
        <v>0</v>
      </c>
      <c r="AT1514" s="58">
        <v>0</v>
      </c>
      <c r="AU1514" s="58">
        <v>0</v>
      </c>
      <c r="AV1514" s="58">
        <v>2884.5432523048999</v>
      </c>
      <c r="AW1514" s="58">
        <v>13232.3832523049</v>
      </c>
      <c r="AX1514" s="58">
        <v>22143.33</v>
      </c>
      <c r="AY1514" s="58">
        <v>4160</v>
      </c>
      <c r="AZ1514" s="58">
        <v>26303.33</v>
      </c>
      <c r="BA1514" s="58">
        <v>-7714.6443465884004</v>
      </c>
    </row>
    <row r="1515" spans="1:53">
      <c r="A1515" s="56">
        <v>202409</v>
      </c>
      <c r="B1515" s="56" t="s">
        <v>531</v>
      </c>
      <c r="C1515" s="56" t="s">
        <v>184</v>
      </c>
      <c r="D1515" s="56" t="s">
        <v>183</v>
      </c>
      <c r="E1515" s="62" t="str">
        <f>VLOOKUP(C1515,'[2]2024年门店-截止10.31'!A:C,3,0)</f>
        <v>营业</v>
      </c>
      <c r="F1515" s="63">
        <f>VLOOKUP(C1515,[2]面积!A:B,2,0)</f>
        <v>80</v>
      </c>
      <c r="G1515" s="57" t="str">
        <f>IF(OR(E1515="营业",E1515="装修中"),VLOOKUP(C1515,[2]当前组织架构!C:H,6,0),"")</f>
        <v>刘佳</v>
      </c>
      <c r="H1515" s="57" t="str">
        <f>IF(OR(E1515="营业",E1515="装修中"),VLOOKUP(C1515,[2]当前组织架构!C:H,5,0),"")</f>
        <v>孟祥苹</v>
      </c>
      <c r="I1515" s="58">
        <v>141663.85999999999</v>
      </c>
      <c r="J1515" s="58">
        <v>8018.70999999999</v>
      </c>
      <c r="K1515" s="58">
        <v>133645.15</v>
      </c>
      <c r="L1515" s="58">
        <v>7065.25</v>
      </c>
      <c r="M1515" s="58">
        <v>8614.51</v>
      </c>
      <c r="N1515" s="58">
        <v>5228.6899999999996</v>
      </c>
      <c r="O1515" s="58">
        <v>20789.41</v>
      </c>
      <c r="P1515" s="58">
        <v>0</v>
      </c>
      <c r="Q1515" s="58">
        <v>-531.01283048599305</v>
      </c>
      <c r="R1515" s="58">
        <v>41166.847169514003</v>
      </c>
      <c r="S1515" s="58">
        <v>11174.119314170201</v>
      </c>
      <c r="T1515" s="58">
        <v>0</v>
      </c>
      <c r="U1515" s="58">
        <v>2149.6</v>
      </c>
      <c r="V1515" s="58">
        <v>54490.566483684197</v>
      </c>
      <c r="W1515" s="58">
        <v>79154.583516315804</v>
      </c>
      <c r="X1515" s="58">
        <v>23551.67</v>
      </c>
      <c r="Y1515" s="58">
        <v>4207.74</v>
      </c>
      <c r="Z1515" s="58">
        <v>1439.27</v>
      </c>
      <c r="AA1515" s="58">
        <v>5669.14</v>
      </c>
      <c r="AB1515" s="58">
        <v>1159.0643396226401</v>
      </c>
      <c r="AC1515" s="58">
        <v>0</v>
      </c>
      <c r="AD1515" s="58">
        <v>36026.8843396226</v>
      </c>
      <c r="AE1515" s="58">
        <v>3797.83</v>
      </c>
      <c r="AF1515" s="58">
        <v>0</v>
      </c>
      <c r="AG1515" s="58">
        <v>516.05999999999995</v>
      </c>
      <c r="AH1515" s="58">
        <v>299.8</v>
      </c>
      <c r="AI1515" s="58">
        <v>540</v>
      </c>
      <c r="AJ1515" s="58">
        <v>37.17</v>
      </c>
      <c r="AK1515" s="58">
        <v>31.49</v>
      </c>
      <c r="AL1515" s="58">
        <v>0</v>
      </c>
      <c r="AM1515" s="58">
        <v>1072.4100000000001</v>
      </c>
      <c r="AN1515" s="58">
        <v>1488.43</v>
      </c>
      <c r="AO1515" s="58">
        <v>391.07</v>
      </c>
      <c r="AP1515" s="58">
        <v>0</v>
      </c>
      <c r="AQ1515" s="58">
        <v>0</v>
      </c>
      <c r="AR1515" s="58">
        <v>0</v>
      </c>
      <c r="AS1515" s="58">
        <v>0</v>
      </c>
      <c r="AT1515" s="58">
        <v>0</v>
      </c>
      <c r="AU1515" s="58">
        <v>0</v>
      </c>
      <c r="AV1515" s="58">
        <v>2903.3132994747102</v>
      </c>
      <c r="AW1515" s="58">
        <v>11077.5732994747</v>
      </c>
      <c r="AX1515" s="58">
        <v>32000</v>
      </c>
      <c r="AY1515" s="58">
        <v>9143.8773584905703</v>
      </c>
      <c r="AZ1515" s="58">
        <v>41143.877358490601</v>
      </c>
      <c r="BA1515" s="58">
        <v>-9093.7514812720692</v>
      </c>
    </row>
    <row r="1516" spans="1:53">
      <c r="A1516" s="56">
        <v>202409</v>
      </c>
      <c r="B1516" s="56" t="s">
        <v>531</v>
      </c>
      <c r="C1516" s="56" t="s">
        <v>188</v>
      </c>
      <c r="D1516" s="56" t="s">
        <v>187</v>
      </c>
      <c r="E1516" s="62" t="str">
        <f>VLOOKUP(C1516,'[2]2024年门店-截止10.31'!A:C,3,0)</f>
        <v>营业</v>
      </c>
      <c r="F1516" s="63">
        <f>VLOOKUP(C1516,[2]面积!A:B,2,0)</f>
        <v>77</v>
      </c>
      <c r="G1516" s="57" t="str">
        <f>IF(OR(E1516="营业",E1516="装修中"),VLOOKUP(C1516,[2]当前组织架构!C:H,6,0),"")</f>
        <v>刘佳</v>
      </c>
      <c r="H1516" s="57" t="str">
        <f>IF(OR(E1516="营业",E1516="装修中"),VLOOKUP(C1516,[2]当前组织架构!C:H,5,0),"")</f>
        <v>刘传良</v>
      </c>
      <c r="I1516" s="58">
        <v>121627.96</v>
      </c>
      <c r="J1516" s="58">
        <v>6884.6000000000104</v>
      </c>
      <c r="K1516" s="58">
        <v>114743.36</v>
      </c>
      <c r="L1516" s="58">
        <v>6720.9</v>
      </c>
      <c r="M1516" s="58">
        <v>6675.09</v>
      </c>
      <c r="N1516" s="58">
        <v>3873.9</v>
      </c>
      <c r="O1516" s="58">
        <v>18960.689999999999</v>
      </c>
      <c r="P1516" s="58">
        <v>0</v>
      </c>
      <c r="Q1516" s="58">
        <v>-461.38825436003702</v>
      </c>
      <c r="R1516" s="58">
        <v>35769.191745639997</v>
      </c>
      <c r="S1516" s="58">
        <v>9983.5448242497605</v>
      </c>
      <c r="T1516" s="58">
        <v>0</v>
      </c>
      <c r="U1516" s="58">
        <v>2166.58</v>
      </c>
      <c r="V1516" s="58">
        <v>47919.316569889699</v>
      </c>
      <c r="W1516" s="58">
        <v>66824.043430110294</v>
      </c>
      <c r="X1516" s="58">
        <v>24808.560000000001</v>
      </c>
      <c r="Y1516" s="58">
        <v>2479.7399999999998</v>
      </c>
      <c r="Z1516" s="58">
        <v>1336.64</v>
      </c>
      <c r="AA1516" s="58">
        <v>5310.94</v>
      </c>
      <c r="AB1516" s="58">
        <v>2423.48</v>
      </c>
      <c r="AC1516" s="58">
        <v>0</v>
      </c>
      <c r="AD1516" s="58">
        <v>36359.360000000001</v>
      </c>
      <c r="AE1516" s="58">
        <v>4225</v>
      </c>
      <c r="AF1516" s="58">
        <v>197.7</v>
      </c>
      <c r="AG1516" s="58">
        <v>678.15</v>
      </c>
      <c r="AH1516" s="58">
        <v>350</v>
      </c>
      <c r="AI1516" s="58">
        <v>368</v>
      </c>
      <c r="AJ1516" s="58">
        <v>0</v>
      </c>
      <c r="AK1516" s="58">
        <v>41</v>
      </c>
      <c r="AL1516" s="58">
        <v>0</v>
      </c>
      <c r="AM1516" s="58">
        <v>1120.58</v>
      </c>
      <c r="AN1516" s="58">
        <v>2398.39</v>
      </c>
      <c r="AO1516" s="58">
        <v>426.55</v>
      </c>
      <c r="AP1516" s="58">
        <v>0</v>
      </c>
      <c r="AQ1516" s="58">
        <v>150</v>
      </c>
      <c r="AR1516" s="58">
        <v>0</v>
      </c>
      <c r="AS1516" s="58">
        <v>0</v>
      </c>
      <c r="AT1516" s="58">
        <v>0</v>
      </c>
      <c r="AU1516" s="58">
        <v>0</v>
      </c>
      <c r="AV1516" s="58">
        <v>2562.7121202294302</v>
      </c>
      <c r="AW1516" s="58">
        <v>12518.082120229399</v>
      </c>
      <c r="AX1516" s="58">
        <v>36135</v>
      </c>
      <c r="AY1516" s="58">
        <v>6186.6320754716999</v>
      </c>
      <c r="AZ1516" s="58">
        <v>42321.632075471702</v>
      </c>
      <c r="BA1516" s="58">
        <v>-24375.0307655908</v>
      </c>
    </row>
    <row r="1517" spans="1:53">
      <c r="A1517" s="56">
        <v>202409</v>
      </c>
      <c r="B1517" s="56" t="s">
        <v>531</v>
      </c>
      <c r="C1517" s="56" t="s">
        <v>190</v>
      </c>
      <c r="D1517" s="56" t="s">
        <v>189</v>
      </c>
      <c r="E1517" s="62" t="str">
        <f>VLOOKUP(C1517,'[2]2024年门店-截止10.31'!A:C,3,0)</f>
        <v>营业</v>
      </c>
      <c r="F1517" s="63">
        <f>VLOOKUP(C1517,[2]面积!A:B,2,0)</f>
        <v>73.31</v>
      </c>
      <c r="G1517" s="57" t="str">
        <f>IF(OR(E1517="营业",E1517="装修中"),VLOOKUP(C1517,[2]当前组织架构!C:H,6,0),"")</f>
        <v>刘佳</v>
      </c>
      <c r="H1517" s="57" t="str">
        <f>IF(OR(E1517="营业",E1517="装修中"),VLOOKUP(C1517,[2]当前组织架构!C:H,5,0),"")</f>
        <v>孟祥苹</v>
      </c>
      <c r="I1517" s="58">
        <v>146854.07999999999</v>
      </c>
      <c r="J1517" s="58">
        <v>8312.5</v>
      </c>
      <c r="K1517" s="58">
        <v>138541.57999999999</v>
      </c>
      <c r="L1517" s="58">
        <v>7003.89</v>
      </c>
      <c r="M1517" s="58">
        <v>7976.11</v>
      </c>
      <c r="N1517" s="58">
        <v>3818.31</v>
      </c>
      <c r="O1517" s="58">
        <v>19789.18</v>
      </c>
      <c r="P1517" s="58">
        <v>0</v>
      </c>
      <c r="Q1517" s="58">
        <v>-491.40297094982702</v>
      </c>
      <c r="R1517" s="58">
        <v>38096.087029050199</v>
      </c>
      <c r="S1517" s="58">
        <v>10509.077831598101</v>
      </c>
      <c r="T1517" s="58">
        <v>0</v>
      </c>
      <c r="U1517" s="58">
        <v>2298.5300000000002</v>
      </c>
      <c r="V1517" s="58">
        <v>50903.694860648196</v>
      </c>
      <c r="W1517" s="58">
        <v>87637.885139351798</v>
      </c>
      <c r="X1517" s="58">
        <v>27076.75</v>
      </c>
      <c r="Y1517" s="58">
        <v>2579.58</v>
      </c>
      <c r="Z1517" s="58">
        <v>576.52</v>
      </c>
      <c r="AA1517" s="58">
        <v>4147.54</v>
      </c>
      <c r="AB1517" s="58">
        <v>1795.22094339623</v>
      </c>
      <c r="AC1517" s="58">
        <v>0</v>
      </c>
      <c r="AD1517" s="58">
        <v>36175.610943396197</v>
      </c>
      <c r="AE1517" s="58">
        <v>4927.1000000000004</v>
      </c>
      <c r="AF1517" s="58">
        <v>0</v>
      </c>
      <c r="AG1517" s="58">
        <v>462.78</v>
      </c>
      <c r="AH1517" s="58">
        <v>294</v>
      </c>
      <c r="AI1517" s="58">
        <v>121</v>
      </c>
      <c r="AJ1517" s="58">
        <v>95.58</v>
      </c>
      <c r="AK1517" s="58">
        <v>39.950000000000003</v>
      </c>
      <c r="AL1517" s="58">
        <v>0</v>
      </c>
      <c r="AM1517" s="58">
        <v>1020.34</v>
      </c>
      <c r="AN1517" s="58">
        <v>1715.69</v>
      </c>
      <c r="AO1517" s="58">
        <v>468.74</v>
      </c>
      <c r="AP1517" s="58">
        <v>0</v>
      </c>
      <c r="AQ1517" s="58">
        <v>36.799999999999997</v>
      </c>
      <c r="AR1517" s="58">
        <v>0</v>
      </c>
      <c r="AS1517" s="58">
        <v>0</v>
      </c>
      <c r="AT1517" s="58">
        <v>0</v>
      </c>
      <c r="AU1517" s="58">
        <v>0</v>
      </c>
      <c r="AV1517" s="58">
        <v>2903.3132994747102</v>
      </c>
      <c r="AW1517" s="58">
        <v>12085.293299474701</v>
      </c>
      <c r="AX1517" s="58">
        <v>24855.580952380998</v>
      </c>
      <c r="AY1517" s="58">
        <v>8299.2452830188704</v>
      </c>
      <c r="AZ1517" s="58">
        <v>33154.826235399902</v>
      </c>
      <c r="BA1517" s="58">
        <v>6222.1546610810301</v>
      </c>
    </row>
    <row r="1518" spans="1:53">
      <c r="A1518" s="56">
        <v>202409</v>
      </c>
      <c r="B1518" s="56" t="s">
        <v>531</v>
      </c>
      <c r="C1518" s="56" t="s">
        <v>192</v>
      </c>
      <c r="D1518" s="56" t="s">
        <v>191</v>
      </c>
      <c r="E1518" s="62" t="str">
        <f>VLOOKUP(C1518,'[2]2024年门店-截止10.31'!A:C,3,0)</f>
        <v>营业</v>
      </c>
      <c r="F1518" s="63">
        <f>VLOOKUP(C1518,[2]面积!A:B,2,0)</f>
        <v>101.55</v>
      </c>
      <c r="G1518" s="57" t="str">
        <f>IF(OR(E1518="营业",E1518="装修中"),VLOOKUP(C1518,[2]当前组织架构!C:H,6,0),"")</f>
        <v>刘佳</v>
      </c>
      <c r="H1518" s="57" t="str">
        <f>IF(OR(E1518="营业",E1518="装修中"),VLOOKUP(C1518,[2]当前组织架构!C:H,5,0),"")</f>
        <v>解雯雯</v>
      </c>
      <c r="I1518" s="58">
        <v>113771.07</v>
      </c>
      <c r="J1518" s="58">
        <v>6439.8700000000099</v>
      </c>
      <c r="K1518" s="58">
        <v>107331.2</v>
      </c>
      <c r="L1518" s="58">
        <v>7054.07</v>
      </c>
      <c r="M1518" s="58">
        <v>7383.07</v>
      </c>
      <c r="N1518" s="58">
        <v>5420.01</v>
      </c>
      <c r="O1518" s="58">
        <v>17199.38</v>
      </c>
      <c r="P1518" s="58">
        <v>0</v>
      </c>
      <c r="Q1518" s="58">
        <v>-471.90654108602001</v>
      </c>
      <c r="R1518" s="58">
        <v>36584.623458914</v>
      </c>
      <c r="S1518" s="58">
        <v>9539.8622552974794</v>
      </c>
      <c r="T1518" s="58">
        <v>0</v>
      </c>
      <c r="U1518" s="58">
        <v>2121.77</v>
      </c>
      <c r="V1518" s="58">
        <v>48246.255714211497</v>
      </c>
      <c r="W1518" s="58">
        <v>59084.944285788501</v>
      </c>
      <c r="X1518" s="58">
        <v>21778</v>
      </c>
      <c r="Y1518" s="58">
        <v>3191.56</v>
      </c>
      <c r="Z1518" s="58">
        <v>1203.44</v>
      </c>
      <c r="AA1518" s="58">
        <v>2987.99</v>
      </c>
      <c r="AB1518" s="58">
        <v>1405.5016981132101</v>
      </c>
      <c r="AC1518" s="58">
        <v>0</v>
      </c>
      <c r="AD1518" s="58">
        <v>30566.491698113201</v>
      </c>
      <c r="AE1518" s="58">
        <v>9946.2000000000007</v>
      </c>
      <c r="AF1518" s="58">
        <v>0</v>
      </c>
      <c r="AG1518" s="58">
        <v>321.31</v>
      </c>
      <c r="AH1518" s="58">
        <v>750</v>
      </c>
      <c r="AI1518" s="58">
        <v>0</v>
      </c>
      <c r="AJ1518" s="58">
        <v>0</v>
      </c>
      <c r="AK1518" s="58">
        <v>137.03</v>
      </c>
      <c r="AL1518" s="58">
        <v>0</v>
      </c>
      <c r="AM1518" s="58">
        <v>617.01</v>
      </c>
      <c r="AN1518" s="58">
        <v>736.95</v>
      </c>
      <c r="AO1518" s="58">
        <v>364.09</v>
      </c>
      <c r="AP1518" s="58">
        <v>0</v>
      </c>
      <c r="AQ1518" s="58">
        <v>150</v>
      </c>
      <c r="AR1518" s="58">
        <v>0</v>
      </c>
      <c r="AS1518" s="58">
        <v>0</v>
      </c>
      <c r="AT1518" s="58">
        <v>0</v>
      </c>
      <c r="AU1518" s="58">
        <v>0</v>
      </c>
      <c r="AV1518" s="58">
        <v>4164.4281579652798</v>
      </c>
      <c r="AW1518" s="58">
        <v>17187.0181579653</v>
      </c>
      <c r="AX1518" s="58">
        <v>4252.4571428571398</v>
      </c>
      <c r="AY1518" s="58">
        <v>4346.6037735849004</v>
      </c>
      <c r="AZ1518" s="58">
        <v>8599.0609164420403</v>
      </c>
      <c r="BA1518" s="58">
        <v>2732.3735132679599</v>
      </c>
    </row>
    <row r="1519" spans="1:53">
      <c r="A1519" s="56">
        <v>202409</v>
      </c>
      <c r="B1519" s="56" t="s">
        <v>531</v>
      </c>
      <c r="C1519" s="56" t="s">
        <v>194</v>
      </c>
      <c r="D1519" s="56" t="s">
        <v>193</v>
      </c>
      <c r="E1519" s="62" t="str">
        <f>VLOOKUP(C1519,'[2]2024年门店-截止10.31'!A:C,3,0)</f>
        <v>营业</v>
      </c>
      <c r="F1519" s="63">
        <f>VLOOKUP(C1519,[2]面积!A:B,2,0)</f>
        <v>75</v>
      </c>
      <c r="G1519" s="57" t="str">
        <f>IF(OR(E1519="营业",E1519="装修中"),VLOOKUP(C1519,[2]当前组织架构!C:H,6,0),"")</f>
        <v>刘佳</v>
      </c>
      <c r="H1519" s="57" t="str">
        <f>IF(OR(E1519="营业",E1519="装修中"),VLOOKUP(C1519,[2]当前组织架构!C:H,5,0),"")</f>
        <v>刘传良</v>
      </c>
      <c r="I1519" s="58">
        <v>126492.74</v>
      </c>
      <c r="J1519" s="58">
        <v>7159.97</v>
      </c>
      <c r="K1519" s="58">
        <v>119332.77</v>
      </c>
      <c r="L1519" s="58">
        <v>6897.67</v>
      </c>
      <c r="M1519" s="58">
        <v>8430.81</v>
      </c>
      <c r="N1519" s="58">
        <v>5800.96</v>
      </c>
      <c r="O1519" s="58">
        <v>19309.509999999998</v>
      </c>
      <c r="P1519" s="58">
        <v>0</v>
      </c>
      <c r="Q1519" s="58">
        <v>-514.980895935224</v>
      </c>
      <c r="R1519" s="58">
        <v>39923.969104064803</v>
      </c>
      <c r="S1519" s="58">
        <v>10575.9536554931</v>
      </c>
      <c r="T1519" s="58">
        <v>0</v>
      </c>
      <c r="U1519" s="58">
        <v>2071.3000000000002</v>
      </c>
      <c r="V1519" s="58">
        <v>52571.222759557801</v>
      </c>
      <c r="W1519" s="58">
        <v>66761.547240442203</v>
      </c>
      <c r="X1519" s="58">
        <v>24754.76</v>
      </c>
      <c r="Y1519" s="58">
        <v>3322.49</v>
      </c>
      <c r="Z1519" s="58">
        <v>1105.55</v>
      </c>
      <c r="AA1519" s="58">
        <v>3564.35</v>
      </c>
      <c r="AB1519" s="58">
        <v>3208.6990566037698</v>
      </c>
      <c r="AC1519" s="58">
        <v>0</v>
      </c>
      <c r="AD1519" s="58">
        <v>35955.849056603802</v>
      </c>
      <c r="AE1519" s="58">
        <v>12050</v>
      </c>
      <c r="AF1519" s="58">
        <v>0</v>
      </c>
      <c r="AG1519" s="58">
        <v>486.84</v>
      </c>
      <c r="AH1519" s="58">
        <v>0</v>
      </c>
      <c r="AI1519" s="58">
        <v>0</v>
      </c>
      <c r="AJ1519" s="58">
        <v>115.05</v>
      </c>
      <c r="AK1519" s="58">
        <v>33.93</v>
      </c>
      <c r="AL1519" s="58">
        <v>0</v>
      </c>
      <c r="AM1519" s="58">
        <v>890.71</v>
      </c>
      <c r="AN1519" s="58">
        <v>1907.97</v>
      </c>
      <c r="AO1519" s="58">
        <v>654.04</v>
      </c>
      <c r="AP1519" s="58">
        <v>0</v>
      </c>
      <c r="AQ1519" s="58">
        <v>150</v>
      </c>
      <c r="AR1519" s="58">
        <v>0</v>
      </c>
      <c r="AS1519" s="58">
        <v>0</v>
      </c>
      <c r="AT1519" s="58">
        <v>0</v>
      </c>
      <c r="AU1519" s="58">
        <v>0</v>
      </c>
      <c r="AV1519" s="58">
        <v>2562.7121202294302</v>
      </c>
      <c r="AW1519" s="58">
        <v>18851.252120229401</v>
      </c>
      <c r="AX1519" s="58">
        <v>40714.285714285703</v>
      </c>
      <c r="AY1519" s="58">
        <v>6846.7264150943402</v>
      </c>
      <c r="AZ1519" s="58">
        <v>47561.012129379997</v>
      </c>
      <c r="BA1519" s="58">
        <v>-35606.566065771003</v>
      </c>
    </row>
    <row r="1520" spans="1:53">
      <c r="A1520" s="56">
        <v>202409</v>
      </c>
      <c r="B1520" s="56" t="s">
        <v>531</v>
      </c>
      <c r="C1520" s="56" t="s">
        <v>196</v>
      </c>
      <c r="D1520" s="56" t="s">
        <v>195</v>
      </c>
      <c r="E1520" s="62" t="str">
        <f>VLOOKUP(C1520,'[2]2024年门店-截止10.31'!A:C,3,0)</f>
        <v>营业</v>
      </c>
      <c r="F1520" s="63">
        <f>VLOOKUP(C1520,[2]面积!A:B,2,0)</f>
        <v>79</v>
      </c>
      <c r="G1520" s="57" t="str">
        <f>IF(OR(E1520="营业",E1520="装修中"),VLOOKUP(C1520,[2]当前组织架构!C:H,6,0),"")</f>
        <v>刘佳</v>
      </c>
      <c r="H1520" s="57" t="str">
        <f>IF(OR(E1520="营业",E1520="装修中"),VLOOKUP(C1520,[2]当前组织架构!C:H,5,0),"")</f>
        <v>刘传良</v>
      </c>
      <c r="I1520" s="58">
        <v>131080.76999999999</v>
      </c>
      <c r="J1520" s="58">
        <v>3817.8899999999799</v>
      </c>
      <c r="K1520" s="58">
        <v>127262.88</v>
      </c>
      <c r="L1520" s="58">
        <v>7139.27</v>
      </c>
      <c r="M1520" s="58">
        <v>8007.77</v>
      </c>
      <c r="N1520" s="58">
        <v>7301.8</v>
      </c>
      <c r="O1520" s="58">
        <v>23081.02</v>
      </c>
      <c r="P1520" s="58">
        <v>0</v>
      </c>
      <c r="Q1520" s="58">
        <v>-579.812485106694</v>
      </c>
      <c r="R1520" s="58">
        <v>44950.047514893296</v>
      </c>
      <c r="S1520" s="58">
        <v>12317.6309272527</v>
      </c>
      <c r="T1520" s="58">
        <v>304.01</v>
      </c>
      <c r="U1520" s="58">
        <v>2119.41</v>
      </c>
      <c r="V1520" s="58">
        <v>59691.098442146002</v>
      </c>
      <c r="W1520" s="58">
        <v>67571.781557854003</v>
      </c>
      <c r="X1520" s="58">
        <v>24573.17</v>
      </c>
      <c r="Y1520" s="58">
        <v>5796.69</v>
      </c>
      <c r="Z1520" s="58">
        <v>1586.17</v>
      </c>
      <c r="AA1520" s="58">
        <v>7552.09</v>
      </c>
      <c r="AB1520" s="58">
        <v>1059.6137735849099</v>
      </c>
      <c r="AC1520" s="58">
        <v>0</v>
      </c>
      <c r="AD1520" s="58">
        <v>40567.7337735849</v>
      </c>
      <c r="AE1520" s="58">
        <v>4275.5</v>
      </c>
      <c r="AF1520" s="58">
        <v>0</v>
      </c>
      <c r="AG1520" s="58">
        <v>919.73</v>
      </c>
      <c r="AH1520" s="58">
        <v>50</v>
      </c>
      <c r="AI1520" s="58">
        <v>76</v>
      </c>
      <c r="AJ1520" s="58">
        <v>0</v>
      </c>
      <c r="AK1520" s="58">
        <v>37.21</v>
      </c>
      <c r="AL1520" s="58">
        <v>0</v>
      </c>
      <c r="AM1520" s="58">
        <v>947.27</v>
      </c>
      <c r="AN1520" s="58">
        <v>1342.87</v>
      </c>
      <c r="AO1520" s="58">
        <v>385.44</v>
      </c>
      <c r="AP1520" s="58">
        <v>0</v>
      </c>
      <c r="AQ1520" s="58">
        <v>0</v>
      </c>
      <c r="AR1520" s="58">
        <v>0</v>
      </c>
      <c r="AS1520" s="58">
        <v>0</v>
      </c>
      <c r="AT1520" s="58">
        <v>0</v>
      </c>
      <c r="AU1520" s="58">
        <v>0</v>
      </c>
      <c r="AV1520" s="58">
        <v>2562.7121202294302</v>
      </c>
      <c r="AW1520" s="58">
        <v>10596.732120229401</v>
      </c>
      <c r="AX1520" s="58">
        <v>36340</v>
      </c>
      <c r="AY1520" s="58">
        <v>5016.3</v>
      </c>
      <c r="AZ1520" s="58">
        <v>41356.300000000003</v>
      </c>
      <c r="BA1520" s="58">
        <v>-24948.9843359603</v>
      </c>
    </row>
    <row r="1521" spans="1:53">
      <c r="A1521" s="56">
        <v>202409</v>
      </c>
      <c r="B1521" s="56" t="s">
        <v>531</v>
      </c>
      <c r="C1521" s="56" t="s">
        <v>198</v>
      </c>
      <c r="D1521" s="56" t="s">
        <v>197</v>
      </c>
      <c r="E1521" s="62" t="str">
        <f>VLOOKUP(C1521,'[2]2024年门店-截止10.31'!A:C,3,0)</f>
        <v>营业</v>
      </c>
      <c r="F1521" s="63">
        <f>VLOOKUP(C1521,[2]面积!A:B,2,0)</f>
        <v>145</v>
      </c>
      <c r="G1521" s="57" t="str">
        <f>IF(OR(E1521="营业",E1521="装修中"),VLOOKUP(C1521,[2]当前组织架构!C:H,6,0),"")</f>
        <v>刘佳</v>
      </c>
      <c r="H1521" s="57" t="str">
        <f>IF(OR(E1521="营业",E1521="装修中"),VLOOKUP(C1521,[2]当前组织架构!C:H,5,0),"")</f>
        <v>王佳</v>
      </c>
      <c r="I1521" s="58">
        <v>156031.69</v>
      </c>
      <c r="J1521" s="58">
        <v>4544.6100000000197</v>
      </c>
      <c r="K1521" s="58">
        <v>151487.07999999999</v>
      </c>
      <c r="L1521" s="58">
        <v>8024.83</v>
      </c>
      <c r="M1521" s="58">
        <v>9677.2199999999993</v>
      </c>
      <c r="N1521" s="58">
        <v>4995.29</v>
      </c>
      <c r="O1521" s="58">
        <v>24214.31</v>
      </c>
      <c r="P1521" s="58">
        <v>0</v>
      </c>
      <c r="Q1521" s="58">
        <v>-597.40926870751298</v>
      </c>
      <c r="R1521" s="58">
        <v>46314.240731292499</v>
      </c>
      <c r="S1521" s="58">
        <v>12823.9069742017</v>
      </c>
      <c r="T1521" s="58">
        <v>394</v>
      </c>
      <c r="U1521" s="58">
        <v>7662.64</v>
      </c>
      <c r="V1521" s="58">
        <v>67194.787705494193</v>
      </c>
      <c r="W1521" s="58">
        <v>84292.292294505794</v>
      </c>
      <c r="X1521" s="58">
        <v>20189.38</v>
      </c>
      <c r="Y1521" s="58">
        <v>3188.82</v>
      </c>
      <c r="Z1521" s="58">
        <v>2905.62</v>
      </c>
      <c r="AA1521" s="58">
        <v>4662.8599999999997</v>
      </c>
      <c r="AB1521" s="58">
        <v>308.34735849057</v>
      </c>
      <c r="AC1521" s="58">
        <v>0</v>
      </c>
      <c r="AD1521" s="58">
        <v>31255.027358490599</v>
      </c>
      <c r="AE1521" s="58">
        <v>5215.45</v>
      </c>
      <c r="AF1521" s="58">
        <v>0</v>
      </c>
      <c r="AG1521" s="58">
        <v>435.73</v>
      </c>
      <c r="AH1521" s="58">
        <v>318</v>
      </c>
      <c r="AI1521" s="58">
        <v>750</v>
      </c>
      <c r="AJ1521" s="58">
        <v>0</v>
      </c>
      <c r="AK1521" s="58">
        <v>45.7</v>
      </c>
      <c r="AL1521" s="58">
        <v>0</v>
      </c>
      <c r="AM1521" s="58">
        <v>835.53</v>
      </c>
      <c r="AN1521" s="58">
        <v>1089.3599999999999</v>
      </c>
      <c r="AO1521" s="58">
        <v>489.81</v>
      </c>
      <c r="AP1521" s="58">
        <v>0</v>
      </c>
      <c r="AQ1521" s="58">
        <v>0</v>
      </c>
      <c r="AR1521" s="58">
        <v>0</v>
      </c>
      <c r="AS1521" s="58">
        <v>0</v>
      </c>
      <c r="AT1521" s="58">
        <v>0</v>
      </c>
      <c r="AU1521" s="58">
        <v>0</v>
      </c>
      <c r="AV1521" s="58">
        <v>2117.4743843803699</v>
      </c>
      <c r="AW1521" s="58">
        <v>11297.054384380401</v>
      </c>
      <c r="AX1521" s="58">
        <v>46309.38</v>
      </c>
      <c r="AY1521" s="58">
        <v>9328.0300000000007</v>
      </c>
      <c r="AZ1521" s="58">
        <v>55637.41</v>
      </c>
      <c r="BA1521" s="58">
        <v>-13897.1994483652</v>
      </c>
    </row>
    <row r="1522" spans="1:53">
      <c r="A1522" s="56">
        <v>202409</v>
      </c>
      <c r="B1522" s="56" t="s">
        <v>531</v>
      </c>
      <c r="C1522" s="56" t="s">
        <v>200</v>
      </c>
      <c r="D1522" s="56" t="s">
        <v>199</v>
      </c>
      <c r="E1522" s="62" t="str">
        <f>VLOOKUP(C1522,'[2]2024年门店-截止10.31'!A:C,3,0)</f>
        <v>营业</v>
      </c>
      <c r="F1522" s="63">
        <f>VLOOKUP(C1522,[2]面积!A:B,2,0)</f>
        <v>80</v>
      </c>
      <c r="G1522" s="57" t="str">
        <f>IF(OR(E1522="营业",E1522="装修中"),VLOOKUP(C1522,[2]当前组织架构!C:H,6,0),"")</f>
        <v>刘佳</v>
      </c>
      <c r="H1522" s="57" t="str">
        <f>IF(OR(E1522="营业",E1522="装修中"),VLOOKUP(C1522,[2]当前组织架构!C:H,5,0),"")</f>
        <v>王佳</v>
      </c>
      <c r="I1522" s="58">
        <v>119448.38</v>
      </c>
      <c r="J1522" s="58">
        <v>3479.08</v>
      </c>
      <c r="K1522" s="58">
        <v>115969.3</v>
      </c>
      <c r="L1522" s="58">
        <v>6627.08</v>
      </c>
      <c r="M1522" s="58">
        <v>7941.58</v>
      </c>
      <c r="N1522" s="58">
        <v>3520.77</v>
      </c>
      <c r="O1522" s="58">
        <v>18186.43</v>
      </c>
      <c r="P1522" s="58">
        <v>0</v>
      </c>
      <c r="Q1522" s="58">
        <v>-461.96488493446998</v>
      </c>
      <c r="R1522" s="58">
        <v>35813.895115065498</v>
      </c>
      <c r="S1522" s="58">
        <v>9751.8293794819492</v>
      </c>
      <c r="T1522" s="58">
        <v>288.88</v>
      </c>
      <c r="U1522" s="58">
        <v>8755.32</v>
      </c>
      <c r="V1522" s="58">
        <v>54609.9244945475</v>
      </c>
      <c r="W1522" s="58">
        <v>61359.375505452503</v>
      </c>
      <c r="X1522" s="58">
        <v>18682.66</v>
      </c>
      <c r="Y1522" s="58">
        <v>4805.08</v>
      </c>
      <c r="Z1522" s="58">
        <v>2963.71</v>
      </c>
      <c r="AA1522" s="58">
        <v>7346.84</v>
      </c>
      <c r="AB1522" s="58">
        <v>441.29490566037998</v>
      </c>
      <c r="AC1522" s="58">
        <v>0</v>
      </c>
      <c r="AD1522" s="58">
        <v>34239.584905660398</v>
      </c>
      <c r="AE1522" s="58">
        <v>3248.6</v>
      </c>
      <c r="AF1522" s="58">
        <v>17</v>
      </c>
      <c r="AG1522" s="58">
        <v>540.29999999999995</v>
      </c>
      <c r="AH1522" s="58">
        <v>176.67</v>
      </c>
      <c r="AI1522" s="58">
        <v>836</v>
      </c>
      <c r="AJ1522" s="58">
        <v>0</v>
      </c>
      <c r="AK1522" s="58">
        <v>32.659999999999997</v>
      </c>
      <c r="AL1522" s="58">
        <v>0</v>
      </c>
      <c r="AM1522" s="58">
        <v>876.47</v>
      </c>
      <c r="AN1522" s="58">
        <v>973.19</v>
      </c>
      <c r="AO1522" s="58">
        <v>248.02</v>
      </c>
      <c r="AP1522" s="58">
        <v>0</v>
      </c>
      <c r="AQ1522" s="58">
        <v>0</v>
      </c>
      <c r="AR1522" s="58">
        <v>0</v>
      </c>
      <c r="AS1522" s="58">
        <v>0</v>
      </c>
      <c r="AT1522" s="58">
        <v>0</v>
      </c>
      <c r="AU1522" s="58">
        <v>0</v>
      </c>
      <c r="AV1522" s="58">
        <v>2117.4743843803699</v>
      </c>
      <c r="AW1522" s="58">
        <v>9066.3843843803697</v>
      </c>
      <c r="AX1522" s="58">
        <v>50952</v>
      </c>
      <c r="AY1522" s="58">
        <v>6000</v>
      </c>
      <c r="AZ1522" s="58">
        <v>56952</v>
      </c>
      <c r="BA1522" s="58">
        <v>-38898.593784588302</v>
      </c>
    </row>
    <row r="1523" spans="1:53">
      <c r="A1523" s="56">
        <v>202409</v>
      </c>
      <c r="B1523" s="56" t="s">
        <v>531</v>
      </c>
      <c r="C1523" s="56" t="s">
        <v>202</v>
      </c>
      <c r="D1523" s="56" t="s">
        <v>201</v>
      </c>
      <c r="E1523" s="62" t="str">
        <f>VLOOKUP(C1523,'[2]2024年门店-截止10.31'!A:C,3,0)</f>
        <v>已闭店</v>
      </c>
      <c r="F1523" s="63">
        <f>VLOOKUP(C1523,[2]面积!A:B,2,0)</f>
        <v>83.31</v>
      </c>
      <c r="G1523" s="57" t="str">
        <f>IF(OR(E1523="营业",E1523="装修中"),VLOOKUP(C1523,[2]当前组织架构!C:H,6,0),"")</f>
        <v/>
      </c>
      <c r="H1523" s="57" t="str">
        <f>IF(OR(E1523="营业",E1523="装修中"),VLOOKUP(C1523,[2]当前组织架构!C:H,5,0),"")</f>
        <v/>
      </c>
      <c r="I1523" s="58">
        <v>85495.06</v>
      </c>
      <c r="J1523" s="58">
        <v>2490.1499999999901</v>
      </c>
      <c r="K1523" s="58">
        <v>83004.91</v>
      </c>
      <c r="L1523" s="58">
        <v>5008.8100000000004</v>
      </c>
      <c r="M1523" s="58">
        <v>5355.35</v>
      </c>
      <c r="N1523" s="58">
        <v>1515.47</v>
      </c>
      <c r="O1523" s="58">
        <v>13283.28</v>
      </c>
      <c r="P1523" s="58">
        <v>0</v>
      </c>
      <c r="Q1523" s="58">
        <v>-320.44397631831202</v>
      </c>
      <c r="R1523" s="58">
        <v>24842.4660236817</v>
      </c>
      <c r="S1523" s="58">
        <v>6968.8782993065097</v>
      </c>
      <c r="T1523" s="58">
        <v>251.73</v>
      </c>
      <c r="U1523" s="58">
        <v>5925.27</v>
      </c>
      <c r="V1523" s="58">
        <v>37988.344322988203</v>
      </c>
      <c r="W1523" s="58">
        <v>45016.5656770118</v>
      </c>
      <c r="X1523" s="58">
        <v>16072.3676190476</v>
      </c>
      <c r="Y1523" s="58">
        <v>6543.34</v>
      </c>
      <c r="Z1523" s="58">
        <v>1961.1</v>
      </c>
      <c r="AA1523" s="58">
        <v>4726.8500000000004</v>
      </c>
      <c r="AB1523" s="58">
        <v>291.16811320754698</v>
      </c>
      <c r="AC1523" s="58">
        <v>0</v>
      </c>
      <c r="AD1523" s="58">
        <v>29594.8257322551</v>
      </c>
      <c r="AE1523" s="58">
        <v>3358.2</v>
      </c>
      <c r="AF1523" s="58">
        <v>0</v>
      </c>
      <c r="AG1523" s="58">
        <v>88.35</v>
      </c>
      <c r="AH1523" s="58">
        <v>127.87</v>
      </c>
      <c r="AI1523" s="58">
        <v>345</v>
      </c>
      <c r="AJ1523" s="58">
        <v>66</v>
      </c>
      <c r="AK1523" s="58">
        <v>33.17</v>
      </c>
      <c r="AL1523" s="58">
        <v>0</v>
      </c>
      <c r="AM1523" s="58">
        <v>368.19</v>
      </c>
      <c r="AN1523" s="58">
        <v>959.97</v>
      </c>
      <c r="AO1523" s="58">
        <v>259.08999999999997</v>
      </c>
      <c r="AP1523" s="58">
        <v>0</v>
      </c>
      <c r="AQ1523" s="58">
        <v>0</v>
      </c>
      <c r="AR1523" s="58">
        <v>0</v>
      </c>
      <c r="AS1523" s="58">
        <v>0</v>
      </c>
      <c r="AT1523" s="58">
        <v>0</v>
      </c>
      <c r="AU1523" s="58">
        <v>0</v>
      </c>
      <c r="AV1523" s="58">
        <v>2117.4743843803699</v>
      </c>
      <c r="AW1523" s="58">
        <v>7723.31438438037</v>
      </c>
      <c r="AX1523" s="58">
        <v>40341.61</v>
      </c>
      <c r="AY1523" s="58">
        <v>6248.7</v>
      </c>
      <c r="AZ1523" s="58">
        <v>46590.31</v>
      </c>
      <c r="BA1523" s="58">
        <v>-38891.884439623696</v>
      </c>
    </row>
    <row r="1524" spans="1:53">
      <c r="A1524" s="56">
        <v>202409</v>
      </c>
      <c r="B1524" s="56" t="s">
        <v>531</v>
      </c>
      <c r="C1524" s="56" t="s">
        <v>204</v>
      </c>
      <c r="D1524" s="56" t="s">
        <v>203</v>
      </c>
      <c r="E1524" s="62" t="str">
        <f>VLOOKUP(C1524,'[2]2024年门店-截止10.31'!A:C,3,0)</f>
        <v>营业</v>
      </c>
      <c r="F1524" s="63">
        <f>VLOOKUP(C1524,[2]面积!A:B,2,0)</f>
        <v>106</v>
      </c>
      <c r="G1524" s="57" t="str">
        <f>IF(OR(E1524="营业",E1524="装修中"),VLOOKUP(C1524,[2]当前组织架构!C:H,6,0),"")</f>
        <v>刘佳</v>
      </c>
      <c r="H1524" s="57" t="str">
        <f>IF(OR(E1524="营业",E1524="装修中"),VLOOKUP(C1524,[2]当前组织架构!C:H,5,0),"")</f>
        <v>王佳</v>
      </c>
      <c r="I1524" s="58">
        <v>161507.74</v>
      </c>
      <c r="J1524" s="58">
        <v>4704.1099999999897</v>
      </c>
      <c r="K1524" s="58">
        <v>156803.63</v>
      </c>
      <c r="L1524" s="58">
        <v>8194.64</v>
      </c>
      <c r="M1524" s="58">
        <v>8766.64</v>
      </c>
      <c r="N1524" s="58">
        <v>6876.12</v>
      </c>
      <c r="O1524" s="58">
        <v>24189.65</v>
      </c>
      <c r="P1524" s="58">
        <v>0</v>
      </c>
      <c r="Q1524" s="58">
        <v>-611.61363581709804</v>
      </c>
      <c r="R1524" s="58">
        <v>47415.436364182897</v>
      </c>
      <c r="S1524" s="58">
        <v>12945.0819112708</v>
      </c>
      <c r="T1524" s="58">
        <v>364.65</v>
      </c>
      <c r="U1524" s="58">
        <v>11302.64</v>
      </c>
      <c r="V1524" s="58">
        <v>72027.808275453703</v>
      </c>
      <c r="W1524" s="58">
        <v>84775.821724546302</v>
      </c>
      <c r="X1524" s="58">
        <v>20657.5</v>
      </c>
      <c r="Y1524" s="58">
        <v>5796.93</v>
      </c>
      <c r="Z1524" s="58">
        <v>2167.6</v>
      </c>
      <c r="AA1524" s="58">
        <v>6370.39</v>
      </c>
      <c r="AB1524" s="58">
        <v>402.55905660376999</v>
      </c>
      <c r="AC1524" s="58">
        <v>0</v>
      </c>
      <c r="AD1524" s="58">
        <v>35394.979056603799</v>
      </c>
      <c r="AE1524" s="58">
        <v>3714</v>
      </c>
      <c r="AF1524" s="58">
        <v>18</v>
      </c>
      <c r="AG1524" s="58">
        <v>636.48</v>
      </c>
      <c r="AH1524" s="58">
        <v>204</v>
      </c>
      <c r="AI1524" s="58">
        <v>0</v>
      </c>
      <c r="AJ1524" s="58">
        <v>170.01</v>
      </c>
      <c r="AK1524" s="58">
        <v>30.16</v>
      </c>
      <c r="AL1524" s="58">
        <v>0</v>
      </c>
      <c r="AM1524" s="58">
        <v>1428.81</v>
      </c>
      <c r="AN1524" s="58">
        <v>1046.7</v>
      </c>
      <c r="AO1524" s="58">
        <v>487.81</v>
      </c>
      <c r="AP1524" s="58">
        <v>0</v>
      </c>
      <c r="AQ1524" s="58">
        <v>0</v>
      </c>
      <c r="AR1524" s="58">
        <v>0</v>
      </c>
      <c r="AS1524" s="58">
        <v>0</v>
      </c>
      <c r="AT1524" s="58">
        <v>0</v>
      </c>
      <c r="AU1524" s="58">
        <v>0</v>
      </c>
      <c r="AV1524" s="58">
        <v>2117.4743843803699</v>
      </c>
      <c r="AW1524" s="58">
        <v>9853.4443843803692</v>
      </c>
      <c r="AX1524" s="58">
        <v>29910</v>
      </c>
      <c r="AY1524" s="58">
        <v>4770</v>
      </c>
      <c r="AZ1524" s="58">
        <v>34680</v>
      </c>
      <c r="BA1524" s="58">
        <v>4847.39828356214</v>
      </c>
    </row>
    <row r="1525" spans="1:53">
      <c r="A1525" s="56">
        <v>202409</v>
      </c>
      <c r="B1525" s="56" t="s">
        <v>531</v>
      </c>
      <c r="C1525" s="56" t="s">
        <v>206</v>
      </c>
      <c r="D1525" s="56" t="s">
        <v>205</v>
      </c>
      <c r="E1525" s="62" t="str">
        <f>VLOOKUP(C1525,'[2]2024年门店-截止10.31'!A:C,3,0)</f>
        <v>营业</v>
      </c>
      <c r="F1525" s="63">
        <f>VLOOKUP(C1525,[2]面积!A:B,2,0)</f>
        <v>69.650000000000006</v>
      </c>
      <c r="G1525" s="57" t="str">
        <f>IF(OR(E1525="营业",E1525="装修中"),VLOOKUP(C1525,[2]当前组织架构!C:H,6,0),"")</f>
        <v>刘佳</v>
      </c>
      <c r="H1525" s="57" t="str">
        <f>IF(OR(E1525="营业",E1525="装修中"),VLOOKUP(C1525,[2]当前组织架构!C:H,5,0),"")</f>
        <v>王佳</v>
      </c>
      <c r="I1525" s="58">
        <v>96250.22</v>
      </c>
      <c r="J1525" s="58">
        <v>2803.3999999999901</v>
      </c>
      <c r="K1525" s="58">
        <v>93446.82</v>
      </c>
      <c r="L1525" s="58">
        <v>5730.08</v>
      </c>
      <c r="M1525" s="58">
        <v>6570.48</v>
      </c>
      <c r="N1525" s="58">
        <v>4474.6400000000003</v>
      </c>
      <c r="O1525" s="58">
        <v>17110.8</v>
      </c>
      <c r="P1525" s="58">
        <v>0</v>
      </c>
      <c r="Q1525" s="58">
        <v>-431.530557535767</v>
      </c>
      <c r="R1525" s="58">
        <v>33454.4694424642</v>
      </c>
      <c r="S1525" s="58">
        <v>9146.8634306757795</v>
      </c>
      <c r="T1525" s="58">
        <v>226.92</v>
      </c>
      <c r="U1525" s="58">
        <v>5616.74</v>
      </c>
      <c r="V1525" s="58">
        <v>48444.99287314</v>
      </c>
      <c r="W1525" s="58">
        <v>45001.82712686</v>
      </c>
      <c r="X1525" s="58">
        <v>18637.97</v>
      </c>
      <c r="Y1525" s="58">
        <v>2508.14</v>
      </c>
      <c r="Z1525" s="58">
        <v>2204.5300000000002</v>
      </c>
      <c r="AA1525" s="58">
        <v>5104.4799999999996</v>
      </c>
      <c r="AB1525" s="58">
        <v>335.79830188679</v>
      </c>
      <c r="AC1525" s="58">
        <v>0</v>
      </c>
      <c r="AD1525" s="58">
        <v>28790.918301886799</v>
      </c>
      <c r="AE1525" s="58">
        <v>4709.22</v>
      </c>
      <c r="AF1525" s="58">
        <v>0</v>
      </c>
      <c r="AG1525" s="58">
        <v>116.35</v>
      </c>
      <c r="AH1525" s="58">
        <v>108</v>
      </c>
      <c r="AI1525" s="58">
        <v>450</v>
      </c>
      <c r="AJ1525" s="58">
        <v>52</v>
      </c>
      <c r="AK1525" s="58">
        <v>37.21</v>
      </c>
      <c r="AL1525" s="58">
        <v>0</v>
      </c>
      <c r="AM1525" s="58">
        <v>810.56</v>
      </c>
      <c r="AN1525" s="58">
        <v>697.23</v>
      </c>
      <c r="AO1525" s="58">
        <v>522.80999999999995</v>
      </c>
      <c r="AP1525" s="58">
        <v>0</v>
      </c>
      <c r="AQ1525" s="58">
        <v>59.4</v>
      </c>
      <c r="AR1525" s="58">
        <v>0</v>
      </c>
      <c r="AS1525" s="58">
        <v>0</v>
      </c>
      <c r="AT1525" s="58">
        <v>0</v>
      </c>
      <c r="AU1525" s="58">
        <v>0</v>
      </c>
      <c r="AV1525" s="58">
        <v>2117.4743843803699</v>
      </c>
      <c r="AW1525" s="58">
        <v>9680.2543843803705</v>
      </c>
      <c r="AX1525" s="58">
        <v>16716</v>
      </c>
      <c r="AY1525" s="58">
        <v>5223.75</v>
      </c>
      <c r="AZ1525" s="58">
        <v>21939.75</v>
      </c>
      <c r="BA1525" s="58">
        <v>-15409.0955594072</v>
      </c>
    </row>
    <row r="1526" spans="1:53">
      <c r="A1526" s="56">
        <v>202409</v>
      </c>
      <c r="B1526" s="56" t="s">
        <v>531</v>
      </c>
      <c r="C1526" s="56" t="s">
        <v>208</v>
      </c>
      <c r="D1526" s="56" t="s">
        <v>207</v>
      </c>
      <c r="E1526" s="62" t="str">
        <f>VLOOKUP(C1526,'[2]2024年门店-截止10.31'!A:C,3,0)</f>
        <v>营业</v>
      </c>
      <c r="F1526" s="63">
        <f>VLOOKUP(C1526,[2]面积!A:B,2,0)</f>
        <v>91</v>
      </c>
      <c r="G1526" s="57" t="str">
        <f>IF(OR(E1526="营业",E1526="装修中"),VLOOKUP(C1526,[2]当前组织架构!C:H,6,0),"")</f>
        <v>刘佳</v>
      </c>
      <c r="H1526" s="57" t="str">
        <f>IF(OR(E1526="营业",E1526="装修中"),VLOOKUP(C1526,[2]当前组织架构!C:H,5,0),"")</f>
        <v>袁春福</v>
      </c>
      <c r="I1526" s="58">
        <v>74517.789999999994</v>
      </c>
      <c r="J1526" s="58">
        <v>2170.42</v>
      </c>
      <c r="K1526" s="58">
        <v>72347.37</v>
      </c>
      <c r="L1526" s="58">
        <v>4637.32</v>
      </c>
      <c r="M1526" s="58">
        <v>3902.49</v>
      </c>
      <c r="N1526" s="58">
        <v>3540.2</v>
      </c>
      <c r="O1526" s="58">
        <v>14036.52</v>
      </c>
      <c r="P1526" s="58">
        <v>0</v>
      </c>
      <c r="Q1526" s="58">
        <v>-332.58811166262097</v>
      </c>
      <c r="R1526" s="58">
        <v>25783.941888337398</v>
      </c>
      <c r="S1526" s="58">
        <v>7309.4380546974498</v>
      </c>
      <c r="T1526" s="58">
        <v>196.39</v>
      </c>
      <c r="U1526" s="58">
        <v>14488.49</v>
      </c>
      <c r="V1526" s="58">
        <v>47778.259943034798</v>
      </c>
      <c r="W1526" s="58">
        <v>24569.110056965201</v>
      </c>
      <c r="X1526" s="58">
        <v>17047.5</v>
      </c>
      <c r="Y1526" s="58">
        <v>2815.47</v>
      </c>
      <c r="Z1526" s="58">
        <v>1559.55</v>
      </c>
      <c r="AA1526" s="58">
        <v>6116.36</v>
      </c>
      <c r="AB1526" s="58">
        <v>417.53509433962</v>
      </c>
      <c r="AC1526" s="58">
        <v>0</v>
      </c>
      <c r="AD1526" s="58">
        <v>27956.415094339602</v>
      </c>
      <c r="AE1526" s="58">
        <v>204.18</v>
      </c>
      <c r="AF1526" s="58">
        <v>0</v>
      </c>
      <c r="AG1526" s="58">
        <v>148.91</v>
      </c>
      <c r="AH1526" s="58">
        <v>400</v>
      </c>
      <c r="AI1526" s="58">
        <v>200</v>
      </c>
      <c r="AJ1526" s="58">
        <v>44</v>
      </c>
      <c r="AK1526" s="58">
        <v>32.700000000000003</v>
      </c>
      <c r="AL1526" s="58">
        <v>0</v>
      </c>
      <c r="AM1526" s="58">
        <v>1241.3399999999999</v>
      </c>
      <c r="AN1526" s="58">
        <v>968.32</v>
      </c>
      <c r="AO1526" s="58">
        <v>354.75</v>
      </c>
      <c r="AP1526" s="58">
        <v>0</v>
      </c>
      <c r="AQ1526" s="58">
        <v>150</v>
      </c>
      <c r="AR1526" s="58">
        <v>0</v>
      </c>
      <c r="AS1526" s="58">
        <v>0</v>
      </c>
      <c r="AT1526" s="58">
        <v>0</v>
      </c>
      <c r="AU1526" s="58">
        <v>0</v>
      </c>
      <c r="AV1526" s="58">
        <v>1846.97807220198</v>
      </c>
      <c r="AW1526" s="58">
        <v>5591.1780722019803</v>
      </c>
      <c r="AX1526" s="58">
        <v>4841.6899999999996</v>
      </c>
      <c r="AY1526" s="58">
        <v>800</v>
      </c>
      <c r="AZ1526" s="58">
        <v>5641.69</v>
      </c>
      <c r="BA1526" s="58">
        <v>-14620.173109576401</v>
      </c>
    </row>
    <row r="1527" spans="1:53">
      <c r="A1527" s="56">
        <v>202409</v>
      </c>
      <c r="B1527" s="56" t="s">
        <v>531</v>
      </c>
      <c r="C1527" s="56" t="s">
        <v>210</v>
      </c>
      <c r="D1527" s="56" t="s">
        <v>209</v>
      </c>
      <c r="E1527" s="62" t="str">
        <f>VLOOKUP(C1527,'[2]2024年门店-截止10.31'!A:C,3,0)</f>
        <v>营业</v>
      </c>
      <c r="F1527" s="63">
        <f>VLOOKUP(C1527,[2]面积!A:B,2,0)</f>
        <v>90.05</v>
      </c>
      <c r="G1527" s="57" t="str">
        <f>IF(OR(E1527="营业",E1527="装修中"),VLOOKUP(C1527,[2]当前组织架构!C:H,6,0),"")</f>
        <v>刘佳</v>
      </c>
      <c r="H1527" s="57" t="str">
        <f>IF(OR(E1527="营业",E1527="装修中"),VLOOKUP(C1527,[2]当前组织架构!C:H,5,0),"")</f>
        <v>袁春福</v>
      </c>
      <c r="I1527" s="58">
        <v>170254.27</v>
      </c>
      <c r="J1527" s="58">
        <v>4958.8599999999897</v>
      </c>
      <c r="K1527" s="58">
        <v>165295.41</v>
      </c>
      <c r="L1527" s="58">
        <v>9364.7800000000007</v>
      </c>
      <c r="M1527" s="58">
        <v>13156.46</v>
      </c>
      <c r="N1527" s="58">
        <v>8315.74</v>
      </c>
      <c r="O1527" s="58">
        <v>28202.37</v>
      </c>
      <c r="P1527" s="58">
        <v>0</v>
      </c>
      <c r="Q1527" s="58">
        <v>-751.85278941301101</v>
      </c>
      <c r="R1527" s="58">
        <v>58287.497210586997</v>
      </c>
      <c r="S1527" s="58">
        <v>15443.9260370303</v>
      </c>
      <c r="T1527" s="58">
        <v>381.33</v>
      </c>
      <c r="U1527" s="58">
        <v>19611.18</v>
      </c>
      <c r="V1527" s="58">
        <v>93723.9332476173</v>
      </c>
      <c r="W1527" s="58">
        <v>71571.476752382703</v>
      </c>
      <c r="X1527" s="58">
        <v>21996</v>
      </c>
      <c r="Y1527" s="58">
        <v>4912.8500000000004</v>
      </c>
      <c r="Z1527" s="58">
        <v>30</v>
      </c>
      <c r="AA1527" s="58">
        <v>6029.36</v>
      </c>
      <c r="AB1527" s="58">
        <v>430.16735849057</v>
      </c>
      <c r="AC1527" s="58">
        <v>0</v>
      </c>
      <c r="AD1527" s="58">
        <v>33398.377358490601</v>
      </c>
      <c r="AE1527" s="58">
        <v>6528.8</v>
      </c>
      <c r="AF1527" s="58">
        <v>0</v>
      </c>
      <c r="AG1527" s="58">
        <v>352.1</v>
      </c>
      <c r="AH1527" s="58">
        <v>0</v>
      </c>
      <c r="AI1527" s="58">
        <v>515</v>
      </c>
      <c r="AJ1527" s="58">
        <v>34</v>
      </c>
      <c r="AK1527" s="58">
        <v>34.33</v>
      </c>
      <c r="AL1527" s="58">
        <v>0</v>
      </c>
      <c r="AM1527" s="58">
        <v>835.05</v>
      </c>
      <c r="AN1527" s="58">
        <v>961.6</v>
      </c>
      <c r="AO1527" s="58">
        <v>435.08</v>
      </c>
      <c r="AP1527" s="58">
        <v>0</v>
      </c>
      <c r="AQ1527" s="58">
        <v>150</v>
      </c>
      <c r="AR1527" s="58">
        <v>0</v>
      </c>
      <c r="AS1527" s="58">
        <v>0</v>
      </c>
      <c r="AT1527" s="58">
        <v>0</v>
      </c>
      <c r="AU1527" s="58">
        <v>0</v>
      </c>
      <c r="AV1527" s="58">
        <v>1846.97807220198</v>
      </c>
      <c r="AW1527" s="58">
        <v>11692.938072202</v>
      </c>
      <c r="AX1527" s="58">
        <v>17378.75</v>
      </c>
      <c r="AY1527" s="58">
        <v>8104.5</v>
      </c>
      <c r="AZ1527" s="58">
        <v>25483.25</v>
      </c>
      <c r="BA1527" s="58">
        <v>996.911321690102</v>
      </c>
    </row>
    <row r="1528" spans="1:53">
      <c r="A1528" s="56">
        <v>202409</v>
      </c>
      <c r="B1528" s="56" t="s">
        <v>531</v>
      </c>
      <c r="C1528" s="56" t="s">
        <v>214</v>
      </c>
      <c r="D1528" s="56" t="s">
        <v>213</v>
      </c>
      <c r="E1528" s="62" t="str">
        <f>VLOOKUP(C1528,'[2]2024年门店-截止10.31'!A:C,3,0)</f>
        <v>营业</v>
      </c>
      <c r="F1528" s="63">
        <f>VLOOKUP(C1528,[2]面积!A:B,2,0)</f>
        <v>109</v>
      </c>
      <c r="G1528" s="57" t="str">
        <f>IF(OR(E1528="营业",E1528="装修中"),VLOOKUP(C1528,[2]当前组织架构!C:H,6,0),"")</f>
        <v>刘佳</v>
      </c>
      <c r="H1528" s="57" t="str">
        <f>IF(OR(E1528="营业",E1528="装修中"),VLOOKUP(C1528,[2]当前组织架构!C:H,5,0),"")</f>
        <v>巨伦</v>
      </c>
      <c r="I1528" s="58">
        <v>123217.18</v>
      </c>
      <c r="J1528" s="58">
        <v>6974.56</v>
      </c>
      <c r="K1528" s="58">
        <v>116242.62</v>
      </c>
      <c r="L1528" s="58">
        <v>6733.1</v>
      </c>
      <c r="M1528" s="58">
        <v>5480.37</v>
      </c>
      <c r="N1528" s="58">
        <v>5905.49</v>
      </c>
      <c r="O1528" s="58">
        <v>17171.490000000002</v>
      </c>
      <c r="P1528" s="58">
        <v>0</v>
      </c>
      <c r="Q1528" s="58">
        <v>-449.41591111928602</v>
      </c>
      <c r="R1528" s="58">
        <v>34841.034088880697</v>
      </c>
      <c r="S1528" s="58">
        <v>9327.5148644336605</v>
      </c>
      <c r="T1528" s="58">
        <v>0</v>
      </c>
      <c r="U1528" s="58">
        <v>2412.84</v>
      </c>
      <c r="V1528" s="58">
        <v>46581.388953314403</v>
      </c>
      <c r="W1528" s="58">
        <v>69661.2310466856</v>
      </c>
      <c r="X1528" s="58">
        <v>18942</v>
      </c>
      <c r="Y1528" s="58">
        <v>3655.53</v>
      </c>
      <c r="Z1528" s="58">
        <v>1463.41</v>
      </c>
      <c r="AA1528" s="58">
        <v>3980.52</v>
      </c>
      <c r="AB1528" s="58">
        <v>239.63433962264</v>
      </c>
      <c r="AC1528" s="58">
        <v>0</v>
      </c>
      <c r="AD1528" s="58">
        <v>28281.094339622599</v>
      </c>
      <c r="AE1528" s="58">
        <v>4877.1000000000004</v>
      </c>
      <c r="AF1528" s="58">
        <v>630</v>
      </c>
      <c r="AG1528" s="58">
        <v>314.24</v>
      </c>
      <c r="AH1528" s="58">
        <v>397</v>
      </c>
      <c r="AI1528" s="58">
        <v>248</v>
      </c>
      <c r="AJ1528" s="58">
        <v>12.39</v>
      </c>
      <c r="AK1528" s="58">
        <v>42.49</v>
      </c>
      <c r="AL1528" s="58">
        <v>0</v>
      </c>
      <c r="AM1528" s="58">
        <v>995.33</v>
      </c>
      <c r="AN1528" s="58">
        <v>833.98</v>
      </c>
      <c r="AO1528" s="58">
        <v>796.96</v>
      </c>
      <c r="AP1528" s="58">
        <v>0</v>
      </c>
      <c r="AQ1528" s="58">
        <v>0</v>
      </c>
      <c r="AR1528" s="58">
        <v>0</v>
      </c>
      <c r="AS1528" s="58">
        <v>0</v>
      </c>
      <c r="AT1528" s="58">
        <v>0</v>
      </c>
      <c r="AU1528" s="58">
        <v>0</v>
      </c>
      <c r="AV1528" s="58">
        <v>2884.5432523048999</v>
      </c>
      <c r="AW1528" s="58">
        <v>12032.0332523049</v>
      </c>
      <c r="AX1528" s="58">
        <v>19382.733333333301</v>
      </c>
      <c r="AY1528" s="58">
        <v>8226.4150943396198</v>
      </c>
      <c r="AZ1528" s="58">
        <v>27609.148427672899</v>
      </c>
      <c r="BA1528" s="58">
        <v>1738.9550270851801</v>
      </c>
    </row>
    <row r="1529" spans="1:53">
      <c r="A1529" s="56">
        <v>202409</v>
      </c>
      <c r="B1529" s="56" t="s">
        <v>531</v>
      </c>
      <c r="C1529" s="56" t="s">
        <v>216</v>
      </c>
      <c r="D1529" s="56" t="s">
        <v>215</v>
      </c>
      <c r="E1529" s="62" t="str">
        <f>VLOOKUP(C1529,'[2]2024年门店-截止10.31'!A:C,3,0)</f>
        <v>营业</v>
      </c>
      <c r="F1529" s="63">
        <f>VLOOKUP(C1529,[2]面积!A:B,2,0)</f>
        <v>110</v>
      </c>
      <c r="G1529" s="57" t="str">
        <f>IF(OR(E1529="营业",E1529="装修中"),VLOOKUP(C1529,[2]当前组织架构!C:H,6,0),"")</f>
        <v>刘佳</v>
      </c>
      <c r="H1529" s="57" t="str">
        <f>IF(OR(E1529="营业",E1529="装修中"),VLOOKUP(C1529,[2]当前组织架构!C:H,5,0),"")</f>
        <v>巨伦</v>
      </c>
      <c r="I1529" s="58">
        <v>89636.99</v>
      </c>
      <c r="J1529" s="58">
        <v>5073.79000000001</v>
      </c>
      <c r="K1529" s="58">
        <v>84563.199999999997</v>
      </c>
      <c r="L1529" s="58">
        <v>5044.8100000000004</v>
      </c>
      <c r="M1529" s="58">
        <v>4837.29</v>
      </c>
      <c r="N1529" s="58">
        <v>4348.92</v>
      </c>
      <c r="O1529" s="58">
        <v>13337.32</v>
      </c>
      <c r="P1529" s="58">
        <v>0</v>
      </c>
      <c r="Q1529" s="58">
        <v>-351.076584150847</v>
      </c>
      <c r="R1529" s="58">
        <v>27217.2634158492</v>
      </c>
      <c r="S1529" s="58">
        <v>7263.0116260867298</v>
      </c>
      <c r="T1529" s="58">
        <v>0</v>
      </c>
      <c r="U1529" s="58">
        <v>2486.42</v>
      </c>
      <c r="V1529" s="58">
        <v>36966.695041935898</v>
      </c>
      <c r="W1529" s="58">
        <v>47596.504958064099</v>
      </c>
      <c r="X1529" s="58">
        <v>11906</v>
      </c>
      <c r="Y1529" s="58">
        <v>3582</v>
      </c>
      <c r="Z1529" s="58">
        <v>196.16</v>
      </c>
      <c r="AA1529" s="58">
        <v>4078.52</v>
      </c>
      <c r="AB1529" s="58">
        <v>231.50867924528299</v>
      </c>
      <c r="AC1529" s="58">
        <v>0</v>
      </c>
      <c r="AD1529" s="58">
        <v>19994.188679245301</v>
      </c>
      <c r="AE1529" s="58">
        <v>3410.49</v>
      </c>
      <c r="AF1529" s="58">
        <v>610</v>
      </c>
      <c r="AG1529" s="58">
        <v>284.88</v>
      </c>
      <c r="AH1529" s="58">
        <v>282</v>
      </c>
      <c r="AI1529" s="58">
        <v>0</v>
      </c>
      <c r="AJ1529" s="58">
        <v>9.92</v>
      </c>
      <c r="AK1529" s="58">
        <v>32.96</v>
      </c>
      <c r="AL1529" s="58">
        <v>0</v>
      </c>
      <c r="AM1529" s="58">
        <v>650.87</v>
      </c>
      <c r="AN1529" s="58">
        <v>891.78</v>
      </c>
      <c r="AO1529" s="58">
        <v>361.56</v>
      </c>
      <c r="AP1529" s="58">
        <v>0</v>
      </c>
      <c r="AQ1529" s="58">
        <v>1000</v>
      </c>
      <c r="AR1529" s="58">
        <v>0</v>
      </c>
      <c r="AS1529" s="58">
        <v>0</v>
      </c>
      <c r="AT1529" s="58">
        <v>0</v>
      </c>
      <c r="AU1529" s="58">
        <v>0</v>
      </c>
      <c r="AV1529" s="58">
        <v>2884.5432523048999</v>
      </c>
      <c r="AW1529" s="58">
        <v>10419.003252304899</v>
      </c>
      <c r="AX1529" s="58">
        <v>17525.8</v>
      </c>
      <c r="AY1529" s="58">
        <v>4629.4811320754698</v>
      </c>
      <c r="AZ1529" s="58">
        <v>22155.281132075499</v>
      </c>
      <c r="BA1529" s="58">
        <v>-4971.9681055615702</v>
      </c>
    </row>
    <row r="1530" spans="1:53">
      <c r="A1530" s="56">
        <v>202409</v>
      </c>
      <c r="B1530" s="56" t="s">
        <v>531</v>
      </c>
      <c r="C1530" s="56" t="s">
        <v>218</v>
      </c>
      <c r="D1530" s="56" t="s">
        <v>217</v>
      </c>
      <c r="E1530" s="62" t="str">
        <f>VLOOKUP(C1530,'[2]2024年门店-截止10.31'!A:C,3,0)</f>
        <v>营业</v>
      </c>
      <c r="F1530" s="63">
        <f>VLOOKUP(C1530,[2]面积!A:B,2,0)</f>
        <v>80</v>
      </c>
      <c r="G1530" s="57" t="str">
        <f>IF(OR(E1530="营业",E1530="装修中"),VLOOKUP(C1530,[2]当前组织架构!C:H,6,0),"")</f>
        <v>刘佳</v>
      </c>
      <c r="H1530" s="57" t="str">
        <f>IF(OR(E1530="营业",E1530="装修中"),VLOOKUP(C1530,[2]当前组织架构!C:H,5,0),"")</f>
        <v>袁春福</v>
      </c>
      <c r="I1530" s="58">
        <v>79248.88</v>
      </c>
      <c r="J1530" s="58">
        <v>2308.2199999999998</v>
      </c>
      <c r="K1530" s="58">
        <v>76940.66</v>
      </c>
      <c r="L1530" s="58">
        <v>5083.79</v>
      </c>
      <c r="M1530" s="58">
        <v>7449.85</v>
      </c>
      <c r="N1530" s="58">
        <v>4553.49</v>
      </c>
      <c r="O1530" s="58">
        <v>14501.99</v>
      </c>
      <c r="P1530" s="58">
        <v>0</v>
      </c>
      <c r="Q1530" s="58">
        <v>-402.28030943942201</v>
      </c>
      <c r="R1530" s="58">
        <v>31186.839690560599</v>
      </c>
      <c r="S1530" s="58">
        <v>8083.4402538034401</v>
      </c>
      <c r="T1530" s="58">
        <v>188.13</v>
      </c>
      <c r="U1530" s="58">
        <v>9607.16</v>
      </c>
      <c r="V1530" s="58">
        <v>49065.569944363997</v>
      </c>
      <c r="W1530" s="58">
        <v>27875.090055635999</v>
      </c>
      <c r="X1530" s="58">
        <v>14008.75</v>
      </c>
      <c r="Y1530" s="58">
        <v>3363.32</v>
      </c>
      <c r="Z1530" s="58">
        <v>1514.36</v>
      </c>
      <c r="AA1530" s="58">
        <v>3082.82</v>
      </c>
      <c r="AB1530" s="58">
        <v>917.58358490566002</v>
      </c>
      <c r="AC1530" s="58">
        <v>0</v>
      </c>
      <c r="AD1530" s="58">
        <v>22886.8335849057</v>
      </c>
      <c r="AE1530" s="58">
        <v>4678.12</v>
      </c>
      <c r="AF1530" s="58">
        <v>0</v>
      </c>
      <c r="AG1530" s="58">
        <v>240.35</v>
      </c>
      <c r="AH1530" s="58">
        <v>136</v>
      </c>
      <c r="AI1530" s="58">
        <v>0</v>
      </c>
      <c r="AJ1530" s="58">
        <v>0</v>
      </c>
      <c r="AK1530" s="58">
        <v>31.73</v>
      </c>
      <c r="AL1530" s="58">
        <v>0</v>
      </c>
      <c r="AM1530" s="58">
        <v>761.71</v>
      </c>
      <c r="AN1530" s="58">
        <v>944.8</v>
      </c>
      <c r="AO1530" s="58">
        <v>334.91</v>
      </c>
      <c r="AP1530" s="58">
        <v>0</v>
      </c>
      <c r="AQ1530" s="58">
        <v>150</v>
      </c>
      <c r="AR1530" s="58">
        <v>0</v>
      </c>
      <c r="AS1530" s="58">
        <v>0</v>
      </c>
      <c r="AT1530" s="58">
        <v>0</v>
      </c>
      <c r="AU1530" s="58">
        <v>0</v>
      </c>
      <c r="AV1530" s="58">
        <v>1846.97807220198</v>
      </c>
      <c r="AW1530" s="58">
        <v>9124.5980722019794</v>
      </c>
      <c r="AX1530" s="58">
        <v>0</v>
      </c>
      <c r="AY1530" s="58">
        <v>1937</v>
      </c>
      <c r="AZ1530" s="58">
        <v>1937</v>
      </c>
      <c r="BA1530" s="58">
        <v>-6073.3416014716804</v>
      </c>
    </row>
    <row r="1531" spans="1:53">
      <c r="A1531" s="56">
        <v>202409</v>
      </c>
      <c r="B1531" s="56" t="s">
        <v>531</v>
      </c>
      <c r="C1531" s="56" t="s">
        <v>220</v>
      </c>
      <c r="D1531" s="56" t="s">
        <v>219</v>
      </c>
      <c r="E1531" s="62" t="str">
        <f>VLOOKUP(C1531,'[2]2024年门店-截止10.31'!A:C,3,0)</f>
        <v>营业</v>
      </c>
      <c r="F1531" s="63">
        <f>VLOOKUP(C1531,[2]面积!A:B,2,0)</f>
        <v>99</v>
      </c>
      <c r="G1531" s="57" t="str">
        <f>IF(OR(E1531="营业",E1531="装修中"),VLOOKUP(C1531,[2]当前组织架构!C:H,6,0),"")</f>
        <v>刘佳</v>
      </c>
      <c r="H1531" s="57" t="str">
        <f>IF(OR(E1531="营业",E1531="装修中"),VLOOKUP(C1531,[2]当前组织架构!C:H,5,0),"")</f>
        <v>袁春福</v>
      </c>
      <c r="I1531" s="58">
        <v>132565.26999999999</v>
      </c>
      <c r="J1531" s="58">
        <v>3861.12</v>
      </c>
      <c r="K1531" s="58">
        <v>128704.15</v>
      </c>
      <c r="L1531" s="58">
        <v>7045.85</v>
      </c>
      <c r="M1531" s="58">
        <v>8715.7800000000007</v>
      </c>
      <c r="N1531" s="58">
        <v>8996.8700000000008</v>
      </c>
      <c r="O1531" s="58">
        <v>22944.99</v>
      </c>
      <c r="P1531" s="58">
        <v>0</v>
      </c>
      <c r="Q1531" s="58">
        <v>-607.49317228654604</v>
      </c>
      <c r="R1531" s="58">
        <v>47095.996827713498</v>
      </c>
      <c r="S1531" s="58">
        <v>12526.847958104399</v>
      </c>
      <c r="T1531" s="58">
        <v>307.20999999999998</v>
      </c>
      <c r="U1531" s="58">
        <v>6777.38</v>
      </c>
      <c r="V1531" s="58">
        <v>66707.434785817895</v>
      </c>
      <c r="W1531" s="58">
        <v>61996.715214182099</v>
      </c>
      <c r="X1531" s="58">
        <v>19200</v>
      </c>
      <c r="Y1531" s="58">
        <v>2686.23</v>
      </c>
      <c r="Z1531" s="58">
        <v>2163.66</v>
      </c>
      <c r="AA1531" s="58">
        <v>6775.03</v>
      </c>
      <c r="AB1531" s="58">
        <v>516.00452830188999</v>
      </c>
      <c r="AC1531" s="58">
        <v>0</v>
      </c>
      <c r="AD1531" s="58">
        <v>31340.924528301901</v>
      </c>
      <c r="AE1531" s="58">
        <v>6552.36</v>
      </c>
      <c r="AF1531" s="58">
        <v>0</v>
      </c>
      <c r="AG1531" s="58">
        <v>504.68</v>
      </c>
      <c r="AH1531" s="58">
        <v>210</v>
      </c>
      <c r="AI1531" s="58">
        <v>1243</v>
      </c>
      <c r="AJ1531" s="58">
        <v>26</v>
      </c>
      <c r="AK1531" s="58">
        <v>31.4</v>
      </c>
      <c r="AL1531" s="58">
        <v>0</v>
      </c>
      <c r="AM1531" s="58">
        <v>1393.84</v>
      </c>
      <c r="AN1531" s="58">
        <v>889.97</v>
      </c>
      <c r="AO1531" s="58">
        <v>433.08</v>
      </c>
      <c r="AP1531" s="58">
        <v>0</v>
      </c>
      <c r="AQ1531" s="58">
        <v>150</v>
      </c>
      <c r="AR1531" s="58">
        <v>0</v>
      </c>
      <c r="AS1531" s="58">
        <v>0</v>
      </c>
      <c r="AT1531" s="58">
        <v>0</v>
      </c>
      <c r="AU1531" s="58">
        <v>0</v>
      </c>
      <c r="AV1531" s="58">
        <v>1846.97807220198</v>
      </c>
      <c r="AW1531" s="58">
        <v>13281.308072202</v>
      </c>
      <c r="AX1531" s="58">
        <v>18067.5</v>
      </c>
      <c r="AY1531" s="58">
        <v>2970</v>
      </c>
      <c r="AZ1531" s="58">
        <v>21037.5</v>
      </c>
      <c r="BA1531" s="58">
        <v>-3663.0173863218001</v>
      </c>
    </row>
    <row r="1532" spans="1:53">
      <c r="A1532" s="56">
        <v>202409</v>
      </c>
      <c r="B1532" s="56" t="s">
        <v>531</v>
      </c>
      <c r="C1532" s="56" t="s">
        <v>222</v>
      </c>
      <c r="D1532" s="56" t="s">
        <v>221</v>
      </c>
      <c r="E1532" s="62" t="str">
        <f>VLOOKUP(C1532,'[2]2024年门店-截止10.31'!A:C,3,0)</f>
        <v>营业</v>
      </c>
      <c r="F1532" s="63">
        <f>VLOOKUP(C1532,[2]面积!A:B,2,0)</f>
        <v>102</v>
      </c>
      <c r="G1532" s="57" t="str">
        <f>IF(OR(E1532="营业",E1532="装修中"),VLOOKUP(C1532,[2]当前组织架构!C:H,6,0),"")</f>
        <v>刘佳</v>
      </c>
      <c r="H1532" s="57" t="str">
        <f>IF(OR(E1532="营业",E1532="装修中"),VLOOKUP(C1532,[2]当前组织架构!C:H,5,0),"")</f>
        <v>王佳</v>
      </c>
      <c r="I1532" s="58">
        <v>99523.18</v>
      </c>
      <c r="J1532" s="58">
        <v>2898.73</v>
      </c>
      <c r="K1532" s="58">
        <v>96624.45</v>
      </c>
      <c r="L1532" s="58">
        <v>6474.99</v>
      </c>
      <c r="M1532" s="58">
        <v>5989.96</v>
      </c>
      <c r="N1532" s="58">
        <v>3897.63</v>
      </c>
      <c r="O1532" s="58">
        <v>15110.38</v>
      </c>
      <c r="P1532" s="58">
        <v>0</v>
      </c>
      <c r="Q1532" s="58">
        <v>-400.801038071797</v>
      </c>
      <c r="R1532" s="58">
        <v>31072.158961928199</v>
      </c>
      <c r="S1532" s="58">
        <v>8256.2159325532502</v>
      </c>
      <c r="T1532" s="58">
        <v>231.87</v>
      </c>
      <c r="U1532" s="58">
        <v>5273.23</v>
      </c>
      <c r="V1532" s="58">
        <v>44833.474894481398</v>
      </c>
      <c r="W1532" s="58">
        <v>51790.975105518497</v>
      </c>
      <c r="X1532" s="58">
        <v>13191</v>
      </c>
      <c r="Y1532" s="58">
        <v>2596.58</v>
      </c>
      <c r="Z1532" s="58">
        <v>1553.86</v>
      </c>
      <c r="AA1532" s="58">
        <v>3976.3</v>
      </c>
      <c r="AB1532" s="58">
        <v>313.48641509433997</v>
      </c>
      <c r="AC1532" s="58">
        <v>0</v>
      </c>
      <c r="AD1532" s="58">
        <v>21631.226415094301</v>
      </c>
      <c r="AE1532" s="58">
        <v>5141.09</v>
      </c>
      <c r="AF1532" s="58">
        <v>0</v>
      </c>
      <c r="AG1532" s="58">
        <v>516.57000000000005</v>
      </c>
      <c r="AH1532" s="58">
        <v>170.33</v>
      </c>
      <c r="AI1532" s="58">
        <v>1242</v>
      </c>
      <c r="AJ1532" s="58">
        <v>0</v>
      </c>
      <c r="AK1532" s="58">
        <v>39.1</v>
      </c>
      <c r="AL1532" s="58">
        <v>0</v>
      </c>
      <c r="AM1532" s="58">
        <v>1309.01</v>
      </c>
      <c r="AN1532" s="58">
        <v>935</v>
      </c>
      <c r="AO1532" s="58">
        <v>284.06</v>
      </c>
      <c r="AP1532" s="58">
        <v>0</v>
      </c>
      <c r="AQ1532" s="58">
        <v>0</v>
      </c>
      <c r="AR1532" s="58">
        <v>0</v>
      </c>
      <c r="AS1532" s="58">
        <v>0</v>
      </c>
      <c r="AT1532" s="58">
        <v>0</v>
      </c>
      <c r="AU1532" s="58">
        <v>0</v>
      </c>
      <c r="AV1532" s="58">
        <v>2117.4743843803699</v>
      </c>
      <c r="AW1532" s="58">
        <v>11754.634384380401</v>
      </c>
      <c r="AX1532" s="58">
        <v>18207</v>
      </c>
      <c r="AY1532" s="58">
        <v>5100</v>
      </c>
      <c r="AZ1532" s="58">
        <v>23307</v>
      </c>
      <c r="BA1532" s="58">
        <v>-4901.8856939562002</v>
      </c>
    </row>
    <row r="1533" spans="1:53">
      <c r="A1533" s="56">
        <v>202409</v>
      </c>
      <c r="B1533" s="56" t="s">
        <v>531</v>
      </c>
      <c r="C1533" s="56" t="s">
        <v>228</v>
      </c>
      <c r="D1533" s="56" t="s">
        <v>227</v>
      </c>
      <c r="E1533" s="62" t="str">
        <f>VLOOKUP(C1533,'[2]2024年门店-截止10.31'!A:C,3,0)</f>
        <v>营业</v>
      </c>
      <c r="F1533" s="63">
        <f>VLOOKUP(C1533,[2]面积!A:B,2,0)</f>
        <v>74.84</v>
      </c>
      <c r="G1533" s="57" t="str">
        <f>IF(OR(E1533="营业",E1533="装修中"),VLOOKUP(C1533,[2]当前组织架构!C:H,6,0),"")</f>
        <v>刘佳</v>
      </c>
      <c r="H1533" s="57" t="str">
        <f>IF(OR(E1533="营业",E1533="装修中"),VLOOKUP(C1533,[2]当前组织架构!C:H,5,0),"")</f>
        <v>王佳</v>
      </c>
      <c r="I1533" s="58">
        <v>98533.67</v>
      </c>
      <c r="J1533" s="58">
        <v>2869.91</v>
      </c>
      <c r="K1533" s="58">
        <v>95663.76</v>
      </c>
      <c r="L1533" s="58">
        <v>6094.51</v>
      </c>
      <c r="M1533" s="58">
        <v>5608.49</v>
      </c>
      <c r="N1533" s="58">
        <v>6390.6</v>
      </c>
      <c r="O1533" s="58">
        <v>16684.11</v>
      </c>
      <c r="P1533" s="58">
        <v>0</v>
      </c>
      <c r="Q1533" s="58">
        <v>-442.88628301119098</v>
      </c>
      <c r="R1533" s="58">
        <v>34334.823716988802</v>
      </c>
      <c r="S1533" s="58">
        <v>9119.1934815757395</v>
      </c>
      <c r="T1533" s="58">
        <v>241.4</v>
      </c>
      <c r="U1533" s="58">
        <v>5333.98</v>
      </c>
      <c r="V1533" s="58">
        <v>49029.397198564599</v>
      </c>
      <c r="W1533" s="58">
        <v>46634.362801435404</v>
      </c>
      <c r="X1533" s="58">
        <v>13323.9</v>
      </c>
      <c r="Y1533" s="58">
        <v>4980.71</v>
      </c>
      <c r="Z1533" s="58">
        <v>2718.98</v>
      </c>
      <c r="AA1533" s="58">
        <v>4404.49</v>
      </c>
      <c r="AB1533" s="58">
        <v>353.00660377358003</v>
      </c>
      <c r="AC1533" s="58">
        <v>0</v>
      </c>
      <c r="AD1533" s="58">
        <v>25781.086603773601</v>
      </c>
      <c r="AE1533" s="58">
        <v>5986.8</v>
      </c>
      <c r="AF1533" s="58">
        <v>0</v>
      </c>
      <c r="AG1533" s="58">
        <v>252.94</v>
      </c>
      <c r="AH1533" s="58">
        <v>0</v>
      </c>
      <c r="AI1533" s="58">
        <v>450</v>
      </c>
      <c r="AJ1533" s="58">
        <v>44</v>
      </c>
      <c r="AK1533" s="58">
        <v>44.28</v>
      </c>
      <c r="AL1533" s="58">
        <v>0</v>
      </c>
      <c r="AM1533" s="58">
        <v>1539.4</v>
      </c>
      <c r="AN1533" s="58">
        <v>1211.22</v>
      </c>
      <c r="AO1533" s="58">
        <v>456.83</v>
      </c>
      <c r="AP1533" s="58">
        <v>0</v>
      </c>
      <c r="AQ1533" s="58">
        <v>0</v>
      </c>
      <c r="AR1533" s="58">
        <v>0</v>
      </c>
      <c r="AS1533" s="58">
        <v>0</v>
      </c>
      <c r="AT1533" s="58">
        <v>0</v>
      </c>
      <c r="AU1533" s="58">
        <v>0</v>
      </c>
      <c r="AV1533" s="58">
        <v>2117.4743843803699</v>
      </c>
      <c r="AW1533" s="58">
        <v>12102.9443843804</v>
      </c>
      <c r="AX1533" s="58">
        <v>2245.1999999999998</v>
      </c>
      <c r="AY1533" s="58">
        <v>5374</v>
      </c>
      <c r="AZ1533" s="58">
        <v>7619.2</v>
      </c>
      <c r="BA1533" s="58">
        <v>1131.1318132813999</v>
      </c>
    </row>
    <row r="1534" spans="1:53">
      <c r="A1534" s="56">
        <v>202409</v>
      </c>
      <c r="B1534" s="56" t="s">
        <v>531</v>
      </c>
      <c r="C1534" s="56" t="s">
        <v>230</v>
      </c>
      <c r="D1534" s="56" t="s">
        <v>229</v>
      </c>
      <c r="E1534" s="62" t="str">
        <f>VLOOKUP(C1534,'[2]2024年门店-截止10.31'!A:C,3,0)</f>
        <v>营业</v>
      </c>
      <c r="F1534" s="63">
        <f>VLOOKUP(C1534,[2]面积!A:B,2,0)</f>
        <v>97.59</v>
      </c>
      <c r="G1534" s="57" t="str">
        <f>IF(OR(E1534="营业",E1534="装修中"),VLOOKUP(C1534,[2]当前组织架构!C:H,6,0),"")</f>
        <v>刘佳</v>
      </c>
      <c r="H1534" s="57" t="str">
        <f>IF(OR(E1534="营业",E1534="装修中"),VLOOKUP(C1534,[2]当前组织架构!C:H,5,0),"")</f>
        <v>袁春福</v>
      </c>
      <c r="I1534" s="58">
        <v>62958.98</v>
      </c>
      <c r="J1534" s="58">
        <v>1833.76</v>
      </c>
      <c r="K1534" s="58">
        <v>61125.22</v>
      </c>
      <c r="L1534" s="58">
        <v>4710</v>
      </c>
      <c r="M1534" s="58">
        <v>5757.06</v>
      </c>
      <c r="N1534" s="58">
        <v>2522.5</v>
      </c>
      <c r="O1534" s="58">
        <v>13377.85</v>
      </c>
      <c r="P1534" s="58">
        <v>0</v>
      </c>
      <c r="Q1534" s="58">
        <v>-335.78301180647401</v>
      </c>
      <c r="R1534" s="58">
        <v>26031.6269881935</v>
      </c>
      <c r="S1534" s="58">
        <v>7136.8227740827197</v>
      </c>
      <c r="T1534" s="58">
        <v>205.52</v>
      </c>
      <c r="U1534" s="58">
        <v>7646.72</v>
      </c>
      <c r="V1534" s="58">
        <v>41020.689762276197</v>
      </c>
      <c r="W1534" s="58">
        <v>20104.5302377238</v>
      </c>
      <c r="X1534" s="58">
        <v>9986.75</v>
      </c>
      <c r="Y1534" s="58">
        <v>7363.96</v>
      </c>
      <c r="Z1534" s="58">
        <v>1300.1099999999999</v>
      </c>
      <c r="AA1534" s="58">
        <v>3084.66</v>
      </c>
      <c r="AB1534" s="58">
        <v>266.82660377359002</v>
      </c>
      <c r="AC1534" s="58">
        <v>0</v>
      </c>
      <c r="AD1534" s="58">
        <v>22002.306603773599</v>
      </c>
      <c r="AE1534" s="58">
        <v>3200</v>
      </c>
      <c r="AF1534" s="58">
        <v>0</v>
      </c>
      <c r="AG1534" s="58">
        <v>270.18</v>
      </c>
      <c r="AH1534" s="58">
        <v>300</v>
      </c>
      <c r="AI1534" s="58">
        <v>0</v>
      </c>
      <c r="AJ1534" s="58">
        <v>0</v>
      </c>
      <c r="AK1534" s="58">
        <v>31.09</v>
      </c>
      <c r="AL1534" s="58">
        <v>0</v>
      </c>
      <c r="AM1534" s="58">
        <v>852.69</v>
      </c>
      <c r="AN1534" s="58">
        <v>1085.5</v>
      </c>
      <c r="AO1534" s="58">
        <v>653.32000000000005</v>
      </c>
      <c r="AP1534" s="58">
        <v>0</v>
      </c>
      <c r="AQ1534" s="58">
        <v>150</v>
      </c>
      <c r="AR1534" s="58">
        <v>0</v>
      </c>
      <c r="AS1534" s="58">
        <v>0</v>
      </c>
      <c r="AT1534" s="58">
        <v>0</v>
      </c>
      <c r="AU1534" s="58">
        <v>0</v>
      </c>
      <c r="AV1534" s="58">
        <v>1846.97807220198</v>
      </c>
      <c r="AW1534" s="58">
        <v>8389.7580722019793</v>
      </c>
      <c r="AX1534" s="58">
        <v>2244.5700000000002</v>
      </c>
      <c r="AY1534" s="58">
        <v>6733.71</v>
      </c>
      <c r="AZ1534" s="58">
        <v>8978.2800000000007</v>
      </c>
      <c r="BA1534" s="58">
        <v>-19265.8144382518</v>
      </c>
    </row>
    <row r="1535" spans="1:53">
      <c r="A1535" s="56">
        <v>202409</v>
      </c>
      <c r="B1535" s="56" t="s">
        <v>532</v>
      </c>
      <c r="C1535" s="56" t="s">
        <v>234</v>
      </c>
      <c r="D1535" s="56" t="s">
        <v>233</v>
      </c>
      <c r="E1535" s="62" t="str">
        <f>VLOOKUP(C1535,'[2]2024年门店-截止10.31'!A:C,3,0)</f>
        <v>营业</v>
      </c>
      <c r="F1535" s="63">
        <f>VLOOKUP(C1535,[2]面积!A:B,2,0)</f>
        <v>39</v>
      </c>
      <c r="G1535" s="57" t="str">
        <f>IF(OR(E1535="营业",E1535="装修中"),VLOOKUP(C1535,[2]当前组织架构!C:H,6,0),"")</f>
        <v>江远洋</v>
      </c>
      <c r="H1535" s="57" t="str">
        <f>IF(OR(E1535="营业",E1535="装修中"),VLOOKUP(C1535,[2]当前组织架构!C:H,5,0),"")</f>
        <v>郭静</v>
      </c>
      <c r="I1535" s="58">
        <v>146344.95000000001</v>
      </c>
      <c r="J1535" s="58">
        <v>4262.47</v>
      </c>
      <c r="K1535" s="58">
        <v>142082.48000000001</v>
      </c>
      <c r="L1535" s="58">
        <v>7387.62</v>
      </c>
      <c r="M1535" s="58">
        <v>9906.6</v>
      </c>
      <c r="N1535" s="58">
        <v>8585.11</v>
      </c>
      <c r="O1535" s="58">
        <v>22978.400000000001</v>
      </c>
      <c r="P1535" s="58">
        <v>0</v>
      </c>
      <c r="Q1535" s="58">
        <v>-203.833189638422</v>
      </c>
      <c r="R1535" s="58">
        <v>48653.896810361599</v>
      </c>
      <c r="S1535" s="58">
        <v>18952.758221162301</v>
      </c>
      <c r="T1535" s="58">
        <v>351.2</v>
      </c>
      <c r="U1535" s="58">
        <v>1411.06</v>
      </c>
      <c r="V1535" s="58">
        <v>69368.915031523895</v>
      </c>
      <c r="W1535" s="58">
        <v>72713.564968476203</v>
      </c>
      <c r="X1535" s="58">
        <v>20711.25</v>
      </c>
      <c r="Y1535" s="58">
        <v>1962.05</v>
      </c>
      <c r="Z1535" s="58">
        <v>3643.25</v>
      </c>
      <c r="AA1535" s="58">
        <v>5439.28</v>
      </c>
      <c r="AB1535" s="58">
        <v>451.46716981131999</v>
      </c>
      <c r="AC1535" s="58">
        <v>0</v>
      </c>
      <c r="AD1535" s="58">
        <v>32207.2971698113</v>
      </c>
      <c r="AE1535" s="58">
        <v>3237.63</v>
      </c>
      <c r="AF1535" s="58">
        <v>0</v>
      </c>
      <c r="AG1535" s="58">
        <v>275.95</v>
      </c>
      <c r="AH1535" s="58">
        <v>300</v>
      </c>
      <c r="AI1535" s="58">
        <v>0</v>
      </c>
      <c r="AJ1535" s="58">
        <v>162.01</v>
      </c>
      <c r="AK1535" s="58">
        <v>26.34</v>
      </c>
      <c r="AL1535" s="58">
        <v>0</v>
      </c>
      <c r="AM1535" s="58">
        <v>768.85</v>
      </c>
      <c r="AN1535" s="58">
        <v>1996.31</v>
      </c>
      <c r="AO1535" s="58">
        <v>511.07</v>
      </c>
      <c r="AP1535" s="58">
        <v>0</v>
      </c>
      <c r="AQ1535" s="58">
        <v>350</v>
      </c>
      <c r="AR1535" s="58">
        <v>0</v>
      </c>
      <c r="AS1535" s="58">
        <v>0</v>
      </c>
      <c r="AT1535" s="58">
        <v>0</v>
      </c>
      <c r="AU1535" s="58">
        <v>0</v>
      </c>
      <c r="AV1535" s="58">
        <v>1692.65604094427</v>
      </c>
      <c r="AW1535" s="58">
        <v>9320.8160409442698</v>
      </c>
      <c r="AX1535" s="58">
        <v>14774.64</v>
      </c>
      <c r="AY1535" s="58">
        <v>2730</v>
      </c>
      <c r="AZ1535" s="58">
        <v>17504.64</v>
      </c>
      <c r="BA1535" s="58">
        <v>13680.811757720599</v>
      </c>
    </row>
    <row r="1536" spans="1:53">
      <c r="A1536" s="56">
        <v>202409</v>
      </c>
      <c r="B1536" s="56" t="s">
        <v>532</v>
      </c>
      <c r="C1536" s="56" t="s">
        <v>236</v>
      </c>
      <c r="D1536" s="56" t="s">
        <v>235</v>
      </c>
      <c r="E1536" s="62" t="str">
        <f>VLOOKUP(C1536,'[2]2024年门店-截止10.31'!A:C,3,0)</f>
        <v>营业</v>
      </c>
      <c r="F1536" s="63">
        <f>VLOOKUP(C1536,[2]面积!A:B,2,0)</f>
        <v>65</v>
      </c>
      <c r="G1536" s="57" t="str">
        <f>IF(OR(E1536="营业",E1536="装修中"),VLOOKUP(C1536,[2]当前组织架构!C:H,6,0),"")</f>
        <v>江远洋</v>
      </c>
      <c r="H1536" s="57" t="str">
        <f>IF(OR(E1536="营业",E1536="装修中"),VLOOKUP(C1536,[2]当前组织架构!C:H,5,0),"")</f>
        <v>郭静</v>
      </c>
      <c r="I1536" s="58">
        <v>164308.65</v>
      </c>
      <c r="J1536" s="58">
        <v>4785.6899999999996</v>
      </c>
      <c r="K1536" s="58">
        <v>159522.96</v>
      </c>
      <c r="L1536" s="58">
        <v>8054.35</v>
      </c>
      <c r="M1536" s="58">
        <v>7103.63</v>
      </c>
      <c r="N1536" s="58">
        <v>6762.6</v>
      </c>
      <c r="O1536" s="58">
        <v>22544.62</v>
      </c>
      <c r="P1536" s="58">
        <v>0</v>
      </c>
      <c r="Q1536" s="58">
        <v>-185.50766775104699</v>
      </c>
      <c r="R1536" s="58">
        <v>44279.692332248997</v>
      </c>
      <c r="S1536" s="58">
        <v>18005.249767378999</v>
      </c>
      <c r="T1536" s="58">
        <v>372.68</v>
      </c>
      <c r="U1536" s="58">
        <v>1404.45</v>
      </c>
      <c r="V1536" s="58">
        <v>64062.072099627898</v>
      </c>
      <c r="W1536" s="58">
        <v>95460.887900372094</v>
      </c>
      <c r="X1536" s="58">
        <v>24658.03</v>
      </c>
      <c r="Y1536" s="58">
        <v>2018.3</v>
      </c>
      <c r="Z1536" s="58">
        <v>2127.64</v>
      </c>
      <c r="AA1536" s="58">
        <v>6007.35</v>
      </c>
      <c r="AB1536" s="58">
        <v>445.91377358491002</v>
      </c>
      <c r="AC1536" s="58">
        <v>0</v>
      </c>
      <c r="AD1536" s="58">
        <v>35257.2337735849</v>
      </c>
      <c r="AE1536" s="58">
        <v>6213.44</v>
      </c>
      <c r="AF1536" s="58">
        <v>0</v>
      </c>
      <c r="AG1536" s="58">
        <v>458.85</v>
      </c>
      <c r="AH1536" s="58">
        <v>160</v>
      </c>
      <c r="AI1536" s="58">
        <v>0</v>
      </c>
      <c r="AJ1536" s="58">
        <v>555.58000000000004</v>
      </c>
      <c r="AK1536" s="58">
        <v>23.14</v>
      </c>
      <c r="AL1536" s="58">
        <v>0</v>
      </c>
      <c r="AM1536" s="58">
        <v>1087.92</v>
      </c>
      <c r="AN1536" s="58">
        <v>2122.38</v>
      </c>
      <c r="AO1536" s="58">
        <v>368.83</v>
      </c>
      <c r="AP1536" s="58">
        <v>0</v>
      </c>
      <c r="AQ1536" s="58">
        <v>350</v>
      </c>
      <c r="AR1536" s="58">
        <v>0</v>
      </c>
      <c r="AS1536" s="58">
        <v>0</v>
      </c>
      <c r="AT1536" s="58">
        <v>0</v>
      </c>
      <c r="AU1536" s="58">
        <v>0</v>
      </c>
      <c r="AV1536" s="58">
        <v>1692.65604094427</v>
      </c>
      <c r="AW1536" s="58">
        <v>13032.7960409443</v>
      </c>
      <c r="AX1536" s="58">
        <v>19500</v>
      </c>
      <c r="AY1536" s="58">
        <v>5850.63</v>
      </c>
      <c r="AZ1536" s="58">
        <v>25350.63</v>
      </c>
      <c r="BA1536" s="58">
        <v>21820.2280858429</v>
      </c>
    </row>
    <row r="1537" spans="1:53">
      <c r="A1537" s="56">
        <v>202409</v>
      </c>
      <c r="B1537" s="56" t="s">
        <v>532</v>
      </c>
      <c r="C1537" s="56" t="s">
        <v>238</v>
      </c>
      <c r="D1537" s="56" t="s">
        <v>237</v>
      </c>
      <c r="E1537" s="62" t="str">
        <f>VLOOKUP(C1537,'[2]2024年门店-截止10.31'!A:C,3,0)</f>
        <v>营业</v>
      </c>
      <c r="F1537" s="63">
        <f>VLOOKUP(C1537,[2]面积!A:B,2,0)</f>
        <v>65</v>
      </c>
      <c r="G1537" s="57" t="str">
        <f>IF(OR(E1537="营业",E1537="装修中"),VLOOKUP(C1537,[2]当前组织架构!C:H,6,0),"")</f>
        <v>江远洋</v>
      </c>
      <c r="H1537" s="57" t="str">
        <f>IF(OR(E1537="营业",E1537="装修中"),VLOOKUP(C1537,[2]当前组织架构!C:H,5,0),"")</f>
        <v>郭静</v>
      </c>
      <c r="I1537" s="58">
        <v>116129.86</v>
      </c>
      <c r="J1537" s="58">
        <v>3382.42</v>
      </c>
      <c r="K1537" s="58">
        <v>112747.44</v>
      </c>
      <c r="L1537" s="58">
        <v>5770.91</v>
      </c>
      <c r="M1537" s="58">
        <v>5434.68</v>
      </c>
      <c r="N1537" s="58">
        <v>3482.76</v>
      </c>
      <c r="O1537" s="58">
        <v>16154</v>
      </c>
      <c r="P1537" s="58">
        <v>0</v>
      </c>
      <c r="Q1537" s="58">
        <v>-128.67348885109101</v>
      </c>
      <c r="R1537" s="58">
        <v>30713.6765111489</v>
      </c>
      <c r="S1537" s="58">
        <v>12728.3007366402</v>
      </c>
      <c r="T1537" s="58">
        <v>315.56</v>
      </c>
      <c r="U1537" s="58">
        <v>4567.8599999999997</v>
      </c>
      <c r="V1537" s="58">
        <v>48325.397247789202</v>
      </c>
      <c r="W1537" s="58">
        <v>64422.042752210902</v>
      </c>
      <c r="X1537" s="58">
        <v>14507.74</v>
      </c>
      <c r="Y1537" s="58">
        <v>3196.16</v>
      </c>
      <c r="Z1537" s="58">
        <v>1720.26</v>
      </c>
      <c r="AA1537" s="58">
        <v>4192.45</v>
      </c>
      <c r="AB1537" s="58">
        <v>393.26075471697999</v>
      </c>
      <c r="AC1537" s="58">
        <v>0</v>
      </c>
      <c r="AD1537" s="58">
        <v>24009.870754717002</v>
      </c>
      <c r="AE1537" s="58">
        <v>3990.24</v>
      </c>
      <c r="AF1537" s="58">
        <v>0</v>
      </c>
      <c r="AG1537" s="58">
        <v>199.05</v>
      </c>
      <c r="AH1537" s="58">
        <v>214.2</v>
      </c>
      <c r="AI1537" s="58">
        <v>0</v>
      </c>
      <c r="AJ1537" s="58">
        <v>0</v>
      </c>
      <c r="AK1537" s="58">
        <v>39.770000000000003</v>
      </c>
      <c r="AL1537" s="58">
        <v>0</v>
      </c>
      <c r="AM1537" s="58">
        <v>457.39</v>
      </c>
      <c r="AN1537" s="58">
        <v>1613.73</v>
      </c>
      <c r="AO1537" s="58">
        <v>324.99</v>
      </c>
      <c r="AP1537" s="58">
        <v>0</v>
      </c>
      <c r="AQ1537" s="58">
        <v>622</v>
      </c>
      <c r="AR1537" s="58">
        <v>0</v>
      </c>
      <c r="AS1537" s="58">
        <v>0</v>
      </c>
      <c r="AT1537" s="58">
        <v>0</v>
      </c>
      <c r="AU1537" s="58">
        <v>0</v>
      </c>
      <c r="AV1537" s="58">
        <v>1692.65604094427</v>
      </c>
      <c r="AW1537" s="58">
        <v>9154.0260409442708</v>
      </c>
      <c r="AX1537" s="58">
        <v>18850</v>
      </c>
      <c r="AY1537" s="58">
        <v>4550</v>
      </c>
      <c r="AZ1537" s="58">
        <v>23400</v>
      </c>
      <c r="BA1537" s="58">
        <v>7858.1459565496298</v>
      </c>
    </row>
    <row r="1538" spans="1:53">
      <c r="A1538" s="56">
        <v>202409</v>
      </c>
      <c r="B1538" s="56" t="s">
        <v>532</v>
      </c>
      <c r="C1538" s="56" t="s">
        <v>240</v>
      </c>
      <c r="D1538" s="56" t="s">
        <v>239</v>
      </c>
      <c r="E1538" s="62" t="str">
        <f>VLOOKUP(C1538,'[2]2024年门店-截止10.31'!A:C,3,0)</f>
        <v>已闭店</v>
      </c>
      <c r="F1538" s="63">
        <f>VLOOKUP(C1538,[2]面积!A:B,2,0)</f>
        <v>56</v>
      </c>
      <c r="G1538" s="57" t="str">
        <f>IF(OR(E1538="营业",E1538="装修中"),VLOOKUP(C1538,[2]当前组织架构!C:H,6,0),"")</f>
        <v/>
      </c>
      <c r="H1538" s="57" t="str">
        <f>IF(OR(E1538="营业",E1538="装修中"),VLOOKUP(C1538,[2]当前组织架构!C:H,5,0),"")</f>
        <v/>
      </c>
      <c r="I1538" s="58">
        <v>115735.63</v>
      </c>
      <c r="J1538" s="58">
        <v>3370.94</v>
      </c>
      <c r="K1538" s="58">
        <v>112364.69</v>
      </c>
      <c r="L1538" s="58">
        <v>5369.63</v>
      </c>
      <c r="M1538" s="58">
        <v>5740.83</v>
      </c>
      <c r="N1538" s="58">
        <v>5798.63</v>
      </c>
      <c r="O1538" s="58">
        <v>16672.55</v>
      </c>
      <c r="P1538" s="58">
        <v>0</v>
      </c>
      <c r="Q1538" s="58">
        <v>-140.10173609148899</v>
      </c>
      <c r="R1538" s="58">
        <v>33441.5382639085</v>
      </c>
      <c r="S1538" s="58">
        <v>13434.148097814301</v>
      </c>
      <c r="T1538" s="58">
        <v>267.36</v>
      </c>
      <c r="U1538" s="58">
        <v>4953.66</v>
      </c>
      <c r="V1538" s="58">
        <v>52096.706361722798</v>
      </c>
      <c r="W1538" s="58">
        <v>60267.983638277197</v>
      </c>
      <c r="X1538" s="58">
        <v>15974.58</v>
      </c>
      <c r="Y1538" s="58">
        <v>2911.51</v>
      </c>
      <c r="Z1538" s="58">
        <v>562.46</v>
      </c>
      <c r="AA1538" s="58">
        <v>5088.7</v>
      </c>
      <c r="AB1538" s="58">
        <v>297.21301886792003</v>
      </c>
      <c r="AC1538" s="58">
        <v>0</v>
      </c>
      <c r="AD1538" s="58">
        <v>24834.4630188679</v>
      </c>
      <c r="AE1538" s="58">
        <v>3467.47</v>
      </c>
      <c r="AF1538" s="58">
        <v>0</v>
      </c>
      <c r="AG1538" s="58">
        <v>194.61</v>
      </c>
      <c r="AH1538" s="58">
        <v>243</v>
      </c>
      <c r="AI1538" s="58">
        <v>0</v>
      </c>
      <c r="AJ1538" s="58">
        <v>0</v>
      </c>
      <c r="AK1538" s="58">
        <v>27.22</v>
      </c>
      <c r="AL1538" s="58">
        <v>0</v>
      </c>
      <c r="AM1538" s="58">
        <v>678.41</v>
      </c>
      <c r="AN1538" s="58">
        <v>1680.61</v>
      </c>
      <c r="AO1538" s="58">
        <v>522.15</v>
      </c>
      <c r="AP1538" s="58">
        <v>0</v>
      </c>
      <c r="AQ1538" s="58">
        <v>350</v>
      </c>
      <c r="AR1538" s="58">
        <v>0</v>
      </c>
      <c r="AS1538" s="58">
        <v>0</v>
      </c>
      <c r="AT1538" s="58">
        <v>0</v>
      </c>
      <c r="AU1538" s="58">
        <v>0</v>
      </c>
      <c r="AV1538" s="58">
        <v>1692.65604094427</v>
      </c>
      <c r="AW1538" s="58">
        <v>8856.1260409442693</v>
      </c>
      <c r="AX1538" s="58">
        <v>12942.66</v>
      </c>
      <c r="AY1538" s="58">
        <v>4718.54</v>
      </c>
      <c r="AZ1538" s="58">
        <v>17661.2</v>
      </c>
      <c r="BA1538" s="58">
        <v>8916.1945784650306</v>
      </c>
    </row>
    <row r="1539" spans="1:53">
      <c r="A1539" s="56">
        <v>202409</v>
      </c>
      <c r="B1539" s="56" t="s">
        <v>532</v>
      </c>
      <c r="C1539" s="56" t="s">
        <v>242</v>
      </c>
      <c r="D1539" s="56" t="s">
        <v>241</v>
      </c>
      <c r="E1539" s="62" t="str">
        <f>VLOOKUP(C1539,'[2]2024年门店-截止10.31'!A:C,3,0)</f>
        <v>营业</v>
      </c>
      <c r="F1539" s="63">
        <f>VLOOKUP(C1539,[2]面积!A:B,2,0)</f>
        <v>60.46</v>
      </c>
      <c r="G1539" s="57" t="str">
        <f>IF(OR(E1539="营业",E1539="装修中"),VLOOKUP(C1539,[2]当前组织架构!C:H,6,0),"")</f>
        <v>江远洋</v>
      </c>
      <c r="H1539" s="57" t="str">
        <f>IF(OR(E1539="营业",E1539="装修中"),VLOOKUP(C1539,[2]当前组织架构!C:H,5,0),"")</f>
        <v>郭静</v>
      </c>
      <c r="I1539" s="58">
        <v>111420.09</v>
      </c>
      <c r="J1539" s="58">
        <v>3245.25</v>
      </c>
      <c r="K1539" s="58">
        <v>108174.84</v>
      </c>
      <c r="L1539" s="58">
        <v>5753.07</v>
      </c>
      <c r="M1539" s="58">
        <v>6352.22</v>
      </c>
      <c r="N1539" s="58">
        <v>6004.85</v>
      </c>
      <c r="O1539" s="58">
        <v>18025.59</v>
      </c>
      <c r="P1539" s="58">
        <v>0</v>
      </c>
      <c r="Q1539" s="58">
        <v>-150.75733370774299</v>
      </c>
      <c r="R1539" s="58">
        <v>35984.972666292299</v>
      </c>
      <c r="S1539" s="58">
        <v>14495.288438723301</v>
      </c>
      <c r="T1539" s="58">
        <v>284.95999999999998</v>
      </c>
      <c r="U1539" s="58">
        <v>1889.43</v>
      </c>
      <c r="V1539" s="58">
        <v>52654.651105015597</v>
      </c>
      <c r="W1539" s="58">
        <v>55520.1888949844</v>
      </c>
      <c r="X1539" s="58">
        <v>18853.39</v>
      </c>
      <c r="Y1539" s="58">
        <v>2715.68</v>
      </c>
      <c r="Z1539" s="58">
        <v>1434.75</v>
      </c>
      <c r="AA1539" s="58">
        <v>4645.72</v>
      </c>
      <c r="AB1539" s="58">
        <v>342.22320754716998</v>
      </c>
      <c r="AC1539" s="58">
        <v>0</v>
      </c>
      <c r="AD1539" s="58">
        <v>27991.763207547199</v>
      </c>
      <c r="AE1539" s="58">
        <v>5544.54</v>
      </c>
      <c r="AF1539" s="58">
        <v>61.67</v>
      </c>
      <c r="AG1539" s="58">
        <v>278.77</v>
      </c>
      <c r="AH1539" s="58">
        <v>550</v>
      </c>
      <c r="AI1539" s="58">
        <v>0</v>
      </c>
      <c r="AJ1539" s="58">
        <v>289.01</v>
      </c>
      <c r="AK1539" s="58">
        <v>37.090000000000003</v>
      </c>
      <c r="AL1539" s="58">
        <v>0</v>
      </c>
      <c r="AM1539" s="58">
        <v>1665.79</v>
      </c>
      <c r="AN1539" s="58">
        <v>2395.33</v>
      </c>
      <c r="AO1539" s="58">
        <v>1255.74</v>
      </c>
      <c r="AP1539" s="58">
        <v>0</v>
      </c>
      <c r="AQ1539" s="58">
        <v>350</v>
      </c>
      <c r="AR1539" s="58">
        <v>0</v>
      </c>
      <c r="AS1539" s="58">
        <v>0</v>
      </c>
      <c r="AT1539" s="58">
        <v>0</v>
      </c>
      <c r="AU1539" s="58">
        <v>0</v>
      </c>
      <c r="AV1539" s="58">
        <v>1692.65604094427</v>
      </c>
      <c r="AW1539" s="58">
        <v>14120.5960409443</v>
      </c>
      <c r="AX1539" s="58">
        <v>14945.71</v>
      </c>
      <c r="AY1539" s="58">
        <v>828</v>
      </c>
      <c r="AZ1539" s="58">
        <v>15773.71</v>
      </c>
      <c r="BA1539" s="58">
        <v>-2365.8803535071002</v>
      </c>
    </row>
    <row r="1540" spans="1:53">
      <c r="A1540" s="56">
        <v>202409</v>
      </c>
      <c r="B1540" s="56" t="s">
        <v>532</v>
      </c>
      <c r="C1540" s="56" t="s">
        <v>244</v>
      </c>
      <c r="D1540" s="56" t="s">
        <v>243</v>
      </c>
      <c r="E1540" s="62" t="str">
        <f>VLOOKUP(C1540,'[2]2024年门店-截止10.31'!A:C,3,0)</f>
        <v>营业</v>
      </c>
      <c r="F1540" s="63">
        <f>VLOOKUP(C1540,[2]面积!A:B,2,0)</f>
        <v>69.319999999999993</v>
      </c>
      <c r="G1540" s="57" t="str">
        <f>IF(OR(E1540="营业",E1540="装修中"),VLOOKUP(C1540,[2]当前组织架构!C:H,6,0),"")</f>
        <v>江远洋</v>
      </c>
      <c r="H1540" s="57" t="str">
        <f>IF(OR(E1540="营业",E1540="装修中"),VLOOKUP(C1540,[2]当前组织架构!C:H,5,0),"")</f>
        <v>郭静</v>
      </c>
      <c r="I1540" s="58">
        <v>122632.63</v>
      </c>
      <c r="J1540" s="58">
        <v>3571.8200000000102</v>
      </c>
      <c r="K1540" s="58">
        <v>119060.81</v>
      </c>
      <c r="L1540" s="58">
        <v>6257.28</v>
      </c>
      <c r="M1540" s="58">
        <v>5960.19</v>
      </c>
      <c r="N1540" s="58">
        <v>5116.1499999999996</v>
      </c>
      <c r="O1540" s="58">
        <v>16956.05</v>
      </c>
      <c r="P1540" s="58">
        <v>0</v>
      </c>
      <c r="Q1540" s="58">
        <v>-143.055618993124</v>
      </c>
      <c r="R1540" s="58">
        <v>34146.614381006897</v>
      </c>
      <c r="S1540" s="58">
        <v>13685.8652974655</v>
      </c>
      <c r="T1540" s="58">
        <v>285.95999999999998</v>
      </c>
      <c r="U1540" s="58">
        <v>1396.9</v>
      </c>
      <c r="V1540" s="58">
        <v>49515.339678472403</v>
      </c>
      <c r="W1540" s="58">
        <v>69545.470321527595</v>
      </c>
      <c r="X1540" s="58">
        <v>19050.009999999998</v>
      </c>
      <c r="Y1540" s="58">
        <v>2374.0500000000002</v>
      </c>
      <c r="Z1540" s="58">
        <v>592.01</v>
      </c>
      <c r="AA1540" s="58">
        <v>3471.82</v>
      </c>
      <c r="AB1540" s="58">
        <v>245.81886792453</v>
      </c>
      <c r="AC1540" s="58">
        <v>0</v>
      </c>
      <c r="AD1540" s="58">
        <v>25733.708867924499</v>
      </c>
      <c r="AE1540" s="58">
        <v>3527.7</v>
      </c>
      <c r="AF1540" s="58">
        <v>0</v>
      </c>
      <c r="AG1540" s="58">
        <v>362.74</v>
      </c>
      <c r="AH1540" s="58">
        <v>170.67</v>
      </c>
      <c r="AI1540" s="58">
        <v>0</v>
      </c>
      <c r="AJ1540" s="58">
        <v>34</v>
      </c>
      <c r="AK1540" s="58">
        <v>35.18</v>
      </c>
      <c r="AL1540" s="58">
        <v>0</v>
      </c>
      <c r="AM1540" s="58">
        <v>734.39</v>
      </c>
      <c r="AN1540" s="58">
        <v>1968.48</v>
      </c>
      <c r="AO1540" s="58">
        <v>347.66</v>
      </c>
      <c r="AP1540" s="58">
        <v>0</v>
      </c>
      <c r="AQ1540" s="58">
        <v>350</v>
      </c>
      <c r="AR1540" s="58">
        <v>0</v>
      </c>
      <c r="AS1540" s="58">
        <v>0</v>
      </c>
      <c r="AT1540" s="58">
        <v>0</v>
      </c>
      <c r="AU1540" s="58">
        <v>0</v>
      </c>
      <c r="AV1540" s="58">
        <v>1692.65604094427</v>
      </c>
      <c r="AW1540" s="58">
        <v>9223.4760409442697</v>
      </c>
      <c r="AX1540" s="58">
        <v>16334.07</v>
      </c>
      <c r="AY1540" s="58">
        <v>11091.2</v>
      </c>
      <c r="AZ1540" s="58">
        <v>27425.27</v>
      </c>
      <c r="BA1540" s="58">
        <v>7163.0154126588304</v>
      </c>
    </row>
    <row r="1541" spans="1:53">
      <c r="A1541" s="56">
        <v>202409</v>
      </c>
      <c r="B1541" s="56" t="s">
        <v>532</v>
      </c>
      <c r="C1541" s="56" t="s">
        <v>246</v>
      </c>
      <c r="D1541" s="56" t="s">
        <v>245</v>
      </c>
      <c r="E1541" s="62" t="str">
        <f>VLOOKUP(C1541,'[2]2024年门店-截止10.31'!A:C,3,0)</f>
        <v>营业</v>
      </c>
      <c r="F1541" s="63">
        <f>VLOOKUP(C1541,[2]面积!A:B,2,0)</f>
        <v>30</v>
      </c>
      <c r="G1541" s="57" t="str">
        <f>IF(OR(E1541="营业",E1541="装修中"),VLOOKUP(C1541,[2]当前组织架构!C:H,6,0),"")</f>
        <v>江远洋</v>
      </c>
      <c r="H1541" s="57" t="str">
        <f>IF(OR(E1541="营业",E1541="装修中"),VLOOKUP(C1541,[2]当前组织架构!C:H,5,0),"")</f>
        <v>郭静</v>
      </c>
      <c r="I1541" s="58">
        <v>108093.73</v>
      </c>
      <c r="J1541" s="58">
        <v>3148.36</v>
      </c>
      <c r="K1541" s="58">
        <v>104945.37</v>
      </c>
      <c r="L1541" s="58">
        <v>5790.24</v>
      </c>
      <c r="M1541" s="58">
        <v>5073.21</v>
      </c>
      <c r="N1541" s="58">
        <v>4999.03</v>
      </c>
      <c r="O1541" s="58">
        <v>16170.28</v>
      </c>
      <c r="P1541" s="58">
        <v>0</v>
      </c>
      <c r="Q1541" s="58">
        <v>-133.639848673323</v>
      </c>
      <c r="R1541" s="58">
        <v>31899.120151326701</v>
      </c>
      <c r="S1541" s="58">
        <v>12938.1431735433</v>
      </c>
      <c r="T1541" s="58">
        <v>357.87</v>
      </c>
      <c r="U1541" s="58">
        <v>1394.07</v>
      </c>
      <c r="V1541" s="58">
        <v>46589.203324870003</v>
      </c>
      <c r="W1541" s="58">
        <v>58356.16667513</v>
      </c>
      <c r="X1541" s="58">
        <v>21566.12</v>
      </c>
      <c r="Y1541" s="58">
        <v>1823.05</v>
      </c>
      <c r="Z1541" s="58">
        <v>1502.37</v>
      </c>
      <c r="AA1541" s="58">
        <v>5384.81</v>
      </c>
      <c r="AB1541" s="58">
        <v>442.23867924528003</v>
      </c>
      <c r="AC1541" s="58">
        <v>0</v>
      </c>
      <c r="AD1541" s="58">
        <v>30718.588679245298</v>
      </c>
      <c r="AE1541" s="58">
        <v>4200</v>
      </c>
      <c r="AF1541" s="58">
        <v>0</v>
      </c>
      <c r="AG1541" s="58">
        <v>399.32</v>
      </c>
      <c r="AH1541" s="58">
        <v>270.5</v>
      </c>
      <c r="AI1541" s="58">
        <v>0</v>
      </c>
      <c r="AJ1541" s="58">
        <v>38.24</v>
      </c>
      <c r="AK1541" s="58">
        <v>26.87</v>
      </c>
      <c r="AL1541" s="58">
        <v>0</v>
      </c>
      <c r="AM1541" s="58">
        <v>1545.63</v>
      </c>
      <c r="AN1541" s="58">
        <v>1304.92</v>
      </c>
      <c r="AO1541" s="58">
        <v>415.33</v>
      </c>
      <c r="AP1541" s="58">
        <v>0</v>
      </c>
      <c r="AQ1541" s="58">
        <v>850</v>
      </c>
      <c r="AR1541" s="58">
        <v>0</v>
      </c>
      <c r="AS1541" s="58">
        <v>0</v>
      </c>
      <c r="AT1541" s="58">
        <v>0</v>
      </c>
      <c r="AU1541" s="58">
        <v>0</v>
      </c>
      <c r="AV1541" s="58">
        <v>1692.65604094427</v>
      </c>
      <c r="AW1541" s="58">
        <v>10743.4660409443</v>
      </c>
      <c r="AX1541" s="58">
        <v>19619.87</v>
      </c>
      <c r="AY1541" s="58">
        <v>1050</v>
      </c>
      <c r="AZ1541" s="58">
        <v>20669.87</v>
      </c>
      <c r="BA1541" s="58">
        <v>-3775.7580450596001</v>
      </c>
    </row>
    <row r="1542" spans="1:53">
      <c r="A1542" s="56">
        <v>202409</v>
      </c>
      <c r="B1542" s="56" t="s">
        <v>528</v>
      </c>
      <c r="C1542" s="56" t="s">
        <v>250</v>
      </c>
      <c r="D1542" s="56" t="s">
        <v>249</v>
      </c>
      <c r="E1542" s="62" t="str">
        <f>VLOOKUP(C1542,'[2]2024年门店-截止10.31'!A:C,3,0)</f>
        <v>营业</v>
      </c>
      <c r="F1542" s="63">
        <f>VLOOKUP(C1542,[2]面积!A:B,2,0)</f>
        <v>101.71</v>
      </c>
      <c r="G1542" s="57" t="str">
        <f>IF(OR(E1542="营业",E1542="装修中"),VLOOKUP(C1542,[2]当前组织架构!C:H,6,0),"")</f>
        <v>戴斌</v>
      </c>
      <c r="H1542" s="57" t="str">
        <f>IF(OR(E1542="营业",E1542="装修中"),VLOOKUP(C1542,[2]当前组织架构!C:H,5,0),"")</f>
        <v>王炎根</v>
      </c>
      <c r="I1542" s="58">
        <v>96341.55</v>
      </c>
      <c r="J1542" s="58">
        <v>5453.3</v>
      </c>
      <c r="K1542" s="58">
        <v>90888.25</v>
      </c>
      <c r="L1542" s="58">
        <v>4388.05</v>
      </c>
      <c r="M1542" s="58">
        <v>5952.24</v>
      </c>
      <c r="N1542" s="58">
        <v>3250.02</v>
      </c>
      <c r="O1542" s="58">
        <v>12998.99</v>
      </c>
      <c r="P1542" s="58">
        <v>0</v>
      </c>
      <c r="Q1542" s="58">
        <v>-288.07032022478802</v>
      </c>
      <c r="R1542" s="58">
        <v>26301.229679775199</v>
      </c>
      <c r="S1542" s="58">
        <v>6108.9131351042697</v>
      </c>
      <c r="T1542" s="58">
        <v>0</v>
      </c>
      <c r="U1542" s="58">
        <v>2321.36</v>
      </c>
      <c r="V1542" s="58">
        <v>34731.502814879503</v>
      </c>
      <c r="W1542" s="58">
        <v>56156.747185120497</v>
      </c>
      <c r="X1542" s="58">
        <v>18200</v>
      </c>
      <c r="Y1542" s="58">
        <v>2881.81</v>
      </c>
      <c r="Z1542" s="58">
        <v>1703.9</v>
      </c>
      <c r="AA1542" s="58">
        <v>6568.44</v>
      </c>
      <c r="AB1542" s="58">
        <v>446.91603773585001</v>
      </c>
      <c r="AC1542" s="58">
        <v>0</v>
      </c>
      <c r="AD1542" s="58">
        <v>29801.066037735902</v>
      </c>
      <c r="AE1542" s="58">
        <v>4500</v>
      </c>
      <c r="AF1542" s="58">
        <v>0</v>
      </c>
      <c r="AG1542" s="58">
        <v>195.22</v>
      </c>
      <c r="AH1542" s="58">
        <v>189</v>
      </c>
      <c r="AI1542" s="58">
        <v>0</v>
      </c>
      <c r="AJ1542" s="58">
        <v>33.630000000000003</v>
      </c>
      <c r="AK1542" s="58">
        <v>34.58</v>
      </c>
      <c r="AL1542" s="58">
        <v>0</v>
      </c>
      <c r="AM1542" s="58">
        <v>668.11</v>
      </c>
      <c r="AN1542" s="58">
        <v>945.07</v>
      </c>
      <c r="AO1542" s="58">
        <v>393.15</v>
      </c>
      <c r="AP1542" s="58">
        <v>0</v>
      </c>
      <c r="AQ1542" s="58">
        <v>44</v>
      </c>
      <c r="AR1542" s="58">
        <v>0</v>
      </c>
      <c r="AS1542" s="58">
        <v>0</v>
      </c>
      <c r="AT1542" s="58">
        <v>0</v>
      </c>
      <c r="AU1542" s="58">
        <v>0</v>
      </c>
      <c r="AV1542" s="58">
        <v>1855.7724685331</v>
      </c>
      <c r="AW1542" s="58">
        <v>8858.5324685330997</v>
      </c>
      <c r="AX1542" s="58">
        <v>17301.352380952401</v>
      </c>
      <c r="AY1542" s="58">
        <v>4605.7358490566003</v>
      </c>
      <c r="AZ1542" s="58">
        <v>21907.088230009002</v>
      </c>
      <c r="BA1542" s="58">
        <v>-4409.9395511575103</v>
      </c>
    </row>
    <row r="1543" spans="1:53">
      <c r="A1543" s="56">
        <v>202409</v>
      </c>
      <c r="B1543" s="56" t="s">
        <v>528</v>
      </c>
      <c r="C1543" s="56" t="s">
        <v>254</v>
      </c>
      <c r="D1543" s="56" t="s">
        <v>253</v>
      </c>
      <c r="E1543" s="62" t="str">
        <f>VLOOKUP(C1543,'[2]2024年门店-截止10.31'!A:C,3,0)</f>
        <v>营业</v>
      </c>
      <c r="F1543" s="63">
        <f>VLOOKUP(C1543,[2]面积!A:B,2,0)</f>
        <v>76</v>
      </c>
      <c r="G1543" s="57" t="str">
        <f>IF(OR(E1543="营业",E1543="装修中"),VLOOKUP(C1543,[2]当前组织架构!C:H,6,0),"")</f>
        <v>戴斌</v>
      </c>
      <c r="H1543" s="57" t="str">
        <f>IF(OR(E1543="营业",E1543="装修中"),VLOOKUP(C1543,[2]当前组织架构!C:H,5,0),"")</f>
        <v>王炎根</v>
      </c>
      <c r="I1543" s="58">
        <v>115542.77</v>
      </c>
      <c r="J1543" s="58">
        <v>6540.16</v>
      </c>
      <c r="K1543" s="58">
        <v>109002.61</v>
      </c>
      <c r="L1543" s="58">
        <v>5658.6</v>
      </c>
      <c r="M1543" s="58">
        <v>5537.79</v>
      </c>
      <c r="N1543" s="58">
        <v>4810.37</v>
      </c>
      <c r="O1543" s="58">
        <v>15902.88</v>
      </c>
      <c r="P1543" s="58">
        <v>0</v>
      </c>
      <c r="Q1543" s="58">
        <v>-345.71125276173899</v>
      </c>
      <c r="R1543" s="58">
        <v>31563.9287472383</v>
      </c>
      <c r="S1543" s="58">
        <v>7416.4338069088599</v>
      </c>
      <c r="T1543" s="58">
        <v>0</v>
      </c>
      <c r="U1543" s="58">
        <v>5611.05</v>
      </c>
      <c r="V1543" s="58">
        <v>44591.4125541471</v>
      </c>
      <c r="W1543" s="58">
        <v>64411.1974458529</v>
      </c>
      <c r="X1543" s="58">
        <v>21759</v>
      </c>
      <c r="Y1543" s="58">
        <v>2671.95</v>
      </c>
      <c r="Z1543" s="58">
        <v>1803.47</v>
      </c>
      <c r="AA1543" s="58">
        <v>4943.26</v>
      </c>
      <c r="AB1543" s="58">
        <v>340.38603773584998</v>
      </c>
      <c r="AC1543" s="58">
        <v>0</v>
      </c>
      <c r="AD1543" s="58">
        <v>31518.066037735902</v>
      </c>
      <c r="AE1543" s="58">
        <v>5107.8</v>
      </c>
      <c r="AF1543" s="58">
        <v>0</v>
      </c>
      <c r="AG1543" s="58">
        <v>93.6</v>
      </c>
      <c r="AH1543" s="58">
        <v>93.33</v>
      </c>
      <c r="AI1543" s="58">
        <v>0</v>
      </c>
      <c r="AJ1543" s="58">
        <v>0</v>
      </c>
      <c r="AK1543" s="58">
        <v>38.9</v>
      </c>
      <c r="AL1543" s="58">
        <v>0</v>
      </c>
      <c r="AM1543" s="58">
        <v>587.70000000000005</v>
      </c>
      <c r="AN1543" s="58">
        <v>1002.78</v>
      </c>
      <c r="AO1543" s="58">
        <v>314.20999999999998</v>
      </c>
      <c r="AP1543" s="58">
        <v>0</v>
      </c>
      <c r="AQ1543" s="58">
        <v>0</v>
      </c>
      <c r="AR1543" s="58">
        <v>0</v>
      </c>
      <c r="AS1543" s="58">
        <v>0</v>
      </c>
      <c r="AT1543" s="58">
        <v>0</v>
      </c>
      <c r="AU1543" s="58">
        <v>0</v>
      </c>
      <c r="AV1543" s="58">
        <v>1855.7724685331</v>
      </c>
      <c r="AW1543" s="58">
        <v>9094.0924685330992</v>
      </c>
      <c r="AX1543" s="58">
        <v>23929.142857142899</v>
      </c>
      <c r="AY1543" s="58">
        <v>4361.6320754716999</v>
      </c>
      <c r="AZ1543" s="58">
        <v>28290.7749326146</v>
      </c>
      <c r="BA1543" s="58">
        <v>-4491.7359930307002</v>
      </c>
    </row>
    <row r="1544" spans="1:53">
      <c r="A1544" s="56">
        <v>202409</v>
      </c>
      <c r="B1544" s="56" t="s">
        <v>528</v>
      </c>
      <c r="C1544" s="56" t="s">
        <v>256</v>
      </c>
      <c r="D1544" s="56" t="s">
        <v>255</v>
      </c>
      <c r="E1544" s="62" t="str">
        <f>VLOOKUP(C1544,'[2]2024年门店-截止10.31'!A:C,3,0)</f>
        <v>营业</v>
      </c>
      <c r="F1544" s="63">
        <f>VLOOKUP(C1544,[2]面积!A:B,2,0)</f>
        <v>73</v>
      </c>
      <c r="G1544" s="57" t="str">
        <f>IF(OR(E1544="营业",E1544="装修中"),VLOOKUP(C1544,[2]当前组织架构!C:H,6,0),"")</f>
        <v>戴斌</v>
      </c>
      <c r="H1544" s="57" t="str">
        <f>IF(OR(E1544="营业",E1544="装修中"),VLOOKUP(C1544,[2]当前组织架构!C:H,5,0),"")</f>
        <v>王炎根</v>
      </c>
      <c r="I1544" s="58">
        <v>88747.839999999997</v>
      </c>
      <c r="J1544" s="58">
        <v>5023.45999999999</v>
      </c>
      <c r="K1544" s="58">
        <v>83724.38</v>
      </c>
      <c r="L1544" s="58">
        <v>4958.08</v>
      </c>
      <c r="M1544" s="58">
        <v>5275.47</v>
      </c>
      <c r="N1544" s="58">
        <v>2709.15</v>
      </c>
      <c r="O1544" s="58">
        <v>12318.22</v>
      </c>
      <c r="P1544" s="58">
        <v>0</v>
      </c>
      <c r="Q1544" s="58">
        <v>-273.67855917879598</v>
      </c>
      <c r="R1544" s="58">
        <v>24987.241440821199</v>
      </c>
      <c r="S1544" s="58">
        <v>5794.90102754285</v>
      </c>
      <c r="T1544" s="58">
        <v>0</v>
      </c>
      <c r="U1544" s="58">
        <v>11124.3</v>
      </c>
      <c r="V1544" s="58">
        <v>41906.442468364097</v>
      </c>
      <c r="W1544" s="58">
        <v>41817.937531636002</v>
      </c>
      <c r="X1544" s="58">
        <v>18202</v>
      </c>
      <c r="Y1544" s="58">
        <v>3126.52</v>
      </c>
      <c r="Z1544" s="58">
        <v>1173.69</v>
      </c>
      <c r="AA1544" s="58">
        <v>4607.1899999999996</v>
      </c>
      <c r="AB1544" s="58">
        <v>1542.8390566037699</v>
      </c>
      <c r="AC1544" s="58">
        <v>0</v>
      </c>
      <c r="AD1544" s="58">
        <v>28652.239056603801</v>
      </c>
      <c r="AE1544" s="58">
        <v>8558</v>
      </c>
      <c r="AF1544" s="58">
        <v>0</v>
      </c>
      <c r="AG1544" s="58">
        <v>286.98</v>
      </c>
      <c r="AH1544" s="58">
        <v>66.67</v>
      </c>
      <c r="AI1544" s="58">
        <v>0</v>
      </c>
      <c r="AJ1544" s="58">
        <v>33.630000000000003</v>
      </c>
      <c r="AK1544" s="58">
        <v>30.08</v>
      </c>
      <c r="AL1544" s="58">
        <v>0</v>
      </c>
      <c r="AM1544" s="58">
        <v>546.44000000000005</v>
      </c>
      <c r="AN1544" s="58">
        <v>997.48</v>
      </c>
      <c r="AO1544" s="58">
        <v>283.63</v>
      </c>
      <c r="AP1544" s="58">
        <v>0</v>
      </c>
      <c r="AQ1544" s="58">
        <v>0</v>
      </c>
      <c r="AR1544" s="58">
        <v>0</v>
      </c>
      <c r="AS1544" s="58">
        <v>0</v>
      </c>
      <c r="AT1544" s="58">
        <v>0</v>
      </c>
      <c r="AU1544" s="58">
        <v>0</v>
      </c>
      <c r="AV1544" s="58">
        <v>1855.7724685331</v>
      </c>
      <c r="AW1544" s="58">
        <v>12658.682468533099</v>
      </c>
      <c r="AX1544" s="58">
        <v>14256.342857142899</v>
      </c>
      <c r="AY1544" s="58">
        <v>3142.0754716981101</v>
      </c>
      <c r="AZ1544" s="58">
        <v>17398.418328840999</v>
      </c>
      <c r="BA1544" s="58">
        <v>-16891.402322341899</v>
      </c>
    </row>
    <row r="1545" spans="1:53">
      <c r="A1545" s="56">
        <v>202409</v>
      </c>
      <c r="B1545" s="56" t="s">
        <v>528</v>
      </c>
      <c r="C1545" s="56" t="s">
        <v>258</v>
      </c>
      <c r="D1545" s="56" t="s">
        <v>257</v>
      </c>
      <c r="E1545" s="62" t="str">
        <f>VLOOKUP(C1545,'[2]2024年门店-截止10.31'!A:C,3,0)</f>
        <v>营业</v>
      </c>
      <c r="F1545" s="63">
        <f>VLOOKUP(C1545,[2]面积!A:B,2,0)</f>
        <v>60.05</v>
      </c>
      <c r="G1545" s="57" t="str">
        <f>IF(OR(E1545="营业",E1545="装修中"),VLOOKUP(C1545,[2]当前组织架构!C:H,6,0),"")</f>
        <v>江远洋</v>
      </c>
      <c r="H1545" s="57" t="str">
        <f>IF(OR(E1545="营业",E1545="装修中"),VLOOKUP(C1545,[2]当前组织架构!C:H,5,0),"")</f>
        <v>严彪</v>
      </c>
      <c r="I1545" s="58">
        <v>87718.42</v>
      </c>
      <c r="J1545" s="58">
        <v>4965.1899999999996</v>
      </c>
      <c r="K1545" s="58">
        <v>82753.23</v>
      </c>
      <c r="L1545" s="58">
        <v>4656.13</v>
      </c>
      <c r="M1545" s="58">
        <v>3660.07</v>
      </c>
      <c r="N1545" s="58">
        <v>3677.62</v>
      </c>
      <c r="O1545" s="58">
        <v>11156.34</v>
      </c>
      <c r="P1545" s="58">
        <v>0</v>
      </c>
      <c r="Q1545" s="58">
        <v>-250.81043895307801</v>
      </c>
      <c r="R1545" s="58">
        <v>22899.3495610469</v>
      </c>
      <c r="S1545" s="58">
        <v>5273.4051087527196</v>
      </c>
      <c r="T1545" s="58">
        <v>0</v>
      </c>
      <c r="U1545" s="58">
        <v>1796.99</v>
      </c>
      <c r="V1545" s="58">
        <v>29969.744669799598</v>
      </c>
      <c r="W1545" s="58">
        <v>52783.485330200303</v>
      </c>
      <c r="X1545" s="58">
        <v>19103.919999999998</v>
      </c>
      <c r="Y1545" s="58">
        <v>2203.2800000000002</v>
      </c>
      <c r="Z1545" s="58">
        <v>800</v>
      </c>
      <c r="AA1545" s="58">
        <v>1604.88</v>
      </c>
      <c r="AB1545" s="58">
        <v>2287.6220754717001</v>
      </c>
      <c r="AC1545" s="58">
        <v>0</v>
      </c>
      <c r="AD1545" s="58">
        <v>25999.702075471701</v>
      </c>
      <c r="AE1545" s="58">
        <v>7052.16</v>
      </c>
      <c r="AF1545" s="58">
        <v>65.34</v>
      </c>
      <c r="AG1545" s="58">
        <v>146.36000000000001</v>
      </c>
      <c r="AH1545" s="58">
        <v>298.33999999999997</v>
      </c>
      <c r="AI1545" s="58">
        <v>2400</v>
      </c>
      <c r="AJ1545" s="58">
        <v>23.01</v>
      </c>
      <c r="AK1545" s="58">
        <v>50.94</v>
      </c>
      <c r="AL1545" s="58">
        <v>0</v>
      </c>
      <c r="AM1545" s="58">
        <v>958.53</v>
      </c>
      <c r="AN1545" s="58">
        <v>2329.36</v>
      </c>
      <c r="AO1545" s="58">
        <v>229.86</v>
      </c>
      <c r="AP1545" s="58">
        <v>0</v>
      </c>
      <c r="AQ1545" s="58">
        <v>2575</v>
      </c>
      <c r="AR1545" s="58">
        <v>0</v>
      </c>
      <c r="AS1545" s="58">
        <v>0</v>
      </c>
      <c r="AT1545" s="58">
        <v>0</v>
      </c>
      <c r="AU1545" s="58">
        <v>0</v>
      </c>
      <c r="AV1545" s="58">
        <v>2096.9292215372602</v>
      </c>
      <c r="AW1545" s="58">
        <v>18225.8292215373</v>
      </c>
      <c r="AX1545" s="58">
        <v>37853.333333333299</v>
      </c>
      <c r="AY1545" s="58">
        <v>7089.6226415094297</v>
      </c>
      <c r="AZ1545" s="58">
        <v>44942.955974842698</v>
      </c>
      <c r="BA1545" s="58">
        <v>-36385.001941651397</v>
      </c>
    </row>
    <row r="1546" spans="1:53">
      <c r="A1546" s="56">
        <v>202409</v>
      </c>
      <c r="B1546" s="56" t="s">
        <v>528</v>
      </c>
      <c r="C1546" s="56" t="s">
        <v>260</v>
      </c>
      <c r="D1546" s="56" t="s">
        <v>259</v>
      </c>
      <c r="E1546" s="62" t="str">
        <f>VLOOKUP(C1546,'[2]2024年门店-截止10.31'!A:C,3,0)</f>
        <v>营业</v>
      </c>
      <c r="F1546" s="63">
        <f>VLOOKUP(C1546,[2]面积!A:B,2,0)</f>
        <v>81.28</v>
      </c>
      <c r="G1546" s="57" t="str">
        <f>IF(OR(E1546="营业",E1546="装修中"),VLOOKUP(C1546,[2]当前组织架构!C:H,6,0),"")</f>
        <v>江远洋</v>
      </c>
      <c r="H1546" s="57" t="str">
        <f>IF(OR(E1546="营业",E1546="装修中"),VLOOKUP(C1546,[2]当前组织架构!C:H,5,0),"")</f>
        <v>严彪</v>
      </c>
      <c r="I1546" s="58">
        <v>75536.87</v>
      </c>
      <c r="J1546" s="58">
        <v>4275.67</v>
      </c>
      <c r="K1546" s="58">
        <v>71261.2</v>
      </c>
      <c r="L1546" s="58">
        <v>4205.32</v>
      </c>
      <c r="M1546" s="58">
        <v>2867.15</v>
      </c>
      <c r="N1546" s="58">
        <v>2644.52</v>
      </c>
      <c r="O1546" s="58">
        <v>10167.719999999999</v>
      </c>
      <c r="P1546" s="58">
        <v>0</v>
      </c>
      <c r="Q1546" s="58">
        <v>-215.432327187141</v>
      </c>
      <c r="R1546" s="58">
        <v>19669.277672812899</v>
      </c>
      <c r="S1546" s="58">
        <v>4694.0742738346498</v>
      </c>
      <c r="T1546" s="58">
        <v>0</v>
      </c>
      <c r="U1546" s="58">
        <v>1796.04</v>
      </c>
      <c r="V1546" s="58">
        <v>26159.391946647502</v>
      </c>
      <c r="W1546" s="58">
        <v>45101.808053352499</v>
      </c>
      <c r="X1546" s="58">
        <v>10449.299999999999</v>
      </c>
      <c r="Y1546" s="58">
        <v>2632.73</v>
      </c>
      <c r="Z1546" s="58">
        <v>600</v>
      </c>
      <c r="AA1546" s="58">
        <v>-181.13</v>
      </c>
      <c r="AB1546" s="58">
        <v>1602.43</v>
      </c>
      <c r="AC1546" s="58">
        <v>0</v>
      </c>
      <c r="AD1546" s="58">
        <v>15103.33</v>
      </c>
      <c r="AE1546" s="58">
        <v>9066.5</v>
      </c>
      <c r="AF1546" s="58">
        <v>0</v>
      </c>
      <c r="AG1546" s="58">
        <v>509.3</v>
      </c>
      <c r="AH1546" s="58">
        <v>305.10000000000002</v>
      </c>
      <c r="AI1546" s="58">
        <v>1002</v>
      </c>
      <c r="AJ1546" s="58">
        <v>46.02</v>
      </c>
      <c r="AK1546" s="58">
        <v>41.73</v>
      </c>
      <c r="AL1546" s="58">
        <v>0</v>
      </c>
      <c r="AM1546" s="58">
        <v>1462.03</v>
      </c>
      <c r="AN1546" s="58">
        <v>2152.0500000000002</v>
      </c>
      <c r="AO1546" s="58">
        <v>193.14</v>
      </c>
      <c r="AP1546" s="58">
        <v>0</v>
      </c>
      <c r="AQ1546" s="58">
        <v>2981.99</v>
      </c>
      <c r="AR1546" s="58">
        <v>0</v>
      </c>
      <c r="AS1546" s="58">
        <v>0</v>
      </c>
      <c r="AT1546" s="58">
        <v>0</v>
      </c>
      <c r="AU1546" s="58">
        <v>0</v>
      </c>
      <c r="AV1546" s="58">
        <v>2096.9292215372602</v>
      </c>
      <c r="AW1546" s="58">
        <v>19856.789221537299</v>
      </c>
      <c r="AX1546" s="58">
        <v>24771.428571428602</v>
      </c>
      <c r="AY1546" s="58">
        <v>3833.96226415094</v>
      </c>
      <c r="AZ1546" s="58">
        <v>28605.390835579499</v>
      </c>
      <c r="BA1546" s="58">
        <v>-18463.702003764301</v>
      </c>
    </row>
    <row r="1547" spans="1:53">
      <c r="A1547" s="56">
        <v>202409</v>
      </c>
      <c r="B1547" s="56" t="s">
        <v>528</v>
      </c>
      <c r="C1547" s="56" t="s">
        <v>262</v>
      </c>
      <c r="D1547" s="56" t="s">
        <v>261</v>
      </c>
      <c r="E1547" s="62" t="str">
        <f>VLOOKUP(C1547,'[2]2024年门店-截止10.31'!A:C,3,0)</f>
        <v>营业</v>
      </c>
      <c r="F1547" s="63">
        <f>VLOOKUP(C1547,[2]面积!A:B,2,0)</f>
        <v>58</v>
      </c>
      <c r="G1547" s="57" t="str">
        <f>IF(OR(E1547="营业",E1547="装修中"),VLOOKUP(C1547,[2]当前组织架构!C:H,6,0),"")</f>
        <v>江远洋</v>
      </c>
      <c r="H1547" s="57" t="str">
        <f>IF(OR(E1547="营业",E1547="装修中"),VLOOKUP(C1547,[2]当前组织架构!C:H,5,0),"")</f>
        <v>严彪</v>
      </c>
      <c r="I1547" s="58">
        <v>119481.26</v>
      </c>
      <c r="J1547" s="58">
        <v>6763.09</v>
      </c>
      <c r="K1547" s="58">
        <v>112718.17</v>
      </c>
      <c r="L1547" s="58">
        <v>5870.22</v>
      </c>
      <c r="M1547" s="58">
        <v>4671.34</v>
      </c>
      <c r="N1547" s="58">
        <v>3501.49</v>
      </c>
      <c r="O1547" s="58">
        <v>14504.87</v>
      </c>
      <c r="P1547" s="58">
        <v>0</v>
      </c>
      <c r="Q1547" s="58">
        <v>-309.290145139272</v>
      </c>
      <c r="R1547" s="58">
        <v>28238.629854860701</v>
      </c>
      <c r="S1547" s="58">
        <v>6713.1007015620798</v>
      </c>
      <c r="T1547" s="58">
        <v>0</v>
      </c>
      <c r="U1547" s="58">
        <v>1807.36</v>
      </c>
      <c r="V1547" s="58">
        <v>36759.090556422801</v>
      </c>
      <c r="W1547" s="58">
        <v>75959.079443577197</v>
      </c>
      <c r="X1547" s="58">
        <v>24996.41</v>
      </c>
      <c r="Y1547" s="58">
        <v>2813.04</v>
      </c>
      <c r="Z1547" s="58">
        <v>1400</v>
      </c>
      <c r="AA1547" s="58">
        <v>3542.9</v>
      </c>
      <c r="AB1547" s="58">
        <v>1531.57264150943</v>
      </c>
      <c r="AC1547" s="58">
        <v>0</v>
      </c>
      <c r="AD1547" s="58">
        <v>34283.922641509402</v>
      </c>
      <c r="AE1547" s="58">
        <v>3823.78</v>
      </c>
      <c r="AF1547" s="58">
        <v>70</v>
      </c>
      <c r="AG1547" s="58">
        <v>151.51</v>
      </c>
      <c r="AH1547" s="58">
        <v>190.87</v>
      </c>
      <c r="AI1547" s="58">
        <v>902</v>
      </c>
      <c r="AJ1547" s="58">
        <v>76.989999999999995</v>
      </c>
      <c r="AK1547" s="58">
        <v>44.81</v>
      </c>
      <c r="AL1547" s="58">
        <v>0</v>
      </c>
      <c r="AM1547" s="58">
        <v>549</v>
      </c>
      <c r="AN1547" s="58">
        <v>2127.2199999999998</v>
      </c>
      <c r="AO1547" s="58">
        <v>419.59</v>
      </c>
      <c r="AP1547" s="58">
        <v>0</v>
      </c>
      <c r="AQ1547" s="58">
        <v>2750</v>
      </c>
      <c r="AR1547" s="58">
        <v>0</v>
      </c>
      <c r="AS1547" s="58">
        <v>0</v>
      </c>
      <c r="AT1547" s="58">
        <v>0</v>
      </c>
      <c r="AU1547" s="58">
        <v>0</v>
      </c>
      <c r="AV1547" s="58">
        <v>2096.9292215372602</v>
      </c>
      <c r="AW1547" s="58">
        <v>13202.699221537299</v>
      </c>
      <c r="AX1547" s="58">
        <v>30339.9047619048</v>
      </c>
      <c r="AY1547" s="58">
        <v>4784.7358490566003</v>
      </c>
      <c r="AZ1547" s="58">
        <v>35124.640610961404</v>
      </c>
      <c r="BA1547" s="58">
        <v>-6652.1830304309096</v>
      </c>
    </row>
    <row r="1548" spans="1:53">
      <c r="A1548" s="56">
        <v>202409</v>
      </c>
      <c r="B1548" s="56" t="s">
        <v>528</v>
      </c>
      <c r="C1548" s="56" t="s">
        <v>264</v>
      </c>
      <c r="D1548" s="56" t="s">
        <v>263</v>
      </c>
      <c r="E1548" s="62" t="str">
        <f>VLOOKUP(C1548,'[2]2024年门店-截止10.31'!A:C,3,0)</f>
        <v>营业</v>
      </c>
      <c r="F1548" s="63">
        <f>VLOOKUP(C1548,[2]面积!A:B,2,0)</f>
        <v>78</v>
      </c>
      <c r="G1548" s="57" t="str">
        <f>IF(OR(E1548="营业",E1548="装修中"),VLOOKUP(C1548,[2]当前组织架构!C:H,6,0),"")</f>
        <v>江远洋</v>
      </c>
      <c r="H1548" s="57" t="str">
        <f>IF(OR(E1548="营业",E1548="装修中"),VLOOKUP(C1548,[2]当前组织架构!C:H,5,0),"")</f>
        <v>许瑛伦</v>
      </c>
      <c r="I1548" s="58">
        <v>144693.20000000001</v>
      </c>
      <c r="J1548" s="58">
        <v>8190.1800000000203</v>
      </c>
      <c r="K1548" s="58">
        <v>136503.01999999999</v>
      </c>
      <c r="L1548" s="58">
        <v>6597.43</v>
      </c>
      <c r="M1548" s="58">
        <v>5258.15</v>
      </c>
      <c r="N1548" s="58">
        <v>3086.43</v>
      </c>
      <c r="O1548" s="58">
        <v>17936.02</v>
      </c>
      <c r="P1548" s="58">
        <v>0</v>
      </c>
      <c r="Q1548" s="58">
        <v>-356.20285718165502</v>
      </c>
      <c r="R1548" s="58">
        <v>32521.8271428183</v>
      </c>
      <c r="S1548" s="58">
        <v>8077.5059019561504</v>
      </c>
      <c r="T1548" s="58">
        <v>0</v>
      </c>
      <c r="U1548" s="58">
        <v>1796.51</v>
      </c>
      <c r="V1548" s="58">
        <v>42395.843044774498</v>
      </c>
      <c r="W1548" s="58">
        <v>94107.176955225499</v>
      </c>
      <c r="X1548" s="58">
        <v>25012.959999999999</v>
      </c>
      <c r="Y1548" s="58">
        <v>5155.93</v>
      </c>
      <c r="Z1548" s="58">
        <v>1436.51</v>
      </c>
      <c r="AA1548" s="58">
        <v>1785.34</v>
      </c>
      <c r="AB1548" s="58">
        <v>1953.02603773585</v>
      </c>
      <c r="AC1548" s="58">
        <v>0</v>
      </c>
      <c r="AD1548" s="58">
        <v>35343.766037735797</v>
      </c>
      <c r="AE1548" s="58">
        <v>4712.8999999999996</v>
      </c>
      <c r="AF1548" s="58">
        <v>0</v>
      </c>
      <c r="AG1548" s="58">
        <v>36.14</v>
      </c>
      <c r="AH1548" s="58">
        <v>398.1</v>
      </c>
      <c r="AI1548" s="58">
        <v>1495</v>
      </c>
      <c r="AJ1548" s="58">
        <v>419.48</v>
      </c>
      <c r="AK1548" s="58">
        <v>44.81</v>
      </c>
      <c r="AL1548" s="58">
        <v>0</v>
      </c>
      <c r="AM1548" s="58">
        <v>2552.92</v>
      </c>
      <c r="AN1548" s="58">
        <v>1916.38</v>
      </c>
      <c r="AO1548" s="58">
        <v>624.80999999999995</v>
      </c>
      <c r="AP1548" s="58">
        <v>0</v>
      </c>
      <c r="AQ1548" s="58">
        <v>5852.5</v>
      </c>
      <c r="AR1548" s="58">
        <v>0</v>
      </c>
      <c r="AS1548" s="58">
        <v>0</v>
      </c>
      <c r="AT1548" s="58">
        <v>0</v>
      </c>
      <c r="AU1548" s="58">
        <v>0</v>
      </c>
      <c r="AV1548" s="58">
        <v>2482.0200448648702</v>
      </c>
      <c r="AW1548" s="58">
        <v>20535.060044864898</v>
      </c>
      <c r="AX1548" s="58">
        <v>31051.180952381001</v>
      </c>
      <c r="AY1548" s="58">
        <v>6622.64150943396</v>
      </c>
      <c r="AZ1548" s="58">
        <v>37673.822461814998</v>
      </c>
      <c r="BA1548" s="58">
        <v>554.52841080984194</v>
      </c>
    </row>
    <row r="1549" spans="1:53">
      <c r="A1549" s="56">
        <v>202409</v>
      </c>
      <c r="B1549" s="56" t="s">
        <v>528</v>
      </c>
      <c r="C1549" s="56" t="s">
        <v>266</v>
      </c>
      <c r="D1549" s="56" t="s">
        <v>265</v>
      </c>
      <c r="E1549" s="62" t="str">
        <f>VLOOKUP(C1549,'[2]2024年门店-截止10.31'!A:C,3,0)</f>
        <v>营业</v>
      </c>
      <c r="F1549" s="63">
        <f>VLOOKUP(C1549,[2]面积!A:B,2,0)</f>
        <v>178</v>
      </c>
      <c r="G1549" s="57" t="str">
        <f>IF(OR(E1549="营业",E1549="装修中"),VLOOKUP(C1549,[2]当前组织架构!C:H,6,0),"")</f>
        <v>江远洋</v>
      </c>
      <c r="H1549" s="57" t="str">
        <f>IF(OR(E1549="营业",E1549="装修中"),VLOOKUP(C1549,[2]当前组织架构!C:H,5,0),"")</f>
        <v>严彪</v>
      </c>
      <c r="I1549" s="58">
        <v>86213.6</v>
      </c>
      <c r="J1549" s="58">
        <v>4880.0200000000004</v>
      </c>
      <c r="K1549" s="58">
        <v>81333.58</v>
      </c>
      <c r="L1549" s="58">
        <v>4828.09</v>
      </c>
      <c r="M1549" s="58">
        <v>3522.81</v>
      </c>
      <c r="N1549" s="58">
        <v>1708.28</v>
      </c>
      <c r="O1549" s="58">
        <v>11027.64</v>
      </c>
      <c r="P1549" s="58">
        <v>0</v>
      </c>
      <c r="Q1549" s="58">
        <v>-228.456070296039</v>
      </c>
      <c r="R1549" s="58">
        <v>20858.363929703999</v>
      </c>
      <c r="S1549" s="58">
        <v>5046.8102947929201</v>
      </c>
      <c r="T1549" s="58">
        <v>0</v>
      </c>
      <c r="U1549" s="58">
        <v>1780</v>
      </c>
      <c r="V1549" s="58">
        <v>27685.174224496899</v>
      </c>
      <c r="W1549" s="58">
        <v>53648.405775503103</v>
      </c>
      <c r="X1549" s="58">
        <v>19915.5</v>
      </c>
      <c r="Y1549" s="58">
        <v>2688.02</v>
      </c>
      <c r="Z1549" s="58">
        <v>1104.5999999999999</v>
      </c>
      <c r="AA1549" s="58">
        <v>775.82</v>
      </c>
      <c r="AB1549" s="58">
        <v>1891.05</v>
      </c>
      <c r="AC1549" s="58">
        <v>0</v>
      </c>
      <c r="AD1549" s="58">
        <v>26374.99</v>
      </c>
      <c r="AE1549" s="58">
        <v>10352.129999999999</v>
      </c>
      <c r="AF1549" s="58">
        <v>40</v>
      </c>
      <c r="AG1549" s="58">
        <v>158.13</v>
      </c>
      <c r="AH1549" s="58">
        <v>393.3</v>
      </c>
      <c r="AI1549" s="58">
        <v>1116</v>
      </c>
      <c r="AJ1549" s="58">
        <v>14.16</v>
      </c>
      <c r="AK1549" s="58">
        <v>44.81</v>
      </c>
      <c r="AL1549" s="58">
        <v>0</v>
      </c>
      <c r="AM1549" s="58">
        <v>832.75</v>
      </c>
      <c r="AN1549" s="58">
        <v>1796.1</v>
      </c>
      <c r="AO1549" s="58">
        <v>380.57</v>
      </c>
      <c r="AP1549" s="58">
        <v>0</v>
      </c>
      <c r="AQ1549" s="58">
        <v>3659.91</v>
      </c>
      <c r="AR1549" s="58">
        <v>0</v>
      </c>
      <c r="AS1549" s="58">
        <v>0</v>
      </c>
      <c r="AT1549" s="58">
        <v>0</v>
      </c>
      <c r="AU1549" s="58">
        <v>0</v>
      </c>
      <c r="AV1549" s="58">
        <v>2096.9292215372602</v>
      </c>
      <c r="AW1549" s="58">
        <v>20884.789221537299</v>
      </c>
      <c r="AX1549" s="58">
        <v>9102.6095238095204</v>
      </c>
      <c r="AY1549" s="58">
        <v>3730.7264150943402</v>
      </c>
      <c r="AZ1549" s="58">
        <v>12833.3359389039</v>
      </c>
      <c r="BA1549" s="58">
        <v>-6444.7093849380599</v>
      </c>
    </row>
    <row r="1550" spans="1:53">
      <c r="A1550" s="56">
        <v>202409</v>
      </c>
      <c r="B1550" s="56" t="s">
        <v>528</v>
      </c>
      <c r="C1550" s="56" t="s">
        <v>268</v>
      </c>
      <c r="D1550" s="56" t="s">
        <v>267</v>
      </c>
      <c r="E1550" s="62" t="str">
        <f>VLOOKUP(C1550,'[2]2024年门店-截止10.31'!A:C,3,0)</f>
        <v>营业</v>
      </c>
      <c r="F1550" s="63">
        <f>VLOOKUP(C1550,[2]面积!A:B,2,0)</f>
        <v>129</v>
      </c>
      <c r="G1550" s="57" t="str">
        <f>IF(OR(E1550="营业",E1550="装修中"),VLOOKUP(C1550,[2]当前组织架构!C:H,6,0),"")</f>
        <v>江远洋</v>
      </c>
      <c r="H1550" s="57" t="str">
        <f>IF(OR(E1550="营业",E1550="装修中"),VLOOKUP(C1550,[2]当前组织架构!C:H,5,0),"")</f>
        <v>严彪</v>
      </c>
      <c r="I1550" s="58">
        <v>199902.19</v>
      </c>
      <c r="J1550" s="58">
        <v>11315.22</v>
      </c>
      <c r="K1550" s="58">
        <v>188586.97</v>
      </c>
      <c r="L1550" s="58">
        <v>8515.7199999999993</v>
      </c>
      <c r="M1550" s="58">
        <v>7279</v>
      </c>
      <c r="N1550" s="58">
        <v>4395.5</v>
      </c>
      <c r="O1550" s="58">
        <v>23630.74</v>
      </c>
      <c r="P1550" s="58">
        <v>0</v>
      </c>
      <c r="Q1550" s="58">
        <v>-474.759319717241</v>
      </c>
      <c r="R1550" s="58">
        <v>43346.200680282796</v>
      </c>
      <c r="S1550" s="58">
        <v>10688.646951644399</v>
      </c>
      <c r="T1550" s="58">
        <v>0</v>
      </c>
      <c r="U1550" s="58">
        <v>1792.27</v>
      </c>
      <c r="V1550" s="58">
        <v>55827.117631927198</v>
      </c>
      <c r="W1550" s="58">
        <v>132759.85236807301</v>
      </c>
      <c r="X1550" s="58">
        <v>25571.8</v>
      </c>
      <c r="Y1550" s="58">
        <v>6428.73</v>
      </c>
      <c r="Z1550" s="58">
        <v>2920.91</v>
      </c>
      <c r="AA1550" s="58">
        <v>1729.56</v>
      </c>
      <c r="AB1550" s="58">
        <v>2461.2609433962298</v>
      </c>
      <c r="AC1550" s="58">
        <v>0</v>
      </c>
      <c r="AD1550" s="58">
        <v>39112.260943396199</v>
      </c>
      <c r="AE1550" s="58">
        <v>18677.439999999999</v>
      </c>
      <c r="AF1550" s="58">
        <v>0</v>
      </c>
      <c r="AG1550" s="58">
        <v>96.31</v>
      </c>
      <c r="AH1550" s="58">
        <v>190</v>
      </c>
      <c r="AI1550" s="58">
        <v>3741</v>
      </c>
      <c r="AJ1550" s="58">
        <v>46.02</v>
      </c>
      <c r="AK1550" s="58">
        <v>44.81</v>
      </c>
      <c r="AL1550" s="58">
        <v>0</v>
      </c>
      <c r="AM1550" s="58">
        <v>1060.26</v>
      </c>
      <c r="AN1550" s="58">
        <v>2157.63</v>
      </c>
      <c r="AO1550" s="58">
        <v>540.14</v>
      </c>
      <c r="AP1550" s="58">
        <v>0</v>
      </c>
      <c r="AQ1550" s="58">
        <v>7943</v>
      </c>
      <c r="AR1550" s="58">
        <v>0</v>
      </c>
      <c r="AS1550" s="58">
        <v>0</v>
      </c>
      <c r="AT1550" s="58">
        <v>0</v>
      </c>
      <c r="AU1550" s="58">
        <v>0</v>
      </c>
      <c r="AV1550" s="58">
        <v>2096.9292215372602</v>
      </c>
      <c r="AW1550" s="58">
        <v>36593.539221537299</v>
      </c>
      <c r="AX1550" s="58">
        <v>99315</v>
      </c>
      <c r="AY1550" s="58">
        <v>5273.5849056603802</v>
      </c>
      <c r="AZ1550" s="58">
        <v>104588.58490566</v>
      </c>
      <c r="BA1550" s="58">
        <v>-47534.532702520897</v>
      </c>
    </row>
    <row r="1551" spans="1:53">
      <c r="A1551" s="56">
        <v>202409</v>
      </c>
      <c r="B1551" s="56" t="s">
        <v>528</v>
      </c>
      <c r="C1551" s="56" t="s">
        <v>272</v>
      </c>
      <c r="D1551" s="56" t="s">
        <v>271</v>
      </c>
      <c r="E1551" s="62" t="str">
        <f>VLOOKUP(C1551,'[2]2024年门店-截止10.31'!A:C,3,0)</f>
        <v>营业</v>
      </c>
      <c r="F1551" s="63">
        <f>VLOOKUP(C1551,[2]面积!A:B,2,0)</f>
        <v>107.5</v>
      </c>
      <c r="G1551" s="57" t="str">
        <f>IF(OR(E1551="营业",E1551="装修中"),VLOOKUP(C1551,[2]当前组织架构!C:H,6,0),"")</f>
        <v>江远洋</v>
      </c>
      <c r="H1551" s="57" t="str">
        <f>IF(OR(E1551="营业",E1551="装修中"),VLOOKUP(C1551,[2]当前组织架构!C:H,5,0),"")</f>
        <v>许瑛伦</v>
      </c>
      <c r="I1551" s="58">
        <v>84427.6</v>
      </c>
      <c r="J1551" s="58">
        <v>2459.0600000000099</v>
      </c>
      <c r="K1551" s="58">
        <v>81968.539999999994</v>
      </c>
      <c r="L1551" s="58">
        <v>4796.37</v>
      </c>
      <c r="M1551" s="58">
        <v>3521</v>
      </c>
      <c r="N1551" s="58">
        <v>1716.63</v>
      </c>
      <c r="O1551" s="58">
        <v>11221.39</v>
      </c>
      <c r="P1551" s="58">
        <v>0</v>
      </c>
      <c r="Q1551" s="58">
        <v>-230.282369366729</v>
      </c>
      <c r="R1551" s="58">
        <v>21025.107630633302</v>
      </c>
      <c r="S1551" s="58">
        <v>5116.8474902083299</v>
      </c>
      <c r="T1551" s="58">
        <v>261.25</v>
      </c>
      <c r="U1551" s="58">
        <v>2518.2800000000002</v>
      </c>
      <c r="V1551" s="58">
        <v>28921.4851208416</v>
      </c>
      <c r="W1551" s="58">
        <v>53047.054879158401</v>
      </c>
      <c r="X1551" s="58">
        <v>15504</v>
      </c>
      <c r="Y1551" s="58">
        <v>2128.66</v>
      </c>
      <c r="Z1551" s="58">
        <v>1675.62</v>
      </c>
      <c r="AA1551" s="58">
        <v>2186.64</v>
      </c>
      <c r="AB1551" s="58">
        <v>807.737735849057</v>
      </c>
      <c r="AC1551" s="58">
        <v>0</v>
      </c>
      <c r="AD1551" s="58">
        <v>22302.657735849101</v>
      </c>
      <c r="AE1551" s="58">
        <v>8606.0400000000009</v>
      </c>
      <c r="AF1551" s="58">
        <v>95.26</v>
      </c>
      <c r="AG1551" s="58">
        <v>92.42</v>
      </c>
      <c r="AH1551" s="58">
        <v>399</v>
      </c>
      <c r="AI1551" s="58">
        <v>2051.48</v>
      </c>
      <c r="AJ1551" s="58">
        <v>0</v>
      </c>
      <c r="AK1551" s="58">
        <v>44.81</v>
      </c>
      <c r="AL1551" s="58">
        <v>0</v>
      </c>
      <c r="AM1551" s="58">
        <v>1130.92</v>
      </c>
      <c r="AN1551" s="58">
        <v>1690.54</v>
      </c>
      <c r="AO1551" s="58">
        <v>257.29000000000002</v>
      </c>
      <c r="AP1551" s="58">
        <v>0</v>
      </c>
      <c r="AQ1551" s="58">
        <v>1978</v>
      </c>
      <c r="AR1551" s="58">
        <v>0</v>
      </c>
      <c r="AS1551" s="58">
        <v>0</v>
      </c>
      <c r="AT1551" s="58">
        <v>0</v>
      </c>
      <c r="AU1551" s="58">
        <v>0</v>
      </c>
      <c r="AV1551" s="58">
        <v>2482.0200448648702</v>
      </c>
      <c r="AW1551" s="58">
        <v>18827.7800448649</v>
      </c>
      <c r="AX1551" s="58">
        <v>26876</v>
      </c>
      <c r="AY1551" s="58">
        <v>3359.5</v>
      </c>
      <c r="AZ1551" s="58">
        <v>30235.5</v>
      </c>
      <c r="BA1551" s="58">
        <v>-18318.8829015556</v>
      </c>
    </row>
    <row r="1552" spans="1:53">
      <c r="A1552" s="56">
        <v>202409</v>
      </c>
      <c r="B1552" s="56" t="s">
        <v>528</v>
      </c>
      <c r="C1552" s="56" t="s">
        <v>274</v>
      </c>
      <c r="D1552" s="56" t="s">
        <v>273</v>
      </c>
      <c r="E1552" s="62" t="str">
        <f>VLOOKUP(C1552,'[2]2024年门店-截止10.31'!A:C,3,0)</f>
        <v>营业</v>
      </c>
      <c r="F1552" s="63">
        <f>VLOOKUP(C1552,[2]面积!A:B,2,0)</f>
        <v>140.72</v>
      </c>
      <c r="G1552" s="57" t="str">
        <f>IF(OR(E1552="营业",E1552="装修中"),VLOOKUP(C1552,[2]当前组织架构!C:H,6,0),"")</f>
        <v>江远洋</v>
      </c>
      <c r="H1552" s="57" t="str">
        <f>IF(OR(E1552="营业",E1552="装修中"),VLOOKUP(C1552,[2]当前组织架构!C:H,5,0),"")</f>
        <v>许瑛伦</v>
      </c>
      <c r="I1552" s="58">
        <v>155798.85</v>
      </c>
      <c r="J1552" s="58">
        <v>4537.8300000000199</v>
      </c>
      <c r="K1552" s="58">
        <v>151261.01999999999</v>
      </c>
      <c r="L1552" s="58">
        <v>7754.14</v>
      </c>
      <c r="M1552" s="58">
        <v>7303.11</v>
      </c>
      <c r="N1552" s="58">
        <v>4479.32</v>
      </c>
      <c r="O1552" s="58">
        <v>21750.240000000002</v>
      </c>
      <c r="P1552" s="58">
        <v>0</v>
      </c>
      <c r="Q1552" s="58">
        <v>-447.30416286852198</v>
      </c>
      <c r="R1552" s="58">
        <v>40839.505837131503</v>
      </c>
      <c r="S1552" s="58">
        <v>9926.0081601869806</v>
      </c>
      <c r="T1552" s="58">
        <v>418.16</v>
      </c>
      <c r="U1552" s="58">
        <v>5193.1000000000004</v>
      </c>
      <c r="V1552" s="58">
        <v>56376.773997318502</v>
      </c>
      <c r="W1552" s="58">
        <v>94884.246002681495</v>
      </c>
      <c r="X1552" s="58">
        <v>27386.81</v>
      </c>
      <c r="Y1552" s="58">
        <v>1900.09</v>
      </c>
      <c r="Z1552" s="58">
        <v>2920.04</v>
      </c>
      <c r="AA1552" s="58">
        <v>7755.91</v>
      </c>
      <c r="AB1552" s="58">
        <v>842.30811320755004</v>
      </c>
      <c r="AC1552" s="58">
        <v>0</v>
      </c>
      <c r="AD1552" s="58">
        <v>40805.158113207603</v>
      </c>
      <c r="AE1552" s="58">
        <v>13996.17</v>
      </c>
      <c r="AF1552" s="58">
        <v>0</v>
      </c>
      <c r="AG1552" s="58">
        <v>365.87</v>
      </c>
      <c r="AH1552" s="58">
        <v>205.48</v>
      </c>
      <c r="AI1552" s="58">
        <v>8194.06</v>
      </c>
      <c r="AJ1552" s="58">
        <v>0</v>
      </c>
      <c r="AK1552" s="58">
        <v>44.81</v>
      </c>
      <c r="AL1552" s="58">
        <v>0</v>
      </c>
      <c r="AM1552" s="58">
        <v>1169.96</v>
      </c>
      <c r="AN1552" s="58">
        <v>1121.33</v>
      </c>
      <c r="AO1552" s="58">
        <v>495.62</v>
      </c>
      <c r="AP1552" s="58">
        <v>0</v>
      </c>
      <c r="AQ1552" s="58">
        <v>4300</v>
      </c>
      <c r="AR1552" s="58">
        <v>0</v>
      </c>
      <c r="AS1552" s="58">
        <v>0</v>
      </c>
      <c r="AT1552" s="58">
        <v>0</v>
      </c>
      <c r="AU1552" s="58">
        <v>0</v>
      </c>
      <c r="AV1552" s="58">
        <v>2482.0200448648702</v>
      </c>
      <c r="AW1552" s="58">
        <v>32375.3200448649</v>
      </c>
      <c r="AX1552" s="58">
        <v>67059</v>
      </c>
      <c r="AY1552" s="58">
        <v>8695</v>
      </c>
      <c r="AZ1552" s="58">
        <v>75754</v>
      </c>
      <c r="BA1552" s="58">
        <v>-54050.232155391001</v>
      </c>
    </row>
    <row r="1553" spans="1:53">
      <c r="A1553" s="56">
        <v>202409</v>
      </c>
      <c r="B1553" s="56" t="s">
        <v>528</v>
      </c>
      <c r="C1553" s="56" t="s">
        <v>278</v>
      </c>
      <c r="D1553" s="56" t="s">
        <v>277</v>
      </c>
      <c r="E1553" s="62" t="str">
        <f>VLOOKUP(C1553,'[2]2024年门店-截止10.31'!A:C,3,0)</f>
        <v>营业</v>
      </c>
      <c r="F1553" s="63">
        <f>VLOOKUP(C1553,[2]面积!A:B,2,0)</f>
        <v>130</v>
      </c>
      <c r="G1553" s="57" t="str">
        <f>IF(OR(E1553="营业",E1553="装修中"),VLOOKUP(C1553,[2]当前组织架构!C:H,6,0),"")</f>
        <v>江远洋</v>
      </c>
      <c r="H1553" s="57" t="str">
        <f>IF(OR(E1553="营业",E1553="装修中"),VLOOKUP(C1553,[2]当前组织架构!C:H,5,0),"")</f>
        <v>许瑛伦</v>
      </c>
      <c r="I1553" s="58">
        <v>221551.31</v>
      </c>
      <c r="J1553" s="58">
        <v>6452.9500000000098</v>
      </c>
      <c r="K1553" s="58">
        <v>215098.36</v>
      </c>
      <c r="L1553" s="58">
        <v>11088.97</v>
      </c>
      <c r="M1553" s="58">
        <v>11732.56</v>
      </c>
      <c r="N1553" s="58">
        <v>4533.1499999999996</v>
      </c>
      <c r="O1553" s="58">
        <v>29447.29</v>
      </c>
      <c r="P1553" s="58">
        <v>0</v>
      </c>
      <c r="Q1553" s="58">
        <v>-615.39648231803005</v>
      </c>
      <c r="R1553" s="58">
        <v>56186.573517682002</v>
      </c>
      <c r="S1553" s="58">
        <v>13522.120012110399</v>
      </c>
      <c r="T1553" s="58">
        <v>521.23</v>
      </c>
      <c r="U1553" s="58">
        <v>7116.49</v>
      </c>
      <c r="V1553" s="58">
        <v>77346.413529792393</v>
      </c>
      <c r="W1553" s="58">
        <v>137751.946470208</v>
      </c>
      <c r="X1553" s="58">
        <v>28562.75</v>
      </c>
      <c r="Y1553" s="58">
        <v>2463.5100000000002</v>
      </c>
      <c r="Z1553" s="58">
        <v>3568.75</v>
      </c>
      <c r="AA1553" s="58">
        <v>5636.44</v>
      </c>
      <c r="AB1553" s="58">
        <v>1913.4567924528301</v>
      </c>
      <c r="AC1553" s="58">
        <v>0</v>
      </c>
      <c r="AD1553" s="58">
        <v>42144.906792452799</v>
      </c>
      <c r="AE1553" s="58">
        <v>4761.62</v>
      </c>
      <c r="AF1553" s="58">
        <v>125.98</v>
      </c>
      <c r="AG1553" s="58">
        <v>412.69</v>
      </c>
      <c r="AH1553" s="58">
        <v>401.35</v>
      </c>
      <c r="AI1553" s="58">
        <v>1682.17</v>
      </c>
      <c r="AJ1553" s="58">
        <v>0</v>
      </c>
      <c r="AK1553" s="58">
        <v>44.81</v>
      </c>
      <c r="AL1553" s="58">
        <v>0</v>
      </c>
      <c r="AM1553" s="58">
        <v>927.39</v>
      </c>
      <c r="AN1553" s="58">
        <v>1043.71</v>
      </c>
      <c r="AO1553" s="58">
        <v>329.04</v>
      </c>
      <c r="AP1553" s="58">
        <v>0</v>
      </c>
      <c r="AQ1553" s="58">
        <v>3950</v>
      </c>
      <c r="AR1553" s="58">
        <v>0</v>
      </c>
      <c r="AS1553" s="58">
        <v>0</v>
      </c>
      <c r="AT1553" s="58">
        <v>0</v>
      </c>
      <c r="AU1553" s="58">
        <v>0</v>
      </c>
      <c r="AV1553" s="58">
        <v>2482.0200448648702</v>
      </c>
      <c r="AW1553" s="58">
        <v>16160.7800448649</v>
      </c>
      <c r="AX1553" s="58">
        <v>33108.080000000002</v>
      </c>
      <c r="AY1553" s="58">
        <v>7084</v>
      </c>
      <c r="AZ1553" s="58">
        <v>40192.080000000002</v>
      </c>
      <c r="BA1553" s="58">
        <v>39254.1796328903</v>
      </c>
    </row>
    <row r="1554" spans="1:53">
      <c r="A1554" s="56">
        <v>202409</v>
      </c>
      <c r="B1554" s="56" t="s">
        <v>528</v>
      </c>
      <c r="C1554" s="56" t="s">
        <v>280</v>
      </c>
      <c r="D1554" s="56" t="s">
        <v>279</v>
      </c>
      <c r="E1554" s="62" t="str">
        <f>VLOOKUP(C1554,'[2]2024年门店-截止10.31'!A:C,3,0)</f>
        <v>营业</v>
      </c>
      <c r="F1554" s="63">
        <f>VLOOKUP(C1554,[2]面积!A:B,2,0)</f>
        <v>81.93</v>
      </c>
      <c r="G1554" s="57" t="str">
        <f>IF(OR(E1554="营业",E1554="装修中"),VLOOKUP(C1554,[2]当前组织架构!C:H,6,0),"")</f>
        <v>江远洋</v>
      </c>
      <c r="H1554" s="57" t="str">
        <f>IF(OR(E1554="营业",E1554="装修中"),VLOOKUP(C1554,[2]当前组织架构!C:H,5,0),"")</f>
        <v>胡肖肖</v>
      </c>
      <c r="I1554" s="58">
        <v>140645.88</v>
      </c>
      <c r="J1554" s="58">
        <v>4096.4800000000096</v>
      </c>
      <c r="K1554" s="58">
        <v>136549.4</v>
      </c>
      <c r="L1554" s="58">
        <v>8826.58</v>
      </c>
      <c r="M1554" s="58">
        <v>9537.35</v>
      </c>
      <c r="N1554" s="58">
        <v>3955.23</v>
      </c>
      <c r="O1554" s="58">
        <v>20402.2</v>
      </c>
      <c r="P1554" s="58">
        <v>0</v>
      </c>
      <c r="Q1554" s="58">
        <v>-462.84617705762997</v>
      </c>
      <c r="R1554" s="58">
        <v>42258.513822942397</v>
      </c>
      <c r="S1554" s="58">
        <v>9679.3261366859297</v>
      </c>
      <c r="T1554" s="58">
        <v>348</v>
      </c>
      <c r="U1554" s="58">
        <v>10907.22</v>
      </c>
      <c r="V1554" s="58">
        <v>63193.059959628299</v>
      </c>
      <c r="W1554" s="58">
        <v>73356.340040371695</v>
      </c>
      <c r="X1554" s="58">
        <v>18772</v>
      </c>
      <c r="Y1554" s="58">
        <v>2466.15</v>
      </c>
      <c r="Z1554" s="58">
        <v>4099.6499999999996</v>
      </c>
      <c r="AA1554" s="58">
        <v>3540.23</v>
      </c>
      <c r="AB1554" s="58">
        <v>941.74830188679005</v>
      </c>
      <c r="AC1554" s="58">
        <v>0</v>
      </c>
      <c r="AD1554" s="58">
        <v>29819.778301886799</v>
      </c>
      <c r="AE1554" s="58">
        <v>3000</v>
      </c>
      <c r="AF1554" s="58">
        <v>0</v>
      </c>
      <c r="AG1554" s="58">
        <v>186.2</v>
      </c>
      <c r="AH1554" s="58">
        <v>0</v>
      </c>
      <c r="AI1554" s="58">
        <v>0</v>
      </c>
      <c r="AJ1554" s="58">
        <v>102</v>
      </c>
      <c r="AK1554" s="58">
        <v>51.96</v>
      </c>
      <c r="AL1554" s="58">
        <v>0</v>
      </c>
      <c r="AM1554" s="58">
        <v>1739.06</v>
      </c>
      <c r="AN1554" s="58">
        <v>197.48</v>
      </c>
      <c r="AO1554" s="58">
        <v>418.54</v>
      </c>
      <c r="AP1554" s="58">
        <v>0</v>
      </c>
      <c r="AQ1554" s="58">
        <v>4350</v>
      </c>
      <c r="AR1554" s="58">
        <v>0</v>
      </c>
      <c r="AS1554" s="58">
        <v>0</v>
      </c>
      <c r="AT1554" s="58">
        <v>0</v>
      </c>
      <c r="AU1554" s="58">
        <v>0</v>
      </c>
      <c r="AV1554" s="58">
        <v>1972.11066807814</v>
      </c>
      <c r="AW1554" s="58">
        <v>12017.350668078099</v>
      </c>
      <c r="AX1554" s="58">
        <v>28265.85</v>
      </c>
      <c r="AY1554" s="58">
        <v>6135.1</v>
      </c>
      <c r="AZ1554" s="58">
        <v>34400.949999999997</v>
      </c>
      <c r="BA1554" s="58">
        <v>-2881.7389295931998</v>
      </c>
    </row>
    <row r="1555" spans="1:53">
      <c r="A1555" s="56">
        <v>202409</v>
      </c>
      <c r="B1555" s="56" t="s">
        <v>532</v>
      </c>
      <c r="C1555" s="56" t="s">
        <v>282</v>
      </c>
      <c r="D1555" s="56" t="s">
        <v>281</v>
      </c>
      <c r="E1555" s="62" t="str">
        <f>VLOOKUP(C1555,'[2]2024年门店-截止10.31'!A:C,3,0)</f>
        <v>已闭店</v>
      </c>
      <c r="F1555" s="63">
        <f>VLOOKUP(C1555,[2]面积!A:B,2,0)</f>
        <v>79.8</v>
      </c>
      <c r="G1555" s="57" t="str">
        <f>IF(OR(E1555="营业",E1555="装修中"),VLOOKUP(C1555,[2]当前组织架构!C:H,6,0),"")</f>
        <v/>
      </c>
      <c r="H1555" s="57" t="str">
        <f>IF(OR(E1555="营业",E1555="装修中"),VLOOKUP(C1555,[2]当前组织架构!C:H,5,0),"")</f>
        <v/>
      </c>
      <c r="I1555" s="58">
        <v>228777.61</v>
      </c>
      <c r="J1555" s="58">
        <v>6663.4299999999903</v>
      </c>
      <c r="K1555" s="58">
        <v>222114.18</v>
      </c>
      <c r="L1555" s="58">
        <v>11764.85</v>
      </c>
      <c r="M1555" s="58">
        <v>8336.42</v>
      </c>
      <c r="N1555" s="58">
        <v>5634.57</v>
      </c>
      <c r="O1555" s="58">
        <v>29134.73</v>
      </c>
      <c r="P1555" s="58">
        <v>0</v>
      </c>
      <c r="Q1555" s="58">
        <v>-228.91860306195801</v>
      </c>
      <c r="R1555" s="58">
        <v>54641.651396938003</v>
      </c>
      <c r="S1555" s="58">
        <v>22827.882273213399</v>
      </c>
      <c r="T1555" s="58">
        <v>650.65</v>
      </c>
      <c r="U1555" s="58">
        <v>16217.22</v>
      </c>
      <c r="V1555" s="58">
        <v>94337.403670151398</v>
      </c>
      <c r="W1555" s="58">
        <v>127776.776329849</v>
      </c>
      <c r="X1555" s="58">
        <v>26310.5</v>
      </c>
      <c r="Y1555" s="58">
        <v>2953.8</v>
      </c>
      <c r="Z1555" s="58">
        <v>9019.7999999999993</v>
      </c>
      <c r="AA1555" s="58">
        <v>8248.86</v>
      </c>
      <c r="AB1555" s="58">
        <v>809.60981132075005</v>
      </c>
      <c r="AC1555" s="58">
        <v>0</v>
      </c>
      <c r="AD1555" s="58">
        <v>47342.569811320704</v>
      </c>
      <c r="AE1555" s="58">
        <v>3342</v>
      </c>
      <c r="AF1555" s="58">
        <v>0</v>
      </c>
      <c r="AG1555" s="58">
        <v>673.25</v>
      </c>
      <c r="AH1555" s="58">
        <v>280</v>
      </c>
      <c r="AI1555" s="58">
        <v>0</v>
      </c>
      <c r="AJ1555" s="58">
        <v>0</v>
      </c>
      <c r="AK1555" s="58">
        <v>44.81</v>
      </c>
      <c r="AL1555" s="58">
        <v>0</v>
      </c>
      <c r="AM1555" s="58">
        <v>1511.02</v>
      </c>
      <c r="AN1555" s="58">
        <v>1367.2</v>
      </c>
      <c r="AO1555" s="58">
        <v>488.79</v>
      </c>
      <c r="AP1555" s="58">
        <v>0</v>
      </c>
      <c r="AQ1555" s="58">
        <v>1450</v>
      </c>
      <c r="AR1555" s="58">
        <v>0</v>
      </c>
      <c r="AS1555" s="58">
        <v>0</v>
      </c>
      <c r="AT1555" s="58">
        <v>0</v>
      </c>
      <c r="AU1555" s="58">
        <v>0</v>
      </c>
      <c r="AV1555" s="58">
        <v>1972.11066807814</v>
      </c>
      <c r="AW1555" s="58">
        <v>11129.180668078099</v>
      </c>
      <c r="AX1555" s="58">
        <v>32678.1</v>
      </c>
      <c r="AY1555" s="58">
        <v>6684</v>
      </c>
      <c r="AZ1555" s="58">
        <v>39362.1</v>
      </c>
      <c r="BA1555" s="58">
        <v>29942.9258504502</v>
      </c>
    </row>
    <row r="1556" spans="1:53">
      <c r="A1556" s="56">
        <v>202409</v>
      </c>
      <c r="B1556" s="56" t="s">
        <v>528</v>
      </c>
      <c r="C1556" s="56" t="s">
        <v>284</v>
      </c>
      <c r="D1556" s="56" t="s">
        <v>283</v>
      </c>
      <c r="E1556" s="62" t="str">
        <f>VLOOKUP(C1556,'[2]2024年门店-截止10.31'!A:C,3,0)</f>
        <v>营业</v>
      </c>
      <c r="F1556" s="63">
        <f>VLOOKUP(C1556,[2]面积!A:B,2,0)</f>
        <v>91</v>
      </c>
      <c r="G1556" s="57" t="str">
        <f>IF(OR(E1556="营业",E1556="装修中"),VLOOKUP(C1556,[2]当前组织架构!C:H,6,0),"")</f>
        <v>江远洋</v>
      </c>
      <c r="H1556" s="57" t="str">
        <f>IF(OR(E1556="营业",E1556="装修中"),VLOOKUP(C1556,[2]当前组织架构!C:H,5,0),"")</f>
        <v>胡肖肖</v>
      </c>
      <c r="I1556" s="58">
        <v>331406.86</v>
      </c>
      <c r="J1556" s="58">
        <v>18758.88</v>
      </c>
      <c r="K1556" s="58">
        <v>312647.98</v>
      </c>
      <c r="L1556" s="58">
        <v>14279.39</v>
      </c>
      <c r="M1556" s="58">
        <v>15986.76</v>
      </c>
      <c r="N1556" s="58">
        <v>5978.58</v>
      </c>
      <c r="O1556" s="58">
        <v>36727.760000000002</v>
      </c>
      <c r="P1556" s="58">
        <v>0</v>
      </c>
      <c r="Q1556" s="58">
        <v>-790.58901745815604</v>
      </c>
      <c r="R1556" s="58">
        <v>72181.900982541803</v>
      </c>
      <c r="S1556" s="58">
        <v>17061.568211583599</v>
      </c>
      <c r="T1556" s="58">
        <v>0</v>
      </c>
      <c r="U1556" s="58">
        <v>20878.64</v>
      </c>
      <c r="V1556" s="58">
        <v>110122.10919412501</v>
      </c>
      <c r="W1556" s="58">
        <v>202525.87080587499</v>
      </c>
      <c r="X1556" s="58">
        <v>36424</v>
      </c>
      <c r="Y1556" s="58">
        <v>2850.98</v>
      </c>
      <c r="Z1556" s="58">
        <v>13763.28</v>
      </c>
      <c r="AA1556" s="58">
        <v>6978.46</v>
      </c>
      <c r="AB1556" s="58">
        <v>2405.71924528302</v>
      </c>
      <c r="AC1556" s="58">
        <v>0</v>
      </c>
      <c r="AD1556" s="58">
        <v>62422.439245283</v>
      </c>
      <c r="AE1556" s="58">
        <v>6960.23</v>
      </c>
      <c r="AF1556" s="58">
        <v>0</v>
      </c>
      <c r="AG1556" s="58">
        <v>378.44</v>
      </c>
      <c r="AH1556" s="58">
        <v>195</v>
      </c>
      <c r="AI1556" s="58">
        <v>0</v>
      </c>
      <c r="AJ1556" s="58">
        <v>0</v>
      </c>
      <c r="AK1556" s="58">
        <v>402.37</v>
      </c>
      <c r="AL1556" s="58">
        <v>0</v>
      </c>
      <c r="AM1556" s="58">
        <v>1545.35</v>
      </c>
      <c r="AN1556" s="58">
        <v>886.06</v>
      </c>
      <c r="AO1556" s="58">
        <v>466.66</v>
      </c>
      <c r="AP1556" s="58">
        <v>0</v>
      </c>
      <c r="AQ1556" s="58">
        <v>1535</v>
      </c>
      <c r="AR1556" s="58">
        <v>0</v>
      </c>
      <c r="AS1556" s="58">
        <v>0</v>
      </c>
      <c r="AT1556" s="58">
        <v>0</v>
      </c>
      <c r="AU1556" s="58">
        <v>0</v>
      </c>
      <c r="AV1556" s="58">
        <v>1972.11066807814</v>
      </c>
      <c r="AW1556" s="58">
        <v>14341.2206680781</v>
      </c>
      <c r="AX1556" s="58">
        <v>55565.619047619002</v>
      </c>
      <c r="AY1556" s="58">
        <v>9156.9150943396198</v>
      </c>
      <c r="AZ1556" s="58">
        <v>64722.534141958597</v>
      </c>
      <c r="BA1556" s="58">
        <v>61039.6767505553</v>
      </c>
    </row>
    <row r="1557" spans="1:53">
      <c r="A1557" s="56">
        <v>202409</v>
      </c>
      <c r="B1557" s="56" t="s">
        <v>528</v>
      </c>
      <c r="C1557" s="56" t="s">
        <v>286</v>
      </c>
      <c r="D1557" s="56" t="s">
        <v>285</v>
      </c>
      <c r="E1557" s="62" t="str">
        <f>VLOOKUP(C1557,'[2]2024年门店-截止10.31'!A:C,3,0)</f>
        <v>营业</v>
      </c>
      <c r="F1557" s="63">
        <f>VLOOKUP(C1557,[2]面积!A:B,2,0)</f>
        <v>79.099999999999994</v>
      </c>
      <c r="G1557" s="57" t="str">
        <f>IF(OR(E1557="营业",E1557="装修中"),VLOOKUP(C1557,[2]当前组织架构!C:H,6,0),"")</f>
        <v>江远洋</v>
      </c>
      <c r="H1557" s="57" t="str">
        <f>IF(OR(E1557="营业",E1557="装修中"),VLOOKUP(C1557,[2]当前组织架构!C:H,5,0),"")</f>
        <v>胡肖肖</v>
      </c>
      <c r="I1557" s="58">
        <v>96945.13</v>
      </c>
      <c r="J1557" s="58">
        <v>2823.64</v>
      </c>
      <c r="K1557" s="58">
        <v>94121.49</v>
      </c>
      <c r="L1557" s="58">
        <v>5849.63</v>
      </c>
      <c r="M1557" s="58">
        <v>7851.72</v>
      </c>
      <c r="N1557" s="58">
        <v>4691.71</v>
      </c>
      <c r="O1557" s="58">
        <v>14620.16</v>
      </c>
      <c r="P1557" s="58">
        <v>0</v>
      </c>
      <c r="Q1557" s="58">
        <v>-357.66751501737099</v>
      </c>
      <c r="R1557" s="58">
        <v>32655.5524849826</v>
      </c>
      <c r="S1557" s="58">
        <v>7157.5775402834597</v>
      </c>
      <c r="T1557" s="58">
        <v>224.47</v>
      </c>
      <c r="U1557" s="58">
        <v>9482.75</v>
      </c>
      <c r="V1557" s="58">
        <v>49520.350025266103</v>
      </c>
      <c r="W1557" s="58">
        <v>44601.139974733902</v>
      </c>
      <c r="X1557" s="58">
        <v>13624</v>
      </c>
      <c r="Y1557" s="58">
        <v>1606.24</v>
      </c>
      <c r="Z1557" s="58">
        <v>2960.42</v>
      </c>
      <c r="AA1557" s="58">
        <v>2284.8200000000002</v>
      </c>
      <c r="AB1557" s="58">
        <v>772.55433962264203</v>
      </c>
      <c r="AC1557" s="58">
        <v>0</v>
      </c>
      <c r="AD1557" s="58">
        <v>21248.034339622602</v>
      </c>
      <c r="AE1557" s="58">
        <v>50</v>
      </c>
      <c r="AF1557" s="58">
        <v>0</v>
      </c>
      <c r="AG1557" s="58">
        <v>407.91</v>
      </c>
      <c r="AH1557" s="58">
        <v>200</v>
      </c>
      <c r="AI1557" s="58">
        <v>0</v>
      </c>
      <c r="AJ1557" s="58">
        <v>0</v>
      </c>
      <c r="AK1557" s="58">
        <v>44.81</v>
      </c>
      <c r="AL1557" s="58">
        <v>0</v>
      </c>
      <c r="AM1557" s="58">
        <v>1553.68</v>
      </c>
      <c r="AN1557" s="58">
        <v>5121.51</v>
      </c>
      <c r="AO1557" s="58">
        <v>383.84</v>
      </c>
      <c r="AP1557" s="58">
        <v>0</v>
      </c>
      <c r="AQ1557" s="58">
        <v>535</v>
      </c>
      <c r="AR1557" s="58">
        <v>0</v>
      </c>
      <c r="AS1557" s="58">
        <v>0</v>
      </c>
      <c r="AT1557" s="58">
        <v>0</v>
      </c>
      <c r="AU1557" s="58">
        <v>0</v>
      </c>
      <c r="AV1557" s="58">
        <v>1972.11066807814</v>
      </c>
      <c r="AW1557" s="58">
        <v>10268.860668078099</v>
      </c>
      <c r="AX1557" s="58">
        <v>15223</v>
      </c>
      <c r="AY1557" s="58">
        <v>6486</v>
      </c>
      <c r="AZ1557" s="58">
        <v>21709</v>
      </c>
      <c r="BA1557" s="58">
        <v>-8624.7550329667993</v>
      </c>
    </row>
    <row r="1558" spans="1:53">
      <c r="A1558" s="56">
        <v>202409</v>
      </c>
      <c r="B1558" s="56" t="s">
        <v>528</v>
      </c>
      <c r="C1558" s="56" t="s">
        <v>288</v>
      </c>
      <c r="D1558" s="56" t="s">
        <v>287</v>
      </c>
      <c r="E1558" s="62" t="str">
        <f>VLOOKUP(C1558,'[2]2024年门店-截止10.31'!A:C,3,0)</f>
        <v>营业</v>
      </c>
      <c r="F1558" s="63">
        <f>VLOOKUP(C1558,[2]面积!A:B,2,0)</f>
        <v>105.01</v>
      </c>
      <c r="G1558" s="57" t="str">
        <f>IF(OR(E1558="营业",E1558="装修中"),VLOOKUP(C1558,[2]当前组织架构!C:H,6,0),"")</f>
        <v>江远洋</v>
      </c>
      <c r="H1558" s="57" t="str">
        <f>IF(OR(E1558="营业",E1558="装修中"),VLOOKUP(C1558,[2]当前组织架构!C:H,5,0),"")</f>
        <v>许瑛伦</v>
      </c>
      <c r="I1558" s="58">
        <v>198213.71</v>
      </c>
      <c r="J1558" s="58">
        <v>11219.64</v>
      </c>
      <c r="K1558" s="58">
        <v>186994.07</v>
      </c>
      <c r="L1558" s="58">
        <v>8859.52</v>
      </c>
      <c r="M1558" s="58">
        <v>6515.98</v>
      </c>
      <c r="N1558" s="58">
        <v>4593.33</v>
      </c>
      <c r="O1558" s="58">
        <v>23413.94</v>
      </c>
      <c r="P1558" s="58">
        <v>0</v>
      </c>
      <c r="Q1558" s="58">
        <v>-470.01193886782801</v>
      </c>
      <c r="R1558" s="58">
        <v>42912.758061132197</v>
      </c>
      <c r="S1558" s="58">
        <v>10587.247676754499</v>
      </c>
      <c r="T1558" s="58">
        <v>0</v>
      </c>
      <c r="U1558" s="58">
        <v>1891.98</v>
      </c>
      <c r="V1558" s="58">
        <v>55391.9857378866</v>
      </c>
      <c r="W1558" s="58">
        <v>131602.084262113</v>
      </c>
      <c r="X1558" s="58">
        <v>28276.18</v>
      </c>
      <c r="Y1558" s="58">
        <v>4252.1899999999996</v>
      </c>
      <c r="Z1558" s="58">
        <v>3659.4</v>
      </c>
      <c r="AA1558" s="58">
        <v>470.42</v>
      </c>
      <c r="AB1558" s="58">
        <v>4652.13452830189</v>
      </c>
      <c r="AC1558" s="58">
        <v>0</v>
      </c>
      <c r="AD1558" s="58">
        <v>41310.324528301899</v>
      </c>
      <c r="AE1558" s="58">
        <v>12458.6</v>
      </c>
      <c r="AF1558" s="58">
        <v>355.88</v>
      </c>
      <c r="AG1558" s="58">
        <v>144.47</v>
      </c>
      <c r="AH1558" s="58">
        <v>489.88</v>
      </c>
      <c r="AI1558" s="58">
        <v>2055</v>
      </c>
      <c r="AJ1558" s="58">
        <v>92.04</v>
      </c>
      <c r="AK1558" s="58">
        <v>55.52</v>
      </c>
      <c r="AL1558" s="58">
        <v>0</v>
      </c>
      <c r="AM1558" s="58">
        <v>2776.69</v>
      </c>
      <c r="AN1558" s="58">
        <v>1306.0999999999999</v>
      </c>
      <c r="AO1558" s="58">
        <v>648.79999999999995</v>
      </c>
      <c r="AP1558" s="58">
        <v>0</v>
      </c>
      <c r="AQ1558" s="58">
        <v>6165.61</v>
      </c>
      <c r="AR1558" s="58">
        <v>0</v>
      </c>
      <c r="AS1558" s="58">
        <v>0</v>
      </c>
      <c r="AT1558" s="58">
        <v>0</v>
      </c>
      <c r="AU1558" s="58">
        <v>0</v>
      </c>
      <c r="AV1558" s="58">
        <v>2482.0200448648702</v>
      </c>
      <c r="AW1558" s="58">
        <v>29030.610044864901</v>
      </c>
      <c r="AX1558" s="58">
        <v>62146.780952380897</v>
      </c>
      <c r="AY1558" s="58">
        <v>6558.1886792452797</v>
      </c>
      <c r="AZ1558" s="58">
        <v>68704.969631626198</v>
      </c>
      <c r="BA1558" s="58">
        <v>-7443.8199426799802</v>
      </c>
    </row>
    <row r="1559" spans="1:53">
      <c r="A1559" s="56">
        <v>202409</v>
      </c>
      <c r="B1559" s="56" t="s">
        <v>528</v>
      </c>
      <c r="C1559" s="56" t="s">
        <v>296</v>
      </c>
      <c r="D1559" s="56" t="s">
        <v>295</v>
      </c>
      <c r="E1559" s="62" t="str">
        <f>VLOOKUP(C1559,'[2]2024年门店-截止10.31'!A:C,3,0)</f>
        <v>营业</v>
      </c>
      <c r="F1559" s="63">
        <f>VLOOKUP(C1559,[2]面积!A:B,2,0)</f>
        <v>66.37</v>
      </c>
      <c r="G1559" s="57" t="str">
        <f>IF(OR(E1559="营业",E1559="装修中"),VLOOKUP(C1559,[2]当前组织架构!C:H,6,0),"")</f>
        <v>戴斌</v>
      </c>
      <c r="H1559" s="57" t="str">
        <f>IF(OR(E1559="营业",E1559="装修中"),VLOOKUP(C1559,[2]当前组织架构!C:H,5,0),"")</f>
        <v>董婷婷</v>
      </c>
      <c r="I1559" s="58">
        <v>173278.05</v>
      </c>
      <c r="J1559" s="58">
        <v>9808.19</v>
      </c>
      <c r="K1559" s="58">
        <v>163469.85999999999</v>
      </c>
      <c r="L1559" s="58">
        <v>8861.74</v>
      </c>
      <c r="M1559" s="58">
        <v>9329.74</v>
      </c>
      <c r="N1559" s="58">
        <v>9154.57</v>
      </c>
      <c r="O1559" s="58">
        <v>20367.25</v>
      </c>
      <c r="P1559" s="58">
        <v>0</v>
      </c>
      <c r="Q1559" s="58">
        <v>-516.92920121933901</v>
      </c>
      <c r="R1559" s="58">
        <v>47196.370798780699</v>
      </c>
      <c r="S1559" s="58">
        <v>10130.1545540228</v>
      </c>
      <c r="T1559" s="58">
        <v>0</v>
      </c>
      <c r="U1559" s="58">
        <v>3098.34</v>
      </c>
      <c r="V1559" s="58">
        <v>60424.865352803499</v>
      </c>
      <c r="W1559" s="58">
        <v>103044.994647197</v>
      </c>
      <c r="X1559" s="58">
        <v>27755.47</v>
      </c>
      <c r="Y1559" s="58">
        <v>3050.12</v>
      </c>
      <c r="Z1559" s="58">
        <v>2211.91</v>
      </c>
      <c r="AA1559" s="58">
        <v>8107.11</v>
      </c>
      <c r="AB1559" s="58">
        <v>2052.19641509434</v>
      </c>
      <c r="AC1559" s="58">
        <v>0</v>
      </c>
      <c r="AD1559" s="58">
        <v>43176.806415094303</v>
      </c>
      <c r="AE1559" s="58">
        <v>5500</v>
      </c>
      <c r="AF1559" s="58">
        <v>0</v>
      </c>
      <c r="AG1559" s="58">
        <v>321.67</v>
      </c>
      <c r="AH1559" s="58">
        <v>511.83</v>
      </c>
      <c r="AI1559" s="58">
        <v>310</v>
      </c>
      <c r="AJ1559" s="58">
        <v>69.03</v>
      </c>
      <c r="AK1559" s="58">
        <v>32.090000000000003</v>
      </c>
      <c r="AL1559" s="58">
        <v>0</v>
      </c>
      <c r="AM1559" s="58">
        <v>757.09</v>
      </c>
      <c r="AN1559" s="58">
        <v>2980.38</v>
      </c>
      <c r="AO1559" s="58">
        <v>495.84</v>
      </c>
      <c r="AP1559" s="58">
        <v>0</v>
      </c>
      <c r="AQ1559" s="58">
        <v>100</v>
      </c>
      <c r="AR1559" s="58">
        <v>0</v>
      </c>
      <c r="AS1559" s="58">
        <v>0</v>
      </c>
      <c r="AT1559" s="58">
        <v>0</v>
      </c>
      <c r="AU1559" s="58">
        <v>0</v>
      </c>
      <c r="AV1559" s="58">
        <v>2186.6948270236699</v>
      </c>
      <c r="AW1559" s="58">
        <v>13264.624827023699</v>
      </c>
      <c r="AX1559" s="58">
        <v>42341.342857142903</v>
      </c>
      <c r="AY1559" s="58">
        <v>5259.5094339622601</v>
      </c>
      <c r="AZ1559" s="58">
        <v>47600.852291105199</v>
      </c>
      <c r="BA1559" s="58">
        <v>-997.28888602615905</v>
      </c>
    </row>
    <row r="1560" spans="1:53">
      <c r="A1560" s="56">
        <v>202409</v>
      </c>
      <c r="B1560" s="56" t="s">
        <v>528</v>
      </c>
      <c r="C1560" s="56" t="s">
        <v>294</v>
      </c>
      <c r="D1560" s="56" t="s">
        <v>293</v>
      </c>
      <c r="E1560" s="62" t="str">
        <f>VLOOKUP(C1560,'[2]2024年门店-截止10.31'!A:C,3,0)</f>
        <v>营业</v>
      </c>
      <c r="F1560" s="63">
        <f>VLOOKUP(C1560,[2]面积!A:B,2,0)</f>
        <v>40</v>
      </c>
      <c r="G1560" s="57" t="str">
        <f>IF(OR(E1560="营业",E1560="装修中"),VLOOKUP(C1560,[2]当前组织架构!C:H,6,0),"")</f>
        <v>戴斌</v>
      </c>
      <c r="H1560" s="57" t="str">
        <f>IF(OR(E1560="营业",E1560="装修中"),VLOOKUP(C1560,[2]当前组织架构!C:H,5,0),"")</f>
        <v>董婷婷</v>
      </c>
      <c r="I1560" s="58">
        <v>174356.45</v>
      </c>
      <c r="J1560" s="58">
        <v>9869.2300000000105</v>
      </c>
      <c r="K1560" s="58">
        <v>164487.22</v>
      </c>
      <c r="L1560" s="58">
        <v>9526.1299999999992</v>
      </c>
      <c r="M1560" s="58">
        <v>8411.94</v>
      </c>
      <c r="N1560" s="58">
        <v>9409.26</v>
      </c>
      <c r="O1560" s="58">
        <v>20415.64</v>
      </c>
      <c r="P1560" s="58">
        <v>0</v>
      </c>
      <c r="Q1560" s="58">
        <v>-517.46732944406006</v>
      </c>
      <c r="R1560" s="58">
        <v>47245.502670555899</v>
      </c>
      <c r="S1560" s="58">
        <v>10148.345133753601</v>
      </c>
      <c r="T1560" s="58">
        <v>0</v>
      </c>
      <c r="U1560" s="58">
        <v>2656.31</v>
      </c>
      <c r="V1560" s="58">
        <v>60050.1578043095</v>
      </c>
      <c r="W1560" s="58">
        <v>104437.06219569</v>
      </c>
      <c r="X1560" s="58">
        <v>27286.880000000001</v>
      </c>
      <c r="Y1560" s="58">
        <v>5698.45</v>
      </c>
      <c r="Z1560" s="58">
        <v>2775.2</v>
      </c>
      <c r="AA1560" s="58">
        <v>4139.99</v>
      </c>
      <c r="AB1560" s="58">
        <v>2133.9845283018899</v>
      </c>
      <c r="AC1560" s="58">
        <v>0</v>
      </c>
      <c r="AD1560" s="58">
        <v>42034.504528301899</v>
      </c>
      <c r="AE1560" s="58">
        <v>787.43</v>
      </c>
      <c r="AF1560" s="58">
        <v>254.8</v>
      </c>
      <c r="AG1560" s="58">
        <v>319.2</v>
      </c>
      <c r="AH1560" s="58">
        <v>692.33</v>
      </c>
      <c r="AI1560" s="58">
        <v>1460</v>
      </c>
      <c r="AJ1560" s="58">
        <v>0</v>
      </c>
      <c r="AK1560" s="58">
        <v>26.76</v>
      </c>
      <c r="AL1560" s="58">
        <v>0</v>
      </c>
      <c r="AM1560" s="58">
        <v>1001.63</v>
      </c>
      <c r="AN1560" s="58">
        <v>1253.6300000000001</v>
      </c>
      <c r="AO1560" s="58">
        <v>459.78</v>
      </c>
      <c r="AP1560" s="58">
        <v>0</v>
      </c>
      <c r="AQ1560" s="58">
        <v>389</v>
      </c>
      <c r="AR1560" s="58">
        <v>0</v>
      </c>
      <c r="AS1560" s="58">
        <v>0</v>
      </c>
      <c r="AT1560" s="58">
        <v>0</v>
      </c>
      <c r="AU1560" s="58">
        <v>0</v>
      </c>
      <c r="AV1560" s="58">
        <v>2186.6948270236699</v>
      </c>
      <c r="AW1560" s="58">
        <v>8831.2548270236693</v>
      </c>
      <c r="AX1560" s="58">
        <v>28998.419047619002</v>
      </c>
      <c r="AY1560" s="58">
        <v>3962.2641509434002</v>
      </c>
      <c r="AZ1560" s="58">
        <v>32960.683198562401</v>
      </c>
      <c r="BA1560" s="58">
        <v>20610.619641802001</v>
      </c>
    </row>
    <row r="1561" spans="1:53">
      <c r="A1561" s="56">
        <v>202409</v>
      </c>
      <c r="B1561" s="56" t="s">
        <v>531</v>
      </c>
      <c r="C1561" s="56" t="s">
        <v>302</v>
      </c>
      <c r="D1561" s="56" t="s">
        <v>301</v>
      </c>
      <c r="E1561" s="62" t="str">
        <f>VLOOKUP(C1561,'[2]2024年门店-截止10.31'!A:C,3,0)</f>
        <v>营业</v>
      </c>
      <c r="F1561" s="63">
        <f>VLOOKUP(C1561,[2]面积!A:B,2,0)</f>
        <v>75</v>
      </c>
      <c r="G1561" s="57" t="str">
        <f>IF(OR(E1561="营业",E1561="装修中"),VLOOKUP(C1561,[2]当前组织架构!C:H,6,0),"")</f>
        <v>刘佳</v>
      </c>
      <c r="H1561" s="57" t="str">
        <f>IF(OR(E1561="营业",E1561="装修中"),VLOOKUP(C1561,[2]当前组织架构!C:H,5,0),"")</f>
        <v>孟祥苹</v>
      </c>
      <c r="I1561" s="58">
        <v>118771.76</v>
      </c>
      <c r="J1561" s="58">
        <v>6722.9299999999903</v>
      </c>
      <c r="K1561" s="58">
        <v>112048.83</v>
      </c>
      <c r="L1561" s="58">
        <v>6015.99</v>
      </c>
      <c r="M1561" s="58">
        <v>6539.56</v>
      </c>
      <c r="N1561" s="58">
        <v>5133.07</v>
      </c>
      <c r="O1561" s="58">
        <v>17220.28</v>
      </c>
      <c r="P1561" s="58">
        <v>0</v>
      </c>
      <c r="Q1561" s="58">
        <v>-444.55695803459702</v>
      </c>
      <c r="R1561" s="58">
        <v>34464.343041965403</v>
      </c>
      <c r="S1561" s="58">
        <v>9298.41336145061</v>
      </c>
      <c r="T1561" s="58">
        <v>0</v>
      </c>
      <c r="U1561" s="58">
        <v>2073.1799999999998</v>
      </c>
      <c r="V1561" s="58">
        <v>45835.936403416003</v>
      </c>
      <c r="W1561" s="58">
        <v>66212.893596584006</v>
      </c>
      <c r="X1561" s="58">
        <v>21604.83</v>
      </c>
      <c r="Y1561" s="58">
        <v>4162.68</v>
      </c>
      <c r="Z1561" s="58">
        <v>1211.53</v>
      </c>
      <c r="AA1561" s="58">
        <v>8755.7199999999993</v>
      </c>
      <c r="AB1561" s="58">
        <v>463.06113207547003</v>
      </c>
      <c r="AC1561" s="58">
        <v>0</v>
      </c>
      <c r="AD1561" s="58">
        <v>36197.8211320755</v>
      </c>
      <c r="AE1561" s="58">
        <v>3830.56</v>
      </c>
      <c r="AF1561" s="58">
        <v>90.5</v>
      </c>
      <c r="AG1561" s="58">
        <v>302.31</v>
      </c>
      <c r="AH1561" s="58">
        <v>368</v>
      </c>
      <c r="AI1561" s="58">
        <v>0</v>
      </c>
      <c r="AJ1561" s="58">
        <v>46.02</v>
      </c>
      <c r="AK1561" s="58">
        <v>48.97</v>
      </c>
      <c r="AL1561" s="58">
        <v>0</v>
      </c>
      <c r="AM1561" s="58">
        <v>1516.68</v>
      </c>
      <c r="AN1561" s="58">
        <v>1585.34</v>
      </c>
      <c r="AO1561" s="58">
        <v>426.3</v>
      </c>
      <c r="AP1561" s="58">
        <v>0</v>
      </c>
      <c r="AQ1561" s="58">
        <v>0</v>
      </c>
      <c r="AR1561" s="58">
        <v>0</v>
      </c>
      <c r="AS1561" s="58">
        <v>0</v>
      </c>
      <c r="AT1561" s="58">
        <v>0</v>
      </c>
      <c r="AU1561" s="58">
        <v>0</v>
      </c>
      <c r="AV1561" s="58">
        <v>2903.3132994747102</v>
      </c>
      <c r="AW1561" s="58">
        <v>11117.9932994747</v>
      </c>
      <c r="AX1561" s="58">
        <v>38928.571428571398</v>
      </c>
      <c r="AY1561" s="58">
        <v>13495</v>
      </c>
      <c r="AZ1561" s="58">
        <v>52423.571428571398</v>
      </c>
      <c r="BA1561" s="58">
        <v>-33526.492263537599</v>
      </c>
    </row>
    <row r="1562" spans="1:53">
      <c r="A1562" s="56">
        <v>202409</v>
      </c>
      <c r="B1562" s="56" t="s">
        <v>531</v>
      </c>
      <c r="C1562" s="56" t="s">
        <v>292</v>
      </c>
      <c r="D1562" s="56" t="s">
        <v>291</v>
      </c>
      <c r="E1562" s="62" t="str">
        <f>VLOOKUP(C1562,'[2]2024年门店-截止10.31'!A:C,3,0)</f>
        <v>营业</v>
      </c>
      <c r="F1562" s="63">
        <f>VLOOKUP(C1562,[2]面积!A:B,2,0)</f>
        <v>132</v>
      </c>
      <c r="G1562" s="57" t="str">
        <f>IF(OR(E1562="营业",E1562="装修中"),VLOOKUP(C1562,[2]当前组织架构!C:H,6,0),"")</f>
        <v>刘佳</v>
      </c>
      <c r="H1562" s="57" t="str">
        <f>IF(OR(E1562="营业",E1562="装修中"),VLOOKUP(C1562,[2]当前组织架构!C:H,5,0),"")</f>
        <v>巨伦</v>
      </c>
      <c r="I1562" s="58">
        <v>190958.73</v>
      </c>
      <c r="J1562" s="58">
        <v>5561.9000000000196</v>
      </c>
      <c r="K1562" s="58">
        <v>185396.83</v>
      </c>
      <c r="L1562" s="58">
        <v>10265.299999999999</v>
      </c>
      <c r="M1562" s="58">
        <v>10618.31</v>
      </c>
      <c r="N1562" s="58">
        <v>6474.1</v>
      </c>
      <c r="O1562" s="58">
        <v>26786.86</v>
      </c>
      <c r="P1562" s="58">
        <v>0</v>
      </c>
      <c r="Q1562" s="58">
        <v>-689.51887149956804</v>
      </c>
      <c r="R1562" s="58">
        <v>53455.051128500403</v>
      </c>
      <c r="S1562" s="58">
        <v>14445.8717797882</v>
      </c>
      <c r="T1562" s="58">
        <v>497.69</v>
      </c>
      <c r="U1562" s="58">
        <v>2432.65</v>
      </c>
      <c r="V1562" s="58">
        <v>70831.2629082887</v>
      </c>
      <c r="W1562" s="58">
        <v>114565.567091711</v>
      </c>
      <c r="X1562" s="58">
        <v>23518.26</v>
      </c>
      <c r="Y1562" s="58">
        <v>9517.24</v>
      </c>
      <c r="Z1562" s="58">
        <v>964.88</v>
      </c>
      <c r="AA1562" s="58">
        <v>6554.73</v>
      </c>
      <c r="AB1562" s="58">
        <v>487.32396226415</v>
      </c>
      <c r="AC1562" s="58">
        <v>0</v>
      </c>
      <c r="AD1562" s="58">
        <v>41042.433962264098</v>
      </c>
      <c r="AE1562" s="58">
        <v>6300</v>
      </c>
      <c r="AF1562" s="58">
        <v>0</v>
      </c>
      <c r="AG1562" s="58">
        <v>1054.73</v>
      </c>
      <c r="AH1562" s="58">
        <v>500</v>
      </c>
      <c r="AI1562" s="58">
        <v>800</v>
      </c>
      <c r="AJ1562" s="58">
        <v>50.98</v>
      </c>
      <c r="AK1562" s="58">
        <v>38.270000000000003</v>
      </c>
      <c r="AL1562" s="58">
        <v>0</v>
      </c>
      <c r="AM1562" s="58">
        <v>1061.72</v>
      </c>
      <c r="AN1562" s="58">
        <v>911.21</v>
      </c>
      <c r="AO1562" s="58">
        <v>230.25</v>
      </c>
      <c r="AP1562" s="58">
        <v>0</v>
      </c>
      <c r="AQ1562" s="58">
        <v>0</v>
      </c>
      <c r="AR1562" s="58">
        <v>0</v>
      </c>
      <c r="AS1562" s="58">
        <v>0</v>
      </c>
      <c r="AT1562" s="58">
        <v>0</v>
      </c>
      <c r="AU1562" s="58">
        <v>0</v>
      </c>
      <c r="AV1562" s="58">
        <v>2884.5432523048999</v>
      </c>
      <c r="AW1562" s="58">
        <v>13831.7032523049</v>
      </c>
      <c r="AX1562" s="58">
        <v>33660</v>
      </c>
      <c r="AY1562" s="58">
        <v>10541.33</v>
      </c>
      <c r="AZ1562" s="58">
        <v>44201.33</v>
      </c>
      <c r="BA1562" s="58">
        <v>15490.099877142</v>
      </c>
    </row>
    <row r="1563" spans="1:53">
      <c r="A1563" s="56">
        <v>202409</v>
      </c>
      <c r="B1563" s="56" t="s">
        <v>528</v>
      </c>
      <c r="C1563" s="56" t="s">
        <v>298</v>
      </c>
      <c r="D1563" s="56" t="s">
        <v>297</v>
      </c>
      <c r="E1563" s="62" t="str">
        <f>VLOOKUP(C1563,'[2]2024年门店-截止10.31'!A:C,3,0)</f>
        <v>营业</v>
      </c>
      <c r="F1563" s="63">
        <f>VLOOKUP(C1563,[2]面积!A:B,2,0)</f>
        <v>73.8</v>
      </c>
      <c r="G1563" s="57" t="str">
        <f>IF(OR(E1563="营业",E1563="装修中"),VLOOKUP(C1563,[2]当前组织架构!C:H,6,0),"")</f>
        <v>孙军</v>
      </c>
      <c r="H1563" s="57" t="str">
        <f>IF(OR(E1563="营业",E1563="装修中"),VLOOKUP(C1563,[2]当前组织架构!C:H,5,0),"")</f>
        <v>甘胜斌</v>
      </c>
      <c r="I1563" s="58">
        <v>129605</v>
      </c>
      <c r="J1563" s="58">
        <v>7336.13</v>
      </c>
      <c r="K1563" s="58">
        <v>122268.87</v>
      </c>
      <c r="L1563" s="58">
        <v>6571.85</v>
      </c>
      <c r="M1563" s="58">
        <v>5905.33</v>
      </c>
      <c r="N1563" s="58">
        <v>6878.79</v>
      </c>
      <c r="O1563" s="58">
        <v>15317.78</v>
      </c>
      <c r="P1563" s="58">
        <v>0</v>
      </c>
      <c r="Q1563" s="58">
        <v>-375.65781219867603</v>
      </c>
      <c r="R1563" s="58">
        <v>34298.092187801303</v>
      </c>
      <c r="S1563" s="58">
        <v>7506.9785854440197</v>
      </c>
      <c r="T1563" s="58">
        <v>0</v>
      </c>
      <c r="U1563" s="58">
        <v>3201.23</v>
      </c>
      <c r="V1563" s="58">
        <v>45006.300773245297</v>
      </c>
      <c r="W1563" s="58">
        <v>77262.569226754698</v>
      </c>
      <c r="X1563" s="58">
        <v>27284.18</v>
      </c>
      <c r="Y1563" s="58">
        <v>3869.78</v>
      </c>
      <c r="Z1563" s="58">
        <v>1104.29</v>
      </c>
      <c r="AA1563" s="58">
        <v>7801.36</v>
      </c>
      <c r="AB1563" s="58">
        <v>742.19811320754695</v>
      </c>
      <c r="AC1563" s="58">
        <v>0</v>
      </c>
      <c r="AD1563" s="58">
        <v>40801.808113207502</v>
      </c>
      <c r="AE1563" s="58">
        <v>3476.87</v>
      </c>
      <c r="AF1563" s="58">
        <v>0</v>
      </c>
      <c r="AG1563" s="58">
        <v>312.7</v>
      </c>
      <c r="AH1563" s="58">
        <v>639</v>
      </c>
      <c r="AI1563" s="58">
        <v>1900</v>
      </c>
      <c r="AJ1563" s="58">
        <v>4.96</v>
      </c>
      <c r="AK1563" s="58">
        <v>37.33</v>
      </c>
      <c r="AL1563" s="58">
        <v>0</v>
      </c>
      <c r="AM1563" s="58">
        <v>1249.3399999999999</v>
      </c>
      <c r="AN1563" s="58">
        <v>1279.42</v>
      </c>
      <c r="AO1563" s="58">
        <v>627.39</v>
      </c>
      <c r="AP1563" s="58">
        <v>0</v>
      </c>
      <c r="AQ1563" s="58">
        <v>189</v>
      </c>
      <c r="AR1563" s="58">
        <v>0</v>
      </c>
      <c r="AS1563" s="58">
        <v>0</v>
      </c>
      <c r="AT1563" s="58">
        <v>0</v>
      </c>
      <c r="AU1563" s="58">
        <v>0</v>
      </c>
      <c r="AV1563" s="58">
        <v>2341.0338270236698</v>
      </c>
      <c r="AW1563" s="58">
        <v>12057.043827023699</v>
      </c>
      <c r="AX1563" s="58">
        <v>40063.809523809497</v>
      </c>
      <c r="AY1563" s="58">
        <v>7771.8207547169804</v>
      </c>
      <c r="AZ1563" s="58">
        <v>47835.6302785265</v>
      </c>
      <c r="BA1563" s="58">
        <v>-23431.912992002999</v>
      </c>
    </row>
    <row r="1564" spans="1:53">
      <c r="A1564" s="56">
        <v>202409</v>
      </c>
      <c r="B1564" s="56" t="s">
        <v>528</v>
      </c>
      <c r="C1564" s="56" t="s">
        <v>300</v>
      </c>
      <c r="D1564" s="56" t="s">
        <v>299</v>
      </c>
      <c r="E1564" s="62" t="str">
        <f>VLOOKUP(C1564,'[2]2024年门店-截止10.31'!A:C,3,0)</f>
        <v>营业</v>
      </c>
      <c r="F1564" s="63">
        <f>VLOOKUP(C1564,[2]面积!A:B,2,0)</f>
        <v>67</v>
      </c>
      <c r="G1564" s="57" t="str">
        <f>IF(OR(E1564="营业",E1564="装修中"),VLOOKUP(C1564,[2]当前组织架构!C:H,6,0),"")</f>
        <v>江远洋</v>
      </c>
      <c r="H1564" s="57" t="str">
        <f>IF(OR(E1564="营业",E1564="装修中"),VLOOKUP(C1564,[2]当前组织架构!C:H,5,0),"")</f>
        <v>许瑛伦</v>
      </c>
      <c r="I1564" s="58">
        <v>147061.6</v>
      </c>
      <c r="J1564" s="58">
        <v>4283.3500000000104</v>
      </c>
      <c r="K1564" s="58">
        <v>142778.25</v>
      </c>
      <c r="L1564" s="58">
        <v>7843.31</v>
      </c>
      <c r="M1564" s="58">
        <v>9295.19</v>
      </c>
      <c r="N1564" s="58">
        <v>7124.1</v>
      </c>
      <c r="O1564" s="58">
        <v>21818.28</v>
      </c>
      <c r="P1564" s="58">
        <v>0</v>
      </c>
      <c r="Q1564" s="58">
        <v>-499.243449727523</v>
      </c>
      <c r="R1564" s="58">
        <v>45581.636550272502</v>
      </c>
      <c r="S1564" s="58">
        <v>10387.5374221029</v>
      </c>
      <c r="T1564" s="58">
        <v>362.93</v>
      </c>
      <c r="U1564" s="58">
        <v>5886.38</v>
      </c>
      <c r="V1564" s="58">
        <v>62218.483972375398</v>
      </c>
      <c r="W1564" s="58">
        <v>80559.766027624602</v>
      </c>
      <c r="X1564" s="58">
        <v>22658.69</v>
      </c>
      <c r="Y1564" s="58">
        <v>1120.25</v>
      </c>
      <c r="Z1564" s="58">
        <v>1801.06</v>
      </c>
      <c r="AA1564" s="58">
        <v>3145.62</v>
      </c>
      <c r="AB1564" s="58">
        <v>2354.92735849057</v>
      </c>
      <c r="AC1564" s="58">
        <v>0</v>
      </c>
      <c r="AD1564" s="58">
        <v>31080.547358490599</v>
      </c>
      <c r="AE1564" s="58">
        <v>3346.32</v>
      </c>
      <c r="AF1564" s="58">
        <v>0</v>
      </c>
      <c r="AG1564" s="58">
        <v>0</v>
      </c>
      <c r="AH1564" s="58">
        <v>336</v>
      </c>
      <c r="AI1564" s="58">
        <v>1441.58</v>
      </c>
      <c r="AJ1564" s="58">
        <v>0</v>
      </c>
      <c r="AK1564" s="58">
        <v>0</v>
      </c>
      <c r="AL1564" s="58">
        <v>0</v>
      </c>
      <c r="AM1564" s="58">
        <v>1259.21</v>
      </c>
      <c r="AN1564" s="58">
        <v>841.39</v>
      </c>
      <c r="AO1564" s="58">
        <v>377.02</v>
      </c>
      <c r="AP1564" s="58">
        <v>0</v>
      </c>
      <c r="AQ1564" s="58">
        <v>350</v>
      </c>
      <c r="AR1564" s="58">
        <v>0</v>
      </c>
      <c r="AS1564" s="58">
        <v>0</v>
      </c>
      <c r="AT1564" s="58">
        <v>0</v>
      </c>
      <c r="AU1564" s="58">
        <v>0</v>
      </c>
      <c r="AV1564" s="58">
        <v>2482.0200448648702</v>
      </c>
      <c r="AW1564" s="58">
        <v>10433.5400448649</v>
      </c>
      <c r="AX1564" s="58">
        <v>44144.1</v>
      </c>
      <c r="AY1564" s="58">
        <v>7383.6</v>
      </c>
      <c r="AZ1564" s="58">
        <v>51527.7</v>
      </c>
      <c r="BA1564" s="58">
        <v>-12482.021375730899</v>
      </c>
    </row>
    <row r="1565" spans="1:53">
      <c r="A1565" s="56">
        <v>202409</v>
      </c>
      <c r="B1565" s="56" t="s">
        <v>531</v>
      </c>
      <c r="C1565" s="56" t="s">
        <v>304</v>
      </c>
      <c r="D1565" s="56" t="s">
        <v>303</v>
      </c>
      <c r="E1565" s="62" t="str">
        <f>VLOOKUP(C1565,'[2]2024年门店-截止10.31'!A:C,3,0)</f>
        <v>营业</v>
      </c>
      <c r="F1565" s="63">
        <f>VLOOKUP(C1565,[2]面积!A:B,2,0)</f>
        <v>75</v>
      </c>
      <c r="G1565" s="57" t="str">
        <f>IF(OR(E1565="营业",E1565="装修中"),VLOOKUP(C1565,[2]当前组织架构!C:H,6,0),"")</f>
        <v>刘佳</v>
      </c>
      <c r="H1565" s="57" t="str">
        <f>IF(OR(E1565="营业",E1565="装修中"),VLOOKUP(C1565,[2]当前组织架构!C:H,5,0),"")</f>
        <v>刘传良</v>
      </c>
      <c r="I1565" s="58">
        <v>161105.47</v>
      </c>
      <c r="J1565" s="58">
        <v>9119.1799999999894</v>
      </c>
      <c r="K1565" s="58">
        <v>151986.29</v>
      </c>
      <c r="L1565" s="58">
        <v>8003.99</v>
      </c>
      <c r="M1565" s="58">
        <v>8276.91</v>
      </c>
      <c r="N1565" s="58">
        <v>7750.3</v>
      </c>
      <c r="O1565" s="58">
        <v>22562.15</v>
      </c>
      <c r="P1565" s="58">
        <v>0</v>
      </c>
      <c r="Q1565" s="58">
        <v>-593.35579008909701</v>
      </c>
      <c r="R1565" s="58">
        <v>45999.994209910903</v>
      </c>
      <c r="S1565" s="58">
        <v>12281.5759027883</v>
      </c>
      <c r="T1565" s="58">
        <v>0</v>
      </c>
      <c r="U1565" s="58">
        <v>2263.15</v>
      </c>
      <c r="V1565" s="58">
        <v>60544.7201126992</v>
      </c>
      <c r="W1565" s="58">
        <v>91441.569887300793</v>
      </c>
      <c r="X1565" s="58">
        <v>28319.82</v>
      </c>
      <c r="Y1565" s="58">
        <v>2874.19</v>
      </c>
      <c r="Z1565" s="58">
        <v>1270.25</v>
      </c>
      <c r="AA1565" s="58">
        <v>5522.98</v>
      </c>
      <c r="AB1565" s="58">
        <v>2042.92150943396</v>
      </c>
      <c r="AC1565" s="58">
        <v>0</v>
      </c>
      <c r="AD1565" s="58">
        <v>40030.161509434001</v>
      </c>
      <c r="AE1565" s="58">
        <v>6218.5</v>
      </c>
      <c r="AF1565" s="58">
        <v>0</v>
      </c>
      <c r="AG1565" s="58">
        <v>66.510000000000005</v>
      </c>
      <c r="AH1565" s="58">
        <v>403</v>
      </c>
      <c r="AI1565" s="58">
        <v>200</v>
      </c>
      <c r="AJ1565" s="58">
        <v>0</v>
      </c>
      <c r="AK1565" s="58">
        <v>34.909999999999997</v>
      </c>
      <c r="AL1565" s="58">
        <v>0</v>
      </c>
      <c r="AM1565" s="58">
        <v>517.54999999999995</v>
      </c>
      <c r="AN1565" s="58">
        <v>1932.42</v>
      </c>
      <c r="AO1565" s="58">
        <v>183.78</v>
      </c>
      <c r="AP1565" s="58">
        <v>0</v>
      </c>
      <c r="AQ1565" s="58">
        <v>150</v>
      </c>
      <c r="AR1565" s="58">
        <v>0</v>
      </c>
      <c r="AS1565" s="58">
        <v>0</v>
      </c>
      <c r="AT1565" s="58">
        <v>0</v>
      </c>
      <c r="AU1565" s="58">
        <v>0</v>
      </c>
      <c r="AV1565" s="58">
        <v>2562.7121202294302</v>
      </c>
      <c r="AW1565" s="58">
        <v>12269.3821202294</v>
      </c>
      <c r="AX1565" s="58">
        <v>23623.333333333299</v>
      </c>
      <c r="AY1565" s="58">
        <v>11373.1132075472</v>
      </c>
      <c r="AZ1565" s="58">
        <v>34996.446540880497</v>
      </c>
      <c r="BA1565" s="58">
        <v>4145.5797167568999</v>
      </c>
    </row>
    <row r="1566" spans="1:53">
      <c r="A1566" s="56">
        <v>202409</v>
      </c>
      <c r="B1566" s="56" t="s">
        <v>528</v>
      </c>
      <c r="C1566" s="56" t="s">
        <v>306</v>
      </c>
      <c r="D1566" s="56" t="s">
        <v>305</v>
      </c>
      <c r="E1566" s="62" t="str">
        <f>VLOOKUP(C1566,'[2]2024年门店-截止10.31'!A:C,3,0)</f>
        <v>营业</v>
      </c>
      <c r="F1566" s="63">
        <f>VLOOKUP(C1566,[2]面积!A:B,2,0)</f>
        <v>92</v>
      </c>
      <c r="G1566" s="57" t="str">
        <f>IF(OR(E1566="营业",E1566="装修中"),VLOOKUP(C1566,[2]当前组织架构!C:H,6,0),"")</f>
        <v>刘佳</v>
      </c>
      <c r="H1566" s="57" t="str">
        <f>IF(OR(E1566="营业",E1566="装修中"),VLOOKUP(C1566,[2]当前组织架构!C:H,5,0),"")</f>
        <v>袁春福</v>
      </c>
      <c r="I1566" s="58">
        <v>178198.87</v>
      </c>
      <c r="J1566" s="58">
        <v>5190.2600000000102</v>
      </c>
      <c r="K1566" s="58">
        <v>173008.61</v>
      </c>
      <c r="L1566" s="58">
        <v>8693.16</v>
      </c>
      <c r="M1566" s="58">
        <v>6317.69</v>
      </c>
      <c r="N1566" s="58">
        <v>7382.55</v>
      </c>
      <c r="O1566" s="58">
        <v>21481.58</v>
      </c>
      <c r="P1566" s="58">
        <v>0</v>
      </c>
      <c r="Q1566" s="58">
        <v>-475.344576143643</v>
      </c>
      <c r="R1566" s="58">
        <v>43399.635423856402</v>
      </c>
      <c r="S1566" s="58">
        <v>10089.298584694199</v>
      </c>
      <c r="T1566" s="58">
        <v>780.15</v>
      </c>
      <c r="U1566" s="58">
        <v>8671.4599999999991</v>
      </c>
      <c r="V1566" s="58">
        <v>62940.544008550598</v>
      </c>
      <c r="W1566" s="58">
        <v>110068.065991449</v>
      </c>
      <c r="X1566" s="58">
        <v>22216.68</v>
      </c>
      <c r="Y1566" s="58">
        <v>8904.83</v>
      </c>
      <c r="Z1566" s="58">
        <v>1627.05</v>
      </c>
      <c r="AA1566" s="58">
        <v>5083.5600000000004</v>
      </c>
      <c r="AB1566" s="58">
        <v>1792.7701886792499</v>
      </c>
      <c r="AC1566" s="58">
        <v>0</v>
      </c>
      <c r="AD1566" s="58">
        <v>39624.890188679303</v>
      </c>
      <c r="AE1566" s="58">
        <v>5152</v>
      </c>
      <c r="AF1566" s="58">
        <v>0</v>
      </c>
      <c r="AG1566" s="58">
        <v>349.15</v>
      </c>
      <c r="AH1566" s="58">
        <v>148.1</v>
      </c>
      <c r="AI1566" s="58">
        <v>0</v>
      </c>
      <c r="AJ1566" s="58">
        <v>42.48</v>
      </c>
      <c r="AK1566" s="58">
        <v>52.13</v>
      </c>
      <c r="AL1566" s="58">
        <v>0</v>
      </c>
      <c r="AM1566" s="58">
        <v>1213.67</v>
      </c>
      <c r="AN1566" s="58">
        <v>921.95</v>
      </c>
      <c r="AO1566" s="58">
        <v>218.44</v>
      </c>
      <c r="AP1566" s="58">
        <v>0</v>
      </c>
      <c r="AQ1566" s="58">
        <v>150</v>
      </c>
      <c r="AR1566" s="58">
        <v>0</v>
      </c>
      <c r="AS1566" s="58">
        <v>0</v>
      </c>
      <c r="AT1566" s="58">
        <v>0</v>
      </c>
      <c r="AU1566" s="58">
        <v>0</v>
      </c>
      <c r="AV1566" s="58">
        <v>1830.0980939055901</v>
      </c>
      <c r="AW1566" s="58">
        <v>10078.018093905601</v>
      </c>
      <c r="AX1566" s="58">
        <v>44773</v>
      </c>
      <c r="AY1566" s="58">
        <v>10380</v>
      </c>
      <c r="AZ1566" s="58">
        <v>55153</v>
      </c>
      <c r="BA1566" s="58">
        <v>5212.1577088640897</v>
      </c>
    </row>
    <row r="1567" spans="1:53">
      <c r="A1567" s="56">
        <v>202409</v>
      </c>
      <c r="B1567" s="56" t="s">
        <v>528</v>
      </c>
      <c r="C1567" s="56" t="s">
        <v>308</v>
      </c>
      <c r="D1567" s="56" t="s">
        <v>307</v>
      </c>
      <c r="E1567" s="62" t="str">
        <f>VLOOKUP(C1567,'[2]2024年门店-截止10.31'!A:C,3,0)</f>
        <v>已闭店</v>
      </c>
      <c r="F1567" s="63">
        <f>VLOOKUP(C1567,[2]面积!A:B,2,0)</f>
        <v>25</v>
      </c>
      <c r="G1567" s="57" t="str">
        <f>IF(OR(E1567="营业",E1567="装修中"),VLOOKUP(C1567,[2]当前组织架构!C:H,6,0),"")</f>
        <v/>
      </c>
      <c r="H1567" s="57" t="str">
        <f>IF(OR(E1567="营业",E1567="装修中"),VLOOKUP(C1567,[2]当前组织架构!C:H,5,0),"")</f>
        <v/>
      </c>
      <c r="I1567" s="58">
        <v>58744.67</v>
      </c>
      <c r="J1567" s="58">
        <v>3325.17</v>
      </c>
      <c r="K1567" s="58">
        <v>55419.5</v>
      </c>
      <c r="L1567" s="58">
        <v>4340.49</v>
      </c>
      <c r="M1567" s="58">
        <v>2544.8200000000002</v>
      </c>
      <c r="N1567" s="58">
        <v>3715.57</v>
      </c>
      <c r="O1567" s="58">
        <v>6643.61</v>
      </c>
      <c r="P1567" s="58">
        <v>0</v>
      </c>
      <c r="Q1567" s="58">
        <v>-186.82800060224099</v>
      </c>
      <c r="R1567" s="58">
        <v>17057.661999397798</v>
      </c>
      <c r="S1567" s="58">
        <v>3459.4722108973401</v>
      </c>
      <c r="T1567" s="58">
        <v>0</v>
      </c>
      <c r="U1567" s="58">
        <v>1899.08</v>
      </c>
      <c r="V1567" s="58">
        <v>22416.2142102951</v>
      </c>
      <c r="W1567" s="58">
        <v>33003.285789704903</v>
      </c>
      <c r="X1567" s="58">
        <v>13019.89</v>
      </c>
      <c r="Y1567" s="58">
        <v>3282.88</v>
      </c>
      <c r="Z1567" s="58">
        <v>861.18</v>
      </c>
      <c r="AA1567" s="58">
        <v>1665.95</v>
      </c>
      <c r="AB1567" s="58">
        <v>1538.6826415094299</v>
      </c>
      <c r="AC1567" s="58">
        <v>0</v>
      </c>
      <c r="AD1567" s="58">
        <v>20368.582641509402</v>
      </c>
      <c r="AE1567" s="58">
        <v>330.19</v>
      </c>
      <c r="AF1567" s="58">
        <v>0</v>
      </c>
      <c r="AG1567" s="58">
        <v>-444.93</v>
      </c>
      <c r="AH1567" s="58">
        <v>561.83000000000004</v>
      </c>
      <c r="AI1567" s="58">
        <v>0</v>
      </c>
      <c r="AJ1567" s="58">
        <v>74.34</v>
      </c>
      <c r="AK1567" s="58">
        <v>261.7</v>
      </c>
      <c r="AL1567" s="58">
        <v>0</v>
      </c>
      <c r="AM1567" s="58">
        <v>671.21</v>
      </c>
      <c r="AN1567" s="58">
        <v>533.84</v>
      </c>
      <c r="AO1567" s="58">
        <v>248.5</v>
      </c>
      <c r="AP1567" s="58">
        <v>0</v>
      </c>
      <c r="AQ1567" s="58">
        <v>300</v>
      </c>
      <c r="AR1567" s="58">
        <v>0</v>
      </c>
      <c r="AS1567" s="58">
        <v>0</v>
      </c>
      <c r="AT1567" s="58">
        <v>0</v>
      </c>
      <c r="AU1567" s="58">
        <v>0</v>
      </c>
      <c r="AV1567" s="58">
        <v>2318.3546488266002</v>
      </c>
      <c r="AW1567" s="58">
        <v>4855.0346488265996</v>
      </c>
      <c r="AX1567" s="58">
        <v>5116.1142857142904</v>
      </c>
      <c r="AY1567" s="58">
        <v>1652.55660377358</v>
      </c>
      <c r="AZ1567" s="58">
        <v>6768.6708894878702</v>
      </c>
      <c r="BA1567" s="58">
        <v>1010.99760988103</v>
      </c>
    </row>
    <row r="1568" spans="1:53">
      <c r="A1568" s="56">
        <v>202409</v>
      </c>
      <c r="B1568" s="56" t="s">
        <v>528</v>
      </c>
      <c r="C1568" s="56" t="s">
        <v>310</v>
      </c>
      <c r="D1568" s="56" t="s">
        <v>309</v>
      </c>
      <c r="E1568" s="62" t="str">
        <f>VLOOKUP(C1568,'[2]2024年门店-截止10.31'!A:C,3,0)</f>
        <v>营业</v>
      </c>
      <c r="F1568" s="63">
        <f>VLOOKUP(C1568,[2]面积!A:B,2,0)</f>
        <v>41.6</v>
      </c>
      <c r="G1568" s="57" t="str">
        <f>IF(OR(E1568="营业",E1568="装修中"),VLOOKUP(C1568,[2]当前组织架构!C:H,6,0),"")</f>
        <v>孙军</v>
      </c>
      <c r="H1568" s="57" t="str">
        <f>IF(OR(E1568="营业",E1568="装修中"),VLOOKUP(C1568,[2]当前组织架构!C:H,5,0),"")</f>
        <v>殷艳花</v>
      </c>
      <c r="I1568" s="58">
        <v>160069.81</v>
      </c>
      <c r="J1568" s="58">
        <v>9060.56</v>
      </c>
      <c r="K1568" s="58">
        <v>151009.25</v>
      </c>
      <c r="L1568" s="58">
        <v>7408.35</v>
      </c>
      <c r="M1568" s="58">
        <v>6679.9</v>
      </c>
      <c r="N1568" s="58">
        <v>9682.25</v>
      </c>
      <c r="O1568" s="58">
        <v>18848.73</v>
      </c>
      <c r="P1568" s="58">
        <v>0</v>
      </c>
      <c r="Q1568" s="58">
        <v>-461.739693554697</v>
      </c>
      <c r="R1568" s="58">
        <v>42157.490306445303</v>
      </c>
      <c r="S1568" s="58">
        <v>9233.0733776714496</v>
      </c>
      <c r="T1568" s="58">
        <v>0</v>
      </c>
      <c r="U1568" s="58">
        <v>2642.15</v>
      </c>
      <c r="V1568" s="58">
        <v>54032.713684116803</v>
      </c>
      <c r="W1568" s="58">
        <v>96976.536315883204</v>
      </c>
      <c r="X1568" s="58">
        <v>27953.63</v>
      </c>
      <c r="Y1568" s="58">
        <v>3361.61</v>
      </c>
      <c r="Z1568" s="58">
        <v>2105.4</v>
      </c>
      <c r="AA1568" s="58">
        <v>7819.56</v>
      </c>
      <c r="AB1568" s="58">
        <v>1635.07471698113</v>
      </c>
      <c r="AC1568" s="58">
        <v>0</v>
      </c>
      <c r="AD1568" s="58">
        <v>42875.274716981097</v>
      </c>
      <c r="AE1568" s="58">
        <v>6799.4</v>
      </c>
      <c r="AF1568" s="58">
        <v>109.46</v>
      </c>
      <c r="AG1568" s="58">
        <v>298.35000000000002</v>
      </c>
      <c r="AH1568" s="58">
        <v>1104</v>
      </c>
      <c r="AI1568" s="58">
        <v>515</v>
      </c>
      <c r="AJ1568" s="58">
        <v>69.03</v>
      </c>
      <c r="AK1568" s="58">
        <v>46.57</v>
      </c>
      <c r="AL1568" s="58">
        <v>0</v>
      </c>
      <c r="AM1568" s="58">
        <v>1539.58</v>
      </c>
      <c r="AN1568" s="58">
        <v>1779.53</v>
      </c>
      <c r="AO1568" s="58">
        <v>544.82000000000005</v>
      </c>
      <c r="AP1568" s="58">
        <v>0</v>
      </c>
      <c r="AQ1568" s="58">
        <v>439</v>
      </c>
      <c r="AR1568" s="58">
        <v>0</v>
      </c>
      <c r="AS1568" s="58">
        <v>0</v>
      </c>
      <c r="AT1568" s="58">
        <v>0</v>
      </c>
      <c r="AU1568" s="58">
        <v>0</v>
      </c>
      <c r="AV1568" s="58">
        <v>2318.3546488266002</v>
      </c>
      <c r="AW1568" s="58">
        <v>15563.0946488266</v>
      </c>
      <c r="AX1568" s="58">
        <v>52497.619047619002</v>
      </c>
      <c r="AY1568" s="58">
        <v>4708.4905660377399</v>
      </c>
      <c r="AZ1568" s="58">
        <v>57206.109613656699</v>
      </c>
      <c r="BA1568" s="58">
        <v>-18667.942663581201</v>
      </c>
    </row>
    <row r="1569" spans="1:53">
      <c r="A1569" s="56">
        <v>202409</v>
      </c>
      <c r="B1569" s="56" t="s">
        <v>528</v>
      </c>
      <c r="C1569" s="56" t="s">
        <v>312</v>
      </c>
      <c r="D1569" s="56" t="s">
        <v>311</v>
      </c>
      <c r="E1569" s="62" t="str">
        <f>VLOOKUP(C1569,'[2]2024年门店-截止10.31'!A:C,3,0)</f>
        <v>营业</v>
      </c>
      <c r="F1569" s="63">
        <f>VLOOKUP(C1569,[2]面积!A:B,2,0)</f>
        <v>51</v>
      </c>
      <c r="G1569" s="57" t="str">
        <f>IF(OR(E1569="营业",E1569="装修中"),VLOOKUP(C1569,[2]当前组织架构!C:H,6,0),"")</f>
        <v>戴斌</v>
      </c>
      <c r="H1569" s="57" t="str">
        <f>IF(OR(E1569="营业",E1569="装修中"),VLOOKUP(C1569,[2]当前组织架构!C:H,5,0),"")</f>
        <v>冯珏</v>
      </c>
      <c r="I1569" s="58">
        <v>164633.92000000001</v>
      </c>
      <c r="J1569" s="58">
        <v>9318.9000000000196</v>
      </c>
      <c r="K1569" s="58">
        <v>155315.01999999999</v>
      </c>
      <c r="L1569" s="58">
        <v>8272.32</v>
      </c>
      <c r="M1569" s="58">
        <v>7512.36</v>
      </c>
      <c r="N1569" s="58">
        <v>11337.32</v>
      </c>
      <c r="O1569" s="58">
        <v>20040.259999999998</v>
      </c>
      <c r="P1569" s="58">
        <v>0</v>
      </c>
      <c r="Q1569" s="58">
        <v>-510.95919564353699</v>
      </c>
      <c r="R1569" s="58">
        <v>46651.300804356499</v>
      </c>
      <c r="S1569" s="58">
        <v>9987.3565902342307</v>
      </c>
      <c r="T1569" s="58">
        <v>0</v>
      </c>
      <c r="U1569" s="58">
        <v>2484.14</v>
      </c>
      <c r="V1569" s="58">
        <v>59122.7973945907</v>
      </c>
      <c r="W1569" s="58">
        <v>96192.222605409304</v>
      </c>
      <c r="X1569" s="58">
        <v>21166.68</v>
      </c>
      <c r="Y1569" s="58">
        <v>8586.69</v>
      </c>
      <c r="Z1569" s="58">
        <v>1741.57</v>
      </c>
      <c r="AA1569" s="58">
        <v>5836.67</v>
      </c>
      <c r="AB1569" s="58">
        <v>862.86905660376999</v>
      </c>
      <c r="AC1569" s="58">
        <v>0</v>
      </c>
      <c r="AD1569" s="58">
        <v>38194.479056603799</v>
      </c>
      <c r="AE1569" s="58">
        <v>6212.75</v>
      </c>
      <c r="AF1569" s="58">
        <v>0</v>
      </c>
      <c r="AG1569" s="58">
        <v>333.21</v>
      </c>
      <c r="AH1569" s="58">
        <v>576.58000000000004</v>
      </c>
      <c r="AI1569" s="58">
        <v>80</v>
      </c>
      <c r="AJ1569" s="58">
        <v>92.04</v>
      </c>
      <c r="AK1569" s="58">
        <v>37.21</v>
      </c>
      <c r="AL1569" s="58">
        <v>0</v>
      </c>
      <c r="AM1569" s="58">
        <v>1333.63</v>
      </c>
      <c r="AN1569" s="58">
        <v>4768.13</v>
      </c>
      <c r="AO1569" s="58">
        <v>545.5</v>
      </c>
      <c r="AP1569" s="58">
        <v>0</v>
      </c>
      <c r="AQ1569" s="58">
        <v>0</v>
      </c>
      <c r="AR1569" s="58">
        <v>0</v>
      </c>
      <c r="AS1569" s="58">
        <v>0</v>
      </c>
      <c r="AT1569" s="58">
        <v>0</v>
      </c>
      <c r="AU1569" s="58">
        <v>0</v>
      </c>
      <c r="AV1569" s="58">
        <v>2535.19649369034</v>
      </c>
      <c r="AW1569" s="58">
        <v>16514.246493690302</v>
      </c>
      <c r="AX1569" s="58">
        <v>29920</v>
      </c>
      <c r="AY1569" s="58">
        <v>4550.2358490566003</v>
      </c>
      <c r="AZ1569" s="58">
        <v>34470.235849056597</v>
      </c>
      <c r="BA1569" s="58">
        <v>7013.2612060586098</v>
      </c>
    </row>
    <row r="1570" spans="1:53">
      <c r="A1570" s="56">
        <v>202409</v>
      </c>
      <c r="B1570" s="56" t="s">
        <v>528</v>
      </c>
      <c r="C1570" s="56" t="s">
        <v>314</v>
      </c>
      <c r="D1570" s="56" t="s">
        <v>313</v>
      </c>
      <c r="E1570" s="62" t="str">
        <f>VLOOKUP(C1570,'[2]2024年门店-截止10.31'!A:C,3,0)</f>
        <v>营业</v>
      </c>
      <c r="F1570" s="63">
        <f>VLOOKUP(C1570,[2]面积!A:B,2,0)</f>
        <v>94</v>
      </c>
      <c r="G1570" s="57" t="str">
        <f>IF(OR(E1570="营业",E1570="装修中"),VLOOKUP(C1570,[2]当前组织架构!C:H,6,0),"")</f>
        <v>戴斌</v>
      </c>
      <c r="H1570" s="57" t="str">
        <f>IF(OR(E1570="营业",E1570="装修中"),VLOOKUP(C1570,[2]当前组织架构!C:H,5,0),"")</f>
        <v>董婷婷</v>
      </c>
      <c r="I1570" s="58">
        <v>186973.29</v>
      </c>
      <c r="J1570" s="58">
        <v>10583.39</v>
      </c>
      <c r="K1570" s="58">
        <v>176389.9</v>
      </c>
      <c r="L1570" s="58">
        <v>9667.0400000000009</v>
      </c>
      <c r="M1570" s="58">
        <v>8710.66</v>
      </c>
      <c r="N1570" s="58">
        <v>9478.94</v>
      </c>
      <c r="O1570" s="58">
        <v>22122.98</v>
      </c>
      <c r="P1570" s="58">
        <v>0</v>
      </c>
      <c r="Q1570" s="58">
        <v>-541.48266927347504</v>
      </c>
      <c r="R1570" s="58">
        <v>49438.137330726502</v>
      </c>
      <c r="S1570" s="58">
        <v>10832.9932782582</v>
      </c>
      <c r="T1570" s="58">
        <v>0</v>
      </c>
      <c r="U1570" s="58">
        <v>2532.71</v>
      </c>
      <c r="V1570" s="58">
        <v>62803.840608984698</v>
      </c>
      <c r="W1570" s="58">
        <v>113586.05939101501</v>
      </c>
      <c r="X1570" s="58">
        <v>31299.5</v>
      </c>
      <c r="Y1570" s="58">
        <v>5947.04</v>
      </c>
      <c r="Z1570" s="58">
        <v>1864.4</v>
      </c>
      <c r="AA1570" s="58">
        <v>7857.02</v>
      </c>
      <c r="AB1570" s="58">
        <v>1346.49622641509</v>
      </c>
      <c r="AC1570" s="58">
        <v>0</v>
      </c>
      <c r="AD1570" s="58">
        <v>48314.456226415103</v>
      </c>
      <c r="AE1570" s="58">
        <v>12396.5</v>
      </c>
      <c r="AF1570" s="58">
        <v>0</v>
      </c>
      <c r="AG1570" s="58">
        <v>396.48</v>
      </c>
      <c r="AH1570" s="58">
        <v>699.88</v>
      </c>
      <c r="AI1570" s="58">
        <v>125</v>
      </c>
      <c r="AJ1570" s="58">
        <v>0</v>
      </c>
      <c r="AK1570" s="58">
        <v>28.1</v>
      </c>
      <c r="AL1570" s="58">
        <v>0</v>
      </c>
      <c r="AM1570" s="58">
        <v>1147.57</v>
      </c>
      <c r="AN1570" s="58">
        <v>666.79</v>
      </c>
      <c r="AO1570" s="58">
        <v>627.47</v>
      </c>
      <c r="AP1570" s="58">
        <v>0</v>
      </c>
      <c r="AQ1570" s="58">
        <v>393</v>
      </c>
      <c r="AR1570" s="58">
        <v>0</v>
      </c>
      <c r="AS1570" s="58">
        <v>0</v>
      </c>
      <c r="AT1570" s="58">
        <v>0</v>
      </c>
      <c r="AU1570" s="58">
        <v>0</v>
      </c>
      <c r="AV1570" s="58">
        <v>2186.6948270236699</v>
      </c>
      <c r="AW1570" s="58">
        <v>18667.484827023702</v>
      </c>
      <c r="AX1570" s="58">
        <v>22085.304761904801</v>
      </c>
      <c r="AY1570" s="58">
        <v>9754.7169811320691</v>
      </c>
      <c r="AZ1570" s="58">
        <v>31840.021743036901</v>
      </c>
      <c r="BA1570" s="58">
        <v>14764.0965945393</v>
      </c>
    </row>
    <row r="1571" spans="1:53">
      <c r="A1571" s="56">
        <v>202409</v>
      </c>
      <c r="B1571" s="56" t="s">
        <v>531</v>
      </c>
      <c r="C1571" s="56" t="s">
        <v>318</v>
      </c>
      <c r="D1571" s="56" t="s">
        <v>317</v>
      </c>
      <c r="E1571" s="62" t="str">
        <f>VLOOKUP(C1571,'[2]2024年门店-截止10.31'!A:C,3,0)</f>
        <v>营业</v>
      </c>
      <c r="F1571" s="63">
        <f>VLOOKUP(C1571,[2]面积!A:B,2,0)</f>
        <v>105.1</v>
      </c>
      <c r="G1571" s="57" t="str">
        <f>IF(OR(E1571="营业",E1571="装修中"),VLOOKUP(C1571,[2]当前组织架构!C:H,6,0),"")</f>
        <v>刘佳</v>
      </c>
      <c r="H1571" s="57" t="str">
        <f>IF(OR(E1571="营业",E1571="装修中"),VLOOKUP(C1571,[2]当前组织架构!C:H,5,0),"")</f>
        <v>王佳</v>
      </c>
      <c r="I1571" s="58">
        <v>95173.18</v>
      </c>
      <c r="J1571" s="58">
        <v>2772.03</v>
      </c>
      <c r="K1571" s="58">
        <v>92401.15</v>
      </c>
      <c r="L1571" s="58">
        <v>6038.71</v>
      </c>
      <c r="M1571" s="58">
        <v>7894.53</v>
      </c>
      <c r="N1571" s="58">
        <v>5927.71</v>
      </c>
      <c r="O1571" s="58">
        <v>17327.560000000001</v>
      </c>
      <c r="P1571" s="58">
        <v>0</v>
      </c>
      <c r="Q1571" s="58">
        <v>-473.58727658101998</v>
      </c>
      <c r="R1571" s="58">
        <v>36714.922723418997</v>
      </c>
      <c r="S1571" s="58">
        <v>9594.3192107383293</v>
      </c>
      <c r="T1571" s="58">
        <v>231.79</v>
      </c>
      <c r="U1571" s="58">
        <v>8286.9599999999991</v>
      </c>
      <c r="V1571" s="58">
        <v>54827.991934157297</v>
      </c>
      <c r="W1571" s="58">
        <v>37573.158065842697</v>
      </c>
      <c r="X1571" s="58">
        <v>14383.14</v>
      </c>
      <c r="Y1571" s="58">
        <v>3519.01</v>
      </c>
      <c r="Z1571" s="58">
        <v>1511.17</v>
      </c>
      <c r="AA1571" s="58">
        <v>5327.64</v>
      </c>
      <c r="AB1571" s="58">
        <v>321.84037735849</v>
      </c>
      <c r="AC1571" s="58">
        <v>0</v>
      </c>
      <c r="AD1571" s="58">
        <v>25062.800377358501</v>
      </c>
      <c r="AE1571" s="58">
        <v>0</v>
      </c>
      <c r="AF1571" s="58">
        <v>0</v>
      </c>
      <c r="AG1571" s="58">
        <v>197.26</v>
      </c>
      <c r="AH1571" s="58">
        <v>183.33</v>
      </c>
      <c r="AI1571" s="58">
        <v>0</v>
      </c>
      <c r="AJ1571" s="58">
        <v>89.17</v>
      </c>
      <c r="AK1571" s="58">
        <v>40.270000000000003</v>
      </c>
      <c r="AL1571" s="58">
        <v>0</v>
      </c>
      <c r="AM1571" s="58">
        <v>673.92</v>
      </c>
      <c r="AN1571" s="58">
        <v>788.58</v>
      </c>
      <c r="AO1571" s="58">
        <v>214.03</v>
      </c>
      <c r="AP1571" s="58">
        <v>0</v>
      </c>
      <c r="AQ1571" s="58">
        <v>0</v>
      </c>
      <c r="AR1571" s="58">
        <v>0</v>
      </c>
      <c r="AS1571" s="58">
        <v>0</v>
      </c>
      <c r="AT1571" s="58">
        <v>0</v>
      </c>
      <c r="AU1571" s="58">
        <v>0</v>
      </c>
      <c r="AV1571" s="58">
        <v>2117.4743843803699</v>
      </c>
      <c r="AW1571" s="58">
        <v>4304.0343843803703</v>
      </c>
      <c r="AX1571" s="58">
        <v>5959.17</v>
      </c>
      <c r="AY1571" s="58">
        <v>6831.5</v>
      </c>
      <c r="AZ1571" s="58">
        <v>12790.67</v>
      </c>
      <c r="BA1571" s="58">
        <v>-4584.3466958961699</v>
      </c>
    </row>
    <row r="1572" spans="1:53">
      <c r="A1572" s="56">
        <v>202409</v>
      </c>
      <c r="B1572" s="56" t="s">
        <v>532</v>
      </c>
      <c r="C1572" s="56" t="s">
        <v>316</v>
      </c>
      <c r="D1572" s="56" t="s">
        <v>315</v>
      </c>
      <c r="E1572" s="62" t="str">
        <f>VLOOKUP(C1572,'[2]2024年门店-截止10.31'!A:C,3,0)</f>
        <v>营业</v>
      </c>
      <c r="F1572" s="63">
        <f>VLOOKUP(C1572,[2]面积!A:B,2,0)</f>
        <v>66.17</v>
      </c>
      <c r="G1572" s="57" t="str">
        <f>IF(OR(E1572="营业",E1572="装修中"),VLOOKUP(C1572,[2]当前组织架构!C:H,6,0),"")</f>
        <v>江远洋</v>
      </c>
      <c r="H1572" s="57" t="str">
        <f>IF(OR(E1572="营业",E1572="装修中"),VLOOKUP(C1572,[2]当前组织架构!C:H,5,0),"")</f>
        <v>胡肖肖</v>
      </c>
      <c r="I1572" s="58">
        <v>164928.79</v>
      </c>
      <c r="J1572" s="58">
        <v>4803.75</v>
      </c>
      <c r="K1572" s="58">
        <v>160125.04</v>
      </c>
      <c r="L1572" s="58">
        <v>7763.59</v>
      </c>
      <c r="M1572" s="58">
        <v>10198.370000000001</v>
      </c>
      <c r="N1572" s="58">
        <v>7263.12</v>
      </c>
      <c r="O1572" s="58">
        <v>24585.52</v>
      </c>
      <c r="P1572" s="58">
        <v>0</v>
      </c>
      <c r="Q1572" s="58">
        <v>-207.80853870623099</v>
      </c>
      <c r="R1572" s="58">
        <v>49602.791461293797</v>
      </c>
      <c r="S1572" s="58">
        <v>19859.548733479802</v>
      </c>
      <c r="T1572" s="58">
        <v>397.23</v>
      </c>
      <c r="U1572" s="58">
        <v>14798.5</v>
      </c>
      <c r="V1572" s="58">
        <v>84658.070194773594</v>
      </c>
      <c r="W1572" s="58">
        <v>75466.969805226399</v>
      </c>
      <c r="X1572" s="58">
        <v>26070</v>
      </c>
      <c r="Y1572" s="58">
        <v>1834.13</v>
      </c>
      <c r="Z1572" s="58">
        <v>4085.07</v>
      </c>
      <c r="AA1572" s="58">
        <v>5556.24</v>
      </c>
      <c r="AB1572" s="58">
        <v>942.37226415094005</v>
      </c>
      <c r="AC1572" s="58">
        <v>0</v>
      </c>
      <c r="AD1572" s="58">
        <v>38487.812264150904</v>
      </c>
      <c r="AE1572" s="58">
        <v>5255.2</v>
      </c>
      <c r="AF1572" s="58">
        <v>0</v>
      </c>
      <c r="AG1572" s="58">
        <v>335.11</v>
      </c>
      <c r="AH1572" s="58">
        <v>0</v>
      </c>
      <c r="AI1572" s="58">
        <v>0</v>
      </c>
      <c r="AJ1572" s="58">
        <v>0</v>
      </c>
      <c r="AK1572" s="58">
        <v>47.5</v>
      </c>
      <c r="AL1572" s="58">
        <v>0</v>
      </c>
      <c r="AM1572" s="58">
        <v>533.70000000000005</v>
      </c>
      <c r="AN1572" s="58">
        <v>521.9</v>
      </c>
      <c r="AO1572" s="58">
        <v>299.91000000000003</v>
      </c>
      <c r="AP1572" s="58">
        <v>0</v>
      </c>
      <c r="AQ1572" s="58">
        <v>1450</v>
      </c>
      <c r="AR1572" s="58">
        <v>0</v>
      </c>
      <c r="AS1572" s="58">
        <v>0</v>
      </c>
      <c r="AT1572" s="58">
        <v>0</v>
      </c>
      <c r="AU1572" s="58">
        <v>0</v>
      </c>
      <c r="AV1572" s="58">
        <v>1972.11066807814</v>
      </c>
      <c r="AW1572" s="58">
        <v>10415.430668078099</v>
      </c>
      <c r="AX1572" s="58">
        <v>18163.900000000001</v>
      </c>
      <c r="AY1572" s="58">
        <v>5783.41</v>
      </c>
      <c r="AZ1572" s="58">
        <v>23947.31</v>
      </c>
      <c r="BA1572" s="58">
        <v>2616.4168729973899</v>
      </c>
    </row>
    <row r="1573" spans="1:53">
      <c r="A1573" s="56">
        <v>202409</v>
      </c>
      <c r="B1573" s="56" t="s">
        <v>532</v>
      </c>
      <c r="C1573" s="56" t="s">
        <v>326</v>
      </c>
      <c r="D1573" s="56" t="s">
        <v>325</v>
      </c>
      <c r="E1573" s="62" t="str">
        <f>VLOOKUP(C1573,'[2]2024年门店-截止10.31'!A:C,3,0)</f>
        <v>营业</v>
      </c>
      <c r="F1573" s="63">
        <f>VLOOKUP(C1573,[2]面积!A:B,2,0)</f>
        <v>53</v>
      </c>
      <c r="G1573" s="57" t="str">
        <f>IF(OR(E1573="营业",E1573="装修中"),VLOOKUP(C1573,[2]当前组织架构!C:H,6,0),"")</f>
        <v>江远洋</v>
      </c>
      <c r="H1573" s="57" t="str">
        <f>IF(OR(E1573="营业",E1573="装修中"),VLOOKUP(C1573,[2]当前组织架构!C:H,5,0),"")</f>
        <v>郭静</v>
      </c>
      <c r="I1573" s="58">
        <v>129159.12</v>
      </c>
      <c r="J1573" s="58">
        <v>3761.92</v>
      </c>
      <c r="K1573" s="58">
        <v>125397.2</v>
      </c>
      <c r="L1573" s="58">
        <v>6443.45</v>
      </c>
      <c r="M1573" s="58">
        <v>6222.06</v>
      </c>
      <c r="N1573" s="58">
        <v>6142.12</v>
      </c>
      <c r="O1573" s="58">
        <v>18549.98</v>
      </c>
      <c r="P1573" s="58">
        <v>0</v>
      </c>
      <c r="Q1573" s="58">
        <v>-155.854985558441</v>
      </c>
      <c r="R1573" s="58">
        <v>37201.755014441602</v>
      </c>
      <c r="S1573" s="58">
        <v>14945.9753963367</v>
      </c>
      <c r="T1573" s="58">
        <v>309.75</v>
      </c>
      <c r="U1573" s="58">
        <v>5276.19</v>
      </c>
      <c r="V1573" s="58">
        <v>57733.670410778301</v>
      </c>
      <c r="W1573" s="58">
        <v>67663.529589221696</v>
      </c>
      <c r="X1573" s="58">
        <v>18510.09</v>
      </c>
      <c r="Y1573" s="58">
        <v>3843.94</v>
      </c>
      <c r="Z1573" s="58">
        <v>2295.46</v>
      </c>
      <c r="AA1573" s="58">
        <v>4264.71</v>
      </c>
      <c r="AB1573" s="58">
        <v>356.45471698112999</v>
      </c>
      <c r="AC1573" s="58">
        <v>0</v>
      </c>
      <c r="AD1573" s="58">
        <v>29270.654716981098</v>
      </c>
      <c r="AE1573" s="58">
        <v>4350.07</v>
      </c>
      <c r="AF1573" s="58">
        <v>0</v>
      </c>
      <c r="AG1573" s="58">
        <v>346.35</v>
      </c>
      <c r="AH1573" s="58">
        <v>251.9</v>
      </c>
      <c r="AI1573" s="58">
        <v>0</v>
      </c>
      <c r="AJ1573" s="58">
        <v>130.01</v>
      </c>
      <c r="AK1573" s="58">
        <v>28.67</v>
      </c>
      <c r="AL1573" s="58">
        <v>0</v>
      </c>
      <c r="AM1573" s="58">
        <v>1327.46</v>
      </c>
      <c r="AN1573" s="58">
        <v>1413.42</v>
      </c>
      <c r="AO1573" s="58">
        <v>459.15</v>
      </c>
      <c r="AP1573" s="58">
        <v>0</v>
      </c>
      <c r="AQ1573" s="58">
        <v>350</v>
      </c>
      <c r="AR1573" s="58">
        <v>0</v>
      </c>
      <c r="AS1573" s="58">
        <v>0</v>
      </c>
      <c r="AT1573" s="58">
        <v>0</v>
      </c>
      <c r="AU1573" s="58">
        <v>0</v>
      </c>
      <c r="AV1573" s="58">
        <v>1692.65604094427</v>
      </c>
      <c r="AW1573" s="58">
        <v>10349.6860409443</v>
      </c>
      <c r="AX1573" s="58">
        <v>32065</v>
      </c>
      <c r="AY1573" s="58">
        <v>5105</v>
      </c>
      <c r="AZ1573" s="58">
        <v>37170</v>
      </c>
      <c r="BA1573" s="58">
        <v>-9126.8111687036999</v>
      </c>
    </row>
    <row r="1574" spans="1:53">
      <c r="A1574" s="56">
        <v>202409</v>
      </c>
      <c r="B1574" s="56" t="s">
        <v>528</v>
      </c>
      <c r="C1574" s="56" t="s">
        <v>320</v>
      </c>
      <c r="D1574" s="56" t="s">
        <v>319</v>
      </c>
      <c r="E1574" s="62" t="str">
        <f>VLOOKUP(C1574,'[2]2024年门店-截止10.31'!A:C,3,0)</f>
        <v>营业</v>
      </c>
      <c r="F1574" s="63">
        <f>VLOOKUP(C1574,[2]面积!A:B,2,0)</f>
        <v>55.22</v>
      </c>
      <c r="G1574" s="57" t="str">
        <f>IF(OR(E1574="营业",E1574="装修中"),VLOOKUP(C1574,[2]当前组织架构!C:H,6,0),"")</f>
        <v>江远洋</v>
      </c>
      <c r="H1574" s="57" t="str">
        <f>IF(OR(E1574="营业",E1574="装修中"),VLOOKUP(C1574,[2]当前组织架构!C:H,5,0),"")</f>
        <v>严彪</v>
      </c>
      <c r="I1574" s="58">
        <v>103864.63</v>
      </c>
      <c r="J1574" s="58">
        <v>5879.13</v>
      </c>
      <c r="K1574" s="58">
        <v>97985.5</v>
      </c>
      <c r="L1574" s="58">
        <v>4267.58</v>
      </c>
      <c r="M1574" s="58">
        <v>3637.49</v>
      </c>
      <c r="N1574" s="58">
        <v>3364.47</v>
      </c>
      <c r="O1574" s="58">
        <v>13281.39</v>
      </c>
      <c r="P1574" s="58">
        <v>0</v>
      </c>
      <c r="Q1574" s="58">
        <v>-265.98647827947201</v>
      </c>
      <c r="R1574" s="58">
        <v>24284.943521720499</v>
      </c>
      <c r="S1574" s="58">
        <v>6000.22187176436</v>
      </c>
      <c r="T1574" s="58">
        <v>0</v>
      </c>
      <c r="U1574" s="58">
        <v>1799.34</v>
      </c>
      <c r="V1574" s="58">
        <v>32084.505393484898</v>
      </c>
      <c r="W1574" s="58">
        <v>65900.994606515102</v>
      </c>
      <c r="X1574" s="58">
        <v>15925.44</v>
      </c>
      <c r="Y1574" s="58">
        <v>3050.78</v>
      </c>
      <c r="Z1574" s="58">
        <v>1815</v>
      </c>
      <c r="AA1574" s="58">
        <v>2638.67</v>
      </c>
      <c r="AB1574" s="58">
        <v>782.06339622641497</v>
      </c>
      <c r="AC1574" s="58">
        <v>0</v>
      </c>
      <c r="AD1574" s="58">
        <v>24211.953396226399</v>
      </c>
      <c r="AE1574" s="58">
        <v>5611.87</v>
      </c>
      <c r="AF1574" s="58">
        <v>44</v>
      </c>
      <c r="AG1574" s="58">
        <v>135.72</v>
      </c>
      <c r="AH1574" s="58">
        <v>399</v>
      </c>
      <c r="AI1574" s="58">
        <v>856</v>
      </c>
      <c r="AJ1574" s="58">
        <v>0</v>
      </c>
      <c r="AK1574" s="58">
        <v>44.81</v>
      </c>
      <c r="AL1574" s="58">
        <v>0</v>
      </c>
      <c r="AM1574" s="58">
        <v>1363.14</v>
      </c>
      <c r="AN1574" s="58">
        <v>1426.45</v>
      </c>
      <c r="AO1574" s="58">
        <v>413.21</v>
      </c>
      <c r="AP1574" s="58">
        <v>0</v>
      </c>
      <c r="AQ1574" s="58">
        <v>350</v>
      </c>
      <c r="AR1574" s="58">
        <v>0</v>
      </c>
      <c r="AS1574" s="58">
        <v>0</v>
      </c>
      <c r="AT1574" s="58">
        <v>0</v>
      </c>
      <c r="AU1574" s="58">
        <v>0</v>
      </c>
      <c r="AV1574" s="58">
        <v>2096.9292215372602</v>
      </c>
      <c r="AW1574" s="58">
        <v>12741.1292215373</v>
      </c>
      <c r="AX1574" s="58">
        <v>28924.761904761901</v>
      </c>
      <c r="AY1574" s="58">
        <v>9253.6415094339609</v>
      </c>
      <c r="AZ1574" s="58">
        <v>38178.403414195898</v>
      </c>
      <c r="BA1574" s="58">
        <v>-9230.4914254444593</v>
      </c>
    </row>
    <row r="1575" spans="1:53">
      <c r="A1575" s="56">
        <v>202409</v>
      </c>
      <c r="B1575" s="56" t="s">
        <v>531</v>
      </c>
      <c r="C1575" s="56" t="s">
        <v>324</v>
      </c>
      <c r="D1575" s="56" t="s">
        <v>323</v>
      </c>
      <c r="E1575" s="62" t="str">
        <f>VLOOKUP(C1575,'[2]2024年门店-截止10.31'!A:C,3,0)</f>
        <v>营业</v>
      </c>
      <c r="F1575" s="63">
        <f>VLOOKUP(C1575,[2]面积!A:B,2,0)</f>
        <v>63.62</v>
      </c>
      <c r="G1575" s="57" t="str">
        <f>IF(OR(E1575="营业",E1575="装修中"),VLOOKUP(C1575,[2]当前组织架构!C:H,6,0),"")</f>
        <v>刘佳</v>
      </c>
      <c r="H1575" s="57" t="str">
        <f>IF(OR(E1575="营业",E1575="装修中"),VLOOKUP(C1575,[2]当前组织架构!C:H,5,0),"")</f>
        <v>巨伦</v>
      </c>
      <c r="I1575" s="58">
        <v>120057.19</v>
      </c>
      <c r="J1575" s="58">
        <v>6795.69</v>
      </c>
      <c r="K1575" s="58">
        <v>113261.5</v>
      </c>
      <c r="L1575" s="58">
        <v>5711.72</v>
      </c>
      <c r="M1575" s="58">
        <v>6405.63</v>
      </c>
      <c r="N1575" s="58">
        <v>4872.2</v>
      </c>
      <c r="O1575" s="58">
        <v>18481.099999999999</v>
      </c>
      <c r="P1575" s="58">
        <v>0</v>
      </c>
      <c r="Q1575" s="58">
        <v>-451.71071742477898</v>
      </c>
      <c r="R1575" s="58">
        <v>35018.9392825752</v>
      </c>
      <c r="S1575" s="58">
        <v>9749.0806793608899</v>
      </c>
      <c r="T1575" s="58">
        <v>0</v>
      </c>
      <c r="U1575" s="58">
        <v>2412.84</v>
      </c>
      <c r="V1575" s="58">
        <v>47180.859961936098</v>
      </c>
      <c r="W1575" s="58">
        <v>66080.640038063895</v>
      </c>
      <c r="X1575" s="58">
        <v>18468</v>
      </c>
      <c r="Y1575" s="58">
        <v>2997.64</v>
      </c>
      <c r="Z1575" s="58">
        <v>1312.13</v>
      </c>
      <c r="AA1575" s="58">
        <v>7047.67</v>
      </c>
      <c r="AB1575" s="58">
        <v>321.98622641509002</v>
      </c>
      <c r="AC1575" s="58">
        <v>0</v>
      </c>
      <c r="AD1575" s="58">
        <v>30147.4262264151</v>
      </c>
      <c r="AE1575" s="58">
        <v>6000</v>
      </c>
      <c r="AF1575" s="58">
        <v>334.71</v>
      </c>
      <c r="AG1575" s="58">
        <v>157.49</v>
      </c>
      <c r="AH1575" s="58">
        <v>349.4</v>
      </c>
      <c r="AI1575" s="58">
        <v>320</v>
      </c>
      <c r="AJ1575" s="58">
        <v>0</v>
      </c>
      <c r="AK1575" s="58">
        <v>25.11</v>
      </c>
      <c r="AL1575" s="58">
        <v>0</v>
      </c>
      <c r="AM1575" s="58">
        <v>1929.35</v>
      </c>
      <c r="AN1575" s="58">
        <v>701.9</v>
      </c>
      <c r="AO1575" s="58">
        <v>272.95</v>
      </c>
      <c r="AP1575" s="58">
        <v>0</v>
      </c>
      <c r="AQ1575" s="58">
        <v>0</v>
      </c>
      <c r="AR1575" s="58">
        <v>0</v>
      </c>
      <c r="AS1575" s="58">
        <v>0</v>
      </c>
      <c r="AT1575" s="58">
        <v>0</v>
      </c>
      <c r="AU1575" s="58">
        <v>0</v>
      </c>
      <c r="AV1575" s="58">
        <v>2884.5432523048999</v>
      </c>
      <c r="AW1575" s="58">
        <v>12975.4532523049</v>
      </c>
      <c r="AX1575" s="58">
        <v>11353.6285714286</v>
      </c>
      <c r="AY1575" s="58">
        <v>3742.64150943396</v>
      </c>
      <c r="AZ1575" s="58">
        <v>15096.2700808626</v>
      </c>
      <c r="BA1575" s="58">
        <v>7861.4904784813298</v>
      </c>
    </row>
    <row r="1576" spans="1:53">
      <c r="A1576" s="56">
        <v>202409</v>
      </c>
      <c r="B1576" s="56" t="s">
        <v>528</v>
      </c>
      <c r="C1576" s="56" t="s">
        <v>322</v>
      </c>
      <c r="D1576" s="56" t="s">
        <v>321</v>
      </c>
      <c r="E1576" s="62" t="str">
        <f>VLOOKUP(C1576,'[2]2024年门店-截止10.31'!A:C,3,0)</f>
        <v>营业</v>
      </c>
      <c r="F1576" s="63">
        <f>VLOOKUP(C1576,[2]面积!A:B,2,0)</f>
        <v>88.53</v>
      </c>
      <c r="G1576" s="57" t="str">
        <f>IF(OR(E1576="营业",E1576="装修中"),VLOOKUP(C1576,[2]当前组织架构!C:H,6,0),"")</f>
        <v>戴斌</v>
      </c>
      <c r="H1576" s="57" t="str">
        <f>IF(OR(E1576="营业",E1576="装修中"),VLOOKUP(C1576,[2]当前组织架构!C:H,5,0),"")</f>
        <v>池甜</v>
      </c>
      <c r="I1576" s="58">
        <v>161475.75</v>
      </c>
      <c r="J1576" s="58">
        <v>4703.1799999999903</v>
      </c>
      <c r="K1576" s="58">
        <v>156772.57</v>
      </c>
      <c r="L1576" s="58">
        <v>7712.86</v>
      </c>
      <c r="M1576" s="58">
        <v>11247.85</v>
      </c>
      <c r="N1576" s="58">
        <v>5898.61</v>
      </c>
      <c r="O1576" s="58">
        <v>24450.880000000001</v>
      </c>
      <c r="P1576" s="58">
        <v>0</v>
      </c>
      <c r="Q1576" s="58">
        <v>-534.23012656776802</v>
      </c>
      <c r="R1576" s="58">
        <v>48775.969873432201</v>
      </c>
      <c r="S1576" s="58">
        <v>11425.8133557245</v>
      </c>
      <c r="T1576" s="58">
        <v>453.54</v>
      </c>
      <c r="U1576" s="58">
        <v>4876.4799999999996</v>
      </c>
      <c r="V1576" s="58">
        <v>65531.8032291567</v>
      </c>
      <c r="W1576" s="58">
        <v>91240.7667708433</v>
      </c>
      <c r="X1576" s="58">
        <v>31595.5</v>
      </c>
      <c r="Y1576" s="58">
        <v>4654.26</v>
      </c>
      <c r="Z1576" s="58">
        <v>2180.34</v>
      </c>
      <c r="AA1576" s="58">
        <v>5912.72</v>
      </c>
      <c r="AB1576" s="58">
        <v>575.28150943395997</v>
      </c>
      <c r="AC1576" s="58">
        <v>0</v>
      </c>
      <c r="AD1576" s="58">
        <v>44918.101509433996</v>
      </c>
      <c r="AE1576" s="58">
        <v>4909.33</v>
      </c>
      <c r="AF1576" s="58">
        <v>0</v>
      </c>
      <c r="AG1576" s="58">
        <v>516.16999999999996</v>
      </c>
      <c r="AH1576" s="58">
        <v>324</v>
      </c>
      <c r="AI1576" s="58">
        <v>0</v>
      </c>
      <c r="AJ1576" s="58">
        <v>385.85</v>
      </c>
      <c r="AK1576" s="58">
        <v>29.34</v>
      </c>
      <c r="AL1576" s="58">
        <v>0</v>
      </c>
      <c r="AM1576" s="58">
        <v>1032.3499999999999</v>
      </c>
      <c r="AN1576" s="58">
        <v>738.88</v>
      </c>
      <c r="AO1576" s="58">
        <v>760.33</v>
      </c>
      <c r="AP1576" s="58">
        <v>0</v>
      </c>
      <c r="AQ1576" s="58">
        <v>50</v>
      </c>
      <c r="AR1576" s="58">
        <v>0</v>
      </c>
      <c r="AS1576" s="58">
        <v>0</v>
      </c>
      <c r="AT1576" s="58">
        <v>0</v>
      </c>
      <c r="AU1576" s="58">
        <v>0</v>
      </c>
      <c r="AV1576" s="58">
        <v>2386.3221540677</v>
      </c>
      <c r="AW1576" s="58">
        <v>11132.5721540677</v>
      </c>
      <c r="AX1576" s="58">
        <v>21247.200000000001</v>
      </c>
      <c r="AY1576" s="58">
        <v>9295.65</v>
      </c>
      <c r="AZ1576" s="58">
        <v>30542.85</v>
      </c>
      <c r="BA1576" s="58">
        <v>4647.2431073416001</v>
      </c>
    </row>
    <row r="1577" spans="1:53">
      <c r="A1577" s="56">
        <v>202409</v>
      </c>
      <c r="B1577" s="56" t="s">
        <v>528</v>
      </c>
      <c r="C1577" s="56" t="s">
        <v>330</v>
      </c>
      <c r="D1577" s="56" t="s">
        <v>329</v>
      </c>
      <c r="E1577" s="62" t="str">
        <f>VLOOKUP(C1577,'[2]2024年门店-截止10.31'!A:C,3,0)</f>
        <v>营业</v>
      </c>
      <c r="F1577" s="63">
        <f>VLOOKUP(C1577,[2]面积!A:B,2,0)</f>
        <v>49.92</v>
      </c>
      <c r="G1577" s="57" t="str">
        <f>IF(OR(E1577="营业",E1577="装修中"),VLOOKUP(C1577,[2]当前组织架构!C:H,6,0),"")</f>
        <v>江远洋</v>
      </c>
      <c r="H1577" s="57" t="str">
        <f>IF(OR(E1577="营业",E1577="装修中"),VLOOKUP(C1577,[2]当前组织架构!C:H,5,0),"")</f>
        <v>许瑛伦</v>
      </c>
      <c r="I1577" s="58">
        <v>19519.23</v>
      </c>
      <c r="J1577" s="58">
        <v>1104.8599999999999</v>
      </c>
      <c r="K1577" s="58">
        <v>18414.37</v>
      </c>
      <c r="L1577" s="58">
        <v>790</v>
      </c>
      <c r="M1577" s="58">
        <v>1196.94</v>
      </c>
      <c r="N1577" s="58">
        <v>707.87</v>
      </c>
      <c r="O1577" s="58">
        <v>2752.6</v>
      </c>
      <c r="P1577" s="58">
        <v>0</v>
      </c>
      <c r="Q1577" s="58">
        <v>-59.017617729526997</v>
      </c>
      <c r="R1577" s="58">
        <v>5388.3923822704701</v>
      </c>
      <c r="S1577" s="58">
        <v>1276.7046788089499</v>
      </c>
      <c r="T1577" s="58">
        <v>0</v>
      </c>
      <c r="U1577" s="58">
        <v>1764.91</v>
      </c>
      <c r="V1577" s="58">
        <v>8430.0070610794191</v>
      </c>
      <c r="W1577" s="58">
        <v>9984.3629389205798</v>
      </c>
      <c r="X1577" s="58">
        <v>6550.12</v>
      </c>
      <c r="Y1577" s="58">
        <v>1617.42</v>
      </c>
      <c r="Z1577" s="58">
        <v>592</v>
      </c>
      <c r="AA1577" s="58">
        <v>1539.1</v>
      </c>
      <c r="AB1577" s="58">
        <v>93.579811320754999</v>
      </c>
      <c r="AC1577" s="58">
        <v>0</v>
      </c>
      <c r="AD1577" s="58">
        <v>10392.2198113208</v>
      </c>
      <c r="AE1577" s="58">
        <v>2502.29</v>
      </c>
      <c r="AF1577" s="58">
        <v>0</v>
      </c>
      <c r="AG1577" s="58">
        <v>48.98</v>
      </c>
      <c r="AH1577" s="58">
        <v>399</v>
      </c>
      <c r="AI1577" s="58">
        <v>0</v>
      </c>
      <c r="AJ1577" s="58">
        <v>0</v>
      </c>
      <c r="AK1577" s="58">
        <v>44.81</v>
      </c>
      <c r="AL1577" s="58">
        <v>0</v>
      </c>
      <c r="AM1577" s="58">
        <v>306.95</v>
      </c>
      <c r="AN1577" s="58">
        <v>1201.46</v>
      </c>
      <c r="AO1577" s="58">
        <v>209.31</v>
      </c>
      <c r="AP1577" s="58">
        <v>0</v>
      </c>
      <c r="AQ1577" s="58">
        <v>350</v>
      </c>
      <c r="AR1577" s="58">
        <v>0</v>
      </c>
      <c r="AS1577" s="58">
        <v>0</v>
      </c>
      <c r="AT1577" s="58">
        <v>0</v>
      </c>
      <c r="AU1577" s="58">
        <v>0</v>
      </c>
      <c r="AV1577" s="58">
        <v>2482.0200448648702</v>
      </c>
      <c r="AW1577" s="58">
        <v>7544.8200448648704</v>
      </c>
      <c r="AX1577" s="58">
        <v>5229.7142857142899</v>
      </c>
      <c r="AY1577" s="58">
        <v>2119.2452830188699</v>
      </c>
      <c r="AZ1577" s="58">
        <v>7348.9595687331603</v>
      </c>
      <c r="BA1577" s="58">
        <v>-15301.6364859982</v>
      </c>
    </row>
    <row r="1578" spans="1:53">
      <c r="A1578" s="56">
        <v>202409</v>
      </c>
      <c r="B1578" s="56" t="s">
        <v>528</v>
      </c>
      <c r="C1578" s="56" t="s">
        <v>328</v>
      </c>
      <c r="D1578" s="56" t="s">
        <v>327</v>
      </c>
      <c r="E1578" s="62" t="str">
        <f>VLOOKUP(C1578,'[2]2024年门店-截止10.31'!A:C,3,0)</f>
        <v>营业</v>
      </c>
      <c r="F1578" s="63">
        <f>VLOOKUP(C1578,[2]面积!A:B,2,0)</f>
        <v>45</v>
      </c>
      <c r="G1578" s="57" t="str">
        <f>IF(OR(E1578="营业",E1578="装修中"),VLOOKUP(C1578,[2]当前组织架构!C:H,6,0),"")</f>
        <v>孙军</v>
      </c>
      <c r="H1578" s="57" t="str">
        <f>IF(OR(E1578="营业",E1578="装修中"),VLOOKUP(C1578,[2]当前组织架构!C:H,5,0),"")</f>
        <v>殷艳花</v>
      </c>
      <c r="I1578" s="58">
        <v>183863.84</v>
      </c>
      <c r="J1578" s="58">
        <v>10407.39</v>
      </c>
      <c r="K1578" s="58">
        <v>173456.45</v>
      </c>
      <c r="L1578" s="58">
        <v>9033.0400000000009</v>
      </c>
      <c r="M1578" s="58">
        <v>8424.6</v>
      </c>
      <c r="N1578" s="58">
        <v>11441.1</v>
      </c>
      <c r="O1578" s="58">
        <v>23337.95</v>
      </c>
      <c r="P1578" s="58">
        <v>0</v>
      </c>
      <c r="Q1578" s="58">
        <v>-565.93592218610399</v>
      </c>
      <c r="R1578" s="58">
        <v>51670.754077813901</v>
      </c>
      <c r="S1578" s="58">
        <v>11382.919332408301</v>
      </c>
      <c r="T1578" s="58">
        <v>0</v>
      </c>
      <c r="U1578" s="58">
        <v>2477.06</v>
      </c>
      <c r="V1578" s="58">
        <v>65530.733410222201</v>
      </c>
      <c r="W1578" s="58">
        <v>107925.71658977801</v>
      </c>
      <c r="X1578" s="58">
        <v>25382.57</v>
      </c>
      <c r="Y1578" s="58">
        <v>5258.26</v>
      </c>
      <c r="Z1578" s="58">
        <v>1828</v>
      </c>
      <c r="AA1578" s="58">
        <v>10704.26</v>
      </c>
      <c r="AB1578" s="58">
        <v>1106.55679245283</v>
      </c>
      <c r="AC1578" s="58">
        <v>0</v>
      </c>
      <c r="AD1578" s="58">
        <v>44279.646792452797</v>
      </c>
      <c r="AE1578" s="58">
        <v>4224.6899999999996</v>
      </c>
      <c r="AF1578" s="58">
        <v>0</v>
      </c>
      <c r="AG1578" s="58">
        <v>454.57</v>
      </c>
      <c r="AH1578" s="58">
        <v>441.08</v>
      </c>
      <c r="AI1578" s="58">
        <v>0</v>
      </c>
      <c r="AJ1578" s="58">
        <v>46.02</v>
      </c>
      <c r="AK1578" s="58">
        <v>26.89</v>
      </c>
      <c r="AL1578" s="58">
        <v>0</v>
      </c>
      <c r="AM1578" s="58">
        <v>1698.49</v>
      </c>
      <c r="AN1578" s="58">
        <v>1018.08</v>
      </c>
      <c r="AO1578" s="58">
        <v>802.35</v>
      </c>
      <c r="AP1578" s="58">
        <v>0</v>
      </c>
      <c r="AQ1578" s="58">
        <v>300</v>
      </c>
      <c r="AR1578" s="58">
        <v>0</v>
      </c>
      <c r="AS1578" s="58">
        <v>0</v>
      </c>
      <c r="AT1578" s="58">
        <v>0</v>
      </c>
      <c r="AU1578" s="58">
        <v>0</v>
      </c>
      <c r="AV1578" s="58">
        <v>2318.3546488266002</v>
      </c>
      <c r="AW1578" s="58">
        <v>11330.5246488266</v>
      </c>
      <c r="AX1578" s="58">
        <v>18250</v>
      </c>
      <c r="AY1578" s="58">
        <v>2582.5471698113201</v>
      </c>
      <c r="AZ1578" s="58">
        <v>20832.5471698113</v>
      </c>
      <c r="BA1578" s="58">
        <v>31482.997978687301</v>
      </c>
    </row>
    <row r="1579" spans="1:53">
      <c r="A1579" s="56">
        <v>202409</v>
      </c>
      <c r="B1579" s="56" t="s">
        <v>531</v>
      </c>
      <c r="C1579" s="56" t="s">
        <v>332</v>
      </c>
      <c r="D1579" s="56" t="s">
        <v>331</v>
      </c>
      <c r="E1579" s="62" t="str">
        <f>VLOOKUP(C1579,'[2]2024年门店-截止10.31'!A:C,3,0)</f>
        <v>营业</v>
      </c>
      <c r="F1579" s="63">
        <f>VLOOKUP(C1579,[2]面积!A:B,2,0)</f>
        <v>109.8</v>
      </c>
      <c r="G1579" s="57" t="str">
        <f>IF(OR(E1579="营业",E1579="装修中"),VLOOKUP(C1579,[2]当前组织架构!C:H,6,0),"")</f>
        <v>刘佳</v>
      </c>
      <c r="H1579" s="57" t="str">
        <f>IF(OR(E1579="营业",E1579="装修中"),VLOOKUP(C1579,[2]当前组织架构!C:H,5,0),"")</f>
        <v>解雯雯</v>
      </c>
      <c r="I1579" s="58">
        <v>148477.4</v>
      </c>
      <c r="J1579" s="58">
        <v>8404.3799999999992</v>
      </c>
      <c r="K1579" s="58">
        <v>140073.01999999999</v>
      </c>
      <c r="L1579" s="58">
        <v>6735.84</v>
      </c>
      <c r="M1579" s="58">
        <v>7729.94</v>
      </c>
      <c r="N1579" s="58">
        <v>4333.3999999999996</v>
      </c>
      <c r="O1579" s="58">
        <v>19906.810000000001</v>
      </c>
      <c r="P1579" s="58">
        <v>0</v>
      </c>
      <c r="Q1579" s="58">
        <v>-492.91204168901101</v>
      </c>
      <c r="R1579" s="58">
        <v>38213.077958310998</v>
      </c>
      <c r="S1579" s="58">
        <v>10558.750606493901</v>
      </c>
      <c r="T1579" s="58">
        <v>0</v>
      </c>
      <c r="U1579" s="58">
        <v>2201.83</v>
      </c>
      <c r="V1579" s="58">
        <v>50973.6585648049</v>
      </c>
      <c r="W1579" s="58">
        <v>89099.361435195096</v>
      </c>
      <c r="X1579" s="58">
        <v>21579.05</v>
      </c>
      <c r="Y1579" s="58">
        <v>5467.69</v>
      </c>
      <c r="Z1579" s="58">
        <v>1463.8</v>
      </c>
      <c r="AA1579" s="58">
        <v>7954.67</v>
      </c>
      <c r="AB1579" s="58">
        <v>864.63773584906005</v>
      </c>
      <c r="AC1579" s="58">
        <v>0</v>
      </c>
      <c r="AD1579" s="58">
        <v>37329.8477358491</v>
      </c>
      <c r="AE1579" s="58">
        <v>304</v>
      </c>
      <c r="AF1579" s="58">
        <v>0</v>
      </c>
      <c r="AG1579" s="58">
        <v>319.94</v>
      </c>
      <c r="AH1579" s="58">
        <v>50</v>
      </c>
      <c r="AI1579" s="58">
        <v>345</v>
      </c>
      <c r="AJ1579" s="58">
        <v>0</v>
      </c>
      <c r="AK1579" s="58">
        <v>42.61</v>
      </c>
      <c r="AL1579" s="58">
        <v>0</v>
      </c>
      <c r="AM1579" s="58">
        <v>349.15</v>
      </c>
      <c r="AN1579" s="58">
        <v>794.2</v>
      </c>
      <c r="AO1579" s="58">
        <v>238.2</v>
      </c>
      <c r="AP1579" s="58">
        <v>500</v>
      </c>
      <c r="AQ1579" s="58">
        <v>150</v>
      </c>
      <c r="AR1579" s="58">
        <v>0</v>
      </c>
      <c r="AS1579" s="58">
        <v>0</v>
      </c>
      <c r="AT1579" s="58">
        <v>0</v>
      </c>
      <c r="AU1579" s="58">
        <v>0</v>
      </c>
      <c r="AV1579" s="58">
        <v>4164.4281579652798</v>
      </c>
      <c r="AW1579" s="58">
        <v>7257.5281579652801</v>
      </c>
      <c r="AX1579" s="58">
        <v>20365.714285714301</v>
      </c>
      <c r="AY1579" s="58">
        <v>14410.377358490599</v>
      </c>
      <c r="AZ1579" s="58">
        <v>34776.091644204898</v>
      </c>
      <c r="BA1579" s="58">
        <v>9735.8938971758198</v>
      </c>
    </row>
    <row r="1580" spans="1:53">
      <c r="A1580" s="56">
        <v>202409</v>
      </c>
      <c r="B1580" s="56" t="s">
        <v>528</v>
      </c>
      <c r="C1580" s="56" t="s">
        <v>334</v>
      </c>
      <c r="D1580" s="56" t="s">
        <v>333</v>
      </c>
      <c r="E1580" s="62" t="str">
        <f>VLOOKUP(C1580,'[2]2024年门店-截止10.31'!A:C,3,0)</f>
        <v>营业</v>
      </c>
      <c r="F1580" s="63">
        <f>VLOOKUP(C1580,[2]面积!A:B,2,0)</f>
        <v>39</v>
      </c>
      <c r="G1580" s="57" t="str">
        <f>IF(OR(E1580="营业",E1580="装修中"),VLOOKUP(C1580,[2]当前组织架构!C:H,6,0),"")</f>
        <v>戴斌</v>
      </c>
      <c r="H1580" s="57" t="str">
        <f>IF(OR(E1580="营业",E1580="装修中"),VLOOKUP(C1580,[2]当前组织架构!C:H,5,0),"")</f>
        <v>冯珏</v>
      </c>
      <c r="I1580" s="58">
        <v>175386</v>
      </c>
      <c r="J1580" s="58">
        <v>9927.5100000000093</v>
      </c>
      <c r="K1580" s="58">
        <v>165458.49</v>
      </c>
      <c r="L1580" s="58">
        <v>8240.2099999999991</v>
      </c>
      <c r="M1580" s="58">
        <v>7513.4</v>
      </c>
      <c r="N1580" s="58">
        <v>12117</v>
      </c>
      <c r="O1580" s="58">
        <v>21505.07</v>
      </c>
      <c r="P1580" s="58">
        <v>0</v>
      </c>
      <c r="Q1580" s="58">
        <v>-534.93954142894597</v>
      </c>
      <c r="R1580" s="58">
        <v>48840.740458571097</v>
      </c>
      <c r="S1580" s="58">
        <v>10603.5084147418</v>
      </c>
      <c r="T1580" s="58">
        <v>0</v>
      </c>
      <c r="U1580" s="58">
        <v>2611.9699999999998</v>
      </c>
      <c r="V1580" s="58">
        <v>62056.218873312799</v>
      </c>
      <c r="W1580" s="58">
        <v>103402.271126687</v>
      </c>
      <c r="X1580" s="58">
        <v>21279.88</v>
      </c>
      <c r="Y1580" s="58">
        <v>5890.42</v>
      </c>
      <c r="Z1580" s="58">
        <v>1583.57</v>
      </c>
      <c r="AA1580" s="58">
        <v>2279.8200000000002</v>
      </c>
      <c r="AB1580" s="58">
        <v>2688.5122641509402</v>
      </c>
      <c r="AC1580" s="58">
        <v>0</v>
      </c>
      <c r="AD1580" s="58">
        <v>33722.202264150903</v>
      </c>
      <c r="AE1580" s="58">
        <v>4843.6499999999996</v>
      </c>
      <c r="AF1580" s="58">
        <v>0</v>
      </c>
      <c r="AG1580" s="58">
        <v>506.57</v>
      </c>
      <c r="AH1580" s="58">
        <v>475.67</v>
      </c>
      <c r="AI1580" s="58">
        <v>0</v>
      </c>
      <c r="AJ1580" s="58">
        <v>71.510000000000005</v>
      </c>
      <c r="AK1580" s="58">
        <v>25.63</v>
      </c>
      <c r="AL1580" s="58">
        <v>0</v>
      </c>
      <c r="AM1580" s="58">
        <v>682.07</v>
      </c>
      <c r="AN1580" s="58">
        <v>929.93</v>
      </c>
      <c r="AO1580" s="58">
        <v>586.28</v>
      </c>
      <c r="AP1580" s="58">
        <v>0</v>
      </c>
      <c r="AQ1580" s="58">
        <v>0</v>
      </c>
      <c r="AR1580" s="58">
        <v>0</v>
      </c>
      <c r="AS1580" s="58">
        <v>0</v>
      </c>
      <c r="AT1580" s="58">
        <v>0</v>
      </c>
      <c r="AU1580" s="58">
        <v>0</v>
      </c>
      <c r="AV1580" s="58">
        <v>2535.19649369034</v>
      </c>
      <c r="AW1580" s="58">
        <v>10656.5064936903</v>
      </c>
      <c r="AX1580" s="58">
        <v>39004.809523809497</v>
      </c>
      <c r="AY1580" s="58">
        <v>94.339622641509393</v>
      </c>
      <c r="AZ1580" s="58">
        <v>39099.149146451004</v>
      </c>
      <c r="BA1580" s="58">
        <v>19924.4132223948</v>
      </c>
    </row>
    <row r="1581" spans="1:53">
      <c r="A1581" s="56">
        <v>202409</v>
      </c>
      <c r="B1581" s="56" t="s">
        <v>528</v>
      </c>
      <c r="C1581" s="56" t="s">
        <v>336</v>
      </c>
      <c r="D1581" s="56" t="s">
        <v>335</v>
      </c>
      <c r="E1581" s="62" t="str">
        <f>VLOOKUP(C1581,'[2]2024年门店-截止10.31'!A:C,3,0)</f>
        <v>营业</v>
      </c>
      <c r="F1581" s="63">
        <f>VLOOKUP(C1581,[2]面积!A:B,2,0)</f>
        <v>59.54</v>
      </c>
      <c r="G1581" s="57" t="str">
        <f>IF(OR(E1581="营业",E1581="装修中"),VLOOKUP(C1581,[2]当前组织架构!C:H,6,0),"")</f>
        <v>江远洋</v>
      </c>
      <c r="H1581" s="57" t="str">
        <f>IF(OR(E1581="营业",E1581="装修中"),VLOOKUP(C1581,[2]当前组织架构!C:H,5,0),"")</f>
        <v>胡肖肖</v>
      </c>
      <c r="I1581" s="58">
        <v>159350.95000000001</v>
      </c>
      <c r="J1581" s="58">
        <v>4641.29000000001</v>
      </c>
      <c r="K1581" s="58">
        <v>154709.66</v>
      </c>
      <c r="L1581" s="58">
        <v>8828.2099999999991</v>
      </c>
      <c r="M1581" s="58">
        <v>8925.4599999999991</v>
      </c>
      <c r="N1581" s="58">
        <v>9065.14</v>
      </c>
      <c r="O1581" s="58">
        <v>22171.02</v>
      </c>
      <c r="P1581" s="58">
        <v>0</v>
      </c>
      <c r="Q1581" s="58">
        <v>-530.75921576942301</v>
      </c>
      <c r="R1581" s="58">
        <v>48459.0707842306</v>
      </c>
      <c r="S1581" s="58">
        <v>10755.1640783809</v>
      </c>
      <c r="T1581" s="58">
        <v>321.95999999999998</v>
      </c>
      <c r="U1581" s="58">
        <v>11014.66</v>
      </c>
      <c r="V1581" s="58">
        <v>70550.854862611493</v>
      </c>
      <c r="W1581" s="58">
        <v>84158.805137388495</v>
      </c>
      <c r="X1581" s="58">
        <v>18560.79</v>
      </c>
      <c r="Y1581" s="58">
        <v>2596.6799999999998</v>
      </c>
      <c r="Z1581" s="58">
        <v>1880</v>
      </c>
      <c r="AA1581" s="58">
        <v>3863.96</v>
      </c>
      <c r="AB1581" s="58">
        <v>884.05339622641998</v>
      </c>
      <c r="AC1581" s="58">
        <v>0</v>
      </c>
      <c r="AD1581" s="58">
        <v>27785.483396226398</v>
      </c>
      <c r="AE1581" s="58">
        <v>3555.29</v>
      </c>
      <c r="AF1581" s="58">
        <v>0</v>
      </c>
      <c r="AG1581" s="58">
        <v>196.58</v>
      </c>
      <c r="AH1581" s="58">
        <v>0</v>
      </c>
      <c r="AI1581" s="58">
        <v>1550</v>
      </c>
      <c r="AJ1581" s="58">
        <v>0</v>
      </c>
      <c r="AK1581" s="58">
        <v>44.83</v>
      </c>
      <c r="AL1581" s="58">
        <v>0</v>
      </c>
      <c r="AM1581" s="58">
        <v>974.99</v>
      </c>
      <c r="AN1581" s="58">
        <v>521.9</v>
      </c>
      <c r="AO1581" s="58">
        <v>353.64</v>
      </c>
      <c r="AP1581" s="58">
        <v>0</v>
      </c>
      <c r="AQ1581" s="58">
        <v>2850</v>
      </c>
      <c r="AR1581" s="58">
        <v>0</v>
      </c>
      <c r="AS1581" s="58">
        <v>0</v>
      </c>
      <c r="AT1581" s="58">
        <v>0</v>
      </c>
      <c r="AU1581" s="58">
        <v>0</v>
      </c>
      <c r="AV1581" s="58">
        <v>1972.11066807814</v>
      </c>
      <c r="AW1581" s="58">
        <v>12019.340668078101</v>
      </c>
      <c r="AX1581" s="58">
        <v>25721.279999999999</v>
      </c>
      <c r="AY1581" s="58">
        <v>6703.14</v>
      </c>
      <c r="AZ1581" s="58">
        <v>32424.42</v>
      </c>
      <c r="BA1581" s="58">
        <v>11929.561073084</v>
      </c>
    </row>
    <row r="1582" spans="1:53">
      <c r="A1582" s="56">
        <v>202409</v>
      </c>
      <c r="B1582" s="56" t="s">
        <v>528</v>
      </c>
      <c r="C1582" s="56" t="s">
        <v>340</v>
      </c>
      <c r="D1582" s="56" t="s">
        <v>339</v>
      </c>
      <c r="E1582" s="62" t="str">
        <f>VLOOKUP(C1582,'[2]2024年门店-截止10.31'!A:C,3,0)</f>
        <v>营业</v>
      </c>
      <c r="F1582" s="63">
        <f>VLOOKUP(C1582,[2]面积!A:B,2,0)</f>
        <v>75</v>
      </c>
      <c r="G1582" s="57" t="str">
        <f>IF(OR(E1582="营业",E1582="装修中"),VLOOKUP(C1582,[2]当前组织架构!C:H,6,0),"")</f>
        <v>江远洋</v>
      </c>
      <c r="H1582" s="57" t="str">
        <f>IF(OR(E1582="营业",E1582="装修中"),VLOOKUP(C1582,[2]当前组织架构!C:H,5,0),"")</f>
        <v>胡肖肖</v>
      </c>
      <c r="I1582" s="58">
        <v>151550.96</v>
      </c>
      <c r="J1582" s="58">
        <v>4414.1099999999897</v>
      </c>
      <c r="K1582" s="58">
        <v>147136.85</v>
      </c>
      <c r="L1582" s="58">
        <v>9704.48</v>
      </c>
      <c r="M1582" s="58">
        <v>10605.9</v>
      </c>
      <c r="N1582" s="58">
        <v>4768.55</v>
      </c>
      <c r="O1582" s="58">
        <v>21437.77</v>
      </c>
      <c r="P1582" s="58">
        <v>0</v>
      </c>
      <c r="Q1582" s="58">
        <v>-503.96515383257201</v>
      </c>
      <c r="R1582" s="58">
        <v>46012.734846167397</v>
      </c>
      <c r="S1582" s="58">
        <v>10320.7573284836</v>
      </c>
      <c r="T1582" s="58">
        <v>351.82</v>
      </c>
      <c r="U1582" s="58">
        <v>12087.06</v>
      </c>
      <c r="V1582" s="58">
        <v>68772.372174650998</v>
      </c>
      <c r="W1582" s="58">
        <v>78364.477825348993</v>
      </c>
      <c r="X1582" s="58">
        <v>18908</v>
      </c>
      <c r="Y1582" s="58">
        <v>2634.33</v>
      </c>
      <c r="Z1582" s="58">
        <v>2867.35</v>
      </c>
      <c r="AA1582" s="58">
        <v>1142.4100000000001</v>
      </c>
      <c r="AB1582" s="58">
        <v>1448.3618867924499</v>
      </c>
      <c r="AC1582" s="58">
        <v>0</v>
      </c>
      <c r="AD1582" s="58">
        <v>27000.451886792402</v>
      </c>
      <c r="AE1582" s="58">
        <v>6150</v>
      </c>
      <c r="AF1582" s="58">
        <v>36</v>
      </c>
      <c r="AG1582" s="58">
        <v>197.12</v>
      </c>
      <c r="AH1582" s="58">
        <v>400</v>
      </c>
      <c r="AI1582" s="58">
        <v>0</v>
      </c>
      <c r="AJ1582" s="58">
        <v>26</v>
      </c>
      <c r="AK1582" s="58">
        <v>77.09</v>
      </c>
      <c r="AL1582" s="58">
        <v>0</v>
      </c>
      <c r="AM1582" s="58">
        <v>1719</v>
      </c>
      <c r="AN1582" s="58">
        <v>841.66</v>
      </c>
      <c r="AO1582" s="58">
        <v>638.16</v>
      </c>
      <c r="AP1582" s="58">
        <v>0</v>
      </c>
      <c r="AQ1582" s="58">
        <v>3035</v>
      </c>
      <c r="AR1582" s="58">
        <v>0</v>
      </c>
      <c r="AS1582" s="58">
        <v>0</v>
      </c>
      <c r="AT1582" s="58">
        <v>0</v>
      </c>
      <c r="AU1582" s="58">
        <v>0</v>
      </c>
      <c r="AV1582" s="58">
        <v>1972.11066807814</v>
      </c>
      <c r="AW1582" s="58">
        <v>15092.1406680781</v>
      </c>
      <c r="AX1582" s="58">
        <v>33750</v>
      </c>
      <c r="AY1582" s="58">
        <v>6150</v>
      </c>
      <c r="AZ1582" s="58">
        <v>39900</v>
      </c>
      <c r="BA1582" s="58">
        <v>-3628.1147295215101</v>
      </c>
    </row>
    <row r="1583" spans="1:53">
      <c r="A1583" s="56">
        <v>202409</v>
      </c>
      <c r="B1583" s="56" t="s">
        <v>531</v>
      </c>
      <c r="C1583" s="56" t="s">
        <v>342</v>
      </c>
      <c r="D1583" s="56" t="s">
        <v>341</v>
      </c>
      <c r="E1583" s="62" t="str">
        <f>VLOOKUP(C1583,'[2]2024年门店-截止10.31'!A:C,3,0)</f>
        <v>营业</v>
      </c>
      <c r="F1583" s="63">
        <f>VLOOKUP(C1583,[2]面积!A:B,2,0)</f>
        <v>66.400000000000006</v>
      </c>
      <c r="G1583" s="57" t="str">
        <f>IF(OR(E1583="营业",E1583="装修中"),VLOOKUP(C1583,[2]当前组织架构!C:H,6,0),"")</f>
        <v>刘佳</v>
      </c>
      <c r="H1583" s="57" t="str">
        <f>IF(OR(E1583="营业",E1583="装修中"),VLOOKUP(C1583,[2]当前组织架构!C:H,5,0),"")</f>
        <v>解雯雯</v>
      </c>
      <c r="I1583" s="58">
        <v>169543.09</v>
      </c>
      <c r="J1583" s="58">
        <v>9596.7800000000007</v>
      </c>
      <c r="K1583" s="58">
        <v>159946.31</v>
      </c>
      <c r="L1583" s="58">
        <v>8614.98</v>
      </c>
      <c r="M1583" s="58">
        <v>8777.7199999999993</v>
      </c>
      <c r="N1583" s="58">
        <v>5642.57</v>
      </c>
      <c r="O1583" s="58">
        <v>24142.43</v>
      </c>
      <c r="P1583" s="58">
        <v>0</v>
      </c>
      <c r="Q1583" s="58">
        <v>-600.79735537552904</v>
      </c>
      <c r="R1583" s="58">
        <v>46576.902644624497</v>
      </c>
      <c r="S1583" s="58">
        <v>12832.613274883401</v>
      </c>
      <c r="T1583" s="58">
        <v>0</v>
      </c>
      <c r="U1583" s="58">
        <v>2064.2199999999998</v>
      </c>
      <c r="V1583" s="58">
        <v>61473.735919507897</v>
      </c>
      <c r="W1583" s="58">
        <v>98472.574080492093</v>
      </c>
      <c r="X1583" s="58">
        <v>30986.1</v>
      </c>
      <c r="Y1583" s="58">
        <v>4734.29</v>
      </c>
      <c r="Z1583" s="58">
        <v>0</v>
      </c>
      <c r="AA1583" s="58">
        <v>6958.82</v>
      </c>
      <c r="AB1583" s="58">
        <v>1867.89830188679</v>
      </c>
      <c r="AC1583" s="58">
        <v>0</v>
      </c>
      <c r="AD1583" s="58">
        <v>44547.108301886801</v>
      </c>
      <c r="AE1583" s="58">
        <v>5600</v>
      </c>
      <c r="AF1583" s="58">
        <v>76.5</v>
      </c>
      <c r="AG1583" s="58">
        <v>637.84</v>
      </c>
      <c r="AH1583" s="58">
        <v>226</v>
      </c>
      <c r="AI1583" s="58">
        <v>0</v>
      </c>
      <c r="AJ1583" s="58">
        <v>23.01</v>
      </c>
      <c r="AK1583" s="58">
        <v>36.42</v>
      </c>
      <c r="AL1583" s="58">
        <v>0</v>
      </c>
      <c r="AM1583" s="58">
        <v>1029.81</v>
      </c>
      <c r="AN1583" s="58">
        <v>1269.45</v>
      </c>
      <c r="AO1583" s="58">
        <v>284.98</v>
      </c>
      <c r="AP1583" s="58">
        <v>0</v>
      </c>
      <c r="AQ1583" s="58">
        <v>370</v>
      </c>
      <c r="AR1583" s="58">
        <v>0</v>
      </c>
      <c r="AS1583" s="58">
        <v>0</v>
      </c>
      <c r="AT1583" s="58">
        <v>0</v>
      </c>
      <c r="AU1583" s="58">
        <v>0</v>
      </c>
      <c r="AV1583" s="58">
        <v>4164.4281579652798</v>
      </c>
      <c r="AW1583" s="58">
        <v>13718.4381579653</v>
      </c>
      <c r="AX1583" s="58">
        <v>51128</v>
      </c>
      <c r="AY1583" s="58">
        <v>5261.8867924528304</v>
      </c>
      <c r="AZ1583" s="58">
        <v>56389.886792452802</v>
      </c>
      <c r="BA1583" s="58">
        <v>-16182.859171812799</v>
      </c>
    </row>
    <row r="1584" spans="1:53">
      <c r="A1584" s="56">
        <v>202409</v>
      </c>
      <c r="B1584" s="56" t="s">
        <v>528</v>
      </c>
      <c r="C1584" s="56" t="s">
        <v>338</v>
      </c>
      <c r="D1584" s="56" t="s">
        <v>337</v>
      </c>
      <c r="E1584" s="62" t="str">
        <f>VLOOKUP(C1584,'[2]2024年门店-截止10.31'!A:C,3,0)</f>
        <v>营业</v>
      </c>
      <c r="F1584" s="63">
        <f>VLOOKUP(C1584,[2]面积!A:B,2,0)</f>
        <v>114.6</v>
      </c>
      <c r="G1584" s="57" t="str">
        <f>IF(OR(E1584="营业",E1584="装修中"),VLOOKUP(C1584,[2]当前组织架构!C:H,6,0),"")</f>
        <v>江远洋</v>
      </c>
      <c r="H1584" s="57" t="str">
        <f>IF(OR(E1584="营业",E1584="装修中"),VLOOKUP(C1584,[2]当前组织架构!C:H,5,0),"")</f>
        <v>许瑛伦</v>
      </c>
      <c r="I1584" s="58">
        <v>286767.77</v>
      </c>
      <c r="J1584" s="58">
        <v>16232.14</v>
      </c>
      <c r="K1584" s="58">
        <v>270535.63</v>
      </c>
      <c r="L1584" s="58">
        <v>12475.4</v>
      </c>
      <c r="M1584" s="58">
        <v>11271.44</v>
      </c>
      <c r="N1584" s="58">
        <v>8493.1299999999992</v>
      </c>
      <c r="O1584" s="58">
        <v>33914.99</v>
      </c>
      <c r="P1584" s="58">
        <v>0</v>
      </c>
      <c r="Q1584" s="58">
        <v>-716.72742462787801</v>
      </c>
      <c r="R1584" s="58">
        <v>65438.232575372102</v>
      </c>
      <c r="S1584" s="58">
        <v>15641.509357889099</v>
      </c>
      <c r="T1584" s="58">
        <v>0</v>
      </c>
      <c r="U1584" s="58">
        <v>1870.57</v>
      </c>
      <c r="V1584" s="58">
        <v>82950.311933261299</v>
      </c>
      <c r="W1584" s="58">
        <v>187585.31806673901</v>
      </c>
      <c r="X1584" s="58">
        <v>36926.85</v>
      </c>
      <c r="Y1584" s="58">
        <v>2858.84</v>
      </c>
      <c r="Z1584" s="58">
        <v>11813.6</v>
      </c>
      <c r="AA1584" s="58">
        <v>4160.08</v>
      </c>
      <c r="AB1584" s="58">
        <v>2492.7328301886801</v>
      </c>
      <c r="AC1584" s="58">
        <v>0</v>
      </c>
      <c r="AD1584" s="58">
        <v>58252.102830188698</v>
      </c>
      <c r="AE1584" s="58">
        <v>6862.69</v>
      </c>
      <c r="AF1584" s="58">
        <v>0</v>
      </c>
      <c r="AG1584" s="58">
        <v>638.57000000000005</v>
      </c>
      <c r="AH1584" s="58">
        <v>399</v>
      </c>
      <c r="AI1584" s="58">
        <v>800</v>
      </c>
      <c r="AJ1584" s="58">
        <v>0</v>
      </c>
      <c r="AK1584" s="58">
        <v>44.81</v>
      </c>
      <c r="AL1584" s="58">
        <v>0</v>
      </c>
      <c r="AM1584" s="58">
        <v>1254.99</v>
      </c>
      <c r="AN1584" s="58">
        <v>1784.04</v>
      </c>
      <c r="AO1584" s="58">
        <v>640.6</v>
      </c>
      <c r="AP1584" s="58">
        <v>0</v>
      </c>
      <c r="AQ1584" s="58">
        <v>9120.17</v>
      </c>
      <c r="AR1584" s="58">
        <v>0</v>
      </c>
      <c r="AS1584" s="58">
        <v>0</v>
      </c>
      <c r="AT1584" s="58">
        <v>0</v>
      </c>
      <c r="AU1584" s="58">
        <v>0</v>
      </c>
      <c r="AV1584" s="58">
        <v>2482.0200448648702</v>
      </c>
      <c r="AW1584" s="58">
        <v>24026.8900448649</v>
      </c>
      <c r="AX1584" s="58">
        <v>72331.152380952393</v>
      </c>
      <c r="AY1584" s="58">
        <v>13903.3679245283</v>
      </c>
      <c r="AZ1584" s="58">
        <v>86234.520305480706</v>
      </c>
      <c r="BA1584" s="58">
        <v>19071.8048862047</v>
      </c>
    </row>
    <row r="1585" spans="1:53">
      <c r="A1585" s="56">
        <v>202409</v>
      </c>
      <c r="B1585" s="56" t="s">
        <v>532</v>
      </c>
      <c r="C1585" s="56" t="s">
        <v>344</v>
      </c>
      <c r="D1585" s="56" t="s">
        <v>343</v>
      </c>
      <c r="E1585" s="62" t="str">
        <f>VLOOKUP(C1585,'[2]2024年门店-截止10.31'!A:C,3,0)</f>
        <v>营业</v>
      </c>
      <c r="F1585" s="63">
        <f>VLOOKUP(C1585,[2]面积!A:B,2,0)</f>
        <v>72</v>
      </c>
      <c r="G1585" s="57" t="str">
        <f>IF(OR(E1585="营业",E1585="装修中"),VLOOKUP(C1585,[2]当前组织架构!C:H,6,0),"")</f>
        <v>江远洋</v>
      </c>
      <c r="H1585" s="57" t="str">
        <f>IF(OR(E1585="营业",E1585="装修中"),VLOOKUP(C1585,[2]当前组织架构!C:H,5,0),"")</f>
        <v>郭静</v>
      </c>
      <c r="I1585" s="58">
        <v>138086.43</v>
      </c>
      <c r="J1585" s="58">
        <v>4021.9299999999898</v>
      </c>
      <c r="K1585" s="58">
        <v>134064.5</v>
      </c>
      <c r="L1585" s="58">
        <v>7326.58</v>
      </c>
      <c r="M1585" s="58">
        <v>7328.22</v>
      </c>
      <c r="N1585" s="58">
        <v>5162.08</v>
      </c>
      <c r="O1585" s="58">
        <v>20025.03</v>
      </c>
      <c r="P1585" s="58">
        <v>0</v>
      </c>
      <c r="Q1585" s="58">
        <v>-166.219421094409</v>
      </c>
      <c r="R1585" s="58">
        <v>39675.690578905604</v>
      </c>
      <c r="S1585" s="58">
        <v>16051.8043430784</v>
      </c>
      <c r="T1585" s="58">
        <v>316.56</v>
      </c>
      <c r="U1585" s="58">
        <v>5662.89</v>
      </c>
      <c r="V1585" s="58">
        <v>61706.944921984003</v>
      </c>
      <c r="W1585" s="58">
        <v>72357.555078015997</v>
      </c>
      <c r="X1585" s="58">
        <v>14949.02</v>
      </c>
      <c r="Y1585" s="58">
        <v>2110.3200000000002</v>
      </c>
      <c r="Z1585" s="58">
        <v>2595.6799999999998</v>
      </c>
      <c r="AA1585" s="58">
        <v>6410.5</v>
      </c>
      <c r="AB1585" s="58">
        <v>578.69509433962003</v>
      </c>
      <c r="AC1585" s="58">
        <v>0</v>
      </c>
      <c r="AD1585" s="58">
        <v>26644.215094339601</v>
      </c>
      <c r="AE1585" s="58">
        <v>4727.4399999999996</v>
      </c>
      <c r="AF1585" s="58">
        <v>148.13999999999999</v>
      </c>
      <c r="AG1585" s="58">
        <v>387.84</v>
      </c>
      <c r="AH1585" s="58">
        <v>190</v>
      </c>
      <c r="AI1585" s="58">
        <v>0</v>
      </c>
      <c r="AJ1585" s="58">
        <v>206.01</v>
      </c>
      <c r="AK1585" s="58">
        <v>34.43</v>
      </c>
      <c r="AL1585" s="58">
        <v>0</v>
      </c>
      <c r="AM1585" s="58">
        <v>1564.77</v>
      </c>
      <c r="AN1585" s="58">
        <v>1304.92</v>
      </c>
      <c r="AO1585" s="58">
        <v>462.32</v>
      </c>
      <c r="AP1585" s="58">
        <v>0</v>
      </c>
      <c r="AQ1585" s="58">
        <v>350</v>
      </c>
      <c r="AR1585" s="58">
        <v>0</v>
      </c>
      <c r="AS1585" s="58">
        <v>0</v>
      </c>
      <c r="AT1585" s="58">
        <v>0</v>
      </c>
      <c r="AU1585" s="58">
        <v>0</v>
      </c>
      <c r="AV1585" s="58">
        <v>1692.65604094427</v>
      </c>
      <c r="AW1585" s="58">
        <v>11068.5260409443</v>
      </c>
      <c r="AX1585" s="58">
        <v>22344</v>
      </c>
      <c r="AY1585" s="58">
        <v>7264</v>
      </c>
      <c r="AZ1585" s="58">
        <v>29608</v>
      </c>
      <c r="BA1585" s="58">
        <v>5036.8139427321003</v>
      </c>
    </row>
    <row r="1586" spans="1:53">
      <c r="A1586" s="56">
        <v>202409</v>
      </c>
      <c r="B1586" s="56" t="s">
        <v>528</v>
      </c>
      <c r="C1586" s="56" t="s">
        <v>350</v>
      </c>
      <c r="D1586" s="56" t="s">
        <v>349</v>
      </c>
      <c r="E1586" s="62" t="str">
        <f>VLOOKUP(C1586,'[2]2024年门店-截止10.31'!A:C,3,0)</f>
        <v>营业</v>
      </c>
      <c r="F1586" s="63">
        <f>VLOOKUP(C1586,[2]面积!A:B,2,0)</f>
        <v>112</v>
      </c>
      <c r="G1586" s="57" t="str">
        <f>IF(OR(E1586="营业",E1586="装修中"),VLOOKUP(C1586,[2]当前组织架构!C:H,6,0),"")</f>
        <v>戴斌</v>
      </c>
      <c r="H1586" s="57" t="str">
        <f>IF(OR(E1586="营业",E1586="装修中"),VLOOKUP(C1586,[2]当前组织架构!C:H,5,0),"")</f>
        <v>池甜</v>
      </c>
      <c r="I1586" s="58">
        <v>117968.21</v>
      </c>
      <c r="J1586" s="58">
        <v>3435.97</v>
      </c>
      <c r="K1586" s="58">
        <v>114532.24</v>
      </c>
      <c r="L1586" s="58">
        <v>6845.33</v>
      </c>
      <c r="M1586" s="58">
        <v>7672.56</v>
      </c>
      <c r="N1586" s="58">
        <v>4575.7299999999996</v>
      </c>
      <c r="O1586" s="58">
        <v>15505.34</v>
      </c>
      <c r="P1586" s="58">
        <v>0</v>
      </c>
      <c r="Q1586" s="58">
        <v>-374.847532151829</v>
      </c>
      <c r="R1586" s="58">
        <v>34224.112467848201</v>
      </c>
      <c r="S1586" s="58">
        <v>7552.8179239390101</v>
      </c>
      <c r="T1586" s="58">
        <v>272.16000000000003</v>
      </c>
      <c r="U1586" s="58">
        <v>4630.8500000000004</v>
      </c>
      <c r="V1586" s="58">
        <v>46679.940391787197</v>
      </c>
      <c r="W1586" s="58">
        <v>67852.299608212794</v>
      </c>
      <c r="X1586" s="58">
        <v>21059.66</v>
      </c>
      <c r="Y1586" s="58">
        <v>4194.67</v>
      </c>
      <c r="Z1586" s="58">
        <v>0</v>
      </c>
      <c r="AA1586" s="58">
        <v>4993.37</v>
      </c>
      <c r="AB1586" s="58">
        <v>238.52698113208001</v>
      </c>
      <c r="AC1586" s="58">
        <v>0</v>
      </c>
      <c r="AD1586" s="58">
        <v>30486.226981132098</v>
      </c>
      <c r="AE1586" s="58">
        <v>4234.33</v>
      </c>
      <c r="AF1586" s="58">
        <v>0</v>
      </c>
      <c r="AG1586" s="58">
        <v>226.79</v>
      </c>
      <c r="AH1586" s="58">
        <v>0</v>
      </c>
      <c r="AI1586" s="58">
        <v>0</v>
      </c>
      <c r="AJ1586" s="58">
        <v>52.75</v>
      </c>
      <c r="AK1586" s="58">
        <v>38.520000000000003</v>
      </c>
      <c r="AL1586" s="58">
        <v>0</v>
      </c>
      <c r="AM1586" s="58">
        <v>704.51</v>
      </c>
      <c r="AN1586" s="58">
        <v>738.88</v>
      </c>
      <c r="AO1586" s="58">
        <v>362.83</v>
      </c>
      <c r="AP1586" s="58">
        <v>0</v>
      </c>
      <c r="AQ1586" s="58">
        <v>50</v>
      </c>
      <c r="AR1586" s="58">
        <v>0</v>
      </c>
      <c r="AS1586" s="58">
        <v>0</v>
      </c>
      <c r="AT1586" s="58">
        <v>0</v>
      </c>
      <c r="AU1586" s="58">
        <v>0</v>
      </c>
      <c r="AV1586" s="58">
        <v>2386.3221540677</v>
      </c>
      <c r="AW1586" s="58">
        <v>8794.9321540676992</v>
      </c>
      <c r="AX1586" s="58">
        <v>26880</v>
      </c>
      <c r="AY1586" s="58">
        <v>9520</v>
      </c>
      <c r="AZ1586" s="58">
        <v>36400</v>
      </c>
      <c r="BA1586" s="58">
        <v>-7828.8595269870102</v>
      </c>
    </row>
    <row r="1587" spans="1:53">
      <c r="A1587" s="56">
        <v>202409</v>
      </c>
      <c r="B1587" s="56" t="s">
        <v>528</v>
      </c>
      <c r="C1587" s="56" t="s">
        <v>348</v>
      </c>
      <c r="D1587" s="56" t="s">
        <v>347</v>
      </c>
      <c r="E1587" s="62" t="str">
        <f>VLOOKUP(C1587,'[2]2024年门店-截止10.31'!A:C,3,0)</f>
        <v>营业</v>
      </c>
      <c r="F1587" s="63">
        <f>VLOOKUP(C1587,[2]面积!A:B,2,0)</f>
        <v>93</v>
      </c>
      <c r="G1587" s="57" t="str">
        <f>IF(OR(E1587="营业",E1587="装修中"),VLOOKUP(C1587,[2]当前组织架构!C:H,6,0),"")</f>
        <v>戴斌</v>
      </c>
      <c r="H1587" s="57" t="str">
        <f>IF(OR(E1587="营业",E1587="装修中"),VLOOKUP(C1587,[2]当前组织架构!C:H,5,0),"")</f>
        <v>王炎根</v>
      </c>
      <c r="I1587" s="58">
        <v>137223.17000000001</v>
      </c>
      <c r="J1587" s="58">
        <v>7767.3500000000104</v>
      </c>
      <c r="K1587" s="58">
        <v>129455.82</v>
      </c>
      <c r="L1587" s="58">
        <v>7388.65</v>
      </c>
      <c r="M1587" s="58">
        <v>9621.8700000000008</v>
      </c>
      <c r="N1587" s="58">
        <v>3769.27</v>
      </c>
      <c r="O1587" s="58">
        <v>19573.89</v>
      </c>
      <c r="P1587" s="58">
        <v>0</v>
      </c>
      <c r="Q1587" s="58">
        <v>-437.194567733962</v>
      </c>
      <c r="R1587" s="58">
        <v>39916.485432266003</v>
      </c>
      <c r="S1587" s="58">
        <v>9227.91990268056</v>
      </c>
      <c r="T1587" s="58">
        <v>0</v>
      </c>
      <c r="U1587" s="58">
        <v>2794.81</v>
      </c>
      <c r="V1587" s="58">
        <v>51939.215334946603</v>
      </c>
      <c r="W1587" s="58">
        <v>77516.604665053397</v>
      </c>
      <c r="X1587" s="58">
        <v>23804.83</v>
      </c>
      <c r="Y1587" s="58">
        <v>2765.02</v>
      </c>
      <c r="Z1587" s="58">
        <v>0</v>
      </c>
      <c r="AA1587" s="58">
        <v>3679.91</v>
      </c>
      <c r="AB1587" s="58">
        <v>331.56339622641502</v>
      </c>
      <c r="AC1587" s="58">
        <v>0</v>
      </c>
      <c r="AD1587" s="58">
        <v>30581.323396226398</v>
      </c>
      <c r="AE1587" s="58">
        <v>4767.8100000000004</v>
      </c>
      <c r="AF1587" s="58">
        <v>46.62</v>
      </c>
      <c r="AG1587" s="58">
        <v>266.23</v>
      </c>
      <c r="AH1587" s="58">
        <v>389</v>
      </c>
      <c r="AI1587" s="58">
        <v>0</v>
      </c>
      <c r="AJ1587" s="58">
        <v>247.79</v>
      </c>
      <c r="AK1587" s="58">
        <v>28.87</v>
      </c>
      <c r="AL1587" s="58">
        <v>0</v>
      </c>
      <c r="AM1587" s="58">
        <v>928.77</v>
      </c>
      <c r="AN1587" s="58">
        <v>738.88</v>
      </c>
      <c r="AO1587" s="58">
        <v>437.75</v>
      </c>
      <c r="AP1587" s="58">
        <v>0</v>
      </c>
      <c r="AQ1587" s="58">
        <v>0</v>
      </c>
      <c r="AR1587" s="58">
        <v>0</v>
      </c>
      <c r="AS1587" s="58">
        <v>0</v>
      </c>
      <c r="AT1587" s="58">
        <v>0</v>
      </c>
      <c r="AU1587" s="58">
        <v>0</v>
      </c>
      <c r="AV1587" s="58">
        <v>1855.7724685331</v>
      </c>
      <c r="AW1587" s="58">
        <v>9707.4924685331007</v>
      </c>
      <c r="AX1587" s="58">
        <v>24800</v>
      </c>
      <c r="AY1587" s="58">
        <v>8773.5849056603802</v>
      </c>
      <c r="AZ1587" s="58">
        <v>33573.584905660398</v>
      </c>
      <c r="BA1587" s="58">
        <v>3654.2038946335201</v>
      </c>
    </row>
    <row r="1588" spans="1:53">
      <c r="A1588" s="56">
        <v>202409</v>
      </c>
      <c r="B1588" s="56" t="s">
        <v>528</v>
      </c>
      <c r="C1588" s="56" t="s">
        <v>354</v>
      </c>
      <c r="D1588" s="56" t="s">
        <v>353</v>
      </c>
      <c r="E1588" s="62" t="str">
        <f>VLOOKUP(C1588,'[2]2024年门店-截止10.31'!A:C,3,0)</f>
        <v>营业</v>
      </c>
      <c r="F1588" s="63">
        <f>VLOOKUP(C1588,[2]面积!A:B,2,0)</f>
        <v>86.45</v>
      </c>
      <c r="G1588" s="57" t="str">
        <f>IF(OR(E1588="营业",E1588="装修中"),VLOOKUP(C1588,[2]当前组织架构!C:H,6,0),"")</f>
        <v>孙军</v>
      </c>
      <c r="H1588" s="57" t="str">
        <f>IF(OR(E1588="营业",E1588="装修中"),VLOOKUP(C1588,[2]当前组织架构!C:H,5,0),"")</f>
        <v>殷艳花</v>
      </c>
      <c r="I1588" s="58">
        <v>151163.73000000001</v>
      </c>
      <c r="J1588" s="58">
        <v>8556.44</v>
      </c>
      <c r="K1588" s="58">
        <v>142607.29</v>
      </c>
      <c r="L1588" s="58">
        <v>8395.24</v>
      </c>
      <c r="M1588" s="58">
        <v>6318.41</v>
      </c>
      <c r="N1588" s="58">
        <v>5089.1499999999996</v>
      </c>
      <c r="O1588" s="58">
        <v>18884.28</v>
      </c>
      <c r="P1588" s="58">
        <v>0</v>
      </c>
      <c r="Q1588" s="58">
        <v>-419.13850775168902</v>
      </c>
      <c r="R1588" s="58">
        <v>38267.941492248297</v>
      </c>
      <c r="S1588" s="58">
        <v>8880.2110909795101</v>
      </c>
      <c r="T1588" s="58">
        <v>0</v>
      </c>
      <c r="U1588" s="58">
        <v>2347.2800000000002</v>
      </c>
      <c r="V1588" s="58">
        <v>49495.432583227797</v>
      </c>
      <c r="W1588" s="58">
        <v>93111.857416772196</v>
      </c>
      <c r="X1588" s="58">
        <v>21579.86</v>
      </c>
      <c r="Y1588" s="58">
        <v>4982.8999999999996</v>
      </c>
      <c r="Z1588" s="58">
        <v>1158.27</v>
      </c>
      <c r="AA1588" s="58">
        <v>7167.9</v>
      </c>
      <c r="AB1588" s="58">
        <v>464.63396226415</v>
      </c>
      <c r="AC1588" s="58">
        <v>0</v>
      </c>
      <c r="AD1588" s="58">
        <v>35353.563962264197</v>
      </c>
      <c r="AE1588" s="58">
        <v>5929.94</v>
      </c>
      <c r="AF1588" s="58">
        <v>0</v>
      </c>
      <c r="AG1588" s="58">
        <v>217.73</v>
      </c>
      <c r="AH1588" s="58">
        <v>809</v>
      </c>
      <c r="AI1588" s="58">
        <v>0</v>
      </c>
      <c r="AJ1588" s="58">
        <v>23.01</v>
      </c>
      <c r="AK1588" s="58">
        <v>34.96</v>
      </c>
      <c r="AL1588" s="58">
        <v>0</v>
      </c>
      <c r="AM1588" s="58">
        <v>818.64</v>
      </c>
      <c r="AN1588" s="58">
        <v>1147.98</v>
      </c>
      <c r="AO1588" s="58">
        <v>446.74</v>
      </c>
      <c r="AP1588" s="58">
        <v>0</v>
      </c>
      <c r="AQ1588" s="58">
        <v>300</v>
      </c>
      <c r="AR1588" s="58">
        <v>0</v>
      </c>
      <c r="AS1588" s="58">
        <v>0</v>
      </c>
      <c r="AT1588" s="58">
        <v>0</v>
      </c>
      <c r="AU1588" s="58">
        <v>0</v>
      </c>
      <c r="AV1588" s="58">
        <v>2318.3546488266002</v>
      </c>
      <c r="AW1588" s="58">
        <v>12046.3546488266</v>
      </c>
      <c r="AX1588" s="58">
        <v>29640</v>
      </c>
      <c r="AY1588" s="58">
        <v>8155.6603773584902</v>
      </c>
      <c r="AZ1588" s="58">
        <v>37795.660377358501</v>
      </c>
      <c r="BA1588" s="58">
        <v>7916.2784283229003</v>
      </c>
    </row>
    <row r="1589" spans="1:53">
      <c r="A1589" s="56">
        <v>202409</v>
      </c>
      <c r="B1589" s="56" t="s">
        <v>532</v>
      </c>
      <c r="C1589" s="56" t="s">
        <v>346</v>
      </c>
      <c r="D1589" s="56" t="s">
        <v>345</v>
      </c>
      <c r="E1589" s="62" t="str">
        <f>VLOOKUP(C1589,'[2]2024年门店-截止10.31'!A:C,3,0)</f>
        <v>营业</v>
      </c>
      <c r="F1589" s="63">
        <f>VLOOKUP(C1589,[2]面积!A:B,2,0)</f>
        <v>72</v>
      </c>
      <c r="G1589" s="57" t="str">
        <f>IF(OR(E1589="营业",E1589="装修中"),VLOOKUP(C1589,[2]当前组织架构!C:H,6,0),"")</f>
        <v>江远洋</v>
      </c>
      <c r="H1589" s="57" t="str">
        <f>IF(OR(E1589="营业",E1589="装修中"),VLOOKUP(C1589,[2]当前组织架构!C:H,5,0),"")</f>
        <v>郭静</v>
      </c>
      <c r="I1589" s="58">
        <v>188456.93</v>
      </c>
      <c r="J1589" s="58">
        <v>5489.03999999998</v>
      </c>
      <c r="K1589" s="58">
        <v>182967.89</v>
      </c>
      <c r="L1589" s="58">
        <v>9454.11</v>
      </c>
      <c r="M1589" s="58">
        <v>9484.5400000000009</v>
      </c>
      <c r="N1589" s="58">
        <v>7134.5</v>
      </c>
      <c r="O1589" s="58">
        <v>27013.59</v>
      </c>
      <c r="P1589" s="58">
        <v>0</v>
      </c>
      <c r="Q1589" s="58">
        <v>-221.47651030257899</v>
      </c>
      <c r="R1589" s="58">
        <v>52865.263489697398</v>
      </c>
      <c r="S1589" s="58">
        <v>21541.6435885475</v>
      </c>
      <c r="T1589" s="58">
        <v>437.91</v>
      </c>
      <c r="U1589" s="58">
        <v>7438.1</v>
      </c>
      <c r="V1589" s="58">
        <v>82282.917078244995</v>
      </c>
      <c r="W1589" s="58">
        <v>100684.972921755</v>
      </c>
      <c r="X1589" s="58">
        <v>20086.22</v>
      </c>
      <c r="Y1589" s="58">
        <v>7196.91</v>
      </c>
      <c r="Z1589" s="58">
        <v>3899.81</v>
      </c>
      <c r="AA1589" s="58">
        <v>5733.99</v>
      </c>
      <c r="AB1589" s="58">
        <v>643.20320754717</v>
      </c>
      <c r="AC1589" s="58">
        <v>0</v>
      </c>
      <c r="AD1589" s="58">
        <v>37560.133207547202</v>
      </c>
      <c r="AE1589" s="58">
        <v>4281.43</v>
      </c>
      <c r="AF1589" s="58">
        <v>0</v>
      </c>
      <c r="AG1589" s="58">
        <v>603.95000000000005</v>
      </c>
      <c r="AH1589" s="58">
        <v>250</v>
      </c>
      <c r="AI1589" s="58">
        <v>0</v>
      </c>
      <c r="AJ1589" s="58">
        <v>0</v>
      </c>
      <c r="AK1589" s="58">
        <v>33.6</v>
      </c>
      <c r="AL1589" s="58">
        <v>0</v>
      </c>
      <c r="AM1589" s="58">
        <v>1246.24</v>
      </c>
      <c r="AN1589" s="58">
        <v>1304.92</v>
      </c>
      <c r="AO1589" s="58">
        <v>417.24</v>
      </c>
      <c r="AP1589" s="58">
        <v>0</v>
      </c>
      <c r="AQ1589" s="58">
        <v>486</v>
      </c>
      <c r="AR1589" s="58">
        <v>0</v>
      </c>
      <c r="AS1589" s="58">
        <v>0</v>
      </c>
      <c r="AT1589" s="58">
        <v>0</v>
      </c>
      <c r="AU1589" s="58">
        <v>0</v>
      </c>
      <c r="AV1589" s="58">
        <v>1692.65604094427</v>
      </c>
      <c r="AW1589" s="58">
        <v>10316.0360409443</v>
      </c>
      <c r="AX1589" s="58">
        <v>30207.85</v>
      </c>
      <c r="AY1589" s="58">
        <v>6787.15</v>
      </c>
      <c r="AZ1589" s="58">
        <v>36995</v>
      </c>
      <c r="BA1589" s="58">
        <v>15813.803673263499</v>
      </c>
    </row>
    <row r="1590" spans="1:53">
      <c r="A1590" s="56">
        <v>202409</v>
      </c>
      <c r="B1590" s="56" t="s">
        <v>528</v>
      </c>
      <c r="C1590" s="56" t="s">
        <v>352</v>
      </c>
      <c r="D1590" s="56" t="s">
        <v>351</v>
      </c>
      <c r="E1590" s="62" t="str">
        <f>VLOOKUP(C1590,'[2]2024年门店-截止10.31'!A:C,3,0)</f>
        <v>营业</v>
      </c>
      <c r="F1590" s="63">
        <f>VLOOKUP(C1590,[2]面积!A:B,2,0)</f>
        <v>56</v>
      </c>
      <c r="G1590" s="57" t="str">
        <f>IF(OR(E1590="营业",E1590="装修中"),VLOOKUP(C1590,[2]当前组织架构!C:H,6,0),"")</f>
        <v>戴斌</v>
      </c>
      <c r="H1590" s="57" t="str">
        <f>IF(OR(E1590="营业",E1590="装修中"),VLOOKUP(C1590,[2]当前组织架构!C:H,5,0),"")</f>
        <v>董婷婷</v>
      </c>
      <c r="I1590" s="58">
        <v>200071.13</v>
      </c>
      <c r="J1590" s="58">
        <v>11324.78</v>
      </c>
      <c r="K1590" s="58">
        <v>188746.35</v>
      </c>
      <c r="L1590" s="58">
        <v>9679.7099999999991</v>
      </c>
      <c r="M1590" s="58">
        <v>9797.31</v>
      </c>
      <c r="N1590" s="58">
        <v>12766.11</v>
      </c>
      <c r="O1590" s="58">
        <v>25417.66</v>
      </c>
      <c r="P1590" s="58">
        <v>0</v>
      </c>
      <c r="Q1590" s="58">
        <v>-624.70099775903304</v>
      </c>
      <c r="R1590" s="58">
        <v>57036.089002241002</v>
      </c>
      <c r="S1590" s="58">
        <v>12468.2595715024</v>
      </c>
      <c r="T1590" s="58">
        <v>0</v>
      </c>
      <c r="U1590" s="58">
        <v>2658.19</v>
      </c>
      <c r="V1590" s="58">
        <v>72162.538573743295</v>
      </c>
      <c r="W1590" s="58">
        <v>116583.811426257</v>
      </c>
      <c r="X1590" s="58">
        <v>27949.93</v>
      </c>
      <c r="Y1590" s="58">
        <v>7720.03</v>
      </c>
      <c r="Z1590" s="58">
        <v>4308.55</v>
      </c>
      <c r="AA1590" s="58">
        <v>6835.31</v>
      </c>
      <c r="AB1590" s="58">
        <v>1242.4935849056601</v>
      </c>
      <c r="AC1590" s="58">
        <v>0</v>
      </c>
      <c r="AD1590" s="58">
        <v>48056.3135849057</v>
      </c>
      <c r="AE1590" s="58">
        <v>8230.35</v>
      </c>
      <c r="AF1590" s="58">
        <v>32</v>
      </c>
      <c r="AG1590" s="58">
        <v>454.99</v>
      </c>
      <c r="AH1590" s="58">
        <v>849</v>
      </c>
      <c r="AI1590" s="58">
        <v>45</v>
      </c>
      <c r="AJ1590" s="58">
        <v>0</v>
      </c>
      <c r="AK1590" s="58">
        <v>25.58</v>
      </c>
      <c r="AL1590" s="58">
        <v>0</v>
      </c>
      <c r="AM1590" s="58">
        <v>987.14</v>
      </c>
      <c r="AN1590" s="58">
        <v>1765.2</v>
      </c>
      <c r="AO1590" s="58">
        <v>596.33000000000004</v>
      </c>
      <c r="AP1590" s="58">
        <v>0</v>
      </c>
      <c r="AQ1590" s="58">
        <v>550</v>
      </c>
      <c r="AR1590" s="58">
        <v>0</v>
      </c>
      <c r="AS1590" s="58">
        <v>0</v>
      </c>
      <c r="AT1590" s="58">
        <v>0</v>
      </c>
      <c r="AU1590" s="58">
        <v>0</v>
      </c>
      <c r="AV1590" s="58">
        <v>2186.6948270236699</v>
      </c>
      <c r="AW1590" s="58">
        <v>15722.284827023699</v>
      </c>
      <c r="AX1590" s="58">
        <v>16221.9047619048</v>
      </c>
      <c r="AY1590" s="58">
        <v>6972.5377358490596</v>
      </c>
      <c r="AZ1590" s="58">
        <v>23194.442497753898</v>
      </c>
      <c r="BA1590" s="58">
        <v>29610.770516573699</v>
      </c>
    </row>
    <row r="1591" spans="1:53">
      <c r="A1591" s="56">
        <v>202409</v>
      </c>
      <c r="B1591" s="56" t="s">
        <v>528</v>
      </c>
      <c r="C1591" s="56" t="s">
        <v>358</v>
      </c>
      <c r="D1591" s="56" t="s">
        <v>357</v>
      </c>
      <c r="E1591" s="62" t="str">
        <f>VLOOKUP(C1591,'[2]2024年门店-截止10.31'!A:C,3,0)</f>
        <v>营业</v>
      </c>
      <c r="F1591" s="63">
        <f>VLOOKUP(C1591,[2]面积!A:B,2,0)</f>
        <v>44.59</v>
      </c>
      <c r="G1591" s="57" t="str">
        <f>IF(OR(E1591="营业",E1591="装修中"),VLOOKUP(C1591,[2]当前组织架构!C:H,6,0),"")</f>
        <v>江远洋</v>
      </c>
      <c r="H1591" s="57" t="str">
        <f>IF(OR(E1591="营业",E1591="装修中"),VLOOKUP(C1591,[2]当前组织架构!C:H,5,0),"")</f>
        <v>胡肖肖</v>
      </c>
      <c r="I1591" s="58">
        <v>87304.81</v>
      </c>
      <c r="J1591" s="58">
        <v>2542.86</v>
      </c>
      <c r="K1591" s="58">
        <v>84761.95</v>
      </c>
      <c r="L1591" s="58">
        <v>5365.07</v>
      </c>
      <c r="M1591" s="58">
        <v>5897.81</v>
      </c>
      <c r="N1591" s="58">
        <v>4193.63</v>
      </c>
      <c r="O1591" s="58">
        <v>13996.51</v>
      </c>
      <c r="P1591" s="58">
        <v>0</v>
      </c>
      <c r="Q1591" s="58">
        <v>-319.09606130989101</v>
      </c>
      <c r="R1591" s="58">
        <v>29133.923938690099</v>
      </c>
      <c r="S1591" s="58">
        <v>6653.6749652006702</v>
      </c>
      <c r="T1591" s="58">
        <v>0</v>
      </c>
      <c r="U1591" s="58">
        <v>6824.2</v>
      </c>
      <c r="V1591" s="58">
        <v>42611.798903890798</v>
      </c>
      <c r="W1591" s="58">
        <v>42150.151096109199</v>
      </c>
      <c r="X1591" s="58">
        <v>14840</v>
      </c>
      <c r="Y1591" s="58">
        <v>1428.75</v>
      </c>
      <c r="Z1591" s="58">
        <v>780</v>
      </c>
      <c r="AA1591" s="58">
        <v>1258.1500000000001</v>
      </c>
      <c r="AB1591" s="58">
        <v>999.78603773584905</v>
      </c>
      <c r="AC1591" s="58">
        <v>0</v>
      </c>
      <c r="AD1591" s="58">
        <v>19306.686037735799</v>
      </c>
      <c r="AE1591" s="58">
        <v>2165.08</v>
      </c>
      <c r="AF1591" s="58">
        <v>0</v>
      </c>
      <c r="AG1591" s="58">
        <v>156.13</v>
      </c>
      <c r="AH1591" s="58">
        <v>0</v>
      </c>
      <c r="AI1591" s="58">
        <v>0</v>
      </c>
      <c r="AJ1591" s="58">
        <v>0</v>
      </c>
      <c r="AK1591" s="58">
        <v>44.81</v>
      </c>
      <c r="AL1591" s="58">
        <v>0</v>
      </c>
      <c r="AM1591" s="58">
        <v>788.31</v>
      </c>
      <c r="AN1591" s="58">
        <v>521.9</v>
      </c>
      <c r="AO1591" s="58">
        <v>269.58999999999997</v>
      </c>
      <c r="AP1591" s="58">
        <v>0</v>
      </c>
      <c r="AQ1591" s="58">
        <v>450</v>
      </c>
      <c r="AR1591" s="58">
        <v>0</v>
      </c>
      <c r="AS1591" s="58">
        <v>0</v>
      </c>
      <c r="AT1591" s="58">
        <v>0</v>
      </c>
      <c r="AU1591" s="58">
        <v>0</v>
      </c>
      <c r="AV1591" s="58">
        <v>1972.11066807814</v>
      </c>
      <c r="AW1591" s="58">
        <v>6367.9306680781401</v>
      </c>
      <c r="AX1591" s="58">
        <v>20140.419999999998</v>
      </c>
      <c r="AY1591" s="58">
        <v>3908.57</v>
      </c>
      <c r="AZ1591" s="58">
        <v>24048.99</v>
      </c>
      <c r="BA1591" s="58">
        <v>-7573.4556097047398</v>
      </c>
    </row>
    <row r="1592" spans="1:53">
      <c r="A1592" s="56">
        <v>202409</v>
      </c>
      <c r="B1592" s="56" t="s">
        <v>528</v>
      </c>
      <c r="C1592" s="56" t="s">
        <v>362</v>
      </c>
      <c r="D1592" s="56" t="s">
        <v>361</v>
      </c>
      <c r="E1592" s="62" t="str">
        <f>VLOOKUP(C1592,'[2]2024年门店-截止10.31'!A:C,3,0)</f>
        <v>营业</v>
      </c>
      <c r="F1592" s="63">
        <f>VLOOKUP(C1592,[2]面积!A:B,2,0)</f>
        <v>49</v>
      </c>
      <c r="G1592" s="57" t="str">
        <f>IF(OR(E1592="营业",E1592="装修中"),VLOOKUP(C1592,[2]当前组织架构!C:H,6,0),"")</f>
        <v>江远洋</v>
      </c>
      <c r="H1592" s="57" t="str">
        <f>IF(OR(E1592="营业",E1592="装修中"),VLOOKUP(C1592,[2]当前组织架构!C:H,5,0),"")</f>
        <v>许瑛伦</v>
      </c>
      <c r="I1592" s="58">
        <v>112436.33</v>
      </c>
      <c r="J1592" s="58">
        <v>6364.3200000000097</v>
      </c>
      <c r="K1592" s="58">
        <v>106072.01</v>
      </c>
      <c r="L1592" s="58">
        <v>5367.05</v>
      </c>
      <c r="M1592" s="58">
        <v>4643.53</v>
      </c>
      <c r="N1592" s="58">
        <v>2872.36</v>
      </c>
      <c r="O1592" s="58">
        <v>14885.55</v>
      </c>
      <c r="P1592" s="58">
        <v>0</v>
      </c>
      <c r="Q1592" s="58">
        <v>-300.845746464135</v>
      </c>
      <c r="R1592" s="58">
        <v>27467.644253535898</v>
      </c>
      <c r="S1592" s="58">
        <v>6748.2202700294101</v>
      </c>
      <c r="T1592" s="58">
        <v>0</v>
      </c>
      <c r="U1592" s="58">
        <v>1764.91</v>
      </c>
      <c r="V1592" s="58">
        <v>35980.774523565298</v>
      </c>
      <c r="W1592" s="58">
        <v>70091.235476434696</v>
      </c>
      <c r="X1592" s="58">
        <v>20589.79</v>
      </c>
      <c r="Y1592" s="58">
        <v>2427.71</v>
      </c>
      <c r="Z1592" s="58">
        <v>600</v>
      </c>
      <c r="AA1592" s="58">
        <v>1785.34</v>
      </c>
      <c r="AB1592" s="58">
        <v>1166.37735849057</v>
      </c>
      <c r="AC1592" s="58">
        <v>0</v>
      </c>
      <c r="AD1592" s="58">
        <v>26569.217358490601</v>
      </c>
      <c r="AE1592" s="58">
        <v>3840.96</v>
      </c>
      <c r="AF1592" s="58">
        <v>0</v>
      </c>
      <c r="AG1592" s="58">
        <v>255.16</v>
      </c>
      <c r="AH1592" s="58">
        <v>399.1</v>
      </c>
      <c r="AI1592" s="58">
        <v>0</v>
      </c>
      <c r="AJ1592" s="58">
        <v>260.18</v>
      </c>
      <c r="AK1592" s="58">
        <v>44.81</v>
      </c>
      <c r="AL1592" s="58">
        <v>0</v>
      </c>
      <c r="AM1592" s="58">
        <v>2367.6799999999998</v>
      </c>
      <c r="AN1592" s="58">
        <v>1640.78</v>
      </c>
      <c r="AO1592" s="58">
        <v>266.76</v>
      </c>
      <c r="AP1592" s="58">
        <v>0</v>
      </c>
      <c r="AQ1592" s="58">
        <v>350</v>
      </c>
      <c r="AR1592" s="58">
        <v>0</v>
      </c>
      <c r="AS1592" s="58">
        <v>0</v>
      </c>
      <c r="AT1592" s="58">
        <v>0</v>
      </c>
      <c r="AU1592" s="58">
        <v>0</v>
      </c>
      <c r="AV1592" s="58">
        <v>2482.0200448648702</v>
      </c>
      <c r="AW1592" s="58">
        <v>11907.4500448649</v>
      </c>
      <c r="AX1592" s="58">
        <v>38323.809523809497</v>
      </c>
      <c r="AY1592" s="58">
        <v>9773.5849056603802</v>
      </c>
      <c r="AZ1592" s="58">
        <v>48097.394429469903</v>
      </c>
      <c r="BA1592" s="58">
        <v>-16482.826356390698</v>
      </c>
    </row>
    <row r="1593" spans="1:53">
      <c r="A1593" s="56">
        <v>202409</v>
      </c>
      <c r="B1593" s="56" t="s">
        <v>531</v>
      </c>
      <c r="C1593" s="56" t="s">
        <v>373</v>
      </c>
      <c r="D1593" s="56" t="s">
        <v>372</v>
      </c>
      <c r="E1593" s="62" t="str">
        <f>VLOOKUP(C1593,'[2]2024年门店-截止10.31'!A:C,3,0)</f>
        <v>营业</v>
      </c>
      <c r="F1593" s="63">
        <f>VLOOKUP(C1593,[2]面积!A:B,2,0)</f>
        <v>97</v>
      </c>
      <c r="G1593" s="57" t="str">
        <f>IF(OR(E1593="营业",E1593="装修中"),VLOOKUP(C1593,[2]当前组织架构!C:H,6,0),"")</f>
        <v>刘佳</v>
      </c>
      <c r="H1593" s="57" t="str">
        <f>IF(OR(E1593="营业",E1593="装修中"),VLOOKUP(C1593,[2]当前组织架构!C:H,5,0),"")</f>
        <v>刘传良</v>
      </c>
      <c r="I1593" s="58">
        <v>114517.26</v>
      </c>
      <c r="J1593" s="58">
        <v>6482.11</v>
      </c>
      <c r="K1593" s="58">
        <v>108035.15</v>
      </c>
      <c r="L1593" s="58">
        <v>5815.75</v>
      </c>
      <c r="M1593" s="58">
        <v>5272.33</v>
      </c>
      <c r="N1593" s="58">
        <v>3287.19</v>
      </c>
      <c r="O1593" s="58">
        <v>15031.45</v>
      </c>
      <c r="P1593" s="58">
        <v>0</v>
      </c>
      <c r="Q1593" s="58">
        <v>-374.487938290096</v>
      </c>
      <c r="R1593" s="58">
        <v>29032.232061709899</v>
      </c>
      <c r="S1593" s="58">
        <v>7993.6095380297102</v>
      </c>
      <c r="T1593" s="58">
        <v>0</v>
      </c>
      <c r="U1593" s="58">
        <v>2064.2199999999998</v>
      </c>
      <c r="V1593" s="58">
        <v>39090.061599739602</v>
      </c>
      <c r="W1593" s="58">
        <v>68945.0884002604</v>
      </c>
      <c r="X1593" s="58">
        <v>15535.03</v>
      </c>
      <c r="Y1593" s="58">
        <v>3826.32</v>
      </c>
      <c r="Z1593" s="58">
        <v>121.94</v>
      </c>
      <c r="AA1593" s="58">
        <v>2283.91</v>
      </c>
      <c r="AB1593" s="58">
        <v>2206.6530188679199</v>
      </c>
      <c r="AC1593" s="58">
        <v>0</v>
      </c>
      <c r="AD1593" s="58">
        <v>23973.8530188679</v>
      </c>
      <c r="AE1593" s="58">
        <v>0</v>
      </c>
      <c r="AF1593" s="58">
        <v>0</v>
      </c>
      <c r="AG1593" s="58">
        <v>807.47</v>
      </c>
      <c r="AH1593" s="58">
        <v>581.66</v>
      </c>
      <c r="AI1593" s="58">
        <v>200</v>
      </c>
      <c r="AJ1593" s="58">
        <v>382.31</v>
      </c>
      <c r="AK1593" s="58">
        <v>29.06</v>
      </c>
      <c r="AL1593" s="58">
        <v>0</v>
      </c>
      <c r="AM1593" s="58">
        <v>832.33</v>
      </c>
      <c r="AN1593" s="58">
        <v>1408.45</v>
      </c>
      <c r="AO1593" s="58">
        <v>216.08</v>
      </c>
      <c r="AP1593" s="58">
        <v>0</v>
      </c>
      <c r="AQ1593" s="58">
        <v>100</v>
      </c>
      <c r="AR1593" s="58">
        <v>0</v>
      </c>
      <c r="AS1593" s="58">
        <v>0</v>
      </c>
      <c r="AT1593" s="58">
        <v>0</v>
      </c>
      <c r="AU1593" s="58">
        <v>0</v>
      </c>
      <c r="AV1593" s="58">
        <v>2562.7121202294302</v>
      </c>
      <c r="AW1593" s="58">
        <v>7120.0721202294299</v>
      </c>
      <c r="AX1593" s="58">
        <v>30485.4857142857</v>
      </c>
      <c r="AY1593" s="58">
        <v>8178.4339622641501</v>
      </c>
      <c r="AZ1593" s="58">
        <v>38663.919676549798</v>
      </c>
      <c r="BA1593" s="58">
        <v>-812.75641538677905</v>
      </c>
    </row>
    <row r="1594" spans="1:53">
      <c r="A1594" s="56">
        <v>202409</v>
      </c>
      <c r="B1594" s="56" t="s">
        <v>528</v>
      </c>
      <c r="C1594" s="56" t="s">
        <v>364</v>
      </c>
      <c r="D1594" s="56" t="s">
        <v>363</v>
      </c>
      <c r="E1594" s="62" t="str">
        <f>VLOOKUP(C1594,'[2]2024年门店-截止10.31'!A:C,3,0)</f>
        <v>营业</v>
      </c>
      <c r="F1594" s="63">
        <f>VLOOKUP(C1594,[2]面积!A:B,2,0)</f>
        <v>86</v>
      </c>
      <c r="G1594" s="57" t="str">
        <f>IF(OR(E1594="营业",E1594="装修中"),VLOOKUP(C1594,[2]当前组织架构!C:H,6,0),"")</f>
        <v>江远洋</v>
      </c>
      <c r="H1594" s="57" t="str">
        <f>IF(OR(E1594="营业",E1594="装修中"),VLOOKUP(C1594,[2]当前组织架构!C:H,5,0),"")</f>
        <v>严彪</v>
      </c>
      <c r="I1594" s="58">
        <v>84130.2</v>
      </c>
      <c r="J1594" s="58">
        <v>4762.09</v>
      </c>
      <c r="K1594" s="58">
        <v>79368.11</v>
      </c>
      <c r="L1594" s="58">
        <v>4487.1400000000003</v>
      </c>
      <c r="M1594" s="58">
        <v>4659.57</v>
      </c>
      <c r="N1594" s="58">
        <v>3023.16</v>
      </c>
      <c r="O1594" s="58">
        <v>12405.22</v>
      </c>
      <c r="P1594" s="58">
        <v>0</v>
      </c>
      <c r="Q1594" s="58">
        <v>-266.248229395019</v>
      </c>
      <c r="R1594" s="58">
        <v>24308.841770604999</v>
      </c>
      <c r="S1594" s="58">
        <v>5756.0766166596504</v>
      </c>
      <c r="T1594" s="58">
        <v>0</v>
      </c>
      <c r="U1594" s="58">
        <v>1779.06</v>
      </c>
      <c r="V1594" s="58">
        <v>31843.9783872646</v>
      </c>
      <c r="W1594" s="58">
        <v>47524.1316127354</v>
      </c>
      <c r="X1594" s="58">
        <v>21094.83</v>
      </c>
      <c r="Y1594" s="58">
        <v>2261.21</v>
      </c>
      <c r="Z1594" s="58">
        <v>815</v>
      </c>
      <c r="AA1594" s="58">
        <v>2796.33</v>
      </c>
      <c r="AB1594" s="58">
        <v>1771.2652830188699</v>
      </c>
      <c r="AC1594" s="58">
        <v>0</v>
      </c>
      <c r="AD1594" s="58">
        <v>28738.635283018899</v>
      </c>
      <c r="AE1594" s="58">
        <v>3296.98</v>
      </c>
      <c r="AF1594" s="58">
        <v>280</v>
      </c>
      <c r="AG1594" s="58">
        <v>163.29</v>
      </c>
      <c r="AH1594" s="58">
        <v>399</v>
      </c>
      <c r="AI1594" s="58">
        <v>600</v>
      </c>
      <c r="AJ1594" s="58">
        <v>79.650000000000006</v>
      </c>
      <c r="AK1594" s="58">
        <v>44.81</v>
      </c>
      <c r="AL1594" s="58">
        <v>0</v>
      </c>
      <c r="AM1594" s="58">
        <v>3329.01</v>
      </c>
      <c r="AN1594" s="58">
        <v>1784.04</v>
      </c>
      <c r="AO1594" s="58">
        <v>381.27</v>
      </c>
      <c r="AP1594" s="58">
        <v>0</v>
      </c>
      <c r="AQ1594" s="58">
        <v>943.6</v>
      </c>
      <c r="AR1594" s="58">
        <v>0</v>
      </c>
      <c r="AS1594" s="58">
        <v>0</v>
      </c>
      <c r="AT1594" s="58">
        <v>0</v>
      </c>
      <c r="AU1594" s="58">
        <v>0</v>
      </c>
      <c r="AV1594" s="58">
        <v>2096.9292215372602</v>
      </c>
      <c r="AW1594" s="58">
        <v>13398.5792215373</v>
      </c>
      <c r="AX1594" s="58">
        <v>24703.5333333333</v>
      </c>
      <c r="AY1594" s="58">
        <v>11379.924528301901</v>
      </c>
      <c r="AZ1594" s="58">
        <v>36083.457861635201</v>
      </c>
      <c r="BA1594" s="58">
        <v>-30696.540753456</v>
      </c>
    </row>
    <row r="1595" spans="1:53">
      <c r="A1595" s="56">
        <v>202409</v>
      </c>
      <c r="B1595" s="56" t="s">
        <v>528</v>
      </c>
      <c r="C1595" s="56" t="s">
        <v>356</v>
      </c>
      <c r="D1595" s="56" t="s">
        <v>355</v>
      </c>
      <c r="E1595" s="62" t="str">
        <f>VLOOKUP(C1595,'[2]2024年门店-截止10.31'!A:C,3,0)</f>
        <v>营业</v>
      </c>
      <c r="F1595" s="63">
        <f>VLOOKUP(C1595,[2]面积!A:B,2,0)</f>
        <v>39</v>
      </c>
      <c r="G1595" s="57" t="str">
        <f>IF(OR(E1595="营业",E1595="装修中"),VLOOKUP(C1595,[2]当前组织架构!C:H,6,0),"")</f>
        <v>孙军</v>
      </c>
      <c r="H1595" s="57" t="str">
        <f>IF(OR(E1595="营业",E1595="装修中"),VLOOKUP(C1595,[2]当前组织架构!C:H,5,0),"")</f>
        <v>郭洋</v>
      </c>
      <c r="I1595" s="58">
        <v>182702.74</v>
      </c>
      <c r="J1595" s="58">
        <v>10341.66</v>
      </c>
      <c r="K1595" s="58">
        <v>172361.08</v>
      </c>
      <c r="L1595" s="58">
        <v>8371.2000000000007</v>
      </c>
      <c r="M1595" s="58">
        <v>8256.2099999999991</v>
      </c>
      <c r="N1595" s="58">
        <v>12136.34</v>
      </c>
      <c r="O1595" s="58">
        <v>21281.93</v>
      </c>
      <c r="P1595" s="58">
        <v>0</v>
      </c>
      <c r="Q1595" s="58">
        <v>-542.19836789487795</v>
      </c>
      <c r="R1595" s="58">
        <v>49503.481632105097</v>
      </c>
      <c r="S1595" s="58">
        <v>10602.590127924601</v>
      </c>
      <c r="T1595" s="58">
        <v>0</v>
      </c>
      <c r="U1595" s="58">
        <v>2477.06</v>
      </c>
      <c r="V1595" s="58">
        <v>62583.131760029697</v>
      </c>
      <c r="W1595" s="58">
        <v>109777.94823997001</v>
      </c>
      <c r="X1595" s="58">
        <v>21376.5</v>
      </c>
      <c r="Y1595" s="58">
        <v>7761.55</v>
      </c>
      <c r="Z1595" s="58">
        <v>1366.64</v>
      </c>
      <c r="AA1595" s="58">
        <v>4483.6400000000003</v>
      </c>
      <c r="AB1595" s="58">
        <v>886.1558490566</v>
      </c>
      <c r="AC1595" s="58">
        <v>0</v>
      </c>
      <c r="AD1595" s="58">
        <v>35874.485849056597</v>
      </c>
      <c r="AE1595" s="58">
        <v>6008.2</v>
      </c>
      <c r="AF1595" s="58">
        <v>715</v>
      </c>
      <c r="AG1595" s="58">
        <v>455.33</v>
      </c>
      <c r="AH1595" s="58">
        <v>511.5</v>
      </c>
      <c r="AI1595" s="58">
        <v>0</v>
      </c>
      <c r="AJ1595" s="58">
        <v>78.95</v>
      </c>
      <c r="AK1595" s="58">
        <v>23.83</v>
      </c>
      <c r="AL1595" s="58">
        <v>0</v>
      </c>
      <c r="AM1595" s="58">
        <v>1598.61</v>
      </c>
      <c r="AN1595" s="58">
        <v>1141.23</v>
      </c>
      <c r="AO1595" s="58">
        <v>593.04999999999995</v>
      </c>
      <c r="AP1595" s="58">
        <v>0</v>
      </c>
      <c r="AQ1595" s="58">
        <v>0</v>
      </c>
      <c r="AR1595" s="58">
        <v>0</v>
      </c>
      <c r="AS1595" s="58">
        <v>0</v>
      </c>
      <c r="AT1595" s="58">
        <v>0</v>
      </c>
      <c r="AU1595" s="58">
        <v>0</v>
      </c>
      <c r="AV1595" s="58">
        <v>1692.89605343876</v>
      </c>
      <c r="AW1595" s="58">
        <v>12818.5960534388</v>
      </c>
      <c r="AX1595" s="58">
        <v>20639.0476190476</v>
      </c>
      <c r="AY1595" s="58">
        <v>3901.8867924528299</v>
      </c>
      <c r="AZ1595" s="58">
        <v>24540.934411500399</v>
      </c>
      <c r="BA1595" s="58">
        <v>36543.931925974197</v>
      </c>
    </row>
    <row r="1596" spans="1:53">
      <c r="A1596" s="56">
        <v>202409</v>
      </c>
      <c r="B1596" s="56" t="s">
        <v>528</v>
      </c>
      <c r="C1596" s="56" t="s">
        <v>360</v>
      </c>
      <c r="D1596" s="56" t="s">
        <v>359</v>
      </c>
      <c r="E1596" s="62" t="str">
        <f>VLOOKUP(C1596,'[2]2024年门店-截止10.31'!A:C,3,0)</f>
        <v>营业</v>
      </c>
      <c r="F1596" s="63">
        <f>VLOOKUP(C1596,[2]面积!A:B,2,0)</f>
        <v>64.7</v>
      </c>
      <c r="G1596" s="57" t="str">
        <f>IF(OR(E1596="营业",E1596="装修中"),VLOOKUP(C1596,[2]当前组织架构!C:H,6,0),"")</f>
        <v>江远洋</v>
      </c>
      <c r="H1596" s="57" t="str">
        <f>IF(OR(E1596="营业",E1596="装修中"),VLOOKUP(C1596,[2]当前组织架构!C:H,5,0),"")</f>
        <v>严彪</v>
      </c>
      <c r="I1596" s="58">
        <v>79432.03</v>
      </c>
      <c r="J1596" s="58">
        <v>4496.1499999999896</v>
      </c>
      <c r="K1596" s="58">
        <v>74935.88</v>
      </c>
      <c r="L1596" s="58">
        <v>3990.61</v>
      </c>
      <c r="M1596" s="58">
        <v>4425.07</v>
      </c>
      <c r="N1596" s="58">
        <v>2397.67</v>
      </c>
      <c r="O1596" s="58">
        <v>11076.99</v>
      </c>
      <c r="P1596" s="58">
        <v>0</v>
      </c>
      <c r="Q1596" s="58">
        <v>-237.16146170186801</v>
      </c>
      <c r="R1596" s="58">
        <v>21653.1785382981</v>
      </c>
      <c r="S1596" s="58">
        <v>5134.8360944205997</v>
      </c>
      <c r="T1596" s="58">
        <v>0</v>
      </c>
      <c r="U1596" s="58">
        <v>1780</v>
      </c>
      <c r="V1596" s="58">
        <v>28568.014632718699</v>
      </c>
      <c r="W1596" s="58">
        <v>46367.865367281302</v>
      </c>
      <c r="X1596" s="58">
        <v>12758.88</v>
      </c>
      <c r="Y1596" s="58">
        <v>2663.42</v>
      </c>
      <c r="Z1596" s="58">
        <v>800</v>
      </c>
      <c r="AA1596" s="58">
        <v>844.12</v>
      </c>
      <c r="AB1596" s="58">
        <v>1214.13056603774</v>
      </c>
      <c r="AC1596" s="58">
        <v>0</v>
      </c>
      <c r="AD1596" s="58">
        <v>18280.550566037698</v>
      </c>
      <c r="AE1596" s="58">
        <v>3224.49</v>
      </c>
      <c r="AF1596" s="58">
        <v>0</v>
      </c>
      <c r="AG1596" s="58">
        <v>92.39</v>
      </c>
      <c r="AH1596" s="58">
        <v>399</v>
      </c>
      <c r="AI1596" s="58">
        <v>0</v>
      </c>
      <c r="AJ1596" s="58">
        <v>12.39</v>
      </c>
      <c r="AK1596" s="58">
        <v>44.81</v>
      </c>
      <c r="AL1596" s="58">
        <v>0</v>
      </c>
      <c r="AM1596" s="58">
        <v>1090.29</v>
      </c>
      <c r="AN1596" s="58">
        <v>1784.04</v>
      </c>
      <c r="AO1596" s="58">
        <v>306.23</v>
      </c>
      <c r="AP1596" s="58">
        <v>0</v>
      </c>
      <c r="AQ1596" s="58">
        <v>350</v>
      </c>
      <c r="AR1596" s="58">
        <v>0</v>
      </c>
      <c r="AS1596" s="58">
        <v>0</v>
      </c>
      <c r="AT1596" s="58">
        <v>0</v>
      </c>
      <c r="AU1596" s="58">
        <v>0</v>
      </c>
      <c r="AV1596" s="58">
        <v>2096.9292215372602</v>
      </c>
      <c r="AW1596" s="58">
        <v>9400.5692215372601</v>
      </c>
      <c r="AX1596" s="58">
        <v>24647.619047618999</v>
      </c>
      <c r="AY1596" s="58">
        <v>9211.1509433962292</v>
      </c>
      <c r="AZ1596" s="58">
        <v>33858.769991015201</v>
      </c>
      <c r="BA1596" s="58">
        <v>-15172.024411308899</v>
      </c>
    </row>
    <row r="1597" spans="1:53">
      <c r="A1597" s="56">
        <v>202409</v>
      </c>
      <c r="B1597" s="56" t="s">
        <v>528</v>
      </c>
      <c r="C1597" s="56" t="s">
        <v>397</v>
      </c>
      <c r="D1597" s="56" t="s">
        <v>396</v>
      </c>
      <c r="E1597" s="62" t="str">
        <f>VLOOKUP(C1597,'[2]2024年门店-截止10.31'!A:C,3,0)</f>
        <v>营业</v>
      </c>
      <c r="F1597" s="63">
        <f>VLOOKUP(C1597,[2]面积!A:B,2,0)</f>
        <v>53.46</v>
      </c>
      <c r="G1597" s="57" t="str">
        <f>IF(OR(E1597="营业",E1597="装修中"),VLOOKUP(C1597,[2]当前组织架构!C:H,6,0),"")</f>
        <v>江远洋</v>
      </c>
      <c r="H1597" s="57" t="str">
        <f>IF(OR(E1597="营业",E1597="装修中"),VLOOKUP(C1597,[2]当前组织架构!C:H,5,0),"")</f>
        <v>许瑛伦</v>
      </c>
      <c r="I1597" s="58">
        <v>102112.96000000001</v>
      </c>
      <c r="J1597" s="58">
        <v>5779.9800000000096</v>
      </c>
      <c r="K1597" s="58">
        <v>96332.98</v>
      </c>
      <c r="L1597" s="58">
        <v>5008.4399999999996</v>
      </c>
      <c r="M1597" s="58">
        <v>3520.53</v>
      </c>
      <c r="N1597" s="58">
        <v>2494.04</v>
      </c>
      <c r="O1597" s="58">
        <v>12535.23</v>
      </c>
      <c r="P1597" s="58">
        <v>0</v>
      </c>
      <c r="Q1597" s="58">
        <v>-255.23160597429799</v>
      </c>
      <c r="R1597" s="58">
        <v>23303.008394025699</v>
      </c>
      <c r="S1597" s="58">
        <v>5698.7998852339697</v>
      </c>
      <c r="T1597" s="58">
        <v>0</v>
      </c>
      <c r="U1597" s="58">
        <v>2360.19</v>
      </c>
      <c r="V1597" s="58">
        <v>31361.9982792597</v>
      </c>
      <c r="W1597" s="58">
        <v>64970.981720740303</v>
      </c>
      <c r="X1597" s="58">
        <v>17464.689999999999</v>
      </c>
      <c r="Y1597" s="58">
        <v>4030.18</v>
      </c>
      <c r="Z1597" s="58">
        <v>1652.59</v>
      </c>
      <c r="AA1597" s="58">
        <v>668.49</v>
      </c>
      <c r="AB1597" s="58">
        <v>3371.8560377358499</v>
      </c>
      <c r="AC1597" s="58">
        <v>0</v>
      </c>
      <c r="AD1597" s="58">
        <v>27187.806037735802</v>
      </c>
      <c r="AE1597" s="58">
        <v>5264.52</v>
      </c>
      <c r="AF1597" s="58">
        <v>0</v>
      </c>
      <c r="AG1597" s="58">
        <v>48.16</v>
      </c>
      <c r="AH1597" s="58">
        <v>499</v>
      </c>
      <c r="AI1597" s="58">
        <v>0</v>
      </c>
      <c r="AJ1597" s="58">
        <v>276.11</v>
      </c>
      <c r="AK1597" s="58">
        <v>44.81</v>
      </c>
      <c r="AL1597" s="58">
        <v>0</v>
      </c>
      <c r="AM1597" s="58">
        <v>753.46</v>
      </c>
      <c r="AN1597" s="58">
        <v>957.99</v>
      </c>
      <c r="AO1597" s="58">
        <v>394.5</v>
      </c>
      <c r="AP1597" s="58">
        <v>0</v>
      </c>
      <c r="AQ1597" s="58">
        <v>2977</v>
      </c>
      <c r="AR1597" s="58">
        <v>0</v>
      </c>
      <c r="AS1597" s="58">
        <v>0</v>
      </c>
      <c r="AT1597" s="58">
        <v>0</v>
      </c>
      <c r="AU1597" s="58">
        <v>0</v>
      </c>
      <c r="AV1597" s="58">
        <v>2482.0200448648702</v>
      </c>
      <c r="AW1597" s="58">
        <v>13697.5700448649</v>
      </c>
      <c r="AX1597" s="58">
        <v>14256</v>
      </c>
      <c r="AY1597" s="58">
        <v>6635.9433962264102</v>
      </c>
      <c r="AZ1597" s="58">
        <v>20891.943396226401</v>
      </c>
      <c r="BA1597" s="58">
        <v>3193.6622419132</v>
      </c>
    </row>
    <row r="1598" spans="1:53">
      <c r="A1598" s="56">
        <v>202409</v>
      </c>
      <c r="B1598" s="56" t="s">
        <v>531</v>
      </c>
      <c r="C1598" s="56" t="s">
        <v>370</v>
      </c>
      <c r="D1598" s="56" t="s">
        <v>369</v>
      </c>
      <c r="E1598" s="62" t="str">
        <f>VLOOKUP(C1598,'[2]2024年门店-截止10.31'!A:C,3,0)</f>
        <v>营业</v>
      </c>
      <c r="F1598" s="63">
        <f>VLOOKUP(C1598,[2]面积!A:B,2,0)</f>
        <v>76</v>
      </c>
      <c r="G1598" s="57" t="str">
        <f>IF(OR(E1598="营业",E1598="装修中"),VLOOKUP(C1598,[2]当前组织架构!C:H,6,0),"")</f>
        <v>刘佳</v>
      </c>
      <c r="H1598" s="57" t="str">
        <f>IF(OR(E1598="营业",E1598="装修中"),VLOOKUP(C1598,[2]当前组织架构!C:H,5,0),"")</f>
        <v>巨伦</v>
      </c>
      <c r="I1598" s="58">
        <v>132246.03</v>
      </c>
      <c r="J1598" s="58">
        <v>7485.62</v>
      </c>
      <c r="K1598" s="58">
        <v>124760.41</v>
      </c>
      <c r="L1598" s="58">
        <v>5877.24</v>
      </c>
      <c r="M1598" s="58">
        <v>7843.56</v>
      </c>
      <c r="N1598" s="58">
        <v>3948.44</v>
      </c>
      <c r="O1598" s="58">
        <v>19484.7</v>
      </c>
      <c r="P1598" s="58">
        <v>0</v>
      </c>
      <c r="Q1598" s="58">
        <v>-473.14703543795201</v>
      </c>
      <c r="R1598" s="58">
        <v>36680.792964562097</v>
      </c>
      <c r="S1598" s="58">
        <v>10250.462936350101</v>
      </c>
      <c r="T1598" s="58">
        <v>0</v>
      </c>
      <c r="U1598" s="58">
        <v>2412.84</v>
      </c>
      <c r="V1598" s="58">
        <v>49344.095900912202</v>
      </c>
      <c r="W1598" s="58">
        <v>75416.314099087802</v>
      </c>
      <c r="X1598" s="58">
        <v>17884.5</v>
      </c>
      <c r="Y1598" s="58">
        <v>4147.3100000000004</v>
      </c>
      <c r="Z1598" s="58">
        <v>3544.3</v>
      </c>
      <c r="AA1598" s="58">
        <v>5321.24</v>
      </c>
      <c r="AB1598" s="58">
        <v>313.00905660377401</v>
      </c>
      <c r="AC1598" s="58">
        <v>0</v>
      </c>
      <c r="AD1598" s="58">
        <v>31210.3590566038</v>
      </c>
      <c r="AE1598" s="58">
        <v>6970.42</v>
      </c>
      <c r="AF1598" s="58">
        <v>0</v>
      </c>
      <c r="AG1598" s="58">
        <v>79.95</v>
      </c>
      <c r="AH1598" s="58">
        <v>0</v>
      </c>
      <c r="AI1598" s="58">
        <v>0</v>
      </c>
      <c r="AJ1598" s="58">
        <v>0</v>
      </c>
      <c r="AK1598" s="58">
        <v>26.74</v>
      </c>
      <c r="AL1598" s="58">
        <v>0</v>
      </c>
      <c r="AM1598" s="58">
        <v>675.3</v>
      </c>
      <c r="AN1598" s="58">
        <v>521.9</v>
      </c>
      <c r="AO1598" s="58">
        <v>437.99</v>
      </c>
      <c r="AP1598" s="58">
        <v>0</v>
      </c>
      <c r="AQ1598" s="58">
        <v>0</v>
      </c>
      <c r="AR1598" s="58">
        <v>0</v>
      </c>
      <c r="AS1598" s="58">
        <v>0</v>
      </c>
      <c r="AT1598" s="58">
        <v>0</v>
      </c>
      <c r="AU1598" s="58">
        <v>0</v>
      </c>
      <c r="AV1598" s="58">
        <v>2884.5432523048999</v>
      </c>
      <c r="AW1598" s="58">
        <v>11596.8432523049</v>
      </c>
      <c r="AX1598" s="58">
        <v>11834.285714285699</v>
      </c>
      <c r="AY1598" s="58">
        <v>5700</v>
      </c>
      <c r="AZ1598" s="58">
        <v>17534.285714285699</v>
      </c>
      <c r="BA1598" s="58">
        <v>15074.826075893399</v>
      </c>
    </row>
    <row r="1599" spans="1:53">
      <c r="A1599" s="56">
        <v>202409</v>
      </c>
      <c r="B1599" s="56" t="s">
        <v>528</v>
      </c>
      <c r="C1599" s="56" t="s">
        <v>366</v>
      </c>
      <c r="D1599" s="56" t="s">
        <v>365</v>
      </c>
      <c r="E1599" s="62" t="str">
        <f>VLOOKUP(C1599,'[2]2024年门店-截止10.31'!A:C,3,0)</f>
        <v>营业</v>
      </c>
      <c r="F1599" s="63">
        <f>VLOOKUP(C1599,[2]面积!A:B,2,0)</f>
        <v>82</v>
      </c>
      <c r="G1599" s="57" t="str">
        <f>IF(OR(E1599="营业",E1599="装修中"),VLOOKUP(C1599,[2]当前组织架构!C:H,6,0),"")</f>
        <v>江远洋</v>
      </c>
      <c r="H1599" s="57" t="str">
        <f>IF(OR(E1599="营业",E1599="装修中"),VLOOKUP(C1599,[2]当前组织架构!C:H,5,0),"")</f>
        <v>严彪</v>
      </c>
      <c r="I1599" s="58">
        <v>215737.83</v>
      </c>
      <c r="J1599" s="58">
        <v>12211.58</v>
      </c>
      <c r="K1599" s="58">
        <v>203526.25</v>
      </c>
      <c r="L1599" s="58">
        <v>8753.41</v>
      </c>
      <c r="M1599" s="58">
        <v>7923.69</v>
      </c>
      <c r="N1599" s="58">
        <v>4153.33</v>
      </c>
      <c r="O1599" s="58">
        <v>25306.720000000001</v>
      </c>
      <c r="P1599" s="58">
        <v>0</v>
      </c>
      <c r="Q1599" s="58">
        <v>-499.85308280996799</v>
      </c>
      <c r="R1599" s="58">
        <v>45637.296917189997</v>
      </c>
      <c r="S1599" s="58">
        <v>11373.6623672593</v>
      </c>
      <c r="T1599" s="58">
        <v>0</v>
      </c>
      <c r="U1599" s="58">
        <v>1818.21</v>
      </c>
      <c r="V1599" s="58">
        <v>58829.169284449301</v>
      </c>
      <c r="W1599" s="58">
        <v>144697.08071555101</v>
      </c>
      <c r="X1599" s="58">
        <v>23284.52</v>
      </c>
      <c r="Y1599" s="58">
        <v>3910.69</v>
      </c>
      <c r="Z1599" s="58">
        <v>2572.4699999999998</v>
      </c>
      <c r="AA1599" s="58">
        <v>3511.15</v>
      </c>
      <c r="AB1599" s="58">
        <v>1084.2105660377399</v>
      </c>
      <c r="AC1599" s="58">
        <v>0</v>
      </c>
      <c r="AD1599" s="58">
        <v>34363.0405660377</v>
      </c>
      <c r="AE1599" s="58">
        <v>4651.75</v>
      </c>
      <c r="AF1599" s="58">
        <v>132</v>
      </c>
      <c r="AG1599" s="58">
        <v>83.62</v>
      </c>
      <c r="AH1599" s="58">
        <v>399</v>
      </c>
      <c r="AI1599" s="58">
        <v>0</v>
      </c>
      <c r="AJ1599" s="58">
        <v>0</v>
      </c>
      <c r="AK1599" s="58">
        <v>44.81</v>
      </c>
      <c r="AL1599" s="58">
        <v>0</v>
      </c>
      <c r="AM1599" s="58">
        <v>1020.69</v>
      </c>
      <c r="AN1599" s="58">
        <v>5561.9</v>
      </c>
      <c r="AO1599" s="58">
        <v>904.9</v>
      </c>
      <c r="AP1599" s="58">
        <v>0</v>
      </c>
      <c r="AQ1599" s="58">
        <v>350</v>
      </c>
      <c r="AR1599" s="58">
        <v>0</v>
      </c>
      <c r="AS1599" s="58">
        <v>0</v>
      </c>
      <c r="AT1599" s="58">
        <v>0</v>
      </c>
      <c r="AU1599" s="58">
        <v>0</v>
      </c>
      <c r="AV1599" s="58">
        <v>2096.9292215372602</v>
      </c>
      <c r="AW1599" s="58">
        <v>15245.599221537301</v>
      </c>
      <c r="AX1599" s="58">
        <v>52857.142857142899</v>
      </c>
      <c r="AY1599" s="58">
        <v>10056.6037735849</v>
      </c>
      <c r="AZ1599" s="58">
        <v>62913.746630727801</v>
      </c>
      <c r="BA1599" s="58">
        <v>32174.694297248199</v>
      </c>
    </row>
    <row r="1600" spans="1:53">
      <c r="A1600" s="56">
        <v>202409</v>
      </c>
      <c r="B1600" s="56" t="s">
        <v>528</v>
      </c>
      <c r="C1600" s="56" t="s">
        <v>76</v>
      </c>
      <c r="D1600" s="56" t="s">
        <v>75</v>
      </c>
      <c r="E1600" s="62" t="str">
        <f>VLOOKUP(C1600,'[2]2024年门店-截止10.31'!A:C,3,0)</f>
        <v>营业</v>
      </c>
      <c r="F1600" s="63">
        <f>VLOOKUP(C1600,[2]面积!A:B,2,0)</f>
        <v>48</v>
      </c>
      <c r="G1600" s="57" t="str">
        <f>IF(OR(E1600="营业",E1600="装修中"),VLOOKUP(C1600,[2]当前组织架构!C:H,6,0),"")</f>
        <v>孙军</v>
      </c>
      <c r="H1600" s="57" t="str">
        <f>IF(OR(E1600="营业",E1600="装修中"),VLOOKUP(C1600,[2]当前组织架构!C:H,5,0),"")</f>
        <v>甘胜斌</v>
      </c>
      <c r="I1600" s="58">
        <v>146403.64000000001</v>
      </c>
      <c r="J1600" s="58">
        <v>8287</v>
      </c>
      <c r="K1600" s="58">
        <v>138116.64000000001</v>
      </c>
      <c r="L1600" s="58">
        <v>6837.24</v>
      </c>
      <c r="M1600" s="58">
        <v>5864.26</v>
      </c>
      <c r="N1600" s="58">
        <v>5392.33</v>
      </c>
      <c r="O1600" s="58">
        <v>17491.28</v>
      </c>
      <c r="P1600" s="58">
        <v>0</v>
      </c>
      <c r="Q1600" s="58">
        <v>-385.53154964343997</v>
      </c>
      <c r="R1600" s="58">
        <v>35199.578450356603</v>
      </c>
      <c r="S1600" s="58">
        <v>8202.2565013780695</v>
      </c>
      <c r="T1600" s="58">
        <v>0</v>
      </c>
      <c r="U1600" s="58">
        <v>1568.81</v>
      </c>
      <c r="V1600" s="58">
        <v>44970.644951734597</v>
      </c>
      <c r="W1600" s="58">
        <v>93145.995048265395</v>
      </c>
      <c r="X1600" s="58">
        <v>26314.79</v>
      </c>
      <c r="Y1600" s="58">
        <v>3470.66</v>
      </c>
      <c r="Z1600" s="58">
        <v>999.22</v>
      </c>
      <c r="AA1600" s="58">
        <v>8813.2800000000007</v>
      </c>
      <c r="AB1600" s="58">
        <v>918.35</v>
      </c>
      <c r="AC1600" s="58">
        <v>0</v>
      </c>
      <c r="AD1600" s="58">
        <v>40516.300000000003</v>
      </c>
      <c r="AE1600" s="58">
        <v>4120.74</v>
      </c>
      <c r="AF1600" s="58">
        <v>0</v>
      </c>
      <c r="AG1600" s="58">
        <v>286.92</v>
      </c>
      <c r="AH1600" s="58">
        <v>724</v>
      </c>
      <c r="AI1600" s="58">
        <v>273</v>
      </c>
      <c r="AJ1600" s="58">
        <v>0</v>
      </c>
      <c r="AK1600" s="58">
        <v>23.55</v>
      </c>
      <c r="AL1600" s="58">
        <v>0</v>
      </c>
      <c r="AM1600" s="58">
        <v>811.72</v>
      </c>
      <c r="AN1600" s="58">
        <v>699.88</v>
      </c>
      <c r="AO1600" s="58">
        <v>434.51</v>
      </c>
      <c r="AP1600" s="58">
        <v>0</v>
      </c>
      <c r="AQ1600" s="58">
        <v>189</v>
      </c>
      <c r="AR1600" s="58">
        <v>0</v>
      </c>
      <c r="AS1600" s="58">
        <v>0</v>
      </c>
      <c r="AT1600" s="58">
        <v>0</v>
      </c>
      <c r="AU1600" s="58">
        <v>0</v>
      </c>
      <c r="AV1600" s="58">
        <v>2341.0338270236698</v>
      </c>
      <c r="AW1600" s="58">
        <v>9904.3538270236695</v>
      </c>
      <c r="AX1600" s="58">
        <v>30156.190476190499</v>
      </c>
      <c r="AY1600" s="58">
        <v>6679.2452830188704</v>
      </c>
      <c r="AZ1600" s="58">
        <v>36835.435759209402</v>
      </c>
      <c r="BA1600" s="58">
        <v>5889.9054620323504</v>
      </c>
    </row>
    <row r="1601" spans="1:53">
      <c r="A1601" s="56">
        <v>202409</v>
      </c>
      <c r="B1601" s="56" t="s">
        <v>532</v>
      </c>
      <c r="C1601" s="56" t="s">
        <v>371</v>
      </c>
      <c r="D1601" s="56" t="s">
        <v>429</v>
      </c>
      <c r="E1601" s="62" t="str">
        <f>VLOOKUP(C1601,'[2]2024年门店-截止10.31'!A:C,3,0)</f>
        <v>营业</v>
      </c>
      <c r="F1601" s="63">
        <f>VLOOKUP(C1601,[2]面积!A:B,2,0)</f>
        <v>70.349999999999994</v>
      </c>
      <c r="G1601" s="57" t="str">
        <f>IF(OR(E1601="营业",E1601="装修中"),VLOOKUP(C1601,[2]当前组织架构!C:H,6,0),"")</f>
        <v>江远洋</v>
      </c>
      <c r="H1601" s="57" t="str">
        <f>IF(OR(E1601="营业",E1601="装修中"),VLOOKUP(C1601,[2]当前组织架构!C:H,5,0),"")</f>
        <v>郭静</v>
      </c>
      <c r="I1601" s="58">
        <v>130630.79</v>
      </c>
      <c r="J1601" s="58">
        <v>3804.78</v>
      </c>
      <c r="K1601" s="58">
        <v>126826.01</v>
      </c>
      <c r="L1601" s="58">
        <v>7004.89</v>
      </c>
      <c r="M1601" s="58">
        <v>6855.43</v>
      </c>
      <c r="N1601" s="58">
        <v>5347.05</v>
      </c>
      <c r="O1601" s="58">
        <v>17679.43</v>
      </c>
      <c r="P1601" s="58">
        <v>0</v>
      </c>
      <c r="Q1601" s="58">
        <v>-153.89077837948199</v>
      </c>
      <c r="R1601" s="58">
        <v>36732.909221620503</v>
      </c>
      <c r="S1601" s="58">
        <v>14462.4878225294</v>
      </c>
      <c r="T1601" s="58">
        <v>258.01</v>
      </c>
      <c r="U1601" s="58">
        <v>5224.1000000000004</v>
      </c>
      <c r="V1601" s="58">
        <v>56677.507044149897</v>
      </c>
      <c r="W1601" s="58">
        <v>70148.502955850097</v>
      </c>
      <c r="X1601" s="58">
        <v>17204.34</v>
      </c>
      <c r="Y1601" s="58">
        <v>4276.75</v>
      </c>
      <c r="Z1601" s="58">
        <v>668.78</v>
      </c>
      <c r="AA1601" s="58">
        <v>3877.68</v>
      </c>
      <c r="AB1601" s="58">
        <v>334.29641509433998</v>
      </c>
      <c r="AC1601" s="58">
        <v>0</v>
      </c>
      <c r="AD1601" s="58">
        <v>26361.8464150943</v>
      </c>
      <c r="AE1601" s="58">
        <v>1520.75</v>
      </c>
      <c r="AF1601" s="58">
        <v>0</v>
      </c>
      <c r="AG1601" s="58">
        <v>611.52</v>
      </c>
      <c r="AH1601" s="58">
        <v>220</v>
      </c>
      <c r="AI1601" s="58">
        <v>0</v>
      </c>
      <c r="AJ1601" s="58">
        <v>306.02</v>
      </c>
      <c r="AK1601" s="58">
        <v>27.84</v>
      </c>
      <c r="AL1601" s="58">
        <v>0</v>
      </c>
      <c r="AM1601" s="58">
        <v>1621.08</v>
      </c>
      <c r="AN1601" s="58">
        <v>1234.1600000000001</v>
      </c>
      <c r="AO1601" s="58">
        <v>595.6</v>
      </c>
      <c r="AP1601" s="58">
        <v>0</v>
      </c>
      <c r="AQ1601" s="58">
        <v>350</v>
      </c>
      <c r="AR1601" s="58">
        <v>0</v>
      </c>
      <c r="AS1601" s="58">
        <v>0</v>
      </c>
      <c r="AT1601" s="58">
        <v>0</v>
      </c>
      <c r="AU1601" s="58">
        <v>0</v>
      </c>
      <c r="AV1601" s="58">
        <v>1692.65604094427</v>
      </c>
      <c r="AW1601" s="58">
        <v>8179.6260409442702</v>
      </c>
      <c r="AX1601" s="58">
        <v>20049.75</v>
      </c>
      <c r="AY1601" s="58">
        <v>8504.75</v>
      </c>
      <c r="AZ1601" s="58">
        <v>28554.5</v>
      </c>
      <c r="BA1601" s="58">
        <v>7052.5304998115198</v>
      </c>
    </row>
    <row r="1602" spans="1:53">
      <c r="A1602" s="56">
        <v>202409</v>
      </c>
      <c r="B1602" s="56" t="s">
        <v>528</v>
      </c>
      <c r="C1602" s="56" t="s">
        <v>368</v>
      </c>
      <c r="D1602" s="56" t="s">
        <v>367</v>
      </c>
      <c r="E1602" s="62" t="str">
        <f>VLOOKUP(C1602,'[2]2024年门店-截止10.31'!A:C,3,0)</f>
        <v>营业</v>
      </c>
      <c r="F1602" s="63">
        <f>VLOOKUP(C1602,[2]面积!A:B,2,0)</f>
        <v>55.2</v>
      </c>
      <c r="G1602" s="57" t="str">
        <f>IF(OR(E1602="营业",E1602="装修中"),VLOOKUP(C1602,[2]当前组织架构!C:H,6,0),"")</f>
        <v>江远洋</v>
      </c>
      <c r="H1602" s="57" t="str">
        <f>IF(OR(E1602="营业",E1602="装修中"),VLOOKUP(C1602,[2]当前组织架构!C:H,5,0),"")</f>
        <v>许瑛伦</v>
      </c>
      <c r="I1602" s="58">
        <v>166085.64000000001</v>
      </c>
      <c r="J1602" s="58">
        <v>4837.4500000000098</v>
      </c>
      <c r="K1602" s="58">
        <v>161248.19</v>
      </c>
      <c r="L1602" s="58">
        <v>8294.31</v>
      </c>
      <c r="M1602" s="58">
        <v>7107.81</v>
      </c>
      <c r="N1602" s="58">
        <v>4278.62</v>
      </c>
      <c r="O1602" s="58">
        <v>23275.74</v>
      </c>
      <c r="P1602" s="58">
        <v>0</v>
      </c>
      <c r="Q1602" s="58">
        <v>-465.39348344370501</v>
      </c>
      <c r="R1602" s="58">
        <v>42491.086516556301</v>
      </c>
      <c r="S1602" s="58">
        <v>10509.048471237</v>
      </c>
      <c r="T1602" s="58">
        <v>365.52</v>
      </c>
      <c r="U1602" s="58">
        <v>5100.72</v>
      </c>
      <c r="V1602" s="58">
        <v>58466.374987793301</v>
      </c>
      <c r="W1602" s="58">
        <v>102781.81501220699</v>
      </c>
      <c r="X1602" s="58">
        <v>27445.71</v>
      </c>
      <c r="Y1602" s="58">
        <v>1972.7</v>
      </c>
      <c r="Z1602" s="58">
        <v>1400</v>
      </c>
      <c r="AA1602" s="58">
        <v>2727.72</v>
      </c>
      <c r="AB1602" s="58">
        <v>1502.1739622641501</v>
      </c>
      <c r="AC1602" s="58">
        <v>0</v>
      </c>
      <c r="AD1602" s="58">
        <v>35048.303962264101</v>
      </c>
      <c r="AE1602" s="58">
        <v>3953.68</v>
      </c>
      <c r="AF1602" s="58">
        <v>0</v>
      </c>
      <c r="AG1602" s="58">
        <v>214.25</v>
      </c>
      <c r="AH1602" s="58">
        <v>399</v>
      </c>
      <c r="AI1602" s="58">
        <v>902.98</v>
      </c>
      <c r="AJ1602" s="58">
        <v>152</v>
      </c>
      <c r="AK1602" s="58">
        <v>93.55</v>
      </c>
      <c r="AL1602" s="58">
        <v>0</v>
      </c>
      <c r="AM1602" s="58">
        <v>1997.08</v>
      </c>
      <c r="AN1602" s="58">
        <v>1176.3900000000001</v>
      </c>
      <c r="AO1602" s="58">
        <v>441.79</v>
      </c>
      <c r="AP1602" s="58">
        <v>0</v>
      </c>
      <c r="AQ1602" s="58">
        <v>1150</v>
      </c>
      <c r="AR1602" s="58">
        <v>0</v>
      </c>
      <c r="AS1602" s="58">
        <v>0</v>
      </c>
      <c r="AT1602" s="58">
        <v>0</v>
      </c>
      <c r="AU1602" s="58">
        <v>0</v>
      </c>
      <c r="AV1602" s="58">
        <v>2482.0200448648702</v>
      </c>
      <c r="AW1602" s="58">
        <v>12962.7400448649</v>
      </c>
      <c r="AX1602" s="58">
        <v>33790.68</v>
      </c>
      <c r="AY1602" s="58">
        <v>7217.25</v>
      </c>
      <c r="AZ1602" s="58">
        <v>41007.93</v>
      </c>
      <c r="BA1602" s="58">
        <v>13762.841005078</v>
      </c>
    </row>
    <row r="1603" spans="1:53">
      <c r="A1603" s="56">
        <v>202409</v>
      </c>
      <c r="B1603" s="56" t="s">
        <v>528</v>
      </c>
      <c r="C1603" s="56" t="s">
        <v>375</v>
      </c>
      <c r="D1603" s="56" t="s">
        <v>374</v>
      </c>
      <c r="E1603" s="62" t="str">
        <f>VLOOKUP(C1603,'[2]2024年门店-截止10.31'!A:C,3,0)</f>
        <v>营业</v>
      </c>
      <c r="F1603" s="63">
        <f>VLOOKUP(C1603,[2]面积!A:B,2,0)</f>
        <v>74.930000000000007</v>
      </c>
      <c r="G1603" s="57" t="str">
        <f>IF(OR(E1603="营业",E1603="装修中"),VLOOKUP(C1603,[2]当前组织架构!C:H,6,0),"")</f>
        <v>江远洋</v>
      </c>
      <c r="H1603" s="57" t="str">
        <f>IF(OR(E1603="营业",E1603="装修中"),VLOOKUP(C1603,[2]当前组织架构!C:H,5,0),"")</f>
        <v>严彪</v>
      </c>
      <c r="I1603" s="58">
        <v>110621.75999999999</v>
      </c>
      <c r="J1603" s="58">
        <v>6261.61</v>
      </c>
      <c r="K1603" s="58">
        <v>104360.15</v>
      </c>
      <c r="L1603" s="58">
        <v>5114.62</v>
      </c>
      <c r="M1603" s="58">
        <v>3875.77</v>
      </c>
      <c r="N1603" s="58">
        <v>3524.14</v>
      </c>
      <c r="O1603" s="58">
        <v>13209.84</v>
      </c>
      <c r="P1603" s="58">
        <v>0</v>
      </c>
      <c r="Q1603" s="58">
        <v>-278.69960862004399</v>
      </c>
      <c r="R1603" s="58">
        <v>25445.670391380001</v>
      </c>
      <c r="S1603" s="58">
        <v>6088.38739474046</v>
      </c>
      <c r="T1603" s="58">
        <v>0</v>
      </c>
      <c r="U1603" s="58">
        <v>1773.87</v>
      </c>
      <c r="V1603" s="58">
        <v>33307.927786120403</v>
      </c>
      <c r="W1603" s="58">
        <v>71052.222213879606</v>
      </c>
      <c r="X1603" s="58">
        <v>18998.71</v>
      </c>
      <c r="Y1603" s="58">
        <v>3169.07</v>
      </c>
      <c r="Z1603" s="58">
        <v>200</v>
      </c>
      <c r="AA1603" s="58">
        <v>897.73</v>
      </c>
      <c r="AB1603" s="58">
        <v>2373.3000000000002</v>
      </c>
      <c r="AC1603" s="58">
        <v>0</v>
      </c>
      <c r="AD1603" s="58">
        <v>25638.81</v>
      </c>
      <c r="AE1603" s="58">
        <v>0</v>
      </c>
      <c r="AF1603" s="58">
        <v>495.97</v>
      </c>
      <c r="AG1603" s="58">
        <v>203.32</v>
      </c>
      <c r="AH1603" s="58">
        <v>399</v>
      </c>
      <c r="AI1603" s="58">
        <v>0</v>
      </c>
      <c r="AJ1603" s="58">
        <v>0</v>
      </c>
      <c r="AK1603" s="58">
        <v>44.81</v>
      </c>
      <c r="AL1603" s="58">
        <v>0</v>
      </c>
      <c r="AM1603" s="58">
        <v>997.69</v>
      </c>
      <c r="AN1603" s="58">
        <v>1275.68</v>
      </c>
      <c r="AO1603" s="58">
        <v>188.97</v>
      </c>
      <c r="AP1603" s="58">
        <v>0</v>
      </c>
      <c r="AQ1603" s="58">
        <v>350</v>
      </c>
      <c r="AR1603" s="58">
        <v>0</v>
      </c>
      <c r="AS1603" s="58">
        <v>0</v>
      </c>
      <c r="AT1603" s="58">
        <v>0</v>
      </c>
      <c r="AU1603" s="58">
        <v>0</v>
      </c>
      <c r="AV1603" s="58">
        <v>2096.9292215372602</v>
      </c>
      <c r="AW1603" s="58">
        <v>6052.3692215372603</v>
      </c>
      <c r="AX1603" s="58">
        <v>30542.8952380952</v>
      </c>
      <c r="AY1603" s="58">
        <v>8605.3584905660391</v>
      </c>
      <c r="AZ1603" s="58">
        <v>39148.253728661199</v>
      </c>
      <c r="BA1603" s="58">
        <v>212.78926368111601</v>
      </c>
    </row>
    <row r="1604" spans="1:53">
      <c r="A1604" s="56">
        <v>202409</v>
      </c>
      <c r="B1604" s="56" t="s">
        <v>531</v>
      </c>
      <c r="C1604" s="56" t="s">
        <v>379</v>
      </c>
      <c r="D1604" s="56" t="s">
        <v>378</v>
      </c>
      <c r="E1604" s="62" t="str">
        <f>VLOOKUP(C1604,'[2]2024年门店-截止10.31'!A:C,3,0)</f>
        <v>营业</v>
      </c>
      <c r="F1604" s="63">
        <f>VLOOKUP(C1604,[2]面积!A:B,2,0)</f>
        <v>80</v>
      </c>
      <c r="G1604" s="57" t="str">
        <f>IF(OR(E1604="营业",E1604="装修中"),VLOOKUP(C1604,[2]当前组织架构!C:H,6,0),"")</f>
        <v>刘佳</v>
      </c>
      <c r="H1604" s="57" t="str">
        <f>IF(OR(E1604="营业",E1604="装修中"),VLOOKUP(C1604,[2]当前组织架构!C:H,5,0),"")</f>
        <v>解雯雯</v>
      </c>
      <c r="I1604" s="58">
        <v>71186.009999999995</v>
      </c>
      <c r="J1604" s="58">
        <v>4029.3999999999901</v>
      </c>
      <c r="K1604" s="58">
        <v>67156.61</v>
      </c>
      <c r="L1604" s="58">
        <v>4169.83</v>
      </c>
      <c r="M1604" s="58">
        <v>4154.0200000000004</v>
      </c>
      <c r="N1604" s="58">
        <v>4000.73</v>
      </c>
      <c r="O1604" s="58">
        <v>10590.24</v>
      </c>
      <c r="P1604" s="58">
        <v>0</v>
      </c>
      <c r="Q1604" s="58">
        <v>-291.81505785373702</v>
      </c>
      <c r="R1604" s="58">
        <v>22623.004942146301</v>
      </c>
      <c r="S1604" s="58">
        <v>5885.30940635757</v>
      </c>
      <c r="T1604" s="58">
        <v>0</v>
      </c>
      <c r="U1604" s="58">
        <v>2201.83</v>
      </c>
      <c r="V1604" s="58">
        <v>30710.1443485038</v>
      </c>
      <c r="W1604" s="58">
        <v>36446.465651496197</v>
      </c>
      <c r="X1604" s="58">
        <v>20070.02</v>
      </c>
      <c r="Y1604" s="58">
        <v>2518.5100000000002</v>
      </c>
      <c r="Z1604" s="58">
        <v>0</v>
      </c>
      <c r="AA1604" s="58">
        <v>3335.14</v>
      </c>
      <c r="AB1604" s="58">
        <v>1878.8150943396199</v>
      </c>
      <c r="AC1604" s="58">
        <v>0</v>
      </c>
      <c r="AD1604" s="58">
        <v>27802.485094339601</v>
      </c>
      <c r="AE1604" s="58">
        <v>0</v>
      </c>
      <c r="AF1604" s="58">
        <v>35.24</v>
      </c>
      <c r="AG1604" s="58">
        <v>754.07</v>
      </c>
      <c r="AH1604" s="58">
        <v>750</v>
      </c>
      <c r="AI1604" s="58">
        <v>0</v>
      </c>
      <c r="AJ1604" s="58">
        <v>69.03</v>
      </c>
      <c r="AK1604" s="58">
        <v>27.92</v>
      </c>
      <c r="AL1604" s="58">
        <v>0</v>
      </c>
      <c r="AM1604" s="58">
        <v>791.34</v>
      </c>
      <c r="AN1604" s="58">
        <v>977.71</v>
      </c>
      <c r="AO1604" s="58">
        <v>355.53</v>
      </c>
      <c r="AP1604" s="58">
        <v>0</v>
      </c>
      <c r="AQ1604" s="58">
        <v>250</v>
      </c>
      <c r="AR1604" s="58">
        <v>0</v>
      </c>
      <c r="AS1604" s="58">
        <v>0</v>
      </c>
      <c r="AT1604" s="58">
        <v>0</v>
      </c>
      <c r="AU1604" s="58">
        <v>0</v>
      </c>
      <c r="AV1604" s="58">
        <v>4164.4281579652798</v>
      </c>
      <c r="AW1604" s="58">
        <v>8175.2681579652799</v>
      </c>
      <c r="AX1604" s="58">
        <v>15238.0952380952</v>
      </c>
      <c r="AY1604" s="58">
        <v>0</v>
      </c>
      <c r="AZ1604" s="58">
        <v>15238.0952380952</v>
      </c>
      <c r="BA1604" s="58">
        <v>-14769.382838903901</v>
      </c>
    </row>
    <row r="1605" spans="1:53">
      <c r="A1605" s="56">
        <v>202409</v>
      </c>
      <c r="B1605" s="56" t="s">
        <v>528</v>
      </c>
      <c r="C1605" s="56" t="s">
        <v>122</v>
      </c>
      <c r="D1605" s="56" t="s">
        <v>430</v>
      </c>
      <c r="E1605" s="62" t="str">
        <f>VLOOKUP(C1605,'[2]2024年门店-截止10.31'!A:C,3,0)</f>
        <v>营业</v>
      </c>
      <c r="F1605" s="63">
        <f>VLOOKUP(C1605,[2]面积!A:B,2,0)</f>
        <v>56.86</v>
      </c>
      <c r="G1605" s="57" t="str">
        <f>IF(OR(E1605="营业",E1605="装修中"),VLOOKUP(C1605,[2]当前组织架构!C:H,6,0),"")</f>
        <v>孙军</v>
      </c>
      <c r="H1605" s="57" t="str">
        <f>IF(OR(E1605="营业",E1605="装修中"),VLOOKUP(C1605,[2]当前组织架构!C:H,5,0),"")</f>
        <v>殷艳花</v>
      </c>
      <c r="I1605" s="58">
        <v>165084</v>
      </c>
      <c r="J1605" s="58">
        <v>9344.3799999999992</v>
      </c>
      <c r="K1605" s="58">
        <v>155739.62</v>
      </c>
      <c r="L1605" s="58">
        <v>8570.9</v>
      </c>
      <c r="M1605" s="58">
        <v>7468.38</v>
      </c>
      <c r="N1605" s="58">
        <v>7186.53</v>
      </c>
      <c r="O1605" s="58">
        <v>19824.93</v>
      </c>
      <c r="P1605" s="58">
        <v>0</v>
      </c>
      <c r="Q1605" s="58">
        <v>-466.41470282083702</v>
      </c>
      <c r="R1605" s="58">
        <v>42584.325297179203</v>
      </c>
      <c r="S1605" s="58">
        <v>9547.3958062531292</v>
      </c>
      <c r="T1605" s="58">
        <v>0</v>
      </c>
      <c r="U1605" s="58">
        <v>2477.06</v>
      </c>
      <c r="V1605" s="58">
        <v>54608.781103432302</v>
      </c>
      <c r="W1605" s="58">
        <v>101130.83889656801</v>
      </c>
      <c r="X1605" s="58">
        <v>28318.94</v>
      </c>
      <c r="Y1605" s="58">
        <v>8432.94</v>
      </c>
      <c r="Z1605" s="58">
        <v>3956.23</v>
      </c>
      <c r="AA1605" s="58">
        <v>2227.8200000000002</v>
      </c>
      <c r="AB1605" s="58">
        <v>2895.4735849056601</v>
      </c>
      <c r="AC1605" s="58">
        <v>0</v>
      </c>
      <c r="AD1605" s="58">
        <v>45831.403584905704</v>
      </c>
      <c r="AE1605" s="58">
        <v>9065.39</v>
      </c>
      <c r="AF1605" s="58">
        <v>53.18</v>
      </c>
      <c r="AG1605" s="58">
        <v>271.62</v>
      </c>
      <c r="AH1605" s="58">
        <v>607.6</v>
      </c>
      <c r="AI1605" s="58">
        <v>193</v>
      </c>
      <c r="AJ1605" s="58">
        <v>71.510000000000005</v>
      </c>
      <c r="AK1605" s="58">
        <v>25.22</v>
      </c>
      <c r="AL1605" s="58">
        <v>0</v>
      </c>
      <c r="AM1605" s="58">
        <v>824.15</v>
      </c>
      <c r="AN1605" s="58">
        <v>1433.13</v>
      </c>
      <c r="AO1605" s="58">
        <v>869.6</v>
      </c>
      <c r="AP1605" s="58">
        <v>0</v>
      </c>
      <c r="AQ1605" s="58">
        <v>139</v>
      </c>
      <c r="AR1605" s="58">
        <v>0</v>
      </c>
      <c r="AS1605" s="58">
        <v>0</v>
      </c>
      <c r="AT1605" s="58">
        <v>0</v>
      </c>
      <c r="AU1605" s="58">
        <v>0</v>
      </c>
      <c r="AV1605" s="58">
        <v>2318.3546488266002</v>
      </c>
      <c r="AW1605" s="58">
        <v>15871.7546488266</v>
      </c>
      <c r="AX1605" s="58">
        <v>28001.285714285699</v>
      </c>
      <c r="AY1605" s="58">
        <v>3894.7924528301901</v>
      </c>
      <c r="AZ1605" s="58">
        <v>31896.078167115898</v>
      </c>
      <c r="BA1605" s="58">
        <v>7531.6024957198097</v>
      </c>
    </row>
    <row r="1606" spans="1:53">
      <c r="A1606" s="56">
        <v>202409</v>
      </c>
      <c r="B1606" s="56" t="s">
        <v>528</v>
      </c>
      <c r="C1606" s="56" t="s">
        <v>383</v>
      </c>
      <c r="D1606" s="56" t="s">
        <v>382</v>
      </c>
      <c r="E1606" s="62" t="str">
        <f>VLOOKUP(C1606,'[2]2024年门店-截止10.31'!A:C,3,0)</f>
        <v>营业</v>
      </c>
      <c r="F1606" s="63">
        <f>VLOOKUP(C1606,[2]面积!A:B,2,0)</f>
        <v>100</v>
      </c>
      <c r="G1606" s="57" t="str">
        <f>IF(OR(E1606="营业",E1606="装修中"),VLOOKUP(C1606,[2]当前组织架构!C:H,6,0),"")</f>
        <v>刘佳</v>
      </c>
      <c r="H1606" s="57" t="str">
        <f>IF(OR(E1606="营业",E1606="装修中"),VLOOKUP(C1606,[2]当前组织架构!C:H,5,0),"")</f>
        <v>袁春福</v>
      </c>
      <c r="I1606" s="58">
        <v>134029.44</v>
      </c>
      <c r="J1606" s="58">
        <v>3903.77</v>
      </c>
      <c r="K1606" s="58">
        <v>130125.67</v>
      </c>
      <c r="L1606" s="58">
        <v>6841.13</v>
      </c>
      <c r="M1606" s="58">
        <v>5983.92</v>
      </c>
      <c r="N1606" s="58">
        <v>3774.42</v>
      </c>
      <c r="O1606" s="58">
        <v>17690.3</v>
      </c>
      <c r="P1606" s="58">
        <v>0</v>
      </c>
      <c r="Q1606" s="58">
        <v>-371.49774624884202</v>
      </c>
      <c r="R1606" s="58">
        <v>33918.272253751202</v>
      </c>
      <c r="S1606" s="58">
        <v>8138.68599089094</v>
      </c>
      <c r="T1606" s="58">
        <v>606.65</v>
      </c>
      <c r="U1606" s="58">
        <v>6461.59</v>
      </c>
      <c r="V1606" s="58">
        <v>49125.198244642103</v>
      </c>
      <c r="W1606" s="58">
        <v>81000.471755357896</v>
      </c>
      <c r="X1606" s="58">
        <v>23857.82</v>
      </c>
      <c r="Y1606" s="58">
        <v>4581.24</v>
      </c>
      <c r="Z1606" s="58">
        <v>1649.97</v>
      </c>
      <c r="AA1606" s="58">
        <v>3819.35</v>
      </c>
      <c r="AB1606" s="58">
        <v>3177.5979245283002</v>
      </c>
      <c r="AC1606" s="58">
        <v>0</v>
      </c>
      <c r="AD1606" s="58">
        <v>37085.977924528299</v>
      </c>
      <c r="AE1606" s="58">
        <v>4644.88</v>
      </c>
      <c r="AF1606" s="58">
        <v>35.56</v>
      </c>
      <c r="AG1606" s="58">
        <v>366.49</v>
      </c>
      <c r="AH1606" s="58">
        <v>250</v>
      </c>
      <c r="AI1606" s="58">
        <v>0</v>
      </c>
      <c r="AJ1606" s="58">
        <v>0</v>
      </c>
      <c r="AK1606" s="58">
        <v>34.46</v>
      </c>
      <c r="AL1606" s="58">
        <v>0</v>
      </c>
      <c r="AM1606" s="58">
        <v>1178.81</v>
      </c>
      <c r="AN1606" s="58">
        <v>559.63</v>
      </c>
      <c r="AO1606" s="58">
        <v>593.84</v>
      </c>
      <c r="AP1606" s="58">
        <v>0</v>
      </c>
      <c r="AQ1606" s="58">
        <v>50</v>
      </c>
      <c r="AR1606" s="58">
        <v>0</v>
      </c>
      <c r="AS1606" s="58">
        <v>0</v>
      </c>
      <c r="AT1606" s="58">
        <v>0</v>
      </c>
      <c r="AU1606" s="58">
        <v>0</v>
      </c>
      <c r="AV1606" s="58">
        <v>1830.0980939055901</v>
      </c>
      <c r="AW1606" s="58">
        <v>9543.7680939055899</v>
      </c>
      <c r="AX1606" s="58">
        <v>16000</v>
      </c>
      <c r="AY1606" s="58">
        <v>7200</v>
      </c>
      <c r="AZ1606" s="58">
        <v>23200</v>
      </c>
      <c r="BA1606" s="58">
        <v>11170.725736924</v>
      </c>
    </row>
    <row r="1607" spans="1:53">
      <c r="A1607" s="56">
        <v>202409</v>
      </c>
      <c r="B1607" s="56" t="s">
        <v>528</v>
      </c>
      <c r="C1607" s="56" t="s">
        <v>377</v>
      </c>
      <c r="D1607" s="56" t="s">
        <v>376</v>
      </c>
      <c r="E1607" s="62" t="str">
        <f>VLOOKUP(C1607,'[2]2024年门店-截止10.31'!A:C,3,0)</f>
        <v>营业</v>
      </c>
      <c r="F1607" s="63">
        <f>VLOOKUP(C1607,[2]面积!A:B,2,0)</f>
        <v>60</v>
      </c>
      <c r="G1607" s="57" t="str">
        <f>IF(OR(E1607="营业",E1607="装修中"),VLOOKUP(C1607,[2]当前组织架构!C:H,6,0),"")</f>
        <v>孙军</v>
      </c>
      <c r="H1607" s="57" t="str">
        <f>IF(OR(E1607="营业",E1607="装修中"),VLOOKUP(C1607,[2]当前组织架构!C:H,5,0),"")</f>
        <v>郭洋</v>
      </c>
      <c r="I1607" s="58">
        <v>147481.38</v>
      </c>
      <c r="J1607" s="58">
        <v>8348</v>
      </c>
      <c r="K1607" s="58">
        <v>139133.38</v>
      </c>
      <c r="L1607" s="58">
        <v>8867.94</v>
      </c>
      <c r="M1607" s="58">
        <v>6239.94</v>
      </c>
      <c r="N1607" s="58">
        <v>6615.13</v>
      </c>
      <c r="O1607" s="58">
        <v>19061.95</v>
      </c>
      <c r="P1607" s="58">
        <v>0</v>
      </c>
      <c r="Q1607" s="58">
        <v>-441.867085164152</v>
      </c>
      <c r="R1607" s="58">
        <v>40343.092914835899</v>
      </c>
      <c r="S1607" s="58">
        <v>9123.7633815562804</v>
      </c>
      <c r="T1607" s="58">
        <v>0</v>
      </c>
      <c r="U1607" s="58">
        <v>2477.06</v>
      </c>
      <c r="V1607" s="58">
        <v>51943.916296392097</v>
      </c>
      <c r="W1607" s="58">
        <v>87189.463703607893</v>
      </c>
      <c r="X1607" s="58">
        <v>24239.759999999998</v>
      </c>
      <c r="Y1607" s="58">
        <v>7886.46</v>
      </c>
      <c r="Z1607" s="58">
        <v>2283.6</v>
      </c>
      <c r="AA1607" s="58">
        <v>2052.38</v>
      </c>
      <c r="AB1607" s="58">
        <v>3875.2981132075502</v>
      </c>
      <c r="AC1607" s="58">
        <v>0</v>
      </c>
      <c r="AD1607" s="58">
        <v>40337.498113207497</v>
      </c>
      <c r="AE1607" s="58">
        <v>3265.8</v>
      </c>
      <c r="AF1607" s="58">
        <v>0</v>
      </c>
      <c r="AG1607" s="58">
        <v>199.62</v>
      </c>
      <c r="AH1607" s="58">
        <v>372.37</v>
      </c>
      <c r="AI1607" s="58">
        <v>0</v>
      </c>
      <c r="AJ1607" s="58">
        <v>70.8</v>
      </c>
      <c r="AK1607" s="58">
        <v>26.34</v>
      </c>
      <c r="AL1607" s="58">
        <v>0</v>
      </c>
      <c r="AM1607" s="58">
        <v>3152.2</v>
      </c>
      <c r="AN1607" s="58">
        <v>1072.6099999999999</v>
      </c>
      <c r="AO1607" s="58">
        <v>480.4</v>
      </c>
      <c r="AP1607" s="58">
        <v>0</v>
      </c>
      <c r="AQ1607" s="58">
        <v>0</v>
      </c>
      <c r="AR1607" s="58">
        <v>0</v>
      </c>
      <c r="AS1607" s="58">
        <v>0</v>
      </c>
      <c r="AT1607" s="58">
        <v>0</v>
      </c>
      <c r="AU1607" s="58">
        <v>0</v>
      </c>
      <c r="AV1607" s="58">
        <v>1692.89605343876</v>
      </c>
      <c r="AW1607" s="58">
        <v>10333.0360534388</v>
      </c>
      <c r="AX1607" s="58">
        <v>14517.4285714286</v>
      </c>
      <c r="AY1607" s="58">
        <v>6266.0377358490596</v>
      </c>
      <c r="AZ1607" s="58">
        <v>20783.4663072777</v>
      </c>
      <c r="BA1607" s="58">
        <v>15735.463229683901</v>
      </c>
    </row>
    <row r="1608" spans="1:53">
      <c r="A1608" s="56">
        <v>202409</v>
      </c>
      <c r="B1608" s="56" t="s">
        <v>532</v>
      </c>
      <c r="C1608" s="56" t="s">
        <v>402</v>
      </c>
      <c r="D1608" s="56" t="s">
        <v>434</v>
      </c>
      <c r="E1608" s="62" t="str">
        <f>VLOOKUP(C1608,'[2]2024年门店-截止10.31'!A:C,3,0)</f>
        <v>营业</v>
      </c>
      <c r="F1608" s="63">
        <f>VLOOKUP(C1608,[2]面积!A:B,2,0)</f>
        <v>55</v>
      </c>
      <c r="G1608" s="57" t="str">
        <f>IF(OR(E1608="营业",E1608="装修中"),VLOOKUP(C1608,[2]当前组织架构!C:H,6,0),"")</f>
        <v>江远洋</v>
      </c>
      <c r="H1608" s="57" t="str">
        <f>IF(OR(E1608="营业",E1608="装修中"),VLOOKUP(C1608,[2]当前组织架构!C:H,5,0),"")</f>
        <v>郭静</v>
      </c>
      <c r="I1608" s="58">
        <v>101917.42</v>
      </c>
      <c r="J1608" s="58">
        <v>2968.47</v>
      </c>
      <c r="K1608" s="58">
        <v>98948.95</v>
      </c>
      <c r="L1608" s="58">
        <v>4922.5200000000004</v>
      </c>
      <c r="M1608" s="58">
        <v>5292.87</v>
      </c>
      <c r="N1608" s="58">
        <v>4787.1400000000003</v>
      </c>
      <c r="O1608" s="58">
        <v>15485.8</v>
      </c>
      <c r="P1608" s="58">
        <v>0</v>
      </c>
      <c r="Q1608" s="58">
        <v>-127.196526540402</v>
      </c>
      <c r="R1608" s="58">
        <v>30361.133473459598</v>
      </c>
      <c r="S1608" s="58">
        <v>12358.4446051175</v>
      </c>
      <c r="T1608" s="58">
        <v>238.68</v>
      </c>
      <c r="U1608" s="58">
        <v>4343.18</v>
      </c>
      <c r="V1608" s="58">
        <v>47301.438078577099</v>
      </c>
      <c r="W1608" s="58">
        <v>51647.511921422898</v>
      </c>
      <c r="X1608" s="58">
        <v>17433.46</v>
      </c>
      <c r="Y1608" s="58">
        <v>2368.5300000000002</v>
      </c>
      <c r="Z1608" s="58">
        <v>0</v>
      </c>
      <c r="AA1608" s="58">
        <v>4379</v>
      </c>
      <c r="AB1608" s="58">
        <v>386.10566037735998</v>
      </c>
      <c r="AC1608" s="58">
        <v>0</v>
      </c>
      <c r="AD1608" s="58">
        <v>24567.095660377399</v>
      </c>
      <c r="AE1608" s="58">
        <v>3672.96</v>
      </c>
      <c r="AF1608" s="58">
        <v>200</v>
      </c>
      <c r="AG1608" s="58">
        <v>532.11</v>
      </c>
      <c r="AH1608" s="58">
        <v>228.02</v>
      </c>
      <c r="AI1608" s="58">
        <v>0</v>
      </c>
      <c r="AJ1608" s="58">
        <v>0</v>
      </c>
      <c r="AK1608" s="58">
        <v>25.53</v>
      </c>
      <c r="AL1608" s="58">
        <v>0</v>
      </c>
      <c r="AM1608" s="58">
        <v>2799.24</v>
      </c>
      <c r="AN1608" s="58">
        <v>1040.8399999999999</v>
      </c>
      <c r="AO1608" s="58">
        <v>409.57</v>
      </c>
      <c r="AP1608" s="58">
        <v>0</v>
      </c>
      <c r="AQ1608" s="58">
        <v>350</v>
      </c>
      <c r="AR1608" s="58">
        <v>0</v>
      </c>
      <c r="AS1608" s="58">
        <v>0</v>
      </c>
      <c r="AT1608" s="58">
        <v>0</v>
      </c>
      <c r="AU1608" s="58">
        <v>0</v>
      </c>
      <c r="AV1608" s="58">
        <v>1692.65604094427</v>
      </c>
      <c r="AW1608" s="58">
        <v>10950.9260409443</v>
      </c>
      <c r="AX1608" s="58">
        <v>19800</v>
      </c>
      <c r="AY1608" s="58">
        <v>6500</v>
      </c>
      <c r="AZ1608" s="58">
        <v>26300</v>
      </c>
      <c r="BA1608" s="58">
        <v>-10170.509779898801</v>
      </c>
    </row>
    <row r="1609" spans="1:53">
      <c r="A1609" s="56">
        <v>202409</v>
      </c>
      <c r="B1609" s="56" t="s">
        <v>528</v>
      </c>
      <c r="C1609" s="56" t="s">
        <v>387</v>
      </c>
      <c r="D1609" s="56" t="s">
        <v>386</v>
      </c>
      <c r="E1609" s="62" t="str">
        <f>VLOOKUP(C1609,'[2]2024年门店-截止10.31'!A:C,3,0)</f>
        <v>营业</v>
      </c>
      <c r="F1609" s="63">
        <f>VLOOKUP(C1609,[2]面积!A:B,2,0)</f>
        <v>95.43</v>
      </c>
      <c r="G1609" s="57" t="str">
        <f>IF(OR(E1609="营业",E1609="装修中"),VLOOKUP(C1609,[2]当前组织架构!C:H,6,0),"")</f>
        <v>孙军</v>
      </c>
      <c r="H1609" s="57" t="str">
        <f>IF(OR(E1609="营业",E1609="装修中"),VLOOKUP(C1609,[2]当前组织架构!C:H,5,0),"")</f>
        <v>郭洋</v>
      </c>
      <c r="I1609" s="58">
        <v>217155.87</v>
      </c>
      <c r="J1609" s="58">
        <v>12291.84</v>
      </c>
      <c r="K1609" s="58">
        <v>204864.03</v>
      </c>
      <c r="L1609" s="58">
        <v>10567.43</v>
      </c>
      <c r="M1609" s="58">
        <v>9985.84</v>
      </c>
      <c r="N1609" s="58">
        <v>8910.2099999999991</v>
      </c>
      <c r="O1609" s="58">
        <v>26414.51</v>
      </c>
      <c r="P1609" s="58">
        <v>0</v>
      </c>
      <c r="Q1609" s="58">
        <v>-605.38601891804205</v>
      </c>
      <c r="R1609" s="58">
        <v>55272.603981082</v>
      </c>
      <c r="S1609" s="58">
        <v>12584.052168733901</v>
      </c>
      <c r="T1609" s="58">
        <v>0</v>
      </c>
      <c r="U1609" s="58">
        <v>3255.77</v>
      </c>
      <c r="V1609" s="58">
        <v>71112.426149815903</v>
      </c>
      <c r="W1609" s="58">
        <v>133751.60385018401</v>
      </c>
      <c r="X1609" s="58">
        <v>27659.77</v>
      </c>
      <c r="Y1609" s="58">
        <v>7796.81</v>
      </c>
      <c r="Z1609" s="58">
        <v>4893.6000000000004</v>
      </c>
      <c r="AA1609" s="58">
        <v>5914.19</v>
      </c>
      <c r="AB1609" s="58">
        <v>2429.3141509433999</v>
      </c>
      <c r="AC1609" s="58">
        <v>0</v>
      </c>
      <c r="AD1609" s="58">
        <v>48693.684150943402</v>
      </c>
      <c r="AE1609" s="58">
        <v>5994.24</v>
      </c>
      <c r="AF1609" s="58">
        <v>0</v>
      </c>
      <c r="AG1609" s="58">
        <v>457.48</v>
      </c>
      <c r="AH1609" s="58">
        <v>675.67</v>
      </c>
      <c r="AI1609" s="58">
        <v>0</v>
      </c>
      <c r="AJ1609" s="58">
        <v>0</v>
      </c>
      <c r="AK1609" s="58">
        <v>27.08</v>
      </c>
      <c r="AL1609" s="58">
        <v>0</v>
      </c>
      <c r="AM1609" s="58">
        <v>3200.66</v>
      </c>
      <c r="AN1609" s="58">
        <v>4261.38</v>
      </c>
      <c r="AO1609" s="58">
        <v>698.62</v>
      </c>
      <c r="AP1609" s="58">
        <v>0</v>
      </c>
      <c r="AQ1609" s="58">
        <v>0</v>
      </c>
      <c r="AR1609" s="58">
        <v>0</v>
      </c>
      <c r="AS1609" s="58">
        <v>0</v>
      </c>
      <c r="AT1609" s="58">
        <v>0</v>
      </c>
      <c r="AU1609" s="58">
        <v>0</v>
      </c>
      <c r="AV1609" s="58">
        <v>1692.89605343876</v>
      </c>
      <c r="AW1609" s="58">
        <v>17008.0260534388</v>
      </c>
      <c r="AX1609" s="58">
        <v>27644.4095238095</v>
      </c>
      <c r="AY1609" s="58">
        <v>8102.5471698113197</v>
      </c>
      <c r="AZ1609" s="58">
        <v>35746.956693620799</v>
      </c>
      <c r="BA1609" s="58">
        <v>32302.936952181</v>
      </c>
    </row>
    <row r="1610" spans="1:53">
      <c r="A1610" s="56">
        <v>202409</v>
      </c>
      <c r="B1610" s="56" t="s">
        <v>531</v>
      </c>
      <c r="C1610" s="56" t="s">
        <v>381</v>
      </c>
      <c r="D1610" s="56" t="s">
        <v>380</v>
      </c>
      <c r="E1610" s="62" t="str">
        <f>VLOOKUP(C1610,'[2]2024年门店-截止10.31'!A:C,3,0)</f>
        <v>营业</v>
      </c>
      <c r="F1610" s="63">
        <f>VLOOKUP(C1610,[2]面积!A:B,2,0)</f>
        <v>67</v>
      </c>
      <c r="G1610" s="57" t="str">
        <f>IF(OR(E1610="营业",E1610="装修中"),VLOOKUP(C1610,[2]当前组织架构!C:H,6,0),"")</f>
        <v>刘佳</v>
      </c>
      <c r="H1610" s="57" t="str">
        <f>IF(OR(E1610="营业",E1610="装修中"),VLOOKUP(C1610,[2]当前组织架构!C:H,5,0),"")</f>
        <v>刘传良</v>
      </c>
      <c r="I1610" s="58">
        <v>131742.21</v>
      </c>
      <c r="J1610" s="58">
        <v>7457.1099999999897</v>
      </c>
      <c r="K1610" s="58">
        <v>124285.1</v>
      </c>
      <c r="L1610" s="58">
        <v>6540.62</v>
      </c>
      <c r="M1610" s="58">
        <v>6000.05</v>
      </c>
      <c r="N1610" s="58">
        <v>7118.67</v>
      </c>
      <c r="O1610" s="58">
        <v>17161.89</v>
      </c>
      <c r="P1610" s="58">
        <v>0</v>
      </c>
      <c r="Q1610" s="58">
        <v>-468.91004872374202</v>
      </c>
      <c r="R1610" s="58">
        <v>36352.319951276302</v>
      </c>
      <c r="S1610" s="58">
        <v>9501.2349491199093</v>
      </c>
      <c r="T1610" s="58">
        <v>0</v>
      </c>
      <c r="U1610" s="58">
        <v>2201.83</v>
      </c>
      <c r="V1610" s="58">
        <v>48055.384900396202</v>
      </c>
      <c r="W1610" s="58">
        <v>76229.715099603796</v>
      </c>
      <c r="X1610" s="58">
        <v>20472.060000000001</v>
      </c>
      <c r="Y1610" s="58">
        <v>3909.44</v>
      </c>
      <c r="Z1610" s="58">
        <v>240.56</v>
      </c>
      <c r="AA1610" s="58">
        <v>1491.36</v>
      </c>
      <c r="AB1610" s="58">
        <v>3111.63</v>
      </c>
      <c r="AC1610" s="58">
        <v>0</v>
      </c>
      <c r="AD1610" s="58">
        <v>29225.05</v>
      </c>
      <c r="AE1610" s="58">
        <v>4121.96</v>
      </c>
      <c r="AF1610" s="58">
        <v>275.64999999999998</v>
      </c>
      <c r="AG1610" s="58">
        <v>805.98</v>
      </c>
      <c r="AH1610" s="58">
        <v>0</v>
      </c>
      <c r="AI1610" s="58">
        <v>200</v>
      </c>
      <c r="AJ1610" s="58">
        <v>573.46</v>
      </c>
      <c r="AK1610" s="58">
        <v>33.159999999999997</v>
      </c>
      <c r="AL1610" s="58">
        <v>0</v>
      </c>
      <c r="AM1610" s="58">
        <v>2985.36</v>
      </c>
      <c r="AN1610" s="58">
        <v>860.07</v>
      </c>
      <c r="AO1610" s="58">
        <v>336.87</v>
      </c>
      <c r="AP1610" s="58">
        <v>0</v>
      </c>
      <c r="AQ1610" s="58">
        <v>0</v>
      </c>
      <c r="AR1610" s="58">
        <v>0</v>
      </c>
      <c r="AS1610" s="58">
        <v>0</v>
      </c>
      <c r="AT1610" s="58">
        <v>0</v>
      </c>
      <c r="AU1610" s="58">
        <v>0</v>
      </c>
      <c r="AV1610" s="58">
        <v>2562.7121202294302</v>
      </c>
      <c r="AW1610" s="58">
        <v>12755.2221202294</v>
      </c>
      <c r="AX1610" s="58">
        <v>20495.238095238099</v>
      </c>
      <c r="AY1610" s="58">
        <v>8010.7924528301901</v>
      </c>
      <c r="AZ1610" s="58">
        <v>28506.030548068298</v>
      </c>
      <c r="BA1610" s="58">
        <v>5743.4124313061002</v>
      </c>
    </row>
    <row r="1611" spans="1:53">
      <c r="A1611" s="56">
        <v>202409</v>
      </c>
      <c r="B1611" s="56" t="s">
        <v>528</v>
      </c>
      <c r="C1611" s="56" t="s">
        <v>385</v>
      </c>
      <c r="D1611" s="56" t="s">
        <v>384</v>
      </c>
      <c r="E1611" s="62" t="str">
        <f>VLOOKUP(C1611,'[2]2024年门店-截止10.31'!A:C,3,0)</f>
        <v>营业</v>
      </c>
      <c r="F1611" s="63">
        <f>VLOOKUP(C1611,[2]面积!A:B,2,0)</f>
        <v>48</v>
      </c>
      <c r="G1611" s="57" t="str">
        <f>IF(OR(E1611="营业",E1611="装修中"),VLOOKUP(C1611,[2]当前组织架构!C:H,6,0),"")</f>
        <v>戴斌</v>
      </c>
      <c r="H1611" s="57" t="str">
        <f>IF(OR(E1611="营业",E1611="装修中"),VLOOKUP(C1611,[2]当前组织架构!C:H,5,0),"")</f>
        <v>侯小路</v>
      </c>
      <c r="I1611" s="58">
        <v>118350.51</v>
      </c>
      <c r="J1611" s="58">
        <v>3447.0999999999899</v>
      </c>
      <c r="K1611" s="58">
        <v>114903.41</v>
      </c>
      <c r="L1611" s="58">
        <v>6407.9</v>
      </c>
      <c r="M1611" s="58">
        <v>4320.68</v>
      </c>
      <c r="N1611" s="58">
        <v>6040.45</v>
      </c>
      <c r="O1611" s="58">
        <v>14702.05</v>
      </c>
      <c r="P1611" s="58">
        <v>0</v>
      </c>
      <c r="Q1611" s="58">
        <v>-340.95986330666602</v>
      </c>
      <c r="R1611" s="58">
        <v>31130.120136693298</v>
      </c>
      <c r="S1611" s="58">
        <v>7038.2959416393396</v>
      </c>
      <c r="T1611" s="58">
        <v>260.35000000000002</v>
      </c>
      <c r="U1611" s="58">
        <v>4811.04</v>
      </c>
      <c r="V1611" s="58">
        <v>43239.806078332702</v>
      </c>
      <c r="W1611" s="58">
        <v>71663.603921667294</v>
      </c>
      <c r="X1611" s="58">
        <v>17340.52</v>
      </c>
      <c r="Y1611" s="58">
        <v>3730.17</v>
      </c>
      <c r="Z1611" s="58">
        <v>1681.68</v>
      </c>
      <c r="AA1611" s="58">
        <v>3116.03</v>
      </c>
      <c r="AB1611" s="58">
        <v>241.55339622642001</v>
      </c>
      <c r="AC1611" s="58">
        <v>0</v>
      </c>
      <c r="AD1611" s="58">
        <v>26109.953396226399</v>
      </c>
      <c r="AE1611" s="58">
        <v>3106.52</v>
      </c>
      <c r="AF1611" s="58">
        <v>0</v>
      </c>
      <c r="AG1611" s="58">
        <v>330.82</v>
      </c>
      <c r="AH1611" s="58">
        <v>250</v>
      </c>
      <c r="AI1611" s="58">
        <v>0</v>
      </c>
      <c r="AJ1611" s="58">
        <v>46.02</v>
      </c>
      <c r="AK1611" s="58">
        <v>25.42</v>
      </c>
      <c r="AL1611" s="58">
        <v>0</v>
      </c>
      <c r="AM1611" s="58">
        <v>2937.99</v>
      </c>
      <c r="AN1611" s="58">
        <v>597.05999999999995</v>
      </c>
      <c r="AO1611" s="58">
        <v>238.62</v>
      </c>
      <c r="AP1611" s="58">
        <v>0</v>
      </c>
      <c r="AQ1611" s="58">
        <v>50</v>
      </c>
      <c r="AR1611" s="58">
        <v>0</v>
      </c>
      <c r="AS1611" s="58">
        <v>0</v>
      </c>
      <c r="AT1611" s="58">
        <v>0</v>
      </c>
      <c r="AU1611" s="58">
        <v>0</v>
      </c>
      <c r="AV1611" s="58">
        <v>2728.3271855142402</v>
      </c>
      <c r="AW1611" s="58">
        <v>10310.7771855142</v>
      </c>
      <c r="AX1611" s="58">
        <v>19008.490000000002</v>
      </c>
      <c r="AY1611" s="58">
        <v>6147.69</v>
      </c>
      <c r="AZ1611" s="58">
        <v>25156.18</v>
      </c>
      <c r="BA1611" s="58">
        <v>10086.6933399267</v>
      </c>
    </row>
    <row r="1612" spans="1:53">
      <c r="A1612" s="56">
        <v>202409</v>
      </c>
      <c r="B1612" s="56" t="s">
        <v>532</v>
      </c>
      <c r="C1612" s="56" t="s">
        <v>389</v>
      </c>
      <c r="D1612" s="56" t="s">
        <v>388</v>
      </c>
      <c r="E1612" s="62" t="str">
        <f>VLOOKUP(C1612,'[2]2024年门店-截止10.31'!A:C,3,0)</f>
        <v>营业</v>
      </c>
      <c r="F1612" s="63">
        <f>VLOOKUP(C1612,[2]面积!A:B,2,0)</f>
        <v>139</v>
      </c>
      <c r="G1612" s="57" t="str">
        <f>IF(OR(E1612="营业",E1612="装修中"),VLOOKUP(C1612,[2]当前组织架构!C:H,6,0),"")</f>
        <v>江远洋</v>
      </c>
      <c r="H1612" s="57" t="str">
        <f>IF(OR(E1612="营业",E1612="装修中"),VLOOKUP(C1612,[2]当前组织架构!C:H,5,0),"")</f>
        <v>胡肖肖</v>
      </c>
      <c r="I1612" s="58">
        <v>165320.85</v>
      </c>
      <c r="J1612" s="58">
        <v>4815.1700000000101</v>
      </c>
      <c r="K1612" s="58">
        <v>160505.68</v>
      </c>
      <c r="L1612" s="58">
        <v>8947.7900000000009</v>
      </c>
      <c r="M1612" s="58">
        <v>11497.36</v>
      </c>
      <c r="N1612" s="58">
        <v>7881.28</v>
      </c>
      <c r="O1612" s="58">
        <v>25581.99</v>
      </c>
      <c r="P1612" s="58">
        <v>0</v>
      </c>
      <c r="Q1612" s="58">
        <v>-224.90453807345801</v>
      </c>
      <c r="R1612" s="58">
        <v>53683.515461926501</v>
      </c>
      <c r="S1612" s="58">
        <v>21017.767506315598</v>
      </c>
      <c r="T1612" s="58">
        <v>389.36</v>
      </c>
      <c r="U1612" s="58">
        <v>14667.09</v>
      </c>
      <c r="V1612" s="58">
        <v>89757.732968242199</v>
      </c>
      <c r="W1612" s="58">
        <v>70747.947031757794</v>
      </c>
      <c r="X1612" s="58">
        <v>20891.87</v>
      </c>
      <c r="Y1612" s="58">
        <v>3799.22</v>
      </c>
      <c r="Z1612" s="58">
        <v>2857.22</v>
      </c>
      <c r="AA1612" s="58">
        <v>0</v>
      </c>
      <c r="AB1612" s="58">
        <v>2120.66</v>
      </c>
      <c r="AC1612" s="58">
        <v>0</v>
      </c>
      <c r="AD1612" s="58">
        <v>29668.97</v>
      </c>
      <c r="AE1612" s="58">
        <v>2967.33</v>
      </c>
      <c r="AF1612" s="58">
        <v>300</v>
      </c>
      <c r="AG1612" s="58">
        <v>606.74</v>
      </c>
      <c r="AH1612" s="58">
        <v>170.2</v>
      </c>
      <c r="AI1612" s="58">
        <v>0</v>
      </c>
      <c r="AJ1612" s="58">
        <v>14</v>
      </c>
      <c r="AK1612" s="58">
        <v>58.99</v>
      </c>
      <c r="AL1612" s="58">
        <v>0</v>
      </c>
      <c r="AM1612" s="58">
        <v>3004.46</v>
      </c>
      <c r="AN1612" s="58">
        <v>88</v>
      </c>
      <c r="AO1612" s="58">
        <v>445.04</v>
      </c>
      <c r="AP1612" s="58">
        <v>0</v>
      </c>
      <c r="AQ1612" s="58">
        <v>400</v>
      </c>
      <c r="AR1612" s="58">
        <v>0</v>
      </c>
      <c r="AS1612" s="58">
        <v>0</v>
      </c>
      <c r="AT1612" s="58">
        <v>0</v>
      </c>
      <c r="AU1612" s="58">
        <v>0</v>
      </c>
      <c r="AV1612" s="58">
        <v>1972.11066807814</v>
      </c>
      <c r="AW1612" s="58">
        <v>10026.8706680781</v>
      </c>
      <c r="AX1612" s="58">
        <v>16911.55</v>
      </c>
      <c r="AY1612" s="58">
        <v>11502.47</v>
      </c>
      <c r="AZ1612" s="58">
        <v>28414.02</v>
      </c>
      <c r="BA1612" s="58">
        <v>2638.0863636796998</v>
      </c>
    </row>
    <row r="1613" spans="1:53">
      <c r="A1613" s="56">
        <v>202409</v>
      </c>
      <c r="B1613" s="56" t="s">
        <v>531</v>
      </c>
      <c r="C1613" s="56" t="s">
        <v>404</v>
      </c>
      <c r="D1613" s="56" t="s">
        <v>433</v>
      </c>
      <c r="E1613" s="62" t="str">
        <f>VLOOKUP(C1613,'[2]2024年门店-截止10.31'!A:C,3,0)</f>
        <v>营业</v>
      </c>
      <c r="F1613" s="63">
        <f>VLOOKUP(C1613,[2]面积!A:B,2,0)</f>
        <v>100</v>
      </c>
      <c r="G1613" s="57" t="str">
        <f>IF(OR(E1613="营业",E1613="装修中"),VLOOKUP(C1613,[2]当前组织架构!C:H,6,0),"")</f>
        <v>刘佳</v>
      </c>
      <c r="H1613" s="57" t="str">
        <f>IF(OR(E1613="营业",E1613="装修中"),VLOOKUP(C1613,[2]当前组织架构!C:H,5,0),"")</f>
        <v>巨伦</v>
      </c>
      <c r="I1613" s="58">
        <v>280109.14</v>
      </c>
      <c r="J1613" s="58">
        <v>15855.23</v>
      </c>
      <c r="K1613" s="58">
        <v>264253.90999999997</v>
      </c>
      <c r="L1613" s="58">
        <v>12941.23</v>
      </c>
      <c r="M1613" s="58">
        <v>16881.64</v>
      </c>
      <c r="N1613" s="58">
        <v>7728.46</v>
      </c>
      <c r="O1613" s="58">
        <v>38336.589999999997</v>
      </c>
      <c r="P1613" s="58">
        <v>0</v>
      </c>
      <c r="Q1613" s="58">
        <v>-966.41552345599098</v>
      </c>
      <c r="R1613" s="58">
        <v>74921.504476543996</v>
      </c>
      <c r="S1613" s="58">
        <v>20489.614508814699</v>
      </c>
      <c r="T1613" s="58">
        <v>0</v>
      </c>
      <c r="U1613" s="58">
        <v>4621.28</v>
      </c>
      <c r="V1613" s="58">
        <v>100032.398985359</v>
      </c>
      <c r="W1613" s="58">
        <v>164221.511014641</v>
      </c>
      <c r="X1613" s="58">
        <v>27520.25</v>
      </c>
      <c r="Y1613" s="58">
        <v>6453.8</v>
      </c>
      <c r="Z1613" s="58">
        <v>1448.34</v>
      </c>
      <c r="AA1613" s="58">
        <v>9203.7999999999993</v>
      </c>
      <c r="AB1613" s="58">
        <v>528.88094339623001</v>
      </c>
      <c r="AC1613" s="58">
        <v>0</v>
      </c>
      <c r="AD1613" s="58">
        <v>45155.070943396197</v>
      </c>
      <c r="AE1613" s="58">
        <v>6081.35</v>
      </c>
      <c r="AF1613" s="58">
        <v>0</v>
      </c>
      <c r="AG1613" s="58">
        <v>1003.23</v>
      </c>
      <c r="AH1613" s="58">
        <v>0</v>
      </c>
      <c r="AI1613" s="58">
        <v>0</v>
      </c>
      <c r="AJ1613" s="58">
        <v>46.02</v>
      </c>
      <c r="AK1613" s="58">
        <v>28.65</v>
      </c>
      <c r="AL1613" s="58">
        <v>0</v>
      </c>
      <c r="AM1613" s="58">
        <v>3088.09</v>
      </c>
      <c r="AN1613" s="58">
        <v>342.65</v>
      </c>
      <c r="AO1613" s="58">
        <v>350.72</v>
      </c>
      <c r="AP1613" s="58">
        <v>0</v>
      </c>
      <c r="AQ1613" s="58">
        <v>0</v>
      </c>
      <c r="AR1613" s="58">
        <v>0</v>
      </c>
      <c r="AS1613" s="58">
        <v>0</v>
      </c>
      <c r="AT1613" s="58">
        <v>0</v>
      </c>
      <c r="AU1613" s="58">
        <v>0</v>
      </c>
      <c r="AV1613" s="58">
        <v>2884.5432523048999</v>
      </c>
      <c r="AW1613" s="58">
        <v>13825.253252304899</v>
      </c>
      <c r="AX1613" s="58">
        <v>51000</v>
      </c>
      <c r="AY1613" s="58">
        <v>9500</v>
      </c>
      <c r="AZ1613" s="58">
        <v>60500</v>
      </c>
      <c r="BA1613" s="58">
        <v>44741.186818939903</v>
      </c>
    </row>
    <row r="1614" spans="1:53">
      <c r="A1614" s="56">
        <v>202409</v>
      </c>
      <c r="B1614" s="56" t="s">
        <v>528</v>
      </c>
      <c r="C1614" s="56" t="s">
        <v>393</v>
      </c>
      <c r="D1614" s="56" t="s">
        <v>392</v>
      </c>
      <c r="E1614" s="62" t="str">
        <f>VLOOKUP(C1614,'[2]2024年门店-截止10.31'!A:C,3,0)</f>
        <v>营业</v>
      </c>
      <c r="F1614" s="63">
        <f>VLOOKUP(C1614,[2]面积!A:B,2,0)</f>
        <v>59.5</v>
      </c>
      <c r="G1614" s="57" t="str">
        <f>IF(OR(E1614="营业",E1614="装修中"),VLOOKUP(C1614,[2]当前组织架构!C:H,6,0),"")</f>
        <v>江远洋</v>
      </c>
      <c r="H1614" s="57" t="str">
        <f>IF(OR(E1614="营业",E1614="装修中"),VLOOKUP(C1614,[2]当前组织架构!C:H,5,0),"")</f>
        <v>胡肖肖</v>
      </c>
      <c r="I1614" s="58">
        <v>85393.16</v>
      </c>
      <c r="J1614" s="58">
        <v>2487.1800000000098</v>
      </c>
      <c r="K1614" s="58">
        <v>82905.98</v>
      </c>
      <c r="L1614" s="58">
        <v>4961.07</v>
      </c>
      <c r="M1614" s="58">
        <v>5648.18</v>
      </c>
      <c r="N1614" s="58">
        <v>4459.6499999999996</v>
      </c>
      <c r="O1614" s="58">
        <v>14032.78</v>
      </c>
      <c r="P1614" s="58">
        <v>0</v>
      </c>
      <c r="Q1614" s="58">
        <v>-315.289619383711</v>
      </c>
      <c r="R1614" s="58">
        <v>28786.3903806163</v>
      </c>
      <c r="S1614" s="58">
        <v>6631.4522600077698</v>
      </c>
      <c r="T1614" s="58">
        <v>194.23</v>
      </c>
      <c r="U1614" s="58">
        <v>6404.23</v>
      </c>
      <c r="V1614" s="58">
        <v>42016.302640624097</v>
      </c>
      <c r="W1614" s="58">
        <v>40889.677359375899</v>
      </c>
      <c r="X1614" s="58">
        <v>10739.6</v>
      </c>
      <c r="Y1614" s="58">
        <v>1035.97</v>
      </c>
      <c r="Z1614" s="58">
        <v>1277.4000000000001</v>
      </c>
      <c r="AA1614" s="58">
        <v>2516.3000000000002</v>
      </c>
      <c r="AB1614" s="58">
        <v>456.50735849056599</v>
      </c>
      <c r="AC1614" s="58">
        <v>0</v>
      </c>
      <c r="AD1614" s="58">
        <v>16025.777358490601</v>
      </c>
      <c r="AE1614" s="58">
        <v>2171.79</v>
      </c>
      <c r="AF1614" s="58">
        <v>0</v>
      </c>
      <c r="AG1614" s="58">
        <v>217.01</v>
      </c>
      <c r="AH1614" s="58">
        <v>400</v>
      </c>
      <c r="AI1614" s="58">
        <v>0</v>
      </c>
      <c r="AJ1614" s="58">
        <v>104</v>
      </c>
      <c r="AK1614" s="58">
        <v>44.81</v>
      </c>
      <c r="AL1614" s="58">
        <v>0</v>
      </c>
      <c r="AM1614" s="58">
        <v>618</v>
      </c>
      <c r="AN1614" s="58">
        <v>875</v>
      </c>
      <c r="AO1614" s="58">
        <v>232.16</v>
      </c>
      <c r="AP1614" s="58">
        <v>0</v>
      </c>
      <c r="AQ1614" s="58">
        <v>400</v>
      </c>
      <c r="AR1614" s="58">
        <v>0</v>
      </c>
      <c r="AS1614" s="58">
        <v>0</v>
      </c>
      <c r="AT1614" s="58">
        <v>0</v>
      </c>
      <c r="AU1614" s="58">
        <v>0</v>
      </c>
      <c r="AV1614" s="58">
        <v>1972.11066807814</v>
      </c>
      <c r="AW1614" s="58">
        <v>7034.8806680781399</v>
      </c>
      <c r="AX1614" s="58">
        <v>14366.4</v>
      </c>
      <c r="AY1614" s="58">
        <v>3890.9</v>
      </c>
      <c r="AZ1614" s="58">
        <v>18257.3</v>
      </c>
      <c r="BA1614" s="58">
        <v>-428.28066719284499</v>
      </c>
    </row>
    <row r="1615" spans="1:53">
      <c r="A1615" s="56">
        <v>202409</v>
      </c>
      <c r="B1615" s="56" t="s">
        <v>532</v>
      </c>
      <c r="C1615" s="56" t="s">
        <v>403</v>
      </c>
      <c r="D1615" s="56" t="s">
        <v>435</v>
      </c>
      <c r="E1615" s="62" t="str">
        <f>VLOOKUP(C1615,'[2]2024年门店-截止10.31'!A:C,3,0)</f>
        <v>营业</v>
      </c>
      <c r="F1615" s="63">
        <f>VLOOKUP(C1615,[2]面积!A:B,2,0)</f>
        <v>53.15</v>
      </c>
      <c r="G1615" s="57" t="str">
        <f>IF(OR(E1615="营业",E1615="装修中"),VLOOKUP(C1615,[2]当前组织架构!C:H,6,0),"")</f>
        <v>江远洋</v>
      </c>
      <c r="H1615" s="57" t="str">
        <f>IF(OR(E1615="营业",E1615="装修中"),VLOOKUP(C1615,[2]当前组织架构!C:H,5,0),"")</f>
        <v>郭静</v>
      </c>
      <c r="I1615" s="58">
        <v>95508.24</v>
      </c>
      <c r="J1615" s="58">
        <v>2781.79000000001</v>
      </c>
      <c r="K1615" s="58">
        <v>92726.45</v>
      </c>
      <c r="L1615" s="58">
        <v>5156.47</v>
      </c>
      <c r="M1615" s="58">
        <v>4853.29</v>
      </c>
      <c r="N1615" s="58">
        <v>4189.67</v>
      </c>
      <c r="O1615" s="58">
        <v>14237.86</v>
      </c>
      <c r="P1615" s="58">
        <v>0</v>
      </c>
      <c r="Q1615" s="58">
        <v>-118.639640551716</v>
      </c>
      <c r="R1615" s="58">
        <v>28318.6503594483</v>
      </c>
      <c r="S1615" s="58">
        <v>11431.5033417956</v>
      </c>
      <c r="T1615" s="58">
        <v>225.61</v>
      </c>
      <c r="U1615" s="58">
        <v>3943.57</v>
      </c>
      <c r="V1615" s="58">
        <v>43919.333701243901</v>
      </c>
      <c r="W1615" s="58">
        <v>48807.116298756097</v>
      </c>
      <c r="X1615" s="58">
        <v>17333.810000000001</v>
      </c>
      <c r="Y1615" s="58">
        <v>1660.33</v>
      </c>
      <c r="Z1615" s="58">
        <v>1000</v>
      </c>
      <c r="AA1615" s="58">
        <v>3856.12</v>
      </c>
      <c r="AB1615" s="58">
        <v>321.95867924528</v>
      </c>
      <c r="AC1615" s="58">
        <v>0</v>
      </c>
      <c r="AD1615" s="58">
        <v>24172.218679245299</v>
      </c>
      <c r="AE1615" s="58">
        <v>4371.66</v>
      </c>
      <c r="AF1615" s="58">
        <v>0</v>
      </c>
      <c r="AG1615" s="58">
        <v>342.26</v>
      </c>
      <c r="AH1615" s="58">
        <v>379</v>
      </c>
      <c r="AI1615" s="58">
        <v>0</v>
      </c>
      <c r="AJ1615" s="58">
        <v>85</v>
      </c>
      <c r="AK1615" s="58">
        <v>29.12</v>
      </c>
      <c r="AL1615" s="58">
        <v>0</v>
      </c>
      <c r="AM1615" s="58">
        <v>2996.18</v>
      </c>
      <c r="AN1615" s="58">
        <v>399.06</v>
      </c>
      <c r="AO1615" s="58">
        <v>393.19</v>
      </c>
      <c r="AP1615" s="58">
        <v>0</v>
      </c>
      <c r="AQ1615" s="58">
        <v>481</v>
      </c>
      <c r="AR1615" s="58">
        <v>0</v>
      </c>
      <c r="AS1615" s="58">
        <v>0</v>
      </c>
      <c r="AT1615" s="58">
        <v>0</v>
      </c>
      <c r="AU1615" s="58">
        <v>0</v>
      </c>
      <c r="AV1615" s="58">
        <v>1692.65604094427</v>
      </c>
      <c r="AW1615" s="58">
        <v>11169.1260409443</v>
      </c>
      <c r="AX1615" s="58">
        <v>18602.5</v>
      </c>
      <c r="AY1615" s="58">
        <v>5117.75</v>
      </c>
      <c r="AZ1615" s="58">
        <v>23720.25</v>
      </c>
      <c r="BA1615" s="58">
        <v>-10254.4784214335</v>
      </c>
    </row>
    <row r="1616" spans="1:53">
      <c r="A1616" s="56">
        <v>202409</v>
      </c>
      <c r="B1616" s="56" t="s">
        <v>528</v>
      </c>
      <c r="C1616" s="56" t="s">
        <v>395</v>
      </c>
      <c r="D1616" s="56" t="s">
        <v>394</v>
      </c>
      <c r="E1616" s="62" t="str">
        <f>VLOOKUP(C1616,'[2]2024年门店-截止10.31'!A:C,3,0)</f>
        <v>营业</v>
      </c>
      <c r="F1616" s="63">
        <f>VLOOKUP(C1616,[2]面积!A:B,2,0)</f>
        <v>115</v>
      </c>
      <c r="G1616" s="57" t="str">
        <f>IF(OR(E1616="营业",E1616="装修中"),VLOOKUP(C1616,[2]当前组织架构!C:H,6,0),"")</f>
        <v>江远洋</v>
      </c>
      <c r="H1616" s="57" t="str">
        <f>IF(OR(E1616="营业",E1616="装修中"),VLOOKUP(C1616,[2]当前组织架构!C:H,5,0),"")</f>
        <v>胡肖肖</v>
      </c>
      <c r="I1616" s="58">
        <v>84249.99</v>
      </c>
      <c r="J1616" s="58">
        <v>2453.88</v>
      </c>
      <c r="K1616" s="58">
        <v>81796.11</v>
      </c>
      <c r="L1616" s="58">
        <v>4920.24</v>
      </c>
      <c r="M1616" s="58">
        <v>5134.71</v>
      </c>
      <c r="N1616" s="58">
        <v>3417.92</v>
      </c>
      <c r="O1616" s="58">
        <v>12737.46</v>
      </c>
      <c r="P1616" s="58">
        <v>0</v>
      </c>
      <c r="Q1616" s="58">
        <v>-283.96453296240901</v>
      </c>
      <c r="R1616" s="58">
        <v>25926.365467037602</v>
      </c>
      <c r="S1616" s="58">
        <v>6000.4008230859999</v>
      </c>
      <c r="T1616" s="58">
        <v>191</v>
      </c>
      <c r="U1616" s="58">
        <v>5967.82</v>
      </c>
      <c r="V1616" s="58">
        <v>38085.586290123603</v>
      </c>
      <c r="W1616" s="58">
        <v>43710.523709876397</v>
      </c>
      <c r="X1616" s="58">
        <v>15820.27</v>
      </c>
      <c r="Y1616" s="58">
        <v>1855.56</v>
      </c>
      <c r="Z1616" s="58">
        <v>1569.91</v>
      </c>
      <c r="AA1616" s="58">
        <v>2569.9899999999998</v>
      </c>
      <c r="AB1616" s="58">
        <v>836.32867924528296</v>
      </c>
      <c r="AC1616" s="58">
        <v>0</v>
      </c>
      <c r="AD1616" s="58">
        <v>22652.0586792453</v>
      </c>
      <c r="AE1616" s="58">
        <v>2174.84</v>
      </c>
      <c r="AF1616" s="58">
        <v>300</v>
      </c>
      <c r="AG1616" s="58">
        <v>168.9</v>
      </c>
      <c r="AH1616" s="58">
        <v>0</v>
      </c>
      <c r="AI1616" s="58">
        <v>0</v>
      </c>
      <c r="AJ1616" s="58">
        <v>156</v>
      </c>
      <c r="AK1616" s="58">
        <v>44.81</v>
      </c>
      <c r="AL1616" s="58">
        <v>0</v>
      </c>
      <c r="AM1616" s="58">
        <v>748.43</v>
      </c>
      <c r="AN1616" s="58">
        <v>875</v>
      </c>
      <c r="AO1616" s="58">
        <v>745.61</v>
      </c>
      <c r="AP1616" s="58">
        <v>0</v>
      </c>
      <c r="AQ1616" s="58">
        <v>400</v>
      </c>
      <c r="AR1616" s="58">
        <v>0</v>
      </c>
      <c r="AS1616" s="58">
        <v>0</v>
      </c>
      <c r="AT1616" s="58">
        <v>0</v>
      </c>
      <c r="AU1616" s="58">
        <v>0</v>
      </c>
      <c r="AV1616" s="58">
        <v>1972.11066807814</v>
      </c>
      <c r="AW1616" s="58">
        <v>7585.7006680781396</v>
      </c>
      <c r="AX1616" s="58">
        <v>12687.4</v>
      </c>
      <c r="AY1616" s="58">
        <v>8074.07</v>
      </c>
      <c r="AZ1616" s="58">
        <v>20761.47</v>
      </c>
      <c r="BA1616" s="58">
        <v>-7288.7056374470403</v>
      </c>
    </row>
    <row r="1617" spans="1:53">
      <c r="A1617" s="56">
        <v>202409</v>
      </c>
      <c r="B1617" s="56" t="s">
        <v>531</v>
      </c>
      <c r="C1617" s="56" t="s">
        <v>174</v>
      </c>
      <c r="D1617" s="56" t="s">
        <v>436</v>
      </c>
      <c r="E1617" s="62" t="str">
        <f>VLOOKUP(C1617,'[2]2024年门店-截止10.31'!A:C,3,0)</f>
        <v>营业</v>
      </c>
      <c r="F1617" s="63">
        <f>VLOOKUP(C1617,[2]面积!A:B,2,0)</f>
        <v>57</v>
      </c>
      <c r="G1617" s="57" t="str">
        <f>IF(OR(E1617="营业",E1617="装修中"),VLOOKUP(C1617,[2]当前组织架构!C:H,6,0),"")</f>
        <v>刘佳</v>
      </c>
      <c r="H1617" s="57" t="str">
        <f>IF(OR(E1617="营业",E1617="装修中"),VLOOKUP(C1617,[2]当前组织架构!C:H,5,0),"")</f>
        <v>刘传良</v>
      </c>
      <c r="I1617" s="58">
        <v>226200.32000000001</v>
      </c>
      <c r="J1617" s="58">
        <v>12803.79</v>
      </c>
      <c r="K1617" s="58">
        <v>213396.53</v>
      </c>
      <c r="L1617" s="58">
        <v>11034.52</v>
      </c>
      <c r="M1617" s="58">
        <v>8435.18</v>
      </c>
      <c r="N1617" s="58">
        <v>11206.2</v>
      </c>
      <c r="O1617" s="58">
        <v>27922.400000000001</v>
      </c>
      <c r="P1617" s="58">
        <v>0</v>
      </c>
      <c r="Q1617" s="58">
        <v>-746.236117265188</v>
      </c>
      <c r="R1617" s="58">
        <v>57852.063882734801</v>
      </c>
      <c r="S1617" s="58">
        <v>15307.3500692781</v>
      </c>
      <c r="T1617" s="58">
        <v>0</v>
      </c>
      <c r="U1617" s="58">
        <v>4316.49</v>
      </c>
      <c r="V1617" s="58">
        <v>77475.903952012901</v>
      </c>
      <c r="W1617" s="58">
        <v>135920.626047987</v>
      </c>
      <c r="X1617" s="58">
        <v>30897.42</v>
      </c>
      <c r="Y1617" s="58">
        <v>5801.49</v>
      </c>
      <c r="Z1617" s="58">
        <v>2973.66</v>
      </c>
      <c r="AA1617" s="58">
        <v>7327.56</v>
      </c>
      <c r="AB1617" s="58">
        <v>2116.5930188679199</v>
      </c>
      <c r="AC1617" s="58">
        <v>0</v>
      </c>
      <c r="AD1617" s="58">
        <v>49116.723018867902</v>
      </c>
      <c r="AE1617" s="58">
        <v>6546.77</v>
      </c>
      <c r="AF1617" s="58">
        <v>0</v>
      </c>
      <c r="AG1617" s="58">
        <v>830.88</v>
      </c>
      <c r="AH1617" s="58">
        <v>0</v>
      </c>
      <c r="AI1617" s="58">
        <v>0</v>
      </c>
      <c r="AJ1617" s="58">
        <v>125.67</v>
      </c>
      <c r="AK1617" s="58">
        <v>34.520000000000003</v>
      </c>
      <c r="AL1617" s="58">
        <v>0</v>
      </c>
      <c r="AM1617" s="58">
        <v>2891.15</v>
      </c>
      <c r="AN1617" s="58">
        <v>132.08000000000001</v>
      </c>
      <c r="AO1617" s="58">
        <v>704.08</v>
      </c>
      <c r="AP1617" s="58">
        <v>0</v>
      </c>
      <c r="AQ1617" s="58">
        <v>0</v>
      </c>
      <c r="AR1617" s="58">
        <v>0</v>
      </c>
      <c r="AS1617" s="58">
        <v>0</v>
      </c>
      <c r="AT1617" s="58">
        <v>0</v>
      </c>
      <c r="AU1617" s="58">
        <v>0</v>
      </c>
      <c r="AV1617" s="58">
        <v>2562.7121202294302</v>
      </c>
      <c r="AW1617" s="58">
        <v>13827.8621202294</v>
      </c>
      <c r="AX1617" s="58">
        <v>40714.285714285703</v>
      </c>
      <c r="AY1617" s="58">
        <v>6592.8301886792397</v>
      </c>
      <c r="AZ1617" s="58">
        <v>47307.115902964899</v>
      </c>
      <c r="BA1617" s="58">
        <v>25668.925005924801</v>
      </c>
    </row>
    <row r="1618" spans="1:53">
      <c r="A1618" s="56">
        <v>202409</v>
      </c>
      <c r="B1618" s="56" t="s">
        <v>528</v>
      </c>
      <c r="C1618" s="56" t="s">
        <v>432</v>
      </c>
      <c r="D1618" s="56" t="s">
        <v>431</v>
      </c>
      <c r="E1618" s="62" t="str">
        <f>VLOOKUP(C1618,'[2]2024年门店-截止10.31'!A:C,3,0)</f>
        <v>营业</v>
      </c>
      <c r="F1618" s="63">
        <f>VLOOKUP(C1618,[2]面积!A:B,2,0)</f>
        <v>82</v>
      </c>
      <c r="G1618" s="57" t="str">
        <f>IF(OR(E1618="营业",E1618="装修中"),VLOOKUP(C1618,[2]当前组织架构!C:H,6,0),"")</f>
        <v>戴斌</v>
      </c>
      <c r="H1618" s="57" t="str">
        <f>IF(OR(E1618="营业",E1618="装修中"),VLOOKUP(C1618,[2]当前组织架构!C:H,5,0),"")</f>
        <v>池甜</v>
      </c>
      <c r="I1618" s="58">
        <v>158197.88</v>
      </c>
      <c r="J1618" s="58">
        <v>4607.70999999999</v>
      </c>
      <c r="K1618" s="58">
        <v>153590.17000000001</v>
      </c>
      <c r="L1618" s="58">
        <v>7714.51</v>
      </c>
      <c r="M1618" s="58">
        <v>6872.44</v>
      </c>
      <c r="N1618" s="58">
        <v>7705.46</v>
      </c>
      <c r="O1618" s="58">
        <v>20558.22</v>
      </c>
      <c r="P1618" s="58">
        <v>0</v>
      </c>
      <c r="Q1618" s="58">
        <v>-464.24669720278098</v>
      </c>
      <c r="R1618" s="58">
        <v>42386.3833027972</v>
      </c>
      <c r="S1618" s="58">
        <v>9735.1272360142102</v>
      </c>
      <c r="T1618" s="58">
        <v>378.49</v>
      </c>
      <c r="U1618" s="58">
        <v>4594.07</v>
      </c>
      <c r="V1618" s="58">
        <v>57094.0705388114</v>
      </c>
      <c r="W1618" s="58">
        <v>96496.099461188598</v>
      </c>
      <c r="X1618" s="58">
        <v>17945.91</v>
      </c>
      <c r="Y1618" s="58">
        <v>8299.24</v>
      </c>
      <c r="Z1618" s="58">
        <v>3074.36</v>
      </c>
      <c r="AA1618" s="58">
        <v>4167.97</v>
      </c>
      <c r="AB1618" s="58">
        <v>490.17132075472</v>
      </c>
      <c r="AC1618" s="58">
        <v>0</v>
      </c>
      <c r="AD1618" s="58">
        <v>33977.651320754703</v>
      </c>
      <c r="AE1618" s="58">
        <v>5530.9</v>
      </c>
      <c r="AF1618" s="58">
        <v>0</v>
      </c>
      <c r="AG1618" s="58">
        <v>1021.42</v>
      </c>
      <c r="AH1618" s="58">
        <v>348.29</v>
      </c>
      <c r="AI1618" s="58">
        <v>1385</v>
      </c>
      <c r="AJ1618" s="58">
        <v>46.02</v>
      </c>
      <c r="AK1618" s="58">
        <v>36.61</v>
      </c>
      <c r="AL1618" s="58">
        <v>0</v>
      </c>
      <c r="AM1618" s="58">
        <v>3157.83</v>
      </c>
      <c r="AN1618" s="58">
        <v>695.48</v>
      </c>
      <c r="AO1618" s="58">
        <v>332.14</v>
      </c>
      <c r="AP1618" s="58">
        <v>0</v>
      </c>
      <c r="AQ1618" s="58">
        <v>50</v>
      </c>
      <c r="AR1618" s="58">
        <v>0</v>
      </c>
      <c r="AS1618" s="58">
        <v>0</v>
      </c>
      <c r="AT1618" s="58">
        <v>0</v>
      </c>
      <c r="AU1618" s="58">
        <v>0</v>
      </c>
      <c r="AV1618" s="58">
        <v>2386.3221540677</v>
      </c>
      <c r="AW1618" s="58">
        <v>14990.012154067699</v>
      </c>
      <c r="AX1618" s="58">
        <v>18860</v>
      </c>
      <c r="AY1618" s="58">
        <v>7380</v>
      </c>
      <c r="AZ1618" s="58">
        <v>26240</v>
      </c>
      <c r="BA1618" s="58">
        <v>21288.435986366199</v>
      </c>
    </row>
    <row r="1619" spans="1:53">
      <c r="A1619" s="56">
        <v>202409</v>
      </c>
      <c r="B1619" s="56" t="s">
        <v>528</v>
      </c>
      <c r="C1619" s="56" t="s">
        <v>391</v>
      </c>
      <c r="D1619" s="56" t="s">
        <v>390</v>
      </c>
      <c r="E1619" s="62" t="str">
        <f>VLOOKUP(C1619,'[2]2024年门店-截止10.31'!A:C,3,0)</f>
        <v>营业</v>
      </c>
      <c r="F1619" s="63">
        <f>VLOOKUP(C1619,[2]面积!A:B,2,0)</f>
        <v>52.22</v>
      </c>
      <c r="G1619" s="57" t="str">
        <f>IF(OR(E1619="营业",E1619="装修中"),VLOOKUP(C1619,[2]当前组织架构!C:H,6,0),"")</f>
        <v>戴斌</v>
      </c>
      <c r="H1619" s="57" t="str">
        <f>IF(OR(E1619="营业",E1619="装修中"),VLOOKUP(C1619,[2]当前组织架构!C:H,5,0),"")</f>
        <v>王炎根</v>
      </c>
      <c r="I1619" s="58">
        <v>134076.76</v>
      </c>
      <c r="J1619" s="58">
        <v>7589.25000000001</v>
      </c>
      <c r="K1619" s="58">
        <v>126487.51</v>
      </c>
      <c r="L1619" s="58">
        <v>6950.96</v>
      </c>
      <c r="M1619" s="58">
        <v>7893.64</v>
      </c>
      <c r="N1619" s="58">
        <v>5749.55</v>
      </c>
      <c r="O1619" s="58">
        <v>19111.84</v>
      </c>
      <c r="P1619" s="58">
        <v>0</v>
      </c>
      <c r="Q1619" s="58">
        <v>-430.177449355276</v>
      </c>
      <c r="R1619" s="58">
        <v>39275.812550644703</v>
      </c>
      <c r="S1619" s="58">
        <v>9038.2248629175901</v>
      </c>
      <c r="T1619" s="58">
        <v>0</v>
      </c>
      <c r="U1619" s="58">
        <v>2677.4</v>
      </c>
      <c r="V1619" s="58">
        <v>50991.4374135623</v>
      </c>
      <c r="W1619" s="58">
        <v>75496.072586437702</v>
      </c>
      <c r="X1619" s="58">
        <v>22805.48</v>
      </c>
      <c r="Y1619" s="58">
        <v>3957.32</v>
      </c>
      <c r="Z1619" s="58">
        <v>1817.9</v>
      </c>
      <c r="AA1619" s="58">
        <v>5047.26</v>
      </c>
      <c r="AB1619" s="58">
        <v>1223.7216981132101</v>
      </c>
      <c r="AC1619" s="58">
        <v>0</v>
      </c>
      <c r="AD1619" s="58">
        <v>34851.6816981132</v>
      </c>
      <c r="AE1619" s="58">
        <v>2265.8000000000002</v>
      </c>
      <c r="AF1619" s="58">
        <v>75.5</v>
      </c>
      <c r="AG1619" s="58">
        <v>136.12</v>
      </c>
      <c r="AH1619" s="58">
        <v>0</v>
      </c>
      <c r="AI1619" s="58">
        <v>0</v>
      </c>
      <c r="AJ1619" s="58">
        <v>115.05</v>
      </c>
      <c r="AK1619" s="58">
        <v>39.26</v>
      </c>
      <c r="AL1619" s="58">
        <v>0</v>
      </c>
      <c r="AM1619" s="58">
        <v>2686.44</v>
      </c>
      <c r="AN1619" s="58">
        <v>216.98</v>
      </c>
      <c r="AO1619" s="58">
        <v>480.4</v>
      </c>
      <c r="AP1619" s="58">
        <v>0</v>
      </c>
      <c r="AQ1619" s="58">
        <v>0</v>
      </c>
      <c r="AR1619" s="58">
        <v>0</v>
      </c>
      <c r="AS1619" s="58">
        <v>0</v>
      </c>
      <c r="AT1619" s="58">
        <v>0</v>
      </c>
      <c r="AU1619" s="58">
        <v>0</v>
      </c>
      <c r="AV1619" s="58">
        <v>1855.7724685331</v>
      </c>
      <c r="AW1619" s="58">
        <v>7871.3224685330997</v>
      </c>
      <c r="AX1619" s="58">
        <v>19897.142857142899</v>
      </c>
      <c r="AY1619" s="58">
        <v>5527.8962264150896</v>
      </c>
      <c r="AZ1619" s="58">
        <v>25425.039083558</v>
      </c>
      <c r="BA1619" s="58">
        <v>7348.0293362334096</v>
      </c>
    </row>
    <row r="1620" spans="1:53">
      <c r="A1620" s="56">
        <v>202409</v>
      </c>
      <c r="B1620" s="56" t="s">
        <v>528</v>
      </c>
      <c r="C1620" s="56" t="s">
        <v>401</v>
      </c>
      <c r="D1620" s="56" t="s">
        <v>438</v>
      </c>
      <c r="E1620" s="62" t="str">
        <f>VLOOKUP(C1620,'[2]2024年门店-截止10.31'!A:C,3,0)</f>
        <v>营业</v>
      </c>
      <c r="F1620" s="63">
        <f>VLOOKUP(C1620,[2]面积!A:B,2,0)</f>
        <v>66</v>
      </c>
      <c r="G1620" s="57" t="str">
        <f>IF(OR(E1620="营业",E1620="装修中"),VLOOKUP(C1620,[2]当前组织架构!C:H,6,0),"")</f>
        <v>戴斌</v>
      </c>
      <c r="H1620" s="57" t="str">
        <f>IF(OR(E1620="营业",E1620="装修中"),VLOOKUP(C1620,[2]当前组织架构!C:H,5,0),"")</f>
        <v>董婷婷</v>
      </c>
      <c r="I1620" s="58">
        <v>113860.94</v>
      </c>
      <c r="J1620" s="58">
        <v>6444.96000000001</v>
      </c>
      <c r="K1620" s="58">
        <v>107415.98</v>
      </c>
      <c r="L1620" s="58">
        <v>5411.44</v>
      </c>
      <c r="M1620" s="58">
        <v>5138.29</v>
      </c>
      <c r="N1620" s="58">
        <v>6176.61</v>
      </c>
      <c r="O1620" s="58">
        <v>14326.37</v>
      </c>
      <c r="P1620" s="58">
        <v>0</v>
      </c>
      <c r="Q1620" s="58">
        <v>-336.42721371181199</v>
      </c>
      <c r="R1620" s="58">
        <v>30716.2827862882</v>
      </c>
      <c r="S1620" s="58">
        <v>6894.0493734664497</v>
      </c>
      <c r="T1620" s="58">
        <v>0</v>
      </c>
      <c r="U1620" s="58">
        <v>6404.05</v>
      </c>
      <c r="V1620" s="58">
        <v>44014.382159754598</v>
      </c>
      <c r="W1620" s="58">
        <v>63401.597840245398</v>
      </c>
      <c r="X1620" s="58">
        <v>22930.5</v>
      </c>
      <c r="Y1620" s="58">
        <v>3760.84</v>
      </c>
      <c r="Z1620" s="58">
        <v>2357.56</v>
      </c>
      <c r="AA1620" s="58">
        <v>4737.6400000000003</v>
      </c>
      <c r="AB1620" s="58">
        <v>1892.9</v>
      </c>
      <c r="AC1620" s="58">
        <v>0</v>
      </c>
      <c r="AD1620" s="58">
        <v>35679.440000000002</v>
      </c>
      <c r="AE1620" s="58">
        <v>5509.08</v>
      </c>
      <c r="AF1620" s="58">
        <v>200</v>
      </c>
      <c r="AG1620" s="58">
        <v>206.62</v>
      </c>
      <c r="AH1620" s="58">
        <v>836.27</v>
      </c>
      <c r="AI1620" s="58">
        <v>1404</v>
      </c>
      <c r="AJ1620" s="58">
        <v>0</v>
      </c>
      <c r="AK1620" s="58">
        <v>25.25</v>
      </c>
      <c r="AL1620" s="58">
        <v>0</v>
      </c>
      <c r="AM1620" s="58">
        <v>3568.21</v>
      </c>
      <c r="AN1620" s="58">
        <v>1104.18</v>
      </c>
      <c r="AO1620" s="58">
        <v>557.65</v>
      </c>
      <c r="AP1620" s="58">
        <v>0</v>
      </c>
      <c r="AQ1620" s="58">
        <v>100</v>
      </c>
      <c r="AR1620" s="58">
        <v>0</v>
      </c>
      <c r="AS1620" s="58">
        <v>0</v>
      </c>
      <c r="AT1620" s="58">
        <v>0</v>
      </c>
      <c r="AU1620" s="58">
        <v>0</v>
      </c>
      <c r="AV1620" s="58">
        <v>2186.6948270236699</v>
      </c>
      <c r="AW1620" s="58">
        <v>15697.954827023699</v>
      </c>
      <c r="AX1620" s="58">
        <v>17857.190476190499</v>
      </c>
      <c r="AY1620" s="58">
        <v>7037.7358490566003</v>
      </c>
      <c r="AZ1620" s="58">
        <v>24894.926325247099</v>
      </c>
      <c r="BA1620" s="58">
        <v>-12870.7233120254</v>
      </c>
    </row>
    <row r="1621" spans="1:53">
      <c r="A1621" s="56">
        <v>202409</v>
      </c>
      <c r="B1621" s="56" t="s">
        <v>528</v>
      </c>
      <c r="C1621" s="56" t="s">
        <v>411</v>
      </c>
      <c r="D1621" s="56" t="s">
        <v>410</v>
      </c>
      <c r="E1621" s="62" t="str">
        <f>VLOOKUP(C1621,'[2]2024年门店-截止10.31'!A:C,3,0)</f>
        <v>营业</v>
      </c>
      <c r="F1621" s="63">
        <f>VLOOKUP(C1621,[2]面积!A:B,2,0)</f>
        <v>50.47</v>
      </c>
      <c r="G1621" s="57" t="str">
        <f>IF(OR(E1621="营业",E1621="装修中"),VLOOKUP(C1621,[2]当前组织架构!C:H,6,0),"")</f>
        <v>孙军</v>
      </c>
      <c r="H1621" s="57" t="str">
        <f>IF(OR(E1621="营业",E1621="装修中"),VLOOKUP(C1621,[2]当前组织架构!C:H,5,0),"")</f>
        <v>郭洋</v>
      </c>
      <c r="I1621" s="58">
        <v>189461.37</v>
      </c>
      <c r="J1621" s="58">
        <v>10724.23</v>
      </c>
      <c r="K1621" s="58">
        <v>178737.14</v>
      </c>
      <c r="L1621" s="58">
        <v>9823.91</v>
      </c>
      <c r="M1621" s="58">
        <v>8022.25</v>
      </c>
      <c r="N1621" s="58">
        <v>9784.5400000000009</v>
      </c>
      <c r="O1621" s="58">
        <v>23774.46</v>
      </c>
      <c r="P1621" s="58">
        <v>0</v>
      </c>
      <c r="Q1621" s="58">
        <v>-556.92706849772196</v>
      </c>
      <c r="R1621" s="58">
        <v>50848.232931502302</v>
      </c>
      <c r="S1621" s="58">
        <v>11428.930237529499</v>
      </c>
      <c r="T1621" s="58">
        <v>0</v>
      </c>
      <c r="U1621" s="58">
        <v>6297.79</v>
      </c>
      <c r="V1621" s="58">
        <v>68574.953169031796</v>
      </c>
      <c r="W1621" s="58">
        <v>110162.186830968</v>
      </c>
      <c r="X1621" s="58">
        <v>26640.5</v>
      </c>
      <c r="Y1621" s="58">
        <v>6019.28</v>
      </c>
      <c r="Z1621" s="58">
        <v>15</v>
      </c>
      <c r="AA1621" s="58">
        <v>4552.6400000000003</v>
      </c>
      <c r="AB1621" s="58">
        <v>1852.7384905660399</v>
      </c>
      <c r="AC1621" s="58">
        <v>0</v>
      </c>
      <c r="AD1621" s="58">
        <v>39080.158490565998</v>
      </c>
      <c r="AE1621" s="58">
        <v>305.49</v>
      </c>
      <c r="AF1621" s="58">
        <v>0</v>
      </c>
      <c r="AG1621" s="58">
        <v>810.29</v>
      </c>
      <c r="AH1621" s="58">
        <v>700.67</v>
      </c>
      <c r="AI1621" s="58">
        <v>0</v>
      </c>
      <c r="AJ1621" s="58">
        <v>69.03</v>
      </c>
      <c r="AK1621" s="58">
        <v>26.11</v>
      </c>
      <c r="AL1621" s="58">
        <v>0</v>
      </c>
      <c r="AM1621" s="58">
        <v>4118.6899999999996</v>
      </c>
      <c r="AN1621" s="58">
        <v>1549.22</v>
      </c>
      <c r="AO1621" s="58">
        <v>550.92999999999995</v>
      </c>
      <c r="AP1621" s="58">
        <v>0</v>
      </c>
      <c r="AQ1621" s="58">
        <v>0</v>
      </c>
      <c r="AR1621" s="58">
        <v>0</v>
      </c>
      <c r="AS1621" s="58">
        <v>0</v>
      </c>
      <c r="AT1621" s="58">
        <v>0</v>
      </c>
      <c r="AU1621" s="58">
        <v>0</v>
      </c>
      <c r="AV1621" s="58">
        <v>1692.89605343876</v>
      </c>
      <c r="AW1621" s="58">
        <v>9823.3260534387591</v>
      </c>
      <c r="AX1621" s="58">
        <v>31433.333333333299</v>
      </c>
      <c r="AY1621" s="58">
        <v>3974.5283018867899</v>
      </c>
      <c r="AZ1621" s="58">
        <v>35407.861635220099</v>
      </c>
      <c r="BA1621" s="58">
        <v>25850.840651743201</v>
      </c>
    </row>
    <row r="1622" spans="1:53">
      <c r="A1622" s="56">
        <v>202409</v>
      </c>
      <c r="B1622" s="56" t="s">
        <v>528</v>
      </c>
      <c r="C1622" s="56" t="s">
        <v>399</v>
      </c>
      <c r="D1622" s="56" t="s">
        <v>437</v>
      </c>
      <c r="E1622" s="62" t="str">
        <f>VLOOKUP(C1622,'[2]2024年门店-截止10.31'!A:C,3,0)</f>
        <v>营业</v>
      </c>
      <c r="F1622" s="63">
        <f>VLOOKUP(C1622,[2]面积!A:B,2,0)</f>
        <v>49</v>
      </c>
      <c r="G1622" s="57" t="str">
        <f>IF(OR(E1622="营业",E1622="装修中"),VLOOKUP(C1622,[2]当前组织架构!C:H,6,0),"")</f>
        <v>戴斌</v>
      </c>
      <c r="H1622" s="57" t="str">
        <f>IF(OR(E1622="营业",E1622="装修中"),VLOOKUP(C1622,[2]当前组织架构!C:H,5,0),"")</f>
        <v>王炎根</v>
      </c>
      <c r="I1622" s="58">
        <v>126013.71</v>
      </c>
      <c r="J1622" s="58">
        <v>7132.8500000000104</v>
      </c>
      <c r="K1622" s="58">
        <v>118880.86</v>
      </c>
      <c r="L1622" s="58">
        <v>6087.09</v>
      </c>
      <c r="M1622" s="58">
        <v>7276.24</v>
      </c>
      <c r="N1622" s="58">
        <v>6676.7</v>
      </c>
      <c r="O1622" s="58">
        <v>17912.84</v>
      </c>
      <c r="P1622" s="58">
        <v>0</v>
      </c>
      <c r="Q1622" s="58">
        <v>-411.18402569265697</v>
      </c>
      <c r="R1622" s="58">
        <v>37541.6859743073</v>
      </c>
      <c r="S1622" s="58">
        <v>8539.2939974118799</v>
      </c>
      <c r="T1622" s="58">
        <v>0</v>
      </c>
      <c r="U1622" s="58">
        <v>3879.92</v>
      </c>
      <c r="V1622" s="58">
        <v>49960.899971719198</v>
      </c>
      <c r="W1622" s="58">
        <v>68919.960028280795</v>
      </c>
      <c r="X1622" s="58">
        <v>23448.3</v>
      </c>
      <c r="Y1622" s="58">
        <v>3486.58</v>
      </c>
      <c r="Z1622" s="58">
        <v>2561.9699999999998</v>
      </c>
      <c r="AA1622" s="58">
        <v>3891.28</v>
      </c>
      <c r="AB1622" s="58">
        <v>1110</v>
      </c>
      <c r="AC1622" s="58">
        <v>0</v>
      </c>
      <c r="AD1622" s="58">
        <v>34498.129999999997</v>
      </c>
      <c r="AE1622" s="58">
        <v>5270</v>
      </c>
      <c r="AF1622" s="58">
        <v>0</v>
      </c>
      <c r="AG1622" s="58">
        <v>403.68</v>
      </c>
      <c r="AH1622" s="58">
        <v>249.64</v>
      </c>
      <c r="AI1622" s="58">
        <v>0</v>
      </c>
      <c r="AJ1622" s="58">
        <v>0</v>
      </c>
      <c r="AK1622" s="58">
        <v>25.49</v>
      </c>
      <c r="AL1622" s="58">
        <v>0</v>
      </c>
      <c r="AM1622" s="58">
        <v>3000.28</v>
      </c>
      <c r="AN1622" s="58">
        <v>216.98</v>
      </c>
      <c r="AO1622" s="58">
        <v>295.57</v>
      </c>
      <c r="AP1622" s="58">
        <v>0</v>
      </c>
      <c r="AQ1622" s="58">
        <v>0</v>
      </c>
      <c r="AR1622" s="58">
        <v>0</v>
      </c>
      <c r="AS1622" s="58">
        <v>0</v>
      </c>
      <c r="AT1622" s="58">
        <v>0</v>
      </c>
      <c r="AU1622" s="58">
        <v>0</v>
      </c>
      <c r="AV1622" s="58">
        <v>1855.7724685331</v>
      </c>
      <c r="AW1622" s="58">
        <v>11317.412468533101</v>
      </c>
      <c r="AX1622" s="58">
        <v>7700</v>
      </c>
      <c r="AY1622" s="58">
        <v>3004.71698113208</v>
      </c>
      <c r="AZ1622" s="58">
        <v>10704.7169811321</v>
      </c>
      <c r="BA1622" s="58">
        <v>12399.700578615601</v>
      </c>
    </row>
    <row r="1623" spans="1:53">
      <c r="A1623" s="56">
        <v>202409</v>
      </c>
      <c r="B1623" s="56" t="s">
        <v>528</v>
      </c>
      <c r="C1623" s="56" t="s">
        <v>408</v>
      </c>
      <c r="D1623" s="56" t="s">
        <v>407</v>
      </c>
      <c r="E1623" s="62" t="str">
        <f>VLOOKUP(C1623,'[2]2024年门店-截止10.31'!A:C,3,0)</f>
        <v>营业</v>
      </c>
      <c r="F1623" s="63">
        <f>VLOOKUP(C1623,[2]面积!A:B,2,0)</f>
        <v>68.900000000000006</v>
      </c>
      <c r="G1623" s="57" t="str">
        <f>IF(OR(E1623="营业",E1623="装修中"),VLOOKUP(C1623,[2]当前组织架构!C:H,6,0),"")</f>
        <v>孙军</v>
      </c>
      <c r="H1623" s="57" t="str">
        <f>IF(OR(E1623="营业",E1623="装修中"),VLOOKUP(C1623,[2]当前组织架构!C:H,5,0),"")</f>
        <v>郭洋</v>
      </c>
      <c r="I1623" s="58">
        <v>204331.96</v>
      </c>
      <c r="J1623" s="58">
        <v>11565.96</v>
      </c>
      <c r="K1623" s="58">
        <v>192766</v>
      </c>
      <c r="L1623" s="58">
        <v>10185.08</v>
      </c>
      <c r="M1623" s="58">
        <v>9511.4500000000007</v>
      </c>
      <c r="N1623" s="58">
        <v>9072.02</v>
      </c>
      <c r="O1623" s="58">
        <v>23898.58</v>
      </c>
      <c r="P1623" s="58">
        <v>0</v>
      </c>
      <c r="Q1623" s="58">
        <v>-570.59933899803798</v>
      </c>
      <c r="R1623" s="58">
        <v>52096.530661001998</v>
      </c>
      <c r="S1623" s="58">
        <v>11580.2867599531</v>
      </c>
      <c r="T1623" s="58">
        <v>0</v>
      </c>
      <c r="U1623" s="58">
        <v>7189.25</v>
      </c>
      <c r="V1623" s="58">
        <v>70866.067420955107</v>
      </c>
      <c r="W1623" s="58">
        <v>121899.93257904499</v>
      </c>
      <c r="X1623" s="58">
        <v>32179.5</v>
      </c>
      <c r="Y1623" s="58">
        <v>8550.57</v>
      </c>
      <c r="Z1623" s="58">
        <v>0</v>
      </c>
      <c r="AA1623" s="58">
        <v>4465.6400000000003</v>
      </c>
      <c r="AB1623" s="58">
        <v>768.07452830189004</v>
      </c>
      <c r="AC1623" s="58">
        <v>0</v>
      </c>
      <c r="AD1623" s="58">
        <v>45963.784528301898</v>
      </c>
      <c r="AE1623" s="58">
        <v>7500</v>
      </c>
      <c r="AF1623" s="58">
        <v>0</v>
      </c>
      <c r="AG1623" s="58">
        <v>917.55</v>
      </c>
      <c r="AH1623" s="58">
        <v>608.92999999999995</v>
      </c>
      <c r="AI1623" s="58">
        <v>0</v>
      </c>
      <c r="AJ1623" s="58">
        <v>42.48</v>
      </c>
      <c r="AK1623" s="58">
        <v>0</v>
      </c>
      <c r="AL1623" s="58">
        <v>0</v>
      </c>
      <c r="AM1623" s="58">
        <v>1477.23</v>
      </c>
      <c r="AN1623" s="58">
        <v>31.1</v>
      </c>
      <c r="AO1623" s="58">
        <v>464.87</v>
      </c>
      <c r="AP1623" s="58">
        <v>0</v>
      </c>
      <c r="AQ1623" s="58">
        <v>0</v>
      </c>
      <c r="AR1623" s="58">
        <v>0</v>
      </c>
      <c r="AS1623" s="58">
        <v>0</v>
      </c>
      <c r="AT1623" s="58">
        <v>0</v>
      </c>
      <c r="AU1623" s="58">
        <v>0</v>
      </c>
      <c r="AV1623" s="58">
        <v>1692.89605343876</v>
      </c>
      <c r="AW1623" s="58">
        <v>12735.056053438801</v>
      </c>
      <c r="AX1623" s="58">
        <v>25810.161904761899</v>
      </c>
      <c r="AY1623" s="58">
        <v>4485</v>
      </c>
      <c r="AZ1623" s="58">
        <v>30295.161904761899</v>
      </c>
      <c r="BA1623" s="58">
        <v>32905.930092542403</v>
      </c>
    </row>
    <row r="1624" spans="1:53">
      <c r="A1624" s="56">
        <v>202409</v>
      </c>
      <c r="B1624" s="56" t="s">
        <v>532</v>
      </c>
      <c r="C1624" s="56" t="s">
        <v>440</v>
      </c>
      <c r="D1624" s="56" t="s">
        <v>439</v>
      </c>
      <c r="E1624" s="62" t="str">
        <f>VLOOKUP(C1624,'[2]2024年门店-截止10.31'!A:C,3,0)</f>
        <v>营业</v>
      </c>
      <c r="F1624" s="63">
        <f>VLOOKUP(C1624,[2]面积!A:B,2,0)</f>
        <v>205</v>
      </c>
      <c r="G1624" s="57" t="str">
        <f>IF(OR(E1624="营业",E1624="装修中"),VLOOKUP(C1624,[2]当前组织架构!C:H,6,0),"")</f>
        <v>江远洋</v>
      </c>
      <c r="H1624" s="57" t="str">
        <f>IF(OR(E1624="营业",E1624="装修中"),VLOOKUP(C1624,[2]当前组织架构!C:H,5,0),"")</f>
        <v>郭静</v>
      </c>
      <c r="I1624" s="58">
        <v>97793.77</v>
      </c>
      <c r="J1624" s="58">
        <v>2848.36</v>
      </c>
      <c r="K1624" s="58">
        <v>94945.41</v>
      </c>
      <c r="L1624" s="58">
        <v>6045.47</v>
      </c>
      <c r="M1624" s="58">
        <v>4103.18</v>
      </c>
      <c r="N1624" s="58">
        <v>4879.97</v>
      </c>
      <c r="O1624" s="58">
        <v>14636.5</v>
      </c>
      <c r="P1624" s="58">
        <v>0</v>
      </c>
      <c r="Q1624" s="58">
        <v>-123.762115648978</v>
      </c>
      <c r="R1624" s="58">
        <v>29541.357884351</v>
      </c>
      <c r="S1624" s="58">
        <v>11824.919390986301</v>
      </c>
      <c r="T1624" s="58">
        <v>0</v>
      </c>
      <c r="U1624" s="58">
        <v>1926.61</v>
      </c>
      <c r="V1624" s="58">
        <v>43292.8872753373</v>
      </c>
      <c r="W1624" s="58">
        <v>51652.522724662696</v>
      </c>
      <c r="X1624" s="58">
        <v>19404.2</v>
      </c>
      <c r="Y1624" s="58">
        <v>3375.13</v>
      </c>
      <c r="Z1624" s="58">
        <v>2225.31</v>
      </c>
      <c r="AA1624" s="58">
        <v>4124.71</v>
      </c>
      <c r="AB1624" s="58">
        <v>474.90264150943</v>
      </c>
      <c r="AC1624" s="58">
        <v>0</v>
      </c>
      <c r="AD1624" s="58">
        <v>29604.2526415094</v>
      </c>
      <c r="AE1624" s="58">
        <v>0</v>
      </c>
      <c r="AF1624" s="58">
        <v>0</v>
      </c>
      <c r="AG1624" s="58">
        <v>1302.73</v>
      </c>
      <c r="AH1624" s="58">
        <v>400</v>
      </c>
      <c r="AI1624" s="58">
        <v>0</v>
      </c>
      <c r="AJ1624" s="58">
        <v>978.37</v>
      </c>
      <c r="AK1624" s="58">
        <v>0</v>
      </c>
      <c r="AL1624" s="58">
        <v>0</v>
      </c>
      <c r="AM1624" s="58">
        <v>9932.94</v>
      </c>
      <c r="AN1624" s="58">
        <v>1006.56</v>
      </c>
      <c r="AO1624" s="58">
        <v>447.13</v>
      </c>
      <c r="AP1624" s="58">
        <v>0</v>
      </c>
      <c r="AQ1624" s="58">
        <v>300</v>
      </c>
      <c r="AR1624" s="58">
        <v>0</v>
      </c>
      <c r="AS1624" s="58">
        <v>0</v>
      </c>
      <c r="AT1624" s="58">
        <v>0</v>
      </c>
      <c r="AU1624" s="58">
        <v>0</v>
      </c>
      <c r="AV1624" s="58">
        <v>1692.65604094427</v>
      </c>
      <c r="AW1624" s="58">
        <v>16060.3860409443</v>
      </c>
      <c r="AX1624" s="58">
        <v>26637.45</v>
      </c>
      <c r="AY1624" s="58">
        <v>20620.09</v>
      </c>
      <c r="AZ1624" s="58">
        <v>47257.54</v>
      </c>
      <c r="BA1624" s="58">
        <v>-41269.655957791001</v>
      </c>
    </row>
    <row r="1625" spans="1:53">
      <c r="A1625" s="56">
        <v>202409</v>
      </c>
      <c r="B1625" s="56" t="s">
        <v>528</v>
      </c>
      <c r="C1625" s="56" t="s">
        <v>406</v>
      </c>
      <c r="D1625" s="56" t="s">
        <v>400</v>
      </c>
      <c r="E1625" s="62" t="str">
        <f>VLOOKUP(C1625,'[2]2024年门店-截止10.31'!A:C,3,0)</f>
        <v>营业</v>
      </c>
      <c r="F1625" s="63">
        <f>VLOOKUP(C1625,[2]面积!A:B,2,0)</f>
        <v>63</v>
      </c>
      <c r="G1625" s="57" t="str">
        <f>IF(OR(E1625="营业",E1625="装修中"),VLOOKUP(C1625,[2]当前组织架构!C:H,6,0),"")</f>
        <v>孙军</v>
      </c>
      <c r="H1625" s="57" t="str">
        <f>IF(OR(E1625="营业",E1625="装修中"),VLOOKUP(C1625,[2]当前组织架构!C:H,5,0),"")</f>
        <v>郭洋</v>
      </c>
      <c r="I1625" s="58">
        <v>114962.61</v>
      </c>
      <c r="J1625" s="58">
        <v>6507.3200000000097</v>
      </c>
      <c r="K1625" s="58">
        <v>108455.29</v>
      </c>
      <c r="L1625" s="58">
        <v>5629</v>
      </c>
      <c r="M1625" s="58">
        <v>6290.73</v>
      </c>
      <c r="N1625" s="58">
        <v>5150.41</v>
      </c>
      <c r="O1625" s="58">
        <v>14462.24</v>
      </c>
      <c r="P1625" s="58">
        <v>0</v>
      </c>
      <c r="Q1625" s="58">
        <v>-341.62399175795201</v>
      </c>
      <c r="R1625" s="58">
        <v>31190.756008241999</v>
      </c>
      <c r="S1625" s="58">
        <v>6976.5193003392997</v>
      </c>
      <c r="T1625" s="58">
        <v>0</v>
      </c>
      <c r="U1625" s="58">
        <v>2564.36</v>
      </c>
      <c r="V1625" s="58">
        <v>40731.635308581303</v>
      </c>
      <c r="W1625" s="58">
        <v>67723.654691418604</v>
      </c>
      <c r="X1625" s="58">
        <v>16544</v>
      </c>
      <c r="Y1625" s="58">
        <v>10981.79</v>
      </c>
      <c r="Z1625" s="58">
        <v>0</v>
      </c>
      <c r="AA1625" s="58">
        <v>6534.46</v>
      </c>
      <c r="AB1625" s="58">
        <v>378.73113207546999</v>
      </c>
      <c r="AC1625" s="58">
        <v>0</v>
      </c>
      <c r="AD1625" s="58">
        <v>34438.981132075503</v>
      </c>
      <c r="AE1625" s="58">
        <v>0</v>
      </c>
      <c r="AF1625" s="58">
        <v>135.38</v>
      </c>
      <c r="AG1625" s="58">
        <v>253.75</v>
      </c>
      <c r="AH1625" s="58">
        <v>381.57</v>
      </c>
      <c r="AI1625" s="58">
        <v>0</v>
      </c>
      <c r="AJ1625" s="58">
        <v>143.37</v>
      </c>
      <c r="AK1625" s="58">
        <v>0</v>
      </c>
      <c r="AL1625" s="58">
        <v>0</v>
      </c>
      <c r="AM1625" s="58">
        <v>1983.67</v>
      </c>
      <c r="AN1625" s="58">
        <v>0</v>
      </c>
      <c r="AO1625" s="58">
        <v>151.15</v>
      </c>
      <c r="AP1625" s="58">
        <v>0</v>
      </c>
      <c r="AQ1625" s="58">
        <v>0</v>
      </c>
      <c r="AR1625" s="58">
        <v>0</v>
      </c>
      <c r="AS1625" s="58">
        <v>0</v>
      </c>
      <c r="AT1625" s="58">
        <v>0</v>
      </c>
      <c r="AU1625" s="58">
        <v>0</v>
      </c>
      <c r="AV1625" s="58">
        <v>1692.89605343876</v>
      </c>
      <c r="AW1625" s="58">
        <v>4741.7860534387601</v>
      </c>
      <c r="AX1625" s="58">
        <v>8206.2095238095208</v>
      </c>
      <c r="AY1625" s="58">
        <v>5233.6132075471696</v>
      </c>
      <c r="AZ1625" s="58">
        <v>13439.8227313567</v>
      </c>
      <c r="BA1625" s="58">
        <v>15103.0647745477</v>
      </c>
    </row>
    <row r="1626" spans="1:53">
      <c r="A1626" s="56">
        <v>202409</v>
      </c>
      <c r="B1626" s="56" t="s">
        <v>528</v>
      </c>
      <c r="C1626" s="56" t="s">
        <v>136</v>
      </c>
      <c r="D1626" s="56" t="s">
        <v>409</v>
      </c>
      <c r="E1626" s="62" t="str">
        <f>VLOOKUP(C1626,'[2]2024年门店-截止10.31'!A:C,3,0)</f>
        <v>营业</v>
      </c>
      <c r="F1626" s="63">
        <f>VLOOKUP(C1626,[2]面积!A:B,2,0)</f>
        <v>52.11</v>
      </c>
      <c r="G1626" s="57" t="str">
        <f>IF(OR(E1626="营业",E1626="装修中"),VLOOKUP(C1626,[2]当前组织架构!C:H,6,0),"")</f>
        <v>孙军</v>
      </c>
      <c r="H1626" s="57" t="str">
        <f>IF(OR(E1626="营业",E1626="装修中"),VLOOKUP(C1626,[2]当前组织架构!C:H,5,0),"")</f>
        <v>殷艳花</v>
      </c>
      <c r="I1626" s="58">
        <v>148248.85999999999</v>
      </c>
      <c r="J1626" s="58">
        <v>8391.4399999999696</v>
      </c>
      <c r="K1626" s="58">
        <v>139857.42000000001</v>
      </c>
      <c r="L1626" s="58">
        <v>7728.43</v>
      </c>
      <c r="M1626" s="58">
        <v>6816.56</v>
      </c>
      <c r="N1626" s="58">
        <v>8974.4699999999993</v>
      </c>
      <c r="O1626" s="58">
        <v>19237.330000000002</v>
      </c>
      <c r="P1626" s="58">
        <v>0</v>
      </c>
      <c r="Q1626" s="58">
        <v>-463.230028134777</v>
      </c>
      <c r="R1626" s="58">
        <v>42293.559971865201</v>
      </c>
      <c r="S1626" s="58">
        <v>9355.0398421864393</v>
      </c>
      <c r="T1626" s="58">
        <v>0</v>
      </c>
      <c r="U1626" s="58">
        <v>4770.6400000000003</v>
      </c>
      <c r="V1626" s="58">
        <v>56419.239814051703</v>
      </c>
      <c r="W1626" s="58">
        <v>83438.180185948397</v>
      </c>
      <c r="X1626" s="58">
        <v>23517</v>
      </c>
      <c r="Y1626" s="58">
        <v>5812.41</v>
      </c>
      <c r="Z1626" s="58">
        <v>0</v>
      </c>
      <c r="AA1626" s="58">
        <v>6618.58</v>
      </c>
      <c r="AB1626" s="58">
        <v>1602.35566037736</v>
      </c>
      <c r="AC1626" s="58">
        <v>0</v>
      </c>
      <c r="AD1626" s="58">
        <v>37550.345660377403</v>
      </c>
      <c r="AE1626" s="58">
        <v>11859.22</v>
      </c>
      <c r="AF1626" s="58">
        <v>0</v>
      </c>
      <c r="AG1626" s="58">
        <v>450.71</v>
      </c>
      <c r="AH1626" s="58">
        <v>168.2</v>
      </c>
      <c r="AI1626" s="58">
        <v>1000</v>
      </c>
      <c r="AJ1626" s="58">
        <v>74.34</v>
      </c>
      <c r="AK1626" s="58">
        <v>0</v>
      </c>
      <c r="AL1626" s="58">
        <v>0</v>
      </c>
      <c r="AM1626" s="58">
        <v>2046.09</v>
      </c>
      <c r="AN1626" s="58">
        <v>8.5500000000000007</v>
      </c>
      <c r="AO1626" s="58">
        <v>696.82</v>
      </c>
      <c r="AP1626" s="58">
        <v>0</v>
      </c>
      <c r="AQ1626" s="58">
        <v>251.8</v>
      </c>
      <c r="AR1626" s="58">
        <v>0</v>
      </c>
      <c r="AS1626" s="58">
        <v>0</v>
      </c>
      <c r="AT1626" s="58">
        <v>0</v>
      </c>
      <c r="AU1626" s="58">
        <v>0</v>
      </c>
      <c r="AV1626" s="58">
        <v>2318.3546488266002</v>
      </c>
      <c r="AW1626" s="58">
        <v>18874.0846488266</v>
      </c>
      <c r="AX1626" s="58">
        <v>12216.4857142857</v>
      </c>
      <c r="AY1626" s="58">
        <v>2529.0566037735798</v>
      </c>
      <c r="AZ1626" s="58">
        <v>14745.542318059301</v>
      </c>
      <c r="BA1626" s="58">
        <v>12268.207558685101</v>
      </c>
    </row>
    <row r="1627" spans="1:53">
      <c r="A1627" s="56">
        <v>202409</v>
      </c>
      <c r="B1627" s="56" t="s">
        <v>531</v>
      </c>
      <c r="C1627" s="56" t="s">
        <v>413</v>
      </c>
      <c r="D1627" s="56" t="s">
        <v>412</v>
      </c>
      <c r="E1627" s="62" t="str">
        <f>VLOOKUP(C1627,'[2]2024年门店-截止10.31'!A:C,3,0)</f>
        <v>营业</v>
      </c>
      <c r="F1627" s="63">
        <f>VLOOKUP(C1627,[2]面积!A:B,2,0)</f>
        <v>62</v>
      </c>
      <c r="G1627" s="57" t="str">
        <f>IF(OR(E1627="营业",E1627="装修中"),VLOOKUP(C1627,[2]当前组织架构!C:H,6,0),"")</f>
        <v>刘佳</v>
      </c>
      <c r="H1627" s="57" t="str">
        <f>IF(OR(E1627="营业",E1627="装修中"),VLOOKUP(C1627,[2]当前组织架构!C:H,5,0),"")</f>
        <v>袁春福</v>
      </c>
      <c r="I1627" s="58">
        <v>122575.79</v>
      </c>
      <c r="J1627" s="58">
        <v>3570.17</v>
      </c>
      <c r="K1627" s="58">
        <v>119005.62</v>
      </c>
      <c r="L1627" s="58">
        <v>4800.5</v>
      </c>
      <c r="M1627" s="58">
        <v>5677.98</v>
      </c>
      <c r="N1627" s="58">
        <v>3879.54</v>
      </c>
      <c r="O1627" s="58">
        <v>17189.830000000002</v>
      </c>
      <c r="P1627" s="58">
        <v>0</v>
      </c>
      <c r="Q1627" s="58">
        <v>-401.75474530941301</v>
      </c>
      <c r="R1627" s="58">
        <v>31146.095254690601</v>
      </c>
      <c r="S1627" s="58">
        <v>8901.2168801809094</v>
      </c>
      <c r="T1627" s="58">
        <v>3765.75</v>
      </c>
      <c r="U1627" s="58">
        <v>4758.22</v>
      </c>
      <c r="V1627" s="58">
        <v>48571.282134871501</v>
      </c>
      <c r="W1627" s="58">
        <v>70434.337865128502</v>
      </c>
      <c r="X1627" s="58">
        <v>18952.25</v>
      </c>
      <c r="Y1627" s="58">
        <v>5250.53</v>
      </c>
      <c r="Z1627" s="58">
        <v>0</v>
      </c>
      <c r="AA1627" s="58">
        <v>6749.41</v>
      </c>
      <c r="AB1627" s="58">
        <v>514.39962264150995</v>
      </c>
      <c r="AC1627" s="58">
        <v>0</v>
      </c>
      <c r="AD1627" s="58">
        <v>31466.589622641499</v>
      </c>
      <c r="AE1627" s="58">
        <v>0</v>
      </c>
      <c r="AF1627" s="58">
        <v>0</v>
      </c>
      <c r="AG1627" s="58">
        <v>828.76</v>
      </c>
      <c r="AH1627" s="58">
        <v>0</v>
      </c>
      <c r="AI1627" s="58">
        <v>1675</v>
      </c>
      <c r="AJ1627" s="58">
        <v>104.02</v>
      </c>
      <c r="AK1627" s="58">
        <v>0</v>
      </c>
      <c r="AL1627" s="58">
        <v>0</v>
      </c>
      <c r="AM1627" s="58">
        <v>1206.23</v>
      </c>
      <c r="AN1627" s="58">
        <v>0</v>
      </c>
      <c r="AO1627" s="58">
        <v>492.19</v>
      </c>
      <c r="AP1627" s="58">
        <v>500</v>
      </c>
      <c r="AQ1627" s="58">
        <v>0</v>
      </c>
      <c r="AR1627" s="58">
        <v>0</v>
      </c>
      <c r="AS1627" s="58">
        <v>0</v>
      </c>
      <c r="AT1627" s="58">
        <v>0</v>
      </c>
      <c r="AU1627" s="58">
        <v>0</v>
      </c>
      <c r="AV1627" s="58">
        <v>1846.97807220198</v>
      </c>
      <c r="AW1627" s="58">
        <v>6653.1780722019803</v>
      </c>
      <c r="AX1627" s="58">
        <v>26660</v>
      </c>
      <c r="AY1627" s="58">
        <v>5100</v>
      </c>
      <c r="AZ1627" s="58">
        <v>31760</v>
      </c>
      <c r="BA1627" s="58">
        <v>554.57017028502401</v>
      </c>
    </row>
    <row r="1628" spans="1:53">
      <c r="A1628" s="56">
        <v>202409</v>
      </c>
      <c r="B1628" s="56" t="s">
        <v>528</v>
      </c>
      <c r="C1628" s="56" t="s">
        <v>405</v>
      </c>
      <c r="D1628" s="56" t="s">
        <v>398</v>
      </c>
      <c r="E1628" s="62" t="str">
        <f>VLOOKUP(C1628,'[2]2024年门店-截止10.31'!A:C,3,0)</f>
        <v>营业</v>
      </c>
      <c r="F1628" s="63">
        <f>VLOOKUP(C1628,[2]面积!A:B,2,0)</f>
        <v>57.8</v>
      </c>
      <c r="G1628" s="57" t="str">
        <f>IF(OR(E1628="营业",E1628="装修中"),VLOOKUP(C1628,[2]当前组织架构!C:H,6,0),"")</f>
        <v>刘佳</v>
      </c>
      <c r="H1628" s="57" t="str">
        <f>IF(OR(E1628="营业",E1628="装修中"),VLOOKUP(C1628,[2]当前组织架构!C:H,5,0),"")</f>
        <v>袁春福</v>
      </c>
      <c r="I1628" s="58">
        <v>133121.96</v>
      </c>
      <c r="J1628" s="58">
        <v>3877.34</v>
      </c>
      <c r="K1628" s="58">
        <v>129244.62</v>
      </c>
      <c r="L1628" s="58">
        <v>6174.62</v>
      </c>
      <c r="M1628" s="58">
        <v>6145.8</v>
      </c>
      <c r="N1628" s="58">
        <v>5330.53</v>
      </c>
      <c r="O1628" s="58">
        <v>17411.02</v>
      </c>
      <c r="P1628" s="58">
        <v>0</v>
      </c>
      <c r="Q1628" s="58">
        <v>-379.863814602562</v>
      </c>
      <c r="R1628" s="58">
        <v>34682.106185397402</v>
      </c>
      <c r="S1628" s="58">
        <v>8131.4124245676903</v>
      </c>
      <c r="T1628" s="58">
        <v>0</v>
      </c>
      <c r="U1628" s="58">
        <v>6741.34</v>
      </c>
      <c r="V1628" s="58">
        <v>49554.8586099651</v>
      </c>
      <c r="W1628" s="58">
        <v>79689.761390034895</v>
      </c>
      <c r="X1628" s="58">
        <v>25089.69</v>
      </c>
      <c r="Y1628" s="58">
        <v>4200.42</v>
      </c>
      <c r="Z1628" s="58">
        <v>0</v>
      </c>
      <c r="AA1628" s="58">
        <v>5789.38</v>
      </c>
      <c r="AB1628" s="58">
        <v>1888.86867924528</v>
      </c>
      <c r="AC1628" s="58">
        <v>0</v>
      </c>
      <c r="AD1628" s="58">
        <v>36968.358679245299</v>
      </c>
      <c r="AE1628" s="58">
        <v>0</v>
      </c>
      <c r="AF1628" s="58">
        <v>0</v>
      </c>
      <c r="AG1628" s="58">
        <v>160.66</v>
      </c>
      <c r="AH1628" s="58">
        <v>0</v>
      </c>
      <c r="AI1628" s="58">
        <v>1179</v>
      </c>
      <c r="AJ1628" s="58">
        <v>92.04</v>
      </c>
      <c r="AK1628" s="58">
        <v>0</v>
      </c>
      <c r="AL1628" s="58">
        <v>0</v>
      </c>
      <c r="AM1628" s="58">
        <v>1230.27</v>
      </c>
      <c r="AN1628" s="58">
        <v>0</v>
      </c>
      <c r="AO1628" s="58">
        <v>271.70999999999998</v>
      </c>
      <c r="AP1628" s="58">
        <v>0</v>
      </c>
      <c r="AQ1628" s="58">
        <v>0</v>
      </c>
      <c r="AR1628" s="58">
        <v>0</v>
      </c>
      <c r="AS1628" s="58">
        <v>0</v>
      </c>
      <c r="AT1628" s="58">
        <v>0</v>
      </c>
      <c r="AU1628" s="58">
        <v>0</v>
      </c>
      <c r="AV1628" s="58">
        <v>1830.0980939055901</v>
      </c>
      <c r="AW1628" s="58">
        <v>4763.7780939055901</v>
      </c>
      <c r="AX1628" s="58">
        <v>23721.119999999999</v>
      </c>
      <c r="AY1628" s="58">
        <v>4335</v>
      </c>
      <c r="AZ1628" s="58">
        <v>28056.12</v>
      </c>
      <c r="BA1628" s="58">
        <v>9901.5046168840108</v>
      </c>
    </row>
    <row r="1629" spans="1:53">
      <c r="A1629" s="56">
        <v>202409</v>
      </c>
      <c r="B1629" s="56" t="s">
        <v>532</v>
      </c>
      <c r="C1629" s="56" t="s">
        <v>442</v>
      </c>
      <c r="D1629" s="56" t="s">
        <v>441</v>
      </c>
      <c r="E1629" s="62" t="str">
        <f>VLOOKUP(C1629,'[2]2024年门店-截止10.31'!A:C,3,0)</f>
        <v>营业</v>
      </c>
      <c r="F1629" s="63">
        <f>VLOOKUP(C1629,[2]面积!A:B,2,0)</f>
        <v>85.97</v>
      </c>
      <c r="G1629" s="57" t="str">
        <f>IF(OR(E1629="营业",E1629="装修中"),VLOOKUP(C1629,[2]当前组织架构!C:H,6,0),"")</f>
        <v>江远洋</v>
      </c>
      <c r="H1629" s="57" t="str">
        <f>IF(OR(E1629="营业",E1629="装修中"),VLOOKUP(C1629,[2]当前组织架构!C:H,5,0),"")</f>
        <v>胡肖肖</v>
      </c>
      <c r="I1629" s="58">
        <v>1345.8</v>
      </c>
      <c r="J1629" s="58">
        <v>39.200000000000003</v>
      </c>
      <c r="K1629" s="58">
        <v>1306.5999999999999</v>
      </c>
      <c r="L1629" s="58">
        <v>252.83</v>
      </c>
      <c r="M1629" s="58">
        <v>125.13</v>
      </c>
      <c r="N1629" s="58">
        <v>1323.92</v>
      </c>
      <c r="O1629" s="58">
        <v>452.02</v>
      </c>
      <c r="P1629" s="58">
        <v>0</v>
      </c>
      <c r="Q1629" s="58">
        <v>-8.9860152561774296</v>
      </c>
      <c r="R1629" s="58">
        <v>2144.91398474382</v>
      </c>
      <c r="S1629" s="58">
        <v>575.53175876265595</v>
      </c>
      <c r="T1629" s="58">
        <v>0</v>
      </c>
      <c r="U1629" s="58">
        <v>4002.93</v>
      </c>
      <c r="V1629" s="58">
        <v>6723.3757435064799</v>
      </c>
      <c r="W1629" s="58">
        <v>-5416.7757435064796</v>
      </c>
      <c r="X1629" s="58">
        <v>3150.31</v>
      </c>
      <c r="Y1629" s="58">
        <v>0</v>
      </c>
      <c r="Z1629" s="58">
        <v>0</v>
      </c>
      <c r="AA1629" s="58">
        <v>1282.81</v>
      </c>
      <c r="AB1629" s="58">
        <v>222.17132075471699</v>
      </c>
      <c r="AC1629" s="58">
        <v>0</v>
      </c>
      <c r="AD1629" s="58">
        <v>4655.2913207547199</v>
      </c>
      <c r="AE1629" s="58">
        <v>0</v>
      </c>
      <c r="AF1629" s="58">
        <v>0</v>
      </c>
      <c r="AG1629" s="58">
        <v>533.63</v>
      </c>
      <c r="AH1629" s="58">
        <v>0</v>
      </c>
      <c r="AI1629" s="58">
        <v>0</v>
      </c>
      <c r="AJ1629" s="58">
        <v>128</v>
      </c>
      <c r="AK1629" s="58">
        <v>0</v>
      </c>
      <c r="AL1629" s="58">
        <v>0</v>
      </c>
      <c r="AM1629" s="58">
        <v>3909.29</v>
      </c>
      <c r="AN1629" s="58">
        <v>0</v>
      </c>
      <c r="AO1629" s="58">
        <v>61.83</v>
      </c>
      <c r="AP1629" s="58">
        <v>0</v>
      </c>
      <c r="AQ1629" s="58">
        <v>0</v>
      </c>
      <c r="AR1629" s="58">
        <v>0</v>
      </c>
      <c r="AS1629" s="58">
        <v>0</v>
      </c>
      <c r="AT1629" s="58">
        <v>0</v>
      </c>
      <c r="AU1629" s="58">
        <v>0</v>
      </c>
      <c r="AV1629" s="58">
        <v>1972.11066807814</v>
      </c>
      <c r="AW1629" s="58">
        <v>6604.8606680781404</v>
      </c>
      <c r="AX1629" s="58">
        <v>6965.12</v>
      </c>
      <c r="AY1629" s="58">
        <v>1525.52</v>
      </c>
      <c r="AZ1629" s="58">
        <v>8490.64</v>
      </c>
      <c r="BA1629" s="58">
        <v>-25167.567732339299</v>
      </c>
    </row>
    <row r="1630" spans="1:53">
      <c r="A1630" s="56">
        <v>202409</v>
      </c>
      <c r="B1630" s="56" t="s">
        <v>528</v>
      </c>
      <c r="C1630" s="56" t="s">
        <v>128</v>
      </c>
      <c r="D1630" s="56" t="s">
        <v>127</v>
      </c>
      <c r="E1630" s="62" t="str">
        <f>VLOOKUP(C1630,'[2]2024年门店-截止10.31'!A:C,3,0)</f>
        <v>已闭店</v>
      </c>
      <c r="F1630" s="63">
        <f>VLOOKUP(C1630,[2]面积!A:B,2,0)</f>
        <v>113</v>
      </c>
      <c r="G1630" s="57" t="str">
        <f>IF(OR(E1630="营业",E1630="装修中"),VLOOKUP(C1630,[2]当前组织架构!C:H,6,0),"")</f>
        <v/>
      </c>
      <c r="H1630" s="57" t="str">
        <f>IF(OR(E1630="营业",E1630="装修中"),VLOOKUP(C1630,[2]当前组织架构!C:H,5,0),"")</f>
        <v/>
      </c>
      <c r="I1630" s="58">
        <v>0</v>
      </c>
      <c r="J1630" s="58">
        <v>0</v>
      </c>
      <c r="K1630" s="58">
        <v>0</v>
      </c>
      <c r="L1630" s="58">
        <v>-0.03</v>
      </c>
      <c r="M1630" s="58">
        <v>8.1</v>
      </c>
      <c r="N1630" s="58">
        <v>0</v>
      </c>
      <c r="O1630" s="58">
        <v>-0.31</v>
      </c>
      <c r="P1630" s="58">
        <v>0</v>
      </c>
      <c r="Q1630" s="58">
        <v>-8.4072378172586601E-2</v>
      </c>
      <c r="R1630" s="58">
        <v>7.6759276218274097</v>
      </c>
      <c r="S1630" s="58">
        <v>0.62892225284793601</v>
      </c>
      <c r="T1630" s="58">
        <v>0</v>
      </c>
      <c r="U1630" s="58">
        <v>140.6</v>
      </c>
      <c r="V1630" s="58">
        <v>148.90484987467499</v>
      </c>
      <c r="W1630" s="58">
        <v>-148.90484987467499</v>
      </c>
      <c r="X1630" s="58">
        <v>0</v>
      </c>
      <c r="Y1630" s="58">
        <v>0</v>
      </c>
      <c r="Z1630" s="58">
        <v>0</v>
      </c>
      <c r="AA1630" s="58">
        <v>0</v>
      </c>
      <c r="AB1630" s="58">
        <v>0</v>
      </c>
      <c r="AC1630" s="58">
        <v>0</v>
      </c>
      <c r="AD1630" s="58">
        <v>0</v>
      </c>
      <c r="AE1630" s="58">
        <v>0</v>
      </c>
      <c r="AF1630" s="58">
        <v>0</v>
      </c>
      <c r="AG1630" s="58">
        <v>103.5</v>
      </c>
      <c r="AH1630" s="58">
        <v>252</v>
      </c>
      <c r="AI1630" s="58">
        <v>0</v>
      </c>
      <c r="AJ1630" s="58">
        <v>0</v>
      </c>
      <c r="AK1630" s="58">
        <v>0</v>
      </c>
      <c r="AL1630" s="58">
        <v>0</v>
      </c>
      <c r="AM1630" s="58">
        <v>416.84</v>
      </c>
      <c r="AN1630" s="58">
        <v>927.99</v>
      </c>
      <c r="AO1630" s="58">
        <v>0</v>
      </c>
      <c r="AP1630" s="58">
        <v>0</v>
      </c>
      <c r="AQ1630" s="58">
        <v>150</v>
      </c>
      <c r="AR1630" s="58">
        <v>0</v>
      </c>
      <c r="AS1630" s="58">
        <v>0</v>
      </c>
      <c r="AT1630" s="58">
        <v>0</v>
      </c>
      <c r="AU1630" s="58">
        <v>0</v>
      </c>
      <c r="AV1630" s="58">
        <v>0</v>
      </c>
      <c r="AW1630" s="58">
        <v>1850.33</v>
      </c>
      <c r="AX1630" s="58">
        <v>0</v>
      </c>
      <c r="AY1630" s="58">
        <v>0</v>
      </c>
      <c r="AZ1630" s="58">
        <v>0</v>
      </c>
      <c r="BA1630" s="58">
        <v>-1999.2348498746701</v>
      </c>
    </row>
    <row r="1631" spans="1:53">
      <c r="A1631" s="56">
        <v>202409</v>
      </c>
      <c r="B1631" s="56" t="s">
        <v>528</v>
      </c>
      <c r="C1631" s="56" t="s">
        <v>443</v>
      </c>
      <c r="D1631" s="56" t="s">
        <v>135</v>
      </c>
      <c r="E1631" s="62" t="str">
        <f>VLOOKUP(C1631,'[2]2024年门店-截止10.31'!A:C,3,0)</f>
        <v>已闭店</v>
      </c>
      <c r="F1631" s="63">
        <f>VLOOKUP(C1631,[2]面积!A:B,2,0)</f>
        <v>72.3</v>
      </c>
      <c r="G1631" s="57" t="str">
        <f>IF(OR(E1631="营业",E1631="装修中"),VLOOKUP(C1631,[2]当前组织架构!C:H,6,0),"")</f>
        <v/>
      </c>
      <c r="H1631" s="57" t="str">
        <f>IF(OR(E1631="营业",E1631="装修中"),VLOOKUP(C1631,[2]当前组织架构!C:H,5,0),"")</f>
        <v/>
      </c>
      <c r="I1631" s="58">
        <v>0</v>
      </c>
      <c r="J1631" s="58">
        <v>0</v>
      </c>
      <c r="K1631" s="58">
        <v>0</v>
      </c>
      <c r="L1631" s="58">
        <v>0</v>
      </c>
      <c r="M1631" s="58">
        <v>0</v>
      </c>
      <c r="N1631" s="58">
        <v>-45.38</v>
      </c>
      <c r="O1631" s="58">
        <v>0</v>
      </c>
      <c r="P1631" s="58">
        <v>0</v>
      </c>
      <c r="Q1631" s="58">
        <v>0.49165006719999699</v>
      </c>
      <c r="R1631" s="58">
        <v>-44.888349932799997</v>
      </c>
      <c r="S1631" s="58">
        <v>-4.1876660730747703</v>
      </c>
      <c r="T1631" s="58">
        <v>0</v>
      </c>
      <c r="U1631" s="58">
        <v>132.55000000000001</v>
      </c>
      <c r="V1631" s="58">
        <v>83.473983994125206</v>
      </c>
      <c r="W1631" s="58">
        <v>-83.473983994125206</v>
      </c>
      <c r="X1631" s="58">
        <v>0</v>
      </c>
      <c r="Y1631" s="58">
        <v>0</v>
      </c>
      <c r="Z1631" s="58">
        <v>0</v>
      </c>
      <c r="AA1631" s="58">
        <v>0</v>
      </c>
      <c r="AB1631" s="58">
        <v>0</v>
      </c>
      <c r="AC1631" s="58">
        <v>0</v>
      </c>
      <c r="AD1631" s="58">
        <v>0</v>
      </c>
      <c r="AE1631" s="58">
        <v>0</v>
      </c>
      <c r="AF1631" s="58">
        <v>0</v>
      </c>
      <c r="AG1631" s="58">
        <v>0</v>
      </c>
      <c r="AH1631" s="58">
        <v>0</v>
      </c>
      <c r="AI1631" s="58">
        <v>0</v>
      </c>
      <c r="AJ1631" s="58">
        <v>0</v>
      </c>
      <c r="AK1631" s="58">
        <v>0</v>
      </c>
      <c r="AL1631" s="58">
        <v>0</v>
      </c>
      <c r="AM1631" s="58">
        <v>0</v>
      </c>
      <c r="AN1631" s="58">
        <v>214.75</v>
      </c>
      <c r="AO1631" s="58">
        <v>0</v>
      </c>
      <c r="AP1631" s="58">
        <v>0</v>
      </c>
      <c r="AQ1631" s="58">
        <v>0</v>
      </c>
      <c r="AR1631" s="58">
        <v>0</v>
      </c>
      <c r="AS1631" s="58">
        <v>0</v>
      </c>
      <c r="AT1631" s="58">
        <v>0</v>
      </c>
      <c r="AU1631" s="58">
        <v>0</v>
      </c>
      <c r="AV1631" s="58">
        <v>0</v>
      </c>
      <c r="AW1631" s="58">
        <v>214.75</v>
      </c>
      <c r="AX1631" s="58">
        <v>0</v>
      </c>
      <c r="AY1631" s="58">
        <v>0</v>
      </c>
      <c r="AZ1631" s="58">
        <v>0</v>
      </c>
      <c r="BA1631" s="58">
        <v>-298.22398399412498</v>
      </c>
    </row>
    <row r="1632" spans="1:53">
      <c r="A1632" s="56">
        <v>202409</v>
      </c>
      <c r="B1632" s="56" t="s">
        <v>528</v>
      </c>
      <c r="C1632" s="56" t="s">
        <v>140</v>
      </c>
      <c r="D1632" s="56" t="s">
        <v>139</v>
      </c>
      <c r="E1632" s="62" t="str">
        <f>VLOOKUP(C1632,'[2]2024年门店-截止10.31'!A:C,3,0)</f>
        <v>已闭店</v>
      </c>
      <c r="F1632" s="63">
        <f>VLOOKUP(C1632,[2]面积!A:B,2,0)</f>
        <v>115.56</v>
      </c>
      <c r="G1632" s="57" t="str">
        <f>IF(OR(E1632="营业",E1632="装修中"),VLOOKUP(C1632,[2]当前组织架构!C:H,6,0),"")</f>
        <v/>
      </c>
      <c r="H1632" s="57" t="str">
        <f>IF(OR(E1632="营业",E1632="装修中"),VLOOKUP(C1632,[2]当前组织架构!C:H,5,0),"")</f>
        <v/>
      </c>
      <c r="I1632" s="58">
        <v>0</v>
      </c>
      <c r="J1632" s="58">
        <v>0</v>
      </c>
      <c r="K1632" s="58">
        <v>0</v>
      </c>
      <c r="L1632" s="58">
        <v>-268.77999999999997</v>
      </c>
      <c r="M1632" s="58">
        <v>-89.1</v>
      </c>
      <c r="N1632" s="58">
        <v>0</v>
      </c>
      <c r="O1632" s="58">
        <v>-51.43</v>
      </c>
      <c r="P1632" s="58">
        <v>0</v>
      </c>
      <c r="Q1632" s="58">
        <v>4.4344929265233803</v>
      </c>
      <c r="R1632" s="58">
        <v>-404.87550707347702</v>
      </c>
      <c r="S1632" s="58">
        <v>-52.232989544388602</v>
      </c>
      <c r="T1632" s="58">
        <v>0</v>
      </c>
      <c r="U1632" s="58">
        <v>64.150000000000006</v>
      </c>
      <c r="V1632" s="58">
        <v>-392.95849661786502</v>
      </c>
      <c r="W1632" s="58">
        <v>392.95849661786502</v>
      </c>
      <c r="X1632" s="58">
        <v>6908.68</v>
      </c>
      <c r="Y1632" s="58">
        <v>0</v>
      </c>
      <c r="Z1632" s="58">
        <v>980.06</v>
      </c>
      <c r="AA1632" s="58">
        <v>4580.6400000000003</v>
      </c>
      <c r="AB1632" s="58">
        <v>465.60113207546999</v>
      </c>
      <c r="AC1632" s="58">
        <v>27500</v>
      </c>
      <c r="AD1632" s="58">
        <v>40434.981132075503</v>
      </c>
      <c r="AE1632" s="58">
        <v>0</v>
      </c>
      <c r="AF1632" s="58">
        <v>32.78</v>
      </c>
      <c r="AG1632" s="58">
        <v>161.6</v>
      </c>
      <c r="AH1632" s="58">
        <v>100</v>
      </c>
      <c r="AI1632" s="58">
        <v>0</v>
      </c>
      <c r="AJ1632" s="58">
        <v>0</v>
      </c>
      <c r="AK1632" s="58">
        <v>0</v>
      </c>
      <c r="AL1632" s="58">
        <v>0</v>
      </c>
      <c r="AM1632" s="58">
        <v>64.19</v>
      </c>
      <c r="AN1632" s="58">
        <v>447.12</v>
      </c>
      <c r="AO1632" s="58">
        <v>0</v>
      </c>
      <c r="AP1632" s="58">
        <v>0</v>
      </c>
      <c r="AQ1632" s="58">
        <v>50</v>
      </c>
      <c r="AR1632" s="58">
        <v>0</v>
      </c>
      <c r="AS1632" s="58">
        <v>0</v>
      </c>
      <c r="AT1632" s="58">
        <v>0</v>
      </c>
      <c r="AU1632" s="58">
        <v>0</v>
      </c>
      <c r="AV1632" s="58">
        <v>0</v>
      </c>
      <c r="AW1632" s="58">
        <v>855.69</v>
      </c>
      <c r="AX1632" s="58">
        <v>0</v>
      </c>
      <c r="AY1632" s="58">
        <v>0</v>
      </c>
      <c r="AZ1632" s="58">
        <v>0</v>
      </c>
      <c r="BA1632" s="58">
        <v>-40897.712635457603</v>
      </c>
    </row>
    <row r="1633" spans="1:53">
      <c r="A1633" s="56">
        <v>202409</v>
      </c>
      <c r="B1633" s="56" t="s">
        <v>531</v>
      </c>
      <c r="C1633" s="56" t="s">
        <v>212</v>
      </c>
      <c r="D1633" s="56" t="s">
        <v>211</v>
      </c>
      <c r="E1633" s="62" t="str">
        <f>VLOOKUP(C1633,'[2]2024年门店-截止10.31'!A:C,3,0)</f>
        <v>已闭店</v>
      </c>
      <c r="F1633" s="63">
        <f>VLOOKUP(C1633,[2]面积!A:B,2,0)</f>
        <v>151</v>
      </c>
      <c r="G1633" s="57" t="str">
        <f>IF(OR(E1633="营业",E1633="装修中"),VLOOKUP(C1633,[2]当前组织架构!C:H,6,0),"")</f>
        <v/>
      </c>
      <c r="H1633" s="57" t="str">
        <f>IF(OR(E1633="营业",E1633="装修中"),VLOOKUP(C1633,[2]当前组织架构!C:H,5,0),"")</f>
        <v/>
      </c>
      <c r="I1633" s="58">
        <v>0</v>
      </c>
      <c r="J1633" s="58">
        <v>0</v>
      </c>
      <c r="K1633" s="58">
        <v>0</v>
      </c>
      <c r="L1633" s="58">
        <v>0</v>
      </c>
      <c r="M1633" s="58">
        <v>0</v>
      </c>
      <c r="N1633" s="58">
        <v>0</v>
      </c>
      <c r="O1633" s="58">
        <v>0</v>
      </c>
      <c r="P1633" s="58">
        <v>0</v>
      </c>
      <c r="Q1633" s="58">
        <v>0</v>
      </c>
      <c r="R1633" s="58">
        <v>0</v>
      </c>
      <c r="S1633" s="58">
        <v>0</v>
      </c>
      <c r="T1633" s="58">
        <v>0</v>
      </c>
      <c r="U1633" s="58">
        <v>0</v>
      </c>
      <c r="V1633" s="58">
        <v>0</v>
      </c>
      <c r="W1633" s="58">
        <v>0</v>
      </c>
      <c r="X1633" s="58">
        <v>0</v>
      </c>
      <c r="Y1633" s="58">
        <v>0</v>
      </c>
      <c r="Z1633" s="58">
        <v>0</v>
      </c>
      <c r="AA1633" s="58">
        <v>0</v>
      </c>
      <c r="AB1633" s="58">
        <v>0</v>
      </c>
      <c r="AC1633" s="58">
        <v>0</v>
      </c>
      <c r="AD1633" s="58">
        <v>0</v>
      </c>
      <c r="AE1633" s="58">
        <v>0</v>
      </c>
      <c r="AF1633" s="58">
        <v>150</v>
      </c>
      <c r="AG1633" s="58">
        <v>0</v>
      </c>
      <c r="AH1633" s="58">
        <v>0</v>
      </c>
      <c r="AI1633" s="58">
        <v>0</v>
      </c>
      <c r="AJ1633" s="58">
        <v>0</v>
      </c>
      <c r="AK1633" s="58">
        <v>0</v>
      </c>
      <c r="AL1633" s="58">
        <v>0</v>
      </c>
      <c r="AM1633" s="58">
        <v>0</v>
      </c>
      <c r="AN1633" s="58">
        <v>823.91</v>
      </c>
      <c r="AO1633" s="58">
        <v>0</v>
      </c>
      <c r="AP1633" s="58">
        <v>0</v>
      </c>
      <c r="AQ1633" s="58">
        <v>0</v>
      </c>
      <c r="AR1633" s="58">
        <v>0</v>
      </c>
      <c r="AS1633" s="58">
        <v>0</v>
      </c>
      <c r="AT1633" s="58">
        <v>0</v>
      </c>
      <c r="AU1633" s="58">
        <v>0</v>
      </c>
      <c r="AV1633" s="58">
        <v>0</v>
      </c>
      <c r="AW1633" s="58">
        <v>973.91</v>
      </c>
      <c r="AX1633" s="58">
        <v>0</v>
      </c>
      <c r="AY1633" s="58">
        <v>0</v>
      </c>
      <c r="AZ1633" s="58">
        <v>0</v>
      </c>
      <c r="BA1633" s="58">
        <v>-973.91</v>
      </c>
    </row>
    <row r="1634" spans="1:53">
      <c r="A1634" s="56">
        <v>202409</v>
      </c>
      <c r="B1634" s="56" t="s">
        <v>531</v>
      </c>
      <c r="C1634" s="56" t="s">
        <v>224</v>
      </c>
      <c r="D1634" s="56" t="s">
        <v>223</v>
      </c>
      <c r="E1634" s="62" t="str">
        <f>VLOOKUP(C1634,'[2]2024年门店-截止10.31'!A:C,3,0)</f>
        <v>已闭店</v>
      </c>
      <c r="F1634" s="63">
        <f>VLOOKUP(C1634,[2]面积!A:B,2,0)</f>
        <v>112</v>
      </c>
      <c r="G1634" s="57" t="str">
        <f>IF(OR(E1634="营业",E1634="装修中"),VLOOKUP(C1634,[2]当前组织架构!C:H,6,0),"")</f>
        <v/>
      </c>
      <c r="H1634" s="57" t="str">
        <f>IF(OR(E1634="营业",E1634="装修中"),VLOOKUP(C1634,[2]当前组织架构!C:H,5,0),"")</f>
        <v/>
      </c>
      <c r="I1634" s="58">
        <v>0</v>
      </c>
      <c r="J1634" s="58">
        <v>0</v>
      </c>
      <c r="K1634" s="58">
        <v>0</v>
      </c>
      <c r="L1634" s="58">
        <v>0</v>
      </c>
      <c r="M1634" s="58">
        <v>0</v>
      </c>
      <c r="N1634" s="58">
        <v>0</v>
      </c>
      <c r="O1634" s="58">
        <v>0</v>
      </c>
      <c r="P1634" s="58">
        <v>0</v>
      </c>
      <c r="Q1634" s="58">
        <v>0</v>
      </c>
      <c r="R1634" s="58">
        <v>0</v>
      </c>
      <c r="S1634" s="58">
        <v>0</v>
      </c>
      <c r="T1634" s="58">
        <v>0</v>
      </c>
      <c r="U1634" s="58">
        <v>0</v>
      </c>
      <c r="V1634" s="58">
        <v>0</v>
      </c>
      <c r="W1634" s="58">
        <v>0</v>
      </c>
      <c r="X1634" s="58">
        <v>0</v>
      </c>
      <c r="Y1634" s="58">
        <v>0</v>
      </c>
      <c r="Z1634" s="58">
        <v>0</v>
      </c>
      <c r="AA1634" s="58">
        <v>0</v>
      </c>
      <c r="AB1634" s="58">
        <v>0</v>
      </c>
      <c r="AC1634" s="58">
        <v>0</v>
      </c>
      <c r="AD1634" s="58">
        <v>0</v>
      </c>
      <c r="AE1634" s="58">
        <v>0</v>
      </c>
      <c r="AF1634" s="58">
        <v>77.19</v>
      </c>
      <c r="AG1634" s="58">
        <v>282.3</v>
      </c>
      <c r="AH1634" s="58">
        <v>181</v>
      </c>
      <c r="AI1634" s="58">
        <v>0</v>
      </c>
      <c r="AJ1634" s="58">
        <v>0</v>
      </c>
      <c r="AK1634" s="58">
        <v>0</v>
      </c>
      <c r="AL1634" s="58">
        <v>0</v>
      </c>
      <c r="AM1634" s="58">
        <v>0</v>
      </c>
      <c r="AN1634" s="58">
        <v>462.52</v>
      </c>
      <c r="AO1634" s="58">
        <v>0</v>
      </c>
      <c r="AP1634" s="58">
        <v>0</v>
      </c>
      <c r="AQ1634" s="58">
        <v>150</v>
      </c>
      <c r="AR1634" s="58">
        <v>0</v>
      </c>
      <c r="AS1634" s="58">
        <v>0</v>
      </c>
      <c r="AT1634" s="58">
        <v>0</v>
      </c>
      <c r="AU1634" s="58">
        <v>0</v>
      </c>
      <c r="AV1634" s="58">
        <v>0</v>
      </c>
      <c r="AW1634" s="58">
        <v>1153.01</v>
      </c>
      <c r="AX1634" s="58">
        <v>0</v>
      </c>
      <c r="AY1634" s="58">
        <v>0</v>
      </c>
      <c r="AZ1634" s="58">
        <v>0</v>
      </c>
      <c r="BA1634" s="58">
        <v>-1153.01</v>
      </c>
    </row>
    <row r="1635" spans="1:53">
      <c r="A1635" s="56">
        <v>202409</v>
      </c>
      <c r="B1635" s="56" t="s">
        <v>528</v>
      </c>
      <c r="C1635" s="56" t="s">
        <v>276</v>
      </c>
      <c r="D1635" s="56" t="s">
        <v>275</v>
      </c>
      <c r="E1635" s="62" t="str">
        <f>VLOOKUP(C1635,'[2]2024年门店-截止10.31'!A:C,3,0)</f>
        <v>已闭店</v>
      </c>
      <c r="F1635" s="63">
        <f>VLOOKUP(C1635,[2]面积!A:B,2,0)</f>
        <v>121.5</v>
      </c>
      <c r="G1635" s="57" t="str">
        <f>IF(OR(E1635="营业",E1635="装修中"),VLOOKUP(C1635,[2]当前组织架构!C:H,6,0),"")</f>
        <v/>
      </c>
      <c r="H1635" s="57" t="str">
        <f>IF(OR(E1635="营业",E1635="装修中"),VLOOKUP(C1635,[2]当前组织架构!C:H,5,0),"")</f>
        <v/>
      </c>
      <c r="I1635" s="58">
        <v>0</v>
      </c>
      <c r="J1635" s="58">
        <v>0</v>
      </c>
      <c r="K1635" s="58">
        <v>0</v>
      </c>
      <c r="L1635" s="58">
        <v>0</v>
      </c>
      <c r="M1635" s="58">
        <v>0</v>
      </c>
      <c r="N1635" s="58">
        <v>0</v>
      </c>
      <c r="O1635" s="58">
        <v>0</v>
      </c>
      <c r="P1635" s="58">
        <v>0</v>
      </c>
      <c r="Q1635" s="58">
        <v>0</v>
      </c>
      <c r="R1635" s="58">
        <v>0</v>
      </c>
      <c r="S1635" s="58">
        <v>0</v>
      </c>
      <c r="T1635" s="58">
        <v>0</v>
      </c>
      <c r="U1635" s="58">
        <v>0</v>
      </c>
      <c r="V1635" s="58">
        <v>0</v>
      </c>
      <c r="W1635" s="58">
        <v>0</v>
      </c>
      <c r="X1635" s="58">
        <v>0</v>
      </c>
      <c r="Y1635" s="58">
        <v>0</v>
      </c>
      <c r="Z1635" s="58">
        <v>0</v>
      </c>
      <c r="AA1635" s="58">
        <v>0</v>
      </c>
      <c r="AB1635" s="58">
        <v>0</v>
      </c>
      <c r="AC1635" s="58">
        <v>0</v>
      </c>
      <c r="AD1635" s="58">
        <v>0</v>
      </c>
      <c r="AE1635" s="58">
        <v>0</v>
      </c>
      <c r="AF1635" s="58">
        <v>14.49</v>
      </c>
      <c r="AG1635" s="58">
        <v>299</v>
      </c>
      <c r="AH1635" s="58">
        <v>200</v>
      </c>
      <c r="AI1635" s="58">
        <v>1153.47</v>
      </c>
      <c r="AJ1635" s="58">
        <v>0</v>
      </c>
      <c r="AK1635" s="58">
        <v>0</v>
      </c>
      <c r="AL1635" s="58">
        <v>0</v>
      </c>
      <c r="AM1635" s="58">
        <v>0</v>
      </c>
      <c r="AN1635" s="58">
        <v>369.11</v>
      </c>
      <c r="AO1635" s="58">
        <v>180</v>
      </c>
      <c r="AP1635" s="58">
        <v>0</v>
      </c>
      <c r="AQ1635" s="58">
        <v>115</v>
      </c>
      <c r="AR1635" s="58">
        <v>0</v>
      </c>
      <c r="AS1635" s="58">
        <v>0</v>
      </c>
      <c r="AT1635" s="58">
        <v>0</v>
      </c>
      <c r="AU1635" s="58">
        <v>0</v>
      </c>
      <c r="AV1635" s="58">
        <v>0</v>
      </c>
      <c r="AW1635" s="58">
        <v>2331.0700000000002</v>
      </c>
      <c r="AX1635" s="58">
        <v>-1</v>
      </c>
      <c r="AY1635" s="58">
        <v>0</v>
      </c>
      <c r="AZ1635" s="58">
        <v>-1</v>
      </c>
      <c r="BA1635" s="58">
        <v>-2330.0700000000002</v>
      </c>
    </row>
    <row r="1636" spans="1:53">
      <c r="A1636" s="56">
        <v>202409</v>
      </c>
      <c r="B1636" s="56" t="s">
        <v>528</v>
      </c>
      <c r="C1636" s="56" t="s">
        <v>252</v>
      </c>
      <c r="D1636" s="56" t="s">
        <v>251</v>
      </c>
      <c r="E1636" s="62" t="str">
        <f>VLOOKUP(C1636,'[2]2024年门店-截止10.31'!A:C,3,0)</f>
        <v>已闭店</v>
      </c>
      <c r="F1636" s="63">
        <f>VLOOKUP(C1636,[2]面积!A:B,2,0)</f>
        <v>74.5</v>
      </c>
      <c r="G1636" s="57" t="str">
        <f>IF(OR(E1636="营业",E1636="装修中"),VLOOKUP(C1636,[2]当前组织架构!C:H,6,0),"")</f>
        <v/>
      </c>
      <c r="H1636" s="57" t="str">
        <f>IF(OR(E1636="营业",E1636="装修中"),VLOOKUP(C1636,[2]当前组织架构!C:H,5,0),"")</f>
        <v/>
      </c>
      <c r="I1636" s="58">
        <v>0</v>
      </c>
      <c r="J1636" s="58">
        <v>0</v>
      </c>
      <c r="K1636" s="58">
        <v>0</v>
      </c>
      <c r="L1636" s="58">
        <v>0</v>
      </c>
      <c r="M1636" s="58">
        <v>0</v>
      </c>
      <c r="N1636" s="58">
        <v>0</v>
      </c>
      <c r="O1636" s="58">
        <v>0</v>
      </c>
      <c r="P1636" s="58">
        <v>0</v>
      </c>
      <c r="Q1636" s="58">
        <v>0</v>
      </c>
      <c r="R1636" s="58">
        <v>0</v>
      </c>
      <c r="S1636" s="58">
        <v>0</v>
      </c>
      <c r="T1636" s="58">
        <v>0</v>
      </c>
      <c r="U1636" s="58">
        <v>0</v>
      </c>
      <c r="V1636" s="58">
        <v>0</v>
      </c>
      <c r="W1636" s="58">
        <v>0</v>
      </c>
      <c r="X1636" s="58">
        <v>0</v>
      </c>
      <c r="Y1636" s="58">
        <v>0</v>
      </c>
      <c r="Z1636" s="58">
        <v>0</v>
      </c>
      <c r="AA1636" s="58">
        <v>0</v>
      </c>
      <c r="AB1636" s="58">
        <v>0</v>
      </c>
      <c r="AC1636" s="58">
        <v>0</v>
      </c>
      <c r="AD1636" s="58">
        <v>0</v>
      </c>
      <c r="AE1636" s="58">
        <v>0</v>
      </c>
      <c r="AF1636" s="58">
        <v>0</v>
      </c>
      <c r="AG1636" s="58">
        <v>0</v>
      </c>
      <c r="AH1636" s="58">
        <v>0</v>
      </c>
      <c r="AI1636" s="58">
        <v>0</v>
      </c>
      <c r="AJ1636" s="58">
        <v>0</v>
      </c>
      <c r="AK1636" s="58">
        <v>0</v>
      </c>
      <c r="AL1636" s="58">
        <v>0</v>
      </c>
      <c r="AM1636" s="58">
        <v>0</v>
      </c>
      <c r="AN1636" s="58">
        <v>172.33</v>
      </c>
      <c r="AO1636" s="58">
        <v>0</v>
      </c>
      <c r="AP1636" s="58">
        <v>0</v>
      </c>
      <c r="AQ1636" s="58">
        <v>0</v>
      </c>
      <c r="AR1636" s="58">
        <v>0</v>
      </c>
      <c r="AS1636" s="58">
        <v>0</v>
      </c>
      <c r="AT1636" s="58">
        <v>0</v>
      </c>
      <c r="AU1636" s="58">
        <v>0</v>
      </c>
      <c r="AV1636" s="58">
        <v>0</v>
      </c>
      <c r="AW1636" s="58">
        <v>172.33</v>
      </c>
      <c r="AX1636" s="58">
        <v>0</v>
      </c>
      <c r="AY1636" s="58">
        <v>0</v>
      </c>
      <c r="AZ1636" s="58">
        <v>0</v>
      </c>
      <c r="BA1636" s="58">
        <v>-172.33</v>
      </c>
    </row>
    <row r="1637" spans="1:53">
      <c r="A1637" s="56">
        <v>202409</v>
      </c>
      <c r="B1637" s="56" t="s">
        <v>531</v>
      </c>
      <c r="C1637" s="56" t="s">
        <v>444</v>
      </c>
      <c r="D1637" s="56" t="s">
        <v>173</v>
      </c>
      <c r="E1637" s="62" t="str">
        <f>VLOOKUP(C1637,'[2]2024年门店-截止10.31'!A:C,3,0)</f>
        <v>已闭店</v>
      </c>
      <c r="F1637" s="63">
        <f>VLOOKUP(C1637,[2]面积!A:B,2,0)</f>
        <v>119.8</v>
      </c>
      <c r="G1637" s="57" t="str">
        <f>IF(OR(E1637="营业",E1637="装修中"),VLOOKUP(C1637,[2]当前组织架构!C:H,6,0),"")</f>
        <v/>
      </c>
      <c r="H1637" s="57" t="str">
        <f>IF(OR(E1637="营业",E1637="装修中"),VLOOKUP(C1637,[2]当前组织架构!C:H,5,0),"")</f>
        <v/>
      </c>
      <c r="I1637" s="58">
        <v>0</v>
      </c>
      <c r="J1637" s="58">
        <v>0</v>
      </c>
      <c r="K1637" s="58">
        <v>0</v>
      </c>
      <c r="L1637" s="58">
        <v>0</v>
      </c>
      <c r="M1637" s="58">
        <v>0</v>
      </c>
      <c r="N1637" s="58">
        <v>0</v>
      </c>
      <c r="O1637" s="58">
        <v>0</v>
      </c>
      <c r="P1637" s="58">
        <v>0</v>
      </c>
      <c r="Q1637" s="58">
        <v>0</v>
      </c>
      <c r="R1637" s="58">
        <v>0</v>
      </c>
      <c r="S1637" s="58">
        <v>0</v>
      </c>
      <c r="T1637" s="58">
        <v>0</v>
      </c>
      <c r="U1637" s="58">
        <v>0</v>
      </c>
      <c r="V1637" s="58">
        <v>0</v>
      </c>
      <c r="W1637" s="58">
        <v>0</v>
      </c>
      <c r="X1637" s="58">
        <v>0</v>
      </c>
      <c r="Y1637" s="58">
        <v>0</v>
      </c>
      <c r="Z1637" s="58">
        <v>0</v>
      </c>
      <c r="AA1637" s="58">
        <v>0</v>
      </c>
      <c r="AB1637" s="58">
        <v>0</v>
      </c>
      <c r="AC1637" s="58">
        <v>0</v>
      </c>
      <c r="AD1637" s="58">
        <v>0</v>
      </c>
      <c r="AE1637" s="58">
        <v>0</v>
      </c>
      <c r="AF1637" s="58">
        <v>0</v>
      </c>
      <c r="AG1637" s="58">
        <v>0</v>
      </c>
      <c r="AH1637" s="58">
        <v>0</v>
      </c>
      <c r="AI1637" s="58">
        <v>0</v>
      </c>
      <c r="AJ1637" s="58">
        <v>0</v>
      </c>
      <c r="AK1637" s="58">
        <v>0</v>
      </c>
      <c r="AL1637" s="58">
        <v>0</v>
      </c>
      <c r="AM1637" s="58">
        <v>0</v>
      </c>
      <c r="AN1637" s="58">
        <v>375.84</v>
      </c>
      <c r="AO1637" s="58">
        <v>0</v>
      </c>
      <c r="AP1637" s="58">
        <v>0</v>
      </c>
      <c r="AQ1637" s="58">
        <v>150</v>
      </c>
      <c r="AR1637" s="58">
        <v>0</v>
      </c>
      <c r="AS1637" s="58">
        <v>0</v>
      </c>
      <c r="AT1637" s="58">
        <v>0</v>
      </c>
      <c r="AU1637" s="58">
        <v>0</v>
      </c>
      <c r="AV1637" s="58">
        <v>0</v>
      </c>
      <c r="AW1637" s="58">
        <v>525.84</v>
      </c>
      <c r="AX1637" s="58">
        <v>0</v>
      </c>
      <c r="AY1637" s="58">
        <v>0</v>
      </c>
      <c r="AZ1637" s="58">
        <v>0</v>
      </c>
      <c r="BA1637" s="58">
        <v>-525.84</v>
      </c>
    </row>
    <row r="1638" spans="1:53">
      <c r="A1638" s="56">
        <v>202409</v>
      </c>
      <c r="B1638" s="56" t="s">
        <v>531</v>
      </c>
      <c r="C1638" s="56" t="s">
        <v>186</v>
      </c>
      <c r="D1638" s="56" t="s">
        <v>185</v>
      </c>
      <c r="E1638" s="62" t="str">
        <f>VLOOKUP(C1638,'[2]2024年门店-截止10.31'!A:C,3,0)</f>
        <v>已闭店</v>
      </c>
      <c r="F1638" s="63">
        <f>VLOOKUP(C1638,[2]面积!A:B,2,0)</f>
        <v>78</v>
      </c>
      <c r="G1638" s="57" t="str">
        <f>IF(OR(E1638="营业",E1638="装修中"),VLOOKUP(C1638,[2]当前组织架构!C:H,6,0),"")</f>
        <v/>
      </c>
      <c r="H1638" s="57" t="str">
        <f>IF(OR(E1638="营业",E1638="装修中"),VLOOKUP(C1638,[2]当前组织架构!C:H,5,0),"")</f>
        <v/>
      </c>
      <c r="I1638" s="58">
        <v>0</v>
      </c>
      <c r="J1638" s="58">
        <v>0</v>
      </c>
      <c r="K1638" s="58">
        <v>0</v>
      </c>
      <c r="L1638" s="58">
        <v>0</v>
      </c>
      <c r="M1638" s="58">
        <v>0</v>
      </c>
      <c r="N1638" s="58">
        <v>0</v>
      </c>
      <c r="O1638" s="58">
        <v>0</v>
      </c>
      <c r="P1638" s="58">
        <v>0</v>
      </c>
      <c r="Q1638" s="58">
        <v>0</v>
      </c>
      <c r="R1638" s="58">
        <v>0</v>
      </c>
      <c r="S1638" s="58">
        <v>0</v>
      </c>
      <c r="T1638" s="58">
        <v>0</v>
      </c>
      <c r="U1638" s="58">
        <v>0</v>
      </c>
      <c r="V1638" s="58">
        <v>0</v>
      </c>
      <c r="W1638" s="58">
        <v>0</v>
      </c>
      <c r="X1638" s="58">
        <v>0</v>
      </c>
      <c r="Y1638" s="58">
        <v>0</v>
      </c>
      <c r="Z1638" s="58">
        <v>0</v>
      </c>
      <c r="AA1638" s="58">
        <v>0</v>
      </c>
      <c r="AB1638" s="58">
        <v>0</v>
      </c>
      <c r="AC1638" s="58">
        <v>0</v>
      </c>
      <c r="AD1638" s="58">
        <v>0</v>
      </c>
      <c r="AE1638" s="58">
        <v>0</v>
      </c>
      <c r="AF1638" s="58">
        <v>0</v>
      </c>
      <c r="AG1638" s="58">
        <v>0</v>
      </c>
      <c r="AH1638" s="58">
        <v>0</v>
      </c>
      <c r="AI1638" s="58">
        <v>0</v>
      </c>
      <c r="AJ1638" s="58">
        <v>0</v>
      </c>
      <c r="AK1638" s="58">
        <v>0</v>
      </c>
      <c r="AL1638" s="58">
        <v>0</v>
      </c>
      <c r="AM1638" s="58">
        <v>0</v>
      </c>
      <c r="AN1638" s="58">
        <v>616.63</v>
      </c>
      <c r="AO1638" s="58">
        <v>0</v>
      </c>
      <c r="AP1638" s="58">
        <v>0</v>
      </c>
      <c r="AQ1638" s="58">
        <v>0</v>
      </c>
      <c r="AR1638" s="58">
        <v>0</v>
      </c>
      <c r="AS1638" s="58">
        <v>0</v>
      </c>
      <c r="AT1638" s="58">
        <v>0</v>
      </c>
      <c r="AU1638" s="58">
        <v>0</v>
      </c>
      <c r="AV1638" s="58">
        <v>0</v>
      </c>
      <c r="AW1638" s="58">
        <v>616.63</v>
      </c>
      <c r="AX1638" s="58">
        <v>0</v>
      </c>
      <c r="AY1638" s="58">
        <v>0</v>
      </c>
      <c r="AZ1638" s="58">
        <v>0</v>
      </c>
      <c r="BA1638" s="58">
        <v>-616.63</v>
      </c>
    </row>
    <row r="1639" spans="1:53">
      <c r="A1639" s="56">
        <v>202409</v>
      </c>
      <c r="B1639" s="56" t="s">
        <v>528</v>
      </c>
      <c r="C1639" s="56" t="s">
        <v>102</v>
      </c>
      <c r="D1639" s="56" t="s">
        <v>101</v>
      </c>
      <c r="E1639" s="62" t="str">
        <f>VLOOKUP(C1639,'[2]2024年门店-截止10.31'!A:C,3,0)</f>
        <v>已闭店</v>
      </c>
      <c r="F1639" s="63">
        <f>VLOOKUP(C1639,[2]面积!A:B,2,0)</f>
        <v>87.1</v>
      </c>
      <c r="G1639" s="57" t="str">
        <f>IF(OR(E1639="营业",E1639="装修中"),VLOOKUP(C1639,[2]当前组织架构!C:H,6,0),"")</f>
        <v/>
      </c>
      <c r="H1639" s="57" t="str">
        <f>IF(OR(E1639="营业",E1639="装修中"),VLOOKUP(C1639,[2]当前组织架构!C:H,5,0),"")</f>
        <v/>
      </c>
      <c r="I1639" s="58">
        <v>0</v>
      </c>
      <c r="J1639" s="58">
        <v>0</v>
      </c>
      <c r="K1639" s="58">
        <v>0</v>
      </c>
      <c r="L1639" s="58">
        <v>0</v>
      </c>
      <c r="M1639" s="58">
        <v>0</v>
      </c>
      <c r="N1639" s="58">
        <v>0</v>
      </c>
      <c r="O1639" s="58">
        <v>0</v>
      </c>
      <c r="P1639" s="58">
        <v>0</v>
      </c>
      <c r="Q1639" s="58">
        <v>0</v>
      </c>
      <c r="R1639" s="58">
        <v>0</v>
      </c>
      <c r="S1639" s="58">
        <v>0</v>
      </c>
      <c r="T1639" s="58">
        <v>0</v>
      </c>
      <c r="U1639" s="58">
        <v>3302.75</v>
      </c>
      <c r="V1639" s="58">
        <v>3302.75</v>
      </c>
      <c r="W1639" s="58">
        <v>-3302.75</v>
      </c>
      <c r="X1639" s="58">
        <v>0</v>
      </c>
      <c r="Y1639" s="58">
        <v>0</v>
      </c>
      <c r="Z1639" s="58">
        <v>0</v>
      </c>
      <c r="AA1639" s="58">
        <v>0</v>
      </c>
      <c r="AB1639" s="58">
        <v>0</v>
      </c>
      <c r="AC1639" s="58">
        <v>0</v>
      </c>
      <c r="AD1639" s="58">
        <v>0</v>
      </c>
      <c r="AE1639" s="58">
        <v>0</v>
      </c>
      <c r="AF1639" s="58">
        <v>0</v>
      </c>
      <c r="AG1639" s="58">
        <v>0</v>
      </c>
      <c r="AH1639" s="58">
        <v>0</v>
      </c>
      <c r="AI1639" s="58">
        <v>0</v>
      </c>
      <c r="AJ1639" s="58">
        <v>0</v>
      </c>
      <c r="AK1639" s="58">
        <v>0</v>
      </c>
      <c r="AL1639" s="58">
        <v>0</v>
      </c>
      <c r="AM1639" s="58">
        <v>0</v>
      </c>
      <c r="AN1639" s="58">
        <v>279.45999999999998</v>
      </c>
      <c r="AO1639" s="58">
        <v>0</v>
      </c>
      <c r="AP1639" s="58">
        <v>0</v>
      </c>
      <c r="AQ1639" s="58">
        <v>0</v>
      </c>
      <c r="AR1639" s="58">
        <v>0</v>
      </c>
      <c r="AS1639" s="58">
        <v>0</v>
      </c>
      <c r="AT1639" s="58">
        <v>0</v>
      </c>
      <c r="AU1639" s="58">
        <v>0</v>
      </c>
      <c r="AV1639" s="58">
        <v>0</v>
      </c>
      <c r="AW1639" s="58">
        <v>279.45999999999998</v>
      </c>
      <c r="AX1639" s="58">
        <v>0</v>
      </c>
      <c r="AY1639" s="58">
        <v>0</v>
      </c>
      <c r="AZ1639" s="58">
        <v>0</v>
      </c>
      <c r="BA1639" s="58">
        <v>-3582.21</v>
      </c>
    </row>
    <row r="1640" spans="1:53">
      <c r="A1640" s="56">
        <v>202409</v>
      </c>
      <c r="B1640" s="56" t="s">
        <v>528</v>
      </c>
      <c r="C1640" s="56" t="s">
        <v>53</v>
      </c>
      <c r="D1640" s="56" t="s">
        <v>52</v>
      </c>
      <c r="E1640" s="62" t="str">
        <f>VLOOKUP(C1640,'[2]2024年门店-截止10.31'!A:C,3,0)</f>
        <v>已闭店</v>
      </c>
      <c r="F1640" s="63">
        <f>VLOOKUP(C1640,[2]面积!A:B,2,0)</f>
        <v>80</v>
      </c>
      <c r="G1640" s="57" t="str">
        <f>IF(OR(E1640="营业",E1640="装修中"),VLOOKUP(C1640,[2]当前组织架构!C:H,6,0),"")</f>
        <v/>
      </c>
      <c r="H1640" s="57" t="str">
        <f>IF(OR(E1640="营业",E1640="装修中"),VLOOKUP(C1640,[2]当前组织架构!C:H,5,0),"")</f>
        <v/>
      </c>
      <c r="I1640" s="58">
        <v>0</v>
      </c>
      <c r="J1640" s="58">
        <v>0</v>
      </c>
      <c r="K1640" s="58">
        <v>0</v>
      </c>
      <c r="L1640" s="58">
        <v>0</v>
      </c>
      <c r="M1640" s="58">
        <v>0</v>
      </c>
      <c r="N1640" s="58">
        <v>0</v>
      </c>
      <c r="O1640" s="58">
        <v>0</v>
      </c>
      <c r="P1640" s="58">
        <v>0</v>
      </c>
      <c r="Q1640" s="58">
        <v>0</v>
      </c>
      <c r="R1640" s="58">
        <v>0</v>
      </c>
      <c r="S1640" s="58">
        <v>0</v>
      </c>
      <c r="T1640" s="58">
        <v>0</v>
      </c>
      <c r="U1640" s="58">
        <v>0</v>
      </c>
      <c r="V1640" s="58">
        <v>0</v>
      </c>
      <c r="W1640" s="58">
        <v>0</v>
      </c>
      <c r="X1640" s="58">
        <v>0</v>
      </c>
      <c r="Y1640" s="58">
        <v>0</v>
      </c>
      <c r="Z1640" s="58">
        <v>0</v>
      </c>
      <c r="AA1640" s="58">
        <v>0</v>
      </c>
      <c r="AB1640" s="58">
        <v>0</v>
      </c>
      <c r="AC1640" s="58">
        <v>0</v>
      </c>
      <c r="AD1640" s="58">
        <v>0</v>
      </c>
      <c r="AE1640" s="58">
        <v>0</v>
      </c>
      <c r="AF1640" s="58">
        <v>0</v>
      </c>
      <c r="AG1640" s="58">
        <v>0</v>
      </c>
      <c r="AH1640" s="58">
        <v>0</v>
      </c>
      <c r="AI1640" s="58">
        <v>600</v>
      </c>
      <c r="AJ1640" s="58">
        <v>0</v>
      </c>
      <c r="AK1640" s="58">
        <v>0</v>
      </c>
      <c r="AL1640" s="58">
        <v>0</v>
      </c>
      <c r="AM1640" s="58">
        <v>0</v>
      </c>
      <c r="AN1640" s="58">
        <v>193.71</v>
      </c>
      <c r="AO1640" s="58">
        <v>0</v>
      </c>
      <c r="AP1640" s="58">
        <v>0</v>
      </c>
      <c r="AQ1640" s="58">
        <v>0</v>
      </c>
      <c r="AR1640" s="58">
        <v>0</v>
      </c>
      <c r="AS1640" s="58">
        <v>0</v>
      </c>
      <c r="AT1640" s="58">
        <v>0</v>
      </c>
      <c r="AU1640" s="58">
        <v>0</v>
      </c>
      <c r="AV1640" s="58">
        <v>0</v>
      </c>
      <c r="AW1640" s="58">
        <v>793.71</v>
      </c>
      <c r="AX1640" s="58">
        <v>0</v>
      </c>
      <c r="AY1640" s="58">
        <v>0</v>
      </c>
      <c r="AZ1640" s="58">
        <v>0</v>
      </c>
      <c r="BA1640" s="58">
        <v>-793.71</v>
      </c>
    </row>
    <row r="1641" spans="1:53">
      <c r="A1641" s="56">
        <v>202409</v>
      </c>
      <c r="B1641" s="56" t="s">
        <v>528</v>
      </c>
      <c r="C1641" s="56" t="s">
        <v>248</v>
      </c>
      <c r="D1641" s="56" t="s">
        <v>247</v>
      </c>
      <c r="E1641" s="62" t="str">
        <f>VLOOKUP(C1641,'[2]2024年门店-截止10.31'!A:C,3,0)</f>
        <v>已闭店</v>
      </c>
      <c r="F1641" s="63">
        <f>VLOOKUP(C1641,[2]面积!A:B,2,0)</f>
        <v>81.34</v>
      </c>
      <c r="G1641" s="57" t="str">
        <f>IF(OR(E1641="营业",E1641="装修中"),VLOOKUP(C1641,[2]当前组织架构!C:H,6,0),"")</f>
        <v/>
      </c>
      <c r="H1641" s="57" t="str">
        <f>IF(OR(E1641="营业",E1641="装修中"),VLOOKUP(C1641,[2]当前组织架构!C:H,5,0),"")</f>
        <v/>
      </c>
      <c r="I1641" s="58">
        <v>0</v>
      </c>
      <c r="J1641" s="58">
        <v>0</v>
      </c>
      <c r="K1641" s="58">
        <v>0</v>
      </c>
      <c r="L1641" s="58">
        <v>0</v>
      </c>
      <c r="M1641" s="58">
        <v>0</v>
      </c>
      <c r="N1641" s="58">
        <v>0</v>
      </c>
      <c r="O1641" s="58">
        <v>0</v>
      </c>
      <c r="P1641" s="58">
        <v>0</v>
      </c>
      <c r="Q1641" s="58">
        <v>0</v>
      </c>
      <c r="R1641" s="58">
        <v>0</v>
      </c>
      <c r="S1641" s="58">
        <v>0</v>
      </c>
      <c r="T1641" s="58">
        <v>0</v>
      </c>
      <c r="U1641" s="58">
        <v>0</v>
      </c>
      <c r="V1641" s="58">
        <v>0</v>
      </c>
      <c r="W1641" s="58">
        <v>0</v>
      </c>
      <c r="X1641" s="58">
        <v>0</v>
      </c>
      <c r="Y1641" s="58">
        <v>0</v>
      </c>
      <c r="Z1641" s="58">
        <v>0</v>
      </c>
      <c r="AA1641" s="58">
        <v>0</v>
      </c>
      <c r="AB1641" s="58">
        <v>0</v>
      </c>
      <c r="AC1641" s="58">
        <v>0</v>
      </c>
      <c r="AD1641" s="58">
        <v>0</v>
      </c>
      <c r="AE1641" s="58">
        <v>0</v>
      </c>
      <c r="AF1641" s="58">
        <v>0</v>
      </c>
      <c r="AG1641" s="58">
        <v>0</v>
      </c>
      <c r="AH1641" s="58">
        <v>0</v>
      </c>
      <c r="AI1641" s="58">
        <v>0</v>
      </c>
      <c r="AJ1641" s="58">
        <v>0</v>
      </c>
      <c r="AK1641" s="58">
        <v>0</v>
      </c>
      <c r="AL1641" s="58">
        <v>0</v>
      </c>
      <c r="AM1641" s="58">
        <v>0</v>
      </c>
      <c r="AN1641" s="58">
        <v>192.57</v>
      </c>
      <c r="AO1641" s="58">
        <v>0</v>
      </c>
      <c r="AP1641" s="58">
        <v>0</v>
      </c>
      <c r="AQ1641" s="58">
        <v>0</v>
      </c>
      <c r="AR1641" s="58">
        <v>0</v>
      </c>
      <c r="AS1641" s="58">
        <v>0</v>
      </c>
      <c r="AT1641" s="58">
        <v>0</v>
      </c>
      <c r="AU1641" s="58">
        <v>0</v>
      </c>
      <c r="AV1641" s="58">
        <v>0</v>
      </c>
      <c r="AW1641" s="58">
        <v>192.57</v>
      </c>
      <c r="AX1641" s="58">
        <v>0</v>
      </c>
      <c r="AY1641" s="58">
        <v>0</v>
      </c>
      <c r="AZ1641" s="58">
        <v>0</v>
      </c>
      <c r="BA1641" s="58">
        <v>-192.57</v>
      </c>
    </row>
    <row r="1642" spans="1:53">
      <c r="A1642" s="56">
        <v>202409</v>
      </c>
      <c r="B1642" s="56" t="s">
        <v>528</v>
      </c>
      <c r="C1642" s="56" t="s">
        <v>270</v>
      </c>
      <c r="D1642" s="56" t="s">
        <v>269</v>
      </c>
      <c r="E1642" s="62" t="str">
        <f>VLOOKUP(C1642,'[2]2024年门店-截止10.31'!A:C,3,0)</f>
        <v>已闭店</v>
      </c>
      <c r="F1642" s="63">
        <f>VLOOKUP(C1642,[2]面积!A:B,2,0)</f>
        <v>177.86</v>
      </c>
      <c r="G1642" s="57" t="str">
        <f>IF(OR(E1642="营业",E1642="装修中"),VLOOKUP(C1642,[2]当前组织架构!C:H,6,0),"")</f>
        <v/>
      </c>
      <c r="H1642" s="57" t="str">
        <f>IF(OR(E1642="营业",E1642="装修中"),VLOOKUP(C1642,[2]当前组织架构!C:H,5,0),"")</f>
        <v/>
      </c>
      <c r="I1642" s="58">
        <v>0</v>
      </c>
      <c r="J1642" s="58">
        <v>0</v>
      </c>
      <c r="K1642" s="58">
        <v>0</v>
      </c>
      <c r="L1642" s="58">
        <v>0</v>
      </c>
      <c r="M1642" s="58">
        <v>0</v>
      </c>
      <c r="N1642" s="58">
        <v>0</v>
      </c>
      <c r="O1642" s="58">
        <v>0</v>
      </c>
      <c r="P1642" s="58">
        <v>0</v>
      </c>
      <c r="Q1642" s="58">
        <v>0</v>
      </c>
      <c r="R1642" s="58">
        <v>0</v>
      </c>
      <c r="S1642" s="58">
        <v>0</v>
      </c>
      <c r="T1642" s="58">
        <v>0</v>
      </c>
      <c r="U1642" s="58">
        <v>0</v>
      </c>
      <c r="V1642" s="58">
        <v>0</v>
      </c>
      <c r="W1642" s="58">
        <v>0</v>
      </c>
      <c r="X1642" s="58">
        <v>0</v>
      </c>
      <c r="Y1642" s="58">
        <v>0</v>
      </c>
      <c r="Z1642" s="58">
        <v>0</v>
      </c>
      <c r="AA1642" s="58">
        <v>0</v>
      </c>
      <c r="AB1642" s="58">
        <v>0</v>
      </c>
      <c r="AC1642" s="58">
        <v>0</v>
      </c>
      <c r="AD1642" s="58">
        <v>0</v>
      </c>
      <c r="AE1642" s="58">
        <v>0</v>
      </c>
      <c r="AF1642" s="58">
        <v>0</v>
      </c>
      <c r="AG1642" s="58">
        <v>0</v>
      </c>
      <c r="AH1642" s="58">
        <v>0</v>
      </c>
      <c r="AI1642" s="58">
        <v>0</v>
      </c>
      <c r="AJ1642" s="58">
        <v>0</v>
      </c>
      <c r="AK1642" s="58">
        <v>0</v>
      </c>
      <c r="AL1642" s="58">
        <v>0</v>
      </c>
      <c r="AM1642" s="58">
        <v>0</v>
      </c>
      <c r="AN1642" s="58">
        <v>424.7</v>
      </c>
      <c r="AO1642" s="58">
        <v>0</v>
      </c>
      <c r="AP1642" s="58">
        <v>0</v>
      </c>
      <c r="AQ1642" s="58">
        <v>0</v>
      </c>
      <c r="AR1642" s="58">
        <v>0</v>
      </c>
      <c r="AS1642" s="58">
        <v>0</v>
      </c>
      <c r="AT1642" s="58">
        <v>0</v>
      </c>
      <c r="AU1642" s="58">
        <v>0</v>
      </c>
      <c r="AV1642" s="58">
        <v>0</v>
      </c>
      <c r="AW1642" s="58">
        <v>424.7</v>
      </c>
      <c r="AX1642" s="58">
        <v>0</v>
      </c>
      <c r="AY1642" s="58">
        <v>0</v>
      </c>
      <c r="AZ1642" s="58">
        <v>0</v>
      </c>
      <c r="BA1642" s="58">
        <v>-424.7</v>
      </c>
    </row>
    <row r="1643" spans="1:53">
      <c r="A1643" s="56">
        <v>202409</v>
      </c>
      <c r="B1643" s="56" t="s">
        <v>528</v>
      </c>
      <c r="C1643" s="56" t="s">
        <v>62</v>
      </c>
      <c r="D1643" s="56" t="s">
        <v>61</v>
      </c>
      <c r="E1643" s="62" t="str">
        <f>VLOOKUP(C1643,'[2]2024年门店-截止10.31'!A:C,3,0)</f>
        <v>已闭店</v>
      </c>
      <c r="F1643" s="63">
        <f>VLOOKUP(C1643,[2]面积!A:B,2,0)</f>
        <v>153</v>
      </c>
      <c r="G1643" s="57" t="str">
        <f>IF(OR(E1643="营业",E1643="装修中"),VLOOKUP(C1643,[2]当前组织架构!C:H,6,0),"")</f>
        <v/>
      </c>
      <c r="H1643" s="57" t="str">
        <f>IF(OR(E1643="营业",E1643="装修中"),VLOOKUP(C1643,[2]当前组织架构!C:H,5,0),"")</f>
        <v/>
      </c>
      <c r="I1643" s="58">
        <v>0</v>
      </c>
      <c r="J1643" s="58">
        <v>0</v>
      </c>
      <c r="K1643" s="58">
        <v>0</v>
      </c>
      <c r="L1643" s="58">
        <v>0</v>
      </c>
      <c r="M1643" s="58">
        <v>0</v>
      </c>
      <c r="N1643" s="58">
        <v>0</v>
      </c>
      <c r="O1643" s="58">
        <v>0</v>
      </c>
      <c r="P1643" s="58">
        <v>0</v>
      </c>
      <c r="Q1643" s="58">
        <v>0</v>
      </c>
      <c r="R1643" s="58">
        <v>0</v>
      </c>
      <c r="S1643" s="58">
        <v>0</v>
      </c>
      <c r="T1643" s="58">
        <v>0</v>
      </c>
      <c r="U1643" s="58">
        <v>0</v>
      </c>
      <c r="V1643" s="58">
        <v>0</v>
      </c>
      <c r="W1643" s="58">
        <v>0</v>
      </c>
      <c r="X1643" s="58">
        <v>0</v>
      </c>
      <c r="Y1643" s="58">
        <v>0</v>
      </c>
      <c r="Z1643" s="58">
        <v>0</v>
      </c>
      <c r="AA1643" s="58">
        <v>0</v>
      </c>
      <c r="AB1643" s="58">
        <v>0</v>
      </c>
      <c r="AC1643" s="58">
        <v>0</v>
      </c>
      <c r="AD1643" s="58">
        <v>0</v>
      </c>
      <c r="AE1643" s="58">
        <v>0</v>
      </c>
      <c r="AF1643" s="58">
        <v>0</v>
      </c>
      <c r="AG1643" s="58">
        <v>0</v>
      </c>
      <c r="AH1643" s="58">
        <v>0</v>
      </c>
      <c r="AI1643" s="58">
        <v>0</v>
      </c>
      <c r="AJ1643" s="58">
        <v>0</v>
      </c>
      <c r="AK1643" s="58">
        <v>0</v>
      </c>
      <c r="AL1643" s="58">
        <v>0</v>
      </c>
      <c r="AM1643" s="58">
        <v>0</v>
      </c>
      <c r="AN1643" s="58">
        <v>218.96</v>
      </c>
      <c r="AO1643" s="58">
        <v>0</v>
      </c>
      <c r="AP1643" s="58">
        <v>0</v>
      </c>
      <c r="AQ1643" s="58">
        <v>0</v>
      </c>
      <c r="AR1643" s="58">
        <v>0</v>
      </c>
      <c r="AS1643" s="58">
        <v>0</v>
      </c>
      <c r="AT1643" s="58">
        <v>0</v>
      </c>
      <c r="AU1643" s="58">
        <v>0</v>
      </c>
      <c r="AV1643" s="58">
        <v>0</v>
      </c>
      <c r="AW1643" s="58">
        <v>218.96</v>
      </c>
      <c r="AX1643" s="58">
        <v>0</v>
      </c>
      <c r="AY1643" s="58">
        <v>0</v>
      </c>
      <c r="AZ1643" s="58">
        <v>0</v>
      </c>
      <c r="BA1643" s="58">
        <v>-218.96</v>
      </c>
    </row>
    <row r="1644" spans="1:53">
      <c r="A1644" s="56">
        <v>202409</v>
      </c>
      <c r="B1644" s="56" t="s">
        <v>528</v>
      </c>
      <c r="C1644" s="56" t="s">
        <v>118</v>
      </c>
      <c r="D1644" s="56" t="s">
        <v>117</v>
      </c>
      <c r="E1644" s="62" t="str">
        <f>VLOOKUP(C1644,'[2]2024年门店-截止10.31'!A:C,3,0)</f>
        <v>已闭店</v>
      </c>
      <c r="F1644" s="63">
        <f>VLOOKUP(C1644,[2]面积!A:B,2,0)</f>
        <v>98</v>
      </c>
      <c r="G1644" s="57" t="str">
        <f>IF(OR(E1644="营业",E1644="装修中"),VLOOKUP(C1644,[2]当前组织架构!C:H,6,0),"")</f>
        <v/>
      </c>
      <c r="H1644" s="57" t="str">
        <f>IF(OR(E1644="营业",E1644="装修中"),VLOOKUP(C1644,[2]当前组织架构!C:H,5,0),"")</f>
        <v/>
      </c>
      <c r="I1644" s="58">
        <v>0</v>
      </c>
      <c r="J1644" s="58">
        <v>0</v>
      </c>
      <c r="K1644" s="58">
        <v>0</v>
      </c>
      <c r="L1644" s="58">
        <v>0</v>
      </c>
      <c r="M1644" s="58">
        <v>0</v>
      </c>
      <c r="N1644" s="58">
        <v>0</v>
      </c>
      <c r="O1644" s="58">
        <v>0</v>
      </c>
      <c r="P1644" s="58">
        <v>0</v>
      </c>
      <c r="Q1644" s="58">
        <v>0</v>
      </c>
      <c r="R1644" s="58">
        <v>0</v>
      </c>
      <c r="S1644" s="58">
        <v>0</v>
      </c>
      <c r="T1644" s="58">
        <v>0</v>
      </c>
      <c r="U1644" s="58">
        <v>0</v>
      </c>
      <c r="V1644" s="58">
        <v>0</v>
      </c>
      <c r="W1644" s="58">
        <v>0</v>
      </c>
      <c r="X1644" s="58">
        <v>0</v>
      </c>
      <c r="Y1644" s="58">
        <v>0</v>
      </c>
      <c r="Z1644" s="58">
        <v>0</v>
      </c>
      <c r="AA1644" s="58">
        <v>0</v>
      </c>
      <c r="AB1644" s="58">
        <v>0</v>
      </c>
      <c r="AC1644" s="58">
        <v>0</v>
      </c>
      <c r="AD1644" s="58">
        <v>0</v>
      </c>
      <c r="AE1644" s="58">
        <v>0</v>
      </c>
      <c r="AF1644" s="58">
        <v>0</v>
      </c>
      <c r="AG1644" s="58">
        <v>0</v>
      </c>
      <c r="AH1644" s="58">
        <v>0</v>
      </c>
      <c r="AI1644" s="58">
        <v>0</v>
      </c>
      <c r="AJ1644" s="58">
        <v>0</v>
      </c>
      <c r="AK1644" s="58">
        <v>0</v>
      </c>
      <c r="AL1644" s="58">
        <v>0</v>
      </c>
      <c r="AM1644" s="58">
        <v>0</v>
      </c>
      <c r="AN1644" s="58">
        <v>383.27</v>
      </c>
      <c r="AO1644" s="58">
        <v>0</v>
      </c>
      <c r="AP1644" s="58">
        <v>0</v>
      </c>
      <c r="AQ1644" s="58">
        <v>0</v>
      </c>
      <c r="AR1644" s="58">
        <v>0</v>
      </c>
      <c r="AS1644" s="58">
        <v>0</v>
      </c>
      <c r="AT1644" s="58">
        <v>0</v>
      </c>
      <c r="AU1644" s="58">
        <v>0</v>
      </c>
      <c r="AV1644" s="58">
        <v>0</v>
      </c>
      <c r="AW1644" s="58">
        <v>383.27</v>
      </c>
      <c r="AX1644" s="58">
        <v>0</v>
      </c>
      <c r="AY1644" s="58">
        <v>0</v>
      </c>
      <c r="AZ1644" s="58">
        <v>0</v>
      </c>
      <c r="BA1644" s="58">
        <v>-383.27</v>
      </c>
    </row>
    <row r="1645" spans="1:53">
      <c r="A1645" s="56">
        <v>202409</v>
      </c>
      <c r="B1645" s="56" t="s">
        <v>528</v>
      </c>
      <c r="C1645" s="56" t="s">
        <v>126</v>
      </c>
      <c r="D1645" s="56" t="s">
        <v>125</v>
      </c>
      <c r="E1645" s="62" t="str">
        <f>VLOOKUP(C1645,'[2]2024年门店-截止10.31'!A:C,3,0)</f>
        <v>已闭店</v>
      </c>
      <c r="F1645" s="63">
        <f>VLOOKUP(C1645,[2]面积!A:B,2,0)</f>
        <v>86.54</v>
      </c>
      <c r="G1645" s="57" t="str">
        <f>IF(OR(E1645="营业",E1645="装修中"),VLOOKUP(C1645,[2]当前组织架构!C:H,6,0),"")</f>
        <v/>
      </c>
      <c r="H1645" s="57" t="str">
        <f>IF(OR(E1645="营业",E1645="装修中"),VLOOKUP(C1645,[2]当前组织架构!C:H,5,0),"")</f>
        <v/>
      </c>
      <c r="I1645" s="58">
        <v>0</v>
      </c>
      <c r="J1645" s="58">
        <v>0</v>
      </c>
      <c r="K1645" s="58">
        <v>0</v>
      </c>
      <c r="L1645" s="58">
        <v>0</v>
      </c>
      <c r="M1645" s="58">
        <v>0</v>
      </c>
      <c r="N1645" s="58">
        <v>0</v>
      </c>
      <c r="O1645" s="58">
        <v>0</v>
      </c>
      <c r="P1645" s="58">
        <v>0</v>
      </c>
      <c r="Q1645" s="58">
        <v>0</v>
      </c>
      <c r="R1645" s="58">
        <v>0</v>
      </c>
      <c r="S1645" s="58">
        <v>0</v>
      </c>
      <c r="T1645" s="58">
        <v>0</v>
      </c>
      <c r="U1645" s="58">
        <v>0</v>
      </c>
      <c r="V1645" s="58">
        <v>0</v>
      </c>
      <c r="W1645" s="58">
        <v>0</v>
      </c>
      <c r="X1645" s="58">
        <v>0</v>
      </c>
      <c r="Y1645" s="58">
        <v>0</v>
      </c>
      <c r="Z1645" s="58">
        <v>0</v>
      </c>
      <c r="AA1645" s="58">
        <v>0</v>
      </c>
      <c r="AB1645" s="58">
        <v>0</v>
      </c>
      <c r="AC1645" s="58">
        <v>0</v>
      </c>
      <c r="AD1645" s="58">
        <v>0</v>
      </c>
      <c r="AE1645" s="58">
        <v>0</v>
      </c>
      <c r="AF1645" s="58">
        <v>0</v>
      </c>
      <c r="AG1645" s="58">
        <v>0</v>
      </c>
      <c r="AH1645" s="58">
        <v>0</v>
      </c>
      <c r="AI1645" s="58">
        <v>0</v>
      </c>
      <c r="AJ1645" s="58">
        <v>0</v>
      </c>
      <c r="AK1645" s="58">
        <v>0</v>
      </c>
      <c r="AL1645" s="58">
        <v>0</v>
      </c>
      <c r="AM1645" s="58">
        <v>0</v>
      </c>
      <c r="AN1645" s="58">
        <v>490.63</v>
      </c>
      <c r="AO1645" s="58">
        <v>0</v>
      </c>
      <c r="AP1645" s="58">
        <v>0</v>
      </c>
      <c r="AQ1645" s="58">
        <v>0</v>
      </c>
      <c r="AR1645" s="58">
        <v>0</v>
      </c>
      <c r="AS1645" s="58">
        <v>0</v>
      </c>
      <c r="AT1645" s="58">
        <v>0</v>
      </c>
      <c r="AU1645" s="58">
        <v>0</v>
      </c>
      <c r="AV1645" s="58">
        <v>0</v>
      </c>
      <c r="AW1645" s="58">
        <v>490.63</v>
      </c>
      <c r="AX1645" s="58">
        <v>0</v>
      </c>
      <c r="AY1645" s="58">
        <v>0</v>
      </c>
      <c r="AZ1645" s="58">
        <v>0</v>
      </c>
      <c r="BA1645" s="58">
        <v>-490.63</v>
      </c>
    </row>
    <row r="1646" spans="1:53">
      <c r="A1646" s="56">
        <v>202409</v>
      </c>
      <c r="B1646" s="56" t="s">
        <v>532</v>
      </c>
      <c r="C1646" s="56" t="s">
        <v>232</v>
      </c>
      <c r="D1646" s="56" t="s">
        <v>231</v>
      </c>
      <c r="E1646" s="62" t="str">
        <f>VLOOKUP(C1646,'[2]2024年门店-截止10.31'!A:C,3,0)</f>
        <v>已闭店</v>
      </c>
      <c r="F1646" s="63">
        <f>VLOOKUP(C1646,[2]面积!A:B,2,0)</f>
        <v>110</v>
      </c>
      <c r="G1646" s="57" t="str">
        <f>IF(OR(E1646="营业",E1646="装修中"),VLOOKUP(C1646,[2]当前组织架构!C:H,6,0),"")</f>
        <v/>
      </c>
      <c r="H1646" s="57" t="str">
        <f>IF(OR(E1646="营业",E1646="装修中"),VLOOKUP(C1646,[2]当前组织架构!C:H,5,0),"")</f>
        <v/>
      </c>
      <c r="I1646" s="58">
        <v>0</v>
      </c>
      <c r="J1646" s="58">
        <v>0</v>
      </c>
      <c r="K1646" s="58">
        <v>0</v>
      </c>
      <c r="L1646" s="58">
        <v>0</v>
      </c>
      <c r="M1646" s="58">
        <v>0</v>
      </c>
      <c r="N1646" s="58">
        <v>0</v>
      </c>
      <c r="O1646" s="58">
        <v>0</v>
      </c>
      <c r="P1646" s="58">
        <v>0</v>
      </c>
      <c r="Q1646" s="58">
        <v>0</v>
      </c>
      <c r="R1646" s="58">
        <v>0</v>
      </c>
      <c r="S1646" s="58">
        <v>0</v>
      </c>
      <c r="T1646" s="58">
        <v>0</v>
      </c>
      <c r="U1646" s="58">
        <v>0</v>
      </c>
      <c r="V1646" s="58">
        <v>0</v>
      </c>
      <c r="W1646" s="58">
        <v>0</v>
      </c>
      <c r="X1646" s="58">
        <v>0</v>
      </c>
      <c r="Y1646" s="58">
        <v>0</v>
      </c>
      <c r="Z1646" s="58">
        <v>0</v>
      </c>
      <c r="AA1646" s="58">
        <v>0</v>
      </c>
      <c r="AB1646" s="58">
        <v>0</v>
      </c>
      <c r="AC1646" s="58">
        <v>0</v>
      </c>
      <c r="AD1646" s="58">
        <v>0</v>
      </c>
      <c r="AE1646" s="58">
        <v>0</v>
      </c>
      <c r="AF1646" s="58">
        <v>0</v>
      </c>
      <c r="AG1646" s="58">
        <v>0</v>
      </c>
      <c r="AH1646" s="58">
        <v>0</v>
      </c>
      <c r="AI1646" s="58">
        <v>0</v>
      </c>
      <c r="AJ1646" s="58">
        <v>0</v>
      </c>
      <c r="AK1646" s="58">
        <v>0</v>
      </c>
      <c r="AL1646" s="58">
        <v>0</v>
      </c>
      <c r="AM1646" s="58">
        <v>0</v>
      </c>
      <c r="AN1646" s="58">
        <v>918.07</v>
      </c>
      <c r="AO1646" s="58">
        <v>0</v>
      </c>
      <c r="AP1646" s="58">
        <v>0</v>
      </c>
      <c r="AQ1646" s="58">
        <v>0</v>
      </c>
      <c r="AR1646" s="58">
        <v>0</v>
      </c>
      <c r="AS1646" s="58">
        <v>0</v>
      </c>
      <c r="AT1646" s="58">
        <v>0</v>
      </c>
      <c r="AU1646" s="58">
        <v>0</v>
      </c>
      <c r="AV1646" s="58">
        <v>0</v>
      </c>
      <c r="AW1646" s="58">
        <v>918.07</v>
      </c>
      <c r="AX1646" s="58">
        <v>0</v>
      </c>
      <c r="AY1646" s="58">
        <v>0</v>
      </c>
      <c r="AZ1646" s="58">
        <v>0</v>
      </c>
      <c r="BA1646" s="58">
        <v>-918.07</v>
      </c>
    </row>
    <row r="1647" spans="1:53">
      <c r="A1647" s="56">
        <v>202409</v>
      </c>
      <c r="B1647" s="56" t="s">
        <v>528</v>
      </c>
      <c r="C1647" s="56" t="s">
        <v>290</v>
      </c>
      <c r="D1647" s="56" t="s">
        <v>289</v>
      </c>
      <c r="E1647" s="62" t="str">
        <f>VLOOKUP(C1647,'[2]2024年门店-截止10.31'!A:C,3,0)</f>
        <v>已闭店</v>
      </c>
      <c r="F1647" s="63">
        <f>VLOOKUP(C1647,[2]面积!A:B,2,0)</f>
        <v>51</v>
      </c>
      <c r="G1647" s="57" t="str">
        <f>IF(OR(E1647="营业",E1647="装修中"),VLOOKUP(C1647,[2]当前组织架构!C:H,6,0),"")</f>
        <v/>
      </c>
      <c r="H1647" s="57" t="str">
        <f>IF(OR(E1647="营业",E1647="装修中"),VLOOKUP(C1647,[2]当前组织架构!C:H,5,0),"")</f>
        <v/>
      </c>
      <c r="I1647" s="58">
        <v>0</v>
      </c>
      <c r="J1647" s="58">
        <v>0</v>
      </c>
      <c r="K1647" s="58">
        <v>0</v>
      </c>
      <c r="L1647" s="58">
        <v>0</v>
      </c>
      <c r="M1647" s="58">
        <v>0</v>
      </c>
      <c r="N1647" s="58">
        <v>0</v>
      </c>
      <c r="O1647" s="58">
        <v>0</v>
      </c>
      <c r="P1647" s="58">
        <v>0</v>
      </c>
      <c r="Q1647" s="58">
        <v>0</v>
      </c>
      <c r="R1647" s="58">
        <v>0</v>
      </c>
      <c r="S1647" s="58">
        <v>0</v>
      </c>
      <c r="T1647" s="58">
        <v>0</v>
      </c>
      <c r="U1647" s="58">
        <v>0</v>
      </c>
      <c r="V1647" s="58">
        <v>0</v>
      </c>
      <c r="W1647" s="58">
        <v>0</v>
      </c>
      <c r="X1647" s="58">
        <v>0</v>
      </c>
      <c r="Y1647" s="58">
        <v>0</v>
      </c>
      <c r="Z1647" s="58">
        <v>0</v>
      </c>
      <c r="AA1647" s="58">
        <v>0</v>
      </c>
      <c r="AB1647" s="58">
        <v>0</v>
      </c>
      <c r="AC1647" s="58">
        <v>0</v>
      </c>
      <c r="AD1647" s="58">
        <v>0</v>
      </c>
      <c r="AE1647" s="58">
        <v>0</v>
      </c>
      <c r="AF1647" s="58">
        <v>0</v>
      </c>
      <c r="AG1647" s="58">
        <v>0</v>
      </c>
      <c r="AH1647" s="58">
        <v>0</v>
      </c>
      <c r="AI1647" s="58">
        <v>0</v>
      </c>
      <c r="AJ1647" s="58">
        <v>0</v>
      </c>
      <c r="AK1647" s="58">
        <v>0</v>
      </c>
      <c r="AL1647" s="58">
        <v>0</v>
      </c>
      <c r="AM1647" s="58">
        <v>0</v>
      </c>
      <c r="AN1647" s="58">
        <v>260.58999999999997</v>
      </c>
      <c r="AO1647" s="58">
        <v>0</v>
      </c>
      <c r="AP1647" s="58">
        <v>0</v>
      </c>
      <c r="AQ1647" s="58">
        <v>0</v>
      </c>
      <c r="AR1647" s="58">
        <v>0</v>
      </c>
      <c r="AS1647" s="58">
        <v>0</v>
      </c>
      <c r="AT1647" s="58">
        <v>0</v>
      </c>
      <c r="AU1647" s="58">
        <v>0</v>
      </c>
      <c r="AV1647" s="58">
        <v>0</v>
      </c>
      <c r="AW1647" s="58">
        <v>260.58999999999997</v>
      </c>
      <c r="AX1647" s="58">
        <v>0</v>
      </c>
      <c r="AY1647" s="58">
        <v>0</v>
      </c>
      <c r="AZ1647" s="58">
        <v>0</v>
      </c>
      <c r="BA1647" s="58">
        <v>-260.58999999999997</v>
      </c>
    </row>
    <row r="1648" spans="1:53">
      <c r="A1648" s="56">
        <v>202409</v>
      </c>
      <c r="B1648" s="56" t="s">
        <v>528</v>
      </c>
      <c r="C1648" s="56" t="s">
        <v>98</v>
      </c>
      <c r="D1648" s="56" t="s">
        <v>97</v>
      </c>
      <c r="E1648" s="62" t="str">
        <f>VLOOKUP(C1648,'[2]2024年门店-截止10.31'!A:C,3,0)</f>
        <v>已闭店</v>
      </c>
      <c r="F1648" s="63">
        <f>VLOOKUP(C1648,[2]面积!A:B,2,0)</f>
        <v>83.49</v>
      </c>
      <c r="G1648" s="57" t="str">
        <f>IF(OR(E1648="营业",E1648="装修中"),VLOOKUP(C1648,[2]当前组织架构!C:H,6,0),"")</f>
        <v/>
      </c>
      <c r="H1648" s="57" t="str">
        <f>IF(OR(E1648="营业",E1648="装修中"),VLOOKUP(C1648,[2]当前组织架构!C:H,5,0),"")</f>
        <v/>
      </c>
      <c r="I1648" s="58">
        <v>0</v>
      </c>
      <c r="J1648" s="58">
        <v>0</v>
      </c>
      <c r="K1648" s="58">
        <v>0</v>
      </c>
      <c r="L1648" s="58">
        <v>0</v>
      </c>
      <c r="M1648" s="58">
        <v>0</v>
      </c>
      <c r="N1648" s="58">
        <v>0</v>
      </c>
      <c r="O1648" s="58">
        <v>0</v>
      </c>
      <c r="P1648" s="58">
        <v>0</v>
      </c>
      <c r="Q1648" s="58">
        <v>0</v>
      </c>
      <c r="R1648" s="58">
        <v>0</v>
      </c>
      <c r="S1648" s="58">
        <v>0</v>
      </c>
      <c r="T1648" s="58">
        <v>0</v>
      </c>
      <c r="U1648" s="58">
        <v>0</v>
      </c>
      <c r="V1648" s="58">
        <v>0</v>
      </c>
      <c r="W1648" s="58">
        <v>0</v>
      </c>
      <c r="X1648" s="58">
        <v>0</v>
      </c>
      <c r="Y1648" s="58">
        <v>0</v>
      </c>
      <c r="Z1648" s="58">
        <v>0</v>
      </c>
      <c r="AA1648" s="58">
        <v>0</v>
      </c>
      <c r="AB1648" s="58">
        <v>0</v>
      </c>
      <c r="AC1648" s="58">
        <v>0</v>
      </c>
      <c r="AD1648" s="58">
        <v>0</v>
      </c>
      <c r="AE1648" s="58">
        <v>0</v>
      </c>
      <c r="AF1648" s="58">
        <v>0</v>
      </c>
      <c r="AG1648" s="58">
        <v>0</v>
      </c>
      <c r="AH1648" s="58">
        <v>0</v>
      </c>
      <c r="AI1648" s="58">
        <v>0</v>
      </c>
      <c r="AJ1648" s="58">
        <v>0</v>
      </c>
      <c r="AK1648" s="58">
        <v>0</v>
      </c>
      <c r="AL1648" s="58">
        <v>0</v>
      </c>
      <c r="AM1648" s="58">
        <v>0</v>
      </c>
      <c r="AN1648" s="58">
        <v>385.07</v>
      </c>
      <c r="AO1648" s="58">
        <v>0</v>
      </c>
      <c r="AP1648" s="58">
        <v>0</v>
      </c>
      <c r="AQ1648" s="58">
        <v>0</v>
      </c>
      <c r="AR1648" s="58">
        <v>0</v>
      </c>
      <c r="AS1648" s="58">
        <v>0</v>
      </c>
      <c r="AT1648" s="58">
        <v>0</v>
      </c>
      <c r="AU1648" s="58">
        <v>0</v>
      </c>
      <c r="AV1648" s="58">
        <v>0</v>
      </c>
      <c r="AW1648" s="58">
        <v>385.07</v>
      </c>
      <c r="AX1648" s="58">
        <v>0</v>
      </c>
      <c r="AY1648" s="58">
        <v>0</v>
      </c>
      <c r="AZ1648" s="58">
        <v>0</v>
      </c>
      <c r="BA1648" s="58">
        <v>-385.07</v>
      </c>
    </row>
    <row r="1649" spans="1:53">
      <c r="A1649" s="56">
        <v>202409</v>
      </c>
      <c r="B1649" s="56" t="s">
        <v>528</v>
      </c>
      <c r="C1649" s="56" t="s">
        <v>445</v>
      </c>
      <c r="D1649" s="56" t="s">
        <v>121</v>
      </c>
      <c r="E1649" s="62" t="str">
        <f>VLOOKUP(C1649,'[2]2024年门店-截止10.31'!A:C,3,0)</f>
        <v>已闭店</v>
      </c>
      <c r="F1649" s="63">
        <f>VLOOKUP(C1649,[2]面积!A:B,2,0)</f>
        <v>80</v>
      </c>
      <c r="G1649" s="57" t="str">
        <f>IF(OR(E1649="营业",E1649="装修中"),VLOOKUP(C1649,[2]当前组织架构!C:H,6,0),"")</f>
        <v/>
      </c>
      <c r="H1649" s="57" t="str">
        <f>IF(OR(E1649="营业",E1649="装修中"),VLOOKUP(C1649,[2]当前组织架构!C:H,5,0),"")</f>
        <v/>
      </c>
      <c r="I1649" s="58">
        <v>0</v>
      </c>
      <c r="J1649" s="58">
        <v>0</v>
      </c>
      <c r="K1649" s="58">
        <v>0</v>
      </c>
      <c r="L1649" s="58">
        <v>0</v>
      </c>
      <c r="M1649" s="58">
        <v>0</v>
      </c>
      <c r="N1649" s="58">
        <v>0</v>
      </c>
      <c r="O1649" s="58">
        <v>0</v>
      </c>
      <c r="P1649" s="58">
        <v>0</v>
      </c>
      <c r="Q1649" s="58">
        <v>0</v>
      </c>
      <c r="R1649" s="58">
        <v>0</v>
      </c>
      <c r="S1649" s="58">
        <v>0</v>
      </c>
      <c r="T1649" s="58">
        <v>0</v>
      </c>
      <c r="U1649" s="58">
        <v>0</v>
      </c>
      <c r="V1649" s="58">
        <v>0</v>
      </c>
      <c r="W1649" s="58">
        <v>0</v>
      </c>
      <c r="X1649" s="58">
        <v>0</v>
      </c>
      <c r="Y1649" s="58">
        <v>0</v>
      </c>
      <c r="Z1649" s="58">
        <v>0</v>
      </c>
      <c r="AA1649" s="58">
        <v>0</v>
      </c>
      <c r="AB1649" s="58">
        <v>0</v>
      </c>
      <c r="AC1649" s="58">
        <v>0</v>
      </c>
      <c r="AD1649" s="58">
        <v>0</v>
      </c>
      <c r="AE1649" s="58">
        <v>0</v>
      </c>
      <c r="AF1649" s="58">
        <v>0</v>
      </c>
      <c r="AG1649" s="58">
        <v>0</v>
      </c>
      <c r="AH1649" s="58">
        <v>0</v>
      </c>
      <c r="AI1649" s="58">
        <v>0</v>
      </c>
      <c r="AJ1649" s="58">
        <v>0</v>
      </c>
      <c r="AK1649" s="58">
        <v>0</v>
      </c>
      <c r="AL1649" s="58">
        <v>0</v>
      </c>
      <c r="AM1649" s="58">
        <v>0</v>
      </c>
      <c r="AN1649" s="58">
        <v>248.66</v>
      </c>
      <c r="AO1649" s="58">
        <v>0</v>
      </c>
      <c r="AP1649" s="58">
        <v>0</v>
      </c>
      <c r="AQ1649" s="58">
        <v>0</v>
      </c>
      <c r="AR1649" s="58">
        <v>0</v>
      </c>
      <c r="AS1649" s="58">
        <v>0</v>
      </c>
      <c r="AT1649" s="58">
        <v>0</v>
      </c>
      <c r="AU1649" s="58">
        <v>0</v>
      </c>
      <c r="AV1649" s="58">
        <v>0</v>
      </c>
      <c r="AW1649" s="58">
        <v>248.66</v>
      </c>
      <c r="AX1649" s="58">
        <v>0</v>
      </c>
      <c r="AY1649" s="58">
        <v>0</v>
      </c>
      <c r="AZ1649" s="58">
        <v>0</v>
      </c>
      <c r="BA1649" s="58">
        <v>-248.66</v>
      </c>
    </row>
    <row r="1650" spans="1:53">
      <c r="A1650" s="56">
        <v>202409</v>
      </c>
      <c r="B1650" s="56" t="s">
        <v>531</v>
      </c>
      <c r="C1650" s="56" t="s">
        <v>226</v>
      </c>
      <c r="D1650" s="56" t="s">
        <v>225</v>
      </c>
      <c r="E1650" s="62" t="str">
        <f>VLOOKUP(C1650,'[2]2024年门店-截止10.31'!A:C,3,0)</f>
        <v>已闭店</v>
      </c>
      <c r="F1650" s="63">
        <f>VLOOKUP(C1650,[2]面积!A:B,2,0)</f>
        <v>76</v>
      </c>
      <c r="G1650" s="57" t="str">
        <f>IF(OR(E1650="营业",E1650="装修中"),VLOOKUP(C1650,[2]当前组织架构!C:H,6,0),"")</f>
        <v/>
      </c>
      <c r="H1650" s="57" t="str">
        <f>IF(OR(E1650="营业",E1650="装修中"),VLOOKUP(C1650,[2]当前组织架构!C:H,5,0),"")</f>
        <v/>
      </c>
      <c r="I1650" s="58">
        <v>0</v>
      </c>
      <c r="J1650" s="58">
        <v>0</v>
      </c>
      <c r="K1650" s="58">
        <v>0</v>
      </c>
      <c r="L1650" s="58">
        <v>0</v>
      </c>
      <c r="M1650" s="58">
        <v>0</v>
      </c>
      <c r="N1650" s="58">
        <v>0</v>
      </c>
      <c r="O1650" s="58">
        <v>0</v>
      </c>
      <c r="P1650" s="58">
        <v>0</v>
      </c>
      <c r="Q1650" s="58">
        <v>0</v>
      </c>
      <c r="R1650" s="58">
        <v>0</v>
      </c>
      <c r="S1650" s="58">
        <v>0</v>
      </c>
      <c r="T1650" s="58">
        <v>0</v>
      </c>
      <c r="U1650" s="58">
        <v>0</v>
      </c>
      <c r="V1650" s="58">
        <v>0</v>
      </c>
      <c r="W1650" s="58">
        <v>0</v>
      </c>
      <c r="X1650" s="58">
        <v>0</v>
      </c>
      <c r="Y1650" s="58">
        <v>0</v>
      </c>
      <c r="Z1650" s="58">
        <v>0</v>
      </c>
      <c r="AA1650" s="58">
        <v>0</v>
      </c>
      <c r="AB1650" s="58">
        <v>0</v>
      </c>
      <c r="AC1650" s="58">
        <v>0</v>
      </c>
      <c r="AD1650" s="58">
        <v>0</v>
      </c>
      <c r="AE1650" s="58">
        <v>0</v>
      </c>
      <c r="AF1650" s="58">
        <v>0</v>
      </c>
      <c r="AG1650" s="58">
        <v>0</v>
      </c>
      <c r="AH1650" s="58">
        <v>0</v>
      </c>
      <c r="AI1650" s="58">
        <v>0</v>
      </c>
      <c r="AJ1650" s="58">
        <v>0</v>
      </c>
      <c r="AK1650" s="58">
        <v>0</v>
      </c>
      <c r="AL1650" s="58">
        <v>0</v>
      </c>
      <c r="AM1650" s="58">
        <v>0</v>
      </c>
      <c r="AN1650" s="58">
        <v>151.09</v>
      </c>
      <c r="AO1650" s="58">
        <v>0</v>
      </c>
      <c r="AP1650" s="58">
        <v>0</v>
      </c>
      <c r="AQ1650" s="58">
        <v>0</v>
      </c>
      <c r="AR1650" s="58">
        <v>0</v>
      </c>
      <c r="AS1650" s="58">
        <v>0</v>
      </c>
      <c r="AT1650" s="58">
        <v>0</v>
      </c>
      <c r="AU1650" s="58">
        <v>0</v>
      </c>
      <c r="AV1650" s="58">
        <v>0</v>
      </c>
      <c r="AW1650" s="58">
        <v>151.09</v>
      </c>
      <c r="AX1650" s="58">
        <v>0</v>
      </c>
      <c r="AY1650" s="58">
        <v>0</v>
      </c>
      <c r="AZ1650" s="58">
        <v>0</v>
      </c>
      <c r="BA1650" s="58">
        <v>-151.09</v>
      </c>
    </row>
    <row r="1651" spans="1:53">
      <c r="A1651" s="56">
        <v>202409</v>
      </c>
      <c r="B1651" s="56" t="s">
        <v>528</v>
      </c>
      <c r="C1651" s="56" t="s">
        <v>529</v>
      </c>
      <c r="D1651" s="56" t="s">
        <v>530</v>
      </c>
      <c r="E1651" s="62" t="str">
        <f>VLOOKUP(C1651,'[2]2024年门店-截止10.31'!A:C,3,0)</f>
        <v>已闭店</v>
      </c>
      <c r="F1651" s="63">
        <f>VLOOKUP(C1651,[2]面积!A:B,2,0)</f>
        <v>74</v>
      </c>
      <c r="G1651" s="57" t="str">
        <f>IF(OR(E1651="营业",E1651="装修中"),VLOOKUP(C1651,[2]当前组织架构!C:H,6,0),"")</f>
        <v/>
      </c>
      <c r="H1651" s="57" t="str">
        <f>IF(OR(E1651="营业",E1651="装修中"),VLOOKUP(C1651,[2]当前组织架构!C:H,5,0),"")</f>
        <v/>
      </c>
      <c r="I1651" s="58">
        <v>0</v>
      </c>
      <c r="J1651" s="58">
        <v>0</v>
      </c>
      <c r="K1651" s="58">
        <v>0</v>
      </c>
      <c r="L1651" s="58">
        <v>0</v>
      </c>
      <c r="M1651" s="58">
        <v>0</v>
      </c>
      <c r="N1651" s="58">
        <v>0</v>
      </c>
      <c r="O1651" s="58">
        <v>0</v>
      </c>
      <c r="P1651" s="58">
        <v>0</v>
      </c>
      <c r="Q1651" s="58">
        <v>0</v>
      </c>
      <c r="R1651" s="58">
        <v>0</v>
      </c>
      <c r="S1651" s="58">
        <v>0</v>
      </c>
      <c r="T1651" s="58">
        <v>0</v>
      </c>
      <c r="U1651" s="58">
        <v>0</v>
      </c>
      <c r="V1651" s="58">
        <v>0</v>
      </c>
      <c r="W1651" s="58">
        <v>0</v>
      </c>
      <c r="X1651" s="58">
        <v>0</v>
      </c>
      <c r="Y1651" s="58">
        <v>0</v>
      </c>
      <c r="Z1651" s="58">
        <v>0</v>
      </c>
      <c r="AA1651" s="58">
        <v>0</v>
      </c>
      <c r="AB1651" s="58">
        <v>0</v>
      </c>
      <c r="AC1651" s="58">
        <v>0</v>
      </c>
      <c r="AD1651" s="58">
        <v>0</v>
      </c>
      <c r="AE1651" s="58">
        <v>0</v>
      </c>
      <c r="AF1651" s="58">
        <v>0</v>
      </c>
      <c r="AG1651" s="58">
        <v>0</v>
      </c>
      <c r="AH1651" s="58">
        <v>0</v>
      </c>
      <c r="AI1651" s="58">
        <v>0</v>
      </c>
      <c r="AJ1651" s="58">
        <v>0</v>
      </c>
      <c r="AK1651" s="58">
        <v>0</v>
      </c>
      <c r="AL1651" s="58">
        <v>0</v>
      </c>
      <c r="AM1651" s="58">
        <v>0</v>
      </c>
      <c r="AN1651" s="58">
        <v>283.02</v>
      </c>
      <c r="AO1651" s="58">
        <v>0</v>
      </c>
      <c r="AP1651" s="58">
        <v>0</v>
      </c>
      <c r="AQ1651" s="58">
        <v>0</v>
      </c>
      <c r="AR1651" s="58">
        <v>0</v>
      </c>
      <c r="AS1651" s="58">
        <v>0</v>
      </c>
      <c r="AT1651" s="58">
        <v>0</v>
      </c>
      <c r="AU1651" s="58">
        <v>0</v>
      </c>
      <c r="AV1651" s="58">
        <v>0</v>
      </c>
      <c r="AW1651" s="58">
        <v>283.02</v>
      </c>
      <c r="AX1651" s="58">
        <v>0</v>
      </c>
      <c r="AY1651" s="58">
        <v>0</v>
      </c>
      <c r="AZ1651" s="58">
        <v>0</v>
      </c>
      <c r="BA1651" s="58">
        <v>-283.02</v>
      </c>
    </row>
    <row r="1652" spans="1:53">
      <c r="A1652" s="56">
        <v>202410</v>
      </c>
      <c r="B1652" s="56" t="s">
        <v>528</v>
      </c>
      <c r="C1652" s="56" t="s">
        <v>43</v>
      </c>
      <c r="D1652" s="56" t="s">
        <v>42</v>
      </c>
      <c r="E1652" s="62" t="str">
        <f>VLOOKUP(C1652,'[2]2024年门店-截止10.31'!A:C,3,0)</f>
        <v>营业</v>
      </c>
      <c r="F1652" s="63">
        <f>VLOOKUP(C1652,[2]面积!A:B,2,0)</f>
        <v>106</v>
      </c>
      <c r="G1652" s="57" t="str">
        <f>IF(OR(E1652="营业",E1652="装修中"),VLOOKUP(C1652,[2]当前组织架构!C:H,6,0),"")</f>
        <v>戴斌</v>
      </c>
      <c r="H1652" s="57" t="str">
        <f>IF(OR(E1652="营业",E1652="装修中"),VLOOKUP(C1652,[2]当前组织架构!C:H,5,0),"")</f>
        <v>王炎根</v>
      </c>
      <c r="I1652" s="58">
        <v>133217.5</v>
      </c>
      <c r="J1652" s="58">
        <v>3880.12</v>
      </c>
      <c r="K1652" s="58">
        <v>129337.38</v>
      </c>
      <c r="L1652" s="58">
        <v>8201.61</v>
      </c>
      <c r="M1652" s="58">
        <v>7668.39</v>
      </c>
      <c r="N1652" s="58">
        <v>7661.89</v>
      </c>
      <c r="O1652" s="58">
        <v>21134.69</v>
      </c>
      <c r="P1652" s="58">
        <v>0</v>
      </c>
      <c r="Q1652" s="58">
        <v>-12.404065383285801</v>
      </c>
      <c r="R1652" s="58">
        <v>44654.175934616702</v>
      </c>
      <c r="S1652" s="58">
        <v>9317.60638342327</v>
      </c>
      <c r="T1652" s="58">
        <v>0</v>
      </c>
      <c r="U1652" s="58">
        <v>2974.56</v>
      </c>
      <c r="V1652" s="58">
        <v>56946.342318039999</v>
      </c>
      <c r="W1652" s="58">
        <v>72391.037681960006</v>
      </c>
      <c r="X1652" s="58">
        <v>24868.2</v>
      </c>
      <c r="Y1652" s="58">
        <v>7337.59</v>
      </c>
      <c r="Z1652" s="58">
        <v>1547.85</v>
      </c>
      <c r="AA1652" s="58">
        <v>6144.94</v>
      </c>
      <c r="AB1652" s="58">
        <v>2187.7786792452798</v>
      </c>
      <c r="AC1652" s="58">
        <v>0</v>
      </c>
      <c r="AD1652" s="58">
        <v>42086.358679245299</v>
      </c>
      <c r="AE1652" s="58">
        <v>2000</v>
      </c>
      <c r="AF1652" s="58">
        <v>0</v>
      </c>
      <c r="AG1652" s="58">
        <v>323.14999999999998</v>
      </c>
      <c r="AH1652" s="58">
        <v>268.55</v>
      </c>
      <c r="AI1652" s="58">
        <v>430</v>
      </c>
      <c r="AJ1652" s="58">
        <v>160.01</v>
      </c>
      <c r="AK1652" s="58">
        <v>31.23</v>
      </c>
      <c r="AL1652" s="58">
        <v>0</v>
      </c>
      <c r="AM1652" s="58">
        <v>967.76</v>
      </c>
      <c r="AN1652" s="58">
        <v>738.88</v>
      </c>
      <c r="AO1652" s="58">
        <v>561.42999999999995</v>
      </c>
      <c r="AP1652" s="58">
        <v>0</v>
      </c>
      <c r="AQ1652" s="58">
        <v>0</v>
      </c>
      <c r="AR1652" s="58">
        <v>0</v>
      </c>
      <c r="AS1652" s="58">
        <v>0</v>
      </c>
      <c r="AT1652" s="58">
        <v>0</v>
      </c>
      <c r="AU1652" s="58">
        <v>0</v>
      </c>
      <c r="AV1652" s="58">
        <v>1843.8766393794399</v>
      </c>
      <c r="AW1652" s="58">
        <v>7324.8866393794397</v>
      </c>
      <c r="AX1652" s="58">
        <v>16121</v>
      </c>
      <c r="AY1652" s="58">
        <v>4081</v>
      </c>
      <c r="AZ1652" s="58">
        <v>20202</v>
      </c>
      <c r="BA1652" s="58">
        <v>2777.7923633352698</v>
      </c>
    </row>
    <row r="1653" spans="1:53">
      <c r="A1653" s="56">
        <v>202410</v>
      </c>
      <c r="B1653" s="56" t="s">
        <v>528</v>
      </c>
      <c r="C1653" s="56" t="s">
        <v>45</v>
      </c>
      <c r="D1653" s="56" t="s">
        <v>44</v>
      </c>
      <c r="E1653" s="62" t="str">
        <f>VLOOKUP(C1653,'[2]2024年门店-截止10.31'!A:C,3,0)</f>
        <v>营业</v>
      </c>
      <c r="F1653" s="63">
        <f>VLOOKUP(C1653,[2]面积!A:B,2,0)</f>
        <v>150</v>
      </c>
      <c r="G1653" s="57" t="str">
        <f>IF(OR(E1653="营业",E1653="装修中"),VLOOKUP(C1653,[2]当前组织架构!C:H,6,0),"")</f>
        <v>戴斌</v>
      </c>
      <c r="H1653" s="57" t="str">
        <f>IF(OR(E1653="营业",E1653="装修中"),VLOOKUP(C1653,[2]当前组织架构!C:H,5,0),"")</f>
        <v>王炎根</v>
      </c>
      <c r="I1653" s="58">
        <v>157428.37</v>
      </c>
      <c r="J1653" s="58">
        <v>4585.29000000001</v>
      </c>
      <c r="K1653" s="58">
        <v>152843.07999999999</v>
      </c>
      <c r="L1653" s="58">
        <v>8945.6200000000008</v>
      </c>
      <c r="M1653" s="58">
        <v>6938.94</v>
      </c>
      <c r="N1653" s="58">
        <v>5148.33</v>
      </c>
      <c r="O1653" s="58">
        <v>20494.310000000001</v>
      </c>
      <c r="P1653" s="58">
        <v>0</v>
      </c>
      <c r="Q1653" s="58">
        <v>-11.5322485846193</v>
      </c>
      <c r="R1653" s="58">
        <v>41515.6677514154</v>
      </c>
      <c r="S1653" s="58">
        <v>8914.6189803193593</v>
      </c>
      <c r="T1653" s="58">
        <v>0</v>
      </c>
      <c r="U1653" s="58">
        <v>2910.72</v>
      </c>
      <c r="V1653" s="58">
        <v>53341.006731734698</v>
      </c>
      <c r="W1653" s="58">
        <v>99502.073268265201</v>
      </c>
      <c r="X1653" s="58">
        <v>22967.200000000001</v>
      </c>
      <c r="Y1653" s="58">
        <v>9158.69</v>
      </c>
      <c r="Z1653" s="58">
        <v>758.1</v>
      </c>
      <c r="AA1653" s="58">
        <v>4698.0600000000004</v>
      </c>
      <c r="AB1653" s="58">
        <v>1432.28</v>
      </c>
      <c r="AC1653" s="58">
        <v>0</v>
      </c>
      <c r="AD1653" s="58">
        <v>39014.33</v>
      </c>
      <c r="AE1653" s="58">
        <v>4509.76</v>
      </c>
      <c r="AF1653" s="58">
        <v>0</v>
      </c>
      <c r="AG1653" s="58">
        <v>180.77</v>
      </c>
      <c r="AH1653" s="58">
        <v>99.68</v>
      </c>
      <c r="AI1653" s="58">
        <v>1476.37</v>
      </c>
      <c r="AJ1653" s="58">
        <v>108.01</v>
      </c>
      <c r="AK1653" s="58">
        <v>31.76</v>
      </c>
      <c r="AL1653" s="58">
        <v>0</v>
      </c>
      <c r="AM1653" s="58">
        <v>660.91</v>
      </c>
      <c r="AN1653" s="58">
        <v>738.88</v>
      </c>
      <c r="AO1653" s="58">
        <v>362.1</v>
      </c>
      <c r="AP1653" s="58">
        <v>0</v>
      </c>
      <c r="AQ1653" s="58">
        <v>0</v>
      </c>
      <c r="AR1653" s="58">
        <v>0</v>
      </c>
      <c r="AS1653" s="58">
        <v>0</v>
      </c>
      <c r="AT1653" s="58">
        <v>0</v>
      </c>
      <c r="AU1653" s="58">
        <v>0</v>
      </c>
      <c r="AV1653" s="58">
        <v>1843.8766393794399</v>
      </c>
      <c r="AW1653" s="58">
        <v>10012.116639379399</v>
      </c>
      <c r="AX1653" s="58">
        <v>25340</v>
      </c>
      <c r="AY1653" s="58">
        <v>480</v>
      </c>
      <c r="AZ1653" s="58">
        <v>25820</v>
      </c>
      <c r="BA1653" s="58">
        <v>24655.626628885799</v>
      </c>
    </row>
    <row r="1654" spans="1:53">
      <c r="A1654" s="56">
        <v>202410</v>
      </c>
      <c r="B1654" s="56" t="s">
        <v>528</v>
      </c>
      <c r="C1654" s="56" t="s">
        <v>47</v>
      </c>
      <c r="D1654" s="56" t="s">
        <v>46</v>
      </c>
      <c r="E1654" s="62" t="str">
        <f>VLOOKUP(C1654,'[2]2024年门店-截止10.31'!A:C,3,0)</f>
        <v>营业</v>
      </c>
      <c r="F1654" s="63">
        <f>VLOOKUP(C1654,[2]面积!A:B,2,0)</f>
        <v>150</v>
      </c>
      <c r="G1654" s="57" t="str">
        <f>IF(OR(E1654="营业",E1654="装修中"),VLOOKUP(C1654,[2]当前组织架构!C:H,6,0),"")</f>
        <v>戴斌</v>
      </c>
      <c r="H1654" s="57" t="str">
        <f>IF(OR(E1654="营业",E1654="装修中"),VLOOKUP(C1654,[2]当前组织架构!C:H,5,0),"")</f>
        <v>王炎根</v>
      </c>
      <c r="I1654" s="58">
        <v>64447.29</v>
      </c>
      <c r="J1654" s="58">
        <v>1877.11</v>
      </c>
      <c r="K1654" s="58">
        <v>62570.18</v>
      </c>
      <c r="L1654" s="58">
        <v>3924.66</v>
      </c>
      <c r="M1654" s="58">
        <v>3928.64</v>
      </c>
      <c r="N1654" s="58">
        <v>2348.39</v>
      </c>
      <c r="O1654" s="58">
        <v>9799.0300000000007</v>
      </c>
      <c r="P1654" s="58">
        <v>0</v>
      </c>
      <c r="Q1654" s="58">
        <v>-5.5542698499144398</v>
      </c>
      <c r="R1654" s="58">
        <v>19995.1657301501</v>
      </c>
      <c r="S1654" s="58">
        <v>4272.1903531466896</v>
      </c>
      <c r="T1654" s="58">
        <v>0</v>
      </c>
      <c r="U1654" s="58">
        <v>2902.99</v>
      </c>
      <c r="V1654" s="58">
        <v>27170.346083296801</v>
      </c>
      <c r="W1654" s="58">
        <v>35399.833916703203</v>
      </c>
      <c r="X1654" s="58">
        <v>13162.03</v>
      </c>
      <c r="Y1654" s="58">
        <v>6320.71</v>
      </c>
      <c r="Z1654" s="58">
        <v>169.92</v>
      </c>
      <c r="AA1654" s="58">
        <v>3220.7</v>
      </c>
      <c r="AB1654" s="58">
        <v>1010.73773584906</v>
      </c>
      <c r="AC1654" s="58">
        <v>0</v>
      </c>
      <c r="AD1654" s="58">
        <v>23884.0977358491</v>
      </c>
      <c r="AE1654" s="58">
        <v>2666.16</v>
      </c>
      <c r="AF1654" s="58">
        <v>0</v>
      </c>
      <c r="AG1654" s="58">
        <v>4.3499999999999996</v>
      </c>
      <c r="AH1654" s="58">
        <v>463</v>
      </c>
      <c r="AI1654" s="58">
        <v>566.38</v>
      </c>
      <c r="AJ1654" s="58">
        <v>0</v>
      </c>
      <c r="AK1654" s="58">
        <v>29.37</v>
      </c>
      <c r="AL1654" s="58">
        <v>0</v>
      </c>
      <c r="AM1654" s="58">
        <v>603.52</v>
      </c>
      <c r="AN1654" s="58">
        <v>738.88</v>
      </c>
      <c r="AO1654" s="58">
        <v>121.5</v>
      </c>
      <c r="AP1654" s="58">
        <v>0</v>
      </c>
      <c r="AQ1654" s="58">
        <v>96</v>
      </c>
      <c r="AR1654" s="58">
        <v>0</v>
      </c>
      <c r="AS1654" s="58">
        <v>0</v>
      </c>
      <c r="AT1654" s="58">
        <v>0</v>
      </c>
      <c r="AU1654" s="58">
        <v>0</v>
      </c>
      <c r="AV1654" s="58">
        <v>1843.8766393794399</v>
      </c>
      <c r="AW1654" s="58">
        <v>7133.0366393794402</v>
      </c>
      <c r="AX1654" s="58">
        <v>6528.04</v>
      </c>
      <c r="AY1654" s="58">
        <v>975</v>
      </c>
      <c r="AZ1654" s="58">
        <v>7503.04</v>
      </c>
      <c r="BA1654" s="58">
        <v>-3120.3404585253402</v>
      </c>
    </row>
    <row r="1655" spans="1:53">
      <c r="A1655" s="56">
        <v>202410</v>
      </c>
      <c r="B1655" s="56" t="s">
        <v>528</v>
      </c>
      <c r="C1655" s="56" t="s">
        <v>49</v>
      </c>
      <c r="D1655" s="56" t="s">
        <v>48</v>
      </c>
      <c r="E1655" s="62" t="str">
        <f>VLOOKUP(C1655,'[2]2024年门店-截止10.31'!A:C,3,0)</f>
        <v>营业</v>
      </c>
      <c r="F1655" s="63">
        <f>VLOOKUP(C1655,[2]面积!A:B,2,0)</f>
        <v>102</v>
      </c>
      <c r="G1655" s="57" t="str">
        <f>IF(OR(E1655="营业",E1655="装修中"),VLOOKUP(C1655,[2]当前组织架构!C:H,6,0),"")</f>
        <v>刘佳</v>
      </c>
      <c r="H1655" s="57" t="str">
        <f>IF(OR(E1655="营业",E1655="装修中"),VLOOKUP(C1655,[2]当前组织架构!C:H,5,0),"")</f>
        <v>袁春福</v>
      </c>
      <c r="I1655" s="58">
        <v>190845.46</v>
      </c>
      <c r="J1655" s="58">
        <v>5558.6099999999897</v>
      </c>
      <c r="K1655" s="58">
        <v>185286.85</v>
      </c>
      <c r="L1655" s="58">
        <v>9034.0400000000009</v>
      </c>
      <c r="M1655" s="58">
        <v>10171.01</v>
      </c>
      <c r="N1655" s="58">
        <v>7501.29</v>
      </c>
      <c r="O1655" s="58">
        <v>24342.89</v>
      </c>
      <c r="P1655" s="58">
        <v>0</v>
      </c>
      <c r="Q1655" s="58">
        <v>-14.176549596731901</v>
      </c>
      <c r="R1655" s="58">
        <v>51035.053450403298</v>
      </c>
      <c r="S1655" s="58">
        <v>10705.133507812699</v>
      </c>
      <c r="T1655" s="58">
        <v>176.78</v>
      </c>
      <c r="U1655" s="58">
        <v>7922</v>
      </c>
      <c r="V1655" s="58">
        <v>69838.966958215999</v>
      </c>
      <c r="W1655" s="58">
        <v>115447.88304178401</v>
      </c>
      <c r="X1655" s="58">
        <v>31875.34</v>
      </c>
      <c r="Y1655" s="58">
        <v>8614.4</v>
      </c>
      <c r="Z1655" s="58">
        <v>506.43</v>
      </c>
      <c r="AA1655" s="58">
        <v>9578.98</v>
      </c>
      <c r="AB1655" s="58">
        <v>1930.09075471698</v>
      </c>
      <c r="AC1655" s="58">
        <v>0</v>
      </c>
      <c r="AD1655" s="58">
        <v>52505.240754717001</v>
      </c>
      <c r="AE1655" s="58">
        <v>5197.8</v>
      </c>
      <c r="AF1655" s="58">
        <v>0</v>
      </c>
      <c r="AG1655" s="58">
        <v>153.52000000000001</v>
      </c>
      <c r="AH1655" s="58">
        <v>50</v>
      </c>
      <c r="AI1655" s="58">
        <v>2817.32</v>
      </c>
      <c r="AJ1655" s="58">
        <v>30.09</v>
      </c>
      <c r="AK1655" s="58">
        <v>34.72</v>
      </c>
      <c r="AL1655" s="58">
        <v>0</v>
      </c>
      <c r="AM1655" s="58">
        <v>3252.21</v>
      </c>
      <c r="AN1655" s="58">
        <v>738.88</v>
      </c>
      <c r="AO1655" s="58">
        <v>172.74</v>
      </c>
      <c r="AP1655" s="58">
        <v>0</v>
      </c>
      <c r="AQ1655" s="58">
        <v>300</v>
      </c>
      <c r="AR1655" s="58">
        <v>0</v>
      </c>
      <c r="AS1655" s="58">
        <v>0</v>
      </c>
      <c r="AT1655" s="58">
        <v>0</v>
      </c>
      <c r="AU1655" s="58">
        <v>0</v>
      </c>
      <c r="AV1655" s="58">
        <v>1875.7054540906499</v>
      </c>
      <c r="AW1655" s="58">
        <v>14622.9854540906</v>
      </c>
      <c r="AX1655" s="58">
        <v>35700</v>
      </c>
      <c r="AY1655" s="58">
        <v>10200</v>
      </c>
      <c r="AZ1655" s="58">
        <v>45900</v>
      </c>
      <c r="BA1655" s="58">
        <v>2419.6568329764</v>
      </c>
    </row>
    <row r="1656" spans="1:53">
      <c r="A1656" s="56">
        <v>202410</v>
      </c>
      <c r="B1656" s="56" t="s">
        <v>528</v>
      </c>
      <c r="C1656" s="56" t="s">
        <v>51</v>
      </c>
      <c r="D1656" s="56" t="s">
        <v>50</v>
      </c>
      <c r="E1656" s="62" t="str">
        <f>VLOOKUP(C1656,'[2]2024年门店-截止10.31'!A:C,3,0)</f>
        <v>营业</v>
      </c>
      <c r="F1656" s="63">
        <f>VLOOKUP(C1656,[2]面积!A:B,2,0)</f>
        <v>99.9</v>
      </c>
      <c r="G1656" s="57" t="str">
        <f>IF(OR(E1656="营业",E1656="装修中"),VLOOKUP(C1656,[2]当前组织架构!C:H,6,0),"")</f>
        <v>戴斌</v>
      </c>
      <c r="H1656" s="57" t="str">
        <f>IF(OR(E1656="营业",E1656="装修中"),VLOOKUP(C1656,[2]当前组织架构!C:H,5,0),"")</f>
        <v>池甜</v>
      </c>
      <c r="I1656" s="58">
        <v>159218.17000000001</v>
      </c>
      <c r="J1656" s="58">
        <v>4637.4200000000101</v>
      </c>
      <c r="K1656" s="58">
        <v>154580.75</v>
      </c>
      <c r="L1656" s="58">
        <v>8236.82</v>
      </c>
      <c r="M1656" s="58">
        <v>7641.17</v>
      </c>
      <c r="N1656" s="58">
        <v>7563</v>
      </c>
      <c r="O1656" s="58">
        <v>20244.63</v>
      </c>
      <c r="P1656" s="58">
        <v>0</v>
      </c>
      <c r="Q1656" s="58">
        <v>-12.1316493626639</v>
      </c>
      <c r="R1656" s="58">
        <v>43673.488350637301</v>
      </c>
      <c r="S1656" s="58">
        <v>8986.02091757376</v>
      </c>
      <c r="T1656" s="58">
        <v>0</v>
      </c>
      <c r="U1656" s="58">
        <v>4714.3599999999997</v>
      </c>
      <c r="V1656" s="58">
        <v>57373.8692682111</v>
      </c>
      <c r="W1656" s="58">
        <v>97206.8807317889</v>
      </c>
      <c r="X1656" s="58">
        <v>25658</v>
      </c>
      <c r="Y1656" s="58">
        <v>6275.62</v>
      </c>
      <c r="Z1656" s="58">
        <v>1501.8</v>
      </c>
      <c r="AA1656" s="58">
        <v>7460.53</v>
      </c>
      <c r="AB1656" s="58">
        <v>373.07830188678997</v>
      </c>
      <c r="AC1656" s="58">
        <v>0</v>
      </c>
      <c r="AD1656" s="58">
        <v>41269.028301886799</v>
      </c>
      <c r="AE1656" s="58">
        <v>5694.97</v>
      </c>
      <c r="AF1656" s="58">
        <v>0</v>
      </c>
      <c r="AG1656" s="58">
        <v>191.55</v>
      </c>
      <c r="AH1656" s="58">
        <v>250</v>
      </c>
      <c r="AI1656" s="58">
        <v>90</v>
      </c>
      <c r="AJ1656" s="58">
        <v>79.72</v>
      </c>
      <c r="AK1656" s="58">
        <v>28.1</v>
      </c>
      <c r="AL1656" s="58">
        <v>0</v>
      </c>
      <c r="AM1656" s="58">
        <v>1445.51</v>
      </c>
      <c r="AN1656" s="58">
        <v>947.21</v>
      </c>
      <c r="AO1656" s="58">
        <v>578.49</v>
      </c>
      <c r="AP1656" s="58">
        <v>0</v>
      </c>
      <c r="AQ1656" s="58">
        <v>59.6</v>
      </c>
      <c r="AR1656" s="58">
        <v>0</v>
      </c>
      <c r="AS1656" s="58">
        <v>0</v>
      </c>
      <c r="AT1656" s="58">
        <v>0</v>
      </c>
      <c r="AU1656" s="58">
        <v>0</v>
      </c>
      <c r="AV1656" s="58">
        <v>2424.8222368637198</v>
      </c>
      <c r="AW1656" s="58">
        <v>11789.972236863699</v>
      </c>
      <c r="AX1656" s="58">
        <v>18536</v>
      </c>
      <c r="AY1656" s="58">
        <v>999</v>
      </c>
      <c r="AZ1656" s="58">
        <v>19535</v>
      </c>
      <c r="BA1656" s="58">
        <v>24612.8801930384</v>
      </c>
    </row>
    <row r="1657" spans="1:53">
      <c r="A1657" s="56">
        <v>202410</v>
      </c>
      <c r="B1657" s="56" t="s">
        <v>528</v>
      </c>
      <c r="C1657" s="56" t="s">
        <v>56</v>
      </c>
      <c r="D1657" s="56" t="s">
        <v>55</v>
      </c>
      <c r="E1657" s="62" t="str">
        <f>VLOOKUP(C1657,'[2]2024年门店-截止10.31'!A:C,3,0)</f>
        <v>营业</v>
      </c>
      <c r="F1657" s="63">
        <f>VLOOKUP(C1657,[2]面积!A:B,2,0)</f>
        <v>103</v>
      </c>
      <c r="G1657" s="57" t="str">
        <f>IF(OR(E1657="营业",E1657="装修中"),VLOOKUP(C1657,[2]当前组织架构!C:H,6,0),"")</f>
        <v>戴斌</v>
      </c>
      <c r="H1657" s="57" t="str">
        <f>IF(OR(E1657="营业",E1657="装修中"),VLOOKUP(C1657,[2]当前组织架构!C:H,5,0),"")</f>
        <v>侯小路</v>
      </c>
      <c r="I1657" s="58">
        <v>68464.210000000006</v>
      </c>
      <c r="J1657" s="58">
        <v>1994.1000000000099</v>
      </c>
      <c r="K1657" s="58">
        <v>66470.11</v>
      </c>
      <c r="L1657" s="58">
        <v>4372.8100000000004</v>
      </c>
      <c r="M1657" s="58">
        <v>3402.22</v>
      </c>
      <c r="N1657" s="58">
        <v>2339.16</v>
      </c>
      <c r="O1657" s="58">
        <v>9105.52</v>
      </c>
      <c r="P1657" s="58">
        <v>0</v>
      </c>
      <c r="Q1657" s="58">
        <v>-5.3373806431517998</v>
      </c>
      <c r="R1657" s="58">
        <v>19214.3726193568</v>
      </c>
      <c r="S1657" s="58">
        <v>4012.7017041509098</v>
      </c>
      <c r="T1657" s="58">
        <v>0</v>
      </c>
      <c r="U1657" s="58">
        <v>1992.68</v>
      </c>
      <c r="V1657" s="58">
        <v>25219.754323507801</v>
      </c>
      <c r="W1657" s="58">
        <v>41250.355676492203</v>
      </c>
      <c r="X1657" s="58">
        <v>16383.25</v>
      </c>
      <c r="Y1657" s="58">
        <v>5184.51</v>
      </c>
      <c r="Z1657" s="58">
        <v>564.27</v>
      </c>
      <c r="AA1657" s="58">
        <v>3871.58</v>
      </c>
      <c r="AB1657" s="58">
        <v>247.13056603774001</v>
      </c>
      <c r="AC1657" s="58">
        <v>0</v>
      </c>
      <c r="AD1657" s="58">
        <v>26250.740566037701</v>
      </c>
      <c r="AE1657" s="58">
        <v>3781.1</v>
      </c>
      <c r="AF1657" s="58">
        <v>0</v>
      </c>
      <c r="AG1657" s="58">
        <v>249.62</v>
      </c>
      <c r="AH1657" s="58">
        <v>212</v>
      </c>
      <c r="AI1657" s="58">
        <v>0</v>
      </c>
      <c r="AJ1657" s="58">
        <v>0</v>
      </c>
      <c r="AK1657" s="58">
        <v>29.71</v>
      </c>
      <c r="AL1657" s="58">
        <v>0</v>
      </c>
      <c r="AM1657" s="58">
        <v>1712.55</v>
      </c>
      <c r="AN1657" s="58">
        <v>738.88</v>
      </c>
      <c r="AO1657" s="58">
        <v>398.64</v>
      </c>
      <c r="AP1657" s="58">
        <v>500</v>
      </c>
      <c r="AQ1657" s="58">
        <v>97.5</v>
      </c>
      <c r="AR1657" s="58">
        <v>0</v>
      </c>
      <c r="AS1657" s="58">
        <v>0</v>
      </c>
      <c r="AT1657" s="58">
        <v>0</v>
      </c>
      <c r="AU1657" s="58">
        <v>0</v>
      </c>
      <c r="AV1657" s="58">
        <v>2723.7134318322701</v>
      </c>
      <c r="AW1657" s="58">
        <v>10443.713431832301</v>
      </c>
      <c r="AX1657" s="58">
        <v>4391.46</v>
      </c>
      <c r="AY1657" s="58">
        <v>3955.2</v>
      </c>
      <c r="AZ1657" s="58">
        <v>8346.66</v>
      </c>
      <c r="BA1657" s="58">
        <v>-3790.7583213777998</v>
      </c>
    </row>
    <row r="1658" spans="1:53">
      <c r="A1658" s="56">
        <v>202410</v>
      </c>
      <c r="B1658" s="56" t="s">
        <v>528</v>
      </c>
      <c r="C1658" s="56" t="s">
        <v>58</v>
      </c>
      <c r="D1658" s="56" t="s">
        <v>57</v>
      </c>
      <c r="E1658" s="62" t="str">
        <f>VLOOKUP(C1658,'[2]2024年门店-截止10.31'!A:C,3,0)</f>
        <v>营业</v>
      </c>
      <c r="F1658" s="63">
        <f>VLOOKUP(C1658,[2]面积!A:B,2,0)</f>
        <v>81.319999999999993</v>
      </c>
      <c r="G1658" s="57" t="str">
        <f>IF(OR(E1658="营业",E1658="装修中"),VLOOKUP(C1658,[2]当前组织架构!C:H,6,0),"")</f>
        <v>戴斌</v>
      </c>
      <c r="H1658" s="57" t="str">
        <f>IF(OR(E1658="营业",E1658="装修中"),VLOOKUP(C1658,[2]当前组织架构!C:H,5,0),"")</f>
        <v>侯小路</v>
      </c>
      <c r="I1658" s="58">
        <v>167659.87</v>
      </c>
      <c r="J1658" s="58">
        <v>4883.2999999999902</v>
      </c>
      <c r="K1658" s="58">
        <v>162776.57</v>
      </c>
      <c r="L1658" s="58">
        <v>9474.4699999999993</v>
      </c>
      <c r="M1658" s="58">
        <v>10513.38</v>
      </c>
      <c r="N1658" s="58">
        <v>9028.81</v>
      </c>
      <c r="O1658" s="58">
        <v>23486.94</v>
      </c>
      <c r="P1658" s="58">
        <v>0</v>
      </c>
      <c r="Q1658" s="58">
        <v>-14.5804332290022</v>
      </c>
      <c r="R1658" s="58">
        <v>52489.019566771</v>
      </c>
      <c r="S1658" s="58">
        <v>10548.2509446407</v>
      </c>
      <c r="T1658" s="58">
        <v>0</v>
      </c>
      <c r="U1658" s="58">
        <v>5445.18</v>
      </c>
      <c r="V1658" s="58">
        <v>68482.450511411706</v>
      </c>
      <c r="W1658" s="58">
        <v>94294.119488588301</v>
      </c>
      <c r="X1658" s="58">
        <v>22480.75</v>
      </c>
      <c r="Y1658" s="58">
        <v>7244.28</v>
      </c>
      <c r="Z1658" s="58">
        <v>1995.44</v>
      </c>
      <c r="AA1658" s="58">
        <v>8971.18</v>
      </c>
      <c r="AB1658" s="58">
        <v>484.09056603774002</v>
      </c>
      <c r="AC1658" s="58">
        <v>0</v>
      </c>
      <c r="AD1658" s="58">
        <v>41175.740566037697</v>
      </c>
      <c r="AE1658" s="58">
        <v>3600</v>
      </c>
      <c r="AF1658" s="58">
        <v>35.409999999999997</v>
      </c>
      <c r="AG1658" s="58">
        <v>657.83</v>
      </c>
      <c r="AH1658" s="58">
        <v>250</v>
      </c>
      <c r="AI1658" s="58">
        <v>70</v>
      </c>
      <c r="AJ1658" s="58">
        <v>0</v>
      </c>
      <c r="AK1658" s="58">
        <v>36.79</v>
      </c>
      <c r="AL1658" s="58">
        <v>0</v>
      </c>
      <c r="AM1658" s="58">
        <v>1697.56</v>
      </c>
      <c r="AN1658" s="58">
        <v>901.52</v>
      </c>
      <c r="AO1658" s="58">
        <v>365.48</v>
      </c>
      <c r="AP1658" s="58">
        <v>0</v>
      </c>
      <c r="AQ1658" s="58">
        <v>0</v>
      </c>
      <c r="AR1658" s="58">
        <v>0</v>
      </c>
      <c r="AS1658" s="58">
        <v>0</v>
      </c>
      <c r="AT1658" s="58">
        <v>0</v>
      </c>
      <c r="AU1658" s="58">
        <v>0</v>
      </c>
      <c r="AV1658" s="58">
        <v>2723.7134318322701</v>
      </c>
      <c r="AW1658" s="58">
        <v>10338.303431832301</v>
      </c>
      <c r="AX1658" s="58">
        <v>32194.59</v>
      </c>
      <c r="AY1658" s="58">
        <v>8656.06</v>
      </c>
      <c r="AZ1658" s="58">
        <v>40850.65</v>
      </c>
      <c r="BA1658" s="58">
        <v>1929.4254907182999</v>
      </c>
    </row>
    <row r="1659" spans="1:53">
      <c r="A1659" s="56">
        <v>202410</v>
      </c>
      <c r="B1659" s="56" t="s">
        <v>528</v>
      </c>
      <c r="C1659" s="56" t="s">
        <v>60</v>
      </c>
      <c r="D1659" s="56" t="s">
        <v>59</v>
      </c>
      <c r="E1659" s="62" t="str">
        <f>VLOOKUP(C1659,'[2]2024年门店-截止10.31'!A:C,3,0)</f>
        <v>营业</v>
      </c>
      <c r="F1659" s="63">
        <f>VLOOKUP(C1659,[2]面积!A:B,2,0)</f>
        <v>136</v>
      </c>
      <c r="G1659" s="57" t="str">
        <f>IF(OR(E1659="营业",E1659="装修中"),VLOOKUP(C1659,[2]当前组织架构!C:H,6,0),"")</f>
        <v>戴斌</v>
      </c>
      <c r="H1659" s="57" t="str">
        <f>IF(OR(E1659="营业",E1659="装修中"),VLOOKUP(C1659,[2]当前组织架构!C:H,5,0),"")</f>
        <v>池甜</v>
      </c>
      <c r="I1659" s="58">
        <v>153390.32</v>
      </c>
      <c r="J1659" s="58">
        <v>4467.6799999999903</v>
      </c>
      <c r="K1659" s="58">
        <v>148922.64000000001</v>
      </c>
      <c r="L1659" s="58">
        <v>7443.66</v>
      </c>
      <c r="M1659" s="58">
        <v>5840.19</v>
      </c>
      <c r="N1659" s="58">
        <v>3492.56</v>
      </c>
      <c r="O1659" s="58">
        <v>16622.28</v>
      </c>
      <c r="P1659" s="58">
        <v>0</v>
      </c>
      <c r="Q1659" s="58">
        <v>-9.2749329470958592</v>
      </c>
      <c r="R1659" s="58">
        <v>33389.415067052898</v>
      </c>
      <c r="S1659" s="58">
        <v>7211.26321776431</v>
      </c>
      <c r="T1659" s="58">
        <v>0</v>
      </c>
      <c r="U1659" s="58">
        <v>3802.92</v>
      </c>
      <c r="V1659" s="58">
        <v>44403.598284817199</v>
      </c>
      <c r="W1659" s="58">
        <v>104519.041715183</v>
      </c>
      <c r="X1659" s="58">
        <v>22022.12</v>
      </c>
      <c r="Y1659" s="58">
        <v>9004.4</v>
      </c>
      <c r="Z1659" s="58">
        <v>726.63</v>
      </c>
      <c r="AA1659" s="58">
        <v>7208.77</v>
      </c>
      <c r="AB1659" s="58">
        <v>388.70603773584997</v>
      </c>
      <c r="AC1659" s="58">
        <v>0</v>
      </c>
      <c r="AD1659" s="58">
        <v>39350.626037735798</v>
      </c>
      <c r="AE1659" s="58">
        <v>5130.34</v>
      </c>
      <c r="AF1659" s="58">
        <v>0</v>
      </c>
      <c r="AG1659" s="58">
        <v>349.94</v>
      </c>
      <c r="AH1659" s="58">
        <v>250</v>
      </c>
      <c r="AI1659" s="58">
        <v>2173.7199999999998</v>
      </c>
      <c r="AJ1659" s="58">
        <v>0</v>
      </c>
      <c r="AK1659" s="58">
        <v>44.55</v>
      </c>
      <c r="AL1659" s="58">
        <v>0</v>
      </c>
      <c r="AM1659" s="58">
        <v>836.64</v>
      </c>
      <c r="AN1659" s="58">
        <v>1072.21</v>
      </c>
      <c r="AO1659" s="58">
        <v>360.62</v>
      </c>
      <c r="AP1659" s="58">
        <v>0</v>
      </c>
      <c r="AQ1659" s="58">
        <v>0</v>
      </c>
      <c r="AR1659" s="58">
        <v>0</v>
      </c>
      <c r="AS1659" s="58">
        <v>0</v>
      </c>
      <c r="AT1659" s="58">
        <v>0</v>
      </c>
      <c r="AU1659" s="58">
        <v>0</v>
      </c>
      <c r="AV1659" s="58">
        <v>2424.8222368637198</v>
      </c>
      <c r="AW1659" s="58">
        <v>12642.8422368637</v>
      </c>
      <c r="AX1659" s="58">
        <v>19720</v>
      </c>
      <c r="AY1659" s="58">
        <v>13147</v>
      </c>
      <c r="AZ1659" s="58">
        <v>32867</v>
      </c>
      <c r="BA1659" s="58">
        <v>19658.573440583499</v>
      </c>
    </row>
    <row r="1660" spans="1:53">
      <c r="A1660" s="56">
        <v>202410</v>
      </c>
      <c r="B1660" s="56" t="s">
        <v>528</v>
      </c>
      <c r="C1660" s="56" t="s">
        <v>64</v>
      </c>
      <c r="D1660" s="56" t="s">
        <v>63</v>
      </c>
      <c r="E1660" s="62" t="str">
        <f>VLOOKUP(C1660,'[2]2024年门店-截止10.31'!A:C,3,0)</f>
        <v>营业</v>
      </c>
      <c r="F1660" s="63">
        <f>VLOOKUP(C1660,[2]面积!A:B,2,0)</f>
        <v>70</v>
      </c>
      <c r="G1660" s="57" t="str">
        <f>IF(OR(E1660="营业",E1660="装修中"),VLOOKUP(C1660,[2]当前组织架构!C:H,6,0),"")</f>
        <v>戴斌</v>
      </c>
      <c r="H1660" s="57" t="str">
        <f>IF(OR(E1660="营业",E1660="装修中"),VLOOKUP(C1660,[2]当前组织架构!C:H,5,0),"")</f>
        <v>董婷婷</v>
      </c>
      <c r="I1660" s="58">
        <v>221939.95</v>
      </c>
      <c r="J1660" s="58">
        <v>12562.64</v>
      </c>
      <c r="K1660" s="58">
        <v>209377.31</v>
      </c>
      <c r="L1660" s="58">
        <v>12109.12</v>
      </c>
      <c r="M1660" s="58">
        <v>8704.66</v>
      </c>
      <c r="N1660" s="58">
        <v>11509.54</v>
      </c>
      <c r="O1660" s="58">
        <v>25472.16</v>
      </c>
      <c r="P1660" s="58">
        <v>0</v>
      </c>
      <c r="Q1660" s="58">
        <v>-16.050006801021802</v>
      </c>
      <c r="R1660" s="58">
        <v>57779.429993199003</v>
      </c>
      <c r="S1660" s="58">
        <v>11497.5364985421</v>
      </c>
      <c r="T1660" s="58">
        <v>0</v>
      </c>
      <c r="U1660" s="58">
        <v>2625.29</v>
      </c>
      <c r="V1660" s="58">
        <v>71902.256491741005</v>
      </c>
      <c r="W1660" s="58">
        <v>137475.05350825901</v>
      </c>
      <c r="X1660" s="58">
        <v>27190.68</v>
      </c>
      <c r="Y1660" s="58">
        <v>11129.5</v>
      </c>
      <c r="Z1660" s="58">
        <v>2125.5100000000002</v>
      </c>
      <c r="AA1660" s="58">
        <v>8098.8</v>
      </c>
      <c r="AB1660" s="58">
        <v>1475.9277358490599</v>
      </c>
      <c r="AC1660" s="58">
        <v>0</v>
      </c>
      <c r="AD1660" s="58">
        <v>50020.4177358491</v>
      </c>
      <c r="AE1660" s="58">
        <v>3508.36</v>
      </c>
      <c r="AF1660" s="58">
        <v>0</v>
      </c>
      <c r="AG1660" s="58">
        <v>588.72</v>
      </c>
      <c r="AH1660" s="58">
        <v>679.18</v>
      </c>
      <c r="AI1660" s="58">
        <v>162</v>
      </c>
      <c r="AJ1660" s="58">
        <v>0</v>
      </c>
      <c r="AK1660" s="58">
        <v>40.61</v>
      </c>
      <c r="AL1660" s="58">
        <v>0</v>
      </c>
      <c r="AM1660" s="58">
        <v>1674.97</v>
      </c>
      <c r="AN1660" s="58">
        <v>2312.88</v>
      </c>
      <c r="AO1660" s="58">
        <v>568.36</v>
      </c>
      <c r="AP1660" s="58">
        <v>0</v>
      </c>
      <c r="AQ1660" s="58">
        <v>0</v>
      </c>
      <c r="AR1660" s="58">
        <v>0</v>
      </c>
      <c r="AS1660" s="58">
        <v>0</v>
      </c>
      <c r="AT1660" s="58">
        <v>0</v>
      </c>
      <c r="AU1660" s="58">
        <v>0</v>
      </c>
      <c r="AV1660" s="58">
        <v>2227.6608417808202</v>
      </c>
      <c r="AW1660" s="58">
        <v>11762.7408417808</v>
      </c>
      <c r="AX1660" s="58">
        <v>45850</v>
      </c>
      <c r="AY1660" s="58">
        <v>5216.9811320754698</v>
      </c>
      <c r="AZ1660" s="58">
        <v>51066.981132075503</v>
      </c>
      <c r="BA1660" s="58">
        <v>24624.9137985536</v>
      </c>
    </row>
    <row r="1661" spans="1:53">
      <c r="A1661" s="56">
        <v>202410</v>
      </c>
      <c r="B1661" s="56" t="s">
        <v>528</v>
      </c>
      <c r="C1661" s="56" t="s">
        <v>66</v>
      </c>
      <c r="D1661" s="56" t="s">
        <v>65</v>
      </c>
      <c r="E1661" s="62" t="str">
        <f>VLOOKUP(C1661,'[2]2024年门店-截止10.31'!A:C,3,0)</f>
        <v>营业</v>
      </c>
      <c r="F1661" s="63">
        <f>VLOOKUP(C1661,[2]面积!A:B,2,0)</f>
        <v>112</v>
      </c>
      <c r="G1661" s="57" t="str">
        <f>IF(OR(E1661="营业",E1661="装修中"),VLOOKUP(C1661,[2]当前组织架构!C:H,6,0),"")</f>
        <v>孙军</v>
      </c>
      <c r="H1661" s="57" t="str">
        <f>IF(OR(E1661="营业",E1661="装修中"),VLOOKUP(C1661,[2]当前组织架构!C:H,5,0),"")</f>
        <v>殷艳花</v>
      </c>
      <c r="I1661" s="58">
        <v>253614.16</v>
      </c>
      <c r="J1661" s="58">
        <v>14355.52</v>
      </c>
      <c r="K1661" s="58">
        <v>239258.64</v>
      </c>
      <c r="L1661" s="58">
        <v>13238.79</v>
      </c>
      <c r="M1661" s="58">
        <v>9385.9699999999993</v>
      </c>
      <c r="N1661" s="58">
        <v>11623.2</v>
      </c>
      <c r="O1661" s="58">
        <v>28314.18</v>
      </c>
      <c r="P1661" s="58">
        <v>0</v>
      </c>
      <c r="Q1661" s="58">
        <v>-17.3737249433084</v>
      </c>
      <c r="R1661" s="58">
        <v>62544.766275056703</v>
      </c>
      <c r="S1661" s="58">
        <v>12666.7330614976</v>
      </c>
      <c r="T1661" s="58">
        <v>0</v>
      </c>
      <c r="U1661" s="58">
        <v>2646.39</v>
      </c>
      <c r="V1661" s="58">
        <v>77857.889336554304</v>
      </c>
      <c r="W1661" s="58">
        <v>161400.750663446</v>
      </c>
      <c r="X1661" s="58">
        <v>34359.279999999999</v>
      </c>
      <c r="Y1661" s="58">
        <v>12018.34</v>
      </c>
      <c r="Z1661" s="58">
        <v>1097.98</v>
      </c>
      <c r="AA1661" s="58">
        <v>6727.74</v>
      </c>
      <c r="AB1661" s="58">
        <v>2380.1437735849099</v>
      </c>
      <c r="AC1661" s="58">
        <v>0</v>
      </c>
      <c r="AD1661" s="58">
        <v>56583.4837735849</v>
      </c>
      <c r="AE1661" s="58">
        <v>6000</v>
      </c>
      <c r="AF1661" s="58">
        <v>156</v>
      </c>
      <c r="AG1661" s="58">
        <v>487.26</v>
      </c>
      <c r="AH1661" s="58">
        <v>529.5</v>
      </c>
      <c r="AI1661" s="58">
        <v>942.19</v>
      </c>
      <c r="AJ1661" s="58">
        <v>0</v>
      </c>
      <c r="AK1661" s="58">
        <v>41.23</v>
      </c>
      <c r="AL1661" s="58">
        <v>0</v>
      </c>
      <c r="AM1661" s="58">
        <v>2092.5300000000002</v>
      </c>
      <c r="AN1661" s="58">
        <v>1671.23</v>
      </c>
      <c r="AO1661" s="58">
        <v>1078.8399999999999</v>
      </c>
      <c r="AP1661" s="58">
        <v>0</v>
      </c>
      <c r="AQ1661" s="58">
        <v>0</v>
      </c>
      <c r="AR1661" s="58">
        <v>0</v>
      </c>
      <c r="AS1661" s="58">
        <v>0</v>
      </c>
      <c r="AT1661" s="58">
        <v>0</v>
      </c>
      <c r="AU1661" s="58">
        <v>0</v>
      </c>
      <c r="AV1661" s="58">
        <v>2534.3709790020898</v>
      </c>
      <c r="AW1661" s="58">
        <v>15533.150979002099</v>
      </c>
      <c r="AX1661" s="58">
        <v>50185.314285714303</v>
      </c>
      <c r="AY1661" s="58">
        <v>9565.5471698113197</v>
      </c>
      <c r="AZ1661" s="58">
        <v>59750.861455525599</v>
      </c>
      <c r="BA1661" s="58">
        <v>29533.254455333401</v>
      </c>
    </row>
    <row r="1662" spans="1:53">
      <c r="A1662" s="56">
        <v>202410</v>
      </c>
      <c r="B1662" s="56" t="s">
        <v>528</v>
      </c>
      <c r="C1662" s="56" t="s">
        <v>68</v>
      </c>
      <c r="D1662" s="56" t="s">
        <v>67</v>
      </c>
      <c r="E1662" s="62" t="str">
        <f>VLOOKUP(C1662,'[2]2024年门店-截止10.31'!A:C,3,0)</f>
        <v>营业</v>
      </c>
      <c r="F1662" s="63">
        <f>VLOOKUP(C1662,[2]面积!A:B,2,0)</f>
        <v>79</v>
      </c>
      <c r="G1662" s="57" t="str">
        <f>IF(OR(E1662="营业",E1662="装修中"),VLOOKUP(C1662,[2]当前组织架构!C:H,6,0),"")</f>
        <v>孙军</v>
      </c>
      <c r="H1662" s="57" t="str">
        <f>IF(OR(E1662="营业",E1662="装修中"),VLOOKUP(C1662,[2]当前组织架构!C:H,5,0),"")</f>
        <v>郭洋</v>
      </c>
      <c r="I1662" s="58">
        <v>250610.26</v>
      </c>
      <c r="J1662" s="58">
        <v>14185.49</v>
      </c>
      <c r="K1662" s="58">
        <v>236424.77</v>
      </c>
      <c r="L1662" s="58">
        <v>12828.15</v>
      </c>
      <c r="M1662" s="58">
        <v>8914.7000000000007</v>
      </c>
      <c r="N1662" s="58">
        <v>7554.05</v>
      </c>
      <c r="O1662" s="58">
        <v>27682.65</v>
      </c>
      <c r="P1662" s="58">
        <v>0</v>
      </c>
      <c r="Q1662" s="58">
        <v>-15.8234201882079</v>
      </c>
      <c r="R1662" s="58">
        <v>56963.726579811802</v>
      </c>
      <c r="S1662" s="58">
        <v>12101.315929943399</v>
      </c>
      <c r="T1662" s="58">
        <v>0</v>
      </c>
      <c r="U1662" s="58">
        <v>2640.76</v>
      </c>
      <c r="V1662" s="58">
        <v>71705.8025097551</v>
      </c>
      <c r="W1662" s="58">
        <v>164718.96749024501</v>
      </c>
      <c r="X1662" s="58">
        <v>35311.31</v>
      </c>
      <c r="Y1662" s="58">
        <v>17342.18</v>
      </c>
      <c r="Z1662" s="58">
        <v>1509.42</v>
      </c>
      <c r="AA1662" s="58">
        <v>9535.7199999999993</v>
      </c>
      <c r="AB1662" s="58">
        <v>1595.46</v>
      </c>
      <c r="AC1662" s="58">
        <v>0</v>
      </c>
      <c r="AD1662" s="58">
        <v>65294.09</v>
      </c>
      <c r="AE1662" s="58">
        <v>7868.12</v>
      </c>
      <c r="AF1662" s="58">
        <v>0</v>
      </c>
      <c r="AG1662" s="58">
        <v>278.39</v>
      </c>
      <c r="AH1662" s="58">
        <v>705.67</v>
      </c>
      <c r="AI1662" s="58">
        <v>1190.69</v>
      </c>
      <c r="AJ1662" s="58">
        <v>0</v>
      </c>
      <c r="AK1662" s="58">
        <v>30.33</v>
      </c>
      <c r="AL1662" s="58">
        <v>0</v>
      </c>
      <c r="AM1662" s="58">
        <v>2150.89</v>
      </c>
      <c r="AN1662" s="58">
        <v>789.62</v>
      </c>
      <c r="AO1662" s="58">
        <v>907.94</v>
      </c>
      <c r="AP1662" s="58">
        <v>0</v>
      </c>
      <c r="AQ1662" s="58">
        <v>0</v>
      </c>
      <c r="AR1662" s="58">
        <v>0</v>
      </c>
      <c r="AS1662" s="58">
        <v>0</v>
      </c>
      <c r="AT1662" s="58">
        <v>0</v>
      </c>
      <c r="AU1662" s="58">
        <v>0</v>
      </c>
      <c r="AV1662" s="58">
        <v>1711.4248873578799</v>
      </c>
      <c r="AW1662" s="58">
        <v>15633.0748873579</v>
      </c>
      <c r="AX1662" s="58">
        <v>75238.095238095193</v>
      </c>
      <c r="AY1662" s="58">
        <v>7739.1509433962301</v>
      </c>
      <c r="AZ1662" s="58">
        <v>82977.246181491399</v>
      </c>
      <c r="BA1662" s="58">
        <v>814.55642139568204</v>
      </c>
    </row>
    <row r="1663" spans="1:53">
      <c r="A1663" s="56">
        <v>202410</v>
      </c>
      <c r="B1663" s="56" t="s">
        <v>528</v>
      </c>
      <c r="C1663" s="56" t="s">
        <v>70</v>
      </c>
      <c r="D1663" s="56" t="s">
        <v>69</v>
      </c>
      <c r="E1663" s="62" t="str">
        <f>VLOOKUP(C1663,'[2]2024年门店-截止10.31'!A:C,3,0)</f>
        <v>营业</v>
      </c>
      <c r="F1663" s="63">
        <f>VLOOKUP(C1663,[2]面积!A:B,2,0)</f>
        <v>93.91</v>
      </c>
      <c r="G1663" s="57" t="str">
        <f>IF(OR(E1663="营业",E1663="装修中"),VLOOKUP(C1663,[2]当前组织架构!C:H,6,0),"")</f>
        <v>戴斌</v>
      </c>
      <c r="H1663" s="57" t="str">
        <f>IF(OR(E1663="营业",E1663="装修中"),VLOOKUP(C1663,[2]当前组织架构!C:H,5,0),"")</f>
        <v>冯珏</v>
      </c>
      <c r="I1663" s="58">
        <v>207542.94</v>
      </c>
      <c r="J1663" s="58">
        <v>11747.71</v>
      </c>
      <c r="K1663" s="58">
        <v>195795.23</v>
      </c>
      <c r="L1663" s="58">
        <v>11777.78</v>
      </c>
      <c r="M1663" s="58">
        <v>7707.63</v>
      </c>
      <c r="N1663" s="58">
        <v>12199.5</v>
      </c>
      <c r="O1663" s="58">
        <v>25677.5</v>
      </c>
      <c r="P1663" s="58">
        <v>0</v>
      </c>
      <c r="Q1663" s="58">
        <v>-15.929741748368601</v>
      </c>
      <c r="R1663" s="58">
        <v>57346.480258251599</v>
      </c>
      <c r="S1663" s="58">
        <v>11529.485456301099</v>
      </c>
      <c r="T1663" s="58">
        <v>0</v>
      </c>
      <c r="U1663" s="58">
        <v>2558.19</v>
      </c>
      <c r="V1663" s="58">
        <v>71434.155714552704</v>
      </c>
      <c r="W1663" s="58">
        <v>124361.074285447</v>
      </c>
      <c r="X1663" s="58">
        <v>24577.95</v>
      </c>
      <c r="Y1663" s="58">
        <v>11042.49</v>
      </c>
      <c r="Z1663" s="58">
        <v>1835.98</v>
      </c>
      <c r="AA1663" s="58">
        <v>6280.23</v>
      </c>
      <c r="AB1663" s="58">
        <v>1450.9607547169801</v>
      </c>
      <c r="AC1663" s="58">
        <v>0</v>
      </c>
      <c r="AD1663" s="58">
        <v>45187.610754717003</v>
      </c>
      <c r="AE1663" s="58">
        <v>6782.4</v>
      </c>
      <c r="AF1663" s="58">
        <v>100.37</v>
      </c>
      <c r="AG1663" s="58">
        <v>613.08000000000004</v>
      </c>
      <c r="AH1663" s="58">
        <v>522.9</v>
      </c>
      <c r="AI1663" s="58">
        <v>559</v>
      </c>
      <c r="AJ1663" s="58">
        <v>0</v>
      </c>
      <c r="AK1663" s="58">
        <v>38.56</v>
      </c>
      <c r="AL1663" s="58">
        <v>0</v>
      </c>
      <c r="AM1663" s="58">
        <v>1447.91</v>
      </c>
      <c r="AN1663" s="58">
        <v>1352.7</v>
      </c>
      <c r="AO1663" s="58">
        <v>568.63</v>
      </c>
      <c r="AP1663" s="58">
        <v>0</v>
      </c>
      <c r="AQ1663" s="58">
        <v>150</v>
      </c>
      <c r="AR1663" s="58">
        <v>0</v>
      </c>
      <c r="AS1663" s="58">
        <v>0</v>
      </c>
      <c r="AT1663" s="58">
        <v>0</v>
      </c>
      <c r="AU1663" s="58">
        <v>0</v>
      </c>
      <c r="AV1663" s="58">
        <v>2558.4072054171802</v>
      </c>
      <c r="AW1663" s="58">
        <v>14693.9572054172</v>
      </c>
      <c r="AX1663" s="58">
        <v>68010.219047619001</v>
      </c>
      <c r="AY1663" s="58">
        <v>9745.3773584905703</v>
      </c>
      <c r="AZ1663" s="58">
        <v>77755.596406109602</v>
      </c>
      <c r="BA1663" s="58">
        <v>-13276.090080796799</v>
      </c>
    </row>
    <row r="1664" spans="1:53">
      <c r="A1664" s="56">
        <v>202410</v>
      </c>
      <c r="B1664" s="56" t="s">
        <v>528</v>
      </c>
      <c r="C1664" s="56" t="s">
        <v>72</v>
      </c>
      <c r="D1664" s="56" t="s">
        <v>71</v>
      </c>
      <c r="E1664" s="62" t="str">
        <f>VLOOKUP(C1664,'[2]2024年门店-截止10.31'!A:C,3,0)</f>
        <v>营业</v>
      </c>
      <c r="F1664" s="63">
        <f>VLOOKUP(C1664,[2]面积!A:B,2,0)</f>
        <v>132</v>
      </c>
      <c r="G1664" s="57" t="str">
        <f>IF(OR(E1664="营业",E1664="装修中"),VLOOKUP(C1664,[2]当前组织架构!C:H,6,0),"")</f>
        <v>戴斌</v>
      </c>
      <c r="H1664" s="57" t="str">
        <f>IF(OR(E1664="营业",E1664="装修中"),VLOOKUP(C1664,[2]当前组织架构!C:H,5,0),"")</f>
        <v>冯珏</v>
      </c>
      <c r="I1664" s="58">
        <v>464818.36</v>
      </c>
      <c r="J1664" s="58">
        <v>26310.47</v>
      </c>
      <c r="K1664" s="58">
        <v>438507.89</v>
      </c>
      <c r="L1664" s="58">
        <v>23796.84</v>
      </c>
      <c r="M1664" s="58">
        <v>16122.01</v>
      </c>
      <c r="N1664" s="58">
        <v>6977.17</v>
      </c>
      <c r="O1664" s="58">
        <v>46829.599999999999</v>
      </c>
      <c r="P1664" s="58">
        <v>0</v>
      </c>
      <c r="Q1664" s="58">
        <v>-26.0279322609655</v>
      </c>
      <c r="R1664" s="58">
        <v>93699.592067738995</v>
      </c>
      <c r="S1664" s="58">
        <v>20291.290534544201</v>
      </c>
      <c r="T1664" s="58">
        <v>0</v>
      </c>
      <c r="U1664" s="58">
        <v>2593.19</v>
      </c>
      <c r="V1664" s="58">
        <v>116584.07260228301</v>
      </c>
      <c r="W1664" s="58">
        <v>321923.81739771698</v>
      </c>
      <c r="X1664" s="58">
        <v>40915.620000000003</v>
      </c>
      <c r="Y1664" s="58">
        <v>18209.8</v>
      </c>
      <c r="Z1664" s="58">
        <v>2812.83</v>
      </c>
      <c r="AA1664" s="58">
        <v>6368.46</v>
      </c>
      <c r="AB1664" s="58">
        <v>384.8458490566</v>
      </c>
      <c r="AC1664" s="58">
        <v>0</v>
      </c>
      <c r="AD1664" s="58">
        <v>68691.555849056604</v>
      </c>
      <c r="AE1664" s="58">
        <v>4500</v>
      </c>
      <c r="AF1664" s="58">
        <v>52</v>
      </c>
      <c r="AG1664" s="58">
        <v>463.15</v>
      </c>
      <c r="AH1664" s="58">
        <v>158.88</v>
      </c>
      <c r="AI1664" s="58">
        <v>0</v>
      </c>
      <c r="AJ1664" s="58">
        <v>0</v>
      </c>
      <c r="AK1664" s="58">
        <v>36.130000000000003</v>
      </c>
      <c r="AL1664" s="58">
        <v>0</v>
      </c>
      <c r="AM1664" s="58">
        <v>4028.02</v>
      </c>
      <c r="AN1664" s="58">
        <v>571.13</v>
      </c>
      <c r="AO1664" s="58">
        <v>1297.71</v>
      </c>
      <c r="AP1664" s="58">
        <v>0</v>
      </c>
      <c r="AQ1664" s="58">
        <v>0</v>
      </c>
      <c r="AR1664" s="58">
        <v>0</v>
      </c>
      <c r="AS1664" s="58">
        <v>0</v>
      </c>
      <c r="AT1664" s="58">
        <v>0</v>
      </c>
      <c r="AU1664" s="58">
        <v>0</v>
      </c>
      <c r="AV1664" s="58">
        <v>2558.4072054171802</v>
      </c>
      <c r="AW1664" s="58">
        <v>13665.4272054172</v>
      </c>
      <c r="AX1664" s="58">
        <v>70291.323809523805</v>
      </c>
      <c r="AY1664" s="58">
        <v>11207.5471698113</v>
      </c>
      <c r="AZ1664" s="58">
        <v>81498.870979335101</v>
      </c>
      <c r="BA1664" s="58">
        <v>158067.963363908</v>
      </c>
    </row>
    <row r="1665" spans="1:53">
      <c r="A1665" s="56">
        <v>202410</v>
      </c>
      <c r="B1665" s="56" t="s">
        <v>528</v>
      </c>
      <c r="C1665" s="56" t="s">
        <v>74</v>
      </c>
      <c r="D1665" s="56" t="s">
        <v>73</v>
      </c>
      <c r="E1665" s="62" t="str">
        <f>VLOOKUP(C1665,'[2]2024年门店-截止10.31'!A:C,3,0)</f>
        <v>营业</v>
      </c>
      <c r="F1665" s="63">
        <f>VLOOKUP(C1665,[2]面积!A:B,2,0)</f>
        <v>70</v>
      </c>
      <c r="G1665" s="57" t="str">
        <f>IF(OR(E1665="营业",E1665="装修中"),VLOOKUP(C1665,[2]当前组织架构!C:H,6,0),"")</f>
        <v>戴斌</v>
      </c>
      <c r="H1665" s="57" t="str">
        <f>IF(OR(E1665="营业",E1665="装修中"),VLOOKUP(C1665,[2]当前组织架构!C:H,5,0),"")</f>
        <v>冯珏</v>
      </c>
      <c r="I1665" s="58">
        <v>143896.04</v>
      </c>
      <c r="J1665" s="58">
        <v>8145.06</v>
      </c>
      <c r="K1665" s="58">
        <v>135750.98000000001</v>
      </c>
      <c r="L1665" s="58">
        <v>7097.34</v>
      </c>
      <c r="M1665" s="58">
        <v>5063.0200000000004</v>
      </c>
      <c r="N1665" s="58">
        <v>8331.7900000000009</v>
      </c>
      <c r="O1665" s="58">
        <v>18132.16</v>
      </c>
      <c r="P1665" s="58">
        <v>0</v>
      </c>
      <c r="Q1665" s="58">
        <v>-10.7261058855256</v>
      </c>
      <c r="R1665" s="58">
        <v>38613.583894114498</v>
      </c>
      <c r="S1665" s="58">
        <v>8014.3822831585903</v>
      </c>
      <c r="T1665" s="58">
        <v>0</v>
      </c>
      <c r="U1665" s="58">
        <v>2592.46</v>
      </c>
      <c r="V1665" s="58">
        <v>49220.426177273097</v>
      </c>
      <c r="W1665" s="58">
        <v>86530.553822726899</v>
      </c>
      <c r="X1665" s="58">
        <v>21951.87</v>
      </c>
      <c r="Y1665" s="58">
        <v>6675.95</v>
      </c>
      <c r="Z1665" s="58">
        <v>807.08</v>
      </c>
      <c r="AA1665" s="58">
        <v>4267.93</v>
      </c>
      <c r="AB1665" s="58">
        <v>847.88094339623001</v>
      </c>
      <c r="AC1665" s="58">
        <v>0</v>
      </c>
      <c r="AD1665" s="58">
        <v>34550.710943396203</v>
      </c>
      <c r="AE1665" s="58">
        <v>4113.04</v>
      </c>
      <c r="AF1665" s="58">
        <v>0</v>
      </c>
      <c r="AG1665" s="58">
        <v>347.17</v>
      </c>
      <c r="AH1665" s="58">
        <v>584.42999999999995</v>
      </c>
      <c r="AI1665" s="58">
        <v>68</v>
      </c>
      <c r="AJ1665" s="58">
        <v>63.72</v>
      </c>
      <c r="AK1665" s="58">
        <v>28.68</v>
      </c>
      <c r="AL1665" s="58">
        <v>0</v>
      </c>
      <c r="AM1665" s="58">
        <v>917.11</v>
      </c>
      <c r="AN1665" s="58">
        <v>915.93</v>
      </c>
      <c r="AO1665" s="58">
        <v>539.04999999999995</v>
      </c>
      <c r="AP1665" s="58">
        <v>0</v>
      </c>
      <c r="AQ1665" s="58">
        <v>120</v>
      </c>
      <c r="AR1665" s="58">
        <v>0</v>
      </c>
      <c r="AS1665" s="58">
        <v>0</v>
      </c>
      <c r="AT1665" s="58">
        <v>0</v>
      </c>
      <c r="AU1665" s="58">
        <v>0</v>
      </c>
      <c r="AV1665" s="58">
        <v>2558.4072054171802</v>
      </c>
      <c r="AW1665" s="58">
        <v>10255.5372054172</v>
      </c>
      <c r="AX1665" s="58">
        <v>36500</v>
      </c>
      <c r="AY1665" s="58">
        <v>7264.1509433962301</v>
      </c>
      <c r="AZ1665" s="58">
        <v>43764.150943396198</v>
      </c>
      <c r="BA1665" s="58">
        <v>-2039.8452694827399</v>
      </c>
    </row>
    <row r="1666" spans="1:53">
      <c r="A1666" s="56">
        <v>202410</v>
      </c>
      <c r="B1666" s="56" t="s">
        <v>528</v>
      </c>
      <c r="C1666" s="56" t="s">
        <v>78</v>
      </c>
      <c r="D1666" s="56" t="s">
        <v>77</v>
      </c>
      <c r="E1666" s="62" t="str">
        <f>VLOOKUP(C1666,'[2]2024年门店-截止10.31'!A:C,3,0)</f>
        <v>营业</v>
      </c>
      <c r="F1666" s="63">
        <f>VLOOKUP(C1666,[2]面积!A:B,2,0)</f>
        <v>70.349999999999994</v>
      </c>
      <c r="G1666" s="57" t="str">
        <f>IF(OR(E1666="营业",E1666="装修中"),VLOOKUP(C1666,[2]当前组织架构!C:H,6,0),"")</f>
        <v>戴斌</v>
      </c>
      <c r="H1666" s="57" t="str">
        <f>IF(OR(E1666="营业",E1666="装修中"),VLOOKUP(C1666,[2]当前组织架构!C:H,5,0),"")</f>
        <v>董婷婷</v>
      </c>
      <c r="I1666" s="58">
        <v>151116.97</v>
      </c>
      <c r="J1666" s="58">
        <v>8553.79000000001</v>
      </c>
      <c r="K1666" s="58">
        <v>142563.18</v>
      </c>
      <c r="L1666" s="58">
        <v>8765.2999999999993</v>
      </c>
      <c r="M1666" s="58">
        <v>5695.24</v>
      </c>
      <c r="N1666" s="58">
        <v>9456.6200000000008</v>
      </c>
      <c r="O1666" s="58">
        <v>18026.13</v>
      </c>
      <c r="P1666" s="58">
        <v>0</v>
      </c>
      <c r="Q1666" s="58">
        <v>-11.6477982319246</v>
      </c>
      <c r="R1666" s="58">
        <v>41931.642201768103</v>
      </c>
      <c r="S1666" s="58">
        <v>8207.0131225209097</v>
      </c>
      <c r="T1666" s="58">
        <v>0</v>
      </c>
      <c r="U1666" s="58">
        <v>2700.32</v>
      </c>
      <c r="V1666" s="58">
        <v>52838.975324289</v>
      </c>
      <c r="W1666" s="58">
        <v>89724.204675710993</v>
      </c>
      <c r="X1666" s="58">
        <v>28297.32</v>
      </c>
      <c r="Y1666" s="58">
        <v>4779.46</v>
      </c>
      <c r="Z1666" s="58">
        <v>823.66</v>
      </c>
      <c r="AA1666" s="58">
        <v>7574.94</v>
      </c>
      <c r="AB1666" s="58">
        <v>674.66188679244999</v>
      </c>
      <c r="AC1666" s="58">
        <v>0</v>
      </c>
      <c r="AD1666" s="58">
        <v>42150.041886792496</v>
      </c>
      <c r="AE1666" s="58">
        <v>8779.18</v>
      </c>
      <c r="AF1666" s="58">
        <v>180</v>
      </c>
      <c r="AG1666" s="58">
        <v>436.15</v>
      </c>
      <c r="AH1666" s="58">
        <v>535.83000000000004</v>
      </c>
      <c r="AI1666" s="58">
        <v>550</v>
      </c>
      <c r="AJ1666" s="58">
        <v>95.58</v>
      </c>
      <c r="AK1666" s="58">
        <v>33.630000000000003</v>
      </c>
      <c r="AL1666" s="58">
        <v>0</v>
      </c>
      <c r="AM1666" s="58">
        <v>815.71</v>
      </c>
      <c r="AN1666" s="58">
        <v>1930.73</v>
      </c>
      <c r="AO1666" s="58">
        <v>438.94</v>
      </c>
      <c r="AP1666" s="58">
        <v>0</v>
      </c>
      <c r="AQ1666" s="58">
        <v>120</v>
      </c>
      <c r="AR1666" s="58">
        <v>0</v>
      </c>
      <c r="AS1666" s="58">
        <v>0</v>
      </c>
      <c r="AT1666" s="58">
        <v>0</v>
      </c>
      <c r="AU1666" s="58">
        <v>0</v>
      </c>
      <c r="AV1666" s="58">
        <v>2227.6608417808202</v>
      </c>
      <c r="AW1666" s="58">
        <v>16143.4108417808</v>
      </c>
      <c r="AX1666" s="58">
        <v>22254.0476190476</v>
      </c>
      <c r="AY1666" s="58">
        <v>8439.2264150943392</v>
      </c>
      <c r="AZ1666" s="58">
        <v>30693.274034141901</v>
      </c>
      <c r="BA1666" s="58">
        <v>737.47791299575294</v>
      </c>
    </row>
    <row r="1667" spans="1:53">
      <c r="A1667" s="56">
        <v>202410</v>
      </c>
      <c r="B1667" s="56" t="s">
        <v>528</v>
      </c>
      <c r="C1667" s="56" t="s">
        <v>80</v>
      </c>
      <c r="D1667" s="56" t="s">
        <v>79</v>
      </c>
      <c r="E1667" s="62" t="str">
        <f>VLOOKUP(C1667,'[2]2024年门店-截止10.31'!A:C,3,0)</f>
        <v>营业</v>
      </c>
      <c r="F1667" s="63">
        <f>VLOOKUP(C1667,[2]面积!A:B,2,0)</f>
        <v>115.71</v>
      </c>
      <c r="G1667" s="57" t="str">
        <f>IF(OR(E1667="营业",E1667="装修中"),VLOOKUP(C1667,[2]当前组织架构!C:H,6,0),"")</f>
        <v>戴斌</v>
      </c>
      <c r="H1667" s="57" t="str">
        <f>IF(OR(E1667="营业",E1667="装修中"),VLOOKUP(C1667,[2]当前组织架构!C:H,5,0),"")</f>
        <v>冯珏</v>
      </c>
      <c r="I1667" s="58">
        <v>297075.28000000003</v>
      </c>
      <c r="J1667" s="58">
        <v>16815.580000000002</v>
      </c>
      <c r="K1667" s="58">
        <v>280259.7</v>
      </c>
      <c r="L1667" s="58">
        <v>14275.93</v>
      </c>
      <c r="M1667" s="58">
        <v>10560.11</v>
      </c>
      <c r="N1667" s="58">
        <v>4207.09</v>
      </c>
      <c r="O1667" s="58">
        <v>31594.53</v>
      </c>
      <c r="P1667" s="58">
        <v>0</v>
      </c>
      <c r="Q1667" s="58">
        <v>-16.839290120923799</v>
      </c>
      <c r="R1667" s="58">
        <v>60620.820709879103</v>
      </c>
      <c r="S1667" s="58">
        <v>13514.521804334399</v>
      </c>
      <c r="T1667" s="58">
        <v>0</v>
      </c>
      <c r="U1667" s="58">
        <v>2583.5500000000002</v>
      </c>
      <c r="V1667" s="58">
        <v>76718.892514213396</v>
      </c>
      <c r="W1667" s="58">
        <v>203540.80748578699</v>
      </c>
      <c r="X1667" s="58">
        <v>35097.71</v>
      </c>
      <c r="Y1667" s="58">
        <v>16760.57</v>
      </c>
      <c r="Z1667" s="58">
        <v>1464.33</v>
      </c>
      <c r="AA1667" s="58">
        <v>7164.75</v>
      </c>
      <c r="AB1667" s="58">
        <v>980.43603773585005</v>
      </c>
      <c r="AC1667" s="58">
        <v>0</v>
      </c>
      <c r="AD1667" s="58">
        <v>61467.796037735898</v>
      </c>
      <c r="AE1667" s="58">
        <v>3970.61</v>
      </c>
      <c r="AF1667" s="58">
        <v>119.56</v>
      </c>
      <c r="AG1667" s="58">
        <v>735.79</v>
      </c>
      <c r="AH1667" s="58">
        <v>670.84</v>
      </c>
      <c r="AI1667" s="58">
        <v>0</v>
      </c>
      <c r="AJ1667" s="58">
        <v>239.95</v>
      </c>
      <c r="AK1667" s="58">
        <v>36.090000000000003</v>
      </c>
      <c r="AL1667" s="58">
        <v>0</v>
      </c>
      <c r="AM1667" s="58">
        <v>4349.7</v>
      </c>
      <c r="AN1667" s="58">
        <v>553.48</v>
      </c>
      <c r="AO1667" s="58">
        <v>700.46</v>
      </c>
      <c r="AP1667" s="58">
        <v>500</v>
      </c>
      <c r="AQ1667" s="58">
        <v>123</v>
      </c>
      <c r="AR1667" s="58">
        <v>0</v>
      </c>
      <c r="AS1667" s="58">
        <v>0</v>
      </c>
      <c r="AT1667" s="58">
        <v>0</v>
      </c>
      <c r="AU1667" s="58">
        <v>0</v>
      </c>
      <c r="AV1667" s="58">
        <v>2558.4072054171802</v>
      </c>
      <c r="AW1667" s="58">
        <v>14557.887205417201</v>
      </c>
      <c r="AX1667" s="58">
        <v>46061.780952380999</v>
      </c>
      <c r="AY1667" s="58">
        <v>10697.7169811321</v>
      </c>
      <c r="AZ1667" s="58">
        <v>56759.497933513099</v>
      </c>
      <c r="BA1667" s="58">
        <v>70755.626309120795</v>
      </c>
    </row>
    <row r="1668" spans="1:53">
      <c r="A1668" s="56">
        <v>202410</v>
      </c>
      <c r="B1668" s="56" t="s">
        <v>528</v>
      </c>
      <c r="C1668" s="56" t="s">
        <v>82</v>
      </c>
      <c r="D1668" s="56" t="s">
        <v>81</v>
      </c>
      <c r="E1668" s="62" t="str">
        <f>VLOOKUP(C1668,'[2]2024年门店-截止10.31'!A:C,3,0)</f>
        <v>营业</v>
      </c>
      <c r="F1668" s="63">
        <f>VLOOKUP(C1668,[2]面积!A:B,2,0)</f>
        <v>66.19</v>
      </c>
      <c r="G1668" s="57" t="str">
        <f>IF(OR(E1668="营业",E1668="装修中"),VLOOKUP(C1668,[2]当前组织架构!C:H,6,0),"")</f>
        <v>孙军</v>
      </c>
      <c r="H1668" s="57" t="str">
        <f>IF(OR(E1668="营业",E1668="装修中"),VLOOKUP(C1668,[2]当前组织架构!C:H,5,0),"")</f>
        <v>甘胜斌</v>
      </c>
      <c r="I1668" s="58">
        <v>116250.35</v>
      </c>
      <c r="J1668" s="58">
        <v>6580.21000000001</v>
      </c>
      <c r="K1668" s="58">
        <v>109670.14</v>
      </c>
      <c r="L1668" s="58">
        <v>7371.31</v>
      </c>
      <c r="M1668" s="58">
        <v>4520.84</v>
      </c>
      <c r="N1668" s="58">
        <v>7105.84</v>
      </c>
      <c r="O1668" s="58">
        <v>15254.3</v>
      </c>
      <c r="P1668" s="58">
        <v>0</v>
      </c>
      <c r="Q1668" s="58">
        <v>-9.5119806505728803</v>
      </c>
      <c r="R1668" s="58">
        <v>34242.778019349404</v>
      </c>
      <c r="S1668" s="58">
        <v>6861.1650974547701</v>
      </c>
      <c r="T1668" s="58">
        <v>0</v>
      </c>
      <c r="U1668" s="58">
        <v>1423.34</v>
      </c>
      <c r="V1668" s="58">
        <v>42527.283116804203</v>
      </c>
      <c r="W1668" s="58">
        <v>67142.856883195796</v>
      </c>
      <c r="X1668" s="58">
        <v>24996.78</v>
      </c>
      <c r="Y1668" s="58">
        <v>6041.37</v>
      </c>
      <c r="Z1668" s="58">
        <v>0</v>
      </c>
      <c r="AA1668" s="58">
        <v>7288.95</v>
      </c>
      <c r="AB1668" s="58">
        <v>368.83924528301998</v>
      </c>
      <c r="AC1668" s="58">
        <v>0</v>
      </c>
      <c r="AD1668" s="58">
        <v>38695.939245283</v>
      </c>
      <c r="AE1668" s="58">
        <v>6325</v>
      </c>
      <c r="AF1668" s="58">
        <v>0</v>
      </c>
      <c r="AG1668" s="58">
        <v>166.58</v>
      </c>
      <c r="AH1668" s="58">
        <v>328.23</v>
      </c>
      <c r="AI1668" s="58">
        <v>365</v>
      </c>
      <c r="AJ1668" s="58">
        <v>0</v>
      </c>
      <c r="AK1668" s="58">
        <v>31.09</v>
      </c>
      <c r="AL1668" s="58">
        <v>0</v>
      </c>
      <c r="AM1668" s="58">
        <v>788.49</v>
      </c>
      <c r="AN1668" s="58">
        <v>2137.1799999999998</v>
      </c>
      <c r="AO1668" s="58">
        <v>360.83</v>
      </c>
      <c r="AP1668" s="58">
        <v>0</v>
      </c>
      <c r="AQ1668" s="58">
        <v>100</v>
      </c>
      <c r="AR1668" s="58">
        <v>0</v>
      </c>
      <c r="AS1668" s="58">
        <v>0</v>
      </c>
      <c r="AT1668" s="58">
        <v>0</v>
      </c>
      <c r="AU1668" s="58">
        <v>0</v>
      </c>
      <c r="AV1668" s="58">
        <v>2423.1772054171802</v>
      </c>
      <c r="AW1668" s="58">
        <v>13025.577205417199</v>
      </c>
      <c r="AX1668" s="58">
        <v>36940.323809523798</v>
      </c>
      <c r="AY1668" s="58">
        <v>5279.0660377358499</v>
      </c>
      <c r="AZ1668" s="58">
        <v>42219.389847259597</v>
      </c>
      <c r="BA1668" s="58">
        <v>-26798.049414763998</v>
      </c>
    </row>
    <row r="1669" spans="1:53">
      <c r="A1669" s="56">
        <v>202410</v>
      </c>
      <c r="B1669" s="56" t="s">
        <v>528</v>
      </c>
      <c r="C1669" s="56" t="s">
        <v>84</v>
      </c>
      <c r="D1669" s="56" t="s">
        <v>83</v>
      </c>
      <c r="E1669" s="62" t="str">
        <f>VLOOKUP(C1669,'[2]2024年门店-截止10.31'!A:C,3,0)</f>
        <v>营业</v>
      </c>
      <c r="F1669" s="63">
        <f>VLOOKUP(C1669,[2]面积!A:B,2,0)</f>
        <v>70</v>
      </c>
      <c r="G1669" s="57" t="str">
        <f>IF(OR(E1669="营业",E1669="装修中"),VLOOKUP(C1669,[2]当前组织架构!C:H,6,0),"")</f>
        <v>孙军</v>
      </c>
      <c r="H1669" s="57" t="str">
        <f>IF(OR(E1669="营业",E1669="装修中"),VLOOKUP(C1669,[2]当前组织架构!C:H,5,0),"")</f>
        <v>甘胜斌</v>
      </c>
      <c r="I1669" s="58">
        <v>127444.58</v>
      </c>
      <c r="J1669" s="58">
        <v>7213.84</v>
      </c>
      <c r="K1669" s="58">
        <v>120230.74</v>
      </c>
      <c r="L1669" s="58">
        <v>7840.44</v>
      </c>
      <c r="M1669" s="58">
        <v>5062.28</v>
      </c>
      <c r="N1669" s="58">
        <v>10503.03</v>
      </c>
      <c r="O1669" s="58">
        <v>16642.240000000002</v>
      </c>
      <c r="P1669" s="58">
        <v>0</v>
      </c>
      <c r="Q1669" s="58">
        <v>-11.1214667975291</v>
      </c>
      <c r="R1669" s="58">
        <v>40036.868533202498</v>
      </c>
      <c r="S1669" s="58">
        <v>7666.4518105296202</v>
      </c>
      <c r="T1669" s="58">
        <v>0</v>
      </c>
      <c r="U1669" s="58">
        <v>2712.52</v>
      </c>
      <c r="V1669" s="58">
        <v>50415.840343732103</v>
      </c>
      <c r="W1669" s="58">
        <v>69814.899656267895</v>
      </c>
      <c r="X1669" s="58">
        <v>25280.5</v>
      </c>
      <c r="Y1669" s="58">
        <v>7090.94</v>
      </c>
      <c r="Z1669" s="58">
        <v>0</v>
      </c>
      <c r="AA1669" s="58">
        <v>4372.6400000000003</v>
      </c>
      <c r="AB1669" s="58">
        <v>1247.78075471698</v>
      </c>
      <c r="AC1669" s="58">
        <v>0</v>
      </c>
      <c r="AD1669" s="58">
        <v>37991.860754717003</v>
      </c>
      <c r="AE1669" s="58">
        <v>5074.7700000000004</v>
      </c>
      <c r="AF1669" s="58">
        <v>49</v>
      </c>
      <c r="AG1669" s="58">
        <v>204.83</v>
      </c>
      <c r="AH1669" s="58">
        <v>607.79999999999995</v>
      </c>
      <c r="AI1669" s="58">
        <v>390</v>
      </c>
      <c r="AJ1669" s="58">
        <v>285</v>
      </c>
      <c r="AK1669" s="58">
        <v>26.71</v>
      </c>
      <c r="AL1669" s="58">
        <v>0</v>
      </c>
      <c r="AM1669" s="58">
        <v>2005.66</v>
      </c>
      <c r="AN1669" s="58">
        <v>1684.68</v>
      </c>
      <c r="AO1669" s="58">
        <v>349.73</v>
      </c>
      <c r="AP1669" s="58">
        <v>0</v>
      </c>
      <c r="AQ1669" s="58">
        <v>50</v>
      </c>
      <c r="AR1669" s="58">
        <v>0</v>
      </c>
      <c r="AS1669" s="58">
        <v>0</v>
      </c>
      <c r="AT1669" s="58">
        <v>0</v>
      </c>
      <c r="AU1669" s="58">
        <v>0</v>
      </c>
      <c r="AV1669" s="58">
        <v>2423.1772054171802</v>
      </c>
      <c r="AW1669" s="58">
        <v>13151.3572054172</v>
      </c>
      <c r="AX1669" s="58">
        <v>14512.209523809501</v>
      </c>
      <c r="AY1669" s="58">
        <v>1981.1320754717001</v>
      </c>
      <c r="AZ1669" s="58">
        <v>16493.341599281201</v>
      </c>
      <c r="BA1669" s="58">
        <v>2178.3400968524902</v>
      </c>
    </row>
    <row r="1670" spans="1:53">
      <c r="A1670" s="56">
        <v>202410</v>
      </c>
      <c r="B1670" s="56" t="s">
        <v>528</v>
      </c>
      <c r="C1670" s="56" t="s">
        <v>86</v>
      </c>
      <c r="D1670" s="56" t="s">
        <v>85</v>
      </c>
      <c r="E1670" s="62" t="str">
        <f>VLOOKUP(C1670,'[2]2024年门店-截止10.31'!A:C,3,0)</f>
        <v>营业</v>
      </c>
      <c r="F1670" s="63">
        <f>VLOOKUP(C1670,[2]面积!A:B,2,0)</f>
        <v>91</v>
      </c>
      <c r="G1670" s="57" t="str">
        <f>IF(OR(E1670="营业",E1670="装修中"),VLOOKUP(C1670,[2]当前组织架构!C:H,6,0),"")</f>
        <v>戴斌</v>
      </c>
      <c r="H1670" s="57" t="str">
        <f>IF(OR(E1670="营业",E1670="装修中"),VLOOKUP(C1670,[2]当前组织架构!C:H,5,0),"")</f>
        <v>冯珏</v>
      </c>
      <c r="I1670" s="58">
        <v>147774.44</v>
      </c>
      <c r="J1670" s="58">
        <v>8364.59</v>
      </c>
      <c r="K1670" s="58">
        <v>139409.85</v>
      </c>
      <c r="L1670" s="58">
        <v>7250.24</v>
      </c>
      <c r="M1670" s="58">
        <v>4351.3999999999996</v>
      </c>
      <c r="N1670" s="58">
        <v>2003.38</v>
      </c>
      <c r="O1670" s="58">
        <v>15530.27</v>
      </c>
      <c r="P1670" s="58">
        <v>0</v>
      </c>
      <c r="Q1670" s="58">
        <v>-8.0909718657885197</v>
      </c>
      <c r="R1670" s="58">
        <v>29127.1990281342</v>
      </c>
      <c r="S1670" s="58">
        <v>6597.7126232851897</v>
      </c>
      <c r="T1670" s="58">
        <v>0</v>
      </c>
      <c r="U1670" s="58">
        <v>2377.54</v>
      </c>
      <c r="V1670" s="58">
        <v>38102.451651419397</v>
      </c>
      <c r="W1670" s="58">
        <v>101307.398348581</v>
      </c>
      <c r="X1670" s="58">
        <v>18959.93</v>
      </c>
      <c r="Y1670" s="58">
        <v>13447.1</v>
      </c>
      <c r="Z1670" s="58">
        <v>664.13</v>
      </c>
      <c r="AA1670" s="58">
        <v>6345.6</v>
      </c>
      <c r="AB1670" s="58">
        <v>398.68358490565998</v>
      </c>
      <c r="AC1670" s="58">
        <v>0</v>
      </c>
      <c r="AD1670" s="58">
        <v>39815.443584905697</v>
      </c>
      <c r="AE1670" s="58">
        <v>8251.58</v>
      </c>
      <c r="AF1670" s="58">
        <v>42</v>
      </c>
      <c r="AG1670" s="58">
        <v>145.28</v>
      </c>
      <c r="AH1670" s="58">
        <v>829.4</v>
      </c>
      <c r="AI1670" s="58">
        <v>153</v>
      </c>
      <c r="AJ1670" s="58">
        <v>277.83999999999997</v>
      </c>
      <c r="AK1670" s="58">
        <v>28.21</v>
      </c>
      <c r="AL1670" s="58">
        <v>0</v>
      </c>
      <c r="AM1670" s="58">
        <v>671.28</v>
      </c>
      <c r="AN1670" s="58">
        <v>1132.06</v>
      </c>
      <c r="AO1670" s="58">
        <v>356.5</v>
      </c>
      <c r="AP1670" s="58">
        <v>0</v>
      </c>
      <c r="AQ1670" s="58">
        <v>138</v>
      </c>
      <c r="AR1670" s="58">
        <v>0</v>
      </c>
      <c r="AS1670" s="58">
        <v>0</v>
      </c>
      <c r="AT1670" s="58">
        <v>0</v>
      </c>
      <c r="AU1670" s="58">
        <v>0</v>
      </c>
      <c r="AV1670" s="58">
        <v>2558.4072054171802</v>
      </c>
      <c r="AW1670" s="58">
        <v>14583.557205417201</v>
      </c>
      <c r="AX1670" s="58">
        <v>22982.8761904762</v>
      </c>
      <c r="AY1670" s="58">
        <v>5677.3396226415098</v>
      </c>
      <c r="AZ1670" s="58">
        <v>28660.215813117698</v>
      </c>
      <c r="BA1670" s="58">
        <v>18248.181745140399</v>
      </c>
    </row>
    <row r="1671" spans="1:53">
      <c r="A1671" s="56">
        <v>202410</v>
      </c>
      <c r="B1671" s="56" t="s">
        <v>528</v>
      </c>
      <c r="C1671" s="56" t="s">
        <v>88</v>
      </c>
      <c r="D1671" s="56" t="s">
        <v>87</v>
      </c>
      <c r="E1671" s="62" t="str">
        <f>VLOOKUP(C1671,'[2]2024年门店-截止10.31'!A:C,3,0)</f>
        <v>营业</v>
      </c>
      <c r="F1671" s="63">
        <f>VLOOKUP(C1671,[2]面积!A:B,2,0)</f>
        <v>203</v>
      </c>
      <c r="G1671" s="57" t="str">
        <f>IF(OR(E1671="营业",E1671="装修中"),VLOOKUP(C1671,[2]当前组织架构!C:H,6,0),"")</f>
        <v>孙军</v>
      </c>
      <c r="H1671" s="57" t="str">
        <f>IF(OR(E1671="营业",E1671="装修中"),VLOOKUP(C1671,[2]当前组织架构!C:H,5,0),"")</f>
        <v>郭洋</v>
      </c>
      <c r="I1671" s="58">
        <v>201420.87</v>
      </c>
      <c r="J1671" s="58">
        <v>11401.18</v>
      </c>
      <c r="K1671" s="58">
        <v>190019.69</v>
      </c>
      <c r="L1671" s="58">
        <v>10001.950000000001</v>
      </c>
      <c r="M1671" s="58">
        <v>6700.76</v>
      </c>
      <c r="N1671" s="58">
        <v>4698.1899999999996</v>
      </c>
      <c r="O1671" s="58">
        <v>19514.47</v>
      </c>
      <c r="P1671" s="58">
        <v>0</v>
      </c>
      <c r="Q1671" s="58">
        <v>-11.3623412551695</v>
      </c>
      <c r="R1671" s="58">
        <v>40904.007658744798</v>
      </c>
      <c r="S1671" s="58">
        <v>8581.2108980781595</v>
      </c>
      <c r="T1671" s="58">
        <v>0</v>
      </c>
      <c r="U1671" s="58">
        <v>2477.06</v>
      </c>
      <c r="V1671" s="58">
        <v>51962.278556823003</v>
      </c>
      <c r="W1671" s="58">
        <v>138057.411443177</v>
      </c>
      <c r="X1671" s="58">
        <v>28246.65</v>
      </c>
      <c r="Y1671" s="58">
        <v>11738.37</v>
      </c>
      <c r="Z1671" s="58">
        <v>499.13</v>
      </c>
      <c r="AA1671" s="58">
        <v>11262.43</v>
      </c>
      <c r="AB1671" s="58">
        <v>1279.7447169811301</v>
      </c>
      <c r="AC1671" s="58">
        <v>0</v>
      </c>
      <c r="AD1671" s="58">
        <v>53026.3247169811</v>
      </c>
      <c r="AE1671" s="58">
        <v>10682.65</v>
      </c>
      <c r="AF1671" s="58">
        <v>0</v>
      </c>
      <c r="AG1671" s="58">
        <v>213.83</v>
      </c>
      <c r="AH1671" s="58">
        <v>348.66</v>
      </c>
      <c r="AI1671" s="58">
        <v>53</v>
      </c>
      <c r="AJ1671" s="58">
        <v>321.27999999999997</v>
      </c>
      <c r="AK1671" s="58">
        <v>84.14</v>
      </c>
      <c r="AL1671" s="58">
        <v>0</v>
      </c>
      <c r="AM1671" s="58">
        <v>1157.29</v>
      </c>
      <c r="AN1671" s="58">
        <v>859.15</v>
      </c>
      <c r="AO1671" s="58">
        <v>560.17999999999995</v>
      </c>
      <c r="AP1671" s="58">
        <v>0</v>
      </c>
      <c r="AQ1671" s="58">
        <v>0</v>
      </c>
      <c r="AR1671" s="58">
        <v>0</v>
      </c>
      <c r="AS1671" s="58">
        <v>0</v>
      </c>
      <c r="AT1671" s="58">
        <v>0</v>
      </c>
      <c r="AU1671" s="58">
        <v>0</v>
      </c>
      <c r="AV1671" s="58">
        <v>1711.4248873578799</v>
      </c>
      <c r="AW1671" s="58">
        <v>15991.6048873579</v>
      </c>
      <c r="AX1671" s="58">
        <v>24850.323809523801</v>
      </c>
      <c r="AY1671" s="58">
        <v>6366.0377358490596</v>
      </c>
      <c r="AZ1671" s="58">
        <v>31216.3615453729</v>
      </c>
      <c r="BA1671" s="58">
        <v>37823.120293465203</v>
      </c>
    </row>
    <row r="1672" spans="1:53">
      <c r="A1672" s="56">
        <v>202410</v>
      </c>
      <c r="B1672" s="56" t="s">
        <v>528</v>
      </c>
      <c r="C1672" s="56" t="s">
        <v>90</v>
      </c>
      <c r="D1672" s="56" t="s">
        <v>89</v>
      </c>
      <c r="E1672" s="62" t="str">
        <f>VLOOKUP(C1672,'[2]2024年门店-截止10.31'!A:C,3,0)</f>
        <v>营业</v>
      </c>
      <c r="F1672" s="63">
        <f>VLOOKUP(C1672,[2]面积!A:B,2,0)</f>
        <v>56</v>
      </c>
      <c r="G1672" s="57" t="str">
        <f>IF(OR(E1672="营业",E1672="装修中"),VLOOKUP(C1672,[2]当前组织架构!C:H,6,0),"")</f>
        <v>戴斌</v>
      </c>
      <c r="H1672" s="57" t="str">
        <f>IF(OR(E1672="营业",E1672="装修中"),VLOOKUP(C1672,[2]当前组织架构!C:H,5,0),"")</f>
        <v>冯珏</v>
      </c>
      <c r="I1672" s="58">
        <v>120853.9</v>
      </c>
      <c r="J1672" s="58">
        <v>6840.78999999999</v>
      </c>
      <c r="K1672" s="58">
        <v>114013.11</v>
      </c>
      <c r="L1672" s="58">
        <v>5758.15</v>
      </c>
      <c r="M1672" s="58">
        <v>5332.87</v>
      </c>
      <c r="N1672" s="58">
        <v>3517.47</v>
      </c>
      <c r="O1672" s="58">
        <v>13581.13</v>
      </c>
      <c r="P1672" s="58">
        <v>0</v>
      </c>
      <c r="Q1672" s="58">
        <v>-7.8283560015112101</v>
      </c>
      <c r="R1672" s="58">
        <v>28181.791643998498</v>
      </c>
      <c r="S1672" s="58">
        <v>5952.81974687806</v>
      </c>
      <c r="T1672" s="58">
        <v>0</v>
      </c>
      <c r="U1672" s="58">
        <v>2551.63</v>
      </c>
      <c r="V1672" s="58">
        <v>36686.241390876501</v>
      </c>
      <c r="W1672" s="58">
        <v>77326.868609123499</v>
      </c>
      <c r="X1672" s="58">
        <v>22787.49</v>
      </c>
      <c r="Y1672" s="58">
        <v>9860</v>
      </c>
      <c r="Z1672" s="58">
        <v>1755.16</v>
      </c>
      <c r="AA1672" s="58">
        <v>5132.93</v>
      </c>
      <c r="AB1672" s="58">
        <v>274.44698113208</v>
      </c>
      <c r="AC1672" s="58">
        <v>0</v>
      </c>
      <c r="AD1672" s="58">
        <v>39810.026981132098</v>
      </c>
      <c r="AE1672" s="58">
        <v>0</v>
      </c>
      <c r="AF1672" s="58">
        <v>0</v>
      </c>
      <c r="AG1672" s="58">
        <v>73.75</v>
      </c>
      <c r="AH1672" s="58">
        <v>50</v>
      </c>
      <c r="AI1672" s="58">
        <v>880</v>
      </c>
      <c r="AJ1672" s="58">
        <v>0</v>
      </c>
      <c r="AK1672" s="58">
        <v>38.54</v>
      </c>
      <c r="AL1672" s="58">
        <v>0</v>
      </c>
      <c r="AM1672" s="58">
        <v>1144.46</v>
      </c>
      <c r="AN1672" s="58">
        <v>949.88</v>
      </c>
      <c r="AO1672" s="58">
        <v>280.83999999999997</v>
      </c>
      <c r="AP1672" s="58">
        <v>0</v>
      </c>
      <c r="AQ1672" s="58">
        <v>0</v>
      </c>
      <c r="AR1672" s="58">
        <v>0</v>
      </c>
      <c r="AS1672" s="58">
        <v>0</v>
      </c>
      <c r="AT1672" s="58">
        <v>0</v>
      </c>
      <c r="AU1672" s="58">
        <v>0</v>
      </c>
      <c r="AV1672" s="58">
        <v>2558.4072054171802</v>
      </c>
      <c r="AW1672" s="58">
        <v>5975.8772054171804</v>
      </c>
      <c r="AX1672" s="58">
        <v>21542.857142857101</v>
      </c>
      <c r="AY1672" s="58">
        <v>169.811320754717</v>
      </c>
      <c r="AZ1672" s="58">
        <v>21712.668463611801</v>
      </c>
      <c r="BA1672" s="58">
        <v>9828.2959589624006</v>
      </c>
    </row>
    <row r="1673" spans="1:53">
      <c r="A1673" s="56">
        <v>202410</v>
      </c>
      <c r="B1673" s="56" t="s">
        <v>528</v>
      </c>
      <c r="C1673" s="56" t="s">
        <v>92</v>
      </c>
      <c r="D1673" s="56" t="s">
        <v>91</v>
      </c>
      <c r="E1673" s="62" t="str">
        <f>VLOOKUP(C1673,'[2]2024年门店-截止10.31'!A:C,3,0)</f>
        <v>营业</v>
      </c>
      <c r="F1673" s="63">
        <f>VLOOKUP(C1673,[2]面积!A:B,2,0)</f>
        <v>82.7</v>
      </c>
      <c r="G1673" s="57" t="str">
        <f>IF(OR(E1673="营业",E1673="装修中"),VLOOKUP(C1673,[2]当前组织架构!C:H,6,0),"")</f>
        <v>孙军</v>
      </c>
      <c r="H1673" s="57" t="str">
        <f>IF(OR(E1673="营业",E1673="装修中"),VLOOKUP(C1673,[2]当前组织架构!C:H,5,0),"")</f>
        <v>殷艳花</v>
      </c>
      <c r="I1673" s="58">
        <v>152588.91</v>
      </c>
      <c r="J1673" s="58">
        <v>8637.1100000000206</v>
      </c>
      <c r="K1673" s="58">
        <v>143951.79999999999</v>
      </c>
      <c r="L1673" s="58">
        <v>9175.18</v>
      </c>
      <c r="M1673" s="58">
        <v>6599.71</v>
      </c>
      <c r="N1673" s="58">
        <v>9991.8700000000008</v>
      </c>
      <c r="O1673" s="58">
        <v>19586.77</v>
      </c>
      <c r="P1673" s="58">
        <v>0</v>
      </c>
      <c r="Q1673" s="58">
        <v>-12.594833799292701</v>
      </c>
      <c r="R1673" s="58">
        <v>45340.935166200703</v>
      </c>
      <c r="S1673" s="58">
        <v>8902.6123813653194</v>
      </c>
      <c r="T1673" s="58">
        <v>0</v>
      </c>
      <c r="U1673" s="58">
        <v>2659.52</v>
      </c>
      <c r="V1673" s="58">
        <v>56903.067547566003</v>
      </c>
      <c r="W1673" s="58">
        <v>87048.732452433993</v>
      </c>
      <c r="X1673" s="58">
        <v>21632.5</v>
      </c>
      <c r="Y1673" s="58">
        <v>8861.5499999999993</v>
      </c>
      <c r="Z1673" s="58">
        <v>1910.66</v>
      </c>
      <c r="AA1673" s="58">
        <v>7174.48</v>
      </c>
      <c r="AB1673" s="58">
        <v>246.78320754717001</v>
      </c>
      <c r="AC1673" s="58">
        <v>0</v>
      </c>
      <c r="AD1673" s="58">
        <v>39825.973207547198</v>
      </c>
      <c r="AE1673" s="58">
        <v>11377.3</v>
      </c>
      <c r="AF1673" s="58">
        <v>0</v>
      </c>
      <c r="AG1673" s="58">
        <v>620.35</v>
      </c>
      <c r="AH1673" s="58">
        <v>257</v>
      </c>
      <c r="AI1673" s="58">
        <v>0</v>
      </c>
      <c r="AJ1673" s="58">
        <v>92.04</v>
      </c>
      <c r="AK1673" s="58">
        <v>36.700000000000003</v>
      </c>
      <c r="AL1673" s="58">
        <v>0</v>
      </c>
      <c r="AM1673" s="58">
        <v>1358.25</v>
      </c>
      <c r="AN1673" s="58">
        <v>611.38</v>
      </c>
      <c r="AO1673" s="58">
        <v>613.79999999999995</v>
      </c>
      <c r="AP1673" s="58">
        <v>0</v>
      </c>
      <c r="AQ1673" s="58">
        <v>0</v>
      </c>
      <c r="AR1673" s="58">
        <v>0</v>
      </c>
      <c r="AS1673" s="58">
        <v>0</v>
      </c>
      <c r="AT1673" s="58">
        <v>0</v>
      </c>
      <c r="AU1673" s="58">
        <v>0</v>
      </c>
      <c r="AV1673" s="58">
        <v>2534.3709790020898</v>
      </c>
      <c r="AW1673" s="58">
        <v>17501.190979002102</v>
      </c>
      <c r="AX1673" s="58">
        <v>28508.571428571398</v>
      </c>
      <c r="AY1673" s="58">
        <v>20408.396226415101</v>
      </c>
      <c r="AZ1673" s="58">
        <v>48916.967654986503</v>
      </c>
      <c r="BA1673" s="58">
        <v>-19195.3993891018</v>
      </c>
    </row>
    <row r="1674" spans="1:53">
      <c r="A1674" s="56">
        <v>202410</v>
      </c>
      <c r="B1674" s="56" t="s">
        <v>528</v>
      </c>
      <c r="C1674" s="56" t="s">
        <v>94</v>
      </c>
      <c r="D1674" s="56" t="s">
        <v>93</v>
      </c>
      <c r="E1674" s="62" t="str">
        <f>VLOOKUP(C1674,'[2]2024年门店-截止10.31'!A:C,3,0)</f>
        <v>营业</v>
      </c>
      <c r="F1674" s="63">
        <f>VLOOKUP(C1674,[2]面积!A:B,2,0)</f>
        <v>100</v>
      </c>
      <c r="G1674" s="57" t="str">
        <f>IF(OR(E1674="营业",E1674="装修中"),VLOOKUP(C1674,[2]当前组织架构!C:H,6,0),"")</f>
        <v>戴斌</v>
      </c>
      <c r="H1674" s="57" t="str">
        <f>IF(OR(E1674="营业",E1674="装修中"),VLOOKUP(C1674,[2]当前组织架构!C:H,5,0),"")</f>
        <v>董婷婷</v>
      </c>
      <c r="I1674" s="58">
        <v>157591.17000000001</v>
      </c>
      <c r="J1674" s="58">
        <v>8920.25</v>
      </c>
      <c r="K1674" s="58">
        <v>148670.92000000001</v>
      </c>
      <c r="L1674" s="58">
        <v>9079.16</v>
      </c>
      <c r="M1674" s="58">
        <v>6716.64</v>
      </c>
      <c r="N1674" s="58">
        <v>10369.94</v>
      </c>
      <c r="O1674" s="58">
        <v>19780.830000000002</v>
      </c>
      <c r="P1674" s="58">
        <v>0</v>
      </c>
      <c r="Q1674" s="58">
        <v>-12.7595230800683</v>
      </c>
      <c r="R1674" s="58">
        <v>45933.810476919898</v>
      </c>
      <c r="S1674" s="58">
        <v>9000.5248573073695</v>
      </c>
      <c r="T1674" s="58">
        <v>0</v>
      </c>
      <c r="U1674" s="58">
        <v>2819.44</v>
      </c>
      <c r="V1674" s="58">
        <v>57753.775334227299</v>
      </c>
      <c r="W1674" s="58">
        <v>90917.144665772707</v>
      </c>
      <c r="X1674" s="58">
        <v>21117.42</v>
      </c>
      <c r="Y1674" s="58">
        <v>10446.09</v>
      </c>
      <c r="Z1674" s="58">
        <v>593.26</v>
      </c>
      <c r="AA1674" s="58">
        <v>8547.27</v>
      </c>
      <c r="AB1674" s="58">
        <v>720.51150943395999</v>
      </c>
      <c r="AC1674" s="58">
        <v>0</v>
      </c>
      <c r="AD1674" s="58">
        <v>41424.551509434001</v>
      </c>
      <c r="AE1674" s="58">
        <v>8105.3</v>
      </c>
      <c r="AF1674" s="58">
        <v>0</v>
      </c>
      <c r="AG1674" s="58">
        <v>236</v>
      </c>
      <c r="AH1674" s="58">
        <v>662.6</v>
      </c>
      <c r="AI1674" s="58">
        <v>332</v>
      </c>
      <c r="AJ1674" s="58">
        <v>0</v>
      </c>
      <c r="AK1674" s="58">
        <v>34.729999999999997</v>
      </c>
      <c r="AL1674" s="58">
        <v>0</v>
      </c>
      <c r="AM1674" s="58">
        <v>1143.55</v>
      </c>
      <c r="AN1674" s="58">
        <v>1053.48</v>
      </c>
      <c r="AO1674" s="58">
        <v>587.25</v>
      </c>
      <c r="AP1674" s="58">
        <v>0</v>
      </c>
      <c r="AQ1674" s="58">
        <v>259</v>
      </c>
      <c r="AR1674" s="58">
        <v>0</v>
      </c>
      <c r="AS1674" s="58">
        <v>0</v>
      </c>
      <c r="AT1674" s="58">
        <v>0</v>
      </c>
      <c r="AU1674" s="58">
        <v>0</v>
      </c>
      <c r="AV1674" s="58">
        <v>2227.6608417808202</v>
      </c>
      <c r="AW1674" s="58">
        <v>14641.5708417808</v>
      </c>
      <c r="AX1674" s="58">
        <v>18932.504761904798</v>
      </c>
      <c r="AY1674" s="58">
        <v>9245.28301886792</v>
      </c>
      <c r="AZ1674" s="58">
        <v>28177.787780772702</v>
      </c>
      <c r="BA1674" s="58">
        <v>6673.2345337851903</v>
      </c>
    </row>
    <row r="1675" spans="1:53">
      <c r="A1675" s="56">
        <v>202410</v>
      </c>
      <c r="B1675" s="56" t="s">
        <v>528</v>
      </c>
      <c r="C1675" s="56" t="s">
        <v>96</v>
      </c>
      <c r="D1675" s="56" t="s">
        <v>95</v>
      </c>
      <c r="E1675" s="62" t="str">
        <f>VLOOKUP(C1675,'[2]2024年门店-截止10.31'!A:C,3,0)</f>
        <v>营业</v>
      </c>
      <c r="F1675" s="63">
        <f>VLOOKUP(C1675,[2]面积!A:B,2,0)</f>
        <v>81.55</v>
      </c>
      <c r="G1675" s="57" t="str">
        <f>IF(OR(E1675="营业",E1675="装修中"),VLOOKUP(C1675,[2]当前组织架构!C:H,6,0),"")</f>
        <v>孙军</v>
      </c>
      <c r="H1675" s="57" t="str">
        <f>IF(OR(E1675="营业",E1675="装修中"),VLOOKUP(C1675,[2]当前组织架构!C:H,5,0),"")</f>
        <v>甘胜斌</v>
      </c>
      <c r="I1675" s="58">
        <v>145515.1</v>
      </c>
      <c r="J1675" s="58">
        <v>8236.7000000000098</v>
      </c>
      <c r="K1675" s="58">
        <v>137278.39999999999</v>
      </c>
      <c r="L1675" s="58">
        <v>7986.76</v>
      </c>
      <c r="M1675" s="58">
        <v>5822.56</v>
      </c>
      <c r="N1675" s="58">
        <v>6402.89</v>
      </c>
      <c r="O1675" s="58">
        <v>17111.61</v>
      </c>
      <c r="P1675" s="58">
        <v>0</v>
      </c>
      <c r="Q1675" s="58">
        <v>-10.3649552670921</v>
      </c>
      <c r="R1675" s="58">
        <v>37313.455044732902</v>
      </c>
      <c r="S1675" s="58">
        <v>7622.31218997209</v>
      </c>
      <c r="T1675" s="58">
        <v>0</v>
      </c>
      <c r="U1675" s="58">
        <v>2631.38</v>
      </c>
      <c r="V1675" s="58">
        <v>47567.147234705</v>
      </c>
      <c r="W1675" s="58">
        <v>89711.252765294994</v>
      </c>
      <c r="X1675" s="58">
        <v>26484.05</v>
      </c>
      <c r="Y1675" s="58">
        <v>14437.61</v>
      </c>
      <c r="Z1675" s="58">
        <v>1457.23</v>
      </c>
      <c r="AA1675" s="58">
        <v>8327.1299999999992</v>
      </c>
      <c r="AB1675" s="58">
        <v>1127.36056603774</v>
      </c>
      <c r="AC1675" s="58">
        <v>0</v>
      </c>
      <c r="AD1675" s="58">
        <v>51833.380566037697</v>
      </c>
      <c r="AE1675" s="58">
        <v>233.61</v>
      </c>
      <c r="AF1675" s="58">
        <v>214</v>
      </c>
      <c r="AG1675" s="58">
        <v>41.81</v>
      </c>
      <c r="AH1675" s="58">
        <v>288.43</v>
      </c>
      <c r="AI1675" s="58">
        <v>1645.13</v>
      </c>
      <c r="AJ1675" s="58">
        <v>166.38</v>
      </c>
      <c r="AK1675" s="58">
        <v>33.869999999999997</v>
      </c>
      <c r="AL1675" s="58">
        <v>0</v>
      </c>
      <c r="AM1675" s="58">
        <v>774.91</v>
      </c>
      <c r="AN1675" s="58">
        <v>1493.85</v>
      </c>
      <c r="AO1675" s="58">
        <v>866.37</v>
      </c>
      <c r="AP1675" s="58">
        <v>0</v>
      </c>
      <c r="AQ1675" s="58">
        <v>100</v>
      </c>
      <c r="AR1675" s="58">
        <v>0</v>
      </c>
      <c r="AS1675" s="58">
        <v>0</v>
      </c>
      <c r="AT1675" s="58">
        <v>0</v>
      </c>
      <c r="AU1675" s="58">
        <v>0</v>
      </c>
      <c r="AV1675" s="58">
        <v>2423.1772054171802</v>
      </c>
      <c r="AW1675" s="58">
        <v>8281.5372054171803</v>
      </c>
      <c r="AX1675" s="58">
        <v>49609.523809523802</v>
      </c>
      <c r="AY1675" s="58">
        <v>7388.6792452830196</v>
      </c>
      <c r="AZ1675" s="58">
        <v>56998.2030548068</v>
      </c>
      <c r="BA1675" s="58">
        <v>-27401.868060966699</v>
      </c>
    </row>
    <row r="1676" spans="1:53">
      <c r="A1676" s="56">
        <v>202410</v>
      </c>
      <c r="B1676" s="56" t="s">
        <v>528</v>
      </c>
      <c r="C1676" s="56" t="s">
        <v>100</v>
      </c>
      <c r="D1676" s="56" t="s">
        <v>99</v>
      </c>
      <c r="E1676" s="62" t="str">
        <f>VLOOKUP(C1676,'[2]2024年门店-截止10.31'!A:C,3,0)</f>
        <v>营业</v>
      </c>
      <c r="F1676" s="63">
        <f>VLOOKUP(C1676,[2]面积!A:B,2,0)</f>
        <v>114.4</v>
      </c>
      <c r="G1676" s="57" t="str">
        <f>IF(OR(E1676="营业",E1676="装修中"),VLOOKUP(C1676,[2]当前组织架构!C:H,6,0),"")</f>
        <v>戴斌</v>
      </c>
      <c r="H1676" s="57" t="str">
        <f>IF(OR(E1676="营业",E1676="装修中"),VLOOKUP(C1676,[2]当前组织架构!C:H,5,0),"")</f>
        <v>董婷婷</v>
      </c>
      <c r="I1676" s="58">
        <v>125486.6</v>
      </c>
      <c r="J1676" s="58">
        <v>7103.02</v>
      </c>
      <c r="K1676" s="58">
        <v>118383.58</v>
      </c>
      <c r="L1676" s="58">
        <v>6830.44</v>
      </c>
      <c r="M1676" s="58">
        <v>4448.83</v>
      </c>
      <c r="N1676" s="58">
        <v>6661.02</v>
      </c>
      <c r="O1676" s="58">
        <v>14936.18</v>
      </c>
      <c r="P1676" s="58">
        <v>0</v>
      </c>
      <c r="Q1676" s="58">
        <v>-9.1299106278482292</v>
      </c>
      <c r="R1676" s="58">
        <v>32867.340089372199</v>
      </c>
      <c r="S1676" s="58">
        <v>6673.3866361910495</v>
      </c>
      <c r="T1676" s="58">
        <v>0</v>
      </c>
      <c r="U1676" s="58">
        <v>1931.85</v>
      </c>
      <c r="V1676" s="58">
        <v>41472.576725563202</v>
      </c>
      <c r="W1676" s="58">
        <v>76911.003274436807</v>
      </c>
      <c r="X1676" s="58">
        <v>21639.71</v>
      </c>
      <c r="Y1676" s="58">
        <v>7289.59</v>
      </c>
      <c r="Z1676" s="58">
        <v>954.93</v>
      </c>
      <c r="AA1676" s="58">
        <v>4188.33</v>
      </c>
      <c r="AB1676" s="58">
        <v>554.39830188679002</v>
      </c>
      <c r="AC1676" s="58">
        <v>0</v>
      </c>
      <c r="AD1676" s="58">
        <v>34626.9583018868</v>
      </c>
      <c r="AE1676" s="58">
        <v>3305.36</v>
      </c>
      <c r="AF1676" s="58">
        <v>0</v>
      </c>
      <c r="AG1676" s="58">
        <v>252.16</v>
      </c>
      <c r="AH1676" s="58">
        <v>556.64</v>
      </c>
      <c r="AI1676" s="58">
        <v>491</v>
      </c>
      <c r="AJ1676" s="58">
        <v>47.79</v>
      </c>
      <c r="AK1676" s="58">
        <v>35.090000000000003</v>
      </c>
      <c r="AL1676" s="58">
        <v>0</v>
      </c>
      <c r="AM1676" s="58">
        <v>1141.68</v>
      </c>
      <c r="AN1676" s="58">
        <v>535.78</v>
      </c>
      <c r="AO1676" s="58">
        <v>550.89</v>
      </c>
      <c r="AP1676" s="58">
        <v>0</v>
      </c>
      <c r="AQ1676" s="58">
        <v>123</v>
      </c>
      <c r="AR1676" s="58">
        <v>0</v>
      </c>
      <c r="AS1676" s="58">
        <v>0</v>
      </c>
      <c r="AT1676" s="58">
        <v>0</v>
      </c>
      <c r="AU1676" s="58">
        <v>0</v>
      </c>
      <c r="AV1676" s="58">
        <v>2227.6608417808202</v>
      </c>
      <c r="AW1676" s="58">
        <v>9267.0508417808196</v>
      </c>
      <c r="AX1676" s="58">
        <v>20972.647619047599</v>
      </c>
      <c r="AY1676" s="58">
        <v>9564.2547169811296</v>
      </c>
      <c r="AZ1676" s="58">
        <v>30536.902336028699</v>
      </c>
      <c r="BA1676" s="58">
        <v>2480.09179474046</v>
      </c>
    </row>
    <row r="1677" spans="1:53">
      <c r="A1677" s="56">
        <v>202410</v>
      </c>
      <c r="B1677" s="56" t="s">
        <v>528</v>
      </c>
      <c r="C1677" s="56" t="s">
        <v>104</v>
      </c>
      <c r="D1677" s="56" t="s">
        <v>103</v>
      </c>
      <c r="E1677" s="62" t="str">
        <f>VLOOKUP(C1677,'[2]2024年门店-截止10.31'!A:C,3,0)</f>
        <v>营业</v>
      </c>
      <c r="F1677" s="63">
        <f>VLOOKUP(C1677,[2]面积!A:B,2,0)</f>
        <v>62.9</v>
      </c>
      <c r="G1677" s="57" t="str">
        <f>IF(OR(E1677="营业",E1677="装修中"),VLOOKUP(C1677,[2]当前组织架构!C:H,6,0),"")</f>
        <v>孙军</v>
      </c>
      <c r="H1677" s="57" t="str">
        <f>IF(OR(E1677="营业",E1677="装修中"),VLOOKUP(C1677,[2]当前组织架构!C:H,5,0),"")</f>
        <v>甘胜斌</v>
      </c>
      <c r="I1677" s="58">
        <v>147892.82999999999</v>
      </c>
      <c r="J1677" s="58">
        <v>8371.2899999999809</v>
      </c>
      <c r="K1677" s="58">
        <v>139521.54</v>
      </c>
      <c r="L1677" s="58">
        <v>8727.2900000000009</v>
      </c>
      <c r="M1677" s="58">
        <v>6299.25</v>
      </c>
      <c r="N1677" s="58">
        <v>6680.79</v>
      </c>
      <c r="O1677" s="58">
        <v>18160.55</v>
      </c>
      <c r="P1677" s="58">
        <v>0</v>
      </c>
      <c r="Q1677" s="58">
        <v>-11.071449621014001</v>
      </c>
      <c r="R1677" s="58">
        <v>39856.808550378999</v>
      </c>
      <c r="S1677" s="58">
        <v>8106.8626723637099</v>
      </c>
      <c r="T1677" s="58">
        <v>0</v>
      </c>
      <c r="U1677" s="58">
        <v>1420.52</v>
      </c>
      <c r="V1677" s="58">
        <v>49384.191222742702</v>
      </c>
      <c r="W1677" s="58">
        <v>90137.348777257299</v>
      </c>
      <c r="X1677" s="58">
        <v>21470.65</v>
      </c>
      <c r="Y1677" s="58">
        <v>10431.969999999999</v>
      </c>
      <c r="Z1677" s="58">
        <v>1557.83</v>
      </c>
      <c r="AA1677" s="58">
        <v>6294.94</v>
      </c>
      <c r="AB1677" s="58">
        <v>388.73056603774</v>
      </c>
      <c r="AC1677" s="58">
        <v>0</v>
      </c>
      <c r="AD1677" s="58">
        <v>40144.120566037702</v>
      </c>
      <c r="AE1677" s="58">
        <v>5820.79</v>
      </c>
      <c r="AF1677" s="58">
        <v>0</v>
      </c>
      <c r="AG1677" s="58">
        <v>401.97</v>
      </c>
      <c r="AH1677" s="58">
        <v>807.4</v>
      </c>
      <c r="AI1677" s="58">
        <v>2286.0300000000002</v>
      </c>
      <c r="AJ1677" s="58">
        <v>23.01</v>
      </c>
      <c r="AK1677" s="58">
        <v>32.86</v>
      </c>
      <c r="AL1677" s="58">
        <v>0</v>
      </c>
      <c r="AM1677" s="58">
        <v>936.55</v>
      </c>
      <c r="AN1677" s="58">
        <v>1831.86</v>
      </c>
      <c r="AO1677" s="58">
        <v>328.09</v>
      </c>
      <c r="AP1677" s="58">
        <v>0</v>
      </c>
      <c r="AQ1677" s="58">
        <v>100</v>
      </c>
      <c r="AR1677" s="58">
        <v>0</v>
      </c>
      <c r="AS1677" s="58">
        <v>0</v>
      </c>
      <c r="AT1677" s="58">
        <v>0</v>
      </c>
      <c r="AU1677" s="58">
        <v>0</v>
      </c>
      <c r="AV1677" s="58">
        <v>2423.1772054171802</v>
      </c>
      <c r="AW1677" s="58">
        <v>14991.737205417199</v>
      </c>
      <c r="AX1677" s="58">
        <v>36434.076190476197</v>
      </c>
      <c r="AY1677" s="58">
        <v>5340.5660377358499</v>
      </c>
      <c r="AZ1677" s="58">
        <v>41774.642228211997</v>
      </c>
      <c r="BA1677" s="58">
        <v>-6773.1512224096496</v>
      </c>
    </row>
    <row r="1678" spans="1:53">
      <c r="A1678" s="56">
        <v>202410</v>
      </c>
      <c r="B1678" s="56" t="s">
        <v>528</v>
      </c>
      <c r="C1678" s="56" t="s">
        <v>106</v>
      </c>
      <c r="D1678" s="56" t="s">
        <v>105</v>
      </c>
      <c r="E1678" s="62" t="str">
        <f>VLOOKUP(C1678,'[2]2024年门店-截止10.31'!A:C,3,0)</f>
        <v>营业</v>
      </c>
      <c r="F1678" s="63">
        <f>VLOOKUP(C1678,[2]面积!A:B,2,0)</f>
        <v>81.08</v>
      </c>
      <c r="G1678" s="57" t="str">
        <f>IF(OR(E1678="营业",E1678="装修中"),VLOOKUP(C1678,[2]当前组织架构!C:H,6,0),"")</f>
        <v>孙军</v>
      </c>
      <c r="H1678" s="57" t="str">
        <f>IF(OR(E1678="营业",E1678="装修中"),VLOOKUP(C1678,[2]当前组织架构!C:H,5,0),"")</f>
        <v>郭洋</v>
      </c>
      <c r="I1678" s="58">
        <v>327183.34000000003</v>
      </c>
      <c r="J1678" s="58">
        <v>18519.810000000001</v>
      </c>
      <c r="K1678" s="58">
        <v>308663.53000000003</v>
      </c>
      <c r="L1678" s="58">
        <v>29699.45</v>
      </c>
      <c r="M1678" s="58">
        <v>11745.55</v>
      </c>
      <c r="N1678" s="58">
        <v>7207.95</v>
      </c>
      <c r="O1678" s="58">
        <v>31870.1</v>
      </c>
      <c r="P1678" s="58">
        <v>0</v>
      </c>
      <c r="Q1678" s="58">
        <v>-22.3615324267403</v>
      </c>
      <c r="R1678" s="58">
        <v>80500.6884675732</v>
      </c>
      <c r="S1678" s="58">
        <v>14940.157391934499</v>
      </c>
      <c r="T1678" s="58">
        <v>0</v>
      </c>
      <c r="U1678" s="58">
        <v>2848.05</v>
      </c>
      <c r="V1678" s="58">
        <v>98288.895859507698</v>
      </c>
      <c r="W1678" s="58">
        <v>210374.63414049201</v>
      </c>
      <c r="X1678" s="58">
        <v>39559.230000000003</v>
      </c>
      <c r="Y1678" s="58">
        <v>23952.25</v>
      </c>
      <c r="Z1678" s="58">
        <v>2019.11</v>
      </c>
      <c r="AA1678" s="58">
        <v>12702.91</v>
      </c>
      <c r="AB1678" s="58">
        <v>695.07452830189004</v>
      </c>
      <c r="AC1678" s="58">
        <v>0</v>
      </c>
      <c r="AD1678" s="58">
        <v>78928.574528301906</v>
      </c>
      <c r="AE1678" s="58">
        <v>8293.7000000000007</v>
      </c>
      <c r="AF1678" s="58">
        <v>133.18</v>
      </c>
      <c r="AG1678" s="58">
        <v>741.37</v>
      </c>
      <c r="AH1678" s="58">
        <v>837.53</v>
      </c>
      <c r="AI1678" s="58">
        <v>430</v>
      </c>
      <c r="AJ1678" s="58">
        <v>153.99</v>
      </c>
      <c r="AK1678" s="58">
        <v>35.75</v>
      </c>
      <c r="AL1678" s="58">
        <v>0</v>
      </c>
      <c r="AM1678" s="58">
        <v>2648.2</v>
      </c>
      <c r="AN1678" s="58">
        <v>2103.63</v>
      </c>
      <c r="AO1678" s="58">
        <v>1113.33</v>
      </c>
      <c r="AP1678" s="58">
        <v>0</v>
      </c>
      <c r="AQ1678" s="58">
        <v>0</v>
      </c>
      <c r="AR1678" s="58">
        <v>0</v>
      </c>
      <c r="AS1678" s="58">
        <v>0</v>
      </c>
      <c r="AT1678" s="58">
        <v>0</v>
      </c>
      <c r="AU1678" s="58">
        <v>0</v>
      </c>
      <c r="AV1678" s="58">
        <v>1711.4248873578799</v>
      </c>
      <c r="AW1678" s="58">
        <v>18202.104887357898</v>
      </c>
      <c r="AX1678" s="58">
        <v>110390.47619047599</v>
      </c>
      <c r="AY1678" s="58">
        <v>22310.867924528298</v>
      </c>
      <c r="AZ1678" s="58">
        <v>132701.344115004</v>
      </c>
      <c r="BA1678" s="58">
        <v>-19457.389390172099</v>
      </c>
    </row>
    <row r="1679" spans="1:53">
      <c r="A1679" s="56">
        <v>202410</v>
      </c>
      <c r="B1679" s="56" t="s">
        <v>528</v>
      </c>
      <c r="C1679" s="56" t="s">
        <v>108</v>
      </c>
      <c r="D1679" s="56" t="s">
        <v>107</v>
      </c>
      <c r="E1679" s="62" t="str">
        <f>VLOOKUP(C1679,'[2]2024年门店-截止10.31'!A:C,3,0)</f>
        <v>营业</v>
      </c>
      <c r="F1679" s="63">
        <f>VLOOKUP(C1679,[2]面积!A:B,2,0)</f>
        <v>70</v>
      </c>
      <c r="G1679" s="57" t="str">
        <f>IF(OR(E1679="营业",E1679="装修中"),VLOOKUP(C1679,[2]当前组织架构!C:H,6,0),"")</f>
        <v>孙军</v>
      </c>
      <c r="H1679" s="57" t="str">
        <f>IF(OR(E1679="营业",E1679="装修中"),VLOOKUP(C1679,[2]当前组织架构!C:H,5,0),"")</f>
        <v>郭洋</v>
      </c>
      <c r="I1679" s="58">
        <v>150375.66</v>
      </c>
      <c r="J1679" s="58">
        <v>8511.8300000000199</v>
      </c>
      <c r="K1679" s="58">
        <v>141863.82999999999</v>
      </c>
      <c r="L1679" s="58">
        <v>8541.66</v>
      </c>
      <c r="M1679" s="58">
        <v>5290.83</v>
      </c>
      <c r="N1679" s="58">
        <v>11949.34</v>
      </c>
      <c r="O1679" s="58">
        <v>18666.57</v>
      </c>
      <c r="P1679" s="58">
        <v>0</v>
      </c>
      <c r="Q1679" s="58">
        <v>-12.3434760347096</v>
      </c>
      <c r="R1679" s="58">
        <v>44436.056523965301</v>
      </c>
      <c r="S1679" s="58">
        <v>8567.1659667615095</v>
      </c>
      <c r="T1679" s="58">
        <v>0</v>
      </c>
      <c r="U1679" s="58">
        <v>2616.38</v>
      </c>
      <c r="V1679" s="58">
        <v>55619.6024907268</v>
      </c>
      <c r="W1679" s="58">
        <v>86244.227509273202</v>
      </c>
      <c r="X1679" s="58">
        <v>20000</v>
      </c>
      <c r="Y1679" s="58">
        <v>9709.75</v>
      </c>
      <c r="Z1679" s="58">
        <v>1549.87</v>
      </c>
      <c r="AA1679" s="58">
        <v>9059.2800000000007</v>
      </c>
      <c r="AB1679" s="58">
        <v>490.80849056604001</v>
      </c>
      <c r="AC1679" s="58">
        <v>0</v>
      </c>
      <c r="AD1679" s="58">
        <v>40809.708490566001</v>
      </c>
      <c r="AE1679" s="58">
        <v>7123.48</v>
      </c>
      <c r="AF1679" s="58">
        <v>49.84</v>
      </c>
      <c r="AG1679" s="58">
        <v>271.70999999999998</v>
      </c>
      <c r="AH1679" s="58">
        <v>423.07</v>
      </c>
      <c r="AI1679" s="58">
        <v>163</v>
      </c>
      <c r="AJ1679" s="58">
        <v>45.13</v>
      </c>
      <c r="AK1679" s="58">
        <v>34.06</v>
      </c>
      <c r="AL1679" s="58">
        <v>0</v>
      </c>
      <c r="AM1679" s="58">
        <v>897.23</v>
      </c>
      <c r="AN1679" s="58">
        <v>1051.08</v>
      </c>
      <c r="AO1679" s="58">
        <v>620.88</v>
      </c>
      <c r="AP1679" s="58">
        <v>0</v>
      </c>
      <c r="AQ1679" s="58">
        <v>330</v>
      </c>
      <c r="AR1679" s="58">
        <v>0</v>
      </c>
      <c r="AS1679" s="58">
        <v>0</v>
      </c>
      <c r="AT1679" s="58">
        <v>0</v>
      </c>
      <c r="AU1679" s="58">
        <v>0</v>
      </c>
      <c r="AV1679" s="58">
        <v>1711.4248873578799</v>
      </c>
      <c r="AW1679" s="58">
        <v>12720.904887357899</v>
      </c>
      <c r="AX1679" s="58">
        <v>17013.333333333299</v>
      </c>
      <c r="AY1679" s="58">
        <v>2008.4905660377401</v>
      </c>
      <c r="AZ1679" s="58">
        <v>19021.823899371</v>
      </c>
      <c r="BA1679" s="58">
        <v>13691.790231978301</v>
      </c>
    </row>
    <row r="1680" spans="1:53">
      <c r="A1680" s="56">
        <v>202410</v>
      </c>
      <c r="B1680" s="56" t="s">
        <v>528</v>
      </c>
      <c r="C1680" s="56" t="s">
        <v>110</v>
      </c>
      <c r="D1680" s="56" t="s">
        <v>109</v>
      </c>
      <c r="E1680" s="62" t="str">
        <f>VLOOKUP(C1680,'[2]2024年门店-截止10.31'!A:C,3,0)</f>
        <v>营业</v>
      </c>
      <c r="F1680" s="63">
        <f>VLOOKUP(C1680,[2]面积!A:B,2,0)</f>
        <v>74.28</v>
      </c>
      <c r="G1680" s="57" t="str">
        <f>IF(OR(E1680="营业",E1680="装修中"),VLOOKUP(C1680,[2]当前组织架构!C:H,6,0),"")</f>
        <v>戴斌</v>
      </c>
      <c r="H1680" s="57" t="str">
        <f>IF(OR(E1680="营业",E1680="装修中"),VLOOKUP(C1680,[2]当前组织架构!C:H,5,0),"")</f>
        <v>冯珏</v>
      </c>
      <c r="I1680" s="58">
        <v>238523.34</v>
      </c>
      <c r="J1680" s="58">
        <v>13501.32</v>
      </c>
      <c r="K1680" s="58">
        <v>225022.02</v>
      </c>
      <c r="L1680" s="58">
        <v>12163.34</v>
      </c>
      <c r="M1680" s="58">
        <v>9556.32</v>
      </c>
      <c r="N1680" s="58">
        <v>12243.65</v>
      </c>
      <c r="O1680" s="58">
        <v>32249.88</v>
      </c>
      <c r="P1680" s="58">
        <v>0</v>
      </c>
      <c r="Q1680" s="58">
        <v>-18.387634289348401</v>
      </c>
      <c r="R1680" s="58">
        <v>66194.802365710697</v>
      </c>
      <c r="S1680" s="58">
        <v>14086.562239716801</v>
      </c>
      <c r="T1680" s="58">
        <v>0</v>
      </c>
      <c r="U1680" s="58">
        <v>2873.31</v>
      </c>
      <c r="V1680" s="58">
        <v>83154.674605427499</v>
      </c>
      <c r="W1680" s="58">
        <v>141867.345394573</v>
      </c>
      <c r="X1680" s="58">
        <v>31271.53</v>
      </c>
      <c r="Y1680" s="58">
        <v>11051.48</v>
      </c>
      <c r="Z1680" s="58">
        <v>1256.1300000000001</v>
      </c>
      <c r="AA1680" s="58">
        <v>6934.46</v>
      </c>
      <c r="AB1680" s="58">
        <v>465.20981132075002</v>
      </c>
      <c r="AC1680" s="58">
        <v>0</v>
      </c>
      <c r="AD1680" s="58">
        <v>50978.809811320702</v>
      </c>
      <c r="AE1680" s="58">
        <v>8829.48</v>
      </c>
      <c r="AF1680" s="58">
        <v>0</v>
      </c>
      <c r="AG1680" s="58">
        <v>670</v>
      </c>
      <c r="AH1680" s="58">
        <v>667.23</v>
      </c>
      <c r="AI1680" s="58">
        <v>239.59</v>
      </c>
      <c r="AJ1680" s="58">
        <v>0</v>
      </c>
      <c r="AK1680" s="58">
        <v>38.72</v>
      </c>
      <c r="AL1680" s="58">
        <v>0</v>
      </c>
      <c r="AM1680" s="58">
        <v>1173.74</v>
      </c>
      <c r="AN1680" s="58">
        <v>1148.3800000000001</v>
      </c>
      <c r="AO1680" s="58">
        <v>797.65</v>
      </c>
      <c r="AP1680" s="58">
        <v>0</v>
      </c>
      <c r="AQ1680" s="58">
        <v>120</v>
      </c>
      <c r="AR1680" s="58">
        <v>0</v>
      </c>
      <c r="AS1680" s="58">
        <v>0</v>
      </c>
      <c r="AT1680" s="58">
        <v>0</v>
      </c>
      <c r="AU1680" s="58">
        <v>0</v>
      </c>
      <c r="AV1680" s="58">
        <v>2558.4072054171802</v>
      </c>
      <c r="AW1680" s="58">
        <v>16243.1972054172</v>
      </c>
      <c r="AX1680" s="58">
        <v>56697.476190476198</v>
      </c>
      <c r="AY1680" s="58">
        <v>7258.6132075471696</v>
      </c>
      <c r="AZ1680" s="58">
        <v>63956.089398023403</v>
      </c>
      <c r="BA1680" s="58">
        <v>10689.2489798117</v>
      </c>
    </row>
    <row r="1681" spans="1:53">
      <c r="A1681" s="56">
        <v>202410</v>
      </c>
      <c r="B1681" s="56" t="s">
        <v>528</v>
      </c>
      <c r="C1681" s="56" t="s">
        <v>112</v>
      </c>
      <c r="D1681" s="56" t="s">
        <v>111</v>
      </c>
      <c r="E1681" s="62" t="str">
        <f>VLOOKUP(C1681,'[2]2024年门店-截止10.31'!A:C,3,0)</f>
        <v>营业</v>
      </c>
      <c r="F1681" s="63">
        <f>VLOOKUP(C1681,[2]面积!A:B,2,0)</f>
        <v>94.36</v>
      </c>
      <c r="G1681" s="57" t="str">
        <f>IF(OR(E1681="营业",E1681="装修中"),VLOOKUP(C1681,[2]当前组织架构!C:H,6,0),"")</f>
        <v>孙军</v>
      </c>
      <c r="H1681" s="57" t="str">
        <f>IF(OR(E1681="营业",E1681="装修中"),VLOOKUP(C1681,[2]当前组织架构!C:H,5,0),"")</f>
        <v>郭洋</v>
      </c>
      <c r="I1681" s="58">
        <v>133386.37</v>
      </c>
      <c r="J1681" s="58">
        <v>7550.17</v>
      </c>
      <c r="K1681" s="58">
        <v>125836.2</v>
      </c>
      <c r="L1681" s="58">
        <v>8318.99</v>
      </c>
      <c r="M1681" s="58">
        <v>4984.7</v>
      </c>
      <c r="N1681" s="58">
        <v>8410.7199999999993</v>
      </c>
      <c r="O1681" s="58">
        <v>16854.68</v>
      </c>
      <c r="P1681" s="58">
        <v>0</v>
      </c>
      <c r="Q1681" s="58">
        <v>-10.710771098522301</v>
      </c>
      <c r="R1681" s="58">
        <v>38558.379228901496</v>
      </c>
      <c r="S1681" s="58">
        <v>7629.85895201524</v>
      </c>
      <c r="T1681" s="58">
        <v>0</v>
      </c>
      <c r="U1681" s="58">
        <v>2585.42</v>
      </c>
      <c r="V1681" s="58">
        <v>48773.658180916696</v>
      </c>
      <c r="W1681" s="58">
        <v>77062.541819083301</v>
      </c>
      <c r="X1681" s="58">
        <v>23275</v>
      </c>
      <c r="Y1681" s="58">
        <v>7975.91</v>
      </c>
      <c r="Z1681" s="58">
        <v>318.02999999999997</v>
      </c>
      <c r="AA1681" s="58">
        <v>6502.46</v>
      </c>
      <c r="AB1681" s="58">
        <v>349.46792452829999</v>
      </c>
      <c r="AC1681" s="58">
        <v>0</v>
      </c>
      <c r="AD1681" s="58">
        <v>38420.867924528298</v>
      </c>
      <c r="AE1681" s="58">
        <v>5300</v>
      </c>
      <c r="AF1681" s="58">
        <v>0</v>
      </c>
      <c r="AG1681" s="58">
        <v>211.42</v>
      </c>
      <c r="AH1681" s="58">
        <v>572.42999999999995</v>
      </c>
      <c r="AI1681" s="58">
        <v>2053.09</v>
      </c>
      <c r="AJ1681" s="58">
        <v>33.630000000000003</v>
      </c>
      <c r="AK1681" s="58">
        <v>42.71</v>
      </c>
      <c r="AL1681" s="58">
        <v>0</v>
      </c>
      <c r="AM1681" s="58">
        <v>1053.83</v>
      </c>
      <c r="AN1681" s="58">
        <v>942.06</v>
      </c>
      <c r="AO1681" s="58">
        <v>638.74</v>
      </c>
      <c r="AP1681" s="58">
        <v>0</v>
      </c>
      <c r="AQ1681" s="58">
        <v>138</v>
      </c>
      <c r="AR1681" s="58">
        <v>0</v>
      </c>
      <c r="AS1681" s="58">
        <v>0</v>
      </c>
      <c r="AT1681" s="58">
        <v>0</v>
      </c>
      <c r="AU1681" s="58">
        <v>0</v>
      </c>
      <c r="AV1681" s="58">
        <v>1711.4248873578799</v>
      </c>
      <c r="AW1681" s="58">
        <v>12697.3348873579</v>
      </c>
      <c r="AX1681" s="58">
        <v>34017.228571428597</v>
      </c>
      <c r="AY1681" s="58">
        <v>7477.5849056603802</v>
      </c>
      <c r="AZ1681" s="58">
        <v>41494.813477089003</v>
      </c>
      <c r="BA1681" s="58">
        <v>-15550.4744698919</v>
      </c>
    </row>
    <row r="1682" spans="1:53">
      <c r="A1682" s="56">
        <v>202410</v>
      </c>
      <c r="B1682" s="56" t="s">
        <v>528</v>
      </c>
      <c r="C1682" s="56" t="s">
        <v>114</v>
      </c>
      <c r="D1682" s="56" t="s">
        <v>113</v>
      </c>
      <c r="E1682" s="62" t="str">
        <f>VLOOKUP(C1682,'[2]2024年门店-截止10.31'!A:C,3,0)</f>
        <v>营业</v>
      </c>
      <c r="F1682" s="63">
        <f>VLOOKUP(C1682,[2]面积!A:B,2,0)</f>
        <v>70.5</v>
      </c>
      <c r="G1682" s="57" t="str">
        <f>IF(OR(E1682="营业",E1682="装修中"),VLOOKUP(C1682,[2]当前组织架构!C:H,6,0),"")</f>
        <v>孙军</v>
      </c>
      <c r="H1682" s="57" t="str">
        <f>IF(OR(E1682="营业",E1682="装修中"),VLOOKUP(C1682,[2]当前组织架构!C:H,5,0),"")</f>
        <v>郭洋</v>
      </c>
      <c r="I1682" s="58">
        <v>282412.48</v>
      </c>
      <c r="J1682" s="58">
        <v>15985.61</v>
      </c>
      <c r="K1682" s="58">
        <v>266426.87</v>
      </c>
      <c r="L1682" s="58">
        <v>14853.94</v>
      </c>
      <c r="M1682" s="58">
        <v>10902.75</v>
      </c>
      <c r="N1682" s="58">
        <v>12597.45</v>
      </c>
      <c r="O1682" s="58">
        <v>31478.57</v>
      </c>
      <c r="P1682" s="58">
        <v>0</v>
      </c>
      <c r="Q1682" s="58">
        <v>-19.392787644185798</v>
      </c>
      <c r="R1682" s="58">
        <v>69813.317212355803</v>
      </c>
      <c r="S1682" s="58">
        <v>14101.1907581627</v>
      </c>
      <c r="T1682" s="58">
        <v>0</v>
      </c>
      <c r="U1682" s="58">
        <v>2624.35</v>
      </c>
      <c r="V1682" s="58">
        <v>86538.857970518497</v>
      </c>
      <c r="W1682" s="58">
        <v>179888.012029481</v>
      </c>
      <c r="X1682" s="58">
        <v>33175.760000000002</v>
      </c>
      <c r="Y1682" s="58">
        <v>10352.459999999999</v>
      </c>
      <c r="Z1682" s="58">
        <v>2161.92</v>
      </c>
      <c r="AA1682" s="58">
        <v>6613.44</v>
      </c>
      <c r="AB1682" s="58">
        <v>1876.9916981132101</v>
      </c>
      <c r="AC1682" s="58">
        <v>0</v>
      </c>
      <c r="AD1682" s="58">
        <v>54180.571698113199</v>
      </c>
      <c r="AE1682" s="58">
        <v>8879.7199999999993</v>
      </c>
      <c r="AF1682" s="58">
        <v>18.21</v>
      </c>
      <c r="AG1682" s="58">
        <v>537.66999999999996</v>
      </c>
      <c r="AH1682" s="58">
        <v>616.36</v>
      </c>
      <c r="AI1682" s="58">
        <v>106.2</v>
      </c>
      <c r="AJ1682" s="58">
        <v>0</v>
      </c>
      <c r="AK1682" s="58">
        <v>32.909999999999997</v>
      </c>
      <c r="AL1682" s="58">
        <v>0</v>
      </c>
      <c r="AM1682" s="58">
        <v>1120.1300000000001</v>
      </c>
      <c r="AN1682" s="58">
        <v>867.13</v>
      </c>
      <c r="AO1682" s="58">
        <v>1157.43</v>
      </c>
      <c r="AP1682" s="58">
        <v>300</v>
      </c>
      <c r="AQ1682" s="58">
        <v>0</v>
      </c>
      <c r="AR1682" s="58">
        <v>0</v>
      </c>
      <c r="AS1682" s="58">
        <v>0</v>
      </c>
      <c r="AT1682" s="58">
        <v>0</v>
      </c>
      <c r="AU1682" s="58">
        <v>0</v>
      </c>
      <c r="AV1682" s="58">
        <v>1711.4248873578799</v>
      </c>
      <c r="AW1682" s="58">
        <v>15347.1848873579</v>
      </c>
      <c r="AX1682" s="58">
        <v>49014.285714285703</v>
      </c>
      <c r="AY1682" s="58">
        <v>5027.5188679245302</v>
      </c>
      <c r="AZ1682" s="58">
        <v>54041.804582210199</v>
      </c>
      <c r="BA1682" s="58">
        <v>56318.450861799698</v>
      </c>
    </row>
    <row r="1683" spans="1:53">
      <c r="A1683" s="56">
        <v>202410</v>
      </c>
      <c r="B1683" s="56" t="s">
        <v>528</v>
      </c>
      <c r="C1683" s="56" t="s">
        <v>116</v>
      </c>
      <c r="D1683" s="56" t="s">
        <v>115</v>
      </c>
      <c r="E1683" s="62" t="str">
        <f>VLOOKUP(C1683,'[2]2024年门店-截止10.31'!A:C,3,0)</f>
        <v>营业</v>
      </c>
      <c r="F1683" s="63">
        <f>VLOOKUP(C1683,[2]面积!A:B,2,0)</f>
        <v>110.09</v>
      </c>
      <c r="G1683" s="57" t="str">
        <f>IF(OR(E1683="营业",E1683="装修中"),VLOOKUP(C1683,[2]当前组织架构!C:H,6,0),"")</f>
        <v>孙军</v>
      </c>
      <c r="H1683" s="57" t="str">
        <f>IF(OR(E1683="营业",E1683="装修中"),VLOOKUP(C1683,[2]当前组织架构!C:H,5,0),"")</f>
        <v>甘胜斌</v>
      </c>
      <c r="I1683" s="58">
        <v>137038.39000000001</v>
      </c>
      <c r="J1683" s="58">
        <v>7756.8900000000103</v>
      </c>
      <c r="K1683" s="58">
        <v>129281.5</v>
      </c>
      <c r="L1683" s="58">
        <v>8648.57</v>
      </c>
      <c r="M1683" s="58">
        <v>5479.69</v>
      </c>
      <c r="N1683" s="58">
        <v>6855.67</v>
      </c>
      <c r="O1683" s="58">
        <v>16915.45</v>
      </c>
      <c r="P1683" s="58">
        <v>0</v>
      </c>
      <c r="Q1683" s="58">
        <v>-10.524790290772099</v>
      </c>
      <c r="R1683" s="58">
        <v>37888.855209709203</v>
      </c>
      <c r="S1683" s="58">
        <v>7602.7265017221998</v>
      </c>
      <c r="T1683" s="58">
        <v>0</v>
      </c>
      <c r="U1683" s="58">
        <v>1366.59</v>
      </c>
      <c r="V1683" s="58">
        <v>46858.171711431401</v>
      </c>
      <c r="W1683" s="58">
        <v>82423.328288568606</v>
      </c>
      <c r="X1683" s="58">
        <v>16721</v>
      </c>
      <c r="Y1683" s="58">
        <v>12506.1</v>
      </c>
      <c r="Z1683" s="58">
        <v>1311.13</v>
      </c>
      <c r="AA1683" s="58">
        <v>4591.6400000000003</v>
      </c>
      <c r="AB1683" s="58">
        <v>267.20056603773997</v>
      </c>
      <c r="AC1683" s="58">
        <v>0</v>
      </c>
      <c r="AD1683" s="58">
        <v>35397.070566037699</v>
      </c>
      <c r="AE1683" s="58">
        <v>6137.77</v>
      </c>
      <c r="AF1683" s="58">
        <v>8</v>
      </c>
      <c r="AG1683" s="58">
        <v>757.18</v>
      </c>
      <c r="AH1683" s="58">
        <v>547.53</v>
      </c>
      <c r="AI1683" s="58">
        <v>171</v>
      </c>
      <c r="AJ1683" s="58">
        <v>0</v>
      </c>
      <c r="AK1683" s="58">
        <v>43.82</v>
      </c>
      <c r="AL1683" s="58">
        <v>0</v>
      </c>
      <c r="AM1683" s="58">
        <v>1624.47</v>
      </c>
      <c r="AN1683" s="58">
        <v>540.58000000000004</v>
      </c>
      <c r="AO1683" s="58">
        <v>680.83</v>
      </c>
      <c r="AP1683" s="58">
        <v>0</v>
      </c>
      <c r="AQ1683" s="58">
        <v>100</v>
      </c>
      <c r="AR1683" s="58">
        <v>0</v>
      </c>
      <c r="AS1683" s="58">
        <v>0</v>
      </c>
      <c r="AT1683" s="58">
        <v>0</v>
      </c>
      <c r="AU1683" s="58">
        <v>0</v>
      </c>
      <c r="AV1683" s="58">
        <v>2423.1772054171802</v>
      </c>
      <c r="AW1683" s="58">
        <v>13034.3572054172</v>
      </c>
      <c r="AX1683" s="58">
        <v>26211.9047619048</v>
      </c>
      <c r="AY1683" s="58">
        <v>8204.8207547169804</v>
      </c>
      <c r="AZ1683" s="58">
        <v>34416.725516621802</v>
      </c>
      <c r="BA1683" s="58">
        <v>-424.82499950806999</v>
      </c>
    </row>
    <row r="1684" spans="1:53">
      <c r="A1684" s="56">
        <v>202410</v>
      </c>
      <c r="B1684" s="56" t="s">
        <v>528</v>
      </c>
      <c r="C1684" s="56" t="s">
        <v>124</v>
      </c>
      <c r="D1684" s="56" t="s">
        <v>123</v>
      </c>
      <c r="E1684" s="62" t="str">
        <f>VLOOKUP(C1684,'[2]2024年门店-截止10.31'!A:C,3,0)</f>
        <v>营业</v>
      </c>
      <c r="F1684" s="63">
        <f>VLOOKUP(C1684,[2]面积!A:B,2,0)</f>
        <v>74</v>
      </c>
      <c r="G1684" s="57" t="str">
        <f>IF(OR(E1684="营业",E1684="装修中"),VLOOKUP(C1684,[2]当前组织架构!C:H,6,0),"")</f>
        <v>戴斌</v>
      </c>
      <c r="H1684" s="57" t="str">
        <f>IF(OR(E1684="营业",E1684="装修中"),VLOOKUP(C1684,[2]当前组织架构!C:H,5,0),"")</f>
        <v>董婷婷</v>
      </c>
      <c r="I1684" s="58">
        <v>196909.65</v>
      </c>
      <c r="J1684" s="58">
        <v>11145.83</v>
      </c>
      <c r="K1684" s="58">
        <v>185763.82</v>
      </c>
      <c r="L1684" s="58">
        <v>10947.96</v>
      </c>
      <c r="M1684" s="58">
        <v>7555.71</v>
      </c>
      <c r="N1684" s="58">
        <v>13164.11</v>
      </c>
      <c r="O1684" s="58">
        <v>23753.48</v>
      </c>
      <c r="P1684" s="58">
        <v>0</v>
      </c>
      <c r="Q1684" s="58">
        <v>-15.390677608719599</v>
      </c>
      <c r="R1684" s="58">
        <v>55405.8693223913</v>
      </c>
      <c r="S1684" s="58">
        <v>10824.8239222422</v>
      </c>
      <c r="T1684" s="58">
        <v>0</v>
      </c>
      <c r="U1684" s="58">
        <v>2720.02</v>
      </c>
      <c r="V1684" s="58">
        <v>68950.713244633502</v>
      </c>
      <c r="W1684" s="58">
        <v>116813.106755367</v>
      </c>
      <c r="X1684" s="58">
        <v>29508.5</v>
      </c>
      <c r="Y1684" s="58">
        <v>9129.9599999999991</v>
      </c>
      <c r="Z1684" s="58">
        <v>0</v>
      </c>
      <c r="AA1684" s="58">
        <v>9197.2800000000007</v>
      </c>
      <c r="AB1684" s="58">
        <v>353.12905660376998</v>
      </c>
      <c r="AC1684" s="58">
        <v>0</v>
      </c>
      <c r="AD1684" s="58">
        <v>48188.869056603799</v>
      </c>
      <c r="AE1684" s="58">
        <v>5506.33</v>
      </c>
      <c r="AF1684" s="58">
        <v>0</v>
      </c>
      <c r="AG1684" s="58">
        <v>347.88</v>
      </c>
      <c r="AH1684" s="58">
        <v>234.69</v>
      </c>
      <c r="AI1684" s="58">
        <v>386</v>
      </c>
      <c r="AJ1684" s="58">
        <v>108.85</v>
      </c>
      <c r="AK1684" s="58">
        <v>26.77</v>
      </c>
      <c r="AL1684" s="58">
        <v>0</v>
      </c>
      <c r="AM1684" s="58">
        <v>1113.25</v>
      </c>
      <c r="AN1684" s="58">
        <v>1217.3</v>
      </c>
      <c r="AO1684" s="58">
        <v>475.89</v>
      </c>
      <c r="AP1684" s="58">
        <v>0</v>
      </c>
      <c r="AQ1684" s="58">
        <v>0</v>
      </c>
      <c r="AR1684" s="58">
        <v>0</v>
      </c>
      <c r="AS1684" s="58">
        <v>0</v>
      </c>
      <c r="AT1684" s="58">
        <v>0</v>
      </c>
      <c r="AU1684" s="58">
        <v>0</v>
      </c>
      <c r="AV1684" s="58">
        <v>2227.6608417808202</v>
      </c>
      <c r="AW1684" s="58">
        <v>11644.620841780799</v>
      </c>
      <c r="AX1684" s="58">
        <v>33805.371428571401</v>
      </c>
      <c r="AY1684" s="58">
        <v>19679.0188679245</v>
      </c>
      <c r="AZ1684" s="58">
        <v>53484.390296495898</v>
      </c>
      <c r="BA1684" s="58">
        <v>3495.2265604865001</v>
      </c>
    </row>
    <row r="1685" spans="1:53">
      <c r="A1685" s="56">
        <v>202410</v>
      </c>
      <c r="B1685" s="56" t="s">
        <v>528</v>
      </c>
      <c r="C1685" s="56" t="s">
        <v>130</v>
      </c>
      <c r="D1685" s="56" t="s">
        <v>129</v>
      </c>
      <c r="E1685" s="62" t="str">
        <f>VLOOKUP(C1685,'[2]2024年门店-截止10.31'!A:C,3,0)</f>
        <v>营业</v>
      </c>
      <c r="F1685" s="63">
        <f>VLOOKUP(C1685,[2]面积!A:B,2,0)</f>
        <v>131.47999999999999</v>
      </c>
      <c r="G1685" s="57" t="str">
        <f>IF(OR(E1685="营业",E1685="装修中"),VLOOKUP(C1685,[2]当前组织架构!C:H,6,0),"")</f>
        <v>孙军</v>
      </c>
      <c r="H1685" s="57" t="str">
        <f>IF(OR(E1685="营业",E1685="装修中"),VLOOKUP(C1685,[2]当前组织架构!C:H,5,0),"")</f>
        <v>郭洋</v>
      </c>
      <c r="I1685" s="58">
        <v>131599.56</v>
      </c>
      <c r="J1685" s="58">
        <v>7449.03</v>
      </c>
      <c r="K1685" s="58">
        <v>124150.53</v>
      </c>
      <c r="L1685" s="58">
        <v>7612.63</v>
      </c>
      <c r="M1685" s="58">
        <v>5588.21</v>
      </c>
      <c r="N1685" s="58">
        <v>6607.88</v>
      </c>
      <c r="O1685" s="58">
        <v>15812.16</v>
      </c>
      <c r="P1685" s="58">
        <v>0</v>
      </c>
      <c r="Q1685" s="58">
        <v>-9.8920428770274498</v>
      </c>
      <c r="R1685" s="58">
        <v>35610.987957122998</v>
      </c>
      <c r="S1685" s="58">
        <v>7119.9170351503399</v>
      </c>
      <c r="T1685" s="58">
        <v>0</v>
      </c>
      <c r="U1685" s="58">
        <v>1336.11</v>
      </c>
      <c r="V1685" s="58">
        <v>44067.014992273304</v>
      </c>
      <c r="W1685" s="58">
        <v>80083.515007726703</v>
      </c>
      <c r="X1685" s="58">
        <v>22515.35</v>
      </c>
      <c r="Y1685" s="58">
        <v>6252.8</v>
      </c>
      <c r="Z1685" s="58">
        <v>408.38</v>
      </c>
      <c r="AA1685" s="58">
        <v>5994.13</v>
      </c>
      <c r="AB1685" s="58">
        <v>790.91226415094002</v>
      </c>
      <c r="AC1685" s="58">
        <v>0</v>
      </c>
      <c r="AD1685" s="58">
        <v>35961.572264150898</v>
      </c>
      <c r="AE1685" s="58">
        <v>5000</v>
      </c>
      <c r="AF1685" s="58">
        <v>0</v>
      </c>
      <c r="AG1685" s="58">
        <v>390.37</v>
      </c>
      <c r="AH1685" s="58">
        <v>688.08</v>
      </c>
      <c r="AI1685" s="58">
        <v>185</v>
      </c>
      <c r="AJ1685" s="58">
        <v>191.15</v>
      </c>
      <c r="AK1685" s="58">
        <v>32.770000000000003</v>
      </c>
      <c r="AL1685" s="58">
        <v>0</v>
      </c>
      <c r="AM1685" s="58">
        <v>783.11</v>
      </c>
      <c r="AN1685" s="58">
        <v>1146.73</v>
      </c>
      <c r="AO1685" s="58">
        <v>386.72</v>
      </c>
      <c r="AP1685" s="58">
        <v>0</v>
      </c>
      <c r="AQ1685" s="58">
        <v>0</v>
      </c>
      <c r="AR1685" s="58">
        <v>0</v>
      </c>
      <c r="AS1685" s="58">
        <v>0</v>
      </c>
      <c r="AT1685" s="58">
        <v>0</v>
      </c>
      <c r="AU1685" s="58">
        <v>0</v>
      </c>
      <c r="AV1685" s="58">
        <v>1711.4248873578799</v>
      </c>
      <c r="AW1685" s="58">
        <v>10515.3548873579</v>
      </c>
      <c r="AX1685" s="58">
        <v>17638.352380952401</v>
      </c>
      <c r="AY1685" s="58">
        <v>8551.8113207547194</v>
      </c>
      <c r="AZ1685" s="58">
        <v>26190.163701707101</v>
      </c>
      <c r="BA1685" s="58">
        <v>7416.4241545107898</v>
      </c>
    </row>
    <row r="1686" spans="1:53">
      <c r="A1686" s="56">
        <v>202410</v>
      </c>
      <c r="B1686" s="56" t="s">
        <v>528</v>
      </c>
      <c r="C1686" s="56" t="s">
        <v>132</v>
      </c>
      <c r="D1686" s="56" t="s">
        <v>131</v>
      </c>
      <c r="E1686" s="62" t="str">
        <f>VLOOKUP(C1686,'[2]2024年门店-截止10.31'!A:C,3,0)</f>
        <v>营业</v>
      </c>
      <c r="F1686" s="63">
        <f>VLOOKUP(C1686,[2]面积!A:B,2,0)</f>
        <v>143</v>
      </c>
      <c r="G1686" s="57" t="str">
        <f>IF(OR(E1686="营业",E1686="装修中"),VLOOKUP(C1686,[2]当前组织架构!C:H,6,0),"")</f>
        <v>孙军</v>
      </c>
      <c r="H1686" s="57" t="str">
        <f>IF(OR(E1686="营业",E1686="装修中"),VLOOKUP(C1686,[2]当前组织架构!C:H,5,0),"")</f>
        <v>殷艳花</v>
      </c>
      <c r="I1686" s="58">
        <v>89874.15</v>
      </c>
      <c r="J1686" s="58">
        <v>5087.22</v>
      </c>
      <c r="K1686" s="58">
        <v>84786.93</v>
      </c>
      <c r="L1686" s="58">
        <v>4915.6099999999997</v>
      </c>
      <c r="M1686" s="58">
        <v>3876.47</v>
      </c>
      <c r="N1686" s="58">
        <v>6700.9</v>
      </c>
      <c r="O1686" s="58">
        <v>10977.07</v>
      </c>
      <c r="P1686" s="58">
        <v>0</v>
      </c>
      <c r="Q1686" s="58">
        <v>-7.3508254023219104</v>
      </c>
      <c r="R1686" s="58">
        <v>26462.699174597699</v>
      </c>
      <c r="S1686" s="58">
        <v>5060.4215334329101</v>
      </c>
      <c r="T1686" s="58">
        <v>0</v>
      </c>
      <c r="U1686" s="58">
        <v>1496.97</v>
      </c>
      <c r="V1686" s="58">
        <v>33020.090708030599</v>
      </c>
      <c r="W1686" s="58">
        <v>51766.839291969402</v>
      </c>
      <c r="X1686" s="58">
        <v>23193.05</v>
      </c>
      <c r="Y1686" s="58">
        <v>8198.7000000000007</v>
      </c>
      <c r="Z1686" s="58">
        <v>372.06</v>
      </c>
      <c r="AA1686" s="58">
        <v>6098.34</v>
      </c>
      <c r="AB1686" s="58">
        <v>1451.7149056603801</v>
      </c>
      <c r="AC1686" s="58">
        <v>0</v>
      </c>
      <c r="AD1686" s="58">
        <v>39313.864905660397</v>
      </c>
      <c r="AE1686" s="58">
        <v>4979.33</v>
      </c>
      <c r="AF1686" s="58">
        <v>0</v>
      </c>
      <c r="AG1686" s="58">
        <v>174.23</v>
      </c>
      <c r="AH1686" s="58">
        <v>465.6</v>
      </c>
      <c r="AI1686" s="58">
        <v>637.16999999999996</v>
      </c>
      <c r="AJ1686" s="58">
        <v>0</v>
      </c>
      <c r="AK1686" s="58">
        <v>30.67</v>
      </c>
      <c r="AL1686" s="58">
        <v>0</v>
      </c>
      <c r="AM1686" s="58">
        <v>604.83000000000004</v>
      </c>
      <c r="AN1686" s="58">
        <v>543.58000000000004</v>
      </c>
      <c r="AO1686" s="58">
        <v>323.79000000000002</v>
      </c>
      <c r="AP1686" s="58">
        <v>0</v>
      </c>
      <c r="AQ1686" s="58">
        <v>0</v>
      </c>
      <c r="AR1686" s="58">
        <v>0</v>
      </c>
      <c r="AS1686" s="58">
        <v>0</v>
      </c>
      <c r="AT1686" s="58">
        <v>0</v>
      </c>
      <c r="AU1686" s="58">
        <v>0</v>
      </c>
      <c r="AV1686" s="58">
        <v>2534.3709790020898</v>
      </c>
      <c r="AW1686" s="58">
        <v>10293.570979002099</v>
      </c>
      <c r="AX1686" s="58">
        <v>14900.4380952381</v>
      </c>
      <c r="AY1686" s="58">
        <v>3736.7924528301901</v>
      </c>
      <c r="AZ1686" s="58">
        <v>18637.230548068299</v>
      </c>
      <c r="BA1686" s="58">
        <v>-16477.827140761401</v>
      </c>
    </row>
    <row r="1687" spans="1:53">
      <c r="A1687" s="56">
        <v>202410</v>
      </c>
      <c r="B1687" s="56" t="s">
        <v>528</v>
      </c>
      <c r="C1687" s="56" t="s">
        <v>134</v>
      </c>
      <c r="D1687" s="56" t="s">
        <v>133</v>
      </c>
      <c r="E1687" s="62" t="str">
        <f>VLOOKUP(C1687,'[2]2024年门店-截止10.31'!A:C,3,0)</f>
        <v>营业</v>
      </c>
      <c r="F1687" s="63">
        <f>VLOOKUP(C1687,[2]面积!A:B,2,0)</f>
        <v>79</v>
      </c>
      <c r="G1687" s="57" t="str">
        <f>IF(OR(E1687="营业",E1687="装修中"),VLOOKUP(C1687,[2]当前组织架构!C:H,6,0),"")</f>
        <v>刘佳</v>
      </c>
      <c r="H1687" s="57" t="str">
        <f>IF(OR(E1687="营业",E1687="装修中"),VLOOKUP(C1687,[2]当前组织架构!C:H,5,0),"")</f>
        <v>袁春福</v>
      </c>
      <c r="I1687" s="58">
        <v>72891.649999999994</v>
      </c>
      <c r="J1687" s="58">
        <v>2123.06</v>
      </c>
      <c r="K1687" s="58">
        <v>70768.59</v>
      </c>
      <c r="L1687" s="58">
        <v>4481.2299999999996</v>
      </c>
      <c r="M1687" s="58">
        <v>6377.02</v>
      </c>
      <c r="N1687" s="58">
        <v>3706.33</v>
      </c>
      <c r="O1687" s="58">
        <v>11978.98</v>
      </c>
      <c r="P1687" s="58">
        <v>0</v>
      </c>
      <c r="Q1687" s="58">
        <v>-7.3712393862518502</v>
      </c>
      <c r="R1687" s="58">
        <v>26536.188760613699</v>
      </c>
      <c r="S1687" s="58">
        <v>5364.0383783595098</v>
      </c>
      <c r="T1687" s="58">
        <v>96.76</v>
      </c>
      <c r="U1687" s="58">
        <v>3668.57</v>
      </c>
      <c r="V1687" s="58">
        <v>35665.557138973301</v>
      </c>
      <c r="W1687" s="58">
        <v>35103.032861026702</v>
      </c>
      <c r="X1687" s="58">
        <v>15660.06</v>
      </c>
      <c r="Y1687" s="58">
        <v>5379.09</v>
      </c>
      <c r="Z1687" s="58">
        <v>0</v>
      </c>
      <c r="AA1687" s="58">
        <v>4862.6000000000004</v>
      </c>
      <c r="AB1687" s="58">
        <v>1277.0326415094301</v>
      </c>
      <c r="AC1687" s="58">
        <v>0</v>
      </c>
      <c r="AD1687" s="58">
        <v>27178.782641509399</v>
      </c>
      <c r="AE1687" s="58">
        <v>200.25</v>
      </c>
      <c r="AF1687" s="58">
        <v>0</v>
      </c>
      <c r="AG1687" s="58">
        <v>206.58</v>
      </c>
      <c r="AH1687" s="58">
        <v>250</v>
      </c>
      <c r="AI1687" s="58">
        <v>0</v>
      </c>
      <c r="AJ1687" s="58">
        <v>30.09</v>
      </c>
      <c r="AK1687" s="58">
        <v>31.44</v>
      </c>
      <c r="AL1687" s="58">
        <v>0</v>
      </c>
      <c r="AM1687" s="58">
        <v>762.24</v>
      </c>
      <c r="AN1687" s="58">
        <v>763.88</v>
      </c>
      <c r="AO1687" s="58">
        <v>113.1</v>
      </c>
      <c r="AP1687" s="58">
        <v>0</v>
      </c>
      <c r="AQ1687" s="58">
        <v>300</v>
      </c>
      <c r="AR1687" s="58">
        <v>0</v>
      </c>
      <c r="AS1687" s="58">
        <v>0</v>
      </c>
      <c r="AT1687" s="58">
        <v>0</v>
      </c>
      <c r="AU1687" s="58">
        <v>0</v>
      </c>
      <c r="AV1687" s="58">
        <v>1875.7054540906499</v>
      </c>
      <c r="AW1687" s="58">
        <v>4533.2854540906501</v>
      </c>
      <c r="AX1687" s="58">
        <v>10813</v>
      </c>
      <c r="AY1687" s="58">
        <v>5925</v>
      </c>
      <c r="AZ1687" s="58">
        <v>16738</v>
      </c>
      <c r="BA1687" s="58">
        <v>-13347.035234573301</v>
      </c>
    </row>
    <row r="1688" spans="1:53">
      <c r="A1688" s="56">
        <v>202410</v>
      </c>
      <c r="B1688" s="56" t="s">
        <v>528</v>
      </c>
      <c r="C1688" s="56" t="s">
        <v>138</v>
      </c>
      <c r="D1688" s="56" t="s">
        <v>137</v>
      </c>
      <c r="E1688" s="62" t="str">
        <f>VLOOKUP(C1688,'[2]2024年门店-截止10.31'!A:C,3,0)</f>
        <v>营业</v>
      </c>
      <c r="F1688" s="63">
        <f>VLOOKUP(C1688,[2]面积!A:B,2,0)</f>
        <v>120</v>
      </c>
      <c r="G1688" s="57" t="str">
        <f>IF(OR(E1688="营业",E1688="装修中"),VLOOKUP(C1688,[2]当前组织架构!C:H,6,0),"")</f>
        <v>孙军</v>
      </c>
      <c r="H1688" s="57" t="str">
        <f>IF(OR(E1688="营业",E1688="装修中"),VLOOKUP(C1688,[2]当前组织架构!C:H,5,0),"")</f>
        <v>甘胜斌</v>
      </c>
      <c r="I1688" s="58">
        <v>153798.46</v>
      </c>
      <c r="J1688" s="58">
        <v>8705.5699999999797</v>
      </c>
      <c r="K1688" s="58">
        <v>145092.89000000001</v>
      </c>
      <c r="L1688" s="58">
        <v>8857.61</v>
      </c>
      <c r="M1688" s="58">
        <v>5863.56</v>
      </c>
      <c r="N1688" s="58">
        <v>7947.8</v>
      </c>
      <c r="O1688" s="58">
        <v>18512</v>
      </c>
      <c r="P1688" s="58">
        <v>0</v>
      </c>
      <c r="Q1688" s="58">
        <v>-11.4360993034866</v>
      </c>
      <c r="R1688" s="58">
        <v>41169.5339006965</v>
      </c>
      <c r="S1688" s="58">
        <v>8300.3380209091392</v>
      </c>
      <c r="T1688" s="58">
        <v>0</v>
      </c>
      <c r="U1688" s="58">
        <v>2652.96</v>
      </c>
      <c r="V1688" s="58">
        <v>52122.831921605699</v>
      </c>
      <c r="W1688" s="58">
        <v>92970.058078394402</v>
      </c>
      <c r="X1688" s="58">
        <v>18604.73</v>
      </c>
      <c r="Y1688" s="58">
        <v>13314.92</v>
      </c>
      <c r="Z1688" s="58">
        <v>1729.98</v>
      </c>
      <c r="AA1688" s="58">
        <v>8201.9599999999991</v>
      </c>
      <c r="AB1688" s="58">
        <v>511.79245283018997</v>
      </c>
      <c r="AC1688" s="58">
        <v>0</v>
      </c>
      <c r="AD1688" s="58">
        <v>42363.382452830199</v>
      </c>
      <c r="AE1688" s="58">
        <v>6269.55</v>
      </c>
      <c r="AF1688" s="58">
        <v>0</v>
      </c>
      <c r="AG1688" s="58">
        <v>255.22</v>
      </c>
      <c r="AH1688" s="58">
        <v>176.9</v>
      </c>
      <c r="AI1688" s="58">
        <v>638</v>
      </c>
      <c r="AJ1688" s="58">
        <v>7.43</v>
      </c>
      <c r="AK1688" s="58">
        <v>32.39</v>
      </c>
      <c r="AL1688" s="58">
        <v>0</v>
      </c>
      <c r="AM1688" s="58">
        <v>1776.36</v>
      </c>
      <c r="AN1688" s="58">
        <v>1380.71</v>
      </c>
      <c r="AO1688" s="58">
        <v>784.24</v>
      </c>
      <c r="AP1688" s="58">
        <v>0</v>
      </c>
      <c r="AQ1688" s="58">
        <v>223</v>
      </c>
      <c r="AR1688" s="58">
        <v>0</v>
      </c>
      <c r="AS1688" s="58">
        <v>0</v>
      </c>
      <c r="AT1688" s="58">
        <v>0</v>
      </c>
      <c r="AU1688" s="58">
        <v>0</v>
      </c>
      <c r="AV1688" s="58">
        <v>2423.1772054171802</v>
      </c>
      <c r="AW1688" s="58">
        <v>13966.977205417201</v>
      </c>
      <c r="AX1688" s="58">
        <v>44493.504761904798</v>
      </c>
      <c r="AY1688" s="58">
        <v>5602.0566037735898</v>
      </c>
      <c r="AZ1688" s="58">
        <v>50095.561365678397</v>
      </c>
      <c r="BA1688" s="58">
        <v>-13455.8629455314</v>
      </c>
    </row>
    <row r="1689" spans="1:53">
      <c r="A1689" s="56">
        <v>202410</v>
      </c>
      <c r="B1689" s="56" t="s">
        <v>528</v>
      </c>
      <c r="C1689" s="56" t="s">
        <v>142</v>
      </c>
      <c r="D1689" s="56" t="s">
        <v>141</v>
      </c>
      <c r="E1689" s="62" t="str">
        <f>VLOOKUP(C1689,'[2]2024年门店-截止10.31'!A:C,3,0)</f>
        <v>营业</v>
      </c>
      <c r="F1689" s="63">
        <f>VLOOKUP(C1689,[2]面积!A:B,2,0)</f>
        <v>110.43</v>
      </c>
      <c r="G1689" s="57" t="str">
        <f>IF(OR(E1689="营业",E1689="装修中"),VLOOKUP(C1689,[2]当前组织架构!C:H,6,0),"")</f>
        <v>戴斌</v>
      </c>
      <c r="H1689" s="57" t="str">
        <f>IF(OR(E1689="营业",E1689="装修中"),VLOOKUP(C1689,[2]当前组织架构!C:H,5,0),"")</f>
        <v>侯小路</v>
      </c>
      <c r="I1689" s="58">
        <v>59244.73</v>
      </c>
      <c r="J1689" s="58">
        <v>1725.57</v>
      </c>
      <c r="K1689" s="58">
        <v>57519.16</v>
      </c>
      <c r="L1689" s="58">
        <v>3650.91</v>
      </c>
      <c r="M1689" s="58">
        <v>2210.94</v>
      </c>
      <c r="N1689" s="58">
        <v>2390.44</v>
      </c>
      <c r="O1689" s="58">
        <v>8192.99</v>
      </c>
      <c r="P1689" s="58">
        <v>0</v>
      </c>
      <c r="Q1689" s="58">
        <v>-4.5669117350475901</v>
      </c>
      <c r="R1689" s="58">
        <v>16440.713088265002</v>
      </c>
      <c r="S1689" s="58">
        <v>3553.2482369643099</v>
      </c>
      <c r="T1689" s="58">
        <v>0</v>
      </c>
      <c r="U1689" s="58">
        <v>1812</v>
      </c>
      <c r="V1689" s="58">
        <v>21805.961325229298</v>
      </c>
      <c r="W1689" s="58">
        <v>35713.198674770698</v>
      </c>
      <c r="X1689" s="58">
        <v>10780</v>
      </c>
      <c r="Y1689" s="58">
        <v>4513.5600000000004</v>
      </c>
      <c r="Z1689" s="58">
        <v>739.44</v>
      </c>
      <c r="AA1689" s="58">
        <v>4868.04</v>
      </c>
      <c r="AB1689" s="58">
        <v>248.26188679245001</v>
      </c>
      <c r="AC1689" s="58">
        <v>0</v>
      </c>
      <c r="AD1689" s="58">
        <v>21149.301886792498</v>
      </c>
      <c r="AE1689" s="58">
        <v>3270.24</v>
      </c>
      <c r="AF1689" s="58">
        <v>0</v>
      </c>
      <c r="AG1689" s="58">
        <v>56.23</v>
      </c>
      <c r="AH1689" s="58">
        <v>133.33000000000001</v>
      </c>
      <c r="AI1689" s="58">
        <v>73</v>
      </c>
      <c r="AJ1689" s="58">
        <v>0</v>
      </c>
      <c r="AK1689" s="58">
        <v>30.7</v>
      </c>
      <c r="AL1689" s="58">
        <v>0</v>
      </c>
      <c r="AM1689" s="58">
        <v>569.32000000000005</v>
      </c>
      <c r="AN1689" s="58">
        <v>738.88</v>
      </c>
      <c r="AO1689" s="58">
        <v>484.52</v>
      </c>
      <c r="AP1689" s="58">
        <v>0</v>
      </c>
      <c r="AQ1689" s="58">
        <v>0</v>
      </c>
      <c r="AR1689" s="58">
        <v>0</v>
      </c>
      <c r="AS1689" s="58">
        <v>0</v>
      </c>
      <c r="AT1689" s="58">
        <v>0</v>
      </c>
      <c r="AU1689" s="58">
        <v>0</v>
      </c>
      <c r="AV1689" s="58">
        <v>2723.7134318322701</v>
      </c>
      <c r="AW1689" s="58">
        <v>8079.9334318322699</v>
      </c>
      <c r="AX1689" s="58">
        <v>5478.43</v>
      </c>
      <c r="AY1689" s="58">
        <v>9298.2099999999991</v>
      </c>
      <c r="AZ1689" s="58">
        <v>14776.64</v>
      </c>
      <c r="BA1689" s="58">
        <v>-8292.6766438540708</v>
      </c>
    </row>
    <row r="1690" spans="1:53">
      <c r="A1690" s="56">
        <v>202410</v>
      </c>
      <c r="B1690" s="56" t="s">
        <v>528</v>
      </c>
      <c r="C1690" s="56" t="s">
        <v>144</v>
      </c>
      <c r="D1690" s="56" t="s">
        <v>143</v>
      </c>
      <c r="E1690" s="62" t="str">
        <f>VLOOKUP(C1690,'[2]2024年门店-截止10.31'!A:C,3,0)</f>
        <v>营业</v>
      </c>
      <c r="F1690" s="63">
        <f>VLOOKUP(C1690,[2]面积!A:B,2,0)</f>
        <v>93.6</v>
      </c>
      <c r="G1690" s="57" t="str">
        <f>IF(OR(E1690="营业",E1690="装修中"),VLOOKUP(C1690,[2]当前组织架构!C:H,6,0),"")</f>
        <v>戴斌</v>
      </c>
      <c r="H1690" s="57" t="str">
        <f>IF(OR(E1690="营业",E1690="装修中"),VLOOKUP(C1690,[2]当前组织架构!C:H,5,0),"")</f>
        <v>董婷婷</v>
      </c>
      <c r="I1690" s="58">
        <v>177981.97</v>
      </c>
      <c r="J1690" s="58">
        <v>10074.450000000001</v>
      </c>
      <c r="K1690" s="58">
        <v>167907.52</v>
      </c>
      <c r="L1690" s="58">
        <v>10366.08</v>
      </c>
      <c r="M1690" s="58">
        <v>7022.42</v>
      </c>
      <c r="N1690" s="58">
        <v>9668.1299999999992</v>
      </c>
      <c r="O1690" s="58">
        <v>20790.990000000002</v>
      </c>
      <c r="P1690" s="58">
        <v>0</v>
      </c>
      <c r="Q1690" s="58">
        <v>-13.287451309561</v>
      </c>
      <c r="R1690" s="58">
        <v>47834.3325486904</v>
      </c>
      <c r="S1690" s="58">
        <v>9430.0728228303997</v>
      </c>
      <c r="T1690" s="58">
        <v>0</v>
      </c>
      <c r="U1690" s="58">
        <v>2622.94</v>
      </c>
      <c r="V1690" s="58">
        <v>59887.345371520802</v>
      </c>
      <c r="W1690" s="58">
        <v>108020.174628479</v>
      </c>
      <c r="X1690" s="58">
        <v>22482.81</v>
      </c>
      <c r="Y1690" s="58">
        <v>10560.29</v>
      </c>
      <c r="Z1690" s="58">
        <v>2338.42</v>
      </c>
      <c r="AA1690" s="58">
        <v>6530.71</v>
      </c>
      <c r="AB1690" s="58">
        <v>297.2141509434</v>
      </c>
      <c r="AC1690" s="58">
        <v>0</v>
      </c>
      <c r="AD1690" s="58">
        <v>42209.444150943396</v>
      </c>
      <c r="AE1690" s="58">
        <v>8000</v>
      </c>
      <c r="AF1690" s="58">
        <v>0</v>
      </c>
      <c r="AG1690" s="58">
        <v>604.91999999999996</v>
      </c>
      <c r="AH1690" s="58">
        <v>815.9</v>
      </c>
      <c r="AI1690" s="58">
        <v>248</v>
      </c>
      <c r="AJ1690" s="58">
        <v>28.32</v>
      </c>
      <c r="AK1690" s="58">
        <v>32.44</v>
      </c>
      <c r="AL1690" s="58">
        <v>0</v>
      </c>
      <c r="AM1690" s="58">
        <v>1583.85</v>
      </c>
      <c r="AN1690" s="58">
        <v>549.92999999999995</v>
      </c>
      <c r="AO1690" s="58">
        <v>678.19</v>
      </c>
      <c r="AP1690" s="58">
        <v>0</v>
      </c>
      <c r="AQ1690" s="58">
        <v>386</v>
      </c>
      <c r="AR1690" s="58">
        <v>0</v>
      </c>
      <c r="AS1690" s="58">
        <v>0</v>
      </c>
      <c r="AT1690" s="58">
        <v>0</v>
      </c>
      <c r="AU1690" s="58">
        <v>0</v>
      </c>
      <c r="AV1690" s="58">
        <v>2227.6608417808202</v>
      </c>
      <c r="AW1690" s="58">
        <v>15155.210841780799</v>
      </c>
      <c r="AX1690" s="58">
        <v>32982.857142857101</v>
      </c>
      <c r="AY1690" s="58">
        <v>6181.1320754716999</v>
      </c>
      <c r="AZ1690" s="58">
        <v>39163.989218328803</v>
      </c>
      <c r="BA1690" s="58">
        <v>11491.530417426</v>
      </c>
    </row>
    <row r="1691" spans="1:53">
      <c r="A1691" s="56">
        <v>202410</v>
      </c>
      <c r="B1691" s="56" t="s">
        <v>528</v>
      </c>
      <c r="C1691" s="56" t="s">
        <v>146</v>
      </c>
      <c r="D1691" s="56" t="s">
        <v>145</v>
      </c>
      <c r="E1691" s="62" t="str">
        <f>VLOOKUP(C1691,'[2]2024年门店-截止10.31'!A:C,3,0)</f>
        <v>营业</v>
      </c>
      <c r="F1691" s="63">
        <f>VLOOKUP(C1691,[2]面积!A:B,2,0)</f>
        <v>92.02</v>
      </c>
      <c r="G1691" s="57" t="str">
        <f>IF(OR(E1691="营业",E1691="装修中"),VLOOKUP(C1691,[2]当前组织架构!C:H,6,0),"")</f>
        <v>孙军</v>
      </c>
      <c r="H1691" s="57" t="str">
        <f>IF(OR(E1691="营业",E1691="装修中"),VLOOKUP(C1691,[2]当前组织架构!C:H,5,0),"")</f>
        <v>郭洋</v>
      </c>
      <c r="I1691" s="58">
        <v>235329.4</v>
      </c>
      <c r="J1691" s="58">
        <v>13320.53</v>
      </c>
      <c r="K1691" s="58">
        <v>222008.87</v>
      </c>
      <c r="L1691" s="58">
        <v>13269.21</v>
      </c>
      <c r="M1691" s="58">
        <v>8762.2800000000007</v>
      </c>
      <c r="N1691" s="58">
        <v>11345.29</v>
      </c>
      <c r="O1691" s="58">
        <v>27251.34</v>
      </c>
      <c r="P1691" s="58">
        <v>0</v>
      </c>
      <c r="Q1691" s="58">
        <v>-16.836640829579899</v>
      </c>
      <c r="R1691" s="58">
        <v>60611.283359170397</v>
      </c>
      <c r="S1691" s="58">
        <v>12219.2546731682</v>
      </c>
      <c r="T1691" s="58">
        <v>0</v>
      </c>
      <c r="U1691" s="58">
        <v>2692.35</v>
      </c>
      <c r="V1691" s="58">
        <v>75522.888032338698</v>
      </c>
      <c r="W1691" s="58">
        <v>146485.98196766101</v>
      </c>
      <c r="X1691" s="58">
        <v>32600.71</v>
      </c>
      <c r="Y1691" s="58">
        <v>9935.1299999999992</v>
      </c>
      <c r="Z1691" s="58">
        <v>1640.29</v>
      </c>
      <c r="AA1691" s="58">
        <v>8430.82</v>
      </c>
      <c r="AB1691" s="58">
        <v>1657.6162264150901</v>
      </c>
      <c r="AC1691" s="58">
        <v>0</v>
      </c>
      <c r="AD1691" s="58">
        <v>54264.566226415103</v>
      </c>
      <c r="AE1691" s="58">
        <v>9359.49</v>
      </c>
      <c r="AF1691" s="58">
        <v>0</v>
      </c>
      <c r="AG1691" s="58">
        <v>435.98</v>
      </c>
      <c r="AH1691" s="58">
        <v>636.09</v>
      </c>
      <c r="AI1691" s="58">
        <v>813.67</v>
      </c>
      <c r="AJ1691" s="58">
        <v>0</v>
      </c>
      <c r="AK1691" s="58">
        <v>42.53</v>
      </c>
      <c r="AL1691" s="58">
        <v>0</v>
      </c>
      <c r="AM1691" s="58">
        <v>1867.07</v>
      </c>
      <c r="AN1691" s="58">
        <v>1310.53</v>
      </c>
      <c r="AO1691" s="58">
        <v>712.03</v>
      </c>
      <c r="AP1691" s="58">
        <v>0</v>
      </c>
      <c r="AQ1691" s="58">
        <v>0</v>
      </c>
      <c r="AR1691" s="58">
        <v>0</v>
      </c>
      <c r="AS1691" s="58">
        <v>0</v>
      </c>
      <c r="AT1691" s="58">
        <v>0</v>
      </c>
      <c r="AU1691" s="58">
        <v>0</v>
      </c>
      <c r="AV1691" s="58">
        <v>1711.4248873578799</v>
      </c>
      <c r="AW1691" s="58">
        <v>16888.814887357901</v>
      </c>
      <c r="AX1691" s="58">
        <v>28986.304761904801</v>
      </c>
      <c r="AY1691" s="58">
        <v>8576.9528301886803</v>
      </c>
      <c r="AZ1691" s="58">
        <v>37563.257592093498</v>
      </c>
      <c r="BA1691" s="58">
        <v>37769.3432617945</v>
      </c>
    </row>
    <row r="1692" spans="1:53">
      <c r="A1692" s="56">
        <v>202410</v>
      </c>
      <c r="B1692" s="56" t="s">
        <v>528</v>
      </c>
      <c r="C1692" s="56" t="s">
        <v>148</v>
      </c>
      <c r="D1692" s="56" t="s">
        <v>147</v>
      </c>
      <c r="E1692" s="62" t="str">
        <f>VLOOKUP(C1692,'[2]2024年门店-截止10.31'!A:C,3,0)</f>
        <v>营业</v>
      </c>
      <c r="F1692" s="63">
        <f>VLOOKUP(C1692,[2]面积!A:B,2,0)</f>
        <v>81.88</v>
      </c>
      <c r="G1692" s="57" t="str">
        <f>IF(OR(E1692="营业",E1692="装修中"),VLOOKUP(C1692,[2]当前组织架构!C:H,6,0),"")</f>
        <v>戴斌</v>
      </c>
      <c r="H1692" s="57" t="str">
        <f>IF(OR(E1692="营业",E1692="装修中"),VLOOKUP(C1692,[2]当前组织架构!C:H,5,0),"")</f>
        <v>池甜</v>
      </c>
      <c r="I1692" s="58">
        <v>104213.05</v>
      </c>
      <c r="J1692" s="58">
        <v>3035.33</v>
      </c>
      <c r="K1692" s="58">
        <v>101177.72</v>
      </c>
      <c r="L1692" s="58">
        <v>5844.9</v>
      </c>
      <c r="M1692" s="58">
        <v>4578.6899999999996</v>
      </c>
      <c r="N1692" s="58">
        <v>5000.1000000000004</v>
      </c>
      <c r="O1692" s="58">
        <v>13717.58</v>
      </c>
      <c r="P1692" s="58">
        <v>0</v>
      </c>
      <c r="Q1692" s="58">
        <v>-8.09263253268964</v>
      </c>
      <c r="R1692" s="58">
        <v>29133.177367467299</v>
      </c>
      <c r="S1692" s="58">
        <v>6057.78812299737</v>
      </c>
      <c r="T1692" s="58">
        <v>0</v>
      </c>
      <c r="U1692" s="58">
        <v>3646.76</v>
      </c>
      <c r="V1692" s="58">
        <v>38837.725490464698</v>
      </c>
      <c r="W1692" s="58">
        <v>62339.994509535303</v>
      </c>
      <c r="X1692" s="58">
        <v>18727.32</v>
      </c>
      <c r="Y1692" s="58">
        <v>7773.25</v>
      </c>
      <c r="Z1692" s="58">
        <v>0</v>
      </c>
      <c r="AA1692" s="58">
        <v>8773.59</v>
      </c>
      <c r="AB1692" s="58">
        <v>487.16679245283001</v>
      </c>
      <c r="AC1692" s="58">
        <v>0</v>
      </c>
      <c r="AD1692" s="58">
        <v>35761.326792452797</v>
      </c>
      <c r="AE1692" s="58">
        <v>3695.52</v>
      </c>
      <c r="AF1692" s="58">
        <v>0</v>
      </c>
      <c r="AG1692" s="58">
        <v>233.59</v>
      </c>
      <c r="AH1692" s="58">
        <v>250</v>
      </c>
      <c r="AI1692" s="58">
        <v>0</v>
      </c>
      <c r="AJ1692" s="58">
        <v>0</v>
      </c>
      <c r="AK1692" s="58">
        <v>29.26</v>
      </c>
      <c r="AL1692" s="58">
        <v>0</v>
      </c>
      <c r="AM1692" s="58">
        <v>3031.76</v>
      </c>
      <c r="AN1692" s="58">
        <v>738.88</v>
      </c>
      <c r="AO1692" s="58">
        <v>611.79999999999995</v>
      </c>
      <c r="AP1692" s="58">
        <v>0</v>
      </c>
      <c r="AQ1692" s="58">
        <v>0</v>
      </c>
      <c r="AR1692" s="58">
        <v>0</v>
      </c>
      <c r="AS1692" s="58">
        <v>0</v>
      </c>
      <c r="AT1692" s="58">
        <v>0</v>
      </c>
      <c r="AU1692" s="58">
        <v>0</v>
      </c>
      <c r="AV1692" s="58">
        <v>2424.8222368637198</v>
      </c>
      <c r="AW1692" s="58">
        <v>11015.632236863699</v>
      </c>
      <c r="AX1692" s="58">
        <v>23587.58</v>
      </c>
      <c r="AY1692" s="58">
        <v>3193.32</v>
      </c>
      <c r="AZ1692" s="58">
        <v>26780.9</v>
      </c>
      <c r="BA1692" s="58">
        <v>-11217.8645197812</v>
      </c>
    </row>
    <row r="1693" spans="1:53">
      <c r="A1693" s="56">
        <v>202410</v>
      </c>
      <c r="B1693" s="56" t="s">
        <v>528</v>
      </c>
      <c r="C1693" s="56" t="s">
        <v>150</v>
      </c>
      <c r="D1693" s="56" t="s">
        <v>149</v>
      </c>
      <c r="E1693" s="62" t="str">
        <f>VLOOKUP(C1693,'[2]2024年门店-截止10.31'!A:C,3,0)</f>
        <v>营业</v>
      </c>
      <c r="F1693" s="63">
        <f>VLOOKUP(C1693,[2]面积!A:B,2,0)</f>
        <v>68.41</v>
      </c>
      <c r="G1693" s="57" t="str">
        <f>IF(OR(E1693="营业",E1693="装修中"),VLOOKUP(C1693,[2]当前组织架构!C:H,6,0),"")</f>
        <v>孙军</v>
      </c>
      <c r="H1693" s="57" t="str">
        <f>IF(OR(E1693="营业",E1693="装修中"),VLOOKUP(C1693,[2]当前组织架构!C:H,5,0),"")</f>
        <v>甘胜斌</v>
      </c>
      <c r="I1693" s="58">
        <v>181238.65</v>
      </c>
      <c r="J1693" s="58">
        <v>10258.790000000001</v>
      </c>
      <c r="K1693" s="58">
        <v>170979.86</v>
      </c>
      <c r="L1693" s="58">
        <v>10505.87</v>
      </c>
      <c r="M1693" s="58">
        <v>7267.97</v>
      </c>
      <c r="N1693" s="58">
        <v>8110.42</v>
      </c>
      <c r="O1693" s="58">
        <v>20771.77</v>
      </c>
      <c r="P1693" s="58">
        <v>0</v>
      </c>
      <c r="Q1693" s="58">
        <v>-12.956542601751501</v>
      </c>
      <c r="R1693" s="58">
        <v>46643.073457398197</v>
      </c>
      <c r="S1693" s="58">
        <v>9343.8377008321804</v>
      </c>
      <c r="T1693" s="58">
        <v>0</v>
      </c>
      <c r="U1693" s="58">
        <v>2677.34</v>
      </c>
      <c r="V1693" s="58">
        <v>58664.2511582304</v>
      </c>
      <c r="W1693" s="58">
        <v>112315.60884176999</v>
      </c>
      <c r="X1693" s="58">
        <v>24380.99</v>
      </c>
      <c r="Y1693" s="58">
        <v>12779.24</v>
      </c>
      <c r="Z1693" s="58">
        <v>1682.29</v>
      </c>
      <c r="AA1693" s="58">
        <v>9196.11</v>
      </c>
      <c r="AB1693" s="58">
        <v>494.13528301886998</v>
      </c>
      <c r="AC1693" s="58">
        <v>0</v>
      </c>
      <c r="AD1693" s="58">
        <v>48532.765283018904</v>
      </c>
      <c r="AE1693" s="58">
        <v>8441.85</v>
      </c>
      <c r="AF1693" s="58">
        <v>0</v>
      </c>
      <c r="AG1693" s="58">
        <v>476.36</v>
      </c>
      <c r="AH1693" s="58">
        <v>354.81</v>
      </c>
      <c r="AI1693" s="58">
        <v>40</v>
      </c>
      <c r="AJ1693" s="58">
        <v>0</v>
      </c>
      <c r="AK1693" s="58">
        <v>25.05</v>
      </c>
      <c r="AL1693" s="58">
        <v>0</v>
      </c>
      <c r="AM1693" s="58">
        <v>2206.0100000000002</v>
      </c>
      <c r="AN1693" s="58">
        <v>1486.73</v>
      </c>
      <c r="AO1693" s="58">
        <v>323.5</v>
      </c>
      <c r="AP1693" s="58">
        <v>0</v>
      </c>
      <c r="AQ1693" s="58">
        <v>100</v>
      </c>
      <c r="AR1693" s="58">
        <v>0</v>
      </c>
      <c r="AS1693" s="58">
        <v>0</v>
      </c>
      <c r="AT1693" s="58">
        <v>0</v>
      </c>
      <c r="AU1693" s="58">
        <v>0</v>
      </c>
      <c r="AV1693" s="58">
        <v>2423.1772054171802</v>
      </c>
      <c r="AW1693" s="58">
        <v>15877.487205417199</v>
      </c>
      <c r="AX1693" s="58">
        <v>32698.352380952401</v>
      </c>
      <c r="AY1693" s="58">
        <v>7248.1603773584902</v>
      </c>
      <c r="AZ1693" s="58">
        <v>39946.512758310899</v>
      </c>
      <c r="BA1693" s="58">
        <v>7958.8435950229996</v>
      </c>
    </row>
    <row r="1694" spans="1:53">
      <c r="A1694" s="56">
        <v>202410</v>
      </c>
      <c r="B1694" s="56" t="s">
        <v>528</v>
      </c>
      <c r="C1694" s="56" t="s">
        <v>152</v>
      </c>
      <c r="D1694" s="56" t="s">
        <v>151</v>
      </c>
      <c r="E1694" s="62" t="str">
        <f>VLOOKUP(C1694,'[2]2024年门店-截止10.31'!A:C,3,0)</f>
        <v>营业</v>
      </c>
      <c r="F1694" s="63">
        <f>VLOOKUP(C1694,[2]面积!A:B,2,0)</f>
        <v>86</v>
      </c>
      <c r="G1694" s="57" t="str">
        <f>IF(OR(E1694="营业",E1694="装修中"),VLOOKUP(C1694,[2]当前组织架构!C:H,6,0),"")</f>
        <v>戴斌</v>
      </c>
      <c r="H1694" s="57" t="str">
        <f>IF(OR(E1694="营业",E1694="装修中"),VLOOKUP(C1694,[2]当前组织架构!C:H,5,0),"")</f>
        <v>侯小路</v>
      </c>
      <c r="I1694" s="58">
        <v>158049.28</v>
      </c>
      <c r="J1694" s="58">
        <v>4603.38</v>
      </c>
      <c r="K1694" s="58">
        <v>153445.9</v>
      </c>
      <c r="L1694" s="58">
        <v>8530.24</v>
      </c>
      <c r="M1694" s="58">
        <v>8096.12</v>
      </c>
      <c r="N1694" s="58">
        <v>7127.06</v>
      </c>
      <c r="O1694" s="58">
        <v>21463.71</v>
      </c>
      <c r="P1694" s="58">
        <v>0</v>
      </c>
      <c r="Q1694" s="58">
        <v>-12.5569550425516</v>
      </c>
      <c r="R1694" s="58">
        <v>45204.573044957498</v>
      </c>
      <c r="S1694" s="58">
        <v>9452.8771742196495</v>
      </c>
      <c r="T1694" s="58">
        <v>0</v>
      </c>
      <c r="U1694" s="58">
        <v>4608.37</v>
      </c>
      <c r="V1694" s="58">
        <v>59265.820219177098</v>
      </c>
      <c r="W1694" s="58">
        <v>94180.079780822896</v>
      </c>
      <c r="X1694" s="58">
        <v>21514.87</v>
      </c>
      <c r="Y1694" s="58">
        <v>6286.41</v>
      </c>
      <c r="Z1694" s="58">
        <v>0</v>
      </c>
      <c r="AA1694" s="58">
        <v>7111.18</v>
      </c>
      <c r="AB1694" s="58">
        <v>391.81075471698</v>
      </c>
      <c r="AC1694" s="58">
        <v>0</v>
      </c>
      <c r="AD1694" s="58">
        <v>35304.270754716999</v>
      </c>
      <c r="AE1694" s="58">
        <v>4778.76</v>
      </c>
      <c r="AF1694" s="58">
        <v>0</v>
      </c>
      <c r="AG1694" s="58">
        <v>240.64</v>
      </c>
      <c r="AH1694" s="58">
        <v>50</v>
      </c>
      <c r="AI1694" s="58">
        <v>194.69</v>
      </c>
      <c r="AJ1694" s="58">
        <v>70.8</v>
      </c>
      <c r="AK1694" s="58">
        <v>31.26</v>
      </c>
      <c r="AL1694" s="58">
        <v>0</v>
      </c>
      <c r="AM1694" s="58">
        <v>1289.0899999999999</v>
      </c>
      <c r="AN1694" s="58">
        <v>738.88</v>
      </c>
      <c r="AO1694" s="58">
        <v>696.49</v>
      </c>
      <c r="AP1694" s="58">
        <v>0</v>
      </c>
      <c r="AQ1694" s="58">
        <v>0</v>
      </c>
      <c r="AR1694" s="58">
        <v>0</v>
      </c>
      <c r="AS1694" s="58">
        <v>0</v>
      </c>
      <c r="AT1694" s="58">
        <v>0</v>
      </c>
      <c r="AU1694" s="58">
        <v>0</v>
      </c>
      <c r="AV1694" s="58">
        <v>2723.7134318322701</v>
      </c>
      <c r="AW1694" s="58">
        <v>10814.323431832299</v>
      </c>
      <c r="AX1694" s="58">
        <v>42656</v>
      </c>
      <c r="AY1694" s="58">
        <v>10089.68</v>
      </c>
      <c r="AZ1694" s="58">
        <v>52745.68</v>
      </c>
      <c r="BA1694" s="58">
        <v>-4684.1944057264</v>
      </c>
    </row>
    <row r="1695" spans="1:53">
      <c r="A1695" s="56">
        <v>202410</v>
      </c>
      <c r="B1695" s="56" t="s">
        <v>528</v>
      </c>
      <c r="C1695" s="56" t="s">
        <v>154</v>
      </c>
      <c r="D1695" s="56" t="s">
        <v>153</v>
      </c>
      <c r="E1695" s="62" t="str">
        <f>VLOOKUP(C1695,'[2]2024年门店-截止10.31'!A:C,3,0)</f>
        <v>营业</v>
      </c>
      <c r="F1695" s="63">
        <f>VLOOKUP(C1695,[2]面积!A:B,2,0)</f>
        <v>76.94</v>
      </c>
      <c r="G1695" s="57" t="str">
        <f>IF(OR(E1695="营业",E1695="装修中"),VLOOKUP(C1695,[2]当前组织架构!C:H,6,0),"")</f>
        <v>孙军</v>
      </c>
      <c r="H1695" s="57" t="str">
        <f>IF(OR(E1695="营业",E1695="装修中"),VLOOKUP(C1695,[2]当前组织架构!C:H,5,0),"")</f>
        <v>甘胜斌</v>
      </c>
      <c r="I1695" s="58">
        <v>198842.44</v>
      </c>
      <c r="J1695" s="58">
        <v>11255.23</v>
      </c>
      <c r="K1695" s="58">
        <v>187587.21</v>
      </c>
      <c r="L1695" s="58">
        <v>10369.74</v>
      </c>
      <c r="M1695" s="58">
        <v>8382.44</v>
      </c>
      <c r="N1695" s="58">
        <v>8753.67</v>
      </c>
      <c r="O1695" s="58">
        <v>23880.31</v>
      </c>
      <c r="P1695" s="58">
        <v>0</v>
      </c>
      <c r="Q1695" s="58">
        <v>-14.270116235359501</v>
      </c>
      <c r="R1695" s="58">
        <v>51371.889883764597</v>
      </c>
      <c r="S1695" s="58">
        <v>10590.0107887629</v>
      </c>
      <c r="T1695" s="58">
        <v>0</v>
      </c>
      <c r="U1695" s="58">
        <v>2618.25</v>
      </c>
      <c r="V1695" s="58">
        <v>64580.150672527503</v>
      </c>
      <c r="W1695" s="58">
        <v>123007.059327472</v>
      </c>
      <c r="X1695" s="58">
        <v>30031.61</v>
      </c>
      <c r="Y1695" s="58">
        <v>13182.05</v>
      </c>
      <c r="Z1695" s="58">
        <v>1691.98</v>
      </c>
      <c r="AA1695" s="58">
        <v>9278.5400000000009</v>
      </c>
      <c r="AB1695" s="58">
        <v>554.73339622642004</v>
      </c>
      <c r="AC1695" s="58">
        <v>0</v>
      </c>
      <c r="AD1695" s="58">
        <v>54738.913396226402</v>
      </c>
      <c r="AE1695" s="58">
        <v>6880</v>
      </c>
      <c r="AF1695" s="58">
        <v>196</v>
      </c>
      <c r="AG1695" s="58">
        <v>128.16</v>
      </c>
      <c r="AH1695" s="58">
        <v>652.20000000000005</v>
      </c>
      <c r="AI1695" s="58">
        <v>420</v>
      </c>
      <c r="AJ1695" s="58">
        <v>134.51</v>
      </c>
      <c r="AK1695" s="58">
        <v>40.020000000000003</v>
      </c>
      <c r="AL1695" s="58">
        <v>0</v>
      </c>
      <c r="AM1695" s="58">
        <v>907.45</v>
      </c>
      <c r="AN1695" s="58">
        <v>559.38</v>
      </c>
      <c r="AO1695" s="58">
        <v>755.99</v>
      </c>
      <c r="AP1695" s="58">
        <v>0</v>
      </c>
      <c r="AQ1695" s="58">
        <v>100</v>
      </c>
      <c r="AR1695" s="58">
        <v>0</v>
      </c>
      <c r="AS1695" s="58">
        <v>0</v>
      </c>
      <c r="AT1695" s="58">
        <v>0</v>
      </c>
      <c r="AU1695" s="58">
        <v>0</v>
      </c>
      <c r="AV1695" s="58">
        <v>2423.1772054171802</v>
      </c>
      <c r="AW1695" s="58">
        <v>13196.887205417201</v>
      </c>
      <c r="AX1695" s="58">
        <v>58870.0952380952</v>
      </c>
      <c r="AY1695" s="58">
        <v>9168.2075471698099</v>
      </c>
      <c r="AZ1695" s="58">
        <v>68038.302785264998</v>
      </c>
      <c r="BA1695" s="58">
        <v>-12967.044059436599</v>
      </c>
    </row>
    <row r="1696" spans="1:53">
      <c r="A1696" s="56">
        <v>202410</v>
      </c>
      <c r="B1696" s="56" t="s">
        <v>528</v>
      </c>
      <c r="C1696" s="56" t="s">
        <v>156</v>
      </c>
      <c r="D1696" s="56" t="s">
        <v>155</v>
      </c>
      <c r="E1696" s="62" t="str">
        <f>VLOOKUP(C1696,'[2]2024年门店-截止10.31'!A:C,3,0)</f>
        <v>营业</v>
      </c>
      <c r="F1696" s="63">
        <f>VLOOKUP(C1696,[2]面积!A:B,2,0)</f>
        <v>178.3</v>
      </c>
      <c r="G1696" s="57" t="str">
        <f>IF(OR(E1696="营业",E1696="装修中"),VLOOKUP(C1696,[2]当前组织架构!C:H,6,0),"")</f>
        <v>戴斌</v>
      </c>
      <c r="H1696" s="57" t="str">
        <f>IF(OR(E1696="营业",E1696="装修中"),VLOOKUP(C1696,[2]当前组织架构!C:H,5,0),"")</f>
        <v>王炎根</v>
      </c>
      <c r="I1696" s="58">
        <v>800783.34</v>
      </c>
      <c r="J1696" s="58">
        <v>45327.360000000001</v>
      </c>
      <c r="K1696" s="58">
        <v>755455.98</v>
      </c>
      <c r="L1696" s="58">
        <v>36942.46</v>
      </c>
      <c r="M1696" s="58">
        <v>30199.96</v>
      </c>
      <c r="N1696" s="58">
        <v>12765.42</v>
      </c>
      <c r="O1696" s="58">
        <v>80920.13</v>
      </c>
      <c r="P1696" s="58">
        <v>0</v>
      </c>
      <c r="Q1696" s="58">
        <v>-44.662489390079202</v>
      </c>
      <c r="R1696" s="58">
        <v>160783.30751061</v>
      </c>
      <c r="S1696" s="58">
        <v>34986.588919484697</v>
      </c>
      <c r="T1696" s="58">
        <v>0</v>
      </c>
      <c r="U1696" s="58">
        <v>12970.78</v>
      </c>
      <c r="V1696" s="58">
        <v>208740.67643009499</v>
      </c>
      <c r="W1696" s="58">
        <v>546715.30356990499</v>
      </c>
      <c r="X1696" s="58">
        <v>54087.519999999997</v>
      </c>
      <c r="Y1696" s="58">
        <v>28804.37</v>
      </c>
      <c r="Z1696" s="58">
        <v>6405.25</v>
      </c>
      <c r="AA1696" s="58">
        <v>8316.7099999999991</v>
      </c>
      <c r="AB1696" s="58">
        <v>5492.7641509433997</v>
      </c>
      <c r="AC1696" s="58">
        <v>0</v>
      </c>
      <c r="AD1696" s="58">
        <v>103106.614150943</v>
      </c>
      <c r="AE1696" s="58">
        <v>9634.43</v>
      </c>
      <c r="AF1696" s="58">
        <v>106.17</v>
      </c>
      <c r="AG1696" s="58">
        <v>1859.31</v>
      </c>
      <c r="AH1696" s="58">
        <v>386.24</v>
      </c>
      <c r="AI1696" s="58">
        <v>1425</v>
      </c>
      <c r="AJ1696" s="58">
        <v>306.20999999999998</v>
      </c>
      <c r="AK1696" s="58">
        <v>34.159999999999997</v>
      </c>
      <c r="AL1696" s="58">
        <v>0</v>
      </c>
      <c r="AM1696" s="58">
        <v>2961.44</v>
      </c>
      <c r="AN1696" s="58">
        <v>12347.37</v>
      </c>
      <c r="AO1696" s="58">
        <v>250.88</v>
      </c>
      <c r="AP1696" s="58">
        <v>0</v>
      </c>
      <c r="AQ1696" s="58">
        <v>96</v>
      </c>
      <c r="AR1696" s="58">
        <v>0</v>
      </c>
      <c r="AS1696" s="58">
        <v>0</v>
      </c>
      <c r="AT1696" s="58">
        <v>0</v>
      </c>
      <c r="AU1696" s="58">
        <v>0</v>
      </c>
      <c r="AV1696" s="58">
        <v>2314.21663937944</v>
      </c>
      <c r="AW1696" s="58">
        <v>31721.426639379399</v>
      </c>
      <c r="AX1696" s="58">
        <v>158729.52380952399</v>
      </c>
      <c r="AY1696" s="58">
        <v>0</v>
      </c>
      <c r="AZ1696" s="58">
        <v>158729.52380952399</v>
      </c>
      <c r="BA1696" s="58">
        <v>253157.738970059</v>
      </c>
    </row>
    <row r="1697" spans="1:53">
      <c r="A1697" s="56">
        <v>202410</v>
      </c>
      <c r="B1697" s="56" t="s">
        <v>531</v>
      </c>
      <c r="C1697" s="56" t="s">
        <v>158</v>
      </c>
      <c r="D1697" s="56" t="s">
        <v>157</v>
      </c>
      <c r="E1697" s="62" t="str">
        <f>VLOOKUP(C1697,'[2]2024年门店-截止10.31'!A:C,3,0)</f>
        <v>营业</v>
      </c>
      <c r="F1697" s="63">
        <f>VLOOKUP(C1697,[2]面积!A:B,2,0)</f>
        <v>94.06</v>
      </c>
      <c r="G1697" s="57" t="str">
        <f>IF(OR(E1697="营业",E1697="装修中"),VLOOKUP(C1697,[2]当前组织架构!C:H,6,0),"")</f>
        <v>刘佳</v>
      </c>
      <c r="H1697" s="57" t="str">
        <f>IF(OR(E1697="营业",E1697="装修中"),VLOOKUP(C1697,[2]当前组织架构!C:H,5,0),"")</f>
        <v>孟祥苹</v>
      </c>
      <c r="I1697" s="58">
        <v>317721.46000000002</v>
      </c>
      <c r="J1697" s="58">
        <v>17984.23</v>
      </c>
      <c r="K1697" s="58">
        <v>299737.23</v>
      </c>
      <c r="L1697" s="58">
        <v>16733.37</v>
      </c>
      <c r="M1697" s="58">
        <v>11050.94</v>
      </c>
      <c r="N1697" s="58">
        <v>7811.14</v>
      </c>
      <c r="O1697" s="58">
        <v>35319.51</v>
      </c>
      <c r="P1697" s="58">
        <v>0</v>
      </c>
      <c r="Q1697" s="58">
        <v>-808.532718511192</v>
      </c>
      <c r="R1697" s="58">
        <v>70106.427281488795</v>
      </c>
      <c r="S1697" s="58">
        <v>16966.550974734098</v>
      </c>
      <c r="T1697" s="58">
        <v>0</v>
      </c>
      <c r="U1697" s="58">
        <v>4266.0600000000004</v>
      </c>
      <c r="V1697" s="58">
        <v>91339.038256222906</v>
      </c>
      <c r="W1697" s="58">
        <v>208398.19174377699</v>
      </c>
      <c r="X1697" s="58">
        <v>42268.81</v>
      </c>
      <c r="Y1697" s="58">
        <v>9435.68</v>
      </c>
      <c r="Z1697" s="58">
        <v>918.1</v>
      </c>
      <c r="AA1697" s="58">
        <v>5591.77</v>
      </c>
      <c r="AB1697" s="58">
        <v>2939.05962264151</v>
      </c>
      <c r="AC1697" s="58">
        <v>0</v>
      </c>
      <c r="AD1697" s="58">
        <v>61153.419622641501</v>
      </c>
      <c r="AE1697" s="58">
        <v>351.5</v>
      </c>
      <c r="AF1697" s="58">
        <v>0</v>
      </c>
      <c r="AG1697" s="58">
        <v>664.66</v>
      </c>
      <c r="AH1697" s="58">
        <v>250</v>
      </c>
      <c r="AI1697" s="58">
        <v>778.76</v>
      </c>
      <c r="AJ1697" s="58">
        <v>0</v>
      </c>
      <c r="AK1697" s="58">
        <v>34.880000000000003</v>
      </c>
      <c r="AL1697" s="58">
        <v>0</v>
      </c>
      <c r="AM1697" s="58">
        <v>3197.39</v>
      </c>
      <c r="AN1697" s="58">
        <v>1079.45</v>
      </c>
      <c r="AO1697" s="58">
        <v>1751.73</v>
      </c>
      <c r="AP1697" s="58">
        <v>0</v>
      </c>
      <c r="AQ1697" s="58">
        <v>0</v>
      </c>
      <c r="AR1697" s="58">
        <v>0</v>
      </c>
      <c r="AS1697" s="58">
        <v>0</v>
      </c>
      <c r="AT1697" s="58">
        <v>0</v>
      </c>
      <c r="AU1697" s="58">
        <v>0</v>
      </c>
      <c r="AV1697" s="58">
        <v>2797.9024735328098</v>
      </c>
      <c r="AW1697" s="58">
        <v>10906.272473532799</v>
      </c>
      <c r="AX1697" s="58">
        <v>108572.11428571399</v>
      </c>
      <c r="AY1697" s="58">
        <v>11518.3962264151</v>
      </c>
      <c r="AZ1697" s="58">
        <v>120090.510512129</v>
      </c>
      <c r="BA1697" s="58">
        <v>16247.989135473599</v>
      </c>
    </row>
    <row r="1698" spans="1:53">
      <c r="A1698" s="56">
        <v>202410</v>
      </c>
      <c r="B1698" s="56" t="s">
        <v>531</v>
      </c>
      <c r="C1698" s="56" t="s">
        <v>160</v>
      </c>
      <c r="D1698" s="56" t="s">
        <v>159</v>
      </c>
      <c r="E1698" s="62" t="str">
        <f>VLOOKUP(C1698,'[2]2024年门店-截止10.31'!A:C,3,0)</f>
        <v>营业</v>
      </c>
      <c r="F1698" s="63">
        <f>VLOOKUP(C1698,[2]面积!A:B,2,0)</f>
        <v>85</v>
      </c>
      <c r="G1698" s="57" t="str">
        <f>IF(OR(E1698="营业",E1698="装修中"),VLOOKUP(C1698,[2]当前组织架构!C:H,6,0),"")</f>
        <v>刘佳</v>
      </c>
      <c r="H1698" s="57" t="str">
        <f>IF(OR(E1698="营业",E1698="装修中"),VLOOKUP(C1698,[2]当前组织架构!C:H,5,0),"")</f>
        <v>刘传良</v>
      </c>
      <c r="I1698" s="58">
        <v>189992.74</v>
      </c>
      <c r="J1698" s="58">
        <v>10754.31</v>
      </c>
      <c r="K1698" s="58">
        <v>179238.43</v>
      </c>
      <c r="L1698" s="58">
        <v>10915.91</v>
      </c>
      <c r="M1698" s="58">
        <v>8327.48</v>
      </c>
      <c r="N1698" s="58">
        <v>8434.86</v>
      </c>
      <c r="O1698" s="58">
        <v>24516.85</v>
      </c>
      <c r="P1698" s="58">
        <v>0</v>
      </c>
      <c r="Q1698" s="58">
        <v>-595.09934287438796</v>
      </c>
      <c r="R1698" s="58">
        <v>51600.000657125602</v>
      </c>
      <c r="S1698" s="58">
        <v>12022.9474453947</v>
      </c>
      <c r="T1698" s="58">
        <v>0</v>
      </c>
      <c r="U1698" s="58">
        <v>2270.77</v>
      </c>
      <c r="V1698" s="58">
        <v>65893.718102520303</v>
      </c>
      <c r="W1698" s="58">
        <v>113344.71189748</v>
      </c>
      <c r="X1698" s="58">
        <v>34100</v>
      </c>
      <c r="Y1698" s="58">
        <v>10238.209999999999</v>
      </c>
      <c r="Z1698" s="58">
        <v>1539</v>
      </c>
      <c r="AA1698" s="58">
        <v>10903.96</v>
      </c>
      <c r="AB1698" s="58">
        <v>1109.7583018867899</v>
      </c>
      <c r="AC1698" s="58">
        <v>0</v>
      </c>
      <c r="AD1698" s="58">
        <v>57890.928301886801</v>
      </c>
      <c r="AE1698" s="58">
        <v>6660</v>
      </c>
      <c r="AF1698" s="58">
        <v>0</v>
      </c>
      <c r="AG1698" s="58">
        <v>352.84</v>
      </c>
      <c r="AH1698" s="58">
        <v>583.33000000000004</v>
      </c>
      <c r="AI1698" s="58">
        <v>450</v>
      </c>
      <c r="AJ1698" s="58">
        <v>30.09</v>
      </c>
      <c r="AK1698" s="58">
        <v>36.909999999999997</v>
      </c>
      <c r="AL1698" s="58">
        <v>0</v>
      </c>
      <c r="AM1698" s="58">
        <v>1361.59</v>
      </c>
      <c r="AN1698" s="58">
        <v>1229.45</v>
      </c>
      <c r="AO1698" s="58">
        <v>401.99</v>
      </c>
      <c r="AP1698" s="58">
        <v>0</v>
      </c>
      <c r="AQ1698" s="58">
        <v>110</v>
      </c>
      <c r="AR1698" s="58">
        <v>0</v>
      </c>
      <c r="AS1698" s="58">
        <v>0</v>
      </c>
      <c r="AT1698" s="58">
        <v>0</v>
      </c>
      <c r="AU1698" s="58">
        <v>0</v>
      </c>
      <c r="AV1698" s="58">
        <v>2549.6861999479102</v>
      </c>
      <c r="AW1698" s="58">
        <v>13765.8861999479</v>
      </c>
      <c r="AX1698" s="58">
        <v>26182.666666666701</v>
      </c>
      <c r="AY1698" s="58">
        <v>4902.6886792452797</v>
      </c>
      <c r="AZ1698" s="58">
        <v>31085.355345912001</v>
      </c>
      <c r="BA1698" s="58">
        <v>10602.5420497333</v>
      </c>
    </row>
    <row r="1699" spans="1:53">
      <c r="A1699" s="56">
        <v>202410</v>
      </c>
      <c r="B1699" s="56" t="s">
        <v>531</v>
      </c>
      <c r="C1699" s="56" t="s">
        <v>162</v>
      </c>
      <c r="D1699" s="56" t="s">
        <v>161</v>
      </c>
      <c r="E1699" s="62" t="str">
        <f>VLOOKUP(C1699,'[2]2024年门店-截止10.31'!A:C,3,0)</f>
        <v>营业</v>
      </c>
      <c r="F1699" s="63">
        <f>VLOOKUP(C1699,[2]面积!A:B,2,0)</f>
        <v>129.53</v>
      </c>
      <c r="G1699" s="57" t="str">
        <f>IF(OR(E1699="营业",E1699="装修中"),VLOOKUP(C1699,[2]当前组织架构!C:H,6,0),"")</f>
        <v>刘佳</v>
      </c>
      <c r="H1699" s="57" t="str">
        <f>IF(OR(E1699="营业",E1699="装修中"),VLOOKUP(C1699,[2]当前组织架构!C:H,5,0),"")</f>
        <v>刘传良</v>
      </c>
      <c r="I1699" s="58">
        <v>183519.94</v>
      </c>
      <c r="J1699" s="58">
        <v>10387.92</v>
      </c>
      <c r="K1699" s="58">
        <v>173132.02</v>
      </c>
      <c r="L1699" s="58">
        <v>9479.33</v>
      </c>
      <c r="M1699" s="58">
        <v>7791.57</v>
      </c>
      <c r="N1699" s="58">
        <v>8492.11</v>
      </c>
      <c r="O1699" s="58">
        <v>24237.37</v>
      </c>
      <c r="P1699" s="58">
        <v>0</v>
      </c>
      <c r="Q1699" s="58">
        <v>-570.076372714483</v>
      </c>
      <c r="R1699" s="58">
        <v>49430.303627285502</v>
      </c>
      <c r="S1699" s="58">
        <v>11753.541417135901</v>
      </c>
      <c r="T1699" s="58">
        <v>0</v>
      </c>
      <c r="U1699" s="58">
        <v>2112.9899999999998</v>
      </c>
      <c r="V1699" s="58">
        <v>63296.835044421503</v>
      </c>
      <c r="W1699" s="58">
        <v>109835.184955579</v>
      </c>
      <c r="X1699" s="58">
        <v>28290</v>
      </c>
      <c r="Y1699" s="58">
        <v>13213.78</v>
      </c>
      <c r="Z1699" s="58">
        <v>1773.54</v>
      </c>
      <c r="AA1699" s="58">
        <v>7826.52</v>
      </c>
      <c r="AB1699" s="58">
        <v>1346.2732075471699</v>
      </c>
      <c r="AC1699" s="58">
        <v>0</v>
      </c>
      <c r="AD1699" s="58">
        <v>52450.113207547198</v>
      </c>
      <c r="AE1699" s="58">
        <v>6013</v>
      </c>
      <c r="AF1699" s="58">
        <v>0</v>
      </c>
      <c r="AG1699" s="58">
        <v>53.23</v>
      </c>
      <c r="AH1699" s="58">
        <v>0</v>
      </c>
      <c r="AI1699" s="58">
        <v>0</v>
      </c>
      <c r="AJ1699" s="58">
        <v>0</v>
      </c>
      <c r="AK1699" s="58">
        <v>37.909999999999997</v>
      </c>
      <c r="AL1699" s="58">
        <v>0</v>
      </c>
      <c r="AM1699" s="58">
        <v>927.28</v>
      </c>
      <c r="AN1699" s="58">
        <v>2379.4499999999998</v>
      </c>
      <c r="AO1699" s="58">
        <v>403.4</v>
      </c>
      <c r="AP1699" s="58">
        <v>0</v>
      </c>
      <c r="AQ1699" s="58">
        <v>220</v>
      </c>
      <c r="AR1699" s="58">
        <v>0</v>
      </c>
      <c r="AS1699" s="58">
        <v>0</v>
      </c>
      <c r="AT1699" s="58">
        <v>0</v>
      </c>
      <c r="AU1699" s="58">
        <v>0</v>
      </c>
      <c r="AV1699" s="58">
        <v>2549.6861999479102</v>
      </c>
      <c r="AW1699" s="58">
        <v>12583.956199947899</v>
      </c>
      <c r="AX1699" s="58">
        <v>48779.352380952398</v>
      </c>
      <c r="AY1699" s="58">
        <v>10997.8301886792</v>
      </c>
      <c r="AZ1699" s="58">
        <v>59777.182569631601</v>
      </c>
      <c r="BA1699" s="58">
        <v>-14976.0670215477</v>
      </c>
    </row>
    <row r="1700" spans="1:53">
      <c r="A1700" s="56">
        <v>202410</v>
      </c>
      <c r="B1700" s="56" t="s">
        <v>531</v>
      </c>
      <c r="C1700" s="56" t="s">
        <v>164</v>
      </c>
      <c r="D1700" s="56" t="s">
        <v>163</v>
      </c>
      <c r="E1700" s="62" t="str">
        <f>VLOOKUP(C1700,'[2]2024年门店-截止10.31'!A:C,3,0)</f>
        <v>营业</v>
      </c>
      <c r="F1700" s="63">
        <f>VLOOKUP(C1700,[2]面积!A:B,2,0)</f>
        <v>110</v>
      </c>
      <c r="G1700" s="57" t="str">
        <f>IF(OR(E1700="营业",E1700="装修中"),VLOOKUP(C1700,[2]当前组织架构!C:H,6,0),"")</f>
        <v>刘佳</v>
      </c>
      <c r="H1700" s="57" t="str">
        <f>IF(OR(E1700="营业",E1700="装修中"),VLOOKUP(C1700,[2]当前组织架构!C:H,5,0),"")</f>
        <v>刘传良</v>
      </c>
      <c r="I1700" s="58">
        <v>549715.04</v>
      </c>
      <c r="J1700" s="58">
        <v>31115.95</v>
      </c>
      <c r="K1700" s="58">
        <v>518599.09</v>
      </c>
      <c r="L1700" s="58">
        <v>23411.79</v>
      </c>
      <c r="M1700" s="58">
        <v>20867.8</v>
      </c>
      <c r="N1700" s="58">
        <v>9846.19</v>
      </c>
      <c r="O1700" s="58">
        <v>55513.64</v>
      </c>
      <c r="P1700" s="58">
        <v>0</v>
      </c>
      <c r="Q1700" s="58">
        <v>-1250.04735684248</v>
      </c>
      <c r="R1700" s="58">
        <v>108389.372643158</v>
      </c>
      <c r="S1700" s="58">
        <v>26516.568001723401</v>
      </c>
      <c r="T1700" s="58">
        <v>0</v>
      </c>
      <c r="U1700" s="58">
        <v>4327.5</v>
      </c>
      <c r="V1700" s="58">
        <v>139233.44064488099</v>
      </c>
      <c r="W1700" s="58">
        <v>379365.64935511898</v>
      </c>
      <c r="X1700" s="58">
        <v>61999.91</v>
      </c>
      <c r="Y1700" s="58">
        <v>22084.15</v>
      </c>
      <c r="Z1700" s="58">
        <v>6790.1</v>
      </c>
      <c r="AA1700" s="58">
        <v>14254.55</v>
      </c>
      <c r="AB1700" s="58">
        <v>4301.7241509433998</v>
      </c>
      <c r="AC1700" s="58">
        <v>0</v>
      </c>
      <c r="AD1700" s="58">
        <v>109430.43415094299</v>
      </c>
      <c r="AE1700" s="58">
        <v>9168.5</v>
      </c>
      <c r="AF1700" s="58">
        <v>0</v>
      </c>
      <c r="AG1700" s="58">
        <v>1010.63</v>
      </c>
      <c r="AH1700" s="58">
        <v>315</v>
      </c>
      <c r="AI1700" s="58">
        <v>45</v>
      </c>
      <c r="AJ1700" s="58">
        <v>306.66000000000003</v>
      </c>
      <c r="AK1700" s="58">
        <v>40.119999999999997</v>
      </c>
      <c r="AL1700" s="58">
        <v>0</v>
      </c>
      <c r="AM1700" s="58">
        <v>3822.24</v>
      </c>
      <c r="AN1700" s="58">
        <v>621.9</v>
      </c>
      <c r="AO1700" s="58">
        <v>1092.83</v>
      </c>
      <c r="AP1700" s="58">
        <v>0</v>
      </c>
      <c r="AQ1700" s="58">
        <v>-1890</v>
      </c>
      <c r="AR1700" s="58">
        <v>0</v>
      </c>
      <c r="AS1700" s="58">
        <v>0</v>
      </c>
      <c r="AT1700" s="58">
        <v>0</v>
      </c>
      <c r="AU1700" s="58">
        <v>0</v>
      </c>
      <c r="AV1700" s="58">
        <v>2549.6861999479102</v>
      </c>
      <c r="AW1700" s="58">
        <v>17082.566199947902</v>
      </c>
      <c r="AX1700" s="58">
        <v>126005</v>
      </c>
      <c r="AY1700" s="58">
        <v>17334.3301886792</v>
      </c>
      <c r="AZ1700" s="58">
        <v>143339.33018867901</v>
      </c>
      <c r="BA1700" s="58">
        <v>109513.31881554901</v>
      </c>
    </row>
    <row r="1701" spans="1:53">
      <c r="A1701" s="56">
        <v>202410</v>
      </c>
      <c r="B1701" s="56" t="s">
        <v>531</v>
      </c>
      <c r="C1701" s="56" t="s">
        <v>166</v>
      </c>
      <c r="D1701" s="56" t="s">
        <v>165</v>
      </c>
      <c r="E1701" s="62" t="str">
        <f>VLOOKUP(C1701,'[2]2024年门店-截止10.31'!A:C,3,0)</f>
        <v>营业</v>
      </c>
      <c r="F1701" s="63">
        <f>VLOOKUP(C1701,[2]面积!A:B,2,0)</f>
        <v>46.74</v>
      </c>
      <c r="G1701" s="57" t="str">
        <f>IF(OR(E1701="营业",E1701="装修中"),VLOOKUP(C1701,[2]当前组织架构!C:H,6,0),"")</f>
        <v>刘佳</v>
      </c>
      <c r="H1701" s="57" t="str">
        <f>IF(OR(E1701="营业",E1701="装修中"),VLOOKUP(C1701,[2]当前组织架构!C:H,5,0),"")</f>
        <v>孟祥苹</v>
      </c>
      <c r="I1701" s="58">
        <v>196008.74</v>
      </c>
      <c r="J1701" s="58">
        <v>11094.83</v>
      </c>
      <c r="K1701" s="58">
        <v>184913.91</v>
      </c>
      <c r="L1701" s="58">
        <v>10373.450000000001</v>
      </c>
      <c r="M1701" s="58">
        <v>7862.72</v>
      </c>
      <c r="N1701" s="58">
        <v>12085.05</v>
      </c>
      <c r="O1701" s="58">
        <v>25848.34</v>
      </c>
      <c r="P1701" s="58">
        <v>0</v>
      </c>
      <c r="Q1701" s="58">
        <v>-640.41391328962902</v>
      </c>
      <c r="R1701" s="58">
        <v>55529.146086710403</v>
      </c>
      <c r="S1701" s="58">
        <v>12770.202267127501</v>
      </c>
      <c r="T1701" s="58">
        <v>0</v>
      </c>
      <c r="U1701" s="58">
        <v>4182.84</v>
      </c>
      <c r="V1701" s="58">
        <v>72482.188353837904</v>
      </c>
      <c r="W1701" s="58">
        <v>112431.721646162</v>
      </c>
      <c r="X1701" s="58">
        <v>31638.67</v>
      </c>
      <c r="Y1701" s="58">
        <v>7696.27</v>
      </c>
      <c r="Z1701" s="58">
        <v>1167.55</v>
      </c>
      <c r="AA1701" s="58">
        <v>9375.56</v>
      </c>
      <c r="AB1701" s="58">
        <v>1173.4081132075501</v>
      </c>
      <c r="AC1701" s="58">
        <v>0</v>
      </c>
      <c r="AD1701" s="58">
        <v>51051.458113207598</v>
      </c>
      <c r="AE1701" s="58">
        <v>4777.25</v>
      </c>
      <c r="AF1701" s="58">
        <v>0</v>
      </c>
      <c r="AG1701" s="58">
        <v>642.30999999999995</v>
      </c>
      <c r="AH1701" s="58">
        <v>1087.74</v>
      </c>
      <c r="AI1701" s="58">
        <v>45</v>
      </c>
      <c r="AJ1701" s="58">
        <v>0</v>
      </c>
      <c r="AK1701" s="58">
        <v>33.31</v>
      </c>
      <c r="AL1701" s="58">
        <v>0</v>
      </c>
      <c r="AM1701" s="58">
        <v>2238.46</v>
      </c>
      <c r="AN1701" s="58">
        <v>761.82</v>
      </c>
      <c r="AO1701" s="58">
        <v>185.39</v>
      </c>
      <c r="AP1701" s="58">
        <v>0</v>
      </c>
      <c r="AQ1701" s="58">
        <v>1537.5</v>
      </c>
      <c r="AR1701" s="58">
        <v>0</v>
      </c>
      <c r="AS1701" s="58">
        <v>0</v>
      </c>
      <c r="AT1701" s="58">
        <v>0</v>
      </c>
      <c r="AU1701" s="58">
        <v>0</v>
      </c>
      <c r="AV1701" s="58">
        <v>2797.9024735328098</v>
      </c>
      <c r="AW1701" s="58">
        <v>14106.682473532799</v>
      </c>
      <c r="AX1701" s="58">
        <v>29646.5142857143</v>
      </c>
      <c r="AY1701" s="58">
        <v>4377.64150943396</v>
      </c>
      <c r="AZ1701" s="58">
        <v>34024.155795148297</v>
      </c>
      <c r="BA1701" s="58">
        <v>13249.425264273301</v>
      </c>
    </row>
    <row r="1702" spans="1:53">
      <c r="A1702" s="56">
        <v>202410</v>
      </c>
      <c r="B1702" s="56" t="s">
        <v>531</v>
      </c>
      <c r="C1702" s="56" t="s">
        <v>168</v>
      </c>
      <c r="D1702" s="56" t="s">
        <v>167</v>
      </c>
      <c r="E1702" s="62" t="str">
        <f>VLOOKUP(C1702,'[2]2024年门店-截止10.31'!A:C,3,0)</f>
        <v>营业</v>
      </c>
      <c r="F1702" s="63">
        <f>VLOOKUP(C1702,[2]面积!A:B,2,0)</f>
        <v>91</v>
      </c>
      <c r="G1702" s="57" t="str">
        <f>IF(OR(E1702="营业",E1702="装修中"),VLOOKUP(C1702,[2]当前组织架构!C:H,6,0),"")</f>
        <v>刘佳</v>
      </c>
      <c r="H1702" s="57" t="str">
        <f>IF(OR(E1702="营业",E1702="装修中"),VLOOKUP(C1702,[2]当前组织架构!C:H,5,0),"")</f>
        <v>解雯雯</v>
      </c>
      <c r="I1702" s="58">
        <v>246426.22</v>
      </c>
      <c r="J1702" s="58">
        <v>13948.65</v>
      </c>
      <c r="K1702" s="58">
        <v>232477.57</v>
      </c>
      <c r="L1702" s="58">
        <v>11578.54</v>
      </c>
      <c r="M1702" s="58">
        <v>10499.12</v>
      </c>
      <c r="N1702" s="58">
        <v>9488.8700000000008</v>
      </c>
      <c r="O1702" s="58">
        <v>31175.53</v>
      </c>
      <c r="P1702" s="58">
        <v>0</v>
      </c>
      <c r="Q1702" s="58">
        <v>-715.34988296957897</v>
      </c>
      <c r="R1702" s="58">
        <v>62026.710117030401</v>
      </c>
      <c r="S1702" s="58">
        <v>14988.091305205</v>
      </c>
      <c r="T1702" s="58">
        <v>0</v>
      </c>
      <c r="U1702" s="58">
        <v>4485.07</v>
      </c>
      <c r="V1702" s="58">
        <v>81499.871422235403</v>
      </c>
      <c r="W1702" s="58">
        <v>150977.698577765</v>
      </c>
      <c r="X1702" s="58">
        <v>40954.980000000003</v>
      </c>
      <c r="Y1702" s="58">
        <v>8164.31</v>
      </c>
      <c r="Z1702" s="58">
        <v>720.36</v>
      </c>
      <c r="AA1702" s="58">
        <v>12930.47</v>
      </c>
      <c r="AB1702" s="58">
        <v>1163.2973584905701</v>
      </c>
      <c r="AC1702" s="58">
        <v>0</v>
      </c>
      <c r="AD1702" s="58">
        <v>63933.417358490602</v>
      </c>
      <c r="AE1702" s="58">
        <v>6497.5</v>
      </c>
      <c r="AF1702" s="58">
        <v>0</v>
      </c>
      <c r="AG1702" s="58">
        <v>389.32</v>
      </c>
      <c r="AH1702" s="58">
        <v>0</v>
      </c>
      <c r="AI1702" s="58">
        <v>993.18</v>
      </c>
      <c r="AJ1702" s="58">
        <v>76.459999999999994</v>
      </c>
      <c r="AK1702" s="58">
        <v>34.99</v>
      </c>
      <c r="AL1702" s="58">
        <v>0</v>
      </c>
      <c r="AM1702" s="58">
        <v>1388.64</v>
      </c>
      <c r="AN1702" s="58">
        <v>729.45</v>
      </c>
      <c r="AO1702" s="58">
        <v>1522.75</v>
      </c>
      <c r="AP1702" s="58">
        <v>0</v>
      </c>
      <c r="AQ1702" s="58">
        <v>147.5</v>
      </c>
      <c r="AR1702" s="58">
        <v>0</v>
      </c>
      <c r="AS1702" s="58">
        <v>0</v>
      </c>
      <c r="AT1702" s="58">
        <v>0</v>
      </c>
      <c r="AU1702" s="58">
        <v>0</v>
      </c>
      <c r="AV1702" s="58">
        <v>4845.5852565516798</v>
      </c>
      <c r="AW1702" s="58">
        <v>16625.375256551699</v>
      </c>
      <c r="AX1702" s="58">
        <v>97673.333333333299</v>
      </c>
      <c r="AY1702" s="58">
        <v>10516.0377358491</v>
      </c>
      <c r="AZ1702" s="58">
        <v>108189.371069182</v>
      </c>
      <c r="BA1702" s="58">
        <v>-37770.465106459698</v>
      </c>
    </row>
    <row r="1703" spans="1:53">
      <c r="A1703" s="56">
        <v>202410</v>
      </c>
      <c r="B1703" s="56" t="s">
        <v>531</v>
      </c>
      <c r="C1703" s="56" t="s">
        <v>170</v>
      </c>
      <c r="D1703" s="56" t="s">
        <v>169</v>
      </c>
      <c r="E1703" s="62" t="str">
        <f>VLOOKUP(C1703,'[2]2024年门店-截止10.31'!A:C,3,0)</f>
        <v>营业</v>
      </c>
      <c r="F1703" s="63">
        <f>VLOOKUP(C1703,[2]面积!A:B,2,0)</f>
        <v>77.08</v>
      </c>
      <c r="G1703" s="57" t="str">
        <f>IF(OR(E1703="营业",E1703="装修中"),VLOOKUP(C1703,[2]当前组织架构!C:H,6,0),"")</f>
        <v>刘佳</v>
      </c>
      <c r="H1703" s="57" t="str">
        <f>IF(OR(E1703="营业",E1703="装修中"),VLOOKUP(C1703,[2]当前组织架构!C:H,5,0),"")</f>
        <v>孟祥苹</v>
      </c>
      <c r="I1703" s="58">
        <v>206387.16</v>
      </c>
      <c r="J1703" s="58">
        <v>11682.29</v>
      </c>
      <c r="K1703" s="58">
        <v>194704.87</v>
      </c>
      <c r="L1703" s="58">
        <v>8586.98</v>
      </c>
      <c r="M1703" s="58">
        <v>7621.48</v>
      </c>
      <c r="N1703" s="58">
        <v>6463.44</v>
      </c>
      <c r="O1703" s="58">
        <v>25357.83</v>
      </c>
      <c r="P1703" s="58">
        <v>0</v>
      </c>
      <c r="Q1703" s="58">
        <v>-547.60812339538199</v>
      </c>
      <c r="R1703" s="58">
        <v>47482.1218766046</v>
      </c>
      <c r="S1703" s="58">
        <v>11942.618926393699</v>
      </c>
      <c r="T1703" s="58">
        <v>0</v>
      </c>
      <c r="U1703" s="58">
        <v>4143.45</v>
      </c>
      <c r="V1703" s="58">
        <v>63568.190802998302</v>
      </c>
      <c r="W1703" s="58">
        <v>131136.679197002</v>
      </c>
      <c r="X1703" s="58">
        <v>30410.5</v>
      </c>
      <c r="Y1703" s="58">
        <v>9141.9</v>
      </c>
      <c r="Z1703" s="58">
        <v>656.75</v>
      </c>
      <c r="AA1703" s="58">
        <v>6010.98</v>
      </c>
      <c r="AB1703" s="58">
        <v>2897.7015094339599</v>
      </c>
      <c r="AC1703" s="58">
        <v>0</v>
      </c>
      <c r="AD1703" s="58">
        <v>49117.831509434</v>
      </c>
      <c r="AE1703" s="58">
        <v>6048</v>
      </c>
      <c r="AF1703" s="58">
        <v>0</v>
      </c>
      <c r="AG1703" s="58">
        <v>869.91</v>
      </c>
      <c r="AH1703" s="58">
        <v>0</v>
      </c>
      <c r="AI1703" s="58">
        <v>180</v>
      </c>
      <c r="AJ1703" s="58">
        <v>95.58</v>
      </c>
      <c r="AK1703" s="58">
        <v>31.68</v>
      </c>
      <c r="AL1703" s="58">
        <v>0</v>
      </c>
      <c r="AM1703" s="58">
        <v>898.48</v>
      </c>
      <c r="AN1703" s="58">
        <v>949.87</v>
      </c>
      <c r="AO1703" s="58">
        <v>661.41</v>
      </c>
      <c r="AP1703" s="58">
        <v>0</v>
      </c>
      <c r="AQ1703" s="58">
        <v>1537.5</v>
      </c>
      <c r="AR1703" s="58">
        <v>0</v>
      </c>
      <c r="AS1703" s="58">
        <v>0</v>
      </c>
      <c r="AT1703" s="58">
        <v>0</v>
      </c>
      <c r="AU1703" s="58">
        <v>0</v>
      </c>
      <c r="AV1703" s="58">
        <v>2797.9024735328098</v>
      </c>
      <c r="AW1703" s="58">
        <v>14070.332473532801</v>
      </c>
      <c r="AX1703" s="58">
        <v>37548.9714285714</v>
      </c>
      <c r="AY1703" s="58">
        <v>11271.1320754717</v>
      </c>
      <c r="AZ1703" s="58">
        <v>48820.103504043102</v>
      </c>
      <c r="BA1703" s="58">
        <v>19128.411709992099</v>
      </c>
    </row>
    <row r="1704" spans="1:53">
      <c r="A1704" s="56">
        <v>202410</v>
      </c>
      <c r="B1704" s="56" t="s">
        <v>531</v>
      </c>
      <c r="C1704" s="56" t="s">
        <v>172</v>
      </c>
      <c r="D1704" s="56" t="s">
        <v>171</v>
      </c>
      <c r="E1704" s="62" t="str">
        <f>VLOOKUP(C1704,'[2]2024年门店-截止10.31'!A:C,3,0)</f>
        <v>营业</v>
      </c>
      <c r="F1704" s="63">
        <f>VLOOKUP(C1704,[2]面积!A:B,2,0)</f>
        <v>88</v>
      </c>
      <c r="G1704" s="57" t="str">
        <f>IF(OR(E1704="营业",E1704="装修中"),VLOOKUP(C1704,[2]当前组织架构!C:H,6,0),"")</f>
        <v>刘佳</v>
      </c>
      <c r="H1704" s="57" t="str">
        <f>IF(OR(E1704="营业",E1704="装修中"),VLOOKUP(C1704,[2]当前组织架构!C:H,5,0),"")</f>
        <v>孟祥苹</v>
      </c>
      <c r="I1704" s="58">
        <v>202784.19</v>
      </c>
      <c r="J1704" s="58">
        <v>11478.35</v>
      </c>
      <c r="K1704" s="58">
        <v>191305.84</v>
      </c>
      <c r="L1704" s="58">
        <v>9743.7900000000009</v>
      </c>
      <c r="M1704" s="58">
        <v>9092.81</v>
      </c>
      <c r="N1704" s="58">
        <v>5982.47</v>
      </c>
      <c r="O1704" s="58">
        <v>25036.92</v>
      </c>
      <c r="P1704" s="58">
        <v>0</v>
      </c>
      <c r="Q1704" s="58">
        <v>-568.43011867688904</v>
      </c>
      <c r="R1704" s="58">
        <v>49287.559881323097</v>
      </c>
      <c r="S1704" s="58">
        <v>11992.8623160021</v>
      </c>
      <c r="T1704" s="58">
        <v>0</v>
      </c>
      <c r="U1704" s="58">
        <v>5037.99</v>
      </c>
      <c r="V1704" s="58">
        <v>66318.412197325204</v>
      </c>
      <c r="W1704" s="58">
        <v>124987.427802675</v>
      </c>
      <c r="X1704" s="58">
        <v>28687.279999999999</v>
      </c>
      <c r="Y1704" s="58">
        <v>7194.52</v>
      </c>
      <c r="Z1704" s="58">
        <v>854.78</v>
      </c>
      <c r="AA1704" s="58">
        <v>6471.47</v>
      </c>
      <c r="AB1704" s="58">
        <v>1615.3969811320801</v>
      </c>
      <c r="AC1704" s="58">
        <v>0</v>
      </c>
      <c r="AD1704" s="58">
        <v>44823.446981132103</v>
      </c>
      <c r="AE1704" s="58">
        <v>3313.5</v>
      </c>
      <c r="AF1704" s="58">
        <v>0</v>
      </c>
      <c r="AG1704" s="58">
        <v>413.12</v>
      </c>
      <c r="AH1704" s="58">
        <v>0</v>
      </c>
      <c r="AI1704" s="58">
        <v>1500</v>
      </c>
      <c r="AJ1704" s="58">
        <v>0</v>
      </c>
      <c r="AK1704" s="58">
        <v>29.53</v>
      </c>
      <c r="AL1704" s="58">
        <v>0</v>
      </c>
      <c r="AM1704" s="58">
        <v>2932.53</v>
      </c>
      <c r="AN1704" s="58">
        <v>1024.8900000000001</v>
      </c>
      <c r="AO1704" s="58">
        <v>812.71</v>
      </c>
      <c r="AP1704" s="58">
        <v>0</v>
      </c>
      <c r="AQ1704" s="58">
        <v>0</v>
      </c>
      <c r="AR1704" s="58">
        <v>0</v>
      </c>
      <c r="AS1704" s="58">
        <v>0</v>
      </c>
      <c r="AT1704" s="58">
        <v>0</v>
      </c>
      <c r="AU1704" s="58">
        <v>0</v>
      </c>
      <c r="AV1704" s="58">
        <v>2797.9024735328098</v>
      </c>
      <c r="AW1704" s="58">
        <v>12824.182473532799</v>
      </c>
      <c r="AX1704" s="58">
        <v>31428.571428571398</v>
      </c>
      <c r="AY1704" s="58">
        <v>7471.6981132075498</v>
      </c>
      <c r="AZ1704" s="58">
        <v>38900.269541779002</v>
      </c>
      <c r="BA1704" s="58">
        <v>28439.528806231101</v>
      </c>
    </row>
    <row r="1705" spans="1:53">
      <c r="A1705" s="56">
        <v>202410</v>
      </c>
      <c r="B1705" s="56" t="s">
        <v>531</v>
      </c>
      <c r="C1705" s="56" t="s">
        <v>176</v>
      </c>
      <c r="D1705" s="56" t="s">
        <v>175</v>
      </c>
      <c r="E1705" s="62" t="str">
        <f>VLOOKUP(C1705,'[2]2024年门店-截止10.31'!A:C,3,0)</f>
        <v>营业</v>
      </c>
      <c r="F1705" s="63">
        <f>VLOOKUP(C1705,[2]面积!A:B,2,0)</f>
        <v>53</v>
      </c>
      <c r="G1705" s="57" t="str">
        <f>IF(OR(E1705="营业",E1705="装修中"),VLOOKUP(C1705,[2]当前组织架构!C:H,6,0),"")</f>
        <v>刘佳</v>
      </c>
      <c r="H1705" s="57" t="str">
        <f>IF(OR(E1705="营业",E1705="装修中"),VLOOKUP(C1705,[2]当前组织架构!C:H,5,0),"")</f>
        <v>孟祥苹</v>
      </c>
      <c r="I1705" s="58">
        <v>279748.93</v>
      </c>
      <c r="J1705" s="58">
        <v>15834.85</v>
      </c>
      <c r="K1705" s="58">
        <v>263914.08</v>
      </c>
      <c r="L1705" s="58">
        <v>14985.34</v>
      </c>
      <c r="M1705" s="58">
        <v>12008.36</v>
      </c>
      <c r="N1705" s="58">
        <v>9894.08</v>
      </c>
      <c r="O1705" s="58">
        <v>33539.24</v>
      </c>
      <c r="P1705" s="58">
        <v>0</v>
      </c>
      <c r="Q1705" s="58">
        <v>-802.96949948561098</v>
      </c>
      <c r="R1705" s="58">
        <v>69624.050500514393</v>
      </c>
      <c r="S1705" s="58">
        <v>16366.713988605499</v>
      </c>
      <c r="T1705" s="58">
        <v>0</v>
      </c>
      <c r="U1705" s="58">
        <v>4266.0600000000004</v>
      </c>
      <c r="V1705" s="58">
        <v>90256.824489119899</v>
      </c>
      <c r="W1705" s="58">
        <v>173657.25551088</v>
      </c>
      <c r="X1705" s="58">
        <v>42385</v>
      </c>
      <c r="Y1705" s="58">
        <v>8252.9500000000007</v>
      </c>
      <c r="Z1705" s="58">
        <v>1643.62</v>
      </c>
      <c r="AA1705" s="58">
        <v>8375.44</v>
      </c>
      <c r="AB1705" s="58">
        <v>3017.9764150943402</v>
      </c>
      <c r="AC1705" s="58">
        <v>0</v>
      </c>
      <c r="AD1705" s="58">
        <v>63674.986415094303</v>
      </c>
      <c r="AE1705" s="58">
        <v>562.79999999999995</v>
      </c>
      <c r="AF1705" s="58">
        <v>0</v>
      </c>
      <c r="AG1705" s="58">
        <v>814.41</v>
      </c>
      <c r="AH1705" s="58">
        <v>466.63</v>
      </c>
      <c r="AI1705" s="58">
        <v>653</v>
      </c>
      <c r="AJ1705" s="58">
        <v>53.1</v>
      </c>
      <c r="AK1705" s="58">
        <v>56.75</v>
      </c>
      <c r="AL1705" s="58">
        <v>0</v>
      </c>
      <c r="AM1705" s="58">
        <v>3442.79</v>
      </c>
      <c r="AN1705" s="58">
        <v>1766.15</v>
      </c>
      <c r="AO1705" s="58">
        <v>712.1</v>
      </c>
      <c r="AP1705" s="58">
        <v>0</v>
      </c>
      <c r="AQ1705" s="58">
        <v>0</v>
      </c>
      <c r="AR1705" s="58">
        <v>0</v>
      </c>
      <c r="AS1705" s="58">
        <v>0</v>
      </c>
      <c r="AT1705" s="58">
        <v>0</v>
      </c>
      <c r="AU1705" s="58">
        <v>0</v>
      </c>
      <c r="AV1705" s="58">
        <v>2797.9024735328098</v>
      </c>
      <c r="AW1705" s="58">
        <v>11325.6324735328</v>
      </c>
      <c r="AX1705" s="58">
        <v>45428.571428571398</v>
      </c>
      <c r="AY1705" s="58">
        <v>43879.245283018899</v>
      </c>
      <c r="AZ1705" s="58">
        <v>89307.816711590305</v>
      </c>
      <c r="BA1705" s="58">
        <v>9348.8199106625998</v>
      </c>
    </row>
    <row r="1706" spans="1:53">
      <c r="A1706" s="56">
        <v>202410</v>
      </c>
      <c r="B1706" s="56" t="s">
        <v>531</v>
      </c>
      <c r="C1706" s="56" t="s">
        <v>178</v>
      </c>
      <c r="D1706" s="56" t="s">
        <v>177</v>
      </c>
      <c r="E1706" s="62" t="str">
        <f>VLOOKUP(C1706,'[2]2024年门店-截止10.31'!A:C,3,0)</f>
        <v>营业</v>
      </c>
      <c r="F1706" s="63">
        <f>VLOOKUP(C1706,[2]面积!A:B,2,0)</f>
        <v>108</v>
      </c>
      <c r="G1706" s="57" t="str">
        <f>IF(OR(E1706="营业",E1706="装修中"),VLOOKUP(C1706,[2]当前组织架构!C:H,6,0),"")</f>
        <v>刘佳</v>
      </c>
      <c r="H1706" s="57" t="str">
        <f>IF(OR(E1706="营业",E1706="装修中"),VLOOKUP(C1706,[2]当前组织架构!C:H,5,0),"")</f>
        <v>王佳</v>
      </c>
      <c r="I1706" s="58">
        <v>165720.1</v>
      </c>
      <c r="J1706" s="58">
        <v>4826.8000000000202</v>
      </c>
      <c r="K1706" s="58">
        <v>160893.29999999999</v>
      </c>
      <c r="L1706" s="58">
        <v>9321.11</v>
      </c>
      <c r="M1706" s="58">
        <v>6830.65</v>
      </c>
      <c r="N1706" s="58">
        <v>6692.06</v>
      </c>
      <c r="O1706" s="58">
        <v>20874.13</v>
      </c>
      <c r="P1706" s="58">
        <v>0</v>
      </c>
      <c r="Q1706" s="58">
        <v>-498.447618968359</v>
      </c>
      <c r="R1706" s="58">
        <v>43219.502381031598</v>
      </c>
      <c r="S1706" s="58">
        <v>10176.8422333379</v>
      </c>
      <c r="T1706" s="58">
        <v>0</v>
      </c>
      <c r="U1706" s="58">
        <v>11652.76</v>
      </c>
      <c r="V1706" s="58">
        <v>65049.104614369498</v>
      </c>
      <c r="W1706" s="58">
        <v>95844.195385630403</v>
      </c>
      <c r="X1706" s="58">
        <v>14772.84</v>
      </c>
      <c r="Y1706" s="58">
        <v>12345.76</v>
      </c>
      <c r="Z1706" s="58">
        <v>754.75</v>
      </c>
      <c r="AA1706" s="58">
        <v>5653.3</v>
      </c>
      <c r="AB1706" s="58">
        <v>483.09339622642</v>
      </c>
      <c r="AC1706" s="58">
        <v>0</v>
      </c>
      <c r="AD1706" s="58">
        <v>34009.743396226397</v>
      </c>
      <c r="AE1706" s="58">
        <v>0</v>
      </c>
      <c r="AF1706" s="58">
        <v>99.6</v>
      </c>
      <c r="AG1706" s="58">
        <v>282.94</v>
      </c>
      <c r="AH1706" s="58">
        <v>320</v>
      </c>
      <c r="AI1706" s="58">
        <v>1507.79</v>
      </c>
      <c r="AJ1706" s="58">
        <v>192.93</v>
      </c>
      <c r="AK1706" s="58">
        <v>62.79</v>
      </c>
      <c r="AL1706" s="58">
        <v>0</v>
      </c>
      <c r="AM1706" s="58">
        <v>964.45</v>
      </c>
      <c r="AN1706" s="58">
        <v>847.37</v>
      </c>
      <c r="AO1706" s="58">
        <v>641.05999999999995</v>
      </c>
      <c r="AP1706" s="58">
        <v>0</v>
      </c>
      <c r="AQ1706" s="58">
        <v>0</v>
      </c>
      <c r="AR1706" s="58">
        <v>0</v>
      </c>
      <c r="AS1706" s="58">
        <v>0</v>
      </c>
      <c r="AT1706" s="58">
        <v>0</v>
      </c>
      <c r="AU1706" s="58">
        <v>0</v>
      </c>
      <c r="AV1706" s="58">
        <v>2113.21261504225</v>
      </c>
      <c r="AW1706" s="58">
        <v>7032.1426150422503</v>
      </c>
      <c r="AX1706" s="58">
        <v>45161.35</v>
      </c>
      <c r="AY1706" s="58">
        <v>7944</v>
      </c>
      <c r="AZ1706" s="58">
        <v>53105.35</v>
      </c>
      <c r="BA1706" s="58">
        <v>1696.95937436176</v>
      </c>
    </row>
    <row r="1707" spans="1:53">
      <c r="A1707" s="56">
        <v>202410</v>
      </c>
      <c r="B1707" s="56" t="s">
        <v>531</v>
      </c>
      <c r="C1707" s="56" t="s">
        <v>180</v>
      </c>
      <c r="D1707" s="56" t="s">
        <v>179</v>
      </c>
      <c r="E1707" s="62" t="str">
        <f>VLOOKUP(C1707,'[2]2024年门店-截止10.31'!A:C,3,0)</f>
        <v>营业</v>
      </c>
      <c r="F1707" s="63">
        <f>VLOOKUP(C1707,[2]面积!A:B,2,0)</f>
        <v>96</v>
      </c>
      <c r="G1707" s="57" t="str">
        <f>IF(OR(E1707="营业",E1707="装修中"),VLOOKUP(C1707,[2]当前组织架构!C:H,6,0),"")</f>
        <v>刘佳</v>
      </c>
      <c r="H1707" s="57" t="str">
        <f>IF(OR(E1707="营业",E1707="装修中"),VLOOKUP(C1707,[2]当前组织架构!C:H,5,0),"")</f>
        <v>王佳</v>
      </c>
      <c r="I1707" s="58">
        <v>150952.44</v>
      </c>
      <c r="J1707" s="58">
        <v>4396.6700000000101</v>
      </c>
      <c r="K1707" s="58">
        <v>146555.76999999999</v>
      </c>
      <c r="L1707" s="58">
        <v>7068.4</v>
      </c>
      <c r="M1707" s="58">
        <v>6702.61</v>
      </c>
      <c r="N1707" s="58">
        <v>2916.32</v>
      </c>
      <c r="O1707" s="58">
        <v>17259.23</v>
      </c>
      <c r="P1707" s="58">
        <v>0</v>
      </c>
      <c r="Q1707" s="58">
        <v>-387.03969431701398</v>
      </c>
      <c r="R1707" s="58">
        <v>33559.520305683</v>
      </c>
      <c r="S1707" s="58">
        <v>8232.4029063686503</v>
      </c>
      <c r="T1707" s="58">
        <v>0</v>
      </c>
      <c r="U1707" s="58">
        <v>9828.01</v>
      </c>
      <c r="V1707" s="58">
        <v>51619.933212051597</v>
      </c>
      <c r="W1707" s="58">
        <v>94935.836787948399</v>
      </c>
      <c r="X1707" s="58">
        <v>15255.75</v>
      </c>
      <c r="Y1707" s="58">
        <v>9807.5300000000007</v>
      </c>
      <c r="Z1707" s="58">
        <v>1177.06</v>
      </c>
      <c r="AA1707" s="58">
        <v>4519.72</v>
      </c>
      <c r="AB1707" s="58">
        <v>354.34132075472002</v>
      </c>
      <c r="AC1707" s="58">
        <v>0</v>
      </c>
      <c r="AD1707" s="58">
        <v>31114.4013207547</v>
      </c>
      <c r="AE1707" s="58">
        <v>0</v>
      </c>
      <c r="AF1707" s="58">
        <v>0</v>
      </c>
      <c r="AG1707" s="58">
        <v>234.52</v>
      </c>
      <c r="AH1707" s="58">
        <v>620</v>
      </c>
      <c r="AI1707" s="58">
        <v>106.19</v>
      </c>
      <c r="AJ1707" s="58">
        <v>0</v>
      </c>
      <c r="AK1707" s="58">
        <v>42.32</v>
      </c>
      <c r="AL1707" s="58">
        <v>0</v>
      </c>
      <c r="AM1707" s="58">
        <v>2398.98</v>
      </c>
      <c r="AN1707" s="58">
        <v>847.37</v>
      </c>
      <c r="AO1707" s="58">
        <v>555.57000000000005</v>
      </c>
      <c r="AP1707" s="58">
        <v>0</v>
      </c>
      <c r="AQ1707" s="58">
        <v>38</v>
      </c>
      <c r="AR1707" s="58">
        <v>0</v>
      </c>
      <c r="AS1707" s="58">
        <v>0</v>
      </c>
      <c r="AT1707" s="58">
        <v>0</v>
      </c>
      <c r="AU1707" s="58">
        <v>0</v>
      </c>
      <c r="AV1707" s="58">
        <v>2113.21261504225</v>
      </c>
      <c r="AW1707" s="58">
        <v>6956.1626150422499</v>
      </c>
      <c r="AX1707" s="58">
        <v>39000.839999999997</v>
      </c>
      <c r="AY1707" s="58">
        <v>8940</v>
      </c>
      <c r="AZ1707" s="58">
        <v>47940.84</v>
      </c>
      <c r="BA1707" s="58">
        <v>8924.4328521514508</v>
      </c>
    </row>
    <row r="1708" spans="1:53">
      <c r="A1708" s="56">
        <v>202410</v>
      </c>
      <c r="B1708" s="56" t="s">
        <v>531</v>
      </c>
      <c r="C1708" s="56" t="s">
        <v>182</v>
      </c>
      <c r="D1708" s="56" t="s">
        <v>181</v>
      </c>
      <c r="E1708" s="62" t="str">
        <f>VLOOKUP(C1708,'[2]2024年门店-截止10.31'!A:C,3,0)</f>
        <v>营业</v>
      </c>
      <c r="F1708" s="63">
        <f>VLOOKUP(C1708,[2]面积!A:B,2,0)</f>
        <v>104</v>
      </c>
      <c r="G1708" s="57" t="str">
        <f>IF(OR(E1708="营业",E1708="装修中"),VLOOKUP(C1708,[2]当前组织架构!C:H,6,0),"")</f>
        <v>刘佳</v>
      </c>
      <c r="H1708" s="57" t="str">
        <f>IF(OR(E1708="营业",E1708="装修中"),VLOOKUP(C1708,[2]当前组织架构!C:H,5,0),"")</f>
        <v>巨伦</v>
      </c>
      <c r="I1708" s="58">
        <v>97841.27</v>
      </c>
      <c r="J1708" s="58">
        <v>2849.75</v>
      </c>
      <c r="K1708" s="58">
        <v>94991.52</v>
      </c>
      <c r="L1708" s="58">
        <v>4855.1499999999996</v>
      </c>
      <c r="M1708" s="58">
        <v>3779.14</v>
      </c>
      <c r="N1708" s="58">
        <v>5130.3999999999996</v>
      </c>
      <c r="O1708" s="58">
        <v>13729.54</v>
      </c>
      <c r="P1708" s="58">
        <v>0</v>
      </c>
      <c r="Q1708" s="58">
        <v>-313.47383577840299</v>
      </c>
      <c r="R1708" s="58">
        <v>27180.756164221599</v>
      </c>
      <c r="S1708" s="58">
        <v>6589.3387073802796</v>
      </c>
      <c r="T1708" s="58">
        <v>0</v>
      </c>
      <c r="U1708" s="58">
        <v>2440.04</v>
      </c>
      <c r="V1708" s="58">
        <v>36210.134871601898</v>
      </c>
      <c r="W1708" s="58">
        <v>58781.385128398098</v>
      </c>
      <c r="X1708" s="58">
        <v>17627.75</v>
      </c>
      <c r="Y1708" s="58">
        <v>5805.52</v>
      </c>
      <c r="Z1708" s="58">
        <v>269.64</v>
      </c>
      <c r="AA1708" s="58">
        <v>3771.98</v>
      </c>
      <c r="AB1708" s="58">
        <v>239.72792452830001</v>
      </c>
      <c r="AC1708" s="58">
        <v>0</v>
      </c>
      <c r="AD1708" s="58">
        <v>27714.617924528298</v>
      </c>
      <c r="AE1708" s="58">
        <v>7325</v>
      </c>
      <c r="AF1708" s="58">
        <v>0</v>
      </c>
      <c r="AG1708" s="58">
        <v>272.68</v>
      </c>
      <c r="AH1708" s="58">
        <v>149.80000000000001</v>
      </c>
      <c r="AI1708" s="58">
        <v>2176.1799999999998</v>
      </c>
      <c r="AJ1708" s="58">
        <v>0</v>
      </c>
      <c r="AK1708" s="58">
        <v>31.85</v>
      </c>
      <c r="AL1708" s="58">
        <v>0</v>
      </c>
      <c r="AM1708" s="58">
        <v>715.94</v>
      </c>
      <c r="AN1708" s="58">
        <v>955.86</v>
      </c>
      <c r="AO1708" s="58">
        <v>899.52</v>
      </c>
      <c r="AP1708" s="58">
        <v>0</v>
      </c>
      <c r="AQ1708" s="58">
        <v>0</v>
      </c>
      <c r="AR1708" s="58">
        <v>0</v>
      </c>
      <c r="AS1708" s="58">
        <v>0</v>
      </c>
      <c r="AT1708" s="58">
        <v>0</v>
      </c>
      <c r="AU1708" s="58">
        <v>0</v>
      </c>
      <c r="AV1708" s="58">
        <v>2885.53000048699</v>
      </c>
      <c r="AW1708" s="58">
        <v>15412.360000487</v>
      </c>
      <c r="AX1708" s="58">
        <v>22143.33</v>
      </c>
      <c r="AY1708" s="58">
        <v>4160</v>
      </c>
      <c r="AZ1708" s="58">
        <v>26303.33</v>
      </c>
      <c r="BA1708" s="58">
        <v>-10648.9227966172</v>
      </c>
    </row>
    <row r="1709" spans="1:53">
      <c r="A1709" s="56">
        <v>202410</v>
      </c>
      <c r="B1709" s="56" t="s">
        <v>531</v>
      </c>
      <c r="C1709" s="56" t="s">
        <v>184</v>
      </c>
      <c r="D1709" s="56" t="s">
        <v>183</v>
      </c>
      <c r="E1709" s="62" t="str">
        <f>VLOOKUP(C1709,'[2]2024年门店-截止10.31'!A:C,3,0)</f>
        <v>营业</v>
      </c>
      <c r="F1709" s="63">
        <f>VLOOKUP(C1709,[2]面积!A:B,2,0)</f>
        <v>80</v>
      </c>
      <c r="G1709" s="57" t="str">
        <f>IF(OR(E1709="营业",E1709="装修中"),VLOOKUP(C1709,[2]当前组织架构!C:H,6,0),"")</f>
        <v>刘佳</v>
      </c>
      <c r="H1709" s="57" t="str">
        <f>IF(OR(E1709="营业",E1709="装修中"),VLOOKUP(C1709,[2]当前组织架构!C:H,5,0),"")</f>
        <v>孟祥苹</v>
      </c>
      <c r="I1709" s="58">
        <v>121937.7</v>
      </c>
      <c r="J1709" s="58">
        <v>6902.1299999999901</v>
      </c>
      <c r="K1709" s="58">
        <v>115035.57</v>
      </c>
      <c r="L1709" s="58">
        <v>6582.23</v>
      </c>
      <c r="M1709" s="58">
        <v>6191.36</v>
      </c>
      <c r="N1709" s="58">
        <v>4722.46</v>
      </c>
      <c r="O1709" s="58">
        <v>16933.689999999999</v>
      </c>
      <c r="P1709" s="58">
        <v>0</v>
      </c>
      <c r="Q1709" s="58">
        <v>-392.54864248437201</v>
      </c>
      <c r="R1709" s="58">
        <v>34037.1913575156</v>
      </c>
      <c r="S1709" s="58">
        <v>8170.0737387697</v>
      </c>
      <c r="T1709" s="58">
        <v>0</v>
      </c>
      <c r="U1709" s="58">
        <v>2281.09</v>
      </c>
      <c r="V1709" s="58">
        <v>44488.355096285297</v>
      </c>
      <c r="W1709" s="58">
        <v>70547.214903714703</v>
      </c>
      <c r="X1709" s="58">
        <v>20991.200000000001</v>
      </c>
      <c r="Y1709" s="58">
        <v>6278.52</v>
      </c>
      <c r="Z1709" s="58">
        <v>1189.98</v>
      </c>
      <c r="AA1709" s="58">
        <v>6091.6</v>
      </c>
      <c r="AB1709" s="58">
        <v>958.46547169811004</v>
      </c>
      <c r="AC1709" s="58">
        <v>0</v>
      </c>
      <c r="AD1709" s="58">
        <v>35509.765471698098</v>
      </c>
      <c r="AE1709" s="58">
        <v>3069.8</v>
      </c>
      <c r="AF1709" s="58">
        <v>0</v>
      </c>
      <c r="AG1709" s="58">
        <v>493.72</v>
      </c>
      <c r="AH1709" s="58">
        <v>100</v>
      </c>
      <c r="AI1709" s="58">
        <v>0</v>
      </c>
      <c r="AJ1709" s="58">
        <v>0</v>
      </c>
      <c r="AK1709" s="58">
        <v>31.49</v>
      </c>
      <c r="AL1709" s="58">
        <v>0</v>
      </c>
      <c r="AM1709" s="58">
        <v>870.43</v>
      </c>
      <c r="AN1709" s="58">
        <v>1121.9000000000001</v>
      </c>
      <c r="AO1709" s="58">
        <v>207.42</v>
      </c>
      <c r="AP1709" s="58">
        <v>0</v>
      </c>
      <c r="AQ1709" s="58">
        <v>0</v>
      </c>
      <c r="AR1709" s="58">
        <v>0</v>
      </c>
      <c r="AS1709" s="58">
        <v>0</v>
      </c>
      <c r="AT1709" s="58">
        <v>0</v>
      </c>
      <c r="AU1709" s="58">
        <v>0</v>
      </c>
      <c r="AV1709" s="58">
        <v>2797.9024735328098</v>
      </c>
      <c r="AW1709" s="58">
        <v>8692.6624735328096</v>
      </c>
      <c r="AX1709" s="58">
        <v>32000</v>
      </c>
      <c r="AY1709" s="58">
        <v>9143.8773584905703</v>
      </c>
      <c r="AZ1709" s="58">
        <v>41143.877358490601</v>
      </c>
      <c r="BA1709" s="58">
        <v>-14799.0904000068</v>
      </c>
    </row>
    <row r="1710" spans="1:53">
      <c r="A1710" s="56">
        <v>202410</v>
      </c>
      <c r="B1710" s="56" t="s">
        <v>531</v>
      </c>
      <c r="C1710" s="56" t="s">
        <v>188</v>
      </c>
      <c r="D1710" s="56" t="s">
        <v>187</v>
      </c>
      <c r="E1710" s="62" t="str">
        <f>VLOOKUP(C1710,'[2]2024年门店-截止10.31'!A:C,3,0)</f>
        <v>营业</v>
      </c>
      <c r="F1710" s="63">
        <f>VLOOKUP(C1710,[2]面积!A:B,2,0)</f>
        <v>77</v>
      </c>
      <c r="G1710" s="57" t="str">
        <f>IF(OR(E1710="营业",E1710="装修中"),VLOOKUP(C1710,[2]当前组织架构!C:H,6,0),"")</f>
        <v>刘佳</v>
      </c>
      <c r="H1710" s="57" t="str">
        <f>IF(OR(E1710="营业",E1710="装修中"),VLOOKUP(C1710,[2]当前组织架构!C:H,5,0),"")</f>
        <v>刘传良</v>
      </c>
      <c r="I1710" s="58">
        <v>123088.18</v>
      </c>
      <c r="J1710" s="58">
        <v>6967.2599999999902</v>
      </c>
      <c r="K1710" s="58">
        <v>116120.92</v>
      </c>
      <c r="L1710" s="58">
        <v>7574.07</v>
      </c>
      <c r="M1710" s="58">
        <v>6779.68</v>
      </c>
      <c r="N1710" s="58">
        <v>4047.49</v>
      </c>
      <c r="O1710" s="58">
        <v>17932.060000000001</v>
      </c>
      <c r="P1710" s="58">
        <v>0</v>
      </c>
      <c r="Q1710" s="58">
        <v>-414.25196913997701</v>
      </c>
      <c r="R1710" s="58">
        <v>35919.048030860002</v>
      </c>
      <c r="S1710" s="58">
        <v>8641.3096589694505</v>
      </c>
      <c r="T1710" s="58">
        <v>0</v>
      </c>
      <c r="U1710" s="58">
        <v>2283.9</v>
      </c>
      <c r="V1710" s="58">
        <v>46844.257689829501</v>
      </c>
      <c r="W1710" s="58">
        <v>69276.662310170504</v>
      </c>
      <c r="X1710" s="58">
        <v>25752.84</v>
      </c>
      <c r="Y1710" s="58">
        <v>5806.46</v>
      </c>
      <c r="Z1710" s="58">
        <v>798.4</v>
      </c>
      <c r="AA1710" s="58">
        <v>5563.42</v>
      </c>
      <c r="AB1710" s="58">
        <v>2419.6799999999998</v>
      </c>
      <c r="AC1710" s="58">
        <v>0</v>
      </c>
      <c r="AD1710" s="58">
        <v>40340.800000000003</v>
      </c>
      <c r="AE1710" s="58">
        <v>4207</v>
      </c>
      <c r="AF1710" s="58">
        <v>0</v>
      </c>
      <c r="AG1710" s="58">
        <v>497.07</v>
      </c>
      <c r="AH1710" s="58">
        <v>350</v>
      </c>
      <c r="AI1710" s="58">
        <v>0</v>
      </c>
      <c r="AJ1710" s="58">
        <v>19.82</v>
      </c>
      <c r="AK1710" s="58">
        <v>41</v>
      </c>
      <c r="AL1710" s="58">
        <v>0</v>
      </c>
      <c r="AM1710" s="58">
        <v>1649.01</v>
      </c>
      <c r="AN1710" s="58">
        <v>2105.3200000000002</v>
      </c>
      <c r="AO1710" s="58">
        <v>323.66000000000003</v>
      </c>
      <c r="AP1710" s="58">
        <v>0</v>
      </c>
      <c r="AQ1710" s="58">
        <v>0</v>
      </c>
      <c r="AR1710" s="58">
        <v>0</v>
      </c>
      <c r="AS1710" s="58">
        <v>0</v>
      </c>
      <c r="AT1710" s="58">
        <v>0</v>
      </c>
      <c r="AU1710" s="58">
        <v>0</v>
      </c>
      <c r="AV1710" s="58">
        <v>2549.6861999479102</v>
      </c>
      <c r="AW1710" s="58">
        <v>11742.5661999479</v>
      </c>
      <c r="AX1710" s="58">
        <v>36135</v>
      </c>
      <c r="AY1710" s="58">
        <v>6186.6320754716999</v>
      </c>
      <c r="AZ1710" s="58">
        <v>42321.632075471702</v>
      </c>
      <c r="BA1710" s="58">
        <v>-25128.335965249102</v>
      </c>
    </row>
    <row r="1711" spans="1:53">
      <c r="A1711" s="56">
        <v>202410</v>
      </c>
      <c r="B1711" s="56" t="s">
        <v>531</v>
      </c>
      <c r="C1711" s="56" t="s">
        <v>190</v>
      </c>
      <c r="D1711" s="56" t="s">
        <v>189</v>
      </c>
      <c r="E1711" s="62" t="str">
        <f>VLOOKUP(C1711,'[2]2024年门店-截止10.31'!A:C,3,0)</f>
        <v>营业</v>
      </c>
      <c r="F1711" s="63">
        <f>VLOOKUP(C1711,[2]面积!A:B,2,0)</f>
        <v>73.31</v>
      </c>
      <c r="G1711" s="57" t="str">
        <f>IF(OR(E1711="营业",E1711="装修中"),VLOOKUP(C1711,[2]当前组织架构!C:H,6,0),"")</f>
        <v>刘佳</v>
      </c>
      <c r="H1711" s="57" t="str">
        <f>IF(OR(E1711="营业",E1711="装修中"),VLOOKUP(C1711,[2]当前组织架构!C:H,5,0),"")</f>
        <v>孟祥苹</v>
      </c>
      <c r="I1711" s="58">
        <v>107854.01</v>
      </c>
      <c r="J1711" s="58">
        <v>6104.9399999999896</v>
      </c>
      <c r="K1711" s="58">
        <v>101749.07</v>
      </c>
      <c r="L1711" s="58">
        <v>6141.68</v>
      </c>
      <c r="M1711" s="58">
        <v>4820.88</v>
      </c>
      <c r="N1711" s="58">
        <v>2921.53</v>
      </c>
      <c r="O1711" s="58">
        <v>13968.98</v>
      </c>
      <c r="P1711" s="58">
        <v>0</v>
      </c>
      <c r="Q1711" s="58">
        <v>-317.56512879627297</v>
      </c>
      <c r="R1711" s="58">
        <v>27535.504871203699</v>
      </c>
      <c r="S1711" s="58">
        <v>6694.2732196447596</v>
      </c>
      <c r="T1711" s="58">
        <v>0</v>
      </c>
      <c r="U1711" s="58">
        <v>1405.23</v>
      </c>
      <c r="V1711" s="58">
        <v>35635.008090848503</v>
      </c>
      <c r="W1711" s="58">
        <v>66114.061909151496</v>
      </c>
      <c r="X1711" s="58">
        <v>20905.48</v>
      </c>
      <c r="Y1711" s="58">
        <v>5026.18</v>
      </c>
      <c r="Z1711" s="58">
        <v>405.4</v>
      </c>
      <c r="AA1711" s="58">
        <v>2940.2</v>
      </c>
      <c r="AB1711" s="58">
        <v>1880.56981132075</v>
      </c>
      <c r="AC1711" s="58">
        <v>0</v>
      </c>
      <c r="AD1711" s="58">
        <v>31157.8298113208</v>
      </c>
      <c r="AE1711" s="58">
        <v>4952.2700000000004</v>
      </c>
      <c r="AF1711" s="58">
        <v>0</v>
      </c>
      <c r="AG1711" s="58">
        <v>3.85</v>
      </c>
      <c r="AH1711" s="58">
        <v>350</v>
      </c>
      <c r="AI1711" s="58">
        <v>0</v>
      </c>
      <c r="AJ1711" s="58">
        <v>70.8</v>
      </c>
      <c r="AK1711" s="58">
        <v>39.950000000000003</v>
      </c>
      <c r="AL1711" s="58">
        <v>0</v>
      </c>
      <c r="AM1711" s="58">
        <v>1771.04</v>
      </c>
      <c r="AN1711" s="58">
        <v>1421.38</v>
      </c>
      <c r="AO1711" s="58">
        <v>379.59</v>
      </c>
      <c r="AP1711" s="58">
        <v>0</v>
      </c>
      <c r="AQ1711" s="58">
        <v>0</v>
      </c>
      <c r="AR1711" s="58">
        <v>0</v>
      </c>
      <c r="AS1711" s="58">
        <v>0</v>
      </c>
      <c r="AT1711" s="58">
        <v>0</v>
      </c>
      <c r="AU1711" s="58">
        <v>0</v>
      </c>
      <c r="AV1711" s="58">
        <v>2797.9024735328098</v>
      </c>
      <c r="AW1711" s="58">
        <v>11786.782473532799</v>
      </c>
      <c r="AX1711" s="58">
        <v>24855.580952380998</v>
      </c>
      <c r="AY1711" s="58">
        <v>8299.2452830188704</v>
      </c>
      <c r="AZ1711" s="58">
        <v>33154.826235399902</v>
      </c>
      <c r="BA1711" s="58">
        <v>-9985.3766111019795</v>
      </c>
    </row>
    <row r="1712" spans="1:53">
      <c r="A1712" s="56">
        <v>202410</v>
      </c>
      <c r="B1712" s="56" t="s">
        <v>531</v>
      </c>
      <c r="C1712" s="56" t="s">
        <v>192</v>
      </c>
      <c r="D1712" s="56" t="s">
        <v>191</v>
      </c>
      <c r="E1712" s="62" t="str">
        <f>VLOOKUP(C1712,'[2]2024年门店-截止10.31'!A:C,3,0)</f>
        <v>营业</v>
      </c>
      <c r="F1712" s="63">
        <f>VLOOKUP(C1712,[2]面积!A:B,2,0)</f>
        <v>101.55</v>
      </c>
      <c r="G1712" s="57" t="str">
        <f>IF(OR(E1712="营业",E1712="装修中"),VLOOKUP(C1712,[2]当前组织架构!C:H,6,0),"")</f>
        <v>刘佳</v>
      </c>
      <c r="H1712" s="57" t="str">
        <f>IF(OR(E1712="营业",E1712="装修中"),VLOOKUP(C1712,[2]当前组织架构!C:H,5,0),"")</f>
        <v>解雯雯</v>
      </c>
      <c r="I1712" s="58">
        <v>107908.14</v>
      </c>
      <c r="J1712" s="58">
        <v>6108.0099999999902</v>
      </c>
      <c r="K1712" s="58">
        <v>101800.13</v>
      </c>
      <c r="L1712" s="58">
        <v>7512.6</v>
      </c>
      <c r="M1712" s="58">
        <v>6476.22</v>
      </c>
      <c r="N1712" s="58">
        <v>5021.13</v>
      </c>
      <c r="O1712" s="58">
        <v>15640.66</v>
      </c>
      <c r="P1712" s="58">
        <v>0</v>
      </c>
      <c r="Q1712" s="58">
        <v>-395.06687871460599</v>
      </c>
      <c r="R1712" s="58">
        <v>34255.543121285402</v>
      </c>
      <c r="S1712" s="58">
        <v>7781.9991477474696</v>
      </c>
      <c r="T1712" s="58">
        <v>0</v>
      </c>
      <c r="U1712" s="58">
        <v>2121.9</v>
      </c>
      <c r="V1712" s="58">
        <v>44159.442269032901</v>
      </c>
      <c r="W1712" s="58">
        <v>57640.687730967104</v>
      </c>
      <c r="X1712" s="58">
        <v>21103</v>
      </c>
      <c r="Y1712" s="58">
        <v>5480.02</v>
      </c>
      <c r="Z1712" s="58">
        <v>917.46</v>
      </c>
      <c r="AA1712" s="58">
        <v>2987.99</v>
      </c>
      <c r="AB1712" s="58">
        <v>1458.0583018867901</v>
      </c>
      <c r="AC1712" s="58">
        <v>0</v>
      </c>
      <c r="AD1712" s="58">
        <v>31946.528301886799</v>
      </c>
      <c r="AE1712" s="58">
        <v>0</v>
      </c>
      <c r="AF1712" s="58">
        <v>0</v>
      </c>
      <c r="AG1712" s="58">
        <v>0</v>
      </c>
      <c r="AH1712" s="58">
        <v>0</v>
      </c>
      <c r="AI1712" s="58">
        <v>500</v>
      </c>
      <c r="AJ1712" s="58">
        <v>0</v>
      </c>
      <c r="AK1712" s="58">
        <v>62.03</v>
      </c>
      <c r="AL1712" s="58">
        <v>0</v>
      </c>
      <c r="AM1712" s="58">
        <v>669.52</v>
      </c>
      <c r="AN1712" s="58">
        <v>729.45</v>
      </c>
      <c r="AO1712" s="58">
        <v>508.41</v>
      </c>
      <c r="AP1712" s="58">
        <v>0</v>
      </c>
      <c r="AQ1712" s="58">
        <v>0</v>
      </c>
      <c r="AR1712" s="58">
        <v>0</v>
      </c>
      <c r="AS1712" s="58">
        <v>0</v>
      </c>
      <c r="AT1712" s="58">
        <v>0</v>
      </c>
      <c r="AU1712" s="58">
        <v>0</v>
      </c>
      <c r="AV1712" s="58">
        <v>4845.5852565516798</v>
      </c>
      <c r="AW1712" s="58">
        <v>7314.9952565516796</v>
      </c>
      <c r="AX1712" s="58">
        <v>3619.6095238095199</v>
      </c>
      <c r="AY1712" s="58">
        <v>4346.6037735849004</v>
      </c>
      <c r="AZ1712" s="58">
        <v>7966.2132973944199</v>
      </c>
      <c r="BA1712" s="58">
        <v>10412.9508751342</v>
      </c>
    </row>
    <row r="1713" spans="1:53">
      <c r="A1713" s="56">
        <v>202410</v>
      </c>
      <c r="B1713" s="56" t="s">
        <v>531</v>
      </c>
      <c r="C1713" s="56" t="s">
        <v>194</v>
      </c>
      <c r="D1713" s="56" t="s">
        <v>193</v>
      </c>
      <c r="E1713" s="62" t="str">
        <f>VLOOKUP(C1713,'[2]2024年门店-截止10.31'!A:C,3,0)</f>
        <v>营业</v>
      </c>
      <c r="F1713" s="63">
        <f>VLOOKUP(C1713,[2]面积!A:B,2,0)</f>
        <v>75</v>
      </c>
      <c r="G1713" s="57" t="str">
        <f>IF(OR(E1713="营业",E1713="装修中"),VLOOKUP(C1713,[2]当前组织架构!C:H,6,0),"")</f>
        <v>刘佳</v>
      </c>
      <c r="H1713" s="57" t="str">
        <f>IF(OR(E1713="营业",E1713="装修中"),VLOOKUP(C1713,[2]当前组织架构!C:H,5,0),"")</f>
        <v>刘传良</v>
      </c>
      <c r="I1713" s="58">
        <v>120966.76</v>
      </c>
      <c r="J1713" s="58">
        <v>6847.1799999999903</v>
      </c>
      <c r="K1713" s="58">
        <v>114119.58</v>
      </c>
      <c r="L1713" s="58">
        <v>7008.16</v>
      </c>
      <c r="M1713" s="58">
        <v>7045.94</v>
      </c>
      <c r="N1713" s="58">
        <v>4483.38</v>
      </c>
      <c r="O1713" s="58">
        <v>17189.04</v>
      </c>
      <c r="P1713" s="58">
        <v>0</v>
      </c>
      <c r="Q1713" s="58">
        <v>-407.33380288932699</v>
      </c>
      <c r="R1713" s="58">
        <v>35319.186197110699</v>
      </c>
      <c r="S1713" s="58">
        <v>8357.6070668369102</v>
      </c>
      <c r="T1713" s="58">
        <v>0</v>
      </c>
      <c r="U1713" s="58">
        <v>2218.71</v>
      </c>
      <c r="V1713" s="58">
        <v>45895.503263947598</v>
      </c>
      <c r="W1713" s="58">
        <v>68224.076736052404</v>
      </c>
      <c r="X1713" s="58">
        <v>23143.48</v>
      </c>
      <c r="Y1713" s="58">
        <v>5360.27</v>
      </c>
      <c r="Z1713" s="58">
        <v>231.03</v>
      </c>
      <c r="AA1713" s="58">
        <v>3073.93</v>
      </c>
      <c r="AB1713" s="58">
        <v>3837.2784905660401</v>
      </c>
      <c r="AC1713" s="58">
        <v>0</v>
      </c>
      <c r="AD1713" s="58">
        <v>35645.988490566</v>
      </c>
      <c r="AE1713" s="58">
        <v>8000</v>
      </c>
      <c r="AF1713" s="58">
        <v>53</v>
      </c>
      <c r="AG1713" s="58">
        <v>468.32</v>
      </c>
      <c r="AH1713" s="58">
        <v>600</v>
      </c>
      <c r="AI1713" s="58">
        <v>35</v>
      </c>
      <c r="AJ1713" s="58">
        <v>238.95</v>
      </c>
      <c r="AK1713" s="58">
        <v>33.93</v>
      </c>
      <c r="AL1713" s="58">
        <v>0</v>
      </c>
      <c r="AM1713" s="58">
        <v>1362.82</v>
      </c>
      <c r="AN1713" s="58">
        <v>833.21</v>
      </c>
      <c r="AO1713" s="58">
        <v>208.4</v>
      </c>
      <c r="AP1713" s="58">
        <v>0</v>
      </c>
      <c r="AQ1713" s="58">
        <v>0</v>
      </c>
      <c r="AR1713" s="58">
        <v>0</v>
      </c>
      <c r="AS1713" s="58">
        <v>0</v>
      </c>
      <c r="AT1713" s="58">
        <v>0</v>
      </c>
      <c r="AU1713" s="58">
        <v>0</v>
      </c>
      <c r="AV1713" s="58">
        <v>2549.6861999479102</v>
      </c>
      <c r="AW1713" s="58">
        <v>14383.3161999479</v>
      </c>
      <c r="AX1713" s="58">
        <v>41279.761904761901</v>
      </c>
      <c r="AY1713" s="58">
        <v>6745.28301886792</v>
      </c>
      <c r="AZ1713" s="58">
        <v>48025.044923629801</v>
      </c>
      <c r="BA1713" s="58">
        <v>-29830.272878091298</v>
      </c>
    </row>
    <row r="1714" spans="1:53">
      <c r="A1714" s="56">
        <v>202410</v>
      </c>
      <c r="B1714" s="56" t="s">
        <v>531</v>
      </c>
      <c r="C1714" s="56" t="s">
        <v>196</v>
      </c>
      <c r="D1714" s="56" t="s">
        <v>195</v>
      </c>
      <c r="E1714" s="62" t="str">
        <f>VLOOKUP(C1714,'[2]2024年门店-截止10.31'!A:C,3,0)</f>
        <v>营业</v>
      </c>
      <c r="F1714" s="63">
        <f>VLOOKUP(C1714,[2]面积!A:B,2,0)</f>
        <v>79</v>
      </c>
      <c r="G1714" s="57" t="str">
        <f>IF(OR(E1714="营业",E1714="装修中"),VLOOKUP(C1714,[2]当前组织架构!C:H,6,0),"")</f>
        <v>刘佳</v>
      </c>
      <c r="H1714" s="57" t="str">
        <f>IF(OR(E1714="营业",E1714="装修中"),VLOOKUP(C1714,[2]当前组织架构!C:H,5,0),"")</f>
        <v>刘传良</v>
      </c>
      <c r="I1714" s="58">
        <v>117791.62</v>
      </c>
      <c r="J1714" s="58">
        <v>3430.8199999999902</v>
      </c>
      <c r="K1714" s="58">
        <v>114360.8</v>
      </c>
      <c r="L1714" s="58">
        <v>6826.65</v>
      </c>
      <c r="M1714" s="58">
        <v>6592</v>
      </c>
      <c r="N1714" s="58">
        <v>7241.02</v>
      </c>
      <c r="O1714" s="58">
        <v>19184.52</v>
      </c>
      <c r="P1714" s="58">
        <v>0</v>
      </c>
      <c r="Q1714" s="58">
        <v>-454.28117364201398</v>
      </c>
      <c r="R1714" s="58">
        <v>39389.908826357998</v>
      </c>
      <c r="S1714" s="58">
        <v>9325.3757868740304</v>
      </c>
      <c r="T1714" s="58">
        <v>0</v>
      </c>
      <c r="U1714" s="58">
        <v>2208.86</v>
      </c>
      <c r="V1714" s="58">
        <v>50924.144613231998</v>
      </c>
      <c r="W1714" s="58">
        <v>63436.655386767998</v>
      </c>
      <c r="X1714" s="58">
        <v>23238.54</v>
      </c>
      <c r="Y1714" s="58">
        <v>8720.3799999999992</v>
      </c>
      <c r="Z1714" s="58">
        <v>755.03</v>
      </c>
      <c r="AA1714" s="58">
        <v>7790.03</v>
      </c>
      <c r="AB1714" s="58">
        <v>1073.3241509433999</v>
      </c>
      <c r="AC1714" s="58">
        <v>0</v>
      </c>
      <c r="AD1714" s="58">
        <v>41577.304150943397</v>
      </c>
      <c r="AE1714" s="58">
        <v>3775.5</v>
      </c>
      <c r="AF1714" s="58">
        <v>0</v>
      </c>
      <c r="AG1714" s="58">
        <v>833.68</v>
      </c>
      <c r="AH1714" s="58">
        <v>50</v>
      </c>
      <c r="AI1714" s="58">
        <v>0</v>
      </c>
      <c r="AJ1714" s="58">
        <v>56</v>
      </c>
      <c r="AK1714" s="58">
        <v>37.21</v>
      </c>
      <c r="AL1714" s="58">
        <v>0</v>
      </c>
      <c r="AM1714" s="58">
        <v>2993.83</v>
      </c>
      <c r="AN1714" s="58">
        <v>1073.5999999999999</v>
      </c>
      <c r="AO1714" s="58">
        <v>235.49</v>
      </c>
      <c r="AP1714" s="58">
        <v>0</v>
      </c>
      <c r="AQ1714" s="58">
        <v>0</v>
      </c>
      <c r="AR1714" s="58">
        <v>0</v>
      </c>
      <c r="AS1714" s="58">
        <v>0</v>
      </c>
      <c r="AT1714" s="58">
        <v>0</v>
      </c>
      <c r="AU1714" s="58">
        <v>0</v>
      </c>
      <c r="AV1714" s="58">
        <v>2549.6861999479102</v>
      </c>
      <c r="AW1714" s="58">
        <v>11604.9961999479</v>
      </c>
      <c r="AX1714" s="58">
        <v>36340</v>
      </c>
      <c r="AY1714" s="58">
        <v>5016.3</v>
      </c>
      <c r="AZ1714" s="58">
        <v>41356.300000000003</v>
      </c>
      <c r="BA1714" s="58">
        <v>-31101.9449641233</v>
      </c>
    </row>
    <row r="1715" spans="1:53">
      <c r="A1715" s="56">
        <v>202410</v>
      </c>
      <c r="B1715" s="56" t="s">
        <v>531</v>
      </c>
      <c r="C1715" s="56" t="s">
        <v>198</v>
      </c>
      <c r="D1715" s="56" t="s">
        <v>197</v>
      </c>
      <c r="E1715" s="62" t="str">
        <f>VLOOKUP(C1715,'[2]2024年门店-截止10.31'!A:C,3,0)</f>
        <v>营业</v>
      </c>
      <c r="F1715" s="63">
        <f>VLOOKUP(C1715,[2]面积!A:B,2,0)</f>
        <v>145</v>
      </c>
      <c r="G1715" s="57" t="str">
        <f>IF(OR(E1715="营业",E1715="装修中"),VLOOKUP(C1715,[2]当前组织架构!C:H,6,0),"")</f>
        <v>刘佳</v>
      </c>
      <c r="H1715" s="57" t="str">
        <f>IF(OR(E1715="营业",E1715="装修中"),VLOOKUP(C1715,[2]当前组织架构!C:H,5,0),"")</f>
        <v>王佳</v>
      </c>
      <c r="I1715" s="58">
        <v>172571.06</v>
      </c>
      <c r="J1715" s="58">
        <v>5026.34</v>
      </c>
      <c r="K1715" s="58">
        <v>167544.72</v>
      </c>
      <c r="L1715" s="58">
        <v>9278.0300000000007</v>
      </c>
      <c r="M1715" s="58">
        <v>9756.5</v>
      </c>
      <c r="N1715" s="58">
        <v>4655.04</v>
      </c>
      <c r="O1715" s="58">
        <v>24610.32</v>
      </c>
      <c r="P1715" s="58">
        <v>0</v>
      </c>
      <c r="Q1715" s="58">
        <v>-550.68833664281203</v>
      </c>
      <c r="R1715" s="58">
        <v>47749.201663357198</v>
      </c>
      <c r="S1715" s="58">
        <v>11730.057505827101</v>
      </c>
      <c r="T1715" s="58">
        <v>0</v>
      </c>
      <c r="U1715" s="58">
        <v>8539.66</v>
      </c>
      <c r="V1715" s="58">
        <v>68018.919169184301</v>
      </c>
      <c r="W1715" s="58">
        <v>99525.8008308157</v>
      </c>
      <c r="X1715" s="58">
        <v>19990.25</v>
      </c>
      <c r="Y1715" s="58">
        <v>9076.31</v>
      </c>
      <c r="Z1715" s="58">
        <v>1872.38</v>
      </c>
      <c r="AA1715" s="58">
        <v>4943.91</v>
      </c>
      <c r="AB1715" s="58">
        <v>323.83433962264002</v>
      </c>
      <c r="AC1715" s="58">
        <v>0</v>
      </c>
      <c r="AD1715" s="58">
        <v>36206.684339622603</v>
      </c>
      <c r="AE1715" s="58">
        <v>2257.15</v>
      </c>
      <c r="AF1715" s="58">
        <v>0</v>
      </c>
      <c r="AG1715" s="58">
        <v>769.8</v>
      </c>
      <c r="AH1715" s="58">
        <v>318</v>
      </c>
      <c r="AI1715" s="58">
        <v>496.3</v>
      </c>
      <c r="AJ1715" s="58">
        <v>138.01</v>
      </c>
      <c r="AK1715" s="58">
        <v>45.7</v>
      </c>
      <c r="AL1715" s="58">
        <v>0</v>
      </c>
      <c r="AM1715" s="58">
        <v>996.81</v>
      </c>
      <c r="AN1715" s="58">
        <v>721.9</v>
      </c>
      <c r="AO1715" s="58">
        <v>575.99</v>
      </c>
      <c r="AP1715" s="58">
        <v>0</v>
      </c>
      <c r="AQ1715" s="58">
        <v>0</v>
      </c>
      <c r="AR1715" s="58">
        <v>0</v>
      </c>
      <c r="AS1715" s="58">
        <v>0</v>
      </c>
      <c r="AT1715" s="58">
        <v>0</v>
      </c>
      <c r="AU1715" s="58">
        <v>0</v>
      </c>
      <c r="AV1715" s="58">
        <v>2113.21261504225</v>
      </c>
      <c r="AW1715" s="58">
        <v>8432.8726150422499</v>
      </c>
      <c r="AX1715" s="58">
        <v>46309.38</v>
      </c>
      <c r="AY1715" s="58">
        <v>9328.0300000000007</v>
      </c>
      <c r="AZ1715" s="58">
        <v>55637.41</v>
      </c>
      <c r="BA1715" s="58">
        <v>-751.16612384915095</v>
      </c>
    </row>
    <row r="1716" spans="1:53">
      <c r="A1716" s="56">
        <v>202410</v>
      </c>
      <c r="B1716" s="56" t="s">
        <v>531</v>
      </c>
      <c r="C1716" s="56" t="s">
        <v>200</v>
      </c>
      <c r="D1716" s="56" t="s">
        <v>199</v>
      </c>
      <c r="E1716" s="62" t="str">
        <f>VLOOKUP(C1716,'[2]2024年门店-截止10.31'!A:C,3,0)</f>
        <v>营业</v>
      </c>
      <c r="F1716" s="63">
        <f>VLOOKUP(C1716,[2]面积!A:B,2,0)</f>
        <v>80</v>
      </c>
      <c r="G1716" s="57" t="str">
        <f>IF(OR(E1716="营业",E1716="装修中"),VLOOKUP(C1716,[2]当前组织架构!C:H,6,0),"")</f>
        <v>刘佳</v>
      </c>
      <c r="H1716" s="57" t="str">
        <f>IF(OR(E1716="营业",E1716="装修中"),VLOOKUP(C1716,[2]当前组织架构!C:H,5,0),"")</f>
        <v>王佳</v>
      </c>
      <c r="I1716" s="58">
        <v>139269.76000000001</v>
      </c>
      <c r="J1716" s="58">
        <v>4056.4000000000201</v>
      </c>
      <c r="K1716" s="58">
        <v>135213.35999999999</v>
      </c>
      <c r="L1716" s="58">
        <v>8068.39</v>
      </c>
      <c r="M1716" s="58">
        <v>7406.43</v>
      </c>
      <c r="N1716" s="58">
        <v>4167.16</v>
      </c>
      <c r="O1716" s="58">
        <v>19368.96</v>
      </c>
      <c r="P1716" s="58">
        <v>0</v>
      </c>
      <c r="Q1716" s="58">
        <v>-444.78092309263099</v>
      </c>
      <c r="R1716" s="58">
        <v>38566.159076907403</v>
      </c>
      <c r="S1716" s="58">
        <v>9314.4003652385109</v>
      </c>
      <c r="T1716" s="58">
        <v>0</v>
      </c>
      <c r="U1716" s="58">
        <v>9556.4599999999991</v>
      </c>
      <c r="V1716" s="58">
        <v>57437.019442145902</v>
      </c>
      <c r="W1716" s="58">
        <v>77776.340557854099</v>
      </c>
      <c r="X1716" s="58">
        <v>17399.669999999998</v>
      </c>
      <c r="Y1716" s="58">
        <v>9610.89</v>
      </c>
      <c r="Z1716" s="58">
        <v>702.36</v>
      </c>
      <c r="AA1716" s="58">
        <v>7362.67</v>
      </c>
      <c r="AB1716" s="58">
        <v>447.07075471697999</v>
      </c>
      <c r="AC1716" s="58">
        <v>0</v>
      </c>
      <c r="AD1716" s="58">
        <v>35522.660754716999</v>
      </c>
      <c r="AE1716" s="58">
        <v>3000</v>
      </c>
      <c r="AF1716" s="58">
        <v>0</v>
      </c>
      <c r="AG1716" s="58">
        <v>495.51</v>
      </c>
      <c r="AH1716" s="58">
        <v>176.67</v>
      </c>
      <c r="AI1716" s="58">
        <v>725</v>
      </c>
      <c r="AJ1716" s="58">
        <v>0</v>
      </c>
      <c r="AK1716" s="58">
        <v>32.659999999999997</v>
      </c>
      <c r="AL1716" s="58">
        <v>0</v>
      </c>
      <c r="AM1716" s="58">
        <v>2829</v>
      </c>
      <c r="AN1716" s="58">
        <v>738.88</v>
      </c>
      <c r="AO1716" s="58">
        <v>545.04</v>
      </c>
      <c r="AP1716" s="58">
        <v>0</v>
      </c>
      <c r="AQ1716" s="58">
        <v>57</v>
      </c>
      <c r="AR1716" s="58">
        <v>0</v>
      </c>
      <c r="AS1716" s="58">
        <v>0</v>
      </c>
      <c r="AT1716" s="58">
        <v>0</v>
      </c>
      <c r="AU1716" s="58">
        <v>0</v>
      </c>
      <c r="AV1716" s="58">
        <v>2113.21261504225</v>
      </c>
      <c r="AW1716" s="58">
        <v>10712.972615042299</v>
      </c>
      <c r="AX1716" s="58">
        <v>52650.400000000001</v>
      </c>
      <c r="AY1716" s="58">
        <v>6000</v>
      </c>
      <c r="AZ1716" s="58">
        <v>58650.400000000001</v>
      </c>
      <c r="BA1716" s="58">
        <v>-27109.692811905199</v>
      </c>
    </row>
    <row r="1717" spans="1:53">
      <c r="A1717" s="56">
        <v>202410</v>
      </c>
      <c r="B1717" s="56" t="s">
        <v>531</v>
      </c>
      <c r="C1717" s="56" t="s">
        <v>202</v>
      </c>
      <c r="D1717" s="56" t="s">
        <v>201</v>
      </c>
      <c r="E1717" s="62" t="str">
        <f>VLOOKUP(C1717,'[2]2024年门店-截止10.31'!A:C,3,0)</f>
        <v>已闭店</v>
      </c>
      <c r="F1717" s="63">
        <f>VLOOKUP(C1717,[2]面积!A:B,2,0)</f>
        <v>83.31</v>
      </c>
      <c r="G1717" s="57" t="str">
        <f>IF(OR(E1717="营业",E1717="装修中"),VLOOKUP(C1717,[2]当前组织架构!C:H,6,0),"")</f>
        <v/>
      </c>
      <c r="H1717" s="57" t="str">
        <f>IF(OR(E1717="营业",E1717="装修中"),VLOOKUP(C1717,[2]当前组织架构!C:H,5,0),"")</f>
        <v/>
      </c>
      <c r="I1717" s="58">
        <v>79139.210000000006</v>
      </c>
      <c r="J1717" s="58">
        <v>2305.0300000000102</v>
      </c>
      <c r="K1717" s="58">
        <v>76834.179999999993</v>
      </c>
      <c r="L1717" s="58">
        <v>4681.1000000000004</v>
      </c>
      <c r="M1717" s="58">
        <v>4053.74</v>
      </c>
      <c r="N1717" s="58">
        <v>764.95</v>
      </c>
      <c r="O1717" s="58">
        <v>9982.52</v>
      </c>
      <c r="P1717" s="58">
        <v>0</v>
      </c>
      <c r="Q1717" s="58">
        <v>-222.12640417731001</v>
      </c>
      <c r="R1717" s="58">
        <v>19260.183595822698</v>
      </c>
      <c r="S1717" s="58">
        <v>4748.9461978844502</v>
      </c>
      <c r="T1717" s="58">
        <v>0</v>
      </c>
      <c r="U1717" s="58">
        <v>5071.29</v>
      </c>
      <c r="V1717" s="58">
        <v>29080.4197937071</v>
      </c>
      <c r="W1717" s="58">
        <v>47753.760206292798</v>
      </c>
      <c r="X1717" s="58">
        <v>14356.09</v>
      </c>
      <c r="Y1717" s="58">
        <v>4848.24</v>
      </c>
      <c r="Z1717" s="58">
        <v>738.67</v>
      </c>
      <c r="AA1717" s="58">
        <v>3844.91</v>
      </c>
      <c r="AB1717" s="58">
        <v>296.06320754717001</v>
      </c>
      <c r="AC1717" s="58">
        <v>0</v>
      </c>
      <c r="AD1717" s="58">
        <v>24083.973207547198</v>
      </c>
      <c r="AE1717" s="58">
        <v>0</v>
      </c>
      <c r="AF1717" s="58">
        <v>0</v>
      </c>
      <c r="AG1717" s="58">
        <v>9.56</v>
      </c>
      <c r="AH1717" s="58">
        <v>50</v>
      </c>
      <c r="AI1717" s="58">
        <v>450</v>
      </c>
      <c r="AJ1717" s="58">
        <v>0</v>
      </c>
      <c r="AK1717" s="58">
        <v>331.64</v>
      </c>
      <c r="AL1717" s="58">
        <v>0</v>
      </c>
      <c r="AM1717" s="58">
        <v>418.26</v>
      </c>
      <c r="AN1717" s="58">
        <v>2010.88</v>
      </c>
      <c r="AO1717" s="58">
        <v>44.41</v>
      </c>
      <c r="AP1717" s="58">
        <v>0</v>
      </c>
      <c r="AQ1717" s="58">
        <v>0</v>
      </c>
      <c r="AR1717" s="58">
        <v>0</v>
      </c>
      <c r="AS1717" s="58">
        <v>0</v>
      </c>
      <c r="AT1717" s="58">
        <v>0</v>
      </c>
      <c r="AU1717" s="58">
        <v>0</v>
      </c>
      <c r="AV1717" s="58">
        <v>2113.21261504225</v>
      </c>
      <c r="AW1717" s="58">
        <v>5427.96261504225</v>
      </c>
      <c r="AX1717" s="58">
        <v>41686.33</v>
      </c>
      <c r="AY1717" s="58">
        <v>6248.7</v>
      </c>
      <c r="AZ1717" s="58">
        <v>47935.03</v>
      </c>
      <c r="BA1717" s="58">
        <v>-29693.2056162966</v>
      </c>
    </row>
    <row r="1718" spans="1:53">
      <c r="A1718" s="56">
        <v>202410</v>
      </c>
      <c r="B1718" s="56" t="s">
        <v>531</v>
      </c>
      <c r="C1718" s="56" t="s">
        <v>204</v>
      </c>
      <c r="D1718" s="56" t="s">
        <v>203</v>
      </c>
      <c r="E1718" s="62" t="str">
        <f>VLOOKUP(C1718,'[2]2024年门店-截止10.31'!A:C,3,0)</f>
        <v>营业</v>
      </c>
      <c r="F1718" s="63">
        <f>VLOOKUP(C1718,[2]面积!A:B,2,0)</f>
        <v>106</v>
      </c>
      <c r="G1718" s="57" t="str">
        <f>IF(OR(E1718="营业",E1718="装修中"),VLOOKUP(C1718,[2]当前组织架构!C:H,6,0),"")</f>
        <v>刘佳</v>
      </c>
      <c r="H1718" s="57" t="str">
        <f>IF(OR(E1718="营业",E1718="装修中"),VLOOKUP(C1718,[2]当前组织架构!C:H,5,0),"")</f>
        <v>王佳</v>
      </c>
      <c r="I1718" s="58">
        <v>198998.02</v>
      </c>
      <c r="J1718" s="58">
        <v>5796.06</v>
      </c>
      <c r="K1718" s="58">
        <v>193201.96</v>
      </c>
      <c r="L1718" s="58">
        <v>10093.92</v>
      </c>
      <c r="M1718" s="58">
        <v>9071.8799999999992</v>
      </c>
      <c r="N1718" s="58">
        <v>7162.35</v>
      </c>
      <c r="O1718" s="58">
        <v>27317.88</v>
      </c>
      <c r="P1718" s="58">
        <v>0</v>
      </c>
      <c r="Q1718" s="58">
        <v>-611.64203537917797</v>
      </c>
      <c r="R1718" s="58">
        <v>53034.387964620801</v>
      </c>
      <c r="S1718" s="58">
        <v>13023.240114115401</v>
      </c>
      <c r="T1718" s="58">
        <v>0</v>
      </c>
      <c r="U1718" s="58">
        <v>13354.65</v>
      </c>
      <c r="V1718" s="58">
        <v>79412.278078736199</v>
      </c>
      <c r="W1718" s="58">
        <v>113789.681921264</v>
      </c>
      <c r="X1718" s="58">
        <v>20791.86</v>
      </c>
      <c r="Y1718" s="58">
        <v>12041.04</v>
      </c>
      <c r="Z1718" s="58">
        <v>949.67</v>
      </c>
      <c r="AA1718" s="58">
        <v>6722.24</v>
      </c>
      <c r="AB1718" s="58">
        <v>420.47264150942999</v>
      </c>
      <c r="AC1718" s="58">
        <v>0</v>
      </c>
      <c r="AD1718" s="58">
        <v>40925.282641509402</v>
      </c>
      <c r="AE1718" s="58">
        <v>3714</v>
      </c>
      <c r="AF1718" s="58">
        <v>0</v>
      </c>
      <c r="AG1718" s="58">
        <v>762.83</v>
      </c>
      <c r="AH1718" s="58">
        <v>283</v>
      </c>
      <c r="AI1718" s="58">
        <v>505</v>
      </c>
      <c r="AJ1718" s="58">
        <v>550.03</v>
      </c>
      <c r="AK1718" s="58">
        <v>30.16</v>
      </c>
      <c r="AL1718" s="58">
        <v>0</v>
      </c>
      <c r="AM1718" s="58">
        <v>1890.83</v>
      </c>
      <c r="AN1718" s="58">
        <v>738.88</v>
      </c>
      <c r="AO1718" s="58">
        <v>787.15</v>
      </c>
      <c r="AP1718" s="58">
        <v>0</v>
      </c>
      <c r="AQ1718" s="58">
        <v>114</v>
      </c>
      <c r="AR1718" s="58">
        <v>0</v>
      </c>
      <c r="AS1718" s="58">
        <v>0</v>
      </c>
      <c r="AT1718" s="58">
        <v>0</v>
      </c>
      <c r="AU1718" s="58">
        <v>0</v>
      </c>
      <c r="AV1718" s="58">
        <v>2113.21261504225</v>
      </c>
      <c r="AW1718" s="58">
        <v>11489.0926150422</v>
      </c>
      <c r="AX1718" s="58">
        <v>30864</v>
      </c>
      <c r="AY1718" s="58">
        <v>5109</v>
      </c>
      <c r="AZ1718" s="58">
        <v>35973</v>
      </c>
      <c r="BA1718" s="58">
        <v>25402.3066647124</v>
      </c>
    </row>
    <row r="1719" spans="1:53">
      <c r="A1719" s="56">
        <v>202410</v>
      </c>
      <c r="B1719" s="56" t="s">
        <v>531</v>
      </c>
      <c r="C1719" s="56" t="s">
        <v>206</v>
      </c>
      <c r="D1719" s="56" t="s">
        <v>205</v>
      </c>
      <c r="E1719" s="62" t="str">
        <f>VLOOKUP(C1719,'[2]2024年门店-截止10.31'!A:C,3,0)</f>
        <v>营业</v>
      </c>
      <c r="F1719" s="63">
        <f>VLOOKUP(C1719,[2]面积!A:B,2,0)</f>
        <v>69.650000000000006</v>
      </c>
      <c r="G1719" s="57" t="str">
        <f>IF(OR(E1719="营业",E1719="装修中"),VLOOKUP(C1719,[2]当前组织架构!C:H,6,0),"")</f>
        <v>刘佳</v>
      </c>
      <c r="H1719" s="57" t="str">
        <f>IF(OR(E1719="营业",E1719="装修中"),VLOOKUP(C1719,[2]当前组织架构!C:H,5,0),"")</f>
        <v>王佳</v>
      </c>
      <c r="I1719" s="58">
        <v>95002.06</v>
      </c>
      <c r="J1719" s="58">
        <v>2767.05</v>
      </c>
      <c r="K1719" s="58">
        <v>92235.01</v>
      </c>
      <c r="L1719" s="58">
        <v>6121.01</v>
      </c>
      <c r="M1719" s="58">
        <v>5843.77</v>
      </c>
      <c r="N1719" s="58">
        <v>4383.07</v>
      </c>
      <c r="O1719" s="58">
        <v>15512.71</v>
      </c>
      <c r="P1719" s="58">
        <v>0</v>
      </c>
      <c r="Q1719" s="58">
        <v>-363.25628880124799</v>
      </c>
      <c r="R1719" s="58">
        <v>31497.303711198801</v>
      </c>
      <c r="S1719" s="58">
        <v>7510.9593165505403</v>
      </c>
      <c r="T1719" s="58">
        <v>0</v>
      </c>
      <c r="U1719" s="58">
        <v>5519.03</v>
      </c>
      <c r="V1719" s="58">
        <v>44527.2930277493</v>
      </c>
      <c r="W1719" s="58">
        <v>47707.716972250702</v>
      </c>
      <c r="X1719" s="58">
        <v>16744.09</v>
      </c>
      <c r="Y1719" s="58">
        <v>5999.71</v>
      </c>
      <c r="Z1719" s="58">
        <v>519.76</v>
      </c>
      <c r="AA1719" s="58">
        <v>4576.57</v>
      </c>
      <c r="AB1719" s="58">
        <v>344.47</v>
      </c>
      <c r="AC1719" s="58">
        <v>0</v>
      </c>
      <c r="AD1719" s="58">
        <v>28184.6</v>
      </c>
      <c r="AE1719" s="58">
        <v>3835.69</v>
      </c>
      <c r="AF1719" s="58">
        <v>0</v>
      </c>
      <c r="AG1719" s="58">
        <v>558.19000000000005</v>
      </c>
      <c r="AH1719" s="58">
        <v>108.9</v>
      </c>
      <c r="AI1719" s="58">
        <v>0</v>
      </c>
      <c r="AJ1719" s="58">
        <v>0</v>
      </c>
      <c r="AK1719" s="58">
        <v>37.21</v>
      </c>
      <c r="AL1719" s="58">
        <v>0</v>
      </c>
      <c r="AM1719" s="58">
        <v>768.35</v>
      </c>
      <c r="AN1719" s="58">
        <v>563.57000000000005</v>
      </c>
      <c r="AO1719" s="58">
        <v>527.45000000000005</v>
      </c>
      <c r="AP1719" s="58">
        <v>0</v>
      </c>
      <c r="AQ1719" s="58">
        <v>0</v>
      </c>
      <c r="AR1719" s="58">
        <v>0</v>
      </c>
      <c r="AS1719" s="58">
        <v>0</v>
      </c>
      <c r="AT1719" s="58">
        <v>0</v>
      </c>
      <c r="AU1719" s="58">
        <v>0</v>
      </c>
      <c r="AV1719" s="58">
        <v>2113.21261504225</v>
      </c>
      <c r="AW1719" s="58">
        <v>8512.5726150422506</v>
      </c>
      <c r="AX1719" s="58">
        <v>16716</v>
      </c>
      <c r="AY1719" s="58">
        <v>5223.75</v>
      </c>
      <c r="AZ1719" s="58">
        <v>21939.75</v>
      </c>
      <c r="BA1719" s="58">
        <v>-10929.205642791499</v>
      </c>
    </row>
    <row r="1720" spans="1:53">
      <c r="A1720" s="56">
        <v>202410</v>
      </c>
      <c r="B1720" s="56" t="s">
        <v>531</v>
      </c>
      <c r="C1720" s="56" t="s">
        <v>208</v>
      </c>
      <c r="D1720" s="56" t="s">
        <v>207</v>
      </c>
      <c r="E1720" s="62" t="str">
        <f>VLOOKUP(C1720,'[2]2024年门店-截止10.31'!A:C,3,0)</f>
        <v>营业</v>
      </c>
      <c r="F1720" s="63">
        <f>VLOOKUP(C1720,[2]面积!A:B,2,0)</f>
        <v>91</v>
      </c>
      <c r="G1720" s="57" t="str">
        <f>IF(OR(E1720="营业",E1720="装修中"),VLOOKUP(C1720,[2]当前组织架构!C:H,6,0),"")</f>
        <v>刘佳</v>
      </c>
      <c r="H1720" s="57" t="str">
        <f>IF(OR(E1720="营业",E1720="装修中"),VLOOKUP(C1720,[2]当前组织架构!C:H,5,0),"")</f>
        <v>袁春福</v>
      </c>
      <c r="I1720" s="58">
        <v>83836.12</v>
      </c>
      <c r="J1720" s="58">
        <v>2441.83</v>
      </c>
      <c r="K1720" s="58">
        <v>81394.289999999994</v>
      </c>
      <c r="L1720" s="58">
        <v>5920.06</v>
      </c>
      <c r="M1720" s="58">
        <v>4068.3</v>
      </c>
      <c r="N1720" s="58">
        <v>3523.2</v>
      </c>
      <c r="O1720" s="58">
        <v>13988.97</v>
      </c>
      <c r="P1720" s="58">
        <v>0</v>
      </c>
      <c r="Q1720" s="58">
        <v>-313.54566485546297</v>
      </c>
      <c r="R1720" s="58">
        <v>27186.984335144502</v>
      </c>
      <c r="S1720" s="58">
        <v>6671.3884600500096</v>
      </c>
      <c r="T1720" s="58">
        <v>0</v>
      </c>
      <c r="U1720" s="58">
        <v>15255.06</v>
      </c>
      <c r="V1720" s="58">
        <v>49113.432795194502</v>
      </c>
      <c r="W1720" s="58">
        <v>32280.857204805499</v>
      </c>
      <c r="X1720" s="58">
        <v>17670.5</v>
      </c>
      <c r="Y1720" s="58">
        <v>8291.32</v>
      </c>
      <c r="Z1720" s="58">
        <v>402.4</v>
      </c>
      <c r="AA1720" s="58">
        <v>6774.92</v>
      </c>
      <c r="AB1720" s="58">
        <v>449.34113207547</v>
      </c>
      <c r="AC1720" s="58">
        <v>0</v>
      </c>
      <c r="AD1720" s="58">
        <v>33588.481132075503</v>
      </c>
      <c r="AE1720" s="58">
        <v>4174.3</v>
      </c>
      <c r="AF1720" s="58">
        <v>0</v>
      </c>
      <c r="AG1720" s="58">
        <v>418.21</v>
      </c>
      <c r="AH1720" s="58">
        <v>0</v>
      </c>
      <c r="AI1720" s="58">
        <v>1068</v>
      </c>
      <c r="AJ1720" s="58">
        <v>105.21</v>
      </c>
      <c r="AK1720" s="58">
        <v>32.700000000000003</v>
      </c>
      <c r="AL1720" s="58">
        <v>0</v>
      </c>
      <c r="AM1720" s="58">
        <v>1121.73</v>
      </c>
      <c r="AN1720" s="58">
        <v>767.18</v>
      </c>
      <c r="AO1720" s="58">
        <v>535.95000000000005</v>
      </c>
      <c r="AP1720" s="58">
        <v>0</v>
      </c>
      <c r="AQ1720" s="58">
        <v>0</v>
      </c>
      <c r="AR1720" s="58">
        <v>0</v>
      </c>
      <c r="AS1720" s="58">
        <v>0</v>
      </c>
      <c r="AT1720" s="58">
        <v>0</v>
      </c>
      <c r="AU1720" s="58">
        <v>0</v>
      </c>
      <c r="AV1720" s="58">
        <v>1853.8305395705499</v>
      </c>
      <c r="AW1720" s="58">
        <v>10077.1105395706</v>
      </c>
      <c r="AX1720" s="58">
        <v>5342.04</v>
      </c>
      <c r="AY1720" s="58">
        <v>800</v>
      </c>
      <c r="AZ1720" s="58">
        <v>6142.04</v>
      </c>
      <c r="BA1720" s="58">
        <v>-17526.774466840601</v>
      </c>
    </row>
    <row r="1721" spans="1:53">
      <c r="A1721" s="56">
        <v>202410</v>
      </c>
      <c r="B1721" s="56" t="s">
        <v>531</v>
      </c>
      <c r="C1721" s="56" t="s">
        <v>210</v>
      </c>
      <c r="D1721" s="56" t="s">
        <v>209</v>
      </c>
      <c r="E1721" s="62" t="str">
        <f>VLOOKUP(C1721,'[2]2024年门店-截止10.31'!A:C,3,0)</f>
        <v>营业</v>
      </c>
      <c r="F1721" s="63">
        <f>VLOOKUP(C1721,[2]面积!A:B,2,0)</f>
        <v>90.05</v>
      </c>
      <c r="G1721" s="57" t="str">
        <f>IF(OR(E1721="营业",E1721="装修中"),VLOOKUP(C1721,[2]当前组织架构!C:H,6,0),"")</f>
        <v>刘佳</v>
      </c>
      <c r="H1721" s="57" t="str">
        <f>IF(OR(E1721="营业",E1721="装修中"),VLOOKUP(C1721,[2]当前组织架构!C:H,5,0),"")</f>
        <v>袁春福</v>
      </c>
      <c r="I1721" s="58">
        <v>159296.91</v>
      </c>
      <c r="J1721" s="58">
        <v>4639.72</v>
      </c>
      <c r="K1721" s="58">
        <v>154657.19</v>
      </c>
      <c r="L1721" s="58">
        <v>9087.59</v>
      </c>
      <c r="M1721" s="58">
        <v>11315.94</v>
      </c>
      <c r="N1721" s="58">
        <v>8248.7199999999993</v>
      </c>
      <c r="O1721" s="58">
        <v>24876.69</v>
      </c>
      <c r="P1721" s="58">
        <v>0</v>
      </c>
      <c r="Q1721" s="58">
        <v>-610.30704067551505</v>
      </c>
      <c r="R1721" s="58">
        <v>52918.632959324503</v>
      </c>
      <c r="S1721" s="58">
        <v>12246.3839239195</v>
      </c>
      <c r="T1721" s="58">
        <v>0</v>
      </c>
      <c r="U1721" s="58">
        <v>18226.61</v>
      </c>
      <c r="V1721" s="58">
        <v>83391.626883243996</v>
      </c>
      <c r="W1721" s="58">
        <v>71265.563116756006</v>
      </c>
      <c r="X1721" s="58">
        <v>21276</v>
      </c>
      <c r="Y1721" s="58">
        <v>8375.17</v>
      </c>
      <c r="Z1721" s="58">
        <v>1225.82</v>
      </c>
      <c r="AA1721" s="58">
        <v>6479.6</v>
      </c>
      <c r="AB1721" s="58">
        <v>461.32509433962002</v>
      </c>
      <c r="AC1721" s="58">
        <v>0</v>
      </c>
      <c r="AD1721" s="58">
        <v>37817.915094339602</v>
      </c>
      <c r="AE1721" s="58">
        <v>5875.2</v>
      </c>
      <c r="AF1721" s="58">
        <v>0</v>
      </c>
      <c r="AG1721" s="58">
        <v>598.26</v>
      </c>
      <c r="AH1721" s="58">
        <v>2536</v>
      </c>
      <c r="AI1721" s="58">
        <v>670</v>
      </c>
      <c r="AJ1721" s="58">
        <v>74</v>
      </c>
      <c r="AK1721" s="58">
        <v>34.33</v>
      </c>
      <c r="AL1721" s="58">
        <v>0</v>
      </c>
      <c r="AM1721" s="58">
        <v>1255.56</v>
      </c>
      <c r="AN1721" s="58">
        <v>738.88</v>
      </c>
      <c r="AO1721" s="58">
        <v>475.35</v>
      </c>
      <c r="AP1721" s="58">
        <v>0</v>
      </c>
      <c r="AQ1721" s="58">
        <v>0</v>
      </c>
      <c r="AR1721" s="58">
        <v>0</v>
      </c>
      <c r="AS1721" s="58">
        <v>0</v>
      </c>
      <c r="AT1721" s="58">
        <v>0</v>
      </c>
      <c r="AU1721" s="58">
        <v>0</v>
      </c>
      <c r="AV1721" s="58">
        <v>1853.8305395705499</v>
      </c>
      <c r="AW1721" s="58">
        <v>14111.410539570499</v>
      </c>
      <c r="AX1721" s="58">
        <v>17019.45</v>
      </c>
      <c r="AY1721" s="58">
        <v>8104.5</v>
      </c>
      <c r="AZ1721" s="58">
        <v>25123.95</v>
      </c>
      <c r="BA1721" s="58">
        <v>-5787.7125171540902</v>
      </c>
    </row>
    <row r="1722" spans="1:53">
      <c r="A1722" s="56">
        <v>202410</v>
      </c>
      <c r="B1722" s="56" t="s">
        <v>531</v>
      </c>
      <c r="C1722" s="56" t="s">
        <v>214</v>
      </c>
      <c r="D1722" s="56" t="s">
        <v>213</v>
      </c>
      <c r="E1722" s="62" t="str">
        <f>VLOOKUP(C1722,'[2]2024年门店-截止10.31'!A:C,3,0)</f>
        <v>营业</v>
      </c>
      <c r="F1722" s="63">
        <f>VLOOKUP(C1722,[2]面积!A:B,2,0)</f>
        <v>109</v>
      </c>
      <c r="G1722" s="57" t="str">
        <f>IF(OR(E1722="营业",E1722="装修中"),VLOOKUP(C1722,[2]当前组织架构!C:H,6,0),"")</f>
        <v>刘佳</v>
      </c>
      <c r="H1722" s="57" t="str">
        <f>IF(OR(E1722="营业",E1722="装修中"),VLOOKUP(C1722,[2]当前组织架构!C:H,5,0),"")</f>
        <v>巨伦</v>
      </c>
      <c r="I1722" s="58">
        <v>129173.25</v>
      </c>
      <c r="J1722" s="58">
        <v>7311.69</v>
      </c>
      <c r="K1722" s="58">
        <v>121861.56</v>
      </c>
      <c r="L1722" s="58">
        <v>7154.3</v>
      </c>
      <c r="M1722" s="58">
        <v>5189.8</v>
      </c>
      <c r="N1722" s="58">
        <v>7021.11</v>
      </c>
      <c r="O1722" s="58">
        <v>16997</v>
      </c>
      <c r="P1722" s="58">
        <v>0</v>
      </c>
      <c r="Q1722" s="58">
        <v>-414.58158479360202</v>
      </c>
      <c r="R1722" s="58">
        <v>35947.628415206404</v>
      </c>
      <c r="S1722" s="58">
        <v>8349.8493064501508</v>
      </c>
      <c r="T1722" s="58">
        <v>0</v>
      </c>
      <c r="U1722" s="58">
        <v>2418.4699999999998</v>
      </c>
      <c r="V1722" s="58">
        <v>46715.947721656601</v>
      </c>
      <c r="W1722" s="58">
        <v>75145.612278343397</v>
      </c>
      <c r="X1722" s="58">
        <v>18190.5</v>
      </c>
      <c r="Y1722" s="58">
        <v>5341.29</v>
      </c>
      <c r="Z1722" s="58">
        <v>668.1</v>
      </c>
      <c r="AA1722" s="58">
        <v>3839.98</v>
      </c>
      <c r="AB1722" s="58">
        <v>229.158301886793</v>
      </c>
      <c r="AC1722" s="58">
        <v>0</v>
      </c>
      <c r="AD1722" s="58">
        <v>28269.028301886799</v>
      </c>
      <c r="AE1722" s="58">
        <v>4919</v>
      </c>
      <c r="AF1722" s="58">
        <v>650</v>
      </c>
      <c r="AG1722" s="58">
        <v>79</v>
      </c>
      <c r="AH1722" s="58">
        <v>297</v>
      </c>
      <c r="AI1722" s="58">
        <v>240</v>
      </c>
      <c r="AJ1722" s="58">
        <v>15.04</v>
      </c>
      <c r="AK1722" s="58">
        <v>42.49</v>
      </c>
      <c r="AL1722" s="58">
        <v>0</v>
      </c>
      <c r="AM1722" s="58">
        <v>718.32</v>
      </c>
      <c r="AN1722" s="58">
        <v>1271.9000000000001</v>
      </c>
      <c r="AO1722" s="58">
        <v>396.55</v>
      </c>
      <c r="AP1722" s="58">
        <v>0</v>
      </c>
      <c r="AQ1722" s="58">
        <v>0</v>
      </c>
      <c r="AR1722" s="58">
        <v>0</v>
      </c>
      <c r="AS1722" s="58">
        <v>0</v>
      </c>
      <c r="AT1722" s="58">
        <v>0</v>
      </c>
      <c r="AU1722" s="58">
        <v>0</v>
      </c>
      <c r="AV1722" s="58">
        <v>2885.53000048699</v>
      </c>
      <c r="AW1722" s="58">
        <v>11514.830000487</v>
      </c>
      <c r="AX1722" s="58">
        <v>16899.0476190476</v>
      </c>
      <c r="AY1722" s="58">
        <v>8226.4150943396198</v>
      </c>
      <c r="AZ1722" s="58">
        <v>25125.462713387202</v>
      </c>
      <c r="BA1722" s="58">
        <v>10236.291262582399</v>
      </c>
    </row>
    <row r="1723" spans="1:53">
      <c r="A1723" s="56">
        <v>202410</v>
      </c>
      <c r="B1723" s="56" t="s">
        <v>531</v>
      </c>
      <c r="C1723" s="56" t="s">
        <v>216</v>
      </c>
      <c r="D1723" s="56" t="s">
        <v>215</v>
      </c>
      <c r="E1723" s="62" t="str">
        <f>VLOOKUP(C1723,'[2]2024年门店-截止10.31'!A:C,3,0)</f>
        <v>营业</v>
      </c>
      <c r="F1723" s="63">
        <f>VLOOKUP(C1723,[2]面积!A:B,2,0)</f>
        <v>110</v>
      </c>
      <c r="G1723" s="57" t="str">
        <f>IF(OR(E1723="营业",E1723="装修中"),VLOOKUP(C1723,[2]当前组织架构!C:H,6,0),"")</f>
        <v>刘佳</v>
      </c>
      <c r="H1723" s="57" t="str">
        <f>IF(OR(E1723="营业",E1723="装修中"),VLOOKUP(C1723,[2]当前组织架构!C:H,5,0),"")</f>
        <v>巨伦</v>
      </c>
      <c r="I1723" s="58">
        <v>93769.58</v>
      </c>
      <c r="J1723" s="58">
        <v>5307.71000000001</v>
      </c>
      <c r="K1723" s="58">
        <v>88461.87</v>
      </c>
      <c r="L1723" s="58">
        <v>5975.14</v>
      </c>
      <c r="M1723" s="58">
        <v>4630.53</v>
      </c>
      <c r="N1723" s="58">
        <v>5520.58</v>
      </c>
      <c r="O1723" s="58">
        <v>12968.35</v>
      </c>
      <c r="P1723" s="58">
        <v>0</v>
      </c>
      <c r="Q1723" s="58">
        <v>-331.72035959684302</v>
      </c>
      <c r="R1723" s="58">
        <v>28762.8796404032</v>
      </c>
      <c r="S1723" s="58">
        <v>6482.5309606903602</v>
      </c>
      <c r="T1723" s="58">
        <v>0</v>
      </c>
      <c r="U1723" s="58">
        <v>2432.54</v>
      </c>
      <c r="V1723" s="58">
        <v>37677.9506010935</v>
      </c>
      <c r="W1723" s="58">
        <v>50783.919398906502</v>
      </c>
      <c r="X1723" s="58">
        <v>11782</v>
      </c>
      <c r="Y1723" s="58">
        <v>7070.83</v>
      </c>
      <c r="Z1723" s="58">
        <v>112.94</v>
      </c>
      <c r="AA1723" s="58">
        <v>3937.98</v>
      </c>
      <c r="AB1723" s="58">
        <v>250.18396226415001</v>
      </c>
      <c r="AC1723" s="58">
        <v>0</v>
      </c>
      <c r="AD1723" s="58">
        <v>23153.933962264098</v>
      </c>
      <c r="AE1723" s="58">
        <v>2718.3</v>
      </c>
      <c r="AF1723" s="58">
        <v>1320</v>
      </c>
      <c r="AG1723" s="58">
        <v>3.85</v>
      </c>
      <c r="AH1723" s="58">
        <v>563.99</v>
      </c>
      <c r="AI1723" s="58">
        <v>0</v>
      </c>
      <c r="AJ1723" s="58">
        <v>34.51</v>
      </c>
      <c r="AK1723" s="58">
        <v>32.96</v>
      </c>
      <c r="AL1723" s="58">
        <v>0</v>
      </c>
      <c r="AM1723" s="58">
        <v>461.64</v>
      </c>
      <c r="AN1723" s="58">
        <v>1271.9000000000001</v>
      </c>
      <c r="AO1723" s="58">
        <v>507.77</v>
      </c>
      <c r="AP1723" s="58">
        <v>0</v>
      </c>
      <c r="AQ1723" s="58">
        <v>0</v>
      </c>
      <c r="AR1723" s="58">
        <v>0</v>
      </c>
      <c r="AS1723" s="58">
        <v>0</v>
      </c>
      <c r="AT1723" s="58">
        <v>0</v>
      </c>
      <c r="AU1723" s="58">
        <v>0</v>
      </c>
      <c r="AV1723" s="58">
        <v>2885.53000048699</v>
      </c>
      <c r="AW1723" s="58">
        <v>9800.4500004869897</v>
      </c>
      <c r="AX1723" s="58">
        <v>17525.790476190501</v>
      </c>
      <c r="AY1723" s="58">
        <v>4629.4811320754698</v>
      </c>
      <c r="AZ1723" s="58">
        <v>22155.271608266001</v>
      </c>
      <c r="BA1723" s="58">
        <v>-4325.7361721105599</v>
      </c>
    </row>
    <row r="1724" spans="1:53">
      <c r="A1724" s="56">
        <v>202410</v>
      </c>
      <c r="B1724" s="56" t="s">
        <v>531</v>
      </c>
      <c r="C1724" s="56" t="s">
        <v>218</v>
      </c>
      <c r="D1724" s="56" t="s">
        <v>217</v>
      </c>
      <c r="E1724" s="62" t="str">
        <f>VLOOKUP(C1724,'[2]2024年门店-截止10.31'!A:C,3,0)</f>
        <v>营业</v>
      </c>
      <c r="F1724" s="63">
        <f>VLOOKUP(C1724,[2]面积!A:B,2,0)</f>
        <v>80</v>
      </c>
      <c r="G1724" s="57" t="str">
        <f>IF(OR(E1724="营业",E1724="装修中"),VLOOKUP(C1724,[2]当前组织架构!C:H,6,0),"")</f>
        <v>刘佳</v>
      </c>
      <c r="H1724" s="57" t="str">
        <f>IF(OR(E1724="营业",E1724="装修中"),VLOOKUP(C1724,[2]当前组织架构!C:H,5,0),"")</f>
        <v>袁春福</v>
      </c>
      <c r="I1724" s="58">
        <v>92463.56</v>
      </c>
      <c r="J1724" s="58">
        <v>2693.11</v>
      </c>
      <c r="K1724" s="58">
        <v>89770.45</v>
      </c>
      <c r="L1724" s="58">
        <v>6463.19</v>
      </c>
      <c r="M1724" s="58">
        <v>6872.77</v>
      </c>
      <c r="N1724" s="58">
        <v>5141.3500000000004</v>
      </c>
      <c r="O1724" s="58">
        <v>14974.95</v>
      </c>
      <c r="P1724" s="58">
        <v>0</v>
      </c>
      <c r="Q1724" s="58">
        <v>-381.40396212792399</v>
      </c>
      <c r="R1724" s="58">
        <v>33070.856037872101</v>
      </c>
      <c r="S1724" s="58">
        <v>7473.6494355905397</v>
      </c>
      <c r="T1724" s="58">
        <v>0</v>
      </c>
      <c r="U1724" s="58">
        <v>10561.21</v>
      </c>
      <c r="V1724" s="58">
        <v>51105.715473462602</v>
      </c>
      <c r="W1724" s="58">
        <v>38664.734526537402</v>
      </c>
      <c r="X1724" s="58">
        <v>13996.25</v>
      </c>
      <c r="Y1724" s="58">
        <v>6417.63</v>
      </c>
      <c r="Z1724" s="58">
        <v>865.4</v>
      </c>
      <c r="AA1724" s="58">
        <v>3291.14</v>
      </c>
      <c r="AB1724" s="58">
        <v>950.05018867924503</v>
      </c>
      <c r="AC1724" s="58">
        <v>0</v>
      </c>
      <c r="AD1724" s="58">
        <v>25520.470188679199</v>
      </c>
      <c r="AE1724" s="58">
        <v>151.4</v>
      </c>
      <c r="AF1724" s="58">
        <v>0</v>
      </c>
      <c r="AG1724" s="58">
        <v>310.60000000000002</v>
      </c>
      <c r="AH1724" s="58">
        <v>135</v>
      </c>
      <c r="AI1724" s="58">
        <v>450</v>
      </c>
      <c r="AJ1724" s="58">
        <v>0</v>
      </c>
      <c r="AK1724" s="58">
        <v>31.73</v>
      </c>
      <c r="AL1724" s="58">
        <v>0</v>
      </c>
      <c r="AM1724" s="58">
        <v>916.99</v>
      </c>
      <c r="AN1724" s="58">
        <v>767.18</v>
      </c>
      <c r="AO1724" s="58">
        <v>624.63</v>
      </c>
      <c r="AP1724" s="58">
        <v>0</v>
      </c>
      <c r="AQ1724" s="58">
        <v>0</v>
      </c>
      <c r="AR1724" s="58">
        <v>0</v>
      </c>
      <c r="AS1724" s="58">
        <v>0</v>
      </c>
      <c r="AT1724" s="58">
        <v>0</v>
      </c>
      <c r="AU1724" s="58">
        <v>0</v>
      </c>
      <c r="AV1724" s="58">
        <v>1853.8305395705499</v>
      </c>
      <c r="AW1724" s="58">
        <v>5241.3605395705499</v>
      </c>
      <c r="AX1724" s="58">
        <v>0</v>
      </c>
      <c r="AY1724" s="58">
        <v>1937</v>
      </c>
      <c r="AZ1724" s="58">
        <v>1937</v>
      </c>
      <c r="BA1724" s="58">
        <v>5965.9037982876498</v>
      </c>
    </row>
    <row r="1725" spans="1:53">
      <c r="A1725" s="56">
        <v>202410</v>
      </c>
      <c r="B1725" s="56" t="s">
        <v>531</v>
      </c>
      <c r="C1725" s="56" t="s">
        <v>220</v>
      </c>
      <c r="D1725" s="56" t="s">
        <v>219</v>
      </c>
      <c r="E1725" s="62" t="str">
        <f>VLOOKUP(C1725,'[2]2024年门店-截止10.31'!A:C,3,0)</f>
        <v>营业</v>
      </c>
      <c r="F1725" s="63">
        <f>VLOOKUP(C1725,[2]面积!A:B,2,0)</f>
        <v>99</v>
      </c>
      <c r="G1725" s="57" t="str">
        <f>IF(OR(E1725="营业",E1725="装修中"),VLOOKUP(C1725,[2]当前组织架构!C:H,6,0),"")</f>
        <v>刘佳</v>
      </c>
      <c r="H1725" s="57" t="str">
        <f>IF(OR(E1725="营业",E1725="装修中"),VLOOKUP(C1725,[2]当前组织架构!C:H,5,0),"")</f>
        <v>袁春福</v>
      </c>
      <c r="I1725" s="58">
        <v>144582.09</v>
      </c>
      <c r="J1725" s="58">
        <v>4211.13</v>
      </c>
      <c r="K1725" s="58">
        <v>140370.96</v>
      </c>
      <c r="L1725" s="58">
        <v>8139.43</v>
      </c>
      <c r="M1725" s="58">
        <v>9076.9500000000007</v>
      </c>
      <c r="N1725" s="58">
        <v>9736.09</v>
      </c>
      <c r="O1725" s="58">
        <v>23249.1</v>
      </c>
      <c r="P1725" s="58">
        <v>0</v>
      </c>
      <c r="Q1725" s="58">
        <v>-572.37022858970704</v>
      </c>
      <c r="R1725" s="58">
        <v>49629.199771410298</v>
      </c>
      <c r="S1725" s="58">
        <v>11459.6125822717</v>
      </c>
      <c r="T1725" s="58">
        <v>0</v>
      </c>
      <c r="U1725" s="58">
        <v>6492.33</v>
      </c>
      <c r="V1725" s="58">
        <v>67581.142353681906</v>
      </c>
      <c r="W1725" s="58">
        <v>72789.817646317999</v>
      </c>
      <c r="X1725" s="58">
        <v>19200</v>
      </c>
      <c r="Y1725" s="58">
        <v>7378.49</v>
      </c>
      <c r="Z1725" s="58">
        <v>1908.94</v>
      </c>
      <c r="AA1725" s="58">
        <v>7598.23</v>
      </c>
      <c r="AB1725" s="58">
        <v>554.24566037735997</v>
      </c>
      <c r="AC1725" s="58">
        <v>0</v>
      </c>
      <c r="AD1725" s="58">
        <v>36639.905660377401</v>
      </c>
      <c r="AE1725" s="58">
        <v>5565.22</v>
      </c>
      <c r="AF1725" s="58">
        <v>0</v>
      </c>
      <c r="AG1725" s="58">
        <v>342.4</v>
      </c>
      <c r="AH1725" s="58">
        <v>0</v>
      </c>
      <c r="AI1725" s="58">
        <v>450</v>
      </c>
      <c r="AJ1725" s="58">
        <v>114.01</v>
      </c>
      <c r="AK1725" s="58">
        <v>31.4</v>
      </c>
      <c r="AL1725" s="58">
        <v>0</v>
      </c>
      <c r="AM1725" s="58">
        <v>2936.47</v>
      </c>
      <c r="AN1725" s="58">
        <v>738.88</v>
      </c>
      <c r="AO1725" s="58">
        <v>660.68</v>
      </c>
      <c r="AP1725" s="58">
        <v>0</v>
      </c>
      <c r="AQ1725" s="58">
        <v>0</v>
      </c>
      <c r="AR1725" s="58">
        <v>0</v>
      </c>
      <c r="AS1725" s="58">
        <v>0</v>
      </c>
      <c r="AT1725" s="58">
        <v>0</v>
      </c>
      <c r="AU1725" s="58">
        <v>0</v>
      </c>
      <c r="AV1725" s="58">
        <v>1853.8305395705499</v>
      </c>
      <c r="AW1725" s="58">
        <v>12692.890539570501</v>
      </c>
      <c r="AX1725" s="58">
        <v>18067.5</v>
      </c>
      <c r="AY1725" s="58">
        <v>2970</v>
      </c>
      <c r="AZ1725" s="58">
        <v>21037.5</v>
      </c>
      <c r="BA1725" s="58">
        <v>2419.5214463701</v>
      </c>
    </row>
    <row r="1726" spans="1:53">
      <c r="A1726" s="56">
        <v>202410</v>
      </c>
      <c r="B1726" s="56" t="s">
        <v>531</v>
      </c>
      <c r="C1726" s="56" t="s">
        <v>222</v>
      </c>
      <c r="D1726" s="56" t="s">
        <v>221</v>
      </c>
      <c r="E1726" s="62" t="str">
        <f>VLOOKUP(C1726,'[2]2024年门店-截止10.31'!A:C,3,0)</f>
        <v>营业</v>
      </c>
      <c r="F1726" s="63">
        <f>VLOOKUP(C1726,[2]面积!A:B,2,0)</f>
        <v>102</v>
      </c>
      <c r="G1726" s="57" t="str">
        <f>IF(OR(E1726="营业",E1726="装修中"),VLOOKUP(C1726,[2]当前组织架构!C:H,6,0),"")</f>
        <v>刘佳</v>
      </c>
      <c r="H1726" s="57" t="str">
        <f>IF(OR(E1726="营业",E1726="装修中"),VLOOKUP(C1726,[2]当前组织架构!C:H,5,0),"")</f>
        <v>王佳</v>
      </c>
      <c r="I1726" s="58">
        <v>122438.08</v>
      </c>
      <c r="J1726" s="58">
        <v>3566.16</v>
      </c>
      <c r="K1726" s="58">
        <v>118871.92</v>
      </c>
      <c r="L1726" s="58">
        <v>7961.01</v>
      </c>
      <c r="M1726" s="58">
        <v>5788.86</v>
      </c>
      <c r="N1726" s="58">
        <v>4846.84</v>
      </c>
      <c r="O1726" s="58">
        <v>17020.45</v>
      </c>
      <c r="P1726" s="58">
        <v>0</v>
      </c>
      <c r="Q1726" s="58">
        <v>-406.08694132307301</v>
      </c>
      <c r="R1726" s="58">
        <v>35211.073058676899</v>
      </c>
      <c r="S1726" s="58">
        <v>8295.5782128644805</v>
      </c>
      <c r="T1726" s="58">
        <v>0</v>
      </c>
      <c r="U1726" s="58">
        <v>6364.58</v>
      </c>
      <c r="V1726" s="58">
        <v>49871.231271541401</v>
      </c>
      <c r="W1726" s="58">
        <v>69000.688728458597</v>
      </c>
      <c r="X1726" s="58">
        <v>13541</v>
      </c>
      <c r="Y1726" s="58">
        <v>6425.59</v>
      </c>
      <c r="Z1726" s="58">
        <v>1182.3399999999999</v>
      </c>
      <c r="AA1726" s="58">
        <v>4723.3</v>
      </c>
      <c r="AB1726" s="58">
        <v>333.36433962263999</v>
      </c>
      <c r="AC1726" s="58">
        <v>0</v>
      </c>
      <c r="AD1726" s="58">
        <v>26205.594339622599</v>
      </c>
      <c r="AE1726" s="58">
        <v>2912.45</v>
      </c>
      <c r="AF1726" s="58">
        <v>0</v>
      </c>
      <c r="AG1726" s="58">
        <v>536.62</v>
      </c>
      <c r="AH1726" s="58">
        <v>220.33</v>
      </c>
      <c r="AI1726" s="58">
        <v>640</v>
      </c>
      <c r="AJ1726" s="58">
        <v>117</v>
      </c>
      <c r="AK1726" s="58">
        <v>39.1</v>
      </c>
      <c r="AL1726" s="58">
        <v>0</v>
      </c>
      <c r="AM1726" s="58">
        <v>2774.88</v>
      </c>
      <c r="AN1726" s="58">
        <v>767.18</v>
      </c>
      <c r="AO1726" s="58">
        <v>699.23</v>
      </c>
      <c r="AP1726" s="58">
        <v>0</v>
      </c>
      <c r="AQ1726" s="58">
        <v>0</v>
      </c>
      <c r="AR1726" s="58">
        <v>0</v>
      </c>
      <c r="AS1726" s="58">
        <v>0</v>
      </c>
      <c r="AT1726" s="58">
        <v>0</v>
      </c>
      <c r="AU1726" s="58">
        <v>0</v>
      </c>
      <c r="AV1726" s="58">
        <v>2113.21261504225</v>
      </c>
      <c r="AW1726" s="58">
        <v>10820.0026150423</v>
      </c>
      <c r="AX1726" s="58">
        <v>18207</v>
      </c>
      <c r="AY1726" s="58">
        <v>5100</v>
      </c>
      <c r="AZ1726" s="58">
        <v>23307</v>
      </c>
      <c r="BA1726" s="58">
        <v>8668.0917737936998</v>
      </c>
    </row>
    <row r="1727" spans="1:53">
      <c r="A1727" s="56">
        <v>202410</v>
      </c>
      <c r="B1727" s="56" t="s">
        <v>531</v>
      </c>
      <c r="C1727" s="56" t="s">
        <v>228</v>
      </c>
      <c r="D1727" s="56" t="s">
        <v>227</v>
      </c>
      <c r="E1727" s="62" t="str">
        <f>VLOOKUP(C1727,'[2]2024年门店-截止10.31'!A:C,3,0)</f>
        <v>营业</v>
      </c>
      <c r="F1727" s="63">
        <f>VLOOKUP(C1727,[2]面积!A:B,2,0)</f>
        <v>74.84</v>
      </c>
      <c r="G1727" s="57" t="str">
        <f>IF(OR(E1727="营业",E1727="装修中"),VLOOKUP(C1727,[2]当前组织架构!C:H,6,0),"")</f>
        <v>刘佳</v>
      </c>
      <c r="H1727" s="57" t="str">
        <f>IF(OR(E1727="营业",E1727="装修中"),VLOOKUP(C1727,[2]当前组织架构!C:H,5,0),"")</f>
        <v>王佳</v>
      </c>
      <c r="I1727" s="58">
        <v>103004.12</v>
      </c>
      <c r="J1727" s="58">
        <v>3000.12</v>
      </c>
      <c r="K1727" s="58">
        <v>100004</v>
      </c>
      <c r="L1727" s="58">
        <v>6648.61</v>
      </c>
      <c r="M1727" s="58">
        <v>5182.47</v>
      </c>
      <c r="N1727" s="58">
        <v>6186.34</v>
      </c>
      <c r="O1727" s="58">
        <v>16417.55</v>
      </c>
      <c r="P1727" s="58">
        <v>0</v>
      </c>
      <c r="Q1727" s="58">
        <v>-392.60827201977298</v>
      </c>
      <c r="R1727" s="58">
        <v>34042.361727980198</v>
      </c>
      <c r="S1727" s="58">
        <v>8008.3041572232896</v>
      </c>
      <c r="T1727" s="58">
        <v>0</v>
      </c>
      <c r="U1727" s="58">
        <v>5697.35</v>
      </c>
      <c r="V1727" s="58">
        <v>47748.015885203502</v>
      </c>
      <c r="W1727" s="58">
        <v>52255.984114796498</v>
      </c>
      <c r="X1727" s="58">
        <v>13811.16</v>
      </c>
      <c r="Y1727" s="58">
        <v>9224.93</v>
      </c>
      <c r="Z1727" s="58">
        <v>1170.57</v>
      </c>
      <c r="AA1727" s="58">
        <v>4651.3500000000004</v>
      </c>
      <c r="AB1727" s="58">
        <v>370.22490566037999</v>
      </c>
      <c r="AC1727" s="58">
        <v>0</v>
      </c>
      <c r="AD1727" s="58">
        <v>29228.2349056604</v>
      </c>
      <c r="AE1727" s="58">
        <v>4160.6000000000004</v>
      </c>
      <c r="AF1727" s="58">
        <v>34</v>
      </c>
      <c r="AG1727" s="58">
        <v>174.04</v>
      </c>
      <c r="AH1727" s="58">
        <v>700</v>
      </c>
      <c r="AI1727" s="58">
        <v>259</v>
      </c>
      <c r="AJ1727" s="58">
        <v>111.76</v>
      </c>
      <c r="AK1727" s="58">
        <v>44.28</v>
      </c>
      <c r="AL1727" s="58">
        <v>0</v>
      </c>
      <c r="AM1727" s="58">
        <v>1124.8</v>
      </c>
      <c r="AN1727" s="58">
        <v>1071.9100000000001</v>
      </c>
      <c r="AO1727" s="58">
        <v>475.71</v>
      </c>
      <c r="AP1727" s="58">
        <v>0</v>
      </c>
      <c r="AQ1727" s="58">
        <v>118.8</v>
      </c>
      <c r="AR1727" s="58">
        <v>0</v>
      </c>
      <c r="AS1727" s="58">
        <v>0</v>
      </c>
      <c r="AT1727" s="58">
        <v>0</v>
      </c>
      <c r="AU1727" s="58">
        <v>0</v>
      </c>
      <c r="AV1727" s="58">
        <v>2313.21261504225</v>
      </c>
      <c r="AW1727" s="58">
        <v>10588.112615042201</v>
      </c>
      <c r="AX1727" s="58">
        <v>2245.1999999999998</v>
      </c>
      <c r="AY1727" s="58">
        <v>5265.2</v>
      </c>
      <c r="AZ1727" s="58">
        <v>7510.4</v>
      </c>
      <c r="BA1727" s="58">
        <v>4929.2365940938998</v>
      </c>
    </row>
    <row r="1728" spans="1:53">
      <c r="A1728" s="56">
        <v>202410</v>
      </c>
      <c r="B1728" s="56" t="s">
        <v>531</v>
      </c>
      <c r="C1728" s="56" t="s">
        <v>230</v>
      </c>
      <c r="D1728" s="56" t="s">
        <v>229</v>
      </c>
      <c r="E1728" s="62" t="str">
        <f>VLOOKUP(C1728,'[2]2024年门店-截止10.31'!A:C,3,0)</f>
        <v>营业</v>
      </c>
      <c r="F1728" s="63">
        <f>VLOOKUP(C1728,[2]面积!A:B,2,0)</f>
        <v>97.59</v>
      </c>
      <c r="G1728" s="57" t="str">
        <f>IF(OR(E1728="营业",E1728="装修中"),VLOOKUP(C1728,[2]当前组织架构!C:H,6,0),"")</f>
        <v>刘佳</v>
      </c>
      <c r="H1728" s="57" t="str">
        <f>IF(OR(E1728="营业",E1728="装修中"),VLOOKUP(C1728,[2]当前组织架构!C:H,5,0),"")</f>
        <v>袁春福</v>
      </c>
      <c r="I1728" s="58">
        <v>58842.33</v>
      </c>
      <c r="J1728" s="58">
        <v>1713.85</v>
      </c>
      <c r="K1728" s="58">
        <v>57128.480000000003</v>
      </c>
      <c r="L1728" s="58">
        <v>4860.97</v>
      </c>
      <c r="M1728" s="58">
        <v>4288</v>
      </c>
      <c r="N1728" s="58">
        <v>3750.88</v>
      </c>
      <c r="O1728" s="58">
        <v>10750.43</v>
      </c>
      <c r="P1728" s="58">
        <v>0</v>
      </c>
      <c r="Q1728" s="58">
        <v>-269.64726740240502</v>
      </c>
      <c r="R1728" s="58">
        <v>23380.632732597602</v>
      </c>
      <c r="S1728" s="58">
        <v>5335.0999711679497</v>
      </c>
      <c r="T1728" s="58">
        <v>0</v>
      </c>
      <c r="U1728" s="58">
        <v>6411.96</v>
      </c>
      <c r="V1728" s="58">
        <v>35127.692703765497</v>
      </c>
      <c r="W1728" s="58">
        <v>22000.787296234499</v>
      </c>
      <c r="X1728" s="58">
        <v>11260.25</v>
      </c>
      <c r="Y1728" s="58">
        <v>9860.59</v>
      </c>
      <c r="Z1728" s="58">
        <v>0</v>
      </c>
      <c r="AA1728" s="58">
        <v>3413.94</v>
      </c>
      <c r="AB1728" s="58">
        <v>276.75301886791999</v>
      </c>
      <c r="AC1728" s="58">
        <v>0</v>
      </c>
      <c r="AD1728" s="58">
        <v>24811.5330188679</v>
      </c>
      <c r="AE1728" s="58">
        <v>3000</v>
      </c>
      <c r="AF1728" s="58">
        <v>0</v>
      </c>
      <c r="AG1728" s="58">
        <v>0</v>
      </c>
      <c r="AH1728" s="58">
        <v>0</v>
      </c>
      <c r="AI1728" s="58">
        <v>1113.72</v>
      </c>
      <c r="AJ1728" s="58">
        <v>0</v>
      </c>
      <c r="AK1728" s="58">
        <v>31.09</v>
      </c>
      <c r="AL1728" s="58">
        <v>0</v>
      </c>
      <c r="AM1728" s="58">
        <v>187.43</v>
      </c>
      <c r="AN1728" s="58">
        <v>767.18</v>
      </c>
      <c r="AO1728" s="58">
        <v>589.88</v>
      </c>
      <c r="AP1728" s="58">
        <v>0</v>
      </c>
      <c r="AQ1728" s="58">
        <v>0</v>
      </c>
      <c r="AR1728" s="58">
        <v>0</v>
      </c>
      <c r="AS1728" s="58">
        <v>0</v>
      </c>
      <c r="AT1728" s="58">
        <v>0</v>
      </c>
      <c r="AU1728" s="58">
        <v>0</v>
      </c>
      <c r="AV1728" s="58">
        <v>1853.8305395705499</v>
      </c>
      <c r="AW1728" s="58">
        <v>7543.1305395705504</v>
      </c>
      <c r="AX1728" s="58">
        <v>2244.5700000000002</v>
      </c>
      <c r="AY1728" s="58">
        <v>6733.71</v>
      </c>
      <c r="AZ1728" s="58">
        <v>8978.2800000000007</v>
      </c>
      <c r="BA1728" s="58">
        <v>-19332.156262203898</v>
      </c>
    </row>
    <row r="1729" spans="1:53">
      <c r="A1729" s="56">
        <v>202410</v>
      </c>
      <c r="B1729" s="56" t="s">
        <v>532</v>
      </c>
      <c r="C1729" s="56" t="s">
        <v>234</v>
      </c>
      <c r="D1729" s="56" t="s">
        <v>233</v>
      </c>
      <c r="E1729" s="62" t="str">
        <f>VLOOKUP(C1729,'[2]2024年门店-截止10.31'!A:C,3,0)</f>
        <v>营业</v>
      </c>
      <c r="F1729" s="63">
        <f>VLOOKUP(C1729,[2]面积!A:B,2,0)</f>
        <v>39</v>
      </c>
      <c r="G1729" s="57" t="str">
        <f>IF(OR(E1729="营业",E1729="装修中"),VLOOKUP(C1729,[2]当前组织架构!C:H,6,0),"")</f>
        <v>江远洋</v>
      </c>
      <c r="H1729" s="57" t="str">
        <f>IF(OR(E1729="营业",E1729="装修中"),VLOOKUP(C1729,[2]当前组织架构!C:H,5,0),"")</f>
        <v>郭静</v>
      </c>
      <c r="I1729" s="58">
        <v>117796.06</v>
      </c>
      <c r="J1729" s="58">
        <v>3430.95</v>
      </c>
      <c r="K1729" s="58">
        <v>114365.11</v>
      </c>
      <c r="L1729" s="58">
        <v>6121.15</v>
      </c>
      <c r="M1729" s="58">
        <v>6304.27</v>
      </c>
      <c r="N1729" s="58">
        <v>6162.87</v>
      </c>
      <c r="O1729" s="58">
        <v>17454.87</v>
      </c>
      <c r="P1729" s="58">
        <v>0</v>
      </c>
      <c r="Q1729" s="58">
        <v>-67.237496618939403</v>
      </c>
      <c r="R1729" s="58">
        <v>35975.922503381102</v>
      </c>
      <c r="S1729" s="58">
        <v>12624.043060829699</v>
      </c>
      <c r="T1729" s="58">
        <v>0</v>
      </c>
      <c r="U1729" s="58">
        <v>1114.05</v>
      </c>
      <c r="V1729" s="58">
        <v>49714.015564210698</v>
      </c>
      <c r="W1729" s="58">
        <v>64651.094435789302</v>
      </c>
      <c r="X1729" s="58">
        <v>20323.39</v>
      </c>
      <c r="Y1729" s="58">
        <v>4982.76</v>
      </c>
      <c r="Z1729" s="58">
        <v>2282.98</v>
      </c>
      <c r="AA1729" s="58">
        <v>5232.72</v>
      </c>
      <c r="AB1729" s="58">
        <v>457.40792452829999</v>
      </c>
      <c r="AC1729" s="58">
        <v>0</v>
      </c>
      <c r="AD1729" s="58">
        <v>33279.257924528298</v>
      </c>
      <c r="AE1729" s="58">
        <v>2504.42</v>
      </c>
      <c r="AF1729" s="58">
        <v>0</v>
      </c>
      <c r="AG1729" s="58">
        <v>216.45</v>
      </c>
      <c r="AH1729" s="58">
        <v>200</v>
      </c>
      <c r="AI1729" s="58">
        <v>915.18</v>
      </c>
      <c r="AJ1729" s="58">
        <v>34</v>
      </c>
      <c r="AK1729" s="58">
        <v>26.34</v>
      </c>
      <c r="AL1729" s="58">
        <v>0</v>
      </c>
      <c r="AM1729" s="58">
        <v>1572.12</v>
      </c>
      <c r="AN1729" s="58">
        <v>738.88</v>
      </c>
      <c r="AO1729" s="58">
        <v>353.29</v>
      </c>
      <c r="AP1729" s="58">
        <v>0</v>
      </c>
      <c r="AQ1729" s="58">
        <v>0</v>
      </c>
      <c r="AR1729" s="58">
        <v>0</v>
      </c>
      <c r="AS1729" s="58">
        <v>0</v>
      </c>
      <c r="AT1729" s="58">
        <v>0</v>
      </c>
      <c r="AU1729" s="58">
        <v>0</v>
      </c>
      <c r="AV1729" s="58">
        <v>1617.5964690048399</v>
      </c>
      <c r="AW1729" s="58">
        <v>8178.2764690048398</v>
      </c>
      <c r="AX1729" s="58">
        <v>12657.94</v>
      </c>
      <c r="AY1729" s="58">
        <v>2730</v>
      </c>
      <c r="AZ1729" s="58">
        <v>15387.94</v>
      </c>
      <c r="BA1729" s="58">
        <v>7805.6200422561697</v>
      </c>
    </row>
    <row r="1730" spans="1:53">
      <c r="A1730" s="56">
        <v>202410</v>
      </c>
      <c r="B1730" s="56" t="s">
        <v>532</v>
      </c>
      <c r="C1730" s="56" t="s">
        <v>236</v>
      </c>
      <c r="D1730" s="56" t="s">
        <v>235</v>
      </c>
      <c r="E1730" s="62" t="str">
        <f>VLOOKUP(C1730,'[2]2024年门店-截止10.31'!A:C,3,0)</f>
        <v>营业</v>
      </c>
      <c r="F1730" s="63">
        <f>VLOOKUP(C1730,[2]面积!A:B,2,0)</f>
        <v>65</v>
      </c>
      <c r="G1730" s="57" t="str">
        <f>IF(OR(E1730="营业",E1730="装修中"),VLOOKUP(C1730,[2]当前组织架构!C:H,6,0),"")</f>
        <v>江远洋</v>
      </c>
      <c r="H1730" s="57" t="str">
        <f>IF(OR(E1730="营业",E1730="装修中"),VLOOKUP(C1730,[2]当前组织架构!C:H,5,0),"")</f>
        <v>郭静</v>
      </c>
      <c r="I1730" s="58">
        <v>155180.71</v>
      </c>
      <c r="J1730" s="58">
        <v>4519.8299999999899</v>
      </c>
      <c r="K1730" s="58">
        <v>150660.88</v>
      </c>
      <c r="L1730" s="58">
        <v>7852.7</v>
      </c>
      <c r="M1730" s="58">
        <v>5953.53</v>
      </c>
      <c r="N1730" s="58">
        <v>5869.9</v>
      </c>
      <c r="O1730" s="58">
        <v>20706.11</v>
      </c>
      <c r="P1730" s="58">
        <v>0</v>
      </c>
      <c r="Q1730" s="58">
        <v>-75.331927762859905</v>
      </c>
      <c r="R1730" s="58">
        <v>40306.9080722371</v>
      </c>
      <c r="S1730" s="58">
        <v>14681.9678008052</v>
      </c>
      <c r="T1730" s="58">
        <v>0</v>
      </c>
      <c r="U1730" s="58">
        <v>1120.6199999999999</v>
      </c>
      <c r="V1730" s="58">
        <v>56109.495873042302</v>
      </c>
      <c r="W1730" s="58">
        <v>94551.384126957695</v>
      </c>
      <c r="X1730" s="58">
        <v>21935.73</v>
      </c>
      <c r="Y1730" s="58">
        <v>5917.28</v>
      </c>
      <c r="Z1730" s="58">
        <v>1380.2</v>
      </c>
      <c r="AA1730" s="58">
        <v>5188.32</v>
      </c>
      <c r="AB1730" s="58">
        <v>461.42264150942998</v>
      </c>
      <c r="AC1730" s="58">
        <v>0</v>
      </c>
      <c r="AD1730" s="58">
        <v>34882.952641509401</v>
      </c>
      <c r="AE1730" s="58">
        <v>4164.93</v>
      </c>
      <c r="AF1730" s="58">
        <v>0</v>
      </c>
      <c r="AG1730" s="58">
        <v>295.47000000000003</v>
      </c>
      <c r="AH1730" s="58">
        <v>160</v>
      </c>
      <c r="AI1730" s="58">
        <v>363.89</v>
      </c>
      <c r="AJ1730" s="58">
        <v>82</v>
      </c>
      <c r="AK1730" s="58">
        <v>23.14</v>
      </c>
      <c r="AL1730" s="58">
        <v>0</v>
      </c>
      <c r="AM1730" s="58">
        <v>1083.68</v>
      </c>
      <c r="AN1730" s="58">
        <v>995.38</v>
      </c>
      <c r="AO1730" s="58">
        <v>628.04</v>
      </c>
      <c r="AP1730" s="58">
        <v>0</v>
      </c>
      <c r="AQ1730" s="58">
        <v>0</v>
      </c>
      <c r="AR1730" s="58">
        <v>0</v>
      </c>
      <c r="AS1730" s="58">
        <v>0</v>
      </c>
      <c r="AT1730" s="58">
        <v>0</v>
      </c>
      <c r="AU1730" s="58">
        <v>0</v>
      </c>
      <c r="AV1730" s="58">
        <v>1617.5964690048399</v>
      </c>
      <c r="AW1730" s="58">
        <v>9414.1264690048392</v>
      </c>
      <c r="AX1730" s="58">
        <v>19500</v>
      </c>
      <c r="AY1730" s="58">
        <v>5824.06</v>
      </c>
      <c r="AZ1730" s="58">
        <v>25324.06</v>
      </c>
      <c r="BA1730" s="58">
        <v>24930.245016443499</v>
      </c>
    </row>
    <row r="1731" spans="1:53">
      <c r="A1731" s="56">
        <v>202410</v>
      </c>
      <c r="B1731" s="56" t="s">
        <v>532</v>
      </c>
      <c r="C1731" s="56" t="s">
        <v>238</v>
      </c>
      <c r="D1731" s="56" t="s">
        <v>237</v>
      </c>
      <c r="E1731" s="62" t="str">
        <f>VLOOKUP(C1731,'[2]2024年门店-截止10.31'!A:C,3,0)</f>
        <v>营业</v>
      </c>
      <c r="F1731" s="63">
        <f>VLOOKUP(C1731,[2]面积!A:B,2,0)</f>
        <v>65</v>
      </c>
      <c r="G1731" s="57" t="str">
        <f>IF(OR(E1731="营业",E1731="装修中"),VLOOKUP(C1731,[2]当前组织架构!C:H,6,0),"")</f>
        <v>江远洋</v>
      </c>
      <c r="H1731" s="57" t="str">
        <f>IF(OR(E1731="营业",E1731="装修中"),VLOOKUP(C1731,[2]当前组织架构!C:H,5,0),"")</f>
        <v>郭静</v>
      </c>
      <c r="I1731" s="58">
        <v>122306.35</v>
      </c>
      <c r="J1731" s="58">
        <v>3562.3200000000102</v>
      </c>
      <c r="K1731" s="58">
        <v>118744.03</v>
      </c>
      <c r="L1731" s="58">
        <v>6432.55</v>
      </c>
      <c r="M1731" s="58">
        <v>4959.6899999999996</v>
      </c>
      <c r="N1731" s="58">
        <v>4621.0200000000004</v>
      </c>
      <c r="O1731" s="58">
        <v>15470.69</v>
      </c>
      <c r="P1731" s="58">
        <v>0</v>
      </c>
      <c r="Q1731" s="58">
        <v>-58.732419179557503</v>
      </c>
      <c r="R1731" s="58">
        <v>31425.217580820401</v>
      </c>
      <c r="S1731" s="58">
        <v>11131.9007263066</v>
      </c>
      <c r="T1731" s="58">
        <v>0</v>
      </c>
      <c r="U1731" s="58">
        <v>4525.03</v>
      </c>
      <c r="V1731" s="58">
        <v>47082.1483071271</v>
      </c>
      <c r="W1731" s="58">
        <v>71661.881692872907</v>
      </c>
      <c r="X1731" s="58">
        <v>14423.41</v>
      </c>
      <c r="Y1731" s="58">
        <v>4841.97</v>
      </c>
      <c r="Z1731" s="58">
        <v>780.4</v>
      </c>
      <c r="AA1731" s="58">
        <v>4070.81</v>
      </c>
      <c r="AB1731" s="58">
        <v>333.70226415093998</v>
      </c>
      <c r="AC1731" s="58">
        <v>0</v>
      </c>
      <c r="AD1731" s="58">
        <v>24450.292264150899</v>
      </c>
      <c r="AE1731" s="58">
        <v>3131.7</v>
      </c>
      <c r="AF1731" s="58">
        <v>0</v>
      </c>
      <c r="AG1731" s="58">
        <v>553.15</v>
      </c>
      <c r="AH1731" s="58">
        <v>214.2</v>
      </c>
      <c r="AI1731" s="58">
        <v>100</v>
      </c>
      <c r="AJ1731" s="58">
        <v>108.01</v>
      </c>
      <c r="AK1731" s="58">
        <v>39.770000000000003</v>
      </c>
      <c r="AL1731" s="58">
        <v>0</v>
      </c>
      <c r="AM1731" s="58">
        <v>923.96</v>
      </c>
      <c r="AN1731" s="58">
        <v>738.88</v>
      </c>
      <c r="AO1731" s="58">
        <v>446.4</v>
      </c>
      <c r="AP1731" s="58">
        <v>0</v>
      </c>
      <c r="AQ1731" s="58">
        <v>0</v>
      </c>
      <c r="AR1731" s="58">
        <v>0</v>
      </c>
      <c r="AS1731" s="58">
        <v>0</v>
      </c>
      <c r="AT1731" s="58">
        <v>0</v>
      </c>
      <c r="AU1731" s="58">
        <v>0</v>
      </c>
      <c r="AV1731" s="58">
        <v>1617.5964690048399</v>
      </c>
      <c r="AW1731" s="58">
        <v>7873.6664690048401</v>
      </c>
      <c r="AX1731" s="58">
        <v>18850</v>
      </c>
      <c r="AY1731" s="58">
        <v>4550</v>
      </c>
      <c r="AZ1731" s="58">
        <v>23400</v>
      </c>
      <c r="BA1731" s="58">
        <v>15937.9229597172</v>
      </c>
    </row>
    <row r="1732" spans="1:53">
      <c r="A1732" s="56">
        <v>202410</v>
      </c>
      <c r="B1732" s="56" t="s">
        <v>532</v>
      </c>
      <c r="C1732" s="56" t="s">
        <v>240</v>
      </c>
      <c r="D1732" s="56" t="s">
        <v>239</v>
      </c>
      <c r="E1732" s="62" t="str">
        <f>VLOOKUP(C1732,'[2]2024年门店-截止10.31'!A:C,3,0)</f>
        <v>已闭店</v>
      </c>
      <c r="F1732" s="63">
        <f>VLOOKUP(C1732,[2]面积!A:B,2,0)</f>
        <v>56</v>
      </c>
      <c r="G1732" s="57" t="str">
        <f>IF(OR(E1732="营业",E1732="装修中"),VLOOKUP(C1732,[2]当前组织架构!C:H,6,0),"")</f>
        <v/>
      </c>
      <c r="H1732" s="57" t="str">
        <f>IF(OR(E1732="营业",E1732="装修中"),VLOOKUP(C1732,[2]当前组织架构!C:H,5,0),"")</f>
        <v/>
      </c>
      <c r="I1732" s="58">
        <v>37264.25</v>
      </c>
      <c r="J1732" s="58">
        <v>1085.3699999999999</v>
      </c>
      <c r="K1732" s="58">
        <v>36178.879999999997</v>
      </c>
      <c r="L1732" s="58">
        <v>1649.29</v>
      </c>
      <c r="M1732" s="58">
        <v>1369.03</v>
      </c>
      <c r="N1732" s="58">
        <v>1392.45</v>
      </c>
      <c r="O1732" s="58">
        <v>5235.1400000000003</v>
      </c>
      <c r="P1732" s="58">
        <v>0</v>
      </c>
      <c r="Q1732" s="58">
        <v>-17.9941725700963</v>
      </c>
      <c r="R1732" s="58">
        <v>9627.9158274299007</v>
      </c>
      <c r="S1732" s="58">
        <v>3642.3445673824699</v>
      </c>
      <c r="T1732" s="58">
        <v>0</v>
      </c>
      <c r="U1732" s="58">
        <v>3161.15</v>
      </c>
      <c r="V1732" s="58">
        <v>16431.410394812399</v>
      </c>
      <c r="W1732" s="58">
        <v>19747.469605187602</v>
      </c>
      <c r="X1732" s="58">
        <v>2296.38</v>
      </c>
      <c r="Y1732" s="58">
        <v>910.34</v>
      </c>
      <c r="Z1732" s="58">
        <v>0</v>
      </c>
      <c r="AA1732" s="58">
        <v>2853.76</v>
      </c>
      <c r="AB1732" s="58">
        <v>151.42528301886799</v>
      </c>
      <c r="AC1732" s="58">
        <v>0</v>
      </c>
      <c r="AD1732" s="58">
        <v>6211.9052830188703</v>
      </c>
      <c r="AE1732" s="58">
        <v>2892</v>
      </c>
      <c r="AF1732" s="58">
        <v>0</v>
      </c>
      <c r="AG1732" s="58">
        <v>28</v>
      </c>
      <c r="AH1732" s="58">
        <v>243</v>
      </c>
      <c r="AI1732" s="58">
        <v>335</v>
      </c>
      <c r="AJ1732" s="58">
        <v>0</v>
      </c>
      <c r="AK1732" s="58">
        <v>272.20999999999998</v>
      </c>
      <c r="AL1732" s="58">
        <v>0</v>
      </c>
      <c r="AM1732" s="58">
        <v>60.96</v>
      </c>
      <c r="AN1732" s="58">
        <v>1516.98</v>
      </c>
      <c r="AO1732" s="58">
        <v>123.99</v>
      </c>
      <c r="AP1732" s="58">
        <v>0</v>
      </c>
      <c r="AQ1732" s="58">
        <v>0</v>
      </c>
      <c r="AR1732" s="58">
        <v>0</v>
      </c>
      <c r="AS1732" s="58">
        <v>0</v>
      </c>
      <c r="AT1732" s="58">
        <v>0</v>
      </c>
      <c r="AU1732" s="58">
        <v>0</v>
      </c>
      <c r="AV1732" s="58">
        <v>1617.5964690048399</v>
      </c>
      <c r="AW1732" s="58">
        <v>7089.7364690048398</v>
      </c>
      <c r="AX1732" s="58">
        <v>7966.45</v>
      </c>
      <c r="AY1732" s="58">
        <v>3196.43</v>
      </c>
      <c r="AZ1732" s="58">
        <v>11162.88</v>
      </c>
      <c r="BA1732" s="58">
        <v>-4717.0521468361103</v>
      </c>
    </row>
    <row r="1733" spans="1:53">
      <c r="A1733" s="56">
        <v>202410</v>
      </c>
      <c r="B1733" s="56" t="s">
        <v>532</v>
      </c>
      <c r="C1733" s="56" t="s">
        <v>242</v>
      </c>
      <c r="D1733" s="56" t="s">
        <v>241</v>
      </c>
      <c r="E1733" s="62" t="str">
        <f>VLOOKUP(C1733,'[2]2024年门店-截止10.31'!A:C,3,0)</f>
        <v>营业</v>
      </c>
      <c r="F1733" s="63">
        <f>VLOOKUP(C1733,[2]面积!A:B,2,0)</f>
        <v>60.46</v>
      </c>
      <c r="G1733" s="57" t="str">
        <f>IF(OR(E1733="营业",E1733="装修中"),VLOOKUP(C1733,[2]当前组织架构!C:H,6,0),"")</f>
        <v>江远洋</v>
      </c>
      <c r="H1733" s="57" t="str">
        <f>IF(OR(E1733="营业",E1733="装修中"),VLOOKUP(C1733,[2]当前组织架构!C:H,5,0),"")</f>
        <v>郭静</v>
      </c>
      <c r="I1733" s="58">
        <v>142420.87</v>
      </c>
      <c r="J1733" s="58">
        <v>4148.1799999999903</v>
      </c>
      <c r="K1733" s="58">
        <v>138272.69</v>
      </c>
      <c r="L1733" s="58">
        <v>7505.29</v>
      </c>
      <c r="M1733" s="58">
        <v>6836.71</v>
      </c>
      <c r="N1733" s="58">
        <v>6215.53</v>
      </c>
      <c r="O1733" s="58">
        <v>20070.89</v>
      </c>
      <c r="P1733" s="58">
        <v>0</v>
      </c>
      <c r="Q1733" s="58">
        <v>-75.791169597306407</v>
      </c>
      <c r="R1733" s="58">
        <v>40552.628830402697</v>
      </c>
      <c r="S1733" s="58">
        <v>14415.1099745142</v>
      </c>
      <c r="T1733" s="58">
        <v>0</v>
      </c>
      <c r="U1733" s="58">
        <v>1100.92</v>
      </c>
      <c r="V1733" s="58">
        <v>56068.658804916799</v>
      </c>
      <c r="W1733" s="58">
        <v>82204.031195083197</v>
      </c>
      <c r="X1733" s="58">
        <v>19105.75</v>
      </c>
      <c r="Y1733" s="58">
        <v>7789.88</v>
      </c>
      <c r="Z1733" s="58">
        <v>1564.34</v>
      </c>
      <c r="AA1733" s="58">
        <v>3931.04</v>
      </c>
      <c r="AB1733" s="58">
        <v>368.57018867925001</v>
      </c>
      <c r="AC1733" s="58">
        <v>0</v>
      </c>
      <c r="AD1733" s="58">
        <v>32759.580188679302</v>
      </c>
      <c r="AE1733" s="58">
        <v>4571.97</v>
      </c>
      <c r="AF1733" s="58">
        <v>0</v>
      </c>
      <c r="AG1733" s="58">
        <v>123.33</v>
      </c>
      <c r="AH1733" s="58">
        <v>50</v>
      </c>
      <c r="AI1733" s="58">
        <v>535</v>
      </c>
      <c r="AJ1733" s="58">
        <v>108.03</v>
      </c>
      <c r="AK1733" s="58">
        <v>37.090000000000003</v>
      </c>
      <c r="AL1733" s="58">
        <v>0</v>
      </c>
      <c r="AM1733" s="58">
        <v>1526.64</v>
      </c>
      <c r="AN1733" s="58">
        <v>774.88</v>
      </c>
      <c r="AO1733" s="58">
        <v>741.49</v>
      </c>
      <c r="AP1733" s="58">
        <v>0</v>
      </c>
      <c r="AQ1733" s="58">
        <v>0</v>
      </c>
      <c r="AR1733" s="58">
        <v>0</v>
      </c>
      <c r="AS1733" s="58">
        <v>0</v>
      </c>
      <c r="AT1733" s="58">
        <v>0</v>
      </c>
      <c r="AU1733" s="58">
        <v>0</v>
      </c>
      <c r="AV1733" s="58">
        <v>1617.5964690048399</v>
      </c>
      <c r="AW1733" s="58">
        <v>10086.026469004801</v>
      </c>
      <c r="AX1733" s="58">
        <v>16120.9</v>
      </c>
      <c r="AY1733" s="58">
        <v>828</v>
      </c>
      <c r="AZ1733" s="58">
        <v>16948.900000000001</v>
      </c>
      <c r="BA1733" s="58">
        <v>22409.524537399098</v>
      </c>
    </row>
    <row r="1734" spans="1:53">
      <c r="A1734" s="56">
        <v>202410</v>
      </c>
      <c r="B1734" s="56" t="s">
        <v>532</v>
      </c>
      <c r="C1734" s="56" t="s">
        <v>244</v>
      </c>
      <c r="D1734" s="56" t="s">
        <v>243</v>
      </c>
      <c r="E1734" s="62" t="str">
        <f>VLOOKUP(C1734,'[2]2024年门店-截止10.31'!A:C,3,0)</f>
        <v>营业</v>
      </c>
      <c r="F1734" s="63">
        <f>VLOOKUP(C1734,[2]面积!A:B,2,0)</f>
        <v>69.319999999999993</v>
      </c>
      <c r="G1734" s="57" t="str">
        <f>IF(OR(E1734="营业",E1734="装修中"),VLOOKUP(C1734,[2]当前组织架构!C:H,6,0),"")</f>
        <v>江远洋</v>
      </c>
      <c r="H1734" s="57" t="str">
        <f>IF(OR(E1734="营业",E1734="装修中"),VLOOKUP(C1734,[2]当前组织架构!C:H,5,0),"")</f>
        <v>郭静</v>
      </c>
      <c r="I1734" s="58">
        <v>116087.14</v>
      </c>
      <c r="J1734" s="58">
        <v>3381.1799999999898</v>
      </c>
      <c r="K1734" s="58">
        <v>112705.96</v>
      </c>
      <c r="L1734" s="58">
        <v>6007.51</v>
      </c>
      <c r="M1734" s="58">
        <v>4976.72</v>
      </c>
      <c r="N1734" s="58">
        <v>3730.53</v>
      </c>
      <c r="O1734" s="58">
        <v>15112.43</v>
      </c>
      <c r="P1734" s="58">
        <v>0</v>
      </c>
      <c r="Q1734" s="58">
        <v>-55.641780209544997</v>
      </c>
      <c r="R1734" s="58">
        <v>29771.5482197905</v>
      </c>
      <c r="S1734" s="58">
        <v>10759.4514887729</v>
      </c>
      <c r="T1734" s="58">
        <v>0</v>
      </c>
      <c r="U1734" s="58">
        <v>1136.56</v>
      </c>
      <c r="V1734" s="58">
        <v>41667.559708563298</v>
      </c>
      <c r="W1734" s="58">
        <v>71038.400291436701</v>
      </c>
      <c r="X1734" s="58">
        <v>16598.27</v>
      </c>
      <c r="Y1734" s="58">
        <v>6072.97</v>
      </c>
      <c r="Z1734" s="58">
        <v>353.18</v>
      </c>
      <c r="AA1734" s="58">
        <v>3025.76</v>
      </c>
      <c r="AB1734" s="58">
        <v>263.81547169811</v>
      </c>
      <c r="AC1734" s="58">
        <v>0</v>
      </c>
      <c r="AD1734" s="58">
        <v>26313.995471698101</v>
      </c>
      <c r="AE1734" s="58">
        <v>3045.03</v>
      </c>
      <c r="AF1734" s="58">
        <v>0</v>
      </c>
      <c r="AG1734" s="58">
        <v>1203.3399999999999</v>
      </c>
      <c r="AH1734" s="58">
        <v>180.35</v>
      </c>
      <c r="AI1734" s="58">
        <v>740</v>
      </c>
      <c r="AJ1734" s="58">
        <v>54</v>
      </c>
      <c r="AK1734" s="58">
        <v>35.18</v>
      </c>
      <c r="AL1734" s="58">
        <v>0</v>
      </c>
      <c r="AM1734" s="58">
        <v>808.65</v>
      </c>
      <c r="AN1734" s="58">
        <v>738.88</v>
      </c>
      <c r="AO1734" s="58">
        <v>555.12</v>
      </c>
      <c r="AP1734" s="58">
        <v>0</v>
      </c>
      <c r="AQ1734" s="58">
        <v>0</v>
      </c>
      <c r="AR1734" s="58">
        <v>0</v>
      </c>
      <c r="AS1734" s="58">
        <v>0</v>
      </c>
      <c r="AT1734" s="58">
        <v>0</v>
      </c>
      <c r="AU1734" s="58">
        <v>0</v>
      </c>
      <c r="AV1734" s="58">
        <v>1617.5964690048399</v>
      </c>
      <c r="AW1734" s="58">
        <v>8978.1464690048397</v>
      </c>
      <c r="AX1734" s="58">
        <v>15173.92</v>
      </c>
      <c r="AY1734" s="58">
        <v>6254.11</v>
      </c>
      <c r="AZ1734" s="58">
        <v>21428.03</v>
      </c>
      <c r="BA1734" s="58">
        <v>14318.2283507338</v>
      </c>
    </row>
    <row r="1735" spans="1:53">
      <c r="A1735" s="56">
        <v>202410</v>
      </c>
      <c r="B1735" s="56" t="s">
        <v>532</v>
      </c>
      <c r="C1735" s="56" t="s">
        <v>246</v>
      </c>
      <c r="D1735" s="56" t="s">
        <v>245</v>
      </c>
      <c r="E1735" s="62" t="str">
        <f>VLOOKUP(C1735,'[2]2024年门店-截止10.31'!A:C,3,0)</f>
        <v>营业</v>
      </c>
      <c r="F1735" s="63">
        <f>VLOOKUP(C1735,[2]面积!A:B,2,0)</f>
        <v>30</v>
      </c>
      <c r="G1735" s="57" t="str">
        <f>IF(OR(E1735="营业",E1735="装修中"),VLOOKUP(C1735,[2]当前组织架构!C:H,6,0),"")</f>
        <v>江远洋</v>
      </c>
      <c r="H1735" s="57" t="str">
        <f>IF(OR(E1735="营业",E1735="装修中"),VLOOKUP(C1735,[2]当前组织架构!C:H,5,0),"")</f>
        <v>郭静</v>
      </c>
      <c r="I1735" s="58">
        <v>123236.91</v>
      </c>
      <c r="J1735" s="58">
        <v>3589.42</v>
      </c>
      <c r="K1735" s="58">
        <v>119647.49</v>
      </c>
      <c r="L1735" s="58">
        <v>7285.8</v>
      </c>
      <c r="M1735" s="58">
        <v>4912.1000000000004</v>
      </c>
      <c r="N1735" s="58">
        <v>3564.07</v>
      </c>
      <c r="O1735" s="58">
        <v>15952.31</v>
      </c>
      <c r="P1735" s="58">
        <v>0</v>
      </c>
      <c r="Q1735" s="58">
        <v>-59.162093286828799</v>
      </c>
      <c r="R1735" s="58">
        <v>31655.1179067132</v>
      </c>
      <c r="S1735" s="58">
        <v>11385.771239559601</v>
      </c>
      <c r="T1735" s="58">
        <v>0</v>
      </c>
      <c r="U1735" s="58">
        <v>1115.93</v>
      </c>
      <c r="V1735" s="58">
        <v>44156.819146272799</v>
      </c>
      <c r="W1735" s="58">
        <v>75490.670853727206</v>
      </c>
      <c r="X1735" s="58">
        <v>21780.44</v>
      </c>
      <c r="Y1735" s="58">
        <v>7419.83</v>
      </c>
      <c r="Z1735" s="58">
        <v>324.27</v>
      </c>
      <c r="AA1735" s="58">
        <v>5083.72</v>
      </c>
      <c r="AB1735" s="58">
        <v>455.26490566038001</v>
      </c>
      <c r="AC1735" s="58">
        <v>0</v>
      </c>
      <c r="AD1735" s="58">
        <v>35063.524905660401</v>
      </c>
      <c r="AE1735" s="58">
        <v>4200</v>
      </c>
      <c r="AF1735" s="58">
        <v>0</v>
      </c>
      <c r="AG1735" s="58">
        <v>198.37</v>
      </c>
      <c r="AH1735" s="58">
        <v>269.55</v>
      </c>
      <c r="AI1735" s="58">
        <v>380</v>
      </c>
      <c r="AJ1735" s="58">
        <v>604.03</v>
      </c>
      <c r="AK1735" s="58">
        <v>26.87</v>
      </c>
      <c r="AL1735" s="58">
        <v>0</v>
      </c>
      <c r="AM1735" s="58">
        <v>630.25</v>
      </c>
      <c r="AN1735" s="58">
        <v>856.88</v>
      </c>
      <c r="AO1735" s="58">
        <v>471.55</v>
      </c>
      <c r="AP1735" s="58">
        <v>0</v>
      </c>
      <c r="AQ1735" s="58">
        <v>0</v>
      </c>
      <c r="AR1735" s="58">
        <v>0</v>
      </c>
      <c r="AS1735" s="58">
        <v>0</v>
      </c>
      <c r="AT1735" s="58">
        <v>0</v>
      </c>
      <c r="AU1735" s="58">
        <v>0</v>
      </c>
      <c r="AV1735" s="58">
        <v>1617.5964690048399</v>
      </c>
      <c r="AW1735" s="58">
        <v>9255.0964690048404</v>
      </c>
      <c r="AX1735" s="58">
        <v>20274</v>
      </c>
      <c r="AY1735" s="58">
        <v>1050</v>
      </c>
      <c r="AZ1735" s="58">
        <v>21324</v>
      </c>
      <c r="BA1735" s="58">
        <v>9848.0494790619596</v>
      </c>
    </row>
    <row r="1736" spans="1:53">
      <c r="A1736" s="56">
        <v>202410</v>
      </c>
      <c r="B1736" s="56" t="s">
        <v>528</v>
      </c>
      <c r="C1736" s="56" t="s">
        <v>250</v>
      </c>
      <c r="D1736" s="56" t="s">
        <v>249</v>
      </c>
      <c r="E1736" s="62" t="str">
        <f>VLOOKUP(C1736,'[2]2024年门店-截止10.31'!A:C,3,0)</f>
        <v>营业</v>
      </c>
      <c r="F1736" s="63">
        <f>VLOOKUP(C1736,[2]面积!A:B,2,0)</f>
        <v>101.71</v>
      </c>
      <c r="G1736" s="57" t="str">
        <f>IF(OR(E1736="营业",E1736="装修中"),VLOOKUP(C1736,[2]当前组织架构!C:H,6,0),"")</f>
        <v>戴斌</v>
      </c>
      <c r="H1736" s="57" t="str">
        <f>IF(OR(E1736="营业",E1736="装修中"),VLOOKUP(C1736,[2]当前组织架构!C:H,5,0),"")</f>
        <v>王炎根</v>
      </c>
      <c r="I1736" s="58">
        <v>118489.39</v>
      </c>
      <c r="J1736" s="58">
        <v>6706.95</v>
      </c>
      <c r="K1736" s="58">
        <v>111782.44</v>
      </c>
      <c r="L1736" s="58">
        <v>5279.39</v>
      </c>
      <c r="M1736" s="58">
        <v>5720.09</v>
      </c>
      <c r="N1736" s="58">
        <v>3323.9</v>
      </c>
      <c r="O1736" s="58">
        <v>15645.82</v>
      </c>
      <c r="P1736" s="58">
        <v>0</v>
      </c>
      <c r="Q1736" s="58">
        <v>-8.3225515874456502</v>
      </c>
      <c r="R1736" s="58">
        <v>29960.877448412499</v>
      </c>
      <c r="S1736" s="58">
        <v>6688.4963754720402</v>
      </c>
      <c r="T1736" s="58">
        <v>0</v>
      </c>
      <c r="U1736" s="58">
        <v>2066.31</v>
      </c>
      <c r="V1736" s="58">
        <v>38715.683823884603</v>
      </c>
      <c r="W1736" s="58">
        <v>73066.756176115407</v>
      </c>
      <c r="X1736" s="58">
        <v>18200</v>
      </c>
      <c r="Y1736" s="58">
        <v>9490.02</v>
      </c>
      <c r="Z1736" s="58">
        <v>693.65</v>
      </c>
      <c r="AA1736" s="58">
        <v>6568.44</v>
      </c>
      <c r="AB1736" s="58">
        <v>487.58811320755001</v>
      </c>
      <c r="AC1736" s="58">
        <v>0</v>
      </c>
      <c r="AD1736" s="58">
        <v>35439.698113207603</v>
      </c>
      <c r="AE1736" s="58">
        <v>3200</v>
      </c>
      <c r="AF1736" s="58">
        <v>0</v>
      </c>
      <c r="AG1736" s="58">
        <v>105.12</v>
      </c>
      <c r="AH1736" s="58">
        <v>0</v>
      </c>
      <c r="AI1736" s="58">
        <v>0</v>
      </c>
      <c r="AJ1736" s="58">
        <v>0</v>
      </c>
      <c r="AK1736" s="58">
        <v>34.58</v>
      </c>
      <c r="AL1736" s="58">
        <v>0</v>
      </c>
      <c r="AM1736" s="58">
        <v>336.51</v>
      </c>
      <c r="AN1736" s="58">
        <v>738.88</v>
      </c>
      <c r="AO1736" s="58">
        <v>293.69</v>
      </c>
      <c r="AP1736" s="58">
        <v>0</v>
      </c>
      <c r="AQ1736" s="58">
        <v>0</v>
      </c>
      <c r="AR1736" s="58">
        <v>0</v>
      </c>
      <c r="AS1736" s="58">
        <v>0</v>
      </c>
      <c r="AT1736" s="58">
        <v>0</v>
      </c>
      <c r="AU1736" s="58">
        <v>0</v>
      </c>
      <c r="AV1736" s="58">
        <v>1843.8766393794399</v>
      </c>
      <c r="AW1736" s="58">
        <v>6552.6566393794401</v>
      </c>
      <c r="AX1736" s="58">
        <v>17301.352380952401</v>
      </c>
      <c r="AY1736" s="58">
        <v>4605.7358490566003</v>
      </c>
      <c r="AZ1736" s="58">
        <v>21907.088230009002</v>
      </c>
      <c r="BA1736" s="58">
        <v>9167.3131935193596</v>
      </c>
    </row>
    <row r="1737" spans="1:53">
      <c r="A1737" s="56">
        <v>202410</v>
      </c>
      <c r="B1737" s="56" t="s">
        <v>528</v>
      </c>
      <c r="C1737" s="56" t="s">
        <v>254</v>
      </c>
      <c r="D1737" s="56" t="s">
        <v>253</v>
      </c>
      <c r="E1737" s="62" t="str">
        <f>VLOOKUP(C1737,'[2]2024年门店-截止10.31'!A:C,3,0)</f>
        <v>营业</v>
      </c>
      <c r="F1737" s="63">
        <f>VLOOKUP(C1737,[2]面积!A:B,2,0)</f>
        <v>76</v>
      </c>
      <c r="G1737" s="57" t="str">
        <f>IF(OR(E1737="营业",E1737="装修中"),VLOOKUP(C1737,[2]当前组织架构!C:H,6,0),"")</f>
        <v>戴斌</v>
      </c>
      <c r="H1737" s="57" t="str">
        <f>IF(OR(E1737="营业",E1737="装修中"),VLOOKUP(C1737,[2]当前组织架构!C:H,5,0),"")</f>
        <v>王炎根</v>
      </c>
      <c r="I1737" s="58">
        <v>122972.15</v>
      </c>
      <c r="J1737" s="58">
        <v>6960.6899999999896</v>
      </c>
      <c r="K1737" s="58">
        <v>116011.46</v>
      </c>
      <c r="L1737" s="58">
        <v>6415.45</v>
      </c>
      <c r="M1737" s="58">
        <v>5343.31</v>
      </c>
      <c r="N1737" s="58">
        <v>4525.2</v>
      </c>
      <c r="O1737" s="58">
        <v>17161.57</v>
      </c>
      <c r="P1737" s="58">
        <v>0</v>
      </c>
      <c r="Q1737" s="58">
        <v>-9.2879405788096108</v>
      </c>
      <c r="R1737" s="58">
        <v>33436.242059421202</v>
      </c>
      <c r="S1737" s="58">
        <v>7375.17993797297</v>
      </c>
      <c r="T1737" s="58">
        <v>0</v>
      </c>
      <c r="U1737" s="58">
        <v>5411.59</v>
      </c>
      <c r="V1737" s="58">
        <v>46223.011997394198</v>
      </c>
      <c r="W1737" s="58">
        <v>69788.448002605801</v>
      </c>
      <c r="X1737" s="58">
        <v>20355</v>
      </c>
      <c r="Y1737" s="58">
        <v>7626.1</v>
      </c>
      <c r="Z1737" s="58">
        <v>998.3</v>
      </c>
      <c r="AA1737" s="58">
        <v>4943.26</v>
      </c>
      <c r="AB1737" s="58">
        <v>360.00981132074998</v>
      </c>
      <c r="AC1737" s="58">
        <v>0</v>
      </c>
      <c r="AD1737" s="58">
        <v>34282.669811320702</v>
      </c>
      <c r="AE1737" s="58">
        <v>4222.3</v>
      </c>
      <c r="AF1737" s="58">
        <v>0</v>
      </c>
      <c r="AG1737" s="58">
        <v>235.56</v>
      </c>
      <c r="AH1737" s="58">
        <v>312.01</v>
      </c>
      <c r="AI1737" s="58">
        <v>1010.31</v>
      </c>
      <c r="AJ1737" s="58">
        <v>134.51</v>
      </c>
      <c r="AK1737" s="58">
        <v>38.9</v>
      </c>
      <c r="AL1737" s="58">
        <v>0</v>
      </c>
      <c r="AM1737" s="58">
        <v>1049.25</v>
      </c>
      <c r="AN1737" s="58">
        <v>1217.19</v>
      </c>
      <c r="AO1737" s="58">
        <v>452.08</v>
      </c>
      <c r="AP1737" s="58">
        <v>0</v>
      </c>
      <c r="AQ1737" s="58">
        <v>0</v>
      </c>
      <c r="AR1737" s="58">
        <v>0</v>
      </c>
      <c r="AS1737" s="58">
        <v>0</v>
      </c>
      <c r="AT1737" s="58">
        <v>0</v>
      </c>
      <c r="AU1737" s="58">
        <v>0</v>
      </c>
      <c r="AV1737" s="58">
        <v>1843.8766393794399</v>
      </c>
      <c r="AW1737" s="58">
        <v>10515.9866393794</v>
      </c>
      <c r="AX1737" s="58">
        <v>24726.780952380999</v>
      </c>
      <c r="AY1737" s="58">
        <v>4361.6320754716999</v>
      </c>
      <c r="AZ1737" s="58">
        <v>29088.413027852701</v>
      </c>
      <c r="BA1737" s="58">
        <v>-4098.6214759470004</v>
      </c>
    </row>
    <row r="1738" spans="1:53">
      <c r="A1738" s="56">
        <v>202410</v>
      </c>
      <c r="B1738" s="56" t="s">
        <v>528</v>
      </c>
      <c r="C1738" s="56" t="s">
        <v>256</v>
      </c>
      <c r="D1738" s="56" t="s">
        <v>255</v>
      </c>
      <c r="E1738" s="62" t="str">
        <f>VLOOKUP(C1738,'[2]2024年门店-截止10.31'!A:C,3,0)</f>
        <v>营业</v>
      </c>
      <c r="F1738" s="63">
        <f>VLOOKUP(C1738,[2]面积!A:B,2,0)</f>
        <v>73</v>
      </c>
      <c r="G1738" s="57" t="str">
        <f>IF(OR(E1738="营业",E1738="装修中"),VLOOKUP(C1738,[2]当前组织架构!C:H,6,0),"")</f>
        <v>戴斌</v>
      </c>
      <c r="H1738" s="57" t="str">
        <f>IF(OR(E1738="营业",E1738="装修中"),VLOOKUP(C1738,[2]当前组织架构!C:H,5,0),"")</f>
        <v>王炎根</v>
      </c>
      <c r="I1738" s="58">
        <v>98257.3</v>
      </c>
      <c r="J1738" s="58">
        <v>5561.73</v>
      </c>
      <c r="K1738" s="58">
        <v>92695.57</v>
      </c>
      <c r="L1738" s="58">
        <v>5695.71</v>
      </c>
      <c r="M1738" s="58">
        <v>5143.28</v>
      </c>
      <c r="N1738" s="58">
        <v>3492.75</v>
      </c>
      <c r="O1738" s="58">
        <v>13987.21</v>
      </c>
      <c r="P1738" s="58">
        <v>0</v>
      </c>
      <c r="Q1738" s="58">
        <v>-7.8642713945415297</v>
      </c>
      <c r="R1738" s="58">
        <v>28311.0857286055</v>
      </c>
      <c r="S1738" s="58">
        <v>6082.6022673663001</v>
      </c>
      <c r="T1738" s="58">
        <v>0</v>
      </c>
      <c r="U1738" s="58">
        <v>10720.46</v>
      </c>
      <c r="V1738" s="58">
        <v>45114.147995971798</v>
      </c>
      <c r="W1738" s="58">
        <v>47581.422004028202</v>
      </c>
      <c r="X1738" s="58">
        <v>18202</v>
      </c>
      <c r="Y1738" s="58">
        <v>6730.06</v>
      </c>
      <c r="Z1738" s="58">
        <v>745.49</v>
      </c>
      <c r="AA1738" s="58">
        <v>4607.1899999999996</v>
      </c>
      <c r="AB1738" s="58">
        <v>1641.68226415094</v>
      </c>
      <c r="AC1738" s="58">
        <v>0</v>
      </c>
      <c r="AD1738" s="58">
        <v>31926.4222641509</v>
      </c>
      <c r="AE1738" s="58">
        <v>3424</v>
      </c>
      <c r="AF1738" s="58">
        <v>0</v>
      </c>
      <c r="AG1738" s="58">
        <v>194.63</v>
      </c>
      <c r="AH1738" s="58">
        <v>66.67</v>
      </c>
      <c r="AI1738" s="58">
        <v>65</v>
      </c>
      <c r="AJ1738" s="58">
        <v>0</v>
      </c>
      <c r="AK1738" s="58">
        <v>30.08</v>
      </c>
      <c r="AL1738" s="58">
        <v>0</v>
      </c>
      <c r="AM1738" s="58">
        <v>764.12</v>
      </c>
      <c r="AN1738" s="58">
        <v>767.18</v>
      </c>
      <c r="AO1738" s="58">
        <v>575.46</v>
      </c>
      <c r="AP1738" s="58">
        <v>0</v>
      </c>
      <c r="AQ1738" s="58">
        <v>0</v>
      </c>
      <c r="AR1738" s="58">
        <v>0</v>
      </c>
      <c r="AS1738" s="58">
        <v>0</v>
      </c>
      <c r="AT1738" s="58">
        <v>0</v>
      </c>
      <c r="AU1738" s="58">
        <v>0</v>
      </c>
      <c r="AV1738" s="58">
        <v>1843.8766393794399</v>
      </c>
      <c r="AW1738" s="58">
        <v>7731.0166393794398</v>
      </c>
      <c r="AX1738" s="58">
        <v>14256.342857142899</v>
      </c>
      <c r="AY1738" s="58">
        <v>3142.0754716981101</v>
      </c>
      <c r="AZ1738" s="58">
        <v>17398.418328840999</v>
      </c>
      <c r="BA1738" s="58">
        <v>-9474.4352283431508</v>
      </c>
    </row>
    <row r="1739" spans="1:53">
      <c r="A1739" s="56">
        <v>202410</v>
      </c>
      <c r="B1739" s="56" t="s">
        <v>528</v>
      </c>
      <c r="C1739" s="56" t="s">
        <v>258</v>
      </c>
      <c r="D1739" s="56" t="s">
        <v>257</v>
      </c>
      <c r="E1739" s="62" t="str">
        <f>VLOOKUP(C1739,'[2]2024年门店-截止10.31'!A:C,3,0)</f>
        <v>营业</v>
      </c>
      <c r="F1739" s="63">
        <f>VLOOKUP(C1739,[2]面积!A:B,2,0)</f>
        <v>60.05</v>
      </c>
      <c r="G1739" s="57" t="str">
        <f>IF(OR(E1739="营业",E1739="装修中"),VLOOKUP(C1739,[2]当前组织架构!C:H,6,0),"")</f>
        <v>江远洋</v>
      </c>
      <c r="H1739" s="57" t="str">
        <f>IF(OR(E1739="营业",E1739="装修中"),VLOOKUP(C1739,[2]当前组织架构!C:H,5,0),"")</f>
        <v>严彪</v>
      </c>
      <c r="I1739" s="58">
        <v>108225.56</v>
      </c>
      <c r="J1739" s="58">
        <v>6125.98</v>
      </c>
      <c r="K1739" s="58">
        <v>102099.58</v>
      </c>
      <c r="L1739" s="58">
        <v>5714</v>
      </c>
      <c r="M1739" s="58">
        <v>4295.07</v>
      </c>
      <c r="N1739" s="58">
        <v>3760.22</v>
      </c>
      <c r="O1739" s="58">
        <v>12771.79</v>
      </c>
      <c r="P1739" s="58">
        <v>0</v>
      </c>
      <c r="Q1739" s="58">
        <v>-7.37055068158383</v>
      </c>
      <c r="R1739" s="58">
        <v>26533.709449318401</v>
      </c>
      <c r="S1739" s="58">
        <v>5600.1924541836497</v>
      </c>
      <c r="T1739" s="58">
        <v>0</v>
      </c>
      <c r="U1739" s="58">
        <v>2017.67</v>
      </c>
      <c r="V1739" s="58">
        <v>34151.571903502103</v>
      </c>
      <c r="W1739" s="58">
        <v>67948.008096497899</v>
      </c>
      <c r="X1739" s="58">
        <v>19253.21</v>
      </c>
      <c r="Y1739" s="58">
        <v>4999.4799999999996</v>
      </c>
      <c r="Z1739" s="58">
        <v>1000</v>
      </c>
      <c r="AA1739" s="58">
        <v>1738.14</v>
      </c>
      <c r="AB1739" s="58">
        <v>2081.8596226415102</v>
      </c>
      <c r="AC1739" s="58">
        <v>0</v>
      </c>
      <c r="AD1739" s="58">
        <v>29072.689622641501</v>
      </c>
      <c r="AE1739" s="58">
        <v>6879.84</v>
      </c>
      <c r="AF1739" s="58">
        <v>6</v>
      </c>
      <c r="AG1739" s="58">
        <v>140.52000000000001</v>
      </c>
      <c r="AH1739" s="58">
        <v>299.20999999999998</v>
      </c>
      <c r="AI1739" s="58">
        <v>800</v>
      </c>
      <c r="AJ1739" s="58">
        <v>0</v>
      </c>
      <c r="AK1739" s="58">
        <v>50.98</v>
      </c>
      <c r="AL1739" s="58">
        <v>0</v>
      </c>
      <c r="AM1739" s="58">
        <v>540.91999999999996</v>
      </c>
      <c r="AN1739" s="58">
        <v>1607.34</v>
      </c>
      <c r="AO1739" s="58">
        <v>357.19</v>
      </c>
      <c r="AP1739" s="58">
        <v>0</v>
      </c>
      <c r="AQ1739" s="58">
        <v>2225</v>
      </c>
      <c r="AR1739" s="58">
        <v>0</v>
      </c>
      <c r="AS1739" s="58">
        <v>0</v>
      </c>
      <c r="AT1739" s="58">
        <v>0</v>
      </c>
      <c r="AU1739" s="58">
        <v>0</v>
      </c>
      <c r="AV1739" s="58">
        <v>2121.0647978458101</v>
      </c>
      <c r="AW1739" s="58">
        <v>15028.0647978458</v>
      </c>
      <c r="AX1739" s="58">
        <v>37853.333333333299</v>
      </c>
      <c r="AY1739" s="58">
        <v>7089.6226415094297</v>
      </c>
      <c r="AZ1739" s="58">
        <v>44942.955974842698</v>
      </c>
      <c r="BA1739" s="58">
        <v>-21095.7022988321</v>
      </c>
    </row>
    <row r="1740" spans="1:53">
      <c r="A1740" s="56">
        <v>202410</v>
      </c>
      <c r="B1740" s="56" t="s">
        <v>528</v>
      </c>
      <c r="C1740" s="56" t="s">
        <v>260</v>
      </c>
      <c r="D1740" s="56" t="s">
        <v>259</v>
      </c>
      <c r="E1740" s="62" t="str">
        <f>VLOOKUP(C1740,'[2]2024年门店-截止10.31'!A:C,3,0)</f>
        <v>营业</v>
      </c>
      <c r="F1740" s="63">
        <f>VLOOKUP(C1740,[2]面积!A:B,2,0)</f>
        <v>81.28</v>
      </c>
      <c r="G1740" s="57" t="str">
        <f>IF(OR(E1740="营业",E1740="装修中"),VLOOKUP(C1740,[2]当前组织架构!C:H,6,0),"")</f>
        <v>江远洋</v>
      </c>
      <c r="H1740" s="57" t="str">
        <f>IF(OR(E1740="营业",E1740="装修中"),VLOOKUP(C1740,[2]当前组织架构!C:H,5,0),"")</f>
        <v>严彪</v>
      </c>
      <c r="I1740" s="58">
        <v>78137.039999999994</v>
      </c>
      <c r="J1740" s="58">
        <v>4422.8499999999904</v>
      </c>
      <c r="K1740" s="58">
        <v>73714.19</v>
      </c>
      <c r="L1740" s="58">
        <v>4447.3999999999996</v>
      </c>
      <c r="M1740" s="58">
        <v>2849.7</v>
      </c>
      <c r="N1740" s="58">
        <v>3487.43</v>
      </c>
      <c r="O1740" s="58">
        <v>9765.5</v>
      </c>
      <c r="P1740" s="58">
        <v>0</v>
      </c>
      <c r="Q1740" s="58">
        <v>-5.7068151568462202</v>
      </c>
      <c r="R1740" s="58">
        <v>20544.323184843201</v>
      </c>
      <c r="S1740" s="58">
        <v>4299.3080862881898</v>
      </c>
      <c r="T1740" s="58">
        <v>0</v>
      </c>
      <c r="U1740" s="58">
        <v>2003.6</v>
      </c>
      <c r="V1740" s="58">
        <v>26847.231271131299</v>
      </c>
      <c r="W1740" s="58">
        <v>46866.958728868703</v>
      </c>
      <c r="X1740" s="58">
        <v>14202.74</v>
      </c>
      <c r="Y1740" s="58">
        <v>3620.96</v>
      </c>
      <c r="Z1740" s="58">
        <v>1277.67</v>
      </c>
      <c r="AA1740" s="58">
        <v>892.67</v>
      </c>
      <c r="AB1740" s="58">
        <v>1919.37339622642</v>
      </c>
      <c r="AC1740" s="58">
        <v>0</v>
      </c>
      <c r="AD1740" s="58">
        <v>21913.413396226399</v>
      </c>
      <c r="AE1740" s="58">
        <v>7800.5</v>
      </c>
      <c r="AF1740" s="58">
        <v>0</v>
      </c>
      <c r="AG1740" s="58">
        <v>651.32000000000005</v>
      </c>
      <c r="AH1740" s="58">
        <v>305</v>
      </c>
      <c r="AI1740" s="58">
        <v>1002</v>
      </c>
      <c r="AJ1740" s="58">
        <v>14.16</v>
      </c>
      <c r="AK1740" s="58">
        <v>41.73</v>
      </c>
      <c r="AL1740" s="58">
        <v>0</v>
      </c>
      <c r="AM1740" s="58">
        <v>866.77</v>
      </c>
      <c r="AN1740" s="58">
        <v>1350.97</v>
      </c>
      <c r="AO1740" s="58">
        <v>406.31</v>
      </c>
      <c r="AP1740" s="58">
        <v>0</v>
      </c>
      <c r="AQ1740" s="58">
        <v>2773.47</v>
      </c>
      <c r="AR1740" s="58">
        <v>0</v>
      </c>
      <c r="AS1740" s="58">
        <v>0</v>
      </c>
      <c r="AT1740" s="58">
        <v>0</v>
      </c>
      <c r="AU1740" s="58">
        <v>0</v>
      </c>
      <c r="AV1740" s="58">
        <v>2121.0647978458101</v>
      </c>
      <c r="AW1740" s="58">
        <v>17333.2947978458</v>
      </c>
      <c r="AX1740" s="58">
        <v>24771.428571428602</v>
      </c>
      <c r="AY1740" s="58">
        <v>3833.96226415094</v>
      </c>
      <c r="AZ1740" s="58">
        <v>28605.390835579499</v>
      </c>
      <c r="BA1740" s="58">
        <v>-20985.140300783001</v>
      </c>
    </row>
    <row r="1741" spans="1:53">
      <c r="A1741" s="56">
        <v>202410</v>
      </c>
      <c r="B1741" s="56" t="s">
        <v>528</v>
      </c>
      <c r="C1741" s="56" t="s">
        <v>262</v>
      </c>
      <c r="D1741" s="56" t="s">
        <v>261</v>
      </c>
      <c r="E1741" s="62" t="str">
        <f>VLOOKUP(C1741,'[2]2024年门店-截止10.31'!A:C,3,0)</f>
        <v>营业</v>
      </c>
      <c r="F1741" s="63">
        <f>VLOOKUP(C1741,[2]面积!A:B,2,0)</f>
        <v>58</v>
      </c>
      <c r="G1741" s="57" t="str">
        <f>IF(OR(E1741="营业",E1741="装修中"),VLOOKUP(C1741,[2]当前组织架构!C:H,6,0),"")</f>
        <v>江远洋</v>
      </c>
      <c r="H1741" s="57" t="str">
        <f>IF(OR(E1741="营业",E1741="装修中"),VLOOKUP(C1741,[2]当前组织架构!C:H,5,0),"")</f>
        <v>严彪</v>
      </c>
      <c r="I1741" s="58">
        <v>103045.93</v>
      </c>
      <c r="J1741" s="58">
        <v>5832.78999999999</v>
      </c>
      <c r="K1741" s="58">
        <v>97213.14</v>
      </c>
      <c r="L1741" s="58">
        <v>5785.79</v>
      </c>
      <c r="M1741" s="58">
        <v>3721.29</v>
      </c>
      <c r="N1741" s="58">
        <v>3975.6</v>
      </c>
      <c r="O1741" s="58">
        <v>11896.09</v>
      </c>
      <c r="P1741" s="58">
        <v>0</v>
      </c>
      <c r="Q1741" s="58">
        <v>-7.0477731321128996</v>
      </c>
      <c r="R1741" s="58">
        <v>25371.7222268679</v>
      </c>
      <c r="S1741" s="58">
        <v>5260.6350936772997</v>
      </c>
      <c r="T1741" s="58">
        <v>0</v>
      </c>
      <c r="U1741" s="58">
        <v>2002.66</v>
      </c>
      <c r="V1741" s="58">
        <v>32635.017320545201</v>
      </c>
      <c r="W1741" s="58">
        <v>64578.122679454798</v>
      </c>
      <c r="X1741" s="58">
        <v>20637.810000000001</v>
      </c>
      <c r="Y1741" s="58">
        <v>7080.59</v>
      </c>
      <c r="Z1741" s="58">
        <v>1800</v>
      </c>
      <c r="AA1741" s="58">
        <v>2482.66</v>
      </c>
      <c r="AB1741" s="58">
        <v>1387.12056603774</v>
      </c>
      <c r="AC1741" s="58">
        <v>0</v>
      </c>
      <c r="AD1741" s="58">
        <v>33388.180566037699</v>
      </c>
      <c r="AE1741" s="58">
        <v>3586.68</v>
      </c>
      <c r="AF1741" s="58">
        <v>0</v>
      </c>
      <c r="AG1741" s="58">
        <v>104.58</v>
      </c>
      <c r="AH1741" s="58">
        <v>190</v>
      </c>
      <c r="AI1741" s="58">
        <v>800</v>
      </c>
      <c r="AJ1741" s="58">
        <v>0</v>
      </c>
      <c r="AK1741" s="58">
        <v>44.81</v>
      </c>
      <c r="AL1741" s="58">
        <v>0</v>
      </c>
      <c r="AM1741" s="58">
        <v>600.14</v>
      </c>
      <c r="AN1741" s="58">
        <v>1152.96</v>
      </c>
      <c r="AO1741" s="58">
        <v>376.41</v>
      </c>
      <c r="AP1741" s="58">
        <v>0</v>
      </c>
      <c r="AQ1741" s="58">
        <v>2400</v>
      </c>
      <c r="AR1741" s="58">
        <v>0</v>
      </c>
      <c r="AS1741" s="58">
        <v>0</v>
      </c>
      <c r="AT1741" s="58">
        <v>0</v>
      </c>
      <c r="AU1741" s="58">
        <v>0</v>
      </c>
      <c r="AV1741" s="58">
        <v>2121.0647978458101</v>
      </c>
      <c r="AW1741" s="58">
        <v>11376.6447978458</v>
      </c>
      <c r="AX1741" s="58">
        <v>30339.9047619048</v>
      </c>
      <c r="AY1741" s="58">
        <v>4751.5377358490596</v>
      </c>
      <c r="AZ1741" s="58">
        <v>35091.442497753902</v>
      </c>
      <c r="BA1741" s="58">
        <v>-15278.145182182599</v>
      </c>
    </row>
    <row r="1742" spans="1:53">
      <c r="A1742" s="56">
        <v>202410</v>
      </c>
      <c r="B1742" s="56" t="s">
        <v>528</v>
      </c>
      <c r="C1742" s="56" t="s">
        <v>264</v>
      </c>
      <c r="D1742" s="56" t="s">
        <v>263</v>
      </c>
      <c r="E1742" s="62" t="str">
        <f>VLOOKUP(C1742,'[2]2024年门店-截止10.31'!A:C,3,0)</f>
        <v>营业</v>
      </c>
      <c r="F1742" s="63">
        <f>VLOOKUP(C1742,[2]面积!A:B,2,0)</f>
        <v>78</v>
      </c>
      <c r="G1742" s="57" t="str">
        <f>IF(OR(E1742="营业",E1742="装修中"),VLOOKUP(C1742,[2]当前组织架构!C:H,6,0),"")</f>
        <v>江远洋</v>
      </c>
      <c r="H1742" s="57" t="str">
        <f>IF(OR(E1742="营业",E1742="装修中"),VLOOKUP(C1742,[2]当前组织架构!C:H,5,0),"")</f>
        <v>许瑛伦</v>
      </c>
      <c r="I1742" s="58">
        <v>212236.7</v>
      </c>
      <c r="J1742" s="58">
        <v>12013.4</v>
      </c>
      <c r="K1742" s="58">
        <v>200223.3</v>
      </c>
      <c r="L1742" s="58">
        <v>9511.36</v>
      </c>
      <c r="M1742" s="58">
        <v>7132.43</v>
      </c>
      <c r="N1742" s="58">
        <v>3209.07</v>
      </c>
      <c r="O1742" s="58">
        <v>22263.61</v>
      </c>
      <c r="P1742" s="58">
        <v>0</v>
      </c>
      <c r="Q1742" s="58">
        <v>-11.6958909232181</v>
      </c>
      <c r="R1742" s="58">
        <v>42104.774109076803</v>
      </c>
      <c r="S1742" s="58">
        <v>9481.8259252976004</v>
      </c>
      <c r="T1742" s="58">
        <v>0</v>
      </c>
      <c r="U1742" s="58">
        <v>2238.7399999999998</v>
      </c>
      <c r="V1742" s="58">
        <v>53825.3400343744</v>
      </c>
      <c r="W1742" s="58">
        <v>146397.95996562601</v>
      </c>
      <c r="X1742" s="58">
        <v>27021.85</v>
      </c>
      <c r="Y1742" s="58">
        <v>10171.4</v>
      </c>
      <c r="Z1742" s="58">
        <v>400</v>
      </c>
      <c r="AA1742" s="58">
        <v>1499.56</v>
      </c>
      <c r="AB1742" s="58">
        <v>3412.0120754717</v>
      </c>
      <c r="AC1742" s="58">
        <v>0</v>
      </c>
      <c r="AD1742" s="58">
        <v>42504.822075471697</v>
      </c>
      <c r="AE1742" s="58">
        <v>3436.98</v>
      </c>
      <c r="AF1742" s="58">
        <v>122.25</v>
      </c>
      <c r="AG1742" s="58">
        <v>249.74</v>
      </c>
      <c r="AH1742" s="58">
        <v>398.2</v>
      </c>
      <c r="AI1742" s="58">
        <v>828</v>
      </c>
      <c r="AJ1742" s="58">
        <v>0</v>
      </c>
      <c r="AK1742" s="58">
        <v>44.81</v>
      </c>
      <c r="AL1742" s="58">
        <v>0</v>
      </c>
      <c r="AM1742" s="58">
        <v>1366.34</v>
      </c>
      <c r="AN1742" s="58">
        <v>1007.34</v>
      </c>
      <c r="AO1742" s="58">
        <v>622.87</v>
      </c>
      <c r="AP1742" s="58">
        <v>0</v>
      </c>
      <c r="AQ1742" s="58">
        <v>4880</v>
      </c>
      <c r="AR1742" s="58">
        <v>0</v>
      </c>
      <c r="AS1742" s="58">
        <v>0</v>
      </c>
      <c r="AT1742" s="58">
        <v>0</v>
      </c>
      <c r="AU1742" s="58">
        <v>0</v>
      </c>
      <c r="AV1742" s="58">
        <v>2518.3298064221399</v>
      </c>
      <c r="AW1742" s="58">
        <v>15474.859806422101</v>
      </c>
      <c r="AX1742" s="58">
        <v>31051.428571428602</v>
      </c>
      <c r="AY1742" s="58">
        <v>6622.64150943396</v>
      </c>
      <c r="AZ1742" s="58">
        <v>37674.070080862599</v>
      </c>
      <c r="BA1742" s="58">
        <v>50744.208002869702</v>
      </c>
    </row>
    <row r="1743" spans="1:53">
      <c r="A1743" s="56">
        <v>202410</v>
      </c>
      <c r="B1743" s="56" t="s">
        <v>528</v>
      </c>
      <c r="C1743" s="56" t="s">
        <v>266</v>
      </c>
      <c r="D1743" s="56" t="s">
        <v>265</v>
      </c>
      <c r="E1743" s="62" t="str">
        <f>VLOOKUP(C1743,'[2]2024年门店-截止10.31'!A:C,3,0)</f>
        <v>营业</v>
      </c>
      <c r="F1743" s="63">
        <f>VLOOKUP(C1743,[2]面积!A:B,2,0)</f>
        <v>178</v>
      </c>
      <c r="G1743" s="57" t="str">
        <f>IF(OR(E1743="营业",E1743="装修中"),VLOOKUP(C1743,[2]当前组织架构!C:H,6,0),"")</f>
        <v>江远洋</v>
      </c>
      <c r="H1743" s="57" t="str">
        <f>IF(OR(E1743="营业",E1743="装修中"),VLOOKUP(C1743,[2]当前组织架构!C:H,5,0),"")</f>
        <v>严彪</v>
      </c>
      <c r="I1743" s="58">
        <v>96325.8</v>
      </c>
      <c r="J1743" s="58">
        <v>5452.4000000000096</v>
      </c>
      <c r="K1743" s="58">
        <v>90873.4</v>
      </c>
      <c r="L1743" s="58">
        <v>5955.69</v>
      </c>
      <c r="M1743" s="58">
        <v>3165.83</v>
      </c>
      <c r="N1743" s="58">
        <v>2120.96</v>
      </c>
      <c r="O1743" s="58">
        <v>10733.72</v>
      </c>
      <c r="P1743" s="58">
        <v>0</v>
      </c>
      <c r="Q1743" s="58">
        <v>-6.1028675505526699</v>
      </c>
      <c r="R1743" s="58">
        <v>21970.097132449398</v>
      </c>
      <c r="S1743" s="58">
        <v>4684.2707698149497</v>
      </c>
      <c r="T1743" s="58">
        <v>0</v>
      </c>
      <c r="U1743" s="58">
        <v>2001.73</v>
      </c>
      <c r="V1743" s="58">
        <v>28656.097902264399</v>
      </c>
      <c r="W1743" s="58">
        <v>62217.302097735599</v>
      </c>
      <c r="X1743" s="58">
        <v>18538</v>
      </c>
      <c r="Y1743" s="58">
        <v>6661.56</v>
      </c>
      <c r="Z1743" s="58">
        <v>1000</v>
      </c>
      <c r="AA1743" s="58">
        <v>808.36</v>
      </c>
      <c r="AB1743" s="58">
        <v>1966.98</v>
      </c>
      <c r="AC1743" s="58">
        <v>0</v>
      </c>
      <c r="AD1743" s="58">
        <v>28974.9</v>
      </c>
      <c r="AE1743" s="58">
        <v>7173.77</v>
      </c>
      <c r="AF1743" s="58">
        <v>98</v>
      </c>
      <c r="AG1743" s="58">
        <v>103.27</v>
      </c>
      <c r="AH1743" s="58">
        <v>393</v>
      </c>
      <c r="AI1743" s="58">
        <v>910</v>
      </c>
      <c r="AJ1743" s="58">
        <v>47.79</v>
      </c>
      <c r="AK1743" s="58">
        <v>44.83</v>
      </c>
      <c r="AL1743" s="58">
        <v>0</v>
      </c>
      <c r="AM1743" s="58">
        <v>552.39</v>
      </c>
      <c r="AN1743" s="58">
        <v>2507.34</v>
      </c>
      <c r="AO1743" s="58">
        <v>437.71</v>
      </c>
      <c r="AP1743" s="58">
        <v>0</v>
      </c>
      <c r="AQ1743" s="58">
        <v>3279.03</v>
      </c>
      <c r="AR1743" s="58">
        <v>0</v>
      </c>
      <c r="AS1743" s="58">
        <v>0</v>
      </c>
      <c r="AT1743" s="58">
        <v>0</v>
      </c>
      <c r="AU1743" s="58">
        <v>0</v>
      </c>
      <c r="AV1743" s="58">
        <v>2121.0647978458101</v>
      </c>
      <c r="AW1743" s="58">
        <v>17668.194797845801</v>
      </c>
      <c r="AX1743" s="58">
        <v>10689.019047619</v>
      </c>
      <c r="AY1743" s="58">
        <v>3730.7264150943402</v>
      </c>
      <c r="AZ1743" s="58">
        <v>14419.745462713299</v>
      </c>
      <c r="BA1743" s="58">
        <v>1154.46183717646</v>
      </c>
    </row>
    <row r="1744" spans="1:53">
      <c r="A1744" s="56">
        <v>202410</v>
      </c>
      <c r="B1744" s="56" t="s">
        <v>528</v>
      </c>
      <c r="C1744" s="56" t="s">
        <v>268</v>
      </c>
      <c r="D1744" s="56" t="s">
        <v>267</v>
      </c>
      <c r="E1744" s="62" t="str">
        <f>VLOOKUP(C1744,'[2]2024年门店-截止10.31'!A:C,3,0)</f>
        <v>营业</v>
      </c>
      <c r="F1744" s="63">
        <f>VLOOKUP(C1744,[2]面积!A:B,2,0)</f>
        <v>129</v>
      </c>
      <c r="G1744" s="57" t="str">
        <f>IF(OR(E1744="营业",E1744="装修中"),VLOOKUP(C1744,[2]当前组织架构!C:H,6,0),"")</f>
        <v>江远洋</v>
      </c>
      <c r="H1744" s="57" t="str">
        <f>IF(OR(E1744="营业",E1744="装修中"),VLOOKUP(C1744,[2]当前组织架构!C:H,5,0),"")</f>
        <v>严彪</v>
      </c>
      <c r="I1744" s="58">
        <v>300944.28000000003</v>
      </c>
      <c r="J1744" s="58">
        <v>17034.580000000002</v>
      </c>
      <c r="K1744" s="58">
        <v>283909.7</v>
      </c>
      <c r="L1744" s="58">
        <v>12530.03</v>
      </c>
      <c r="M1744" s="58">
        <v>10306.82</v>
      </c>
      <c r="N1744" s="58">
        <v>5487.65</v>
      </c>
      <c r="O1744" s="58">
        <v>30112.61</v>
      </c>
      <c r="P1744" s="58">
        <v>0</v>
      </c>
      <c r="Q1744" s="58">
        <v>-16.228189694627702</v>
      </c>
      <c r="R1744" s="58">
        <v>58420.8818103054</v>
      </c>
      <c r="S1744" s="58">
        <v>12924.116358531401</v>
      </c>
      <c r="T1744" s="58">
        <v>0</v>
      </c>
      <c r="U1744" s="58">
        <v>2000.32</v>
      </c>
      <c r="V1744" s="58">
        <v>73345.318168836806</v>
      </c>
      <c r="W1744" s="58">
        <v>210564.38183116299</v>
      </c>
      <c r="X1744" s="58">
        <v>30540.05</v>
      </c>
      <c r="Y1744" s="58">
        <v>15963.15</v>
      </c>
      <c r="Z1744" s="58">
        <v>2543.34</v>
      </c>
      <c r="AA1744" s="58">
        <v>1848.68</v>
      </c>
      <c r="AB1744" s="58">
        <v>3279.9673584905699</v>
      </c>
      <c r="AC1744" s="58">
        <v>0</v>
      </c>
      <c r="AD1744" s="58">
        <v>54175.187358490599</v>
      </c>
      <c r="AE1744" s="58">
        <v>11677.46</v>
      </c>
      <c r="AF1744" s="58">
        <v>659.08</v>
      </c>
      <c r="AG1744" s="58">
        <v>180.02</v>
      </c>
      <c r="AH1744" s="58">
        <v>190</v>
      </c>
      <c r="AI1744" s="58">
        <v>950</v>
      </c>
      <c r="AJ1744" s="58">
        <v>14.16</v>
      </c>
      <c r="AK1744" s="58">
        <v>44.81</v>
      </c>
      <c r="AL1744" s="58">
        <v>0</v>
      </c>
      <c r="AM1744" s="58">
        <v>2935.01</v>
      </c>
      <c r="AN1744" s="58">
        <v>2692.06</v>
      </c>
      <c r="AO1744" s="58">
        <v>581.98</v>
      </c>
      <c r="AP1744" s="58">
        <v>0</v>
      </c>
      <c r="AQ1744" s="58">
        <v>7460</v>
      </c>
      <c r="AR1744" s="58">
        <v>0</v>
      </c>
      <c r="AS1744" s="58">
        <v>0</v>
      </c>
      <c r="AT1744" s="58">
        <v>0</v>
      </c>
      <c r="AU1744" s="58">
        <v>0</v>
      </c>
      <c r="AV1744" s="58">
        <v>2121.0647978458101</v>
      </c>
      <c r="AW1744" s="58">
        <v>29505.644797845802</v>
      </c>
      <c r="AX1744" s="58">
        <v>99315</v>
      </c>
      <c r="AY1744" s="58">
        <v>5273.5849056603802</v>
      </c>
      <c r="AZ1744" s="58">
        <v>104588.58490566</v>
      </c>
      <c r="BA1744" s="58">
        <v>22294.964769166199</v>
      </c>
    </row>
    <row r="1745" spans="1:53">
      <c r="A1745" s="56">
        <v>202410</v>
      </c>
      <c r="B1745" s="56" t="s">
        <v>528</v>
      </c>
      <c r="C1745" s="56" t="s">
        <v>272</v>
      </c>
      <c r="D1745" s="56" t="s">
        <v>271</v>
      </c>
      <c r="E1745" s="62" t="str">
        <f>VLOOKUP(C1745,'[2]2024年门店-截止10.31'!A:C,3,0)</f>
        <v>营业</v>
      </c>
      <c r="F1745" s="63">
        <f>VLOOKUP(C1745,[2]面积!A:B,2,0)</f>
        <v>107.5</v>
      </c>
      <c r="G1745" s="57" t="str">
        <f>IF(OR(E1745="营业",E1745="装修中"),VLOOKUP(C1745,[2]当前组织架构!C:H,6,0),"")</f>
        <v>江远洋</v>
      </c>
      <c r="H1745" s="57" t="str">
        <f>IF(OR(E1745="营业",E1745="装修中"),VLOOKUP(C1745,[2]当前组织架构!C:H,5,0),"")</f>
        <v>许瑛伦</v>
      </c>
      <c r="I1745" s="58">
        <v>138988.75</v>
      </c>
      <c r="J1745" s="58">
        <v>4048.22</v>
      </c>
      <c r="K1745" s="58">
        <v>134940.53</v>
      </c>
      <c r="L1745" s="58">
        <v>6849.42</v>
      </c>
      <c r="M1745" s="58">
        <v>5566.98</v>
      </c>
      <c r="N1745" s="58">
        <v>2004.7</v>
      </c>
      <c r="O1745" s="58">
        <v>16130.73</v>
      </c>
      <c r="P1745" s="58">
        <v>0</v>
      </c>
      <c r="Q1745" s="58">
        <v>-8.4843499748364906</v>
      </c>
      <c r="R1745" s="58">
        <v>30543.3456500252</v>
      </c>
      <c r="S1745" s="58">
        <v>6872.4024031620102</v>
      </c>
      <c r="T1745" s="58">
        <v>0</v>
      </c>
      <c r="U1745" s="58">
        <v>4752.83</v>
      </c>
      <c r="V1745" s="58">
        <v>42168.578053187201</v>
      </c>
      <c r="W1745" s="58">
        <v>92771.951946812798</v>
      </c>
      <c r="X1745" s="58">
        <v>15053.42</v>
      </c>
      <c r="Y1745" s="58">
        <v>7427.33</v>
      </c>
      <c r="Z1745" s="58">
        <v>1256.44</v>
      </c>
      <c r="AA1745" s="58">
        <v>2153.56</v>
      </c>
      <c r="AB1745" s="58">
        <v>1012.58679245283</v>
      </c>
      <c r="AC1745" s="58">
        <v>0</v>
      </c>
      <c r="AD1745" s="58">
        <v>26903.336792452799</v>
      </c>
      <c r="AE1745" s="58">
        <v>7858.82</v>
      </c>
      <c r="AF1745" s="58">
        <v>0</v>
      </c>
      <c r="AG1745" s="58">
        <v>142.32</v>
      </c>
      <c r="AH1745" s="58">
        <v>399</v>
      </c>
      <c r="AI1745" s="58">
        <v>0</v>
      </c>
      <c r="AJ1745" s="58">
        <v>0</v>
      </c>
      <c r="AK1745" s="58">
        <v>44.81</v>
      </c>
      <c r="AL1745" s="58">
        <v>0</v>
      </c>
      <c r="AM1745" s="58">
        <v>804.9</v>
      </c>
      <c r="AN1745" s="58">
        <v>521.9</v>
      </c>
      <c r="AO1745" s="58">
        <v>456.53</v>
      </c>
      <c r="AP1745" s="58">
        <v>0</v>
      </c>
      <c r="AQ1745" s="58">
        <v>1500</v>
      </c>
      <c r="AR1745" s="58">
        <v>0</v>
      </c>
      <c r="AS1745" s="58">
        <v>0</v>
      </c>
      <c r="AT1745" s="58">
        <v>0</v>
      </c>
      <c r="AU1745" s="58">
        <v>0</v>
      </c>
      <c r="AV1745" s="58">
        <v>2518.3298064221399</v>
      </c>
      <c r="AW1745" s="58">
        <v>14246.609806422101</v>
      </c>
      <c r="AX1745" s="58">
        <v>26876</v>
      </c>
      <c r="AY1745" s="58">
        <v>3359.5</v>
      </c>
      <c r="AZ1745" s="58">
        <v>30235.5</v>
      </c>
      <c r="BA1745" s="58">
        <v>21386.505347937898</v>
      </c>
    </row>
    <row r="1746" spans="1:53">
      <c r="A1746" s="56">
        <v>202410</v>
      </c>
      <c r="B1746" s="56" t="s">
        <v>528</v>
      </c>
      <c r="C1746" s="56" t="s">
        <v>274</v>
      </c>
      <c r="D1746" s="56" t="s">
        <v>273</v>
      </c>
      <c r="E1746" s="62" t="str">
        <f>VLOOKUP(C1746,'[2]2024年门店-截止10.31'!A:C,3,0)</f>
        <v>营业</v>
      </c>
      <c r="F1746" s="63">
        <f>VLOOKUP(C1746,[2]面积!A:B,2,0)</f>
        <v>140.72</v>
      </c>
      <c r="G1746" s="57" t="str">
        <f>IF(OR(E1746="营业",E1746="装修中"),VLOOKUP(C1746,[2]当前组织架构!C:H,6,0),"")</f>
        <v>江远洋</v>
      </c>
      <c r="H1746" s="57" t="str">
        <f>IF(OR(E1746="营业",E1746="装修中"),VLOOKUP(C1746,[2]当前组织架构!C:H,5,0),"")</f>
        <v>许瑛伦</v>
      </c>
      <c r="I1746" s="58">
        <v>217248.23</v>
      </c>
      <c r="J1746" s="58">
        <v>6327.6200000000199</v>
      </c>
      <c r="K1746" s="58">
        <v>210920.61</v>
      </c>
      <c r="L1746" s="58">
        <v>10880.44</v>
      </c>
      <c r="M1746" s="58">
        <v>7855.34</v>
      </c>
      <c r="N1746" s="58">
        <v>6716.42</v>
      </c>
      <c r="O1746" s="58">
        <v>27668</v>
      </c>
      <c r="P1746" s="58">
        <v>0</v>
      </c>
      <c r="Q1746" s="58">
        <v>-14.751665204123899</v>
      </c>
      <c r="R1746" s="58">
        <v>53105.448334795903</v>
      </c>
      <c r="S1746" s="58">
        <v>11836.2042830766</v>
      </c>
      <c r="T1746" s="58">
        <v>0</v>
      </c>
      <c r="U1746" s="58">
        <v>6781.11</v>
      </c>
      <c r="V1746" s="58">
        <v>71722.762617872504</v>
      </c>
      <c r="W1746" s="58">
        <v>139197.84738212801</v>
      </c>
      <c r="X1746" s="58">
        <v>28218.86</v>
      </c>
      <c r="Y1746" s="58">
        <v>7883.85</v>
      </c>
      <c r="Z1746" s="58">
        <v>2200</v>
      </c>
      <c r="AA1746" s="58">
        <v>7908.91</v>
      </c>
      <c r="AB1746" s="58">
        <v>1005.7158490566</v>
      </c>
      <c r="AC1746" s="58">
        <v>0</v>
      </c>
      <c r="AD1746" s="58">
        <v>47217.335849056602</v>
      </c>
      <c r="AE1746" s="58">
        <v>0</v>
      </c>
      <c r="AF1746" s="58">
        <v>12</v>
      </c>
      <c r="AG1746" s="58">
        <v>257.42</v>
      </c>
      <c r="AH1746" s="58">
        <v>203.9</v>
      </c>
      <c r="AI1746" s="58">
        <v>0</v>
      </c>
      <c r="AJ1746" s="58">
        <v>0</v>
      </c>
      <c r="AK1746" s="58">
        <v>44.81</v>
      </c>
      <c r="AL1746" s="58">
        <v>0</v>
      </c>
      <c r="AM1746" s="58">
        <v>1131.53</v>
      </c>
      <c r="AN1746" s="58">
        <v>1732.12</v>
      </c>
      <c r="AO1746" s="58">
        <v>747.2</v>
      </c>
      <c r="AP1746" s="58">
        <v>0</v>
      </c>
      <c r="AQ1746" s="58">
        <v>4065</v>
      </c>
      <c r="AR1746" s="58">
        <v>0</v>
      </c>
      <c r="AS1746" s="58">
        <v>0</v>
      </c>
      <c r="AT1746" s="58">
        <v>0</v>
      </c>
      <c r="AU1746" s="58">
        <v>0</v>
      </c>
      <c r="AV1746" s="58">
        <v>2518.3298064221399</v>
      </c>
      <c r="AW1746" s="58">
        <v>10712.309806422099</v>
      </c>
      <c r="AX1746" s="58">
        <v>67059</v>
      </c>
      <c r="AY1746" s="58">
        <v>8443</v>
      </c>
      <c r="AZ1746" s="58">
        <v>75502</v>
      </c>
      <c r="BA1746" s="58">
        <v>5766.2017266493103</v>
      </c>
    </row>
    <row r="1747" spans="1:53">
      <c r="A1747" s="56">
        <v>202410</v>
      </c>
      <c r="B1747" s="56" t="s">
        <v>528</v>
      </c>
      <c r="C1747" s="56" t="s">
        <v>278</v>
      </c>
      <c r="D1747" s="56" t="s">
        <v>277</v>
      </c>
      <c r="E1747" s="62" t="str">
        <f>VLOOKUP(C1747,'[2]2024年门店-截止10.31'!A:C,3,0)</f>
        <v>营业</v>
      </c>
      <c r="F1747" s="63">
        <f>VLOOKUP(C1747,[2]面积!A:B,2,0)</f>
        <v>130</v>
      </c>
      <c r="G1747" s="57" t="str">
        <f>IF(OR(E1747="营业",E1747="装修中"),VLOOKUP(C1747,[2]当前组织架构!C:H,6,0),"")</f>
        <v>江远洋</v>
      </c>
      <c r="H1747" s="57" t="str">
        <f>IF(OR(E1747="营业",E1747="装修中"),VLOOKUP(C1747,[2]当前组织架构!C:H,5,0),"")</f>
        <v>许瑛伦</v>
      </c>
      <c r="I1747" s="58">
        <v>232084.29</v>
      </c>
      <c r="J1747" s="58">
        <v>6759.7400000000198</v>
      </c>
      <c r="K1747" s="58">
        <v>225324.55</v>
      </c>
      <c r="L1747" s="58">
        <v>11764.07</v>
      </c>
      <c r="M1747" s="58">
        <v>10724.66</v>
      </c>
      <c r="N1747" s="58">
        <v>5221.3</v>
      </c>
      <c r="O1747" s="58">
        <v>29470.14</v>
      </c>
      <c r="P1747" s="58">
        <v>0</v>
      </c>
      <c r="Q1747" s="58">
        <v>-15.879133063408799</v>
      </c>
      <c r="R1747" s="58">
        <v>57164.290866936601</v>
      </c>
      <c r="S1747" s="58">
        <v>12647.687062696101</v>
      </c>
      <c r="T1747" s="58">
        <v>0</v>
      </c>
      <c r="U1747" s="58">
        <v>7319.71</v>
      </c>
      <c r="V1747" s="58">
        <v>77131.687929632695</v>
      </c>
      <c r="W1747" s="58">
        <v>148192.862070367</v>
      </c>
      <c r="X1747" s="58">
        <v>29529.24</v>
      </c>
      <c r="Y1747" s="58">
        <v>7306.31</v>
      </c>
      <c r="Z1747" s="58">
        <v>3062.23</v>
      </c>
      <c r="AA1747" s="58">
        <v>5670.46</v>
      </c>
      <c r="AB1747" s="58">
        <v>2113.69924528302</v>
      </c>
      <c r="AC1747" s="58">
        <v>0</v>
      </c>
      <c r="AD1747" s="58">
        <v>47681.939245283</v>
      </c>
      <c r="AE1747" s="58">
        <v>4883.62</v>
      </c>
      <c r="AF1747" s="58">
        <v>79.45</v>
      </c>
      <c r="AG1747" s="58">
        <v>155.84</v>
      </c>
      <c r="AH1747" s="58">
        <v>397.11</v>
      </c>
      <c r="AI1747" s="58">
        <v>0</v>
      </c>
      <c r="AJ1747" s="58">
        <v>0</v>
      </c>
      <c r="AK1747" s="58">
        <v>44.81</v>
      </c>
      <c r="AL1747" s="58">
        <v>0</v>
      </c>
      <c r="AM1747" s="58">
        <v>1258.8399999999999</v>
      </c>
      <c r="AN1747" s="58">
        <v>1438.88</v>
      </c>
      <c r="AO1747" s="58">
        <v>759.6</v>
      </c>
      <c r="AP1747" s="58">
        <v>0</v>
      </c>
      <c r="AQ1747" s="58">
        <v>2600</v>
      </c>
      <c r="AR1747" s="58">
        <v>0</v>
      </c>
      <c r="AS1747" s="58">
        <v>0</v>
      </c>
      <c r="AT1747" s="58">
        <v>0</v>
      </c>
      <c r="AU1747" s="58">
        <v>0</v>
      </c>
      <c r="AV1747" s="58">
        <v>2518.3298064221399</v>
      </c>
      <c r="AW1747" s="58">
        <v>14136.4798064221</v>
      </c>
      <c r="AX1747" s="58">
        <v>33108.080000000002</v>
      </c>
      <c r="AY1747" s="58">
        <v>7100.2</v>
      </c>
      <c r="AZ1747" s="58">
        <v>40208.28</v>
      </c>
      <c r="BA1747" s="58">
        <v>46166.1630186619</v>
      </c>
    </row>
    <row r="1748" spans="1:53">
      <c r="A1748" s="56">
        <v>202410</v>
      </c>
      <c r="B1748" s="56" t="s">
        <v>528</v>
      </c>
      <c r="C1748" s="56" t="s">
        <v>280</v>
      </c>
      <c r="D1748" s="56" t="s">
        <v>279</v>
      </c>
      <c r="E1748" s="62" t="str">
        <f>VLOOKUP(C1748,'[2]2024年门店-截止10.31'!A:C,3,0)</f>
        <v>营业</v>
      </c>
      <c r="F1748" s="63">
        <f>VLOOKUP(C1748,[2]面积!A:B,2,0)</f>
        <v>81.93</v>
      </c>
      <c r="G1748" s="57" t="str">
        <f>IF(OR(E1748="营业",E1748="装修中"),VLOOKUP(C1748,[2]当前组织架构!C:H,6,0),"")</f>
        <v>江远洋</v>
      </c>
      <c r="H1748" s="57" t="str">
        <f>IF(OR(E1748="营业",E1748="装修中"),VLOOKUP(C1748,[2]当前组织架构!C:H,5,0),"")</f>
        <v>胡肖肖</v>
      </c>
      <c r="I1748" s="58">
        <v>143288.04</v>
      </c>
      <c r="J1748" s="58">
        <v>4173.4399999999996</v>
      </c>
      <c r="K1748" s="58">
        <v>139114.6</v>
      </c>
      <c r="L1748" s="58">
        <v>8019.36</v>
      </c>
      <c r="M1748" s="58">
        <v>9524.2800000000007</v>
      </c>
      <c r="N1748" s="58">
        <v>3858.93</v>
      </c>
      <c r="O1748" s="58">
        <v>18495.98</v>
      </c>
      <c r="P1748" s="58">
        <v>0</v>
      </c>
      <c r="Q1748" s="58">
        <v>-11.0799667872109</v>
      </c>
      <c r="R1748" s="58">
        <v>39887.470033212798</v>
      </c>
      <c r="S1748" s="58">
        <v>8208.9201169599801</v>
      </c>
      <c r="T1748" s="58">
        <v>0</v>
      </c>
      <c r="U1748" s="58">
        <v>10388.39</v>
      </c>
      <c r="V1748" s="58">
        <v>58484.780150172803</v>
      </c>
      <c r="W1748" s="58">
        <v>80629.819849827196</v>
      </c>
      <c r="X1748" s="58">
        <v>19748</v>
      </c>
      <c r="Y1748" s="58">
        <v>5022.5200000000004</v>
      </c>
      <c r="Z1748" s="58">
        <v>2703.29</v>
      </c>
      <c r="AA1748" s="58">
        <v>3649.47</v>
      </c>
      <c r="AB1748" s="58">
        <v>963.20660377359002</v>
      </c>
      <c r="AC1748" s="58">
        <v>0</v>
      </c>
      <c r="AD1748" s="58">
        <v>32086.486603773599</v>
      </c>
      <c r="AE1748" s="58">
        <v>2600</v>
      </c>
      <c r="AF1748" s="58">
        <v>300</v>
      </c>
      <c r="AG1748" s="58">
        <v>350.84</v>
      </c>
      <c r="AH1748" s="58">
        <v>398</v>
      </c>
      <c r="AI1748" s="58">
        <v>200</v>
      </c>
      <c r="AJ1748" s="58">
        <v>0</v>
      </c>
      <c r="AK1748" s="58">
        <v>0</v>
      </c>
      <c r="AL1748" s="58">
        <v>0</v>
      </c>
      <c r="AM1748" s="58">
        <v>1543.3</v>
      </c>
      <c r="AN1748" s="58">
        <v>521.9</v>
      </c>
      <c r="AO1748" s="58">
        <v>424.5</v>
      </c>
      <c r="AP1748" s="58">
        <v>0</v>
      </c>
      <c r="AQ1748" s="58">
        <v>3155</v>
      </c>
      <c r="AR1748" s="58">
        <v>0</v>
      </c>
      <c r="AS1748" s="58">
        <v>0</v>
      </c>
      <c r="AT1748" s="58">
        <v>0</v>
      </c>
      <c r="AU1748" s="58">
        <v>0</v>
      </c>
      <c r="AV1748" s="58">
        <v>2006.4657412420399</v>
      </c>
      <c r="AW1748" s="58">
        <v>11500.005741241999</v>
      </c>
      <c r="AX1748" s="58">
        <v>29208.05</v>
      </c>
      <c r="AY1748" s="58">
        <v>6135.1</v>
      </c>
      <c r="AZ1748" s="58">
        <v>35343.15</v>
      </c>
      <c r="BA1748" s="58">
        <v>1700.1775048116001</v>
      </c>
    </row>
    <row r="1749" spans="1:53">
      <c r="A1749" s="56">
        <v>202410</v>
      </c>
      <c r="B1749" s="56" t="s">
        <v>532</v>
      </c>
      <c r="C1749" s="56" t="s">
        <v>282</v>
      </c>
      <c r="D1749" s="56" t="s">
        <v>281</v>
      </c>
      <c r="E1749" s="62" t="str">
        <f>VLOOKUP(C1749,'[2]2024年门店-截止10.31'!A:C,3,0)</f>
        <v>已闭店</v>
      </c>
      <c r="F1749" s="63">
        <f>VLOOKUP(C1749,[2]面积!A:B,2,0)</f>
        <v>79.8</v>
      </c>
      <c r="G1749" s="57" t="str">
        <f>IF(OR(E1749="营业",E1749="装修中"),VLOOKUP(C1749,[2]当前组织架构!C:H,6,0),"")</f>
        <v/>
      </c>
      <c r="H1749" s="57" t="str">
        <f>IF(OR(E1749="营业",E1749="装修中"),VLOOKUP(C1749,[2]当前组织架构!C:H,5,0),"")</f>
        <v/>
      </c>
      <c r="I1749" s="58">
        <v>185640.05</v>
      </c>
      <c r="J1749" s="58">
        <v>5406.9899999999898</v>
      </c>
      <c r="K1749" s="58">
        <v>180233.06</v>
      </c>
      <c r="L1749" s="58">
        <v>9832.23</v>
      </c>
      <c r="M1749" s="58">
        <v>8713.2999999999993</v>
      </c>
      <c r="N1749" s="58">
        <v>3801.8</v>
      </c>
      <c r="O1749" s="58">
        <v>22574.71</v>
      </c>
      <c r="P1749" s="58">
        <v>0</v>
      </c>
      <c r="Q1749" s="58">
        <v>-83.800796395650707</v>
      </c>
      <c r="R1749" s="58">
        <v>44838.239203604302</v>
      </c>
      <c r="S1749" s="58">
        <v>16117.618893376301</v>
      </c>
      <c r="T1749" s="58">
        <v>0</v>
      </c>
      <c r="U1749" s="58">
        <v>11966.87</v>
      </c>
      <c r="V1749" s="58">
        <v>72922.728096980602</v>
      </c>
      <c r="W1749" s="58">
        <v>107310.331903019</v>
      </c>
      <c r="X1749" s="58">
        <v>26023.5</v>
      </c>
      <c r="Y1749" s="58">
        <v>8624.31</v>
      </c>
      <c r="Z1749" s="58">
        <v>4153.8999999999996</v>
      </c>
      <c r="AA1749" s="58">
        <v>8248.86</v>
      </c>
      <c r="AB1749" s="58">
        <v>1052.7616981132101</v>
      </c>
      <c r="AC1749" s="58">
        <v>0</v>
      </c>
      <c r="AD1749" s="58">
        <v>48103.331698113201</v>
      </c>
      <c r="AE1749" s="58">
        <v>2887.85</v>
      </c>
      <c r="AF1749" s="58">
        <v>0</v>
      </c>
      <c r="AG1749" s="58">
        <v>0</v>
      </c>
      <c r="AH1749" s="58">
        <v>840</v>
      </c>
      <c r="AI1749" s="58">
        <v>750</v>
      </c>
      <c r="AJ1749" s="58">
        <v>88</v>
      </c>
      <c r="AK1749" s="58">
        <v>358.49</v>
      </c>
      <c r="AL1749" s="58">
        <v>0</v>
      </c>
      <c r="AM1749" s="58">
        <v>759.13</v>
      </c>
      <c r="AN1749" s="58">
        <v>521.9</v>
      </c>
      <c r="AO1749" s="58">
        <v>606.16</v>
      </c>
      <c r="AP1749" s="58">
        <v>0</v>
      </c>
      <c r="AQ1749" s="58">
        <v>0</v>
      </c>
      <c r="AR1749" s="58">
        <v>0</v>
      </c>
      <c r="AS1749" s="58">
        <v>0</v>
      </c>
      <c r="AT1749" s="58">
        <v>0</v>
      </c>
      <c r="AU1749" s="58">
        <v>0</v>
      </c>
      <c r="AV1749" s="58">
        <v>2006.4657412420399</v>
      </c>
      <c r="AW1749" s="58">
        <v>8817.9957412420408</v>
      </c>
      <c r="AX1749" s="58">
        <v>33767.370000000003</v>
      </c>
      <c r="AY1749" s="58">
        <v>6684</v>
      </c>
      <c r="AZ1749" s="58">
        <v>40451.370000000003</v>
      </c>
      <c r="BA1749" s="58">
        <v>9937.6344636637605</v>
      </c>
    </row>
    <row r="1750" spans="1:53">
      <c r="A1750" s="56">
        <v>202410</v>
      </c>
      <c r="B1750" s="56" t="s">
        <v>528</v>
      </c>
      <c r="C1750" s="56" t="s">
        <v>284</v>
      </c>
      <c r="D1750" s="56" t="s">
        <v>283</v>
      </c>
      <c r="E1750" s="62" t="str">
        <f>VLOOKUP(C1750,'[2]2024年门店-截止10.31'!A:C,3,0)</f>
        <v>营业</v>
      </c>
      <c r="F1750" s="63">
        <f>VLOOKUP(C1750,[2]面积!A:B,2,0)</f>
        <v>91</v>
      </c>
      <c r="G1750" s="57" t="str">
        <f>IF(OR(E1750="营业",E1750="装修中"),VLOOKUP(C1750,[2]当前组织架构!C:H,6,0),"")</f>
        <v>江远洋</v>
      </c>
      <c r="H1750" s="57" t="str">
        <f>IF(OR(E1750="营业",E1750="装修中"),VLOOKUP(C1750,[2]当前组织架构!C:H,5,0),"")</f>
        <v>胡肖肖</v>
      </c>
      <c r="I1750" s="58">
        <v>367775.22</v>
      </c>
      <c r="J1750" s="58">
        <v>20817.47</v>
      </c>
      <c r="K1750" s="58">
        <v>346957.75</v>
      </c>
      <c r="L1750" s="58">
        <v>17476.580000000002</v>
      </c>
      <c r="M1750" s="58">
        <v>16720.22</v>
      </c>
      <c r="N1750" s="58">
        <v>6624.42</v>
      </c>
      <c r="O1750" s="58">
        <v>36900.19</v>
      </c>
      <c r="P1750" s="58">
        <v>0</v>
      </c>
      <c r="Q1750" s="58">
        <v>-21.583507206532499</v>
      </c>
      <c r="R1750" s="58">
        <v>77699.826492793494</v>
      </c>
      <c r="S1750" s="58">
        <v>16250.247916055499</v>
      </c>
      <c r="T1750" s="58">
        <v>0</v>
      </c>
      <c r="U1750" s="58">
        <v>22191.4</v>
      </c>
      <c r="V1750" s="58">
        <v>116141.474408849</v>
      </c>
      <c r="W1750" s="58">
        <v>230816.275591151</v>
      </c>
      <c r="X1750" s="58">
        <v>35384</v>
      </c>
      <c r="Y1750" s="58">
        <v>13570.63</v>
      </c>
      <c r="Z1750" s="58">
        <v>7041.51</v>
      </c>
      <c r="AA1750" s="58">
        <v>5726.81</v>
      </c>
      <c r="AB1750" s="58">
        <v>2869.8388679245299</v>
      </c>
      <c r="AC1750" s="58">
        <v>0</v>
      </c>
      <c r="AD1750" s="58">
        <v>64592.788867924501</v>
      </c>
      <c r="AE1750" s="58">
        <v>6215.35</v>
      </c>
      <c r="AF1750" s="58">
        <v>25.94</v>
      </c>
      <c r="AG1750" s="58">
        <v>74.489999999999995</v>
      </c>
      <c r="AH1750" s="58">
        <v>195</v>
      </c>
      <c r="AI1750" s="58">
        <v>0</v>
      </c>
      <c r="AJ1750" s="58">
        <v>24.78</v>
      </c>
      <c r="AK1750" s="58">
        <v>402.37</v>
      </c>
      <c r="AL1750" s="58">
        <v>0</v>
      </c>
      <c r="AM1750" s="58">
        <v>2135.29</v>
      </c>
      <c r="AN1750" s="58">
        <v>521.9</v>
      </c>
      <c r="AO1750" s="58">
        <v>335.35</v>
      </c>
      <c r="AP1750" s="58">
        <v>0</v>
      </c>
      <c r="AQ1750" s="58">
        <v>159</v>
      </c>
      <c r="AR1750" s="58">
        <v>0</v>
      </c>
      <c r="AS1750" s="58">
        <v>0</v>
      </c>
      <c r="AT1750" s="58">
        <v>0</v>
      </c>
      <c r="AU1750" s="58">
        <v>0</v>
      </c>
      <c r="AV1750" s="58">
        <v>2006.4657412420399</v>
      </c>
      <c r="AW1750" s="58">
        <v>12095.935741241999</v>
      </c>
      <c r="AX1750" s="58">
        <v>61343.847619047599</v>
      </c>
      <c r="AY1750" s="58">
        <v>9156.9150943396198</v>
      </c>
      <c r="AZ1750" s="58">
        <v>70500.762713387201</v>
      </c>
      <c r="BA1750" s="58">
        <v>83626.788268597302</v>
      </c>
    </row>
    <row r="1751" spans="1:53">
      <c r="A1751" s="56">
        <v>202410</v>
      </c>
      <c r="B1751" s="56" t="s">
        <v>528</v>
      </c>
      <c r="C1751" s="56" t="s">
        <v>286</v>
      </c>
      <c r="D1751" s="56" t="s">
        <v>285</v>
      </c>
      <c r="E1751" s="62" t="str">
        <f>VLOOKUP(C1751,'[2]2024年门店-截止10.31'!A:C,3,0)</f>
        <v>营业</v>
      </c>
      <c r="F1751" s="63">
        <f>VLOOKUP(C1751,[2]面积!A:B,2,0)</f>
        <v>79.099999999999994</v>
      </c>
      <c r="G1751" s="57" t="str">
        <f>IF(OR(E1751="营业",E1751="装修中"),VLOOKUP(C1751,[2]当前组织架构!C:H,6,0),"")</f>
        <v>江远洋</v>
      </c>
      <c r="H1751" s="57" t="str">
        <f>IF(OR(E1751="营业",E1751="装修中"),VLOOKUP(C1751,[2]当前组织架构!C:H,5,0),"")</f>
        <v>胡肖肖</v>
      </c>
      <c r="I1751" s="58">
        <v>96440.49</v>
      </c>
      <c r="J1751" s="58">
        <v>2808.9500000000098</v>
      </c>
      <c r="K1751" s="58">
        <v>93631.54</v>
      </c>
      <c r="L1751" s="58">
        <v>5806.55</v>
      </c>
      <c r="M1751" s="58">
        <v>7226.82</v>
      </c>
      <c r="N1751" s="58">
        <v>4973.3100000000004</v>
      </c>
      <c r="O1751" s="58">
        <v>13686.24</v>
      </c>
      <c r="P1751" s="58">
        <v>0</v>
      </c>
      <c r="Q1751" s="58">
        <v>-8.8012346561399006</v>
      </c>
      <c r="R1751" s="58">
        <v>31684.118765343901</v>
      </c>
      <c r="S1751" s="58">
        <v>6220.8404140173498</v>
      </c>
      <c r="T1751" s="58">
        <v>0</v>
      </c>
      <c r="U1751" s="58">
        <v>8713.5499999999993</v>
      </c>
      <c r="V1751" s="58">
        <v>46618.509179361201</v>
      </c>
      <c r="W1751" s="58">
        <v>47013.0308206388</v>
      </c>
      <c r="X1751" s="58">
        <v>13656</v>
      </c>
      <c r="Y1751" s="58">
        <v>3202.61</v>
      </c>
      <c r="Z1751" s="58">
        <v>2176.0100000000002</v>
      </c>
      <c r="AA1751" s="58">
        <v>2284.8200000000002</v>
      </c>
      <c r="AB1751" s="58">
        <v>900.01018867924495</v>
      </c>
      <c r="AC1751" s="58">
        <v>0</v>
      </c>
      <c r="AD1751" s="58">
        <v>22219.450188679199</v>
      </c>
      <c r="AE1751" s="58">
        <v>3250</v>
      </c>
      <c r="AF1751" s="58">
        <v>0</v>
      </c>
      <c r="AG1751" s="58">
        <v>255.92</v>
      </c>
      <c r="AH1751" s="58">
        <v>0</v>
      </c>
      <c r="AI1751" s="58">
        <v>0</v>
      </c>
      <c r="AJ1751" s="58">
        <v>78</v>
      </c>
      <c r="AK1751" s="58">
        <v>44.81</v>
      </c>
      <c r="AL1751" s="58">
        <v>0</v>
      </c>
      <c r="AM1751" s="58">
        <v>924.05</v>
      </c>
      <c r="AN1751" s="58">
        <v>550</v>
      </c>
      <c r="AO1751" s="58">
        <v>180</v>
      </c>
      <c r="AP1751" s="58">
        <v>0</v>
      </c>
      <c r="AQ1751" s="58">
        <v>0</v>
      </c>
      <c r="AR1751" s="58">
        <v>0</v>
      </c>
      <c r="AS1751" s="58">
        <v>0</v>
      </c>
      <c r="AT1751" s="58">
        <v>0</v>
      </c>
      <c r="AU1751" s="58">
        <v>0</v>
      </c>
      <c r="AV1751" s="58">
        <v>2006.4657412420399</v>
      </c>
      <c r="AW1751" s="58">
        <v>7289.2457412420399</v>
      </c>
      <c r="AX1751" s="58">
        <v>15223</v>
      </c>
      <c r="AY1751" s="58">
        <v>6486</v>
      </c>
      <c r="AZ1751" s="58">
        <v>21709</v>
      </c>
      <c r="BA1751" s="58">
        <v>-4204.6651092824404</v>
      </c>
    </row>
    <row r="1752" spans="1:53">
      <c r="A1752" s="56">
        <v>202410</v>
      </c>
      <c r="B1752" s="56" t="s">
        <v>528</v>
      </c>
      <c r="C1752" s="56" t="s">
        <v>288</v>
      </c>
      <c r="D1752" s="56" t="s">
        <v>287</v>
      </c>
      <c r="E1752" s="62" t="str">
        <f>VLOOKUP(C1752,'[2]2024年门店-截止10.31'!A:C,3,0)</f>
        <v>营业</v>
      </c>
      <c r="F1752" s="63">
        <f>VLOOKUP(C1752,[2]面积!A:B,2,0)</f>
        <v>105.01</v>
      </c>
      <c r="G1752" s="57" t="str">
        <f>IF(OR(E1752="营业",E1752="装修中"),VLOOKUP(C1752,[2]当前组织架构!C:H,6,0),"")</f>
        <v>江远洋</v>
      </c>
      <c r="H1752" s="57" t="str">
        <f>IF(OR(E1752="营业",E1752="装修中"),VLOOKUP(C1752,[2]当前组织架构!C:H,5,0),"")</f>
        <v>许瑛伦</v>
      </c>
      <c r="I1752" s="58">
        <v>290897.21000000002</v>
      </c>
      <c r="J1752" s="58">
        <v>16465.88</v>
      </c>
      <c r="K1752" s="58">
        <v>274431.33</v>
      </c>
      <c r="L1752" s="58">
        <v>13014.73</v>
      </c>
      <c r="M1752" s="58">
        <v>8980.7199999999993</v>
      </c>
      <c r="N1752" s="58">
        <v>5086.54</v>
      </c>
      <c r="O1752" s="58">
        <v>30621.85</v>
      </c>
      <c r="P1752" s="58">
        <v>0</v>
      </c>
      <c r="Q1752" s="58">
        <v>-16.024558052724501</v>
      </c>
      <c r="R1752" s="58">
        <v>57687.815441947299</v>
      </c>
      <c r="S1752" s="58">
        <v>13026.370082064401</v>
      </c>
      <c r="T1752" s="58">
        <v>0</v>
      </c>
      <c r="U1752" s="58">
        <v>1985.78</v>
      </c>
      <c r="V1752" s="58">
        <v>72699.965524011699</v>
      </c>
      <c r="W1752" s="58">
        <v>201731.364475988</v>
      </c>
      <c r="X1752" s="58">
        <v>31252.46</v>
      </c>
      <c r="Y1752" s="58">
        <v>14906.49</v>
      </c>
      <c r="Z1752" s="58">
        <v>1802.5</v>
      </c>
      <c r="AA1752" s="58">
        <v>1301.02</v>
      </c>
      <c r="AB1752" s="58">
        <v>5035.1579245283001</v>
      </c>
      <c r="AC1752" s="58">
        <v>0</v>
      </c>
      <c r="AD1752" s="58">
        <v>54297.6279245283</v>
      </c>
      <c r="AE1752" s="58">
        <v>12100.37</v>
      </c>
      <c r="AF1752" s="58">
        <v>0</v>
      </c>
      <c r="AG1752" s="58">
        <v>92.3</v>
      </c>
      <c r="AH1752" s="58">
        <v>488.52</v>
      </c>
      <c r="AI1752" s="58">
        <v>1033</v>
      </c>
      <c r="AJ1752" s="58">
        <v>113.28</v>
      </c>
      <c r="AK1752" s="58">
        <v>55.52</v>
      </c>
      <c r="AL1752" s="58">
        <v>0</v>
      </c>
      <c r="AM1752" s="58">
        <v>1032.99</v>
      </c>
      <c r="AN1752" s="58">
        <v>507.07</v>
      </c>
      <c r="AO1752" s="58">
        <v>1037.74</v>
      </c>
      <c r="AP1752" s="58">
        <v>0</v>
      </c>
      <c r="AQ1752" s="58">
        <v>5951.58</v>
      </c>
      <c r="AR1752" s="58">
        <v>0</v>
      </c>
      <c r="AS1752" s="58">
        <v>0</v>
      </c>
      <c r="AT1752" s="58">
        <v>0</v>
      </c>
      <c r="AU1752" s="58">
        <v>0</v>
      </c>
      <c r="AV1752" s="58">
        <v>2518.3298064221399</v>
      </c>
      <c r="AW1752" s="58">
        <v>24930.699806422101</v>
      </c>
      <c r="AX1752" s="58">
        <v>68080.857142857101</v>
      </c>
      <c r="AY1752" s="58">
        <v>6498.6226415094297</v>
      </c>
      <c r="AZ1752" s="58">
        <v>74579.4797843665</v>
      </c>
      <c r="BA1752" s="58">
        <v>47923.5569606711</v>
      </c>
    </row>
    <row r="1753" spans="1:53">
      <c r="A1753" s="56">
        <v>202410</v>
      </c>
      <c r="B1753" s="56" t="s">
        <v>528</v>
      </c>
      <c r="C1753" s="56" t="s">
        <v>296</v>
      </c>
      <c r="D1753" s="56" t="s">
        <v>295</v>
      </c>
      <c r="E1753" s="62" t="str">
        <f>VLOOKUP(C1753,'[2]2024年门店-截止10.31'!A:C,3,0)</f>
        <v>营业</v>
      </c>
      <c r="F1753" s="63">
        <f>VLOOKUP(C1753,[2]面积!A:B,2,0)</f>
        <v>66.37</v>
      </c>
      <c r="G1753" s="57" t="str">
        <f>IF(OR(E1753="营业",E1753="装修中"),VLOOKUP(C1753,[2]当前组织架构!C:H,6,0),"")</f>
        <v>戴斌</v>
      </c>
      <c r="H1753" s="57" t="str">
        <f>IF(OR(E1753="营业",E1753="装修中"),VLOOKUP(C1753,[2]当前组织架构!C:H,5,0),"")</f>
        <v>董婷婷</v>
      </c>
      <c r="I1753" s="58">
        <v>175864.03</v>
      </c>
      <c r="J1753" s="58">
        <v>9954.5700000000106</v>
      </c>
      <c r="K1753" s="58">
        <v>165909.46</v>
      </c>
      <c r="L1753" s="58">
        <v>10212.08</v>
      </c>
      <c r="M1753" s="58">
        <v>8651.51</v>
      </c>
      <c r="N1753" s="58">
        <v>10063.32</v>
      </c>
      <c r="O1753" s="58">
        <v>20637.240000000002</v>
      </c>
      <c r="P1753" s="58">
        <v>0</v>
      </c>
      <c r="Q1753" s="58">
        <v>-13.764137690125001</v>
      </c>
      <c r="R1753" s="58">
        <v>49550.3858623099</v>
      </c>
      <c r="S1753" s="58">
        <v>9500.2147759126892</v>
      </c>
      <c r="T1753" s="58">
        <v>0</v>
      </c>
      <c r="U1753" s="58">
        <v>2614.9699999999998</v>
      </c>
      <c r="V1753" s="58">
        <v>61665.570638222598</v>
      </c>
      <c r="W1753" s="58">
        <v>104243.88936177699</v>
      </c>
      <c r="X1753" s="58">
        <v>21925.85</v>
      </c>
      <c r="Y1753" s="58">
        <v>9833.08</v>
      </c>
      <c r="Z1753" s="58">
        <v>1455.54</v>
      </c>
      <c r="AA1753" s="58">
        <v>6348.16</v>
      </c>
      <c r="AB1753" s="58">
        <v>1866.3801886792501</v>
      </c>
      <c r="AC1753" s="58">
        <v>0</v>
      </c>
      <c r="AD1753" s="58">
        <v>41429.010188679298</v>
      </c>
      <c r="AE1753" s="58">
        <v>3500</v>
      </c>
      <c r="AF1753" s="58">
        <v>0</v>
      </c>
      <c r="AG1753" s="58">
        <v>486.38</v>
      </c>
      <c r="AH1753" s="58">
        <v>661.83</v>
      </c>
      <c r="AI1753" s="58">
        <v>185</v>
      </c>
      <c r="AJ1753" s="58">
        <v>0</v>
      </c>
      <c r="AK1753" s="58">
        <v>32.090000000000003</v>
      </c>
      <c r="AL1753" s="58">
        <v>0</v>
      </c>
      <c r="AM1753" s="58">
        <v>1732.35</v>
      </c>
      <c r="AN1753" s="58">
        <v>2710.28</v>
      </c>
      <c r="AO1753" s="58">
        <v>490.13</v>
      </c>
      <c r="AP1753" s="58">
        <v>0</v>
      </c>
      <c r="AQ1753" s="58">
        <v>262</v>
      </c>
      <c r="AR1753" s="58">
        <v>0</v>
      </c>
      <c r="AS1753" s="58">
        <v>0</v>
      </c>
      <c r="AT1753" s="58">
        <v>0</v>
      </c>
      <c r="AU1753" s="58">
        <v>0</v>
      </c>
      <c r="AV1753" s="58">
        <v>2227.6608417808202</v>
      </c>
      <c r="AW1753" s="58">
        <v>12287.7208417808</v>
      </c>
      <c r="AX1753" s="58">
        <v>42341.342857142903</v>
      </c>
      <c r="AY1753" s="58">
        <v>5242.4339622641501</v>
      </c>
      <c r="AZ1753" s="58">
        <v>47583.776819407103</v>
      </c>
      <c r="BA1753" s="58">
        <v>2943.3815119098399</v>
      </c>
    </row>
    <row r="1754" spans="1:53">
      <c r="A1754" s="56">
        <v>202410</v>
      </c>
      <c r="B1754" s="56" t="s">
        <v>528</v>
      </c>
      <c r="C1754" s="56" t="s">
        <v>294</v>
      </c>
      <c r="D1754" s="56" t="s">
        <v>293</v>
      </c>
      <c r="E1754" s="62" t="str">
        <f>VLOOKUP(C1754,'[2]2024年门店-截止10.31'!A:C,3,0)</f>
        <v>营业</v>
      </c>
      <c r="F1754" s="63">
        <f>VLOOKUP(C1754,[2]面积!A:B,2,0)</f>
        <v>40</v>
      </c>
      <c r="G1754" s="57" t="str">
        <f>IF(OR(E1754="营业",E1754="装修中"),VLOOKUP(C1754,[2]当前组织架构!C:H,6,0),"")</f>
        <v>戴斌</v>
      </c>
      <c r="H1754" s="57" t="str">
        <f>IF(OR(E1754="营业",E1754="装修中"),VLOOKUP(C1754,[2]当前组织架构!C:H,5,0),"")</f>
        <v>董婷婷</v>
      </c>
      <c r="I1754" s="58">
        <v>192424.88</v>
      </c>
      <c r="J1754" s="58">
        <v>10891.97</v>
      </c>
      <c r="K1754" s="58">
        <v>181532.91</v>
      </c>
      <c r="L1754" s="58">
        <v>10715.46</v>
      </c>
      <c r="M1754" s="58">
        <v>8267.07</v>
      </c>
      <c r="N1754" s="58">
        <v>11518.98</v>
      </c>
      <c r="O1754" s="58">
        <v>21953.88</v>
      </c>
      <c r="P1754" s="58">
        <v>0</v>
      </c>
      <c r="Q1754" s="58">
        <v>-14.5670451435</v>
      </c>
      <c r="R1754" s="58">
        <v>52440.8229548565</v>
      </c>
      <c r="S1754" s="58">
        <v>10088.0176697917</v>
      </c>
      <c r="T1754" s="58">
        <v>0</v>
      </c>
      <c r="U1754" s="58">
        <v>2643.11</v>
      </c>
      <c r="V1754" s="58">
        <v>65171.950624648198</v>
      </c>
      <c r="W1754" s="58">
        <v>116360.959375352</v>
      </c>
      <c r="X1754" s="58">
        <v>24041.439999999999</v>
      </c>
      <c r="Y1754" s="58">
        <v>11779.1</v>
      </c>
      <c r="Z1754" s="58">
        <v>351.5</v>
      </c>
      <c r="AA1754" s="58">
        <v>4954.5200000000004</v>
      </c>
      <c r="AB1754" s="58">
        <v>1582.5684905660401</v>
      </c>
      <c r="AC1754" s="58">
        <v>0</v>
      </c>
      <c r="AD1754" s="58">
        <v>42709.128490566</v>
      </c>
      <c r="AE1754" s="58">
        <v>48.17</v>
      </c>
      <c r="AF1754" s="58">
        <v>200</v>
      </c>
      <c r="AG1754" s="58">
        <v>397.7</v>
      </c>
      <c r="AH1754" s="58">
        <v>692.33</v>
      </c>
      <c r="AI1754" s="58">
        <v>0</v>
      </c>
      <c r="AJ1754" s="58">
        <v>123.9</v>
      </c>
      <c r="AK1754" s="58">
        <v>26.76</v>
      </c>
      <c r="AL1754" s="58">
        <v>0</v>
      </c>
      <c r="AM1754" s="58">
        <v>949.12</v>
      </c>
      <c r="AN1754" s="58">
        <v>554.63</v>
      </c>
      <c r="AO1754" s="58">
        <v>569.22</v>
      </c>
      <c r="AP1754" s="58">
        <v>0</v>
      </c>
      <c r="AQ1754" s="58">
        <v>0</v>
      </c>
      <c r="AR1754" s="58">
        <v>0</v>
      </c>
      <c r="AS1754" s="58">
        <v>0</v>
      </c>
      <c r="AT1754" s="58">
        <v>0</v>
      </c>
      <c r="AU1754" s="58">
        <v>0</v>
      </c>
      <c r="AV1754" s="58">
        <v>2227.6608417808202</v>
      </c>
      <c r="AW1754" s="58">
        <v>5789.4908417808201</v>
      </c>
      <c r="AX1754" s="58">
        <v>31932.352380952401</v>
      </c>
      <c r="AY1754" s="58">
        <v>3962.2641509434002</v>
      </c>
      <c r="AZ1754" s="58">
        <v>35894.616531895801</v>
      </c>
      <c r="BA1754" s="58">
        <v>31967.723511109401</v>
      </c>
    </row>
    <row r="1755" spans="1:53">
      <c r="A1755" s="56">
        <v>202410</v>
      </c>
      <c r="B1755" s="56" t="s">
        <v>531</v>
      </c>
      <c r="C1755" s="56" t="s">
        <v>302</v>
      </c>
      <c r="D1755" s="56" t="s">
        <v>301</v>
      </c>
      <c r="E1755" s="62" t="str">
        <f>VLOOKUP(C1755,'[2]2024年门店-截止10.31'!A:C,3,0)</f>
        <v>营业</v>
      </c>
      <c r="F1755" s="63">
        <f>VLOOKUP(C1755,[2]面积!A:B,2,0)</f>
        <v>75</v>
      </c>
      <c r="G1755" s="57" t="str">
        <f>IF(OR(E1755="营业",E1755="装修中"),VLOOKUP(C1755,[2]当前组织架构!C:H,6,0),"")</f>
        <v>刘佳</v>
      </c>
      <c r="H1755" s="57" t="str">
        <f>IF(OR(E1755="营业",E1755="装修中"),VLOOKUP(C1755,[2]当前组织架构!C:H,5,0),"")</f>
        <v>孟祥苹</v>
      </c>
      <c r="I1755" s="58">
        <v>111555.15</v>
      </c>
      <c r="J1755" s="58">
        <v>6314.4399999999896</v>
      </c>
      <c r="K1755" s="58">
        <v>105240.71</v>
      </c>
      <c r="L1755" s="58">
        <v>6304.37</v>
      </c>
      <c r="M1755" s="58">
        <v>5140.97</v>
      </c>
      <c r="N1755" s="58">
        <v>5632.08</v>
      </c>
      <c r="O1755" s="58">
        <v>15315.75</v>
      </c>
      <c r="P1755" s="58">
        <v>0</v>
      </c>
      <c r="Q1755" s="58">
        <v>-369.32881018751499</v>
      </c>
      <c r="R1755" s="58">
        <v>32023.841189812501</v>
      </c>
      <c r="S1755" s="58">
        <v>7493.1272402070299</v>
      </c>
      <c r="T1755" s="58">
        <v>0</v>
      </c>
      <c r="U1755" s="58">
        <v>2218.2399999999998</v>
      </c>
      <c r="V1755" s="58">
        <v>41735.208430019498</v>
      </c>
      <c r="W1755" s="58">
        <v>63505.501569980501</v>
      </c>
      <c r="X1755" s="58">
        <v>19769.22</v>
      </c>
      <c r="Y1755" s="58">
        <v>6851.63</v>
      </c>
      <c r="Z1755" s="58">
        <v>448.95</v>
      </c>
      <c r="AA1755" s="58">
        <v>8253.16</v>
      </c>
      <c r="AB1755" s="58">
        <v>419.73962264150998</v>
      </c>
      <c r="AC1755" s="58">
        <v>0</v>
      </c>
      <c r="AD1755" s="58">
        <v>35742.699622641499</v>
      </c>
      <c r="AE1755" s="58">
        <v>3519.17</v>
      </c>
      <c r="AF1755" s="58">
        <v>41.72</v>
      </c>
      <c r="AG1755" s="58">
        <v>189.51</v>
      </c>
      <c r="AH1755" s="58">
        <v>314</v>
      </c>
      <c r="AI1755" s="58">
        <v>0</v>
      </c>
      <c r="AJ1755" s="58">
        <v>33.630000000000003</v>
      </c>
      <c r="AK1755" s="58">
        <v>48.97</v>
      </c>
      <c r="AL1755" s="58">
        <v>0</v>
      </c>
      <c r="AM1755" s="58">
        <v>1151.0899999999999</v>
      </c>
      <c r="AN1755" s="58">
        <v>1257.45</v>
      </c>
      <c r="AO1755" s="58">
        <v>275.66000000000003</v>
      </c>
      <c r="AP1755" s="58">
        <v>0</v>
      </c>
      <c r="AQ1755" s="58">
        <v>0</v>
      </c>
      <c r="AR1755" s="58">
        <v>0</v>
      </c>
      <c r="AS1755" s="58">
        <v>0</v>
      </c>
      <c r="AT1755" s="58">
        <v>0</v>
      </c>
      <c r="AU1755" s="58">
        <v>0</v>
      </c>
      <c r="AV1755" s="58">
        <v>2797.9024735328098</v>
      </c>
      <c r="AW1755" s="58">
        <v>9629.1024735328101</v>
      </c>
      <c r="AX1755" s="58">
        <v>38928.571428571398</v>
      </c>
      <c r="AY1755" s="58">
        <v>13485</v>
      </c>
      <c r="AZ1755" s="58">
        <v>52413.571428571398</v>
      </c>
      <c r="BA1755" s="58">
        <v>-34279.8719547652</v>
      </c>
    </row>
    <row r="1756" spans="1:53">
      <c r="A1756" s="56">
        <v>202410</v>
      </c>
      <c r="B1756" s="56" t="s">
        <v>531</v>
      </c>
      <c r="C1756" s="56" t="s">
        <v>292</v>
      </c>
      <c r="D1756" s="56" t="s">
        <v>291</v>
      </c>
      <c r="E1756" s="62" t="str">
        <f>VLOOKUP(C1756,'[2]2024年门店-截止10.31'!A:C,3,0)</f>
        <v>营业</v>
      </c>
      <c r="F1756" s="63">
        <f>VLOOKUP(C1756,[2]面积!A:B,2,0)</f>
        <v>132</v>
      </c>
      <c r="G1756" s="57" t="str">
        <f>IF(OR(E1756="营业",E1756="装修中"),VLOOKUP(C1756,[2]当前组织架构!C:H,6,0),"")</f>
        <v>刘佳</v>
      </c>
      <c r="H1756" s="57" t="str">
        <f>IF(OR(E1756="营业",E1756="装修中"),VLOOKUP(C1756,[2]当前组织架构!C:H,5,0),"")</f>
        <v>巨伦</v>
      </c>
      <c r="I1756" s="58">
        <v>206013.65</v>
      </c>
      <c r="J1756" s="58">
        <v>6000.3999999999896</v>
      </c>
      <c r="K1756" s="58">
        <v>200013.25</v>
      </c>
      <c r="L1756" s="58">
        <v>10366.1</v>
      </c>
      <c r="M1756" s="58">
        <v>9823.0300000000007</v>
      </c>
      <c r="N1756" s="58">
        <v>8434.7999999999993</v>
      </c>
      <c r="O1756" s="58">
        <v>26669.39</v>
      </c>
      <c r="P1756" s="58">
        <v>0</v>
      </c>
      <c r="Q1756" s="58">
        <v>-630.42351480011098</v>
      </c>
      <c r="R1756" s="58">
        <v>54662.896485199897</v>
      </c>
      <c r="S1756" s="58">
        <v>12955.731345414</v>
      </c>
      <c r="T1756" s="58">
        <v>0</v>
      </c>
      <c r="U1756" s="58">
        <v>2435.35</v>
      </c>
      <c r="V1756" s="58">
        <v>70053.977830613905</v>
      </c>
      <c r="W1756" s="58">
        <v>129959.27216938599</v>
      </c>
      <c r="X1756" s="58">
        <v>23751.78</v>
      </c>
      <c r="Y1756" s="58">
        <v>15123.9</v>
      </c>
      <c r="Z1756" s="58">
        <v>0</v>
      </c>
      <c r="AA1756" s="58">
        <v>8414.43</v>
      </c>
      <c r="AB1756" s="58">
        <v>615.71773584905998</v>
      </c>
      <c r="AC1756" s="58">
        <v>0</v>
      </c>
      <c r="AD1756" s="58">
        <v>47905.827735849103</v>
      </c>
      <c r="AE1756" s="58">
        <v>0</v>
      </c>
      <c r="AF1756" s="58">
        <v>0</v>
      </c>
      <c r="AG1756" s="58">
        <v>704.2</v>
      </c>
      <c r="AH1756" s="58">
        <v>0</v>
      </c>
      <c r="AI1756" s="58">
        <v>680</v>
      </c>
      <c r="AJ1756" s="58">
        <v>0</v>
      </c>
      <c r="AK1756" s="58">
        <v>38.270000000000003</v>
      </c>
      <c r="AL1756" s="58">
        <v>0</v>
      </c>
      <c r="AM1756" s="58">
        <v>839.47</v>
      </c>
      <c r="AN1756" s="58">
        <v>955.86</v>
      </c>
      <c r="AO1756" s="58">
        <v>923.54</v>
      </c>
      <c r="AP1756" s="58">
        <v>0</v>
      </c>
      <c r="AQ1756" s="58">
        <v>0</v>
      </c>
      <c r="AR1756" s="58">
        <v>0</v>
      </c>
      <c r="AS1756" s="58">
        <v>0</v>
      </c>
      <c r="AT1756" s="58">
        <v>0</v>
      </c>
      <c r="AU1756" s="58">
        <v>0</v>
      </c>
      <c r="AV1756" s="58">
        <v>2885.53000048699</v>
      </c>
      <c r="AW1756" s="58">
        <v>7026.8700004869897</v>
      </c>
      <c r="AX1756" s="58">
        <v>34782</v>
      </c>
      <c r="AY1756" s="58">
        <v>10846.16</v>
      </c>
      <c r="AZ1756" s="58">
        <v>45628.160000000003</v>
      </c>
      <c r="BA1756" s="58">
        <v>29398.4144330499</v>
      </c>
    </row>
    <row r="1757" spans="1:53">
      <c r="A1757" s="56">
        <v>202410</v>
      </c>
      <c r="B1757" s="56" t="s">
        <v>528</v>
      </c>
      <c r="C1757" s="56" t="s">
        <v>298</v>
      </c>
      <c r="D1757" s="56" t="s">
        <v>297</v>
      </c>
      <c r="E1757" s="62" t="str">
        <f>VLOOKUP(C1757,'[2]2024年门店-截止10.31'!A:C,3,0)</f>
        <v>营业</v>
      </c>
      <c r="F1757" s="63">
        <f>VLOOKUP(C1757,[2]面积!A:B,2,0)</f>
        <v>73.8</v>
      </c>
      <c r="G1757" s="57" t="str">
        <f>IF(OR(E1757="营业",E1757="装修中"),VLOOKUP(C1757,[2]当前组织架构!C:H,6,0),"")</f>
        <v>孙军</v>
      </c>
      <c r="H1757" s="57" t="str">
        <f>IF(OR(E1757="营业",E1757="装修中"),VLOOKUP(C1757,[2]当前组织架构!C:H,5,0),"")</f>
        <v>甘胜斌</v>
      </c>
      <c r="I1757" s="58">
        <v>127646.08</v>
      </c>
      <c r="J1757" s="58">
        <v>7225.25</v>
      </c>
      <c r="K1757" s="58">
        <v>120420.83</v>
      </c>
      <c r="L1757" s="58">
        <v>6908.89</v>
      </c>
      <c r="M1757" s="58">
        <v>5369.01</v>
      </c>
      <c r="N1757" s="58">
        <v>7304.98</v>
      </c>
      <c r="O1757" s="58">
        <v>14291.94</v>
      </c>
      <c r="P1757" s="58">
        <v>0</v>
      </c>
      <c r="Q1757" s="58">
        <v>-9.4071559122511008</v>
      </c>
      <c r="R1757" s="58">
        <v>33865.412844087703</v>
      </c>
      <c r="S1757" s="58">
        <v>6548.8012629375798</v>
      </c>
      <c r="T1757" s="58">
        <v>0</v>
      </c>
      <c r="U1757" s="58">
        <v>2553.0300000000002</v>
      </c>
      <c r="V1757" s="58">
        <v>42967.244107025297</v>
      </c>
      <c r="W1757" s="58">
        <v>77453.585892974705</v>
      </c>
      <c r="X1757" s="58">
        <v>28093.96</v>
      </c>
      <c r="Y1757" s="58">
        <v>6366.16</v>
      </c>
      <c r="Z1757" s="58">
        <v>598.77</v>
      </c>
      <c r="AA1757" s="58">
        <v>7943.49</v>
      </c>
      <c r="AB1757" s="58">
        <v>636.39396226415101</v>
      </c>
      <c r="AC1757" s="58">
        <v>0</v>
      </c>
      <c r="AD1757" s="58">
        <v>43638.773962264102</v>
      </c>
      <c r="AE1757" s="58">
        <v>4387.0200000000004</v>
      </c>
      <c r="AF1757" s="58">
        <v>261.37</v>
      </c>
      <c r="AG1757" s="58">
        <v>414.87</v>
      </c>
      <c r="AH1757" s="58">
        <v>589</v>
      </c>
      <c r="AI1757" s="58">
        <v>282.19</v>
      </c>
      <c r="AJ1757" s="58">
        <v>23.01</v>
      </c>
      <c r="AK1757" s="58">
        <v>37.33</v>
      </c>
      <c r="AL1757" s="58">
        <v>0</v>
      </c>
      <c r="AM1757" s="58">
        <v>1947.86</v>
      </c>
      <c r="AN1757" s="58">
        <v>831.48</v>
      </c>
      <c r="AO1757" s="58">
        <v>539.46</v>
      </c>
      <c r="AP1757" s="58">
        <v>0</v>
      </c>
      <c r="AQ1757" s="58">
        <v>50</v>
      </c>
      <c r="AR1757" s="58">
        <v>0</v>
      </c>
      <c r="AS1757" s="58">
        <v>0</v>
      </c>
      <c r="AT1757" s="58">
        <v>0</v>
      </c>
      <c r="AU1757" s="58">
        <v>0</v>
      </c>
      <c r="AV1757" s="58">
        <v>2423.1772054171802</v>
      </c>
      <c r="AW1757" s="58">
        <v>11786.7672054172</v>
      </c>
      <c r="AX1757" s="58">
        <v>40063.809523809497</v>
      </c>
      <c r="AY1757" s="58">
        <v>7787.1981132075498</v>
      </c>
      <c r="AZ1757" s="58">
        <v>47851.007637016999</v>
      </c>
      <c r="BA1757" s="58">
        <v>-25822.9629117236</v>
      </c>
    </row>
    <row r="1758" spans="1:53">
      <c r="A1758" s="56">
        <v>202410</v>
      </c>
      <c r="B1758" s="56" t="s">
        <v>528</v>
      </c>
      <c r="C1758" s="56" t="s">
        <v>300</v>
      </c>
      <c r="D1758" s="56" t="s">
        <v>299</v>
      </c>
      <c r="E1758" s="62" t="str">
        <f>VLOOKUP(C1758,'[2]2024年门店-截止10.31'!A:C,3,0)</f>
        <v>营业</v>
      </c>
      <c r="F1758" s="63">
        <f>VLOOKUP(C1758,[2]面积!A:B,2,0)</f>
        <v>67</v>
      </c>
      <c r="G1758" s="57" t="str">
        <f>IF(OR(E1758="营业",E1758="装修中"),VLOOKUP(C1758,[2]当前组织架构!C:H,6,0),"")</f>
        <v>江远洋</v>
      </c>
      <c r="H1758" s="57" t="str">
        <f>IF(OR(E1758="营业",E1758="装修中"),VLOOKUP(C1758,[2]当前组织架构!C:H,5,0),"")</f>
        <v>许瑛伦</v>
      </c>
      <c r="I1758" s="58">
        <v>150904.75</v>
      </c>
      <c r="J1758" s="58">
        <v>4395.28</v>
      </c>
      <c r="K1758" s="58">
        <v>146509.47</v>
      </c>
      <c r="L1758" s="58">
        <v>7933.16</v>
      </c>
      <c r="M1758" s="58">
        <v>7538.41</v>
      </c>
      <c r="N1758" s="58">
        <v>7311.11</v>
      </c>
      <c r="O1758" s="58">
        <v>21815.71</v>
      </c>
      <c r="P1758" s="58">
        <v>0</v>
      </c>
      <c r="Q1758" s="58">
        <v>-12.385128781950099</v>
      </c>
      <c r="R1758" s="58">
        <v>44586.004871218101</v>
      </c>
      <c r="S1758" s="58">
        <v>9515.9984917703805</v>
      </c>
      <c r="T1758" s="58">
        <v>0</v>
      </c>
      <c r="U1758" s="58">
        <v>5876.24</v>
      </c>
      <c r="V1758" s="58">
        <v>59978.243362988404</v>
      </c>
      <c r="W1758" s="58">
        <v>86531.226637011598</v>
      </c>
      <c r="X1758" s="58">
        <v>21516.6</v>
      </c>
      <c r="Y1758" s="58">
        <v>3886.2</v>
      </c>
      <c r="Z1758" s="58">
        <v>200</v>
      </c>
      <c r="AA1758" s="58">
        <v>2992.62</v>
      </c>
      <c r="AB1758" s="58">
        <v>2407.9713207547202</v>
      </c>
      <c r="AC1758" s="58">
        <v>0</v>
      </c>
      <c r="AD1758" s="58">
        <v>31003.391320754701</v>
      </c>
      <c r="AE1758" s="58">
        <v>3507.71</v>
      </c>
      <c r="AF1758" s="58">
        <v>0</v>
      </c>
      <c r="AG1758" s="58">
        <v>855.67</v>
      </c>
      <c r="AH1758" s="58">
        <v>336</v>
      </c>
      <c r="AI1758" s="58">
        <v>0</v>
      </c>
      <c r="AJ1758" s="58">
        <v>0</v>
      </c>
      <c r="AK1758" s="58">
        <v>0</v>
      </c>
      <c r="AL1758" s="58">
        <v>0</v>
      </c>
      <c r="AM1758" s="58">
        <v>1533.05</v>
      </c>
      <c r="AN1758" s="58">
        <v>1438.88</v>
      </c>
      <c r="AO1758" s="58">
        <v>666.94</v>
      </c>
      <c r="AP1758" s="58">
        <v>0</v>
      </c>
      <c r="AQ1758" s="58">
        <v>0</v>
      </c>
      <c r="AR1758" s="58">
        <v>0</v>
      </c>
      <c r="AS1758" s="58">
        <v>0</v>
      </c>
      <c r="AT1758" s="58">
        <v>0</v>
      </c>
      <c r="AU1758" s="58">
        <v>0</v>
      </c>
      <c r="AV1758" s="58">
        <v>2518.3298064221399</v>
      </c>
      <c r="AW1758" s="58">
        <v>10856.5798064221</v>
      </c>
      <c r="AX1758" s="58">
        <v>44144.1</v>
      </c>
      <c r="AY1758" s="58">
        <v>7408.8</v>
      </c>
      <c r="AZ1758" s="58">
        <v>51552.9</v>
      </c>
      <c r="BA1758" s="58">
        <v>-6881.6444901652103</v>
      </c>
    </row>
    <row r="1759" spans="1:53">
      <c r="A1759" s="56">
        <v>202410</v>
      </c>
      <c r="B1759" s="56" t="s">
        <v>531</v>
      </c>
      <c r="C1759" s="56" t="s">
        <v>304</v>
      </c>
      <c r="D1759" s="56" t="s">
        <v>303</v>
      </c>
      <c r="E1759" s="62" t="str">
        <f>VLOOKUP(C1759,'[2]2024年门店-截止10.31'!A:C,3,0)</f>
        <v>营业</v>
      </c>
      <c r="F1759" s="63">
        <f>VLOOKUP(C1759,[2]面积!A:B,2,0)</f>
        <v>75</v>
      </c>
      <c r="G1759" s="57" t="str">
        <f>IF(OR(E1759="营业",E1759="装修中"),VLOOKUP(C1759,[2]当前组织架构!C:H,6,0),"")</f>
        <v>刘佳</v>
      </c>
      <c r="H1759" s="57" t="str">
        <f>IF(OR(E1759="营业",E1759="装修中"),VLOOKUP(C1759,[2]当前组织架构!C:H,5,0),"")</f>
        <v>刘传良</v>
      </c>
      <c r="I1759" s="58">
        <v>160477.04</v>
      </c>
      <c r="J1759" s="58">
        <v>9083.6100000000206</v>
      </c>
      <c r="K1759" s="58">
        <v>151393.43</v>
      </c>
      <c r="L1759" s="58">
        <v>7801.92</v>
      </c>
      <c r="M1759" s="58">
        <v>7579.99</v>
      </c>
      <c r="N1759" s="58">
        <v>9155.16</v>
      </c>
      <c r="O1759" s="58">
        <v>21144.12</v>
      </c>
      <c r="P1759" s="58">
        <v>0</v>
      </c>
      <c r="Q1759" s="58">
        <v>-520.83138361110696</v>
      </c>
      <c r="R1759" s="58">
        <v>45160.358616388898</v>
      </c>
      <c r="S1759" s="58">
        <v>10424.114811879101</v>
      </c>
      <c r="T1759" s="58">
        <v>0</v>
      </c>
      <c r="U1759" s="58">
        <v>2242.16</v>
      </c>
      <c r="V1759" s="58">
        <v>57826.633428267902</v>
      </c>
      <c r="W1759" s="58">
        <v>93566.796571732004</v>
      </c>
      <c r="X1759" s="58">
        <v>25109.54</v>
      </c>
      <c r="Y1759" s="58">
        <v>7322.07</v>
      </c>
      <c r="Z1759" s="58">
        <v>474.09</v>
      </c>
      <c r="AA1759" s="58">
        <v>5547.43</v>
      </c>
      <c r="AB1759" s="58">
        <v>1454.5222641509399</v>
      </c>
      <c r="AC1759" s="58">
        <v>0</v>
      </c>
      <c r="AD1759" s="58">
        <v>39907.6522641509</v>
      </c>
      <c r="AE1759" s="58">
        <v>3228</v>
      </c>
      <c r="AF1759" s="58">
        <v>156.38</v>
      </c>
      <c r="AG1759" s="58">
        <v>397.6</v>
      </c>
      <c r="AH1759" s="58">
        <v>100</v>
      </c>
      <c r="AI1759" s="58">
        <v>2568.14</v>
      </c>
      <c r="AJ1759" s="58">
        <v>0</v>
      </c>
      <c r="AK1759" s="58">
        <v>34.909999999999997</v>
      </c>
      <c r="AL1759" s="58">
        <v>0</v>
      </c>
      <c r="AM1759" s="58">
        <v>2836.24</v>
      </c>
      <c r="AN1759" s="58">
        <v>1629.45</v>
      </c>
      <c r="AO1759" s="58">
        <v>760.38</v>
      </c>
      <c r="AP1759" s="58">
        <v>0</v>
      </c>
      <c r="AQ1759" s="58">
        <v>1757.5</v>
      </c>
      <c r="AR1759" s="58">
        <v>0</v>
      </c>
      <c r="AS1759" s="58">
        <v>0</v>
      </c>
      <c r="AT1759" s="58">
        <v>0</v>
      </c>
      <c r="AU1759" s="58">
        <v>0</v>
      </c>
      <c r="AV1759" s="58">
        <v>2549.6861999479102</v>
      </c>
      <c r="AW1759" s="58">
        <v>16018.286199947899</v>
      </c>
      <c r="AX1759" s="58">
        <v>25523.333333333299</v>
      </c>
      <c r="AY1759" s="58">
        <v>11946.6981132075</v>
      </c>
      <c r="AZ1759" s="58">
        <v>37470.031446540801</v>
      </c>
      <c r="BA1759" s="58">
        <v>170.82666109240401</v>
      </c>
    </row>
    <row r="1760" spans="1:53">
      <c r="A1760" s="56">
        <v>202410</v>
      </c>
      <c r="B1760" s="56" t="s">
        <v>528</v>
      </c>
      <c r="C1760" s="56" t="s">
        <v>306</v>
      </c>
      <c r="D1760" s="56" t="s">
        <v>305</v>
      </c>
      <c r="E1760" s="62" t="str">
        <f>VLOOKUP(C1760,'[2]2024年门店-截止10.31'!A:C,3,0)</f>
        <v>营业</v>
      </c>
      <c r="F1760" s="63">
        <f>VLOOKUP(C1760,[2]面积!A:B,2,0)</f>
        <v>92</v>
      </c>
      <c r="G1760" s="57" t="str">
        <f>IF(OR(E1760="营业",E1760="装修中"),VLOOKUP(C1760,[2]当前组织架构!C:H,6,0),"")</f>
        <v>刘佳</v>
      </c>
      <c r="H1760" s="57" t="str">
        <f>IF(OR(E1760="营业",E1760="装修中"),VLOOKUP(C1760,[2]当前组织架构!C:H,5,0),"")</f>
        <v>袁春福</v>
      </c>
      <c r="I1760" s="58">
        <v>188550.94</v>
      </c>
      <c r="J1760" s="58">
        <v>5491.7699999999904</v>
      </c>
      <c r="K1760" s="58">
        <v>183059.17</v>
      </c>
      <c r="L1760" s="58">
        <v>9625.4</v>
      </c>
      <c r="M1760" s="58">
        <v>6443.86</v>
      </c>
      <c r="N1760" s="58">
        <v>6726.23</v>
      </c>
      <c r="O1760" s="58">
        <v>21755.55</v>
      </c>
      <c r="P1760" s="58">
        <v>0</v>
      </c>
      <c r="Q1760" s="58">
        <v>-12.371979521453801</v>
      </c>
      <c r="R1760" s="58">
        <v>44538.668020478501</v>
      </c>
      <c r="S1760" s="58">
        <v>9494.8668836298293</v>
      </c>
      <c r="T1760" s="58">
        <v>195.04</v>
      </c>
      <c r="U1760" s="58">
        <v>6371.32</v>
      </c>
      <c r="V1760" s="58">
        <v>60599.894904108398</v>
      </c>
      <c r="W1760" s="58">
        <v>122459.27509589199</v>
      </c>
      <c r="X1760" s="58">
        <v>22832.09</v>
      </c>
      <c r="Y1760" s="58">
        <v>13204.3</v>
      </c>
      <c r="Z1760" s="58">
        <v>855.35</v>
      </c>
      <c r="AA1760" s="58">
        <v>7100.36</v>
      </c>
      <c r="AB1760" s="58">
        <v>1982.9528301886801</v>
      </c>
      <c r="AC1760" s="58">
        <v>0</v>
      </c>
      <c r="AD1760" s="58">
        <v>45975.052830188703</v>
      </c>
      <c r="AE1760" s="58">
        <v>5148</v>
      </c>
      <c r="AF1760" s="58">
        <v>0</v>
      </c>
      <c r="AG1760" s="58">
        <v>343.73</v>
      </c>
      <c r="AH1760" s="58">
        <v>0</v>
      </c>
      <c r="AI1760" s="58">
        <v>0</v>
      </c>
      <c r="AJ1760" s="58">
        <v>477.84</v>
      </c>
      <c r="AK1760" s="58">
        <v>52.13</v>
      </c>
      <c r="AL1760" s="58">
        <v>0</v>
      </c>
      <c r="AM1760" s="58">
        <v>1242.6199999999999</v>
      </c>
      <c r="AN1760" s="58">
        <v>738.88</v>
      </c>
      <c r="AO1760" s="58">
        <v>263.66000000000003</v>
      </c>
      <c r="AP1760" s="58">
        <v>0</v>
      </c>
      <c r="AQ1760" s="58">
        <v>0</v>
      </c>
      <c r="AR1760" s="58">
        <v>0</v>
      </c>
      <c r="AS1760" s="58">
        <v>0</v>
      </c>
      <c r="AT1760" s="58">
        <v>0</v>
      </c>
      <c r="AU1760" s="58">
        <v>0</v>
      </c>
      <c r="AV1760" s="58">
        <v>1875.7054540906499</v>
      </c>
      <c r="AW1760" s="58">
        <v>10142.5654540907</v>
      </c>
      <c r="AX1760" s="58">
        <v>44773</v>
      </c>
      <c r="AY1760" s="58">
        <v>10350</v>
      </c>
      <c r="AZ1760" s="58">
        <v>55123</v>
      </c>
      <c r="BA1760" s="58">
        <v>11218.6568116126</v>
      </c>
    </row>
    <row r="1761" spans="1:53">
      <c r="A1761" s="56">
        <v>202410</v>
      </c>
      <c r="B1761" s="56" t="s">
        <v>528</v>
      </c>
      <c r="C1761" s="56" t="s">
        <v>310</v>
      </c>
      <c r="D1761" s="56" t="s">
        <v>309</v>
      </c>
      <c r="E1761" s="62" t="str">
        <f>VLOOKUP(C1761,'[2]2024年门店-截止10.31'!A:C,3,0)</f>
        <v>营业</v>
      </c>
      <c r="F1761" s="63">
        <f>VLOOKUP(C1761,[2]面积!A:B,2,0)</f>
        <v>41.6</v>
      </c>
      <c r="G1761" s="57" t="str">
        <f>IF(OR(E1761="营业",E1761="装修中"),VLOOKUP(C1761,[2]当前组织架构!C:H,6,0),"")</f>
        <v>孙军</v>
      </c>
      <c r="H1761" s="57" t="str">
        <f>IF(OR(E1761="营业",E1761="装修中"),VLOOKUP(C1761,[2]当前组织架构!C:H,5,0),"")</f>
        <v>殷艳花</v>
      </c>
      <c r="I1761" s="58">
        <v>175087.66</v>
      </c>
      <c r="J1761" s="58">
        <v>9910.6200000000008</v>
      </c>
      <c r="K1761" s="58">
        <v>165177.04</v>
      </c>
      <c r="L1761" s="58">
        <v>9022.42</v>
      </c>
      <c r="M1761" s="58">
        <v>6698.36</v>
      </c>
      <c r="N1761" s="58">
        <v>12186.37</v>
      </c>
      <c r="O1761" s="58">
        <v>20388.900000000001</v>
      </c>
      <c r="P1761" s="58">
        <v>0</v>
      </c>
      <c r="Q1761" s="58">
        <v>-13.411981887900099</v>
      </c>
      <c r="R1761" s="58">
        <v>48282.638018112099</v>
      </c>
      <c r="S1761" s="58">
        <v>9340.5141702419896</v>
      </c>
      <c r="T1761" s="58">
        <v>0</v>
      </c>
      <c r="U1761" s="58">
        <v>2685.78</v>
      </c>
      <c r="V1761" s="58">
        <v>60308.932188354098</v>
      </c>
      <c r="W1761" s="58">
        <v>104868.107811646</v>
      </c>
      <c r="X1761" s="58">
        <v>33240.74</v>
      </c>
      <c r="Y1761" s="58">
        <v>7205.79</v>
      </c>
      <c r="Z1761" s="58">
        <v>843.8</v>
      </c>
      <c r="AA1761" s="58">
        <v>10753.78</v>
      </c>
      <c r="AB1761" s="58">
        <v>1488.78094339623</v>
      </c>
      <c r="AC1761" s="58">
        <v>0</v>
      </c>
      <c r="AD1761" s="58">
        <v>53532.890943396204</v>
      </c>
      <c r="AE1761" s="58">
        <v>7525.78</v>
      </c>
      <c r="AF1761" s="58">
        <v>0</v>
      </c>
      <c r="AG1761" s="58">
        <v>326.66000000000003</v>
      </c>
      <c r="AH1761" s="58">
        <v>624</v>
      </c>
      <c r="AI1761" s="58">
        <v>1004.19</v>
      </c>
      <c r="AJ1761" s="58">
        <v>929.2</v>
      </c>
      <c r="AK1761" s="58">
        <v>46.57</v>
      </c>
      <c r="AL1761" s="58">
        <v>0</v>
      </c>
      <c r="AM1761" s="58">
        <v>2027.23</v>
      </c>
      <c r="AN1761" s="58">
        <v>1557.78</v>
      </c>
      <c r="AO1761" s="58">
        <v>553.62</v>
      </c>
      <c r="AP1761" s="58">
        <v>0</v>
      </c>
      <c r="AQ1761" s="58">
        <v>147</v>
      </c>
      <c r="AR1761" s="58">
        <v>0</v>
      </c>
      <c r="AS1761" s="58">
        <v>0</v>
      </c>
      <c r="AT1761" s="58">
        <v>0</v>
      </c>
      <c r="AU1761" s="58">
        <v>0</v>
      </c>
      <c r="AV1761" s="58">
        <v>2534.3709790020898</v>
      </c>
      <c r="AW1761" s="58">
        <v>17276.400979002101</v>
      </c>
      <c r="AX1761" s="58">
        <v>54440.476190476198</v>
      </c>
      <c r="AY1761" s="58">
        <v>4708.4905660377399</v>
      </c>
      <c r="AZ1761" s="58">
        <v>59148.966756513903</v>
      </c>
      <c r="BA1761" s="58">
        <v>-25090.150867266198</v>
      </c>
    </row>
    <row r="1762" spans="1:53">
      <c r="A1762" s="56">
        <v>202410</v>
      </c>
      <c r="B1762" s="56" t="s">
        <v>528</v>
      </c>
      <c r="C1762" s="56" t="s">
        <v>312</v>
      </c>
      <c r="D1762" s="56" t="s">
        <v>311</v>
      </c>
      <c r="E1762" s="62" t="str">
        <f>VLOOKUP(C1762,'[2]2024年门店-截止10.31'!A:C,3,0)</f>
        <v>营业</v>
      </c>
      <c r="F1762" s="63">
        <f>VLOOKUP(C1762,[2]面积!A:B,2,0)</f>
        <v>51</v>
      </c>
      <c r="G1762" s="57" t="str">
        <f>IF(OR(E1762="营业",E1762="装修中"),VLOOKUP(C1762,[2]当前组织架构!C:H,6,0),"")</f>
        <v>戴斌</v>
      </c>
      <c r="H1762" s="57" t="str">
        <f>IF(OR(E1762="营业",E1762="装修中"),VLOOKUP(C1762,[2]当前组织架构!C:H,5,0),"")</f>
        <v>冯珏</v>
      </c>
      <c r="I1762" s="58">
        <v>154307.28</v>
      </c>
      <c r="J1762" s="58">
        <v>8734.3700000000008</v>
      </c>
      <c r="K1762" s="58">
        <v>145572.91</v>
      </c>
      <c r="L1762" s="58">
        <v>8529.33</v>
      </c>
      <c r="M1762" s="58">
        <v>5769.73</v>
      </c>
      <c r="N1762" s="58">
        <v>10224.879999999999</v>
      </c>
      <c r="O1762" s="58">
        <v>18969.169999999998</v>
      </c>
      <c r="P1762" s="58">
        <v>0</v>
      </c>
      <c r="Q1762" s="58">
        <v>-12.078188662808801</v>
      </c>
      <c r="R1762" s="58">
        <v>43481.031811337198</v>
      </c>
      <c r="S1762" s="58">
        <v>8592.8241460979898</v>
      </c>
      <c r="T1762" s="58">
        <v>0</v>
      </c>
      <c r="U1762" s="58">
        <v>2591.52</v>
      </c>
      <c r="V1762" s="58">
        <v>54665.375957435201</v>
      </c>
      <c r="W1762" s="58">
        <v>90907.534042564803</v>
      </c>
      <c r="X1762" s="58">
        <v>21708.1</v>
      </c>
      <c r="Y1762" s="58">
        <v>11807.2</v>
      </c>
      <c r="Z1762" s="58">
        <v>1382.93</v>
      </c>
      <c r="AA1762" s="58">
        <v>6639.45</v>
      </c>
      <c r="AB1762" s="58">
        <v>919.58433962263996</v>
      </c>
      <c r="AC1762" s="58">
        <v>0</v>
      </c>
      <c r="AD1762" s="58">
        <v>42457.264339622598</v>
      </c>
      <c r="AE1762" s="58">
        <v>3189.75</v>
      </c>
      <c r="AF1762" s="58">
        <v>0</v>
      </c>
      <c r="AG1762" s="58">
        <v>428.51</v>
      </c>
      <c r="AH1762" s="58">
        <v>677.49</v>
      </c>
      <c r="AI1762" s="58">
        <v>535</v>
      </c>
      <c r="AJ1762" s="58">
        <v>0</v>
      </c>
      <c r="AK1762" s="58">
        <v>37.21</v>
      </c>
      <c r="AL1762" s="58">
        <v>0</v>
      </c>
      <c r="AM1762" s="58">
        <v>1556.86</v>
      </c>
      <c r="AN1762" s="58">
        <v>1210.18</v>
      </c>
      <c r="AO1762" s="58">
        <v>538.71</v>
      </c>
      <c r="AP1762" s="58">
        <v>0</v>
      </c>
      <c r="AQ1762" s="58">
        <v>592</v>
      </c>
      <c r="AR1762" s="58">
        <v>0</v>
      </c>
      <c r="AS1762" s="58">
        <v>0</v>
      </c>
      <c r="AT1762" s="58">
        <v>0</v>
      </c>
      <c r="AU1762" s="58">
        <v>0</v>
      </c>
      <c r="AV1762" s="58">
        <v>2558.4072054171802</v>
      </c>
      <c r="AW1762" s="58">
        <v>11324.1172054172</v>
      </c>
      <c r="AX1762" s="58">
        <v>31025</v>
      </c>
      <c r="AY1762" s="58">
        <v>4550.2358490566003</v>
      </c>
      <c r="AZ1762" s="58">
        <v>35575.235849056597</v>
      </c>
      <c r="BA1762" s="58">
        <v>1550.9166484684099</v>
      </c>
    </row>
    <row r="1763" spans="1:53">
      <c r="A1763" s="56">
        <v>202410</v>
      </c>
      <c r="B1763" s="56" t="s">
        <v>528</v>
      </c>
      <c r="C1763" s="56" t="s">
        <v>314</v>
      </c>
      <c r="D1763" s="56" t="s">
        <v>313</v>
      </c>
      <c r="E1763" s="62" t="str">
        <f>VLOOKUP(C1763,'[2]2024年门店-截止10.31'!A:C,3,0)</f>
        <v>营业</v>
      </c>
      <c r="F1763" s="63">
        <f>VLOOKUP(C1763,[2]面积!A:B,2,0)</f>
        <v>94</v>
      </c>
      <c r="G1763" s="57" t="str">
        <f>IF(OR(E1763="营业",E1763="装修中"),VLOOKUP(C1763,[2]当前组织架构!C:H,6,0),"")</f>
        <v>戴斌</v>
      </c>
      <c r="H1763" s="57" t="str">
        <f>IF(OR(E1763="营业",E1763="装修中"),VLOOKUP(C1763,[2]当前组织架构!C:H,5,0),"")</f>
        <v>董婷婷</v>
      </c>
      <c r="I1763" s="58">
        <v>199132.77</v>
      </c>
      <c r="J1763" s="58">
        <v>11271.67</v>
      </c>
      <c r="K1763" s="58">
        <v>187861.1</v>
      </c>
      <c r="L1763" s="58">
        <v>10937.47</v>
      </c>
      <c r="M1763" s="58">
        <v>7997.4</v>
      </c>
      <c r="N1763" s="58">
        <v>11846.79</v>
      </c>
      <c r="O1763" s="58">
        <v>23250.76</v>
      </c>
      <c r="P1763" s="58">
        <v>0</v>
      </c>
      <c r="Q1763" s="58">
        <v>-15.004991886487799</v>
      </c>
      <c r="R1763" s="58">
        <v>54017.415008113501</v>
      </c>
      <c r="S1763" s="58">
        <v>10581.1400459663</v>
      </c>
      <c r="T1763" s="58">
        <v>0</v>
      </c>
      <c r="U1763" s="58">
        <v>2633.73</v>
      </c>
      <c r="V1763" s="58">
        <v>67232.285054079795</v>
      </c>
      <c r="W1763" s="58">
        <v>120628.81494592001</v>
      </c>
      <c r="X1763" s="58">
        <v>28448.47</v>
      </c>
      <c r="Y1763" s="58">
        <v>12792.14</v>
      </c>
      <c r="Z1763" s="58">
        <v>1570.59</v>
      </c>
      <c r="AA1763" s="58">
        <v>7212.31</v>
      </c>
      <c r="AB1763" s="58">
        <v>1555.7762264150899</v>
      </c>
      <c r="AC1763" s="58">
        <v>0</v>
      </c>
      <c r="AD1763" s="58">
        <v>51579.286226415097</v>
      </c>
      <c r="AE1763" s="58">
        <v>5366</v>
      </c>
      <c r="AF1763" s="58">
        <v>0</v>
      </c>
      <c r="AG1763" s="58">
        <v>473.18</v>
      </c>
      <c r="AH1763" s="58">
        <v>649.89</v>
      </c>
      <c r="AI1763" s="58">
        <v>0</v>
      </c>
      <c r="AJ1763" s="58">
        <v>0</v>
      </c>
      <c r="AK1763" s="58">
        <v>28.1</v>
      </c>
      <c r="AL1763" s="58">
        <v>0</v>
      </c>
      <c r="AM1763" s="58">
        <v>1508.82</v>
      </c>
      <c r="AN1763" s="58">
        <v>540.98</v>
      </c>
      <c r="AO1763" s="58">
        <v>493.36</v>
      </c>
      <c r="AP1763" s="58">
        <v>0</v>
      </c>
      <c r="AQ1763" s="58">
        <v>105</v>
      </c>
      <c r="AR1763" s="58">
        <v>0</v>
      </c>
      <c r="AS1763" s="58">
        <v>0</v>
      </c>
      <c r="AT1763" s="58">
        <v>0</v>
      </c>
      <c r="AU1763" s="58">
        <v>0</v>
      </c>
      <c r="AV1763" s="58">
        <v>2227.6608417808202</v>
      </c>
      <c r="AW1763" s="58">
        <v>11392.9908417808</v>
      </c>
      <c r="AX1763" s="58">
        <v>24430.0476190476</v>
      </c>
      <c r="AY1763" s="58">
        <v>9754.7169811320691</v>
      </c>
      <c r="AZ1763" s="58">
        <v>34184.764600179697</v>
      </c>
      <c r="BA1763" s="58">
        <v>23471.773277544398</v>
      </c>
    </row>
    <row r="1764" spans="1:53">
      <c r="A1764" s="56">
        <v>202410</v>
      </c>
      <c r="B1764" s="56" t="s">
        <v>531</v>
      </c>
      <c r="C1764" s="56" t="s">
        <v>318</v>
      </c>
      <c r="D1764" s="56" t="s">
        <v>317</v>
      </c>
      <c r="E1764" s="62" t="str">
        <f>VLOOKUP(C1764,'[2]2024年门店-截止10.31'!A:C,3,0)</f>
        <v>营业</v>
      </c>
      <c r="F1764" s="63">
        <f>VLOOKUP(C1764,[2]面积!A:B,2,0)</f>
        <v>105.1</v>
      </c>
      <c r="G1764" s="57" t="str">
        <f>IF(OR(E1764="营业",E1764="装修中"),VLOOKUP(C1764,[2]当前组织架构!C:H,6,0),"")</f>
        <v>刘佳</v>
      </c>
      <c r="H1764" s="57" t="str">
        <f>IF(OR(E1764="营业",E1764="装修中"),VLOOKUP(C1764,[2]当前组织架构!C:H,5,0),"")</f>
        <v>王佳</v>
      </c>
      <c r="I1764" s="58">
        <v>105424.13</v>
      </c>
      <c r="J1764" s="58">
        <v>3070.61</v>
      </c>
      <c r="K1764" s="58">
        <v>102353.52</v>
      </c>
      <c r="L1764" s="58">
        <v>6760.03</v>
      </c>
      <c r="M1764" s="58">
        <v>6612.02</v>
      </c>
      <c r="N1764" s="58">
        <v>5893.2</v>
      </c>
      <c r="O1764" s="58">
        <v>17233.46</v>
      </c>
      <c r="P1764" s="58">
        <v>0</v>
      </c>
      <c r="Q1764" s="58">
        <v>-416.13788146325697</v>
      </c>
      <c r="R1764" s="58">
        <v>36082.5721185367</v>
      </c>
      <c r="S1764" s="58">
        <v>8435.4523861054095</v>
      </c>
      <c r="T1764" s="58">
        <v>0</v>
      </c>
      <c r="U1764" s="58">
        <v>13534.27</v>
      </c>
      <c r="V1764" s="58">
        <v>58052.294504642203</v>
      </c>
      <c r="W1764" s="58">
        <v>44301.225495357903</v>
      </c>
      <c r="X1764" s="58">
        <v>15940.76</v>
      </c>
      <c r="Y1764" s="58">
        <v>4581.87</v>
      </c>
      <c r="Z1764" s="58">
        <v>335.77</v>
      </c>
      <c r="AA1764" s="58">
        <v>5771.97</v>
      </c>
      <c r="AB1764" s="58">
        <v>319.83320754716999</v>
      </c>
      <c r="AC1764" s="58">
        <v>0</v>
      </c>
      <c r="AD1764" s="58">
        <v>26950.203207547202</v>
      </c>
      <c r="AE1764" s="58">
        <v>0</v>
      </c>
      <c r="AF1764" s="58">
        <v>80</v>
      </c>
      <c r="AG1764" s="58">
        <v>64.5</v>
      </c>
      <c r="AH1764" s="58">
        <v>383.33</v>
      </c>
      <c r="AI1764" s="58">
        <v>773.38</v>
      </c>
      <c r="AJ1764" s="58">
        <v>0</v>
      </c>
      <c r="AK1764" s="58">
        <v>40.270000000000003</v>
      </c>
      <c r="AL1764" s="58">
        <v>0</v>
      </c>
      <c r="AM1764" s="58">
        <v>781.24</v>
      </c>
      <c r="AN1764" s="58">
        <v>521.9</v>
      </c>
      <c r="AO1764" s="58">
        <v>396.84</v>
      </c>
      <c r="AP1764" s="58">
        <v>0</v>
      </c>
      <c r="AQ1764" s="58">
        <v>171</v>
      </c>
      <c r="AR1764" s="58">
        <v>0</v>
      </c>
      <c r="AS1764" s="58">
        <v>0</v>
      </c>
      <c r="AT1764" s="58">
        <v>0</v>
      </c>
      <c r="AU1764" s="58">
        <v>0</v>
      </c>
      <c r="AV1764" s="58">
        <v>2113.21261504225</v>
      </c>
      <c r="AW1764" s="58">
        <v>5325.6726150422501</v>
      </c>
      <c r="AX1764" s="58">
        <v>5959.17</v>
      </c>
      <c r="AY1764" s="58">
        <v>6831.5</v>
      </c>
      <c r="AZ1764" s="58">
        <v>12790.67</v>
      </c>
      <c r="BA1764" s="58">
        <v>-765.32032723154998</v>
      </c>
    </row>
    <row r="1765" spans="1:53">
      <c r="A1765" s="56">
        <v>202410</v>
      </c>
      <c r="B1765" s="56" t="s">
        <v>532</v>
      </c>
      <c r="C1765" s="56" t="s">
        <v>316</v>
      </c>
      <c r="D1765" s="56" t="s">
        <v>315</v>
      </c>
      <c r="E1765" s="62" t="str">
        <f>VLOOKUP(C1765,'[2]2024年门店-截止10.31'!A:C,3,0)</f>
        <v>营业</v>
      </c>
      <c r="F1765" s="63">
        <f>VLOOKUP(C1765,[2]面积!A:B,2,0)</f>
        <v>66.17</v>
      </c>
      <c r="G1765" s="57" t="str">
        <f>IF(OR(E1765="营业",E1765="装修中"),VLOOKUP(C1765,[2]当前组织架构!C:H,6,0),"")</f>
        <v>江远洋</v>
      </c>
      <c r="H1765" s="57" t="str">
        <f>IF(OR(E1765="营业",E1765="装修中"),VLOOKUP(C1765,[2]当前组织架构!C:H,5,0),"")</f>
        <v>胡肖肖</v>
      </c>
      <c r="I1765" s="58">
        <v>174566.62</v>
      </c>
      <c r="J1765" s="58">
        <v>5084.45999999999</v>
      </c>
      <c r="K1765" s="58">
        <v>169482.16</v>
      </c>
      <c r="L1765" s="58">
        <v>9011.32</v>
      </c>
      <c r="M1765" s="58">
        <v>10580.31</v>
      </c>
      <c r="N1765" s="58">
        <v>10210.51</v>
      </c>
      <c r="O1765" s="58">
        <v>24815.29</v>
      </c>
      <c r="P1765" s="58">
        <v>0</v>
      </c>
      <c r="Q1765" s="58">
        <v>-101.887272507742</v>
      </c>
      <c r="R1765" s="58">
        <v>54515.542727492299</v>
      </c>
      <c r="S1765" s="58">
        <v>18364.6082967845</v>
      </c>
      <c r="T1765" s="58">
        <v>0</v>
      </c>
      <c r="U1765" s="58">
        <v>14290.55</v>
      </c>
      <c r="V1765" s="58">
        <v>87170.701024276699</v>
      </c>
      <c r="W1765" s="58">
        <v>82311.458975723304</v>
      </c>
      <c r="X1765" s="58">
        <v>20187.63</v>
      </c>
      <c r="Y1765" s="58">
        <v>6256.54</v>
      </c>
      <c r="Z1765" s="58">
        <v>3995.6</v>
      </c>
      <c r="AA1765" s="58">
        <v>5141.0200000000004</v>
      </c>
      <c r="AB1765" s="58">
        <v>1016.14056603774</v>
      </c>
      <c r="AC1765" s="58">
        <v>0</v>
      </c>
      <c r="AD1765" s="58">
        <v>36596.930566037699</v>
      </c>
      <c r="AE1765" s="58">
        <v>162.4</v>
      </c>
      <c r="AF1765" s="58">
        <v>0</v>
      </c>
      <c r="AG1765" s="58">
        <v>471.75</v>
      </c>
      <c r="AH1765" s="58">
        <v>0</v>
      </c>
      <c r="AI1765" s="58">
        <v>1235</v>
      </c>
      <c r="AJ1765" s="58">
        <v>0</v>
      </c>
      <c r="AK1765" s="58">
        <v>47.5</v>
      </c>
      <c r="AL1765" s="58">
        <v>0</v>
      </c>
      <c r="AM1765" s="58">
        <v>1222.01</v>
      </c>
      <c r="AN1765" s="58">
        <v>521.9</v>
      </c>
      <c r="AO1765" s="58">
        <v>620.41999999999996</v>
      </c>
      <c r="AP1765" s="58">
        <v>0</v>
      </c>
      <c r="AQ1765" s="58">
        <v>0</v>
      </c>
      <c r="AR1765" s="58">
        <v>0</v>
      </c>
      <c r="AS1765" s="58">
        <v>0</v>
      </c>
      <c r="AT1765" s="58">
        <v>0</v>
      </c>
      <c r="AU1765" s="58">
        <v>0</v>
      </c>
      <c r="AV1765" s="58">
        <v>2006.4657412420399</v>
      </c>
      <c r="AW1765" s="58">
        <v>6287.4457412420397</v>
      </c>
      <c r="AX1765" s="58">
        <v>19166.240000000002</v>
      </c>
      <c r="AY1765" s="58">
        <v>5783.41</v>
      </c>
      <c r="AZ1765" s="58">
        <v>24949.65</v>
      </c>
      <c r="BA1765" s="58">
        <v>14477.4326684436</v>
      </c>
    </row>
    <row r="1766" spans="1:53">
      <c r="A1766" s="56">
        <v>202410</v>
      </c>
      <c r="B1766" s="56" t="s">
        <v>532</v>
      </c>
      <c r="C1766" s="56" t="s">
        <v>326</v>
      </c>
      <c r="D1766" s="56" t="s">
        <v>325</v>
      </c>
      <c r="E1766" s="62" t="str">
        <f>VLOOKUP(C1766,'[2]2024年门店-截止10.31'!A:C,3,0)</f>
        <v>营业</v>
      </c>
      <c r="F1766" s="63">
        <f>VLOOKUP(C1766,[2]面积!A:B,2,0)</f>
        <v>53</v>
      </c>
      <c r="G1766" s="57" t="str">
        <f>IF(OR(E1766="营业",E1766="装修中"),VLOOKUP(C1766,[2]当前组织架构!C:H,6,0),"")</f>
        <v>江远洋</v>
      </c>
      <c r="H1766" s="57" t="str">
        <f>IF(OR(E1766="营业",E1766="装修中"),VLOOKUP(C1766,[2]当前组织架构!C:H,5,0),"")</f>
        <v>郭静</v>
      </c>
      <c r="I1766" s="58">
        <v>117090.21</v>
      </c>
      <c r="J1766" s="58">
        <v>3410.39</v>
      </c>
      <c r="K1766" s="58">
        <v>113679.82</v>
      </c>
      <c r="L1766" s="58">
        <v>6194.05</v>
      </c>
      <c r="M1766" s="58">
        <v>4746.75</v>
      </c>
      <c r="N1766" s="58">
        <v>5809.01</v>
      </c>
      <c r="O1766" s="58">
        <v>16162.54</v>
      </c>
      <c r="P1766" s="58">
        <v>0</v>
      </c>
      <c r="Q1766" s="58">
        <v>-61.397059021638199</v>
      </c>
      <c r="R1766" s="58">
        <v>32850.952940978401</v>
      </c>
      <c r="S1766" s="58">
        <v>11632.2458551282</v>
      </c>
      <c r="T1766" s="58">
        <v>0</v>
      </c>
      <c r="U1766" s="58">
        <v>4543.3</v>
      </c>
      <c r="V1766" s="58">
        <v>49026.4987961066</v>
      </c>
      <c r="W1766" s="58">
        <v>64653.3212038934</v>
      </c>
      <c r="X1766" s="58">
        <v>19680.66</v>
      </c>
      <c r="Y1766" s="58">
        <v>7168.85</v>
      </c>
      <c r="Z1766" s="58">
        <v>1115.93</v>
      </c>
      <c r="AA1766" s="58">
        <v>5003.1899999999996</v>
      </c>
      <c r="AB1766" s="58">
        <v>359.74037735848998</v>
      </c>
      <c r="AC1766" s="58">
        <v>0</v>
      </c>
      <c r="AD1766" s="58">
        <v>33328.3703773585</v>
      </c>
      <c r="AE1766" s="58">
        <v>3645.55</v>
      </c>
      <c r="AF1766" s="58">
        <v>0</v>
      </c>
      <c r="AG1766" s="58">
        <v>334.81</v>
      </c>
      <c r="AH1766" s="58">
        <v>255.2</v>
      </c>
      <c r="AI1766" s="58">
        <v>1134</v>
      </c>
      <c r="AJ1766" s="58">
        <v>291.49</v>
      </c>
      <c r="AK1766" s="58">
        <v>28.67</v>
      </c>
      <c r="AL1766" s="58">
        <v>0</v>
      </c>
      <c r="AM1766" s="58">
        <v>765.69</v>
      </c>
      <c r="AN1766" s="58">
        <v>847.38</v>
      </c>
      <c r="AO1766" s="58">
        <v>752.81</v>
      </c>
      <c r="AP1766" s="58">
        <v>0</v>
      </c>
      <c r="AQ1766" s="58">
        <v>0</v>
      </c>
      <c r="AR1766" s="58">
        <v>0</v>
      </c>
      <c r="AS1766" s="58">
        <v>0</v>
      </c>
      <c r="AT1766" s="58">
        <v>0</v>
      </c>
      <c r="AU1766" s="58">
        <v>0</v>
      </c>
      <c r="AV1766" s="58">
        <v>1617.5964690048399</v>
      </c>
      <c r="AW1766" s="58">
        <v>9673.1964690048408</v>
      </c>
      <c r="AX1766" s="58">
        <v>32065</v>
      </c>
      <c r="AY1766" s="58">
        <v>5105</v>
      </c>
      <c r="AZ1766" s="58">
        <v>37170</v>
      </c>
      <c r="BA1766" s="58">
        <v>-15518.245642469899</v>
      </c>
    </row>
    <row r="1767" spans="1:53">
      <c r="A1767" s="56">
        <v>202410</v>
      </c>
      <c r="B1767" s="56" t="s">
        <v>528</v>
      </c>
      <c r="C1767" s="56" t="s">
        <v>320</v>
      </c>
      <c r="D1767" s="56" t="s">
        <v>319</v>
      </c>
      <c r="E1767" s="62" t="str">
        <f>VLOOKUP(C1767,'[2]2024年门店-截止10.31'!A:C,3,0)</f>
        <v>营业</v>
      </c>
      <c r="F1767" s="63">
        <f>VLOOKUP(C1767,[2]面积!A:B,2,0)</f>
        <v>55.22</v>
      </c>
      <c r="G1767" s="57" t="str">
        <f>IF(OR(E1767="营业",E1767="装修中"),VLOOKUP(C1767,[2]当前组织架构!C:H,6,0),"")</f>
        <v>江远洋</v>
      </c>
      <c r="H1767" s="57" t="str">
        <f>IF(OR(E1767="营业",E1767="装修中"),VLOOKUP(C1767,[2]当前组织架构!C:H,5,0),"")</f>
        <v>严彪</v>
      </c>
      <c r="I1767" s="58">
        <v>106194.32</v>
      </c>
      <c r="J1767" s="58">
        <v>6011</v>
      </c>
      <c r="K1767" s="58">
        <v>100183.32</v>
      </c>
      <c r="L1767" s="58">
        <v>4349.38</v>
      </c>
      <c r="M1767" s="58">
        <v>3790.98</v>
      </c>
      <c r="N1767" s="58">
        <v>3455.61</v>
      </c>
      <c r="O1767" s="58">
        <v>11851.27</v>
      </c>
      <c r="P1767" s="58">
        <v>0</v>
      </c>
      <c r="Q1767" s="58">
        <v>-6.5113805000873999</v>
      </c>
      <c r="R1767" s="58">
        <v>23440.7286194999</v>
      </c>
      <c r="S1767" s="58">
        <v>5116.7773944563996</v>
      </c>
      <c r="T1767" s="58">
        <v>0</v>
      </c>
      <c r="U1767" s="58">
        <v>2028.46</v>
      </c>
      <c r="V1767" s="58">
        <v>30585.966013956298</v>
      </c>
      <c r="W1767" s="58">
        <v>69597.353986043701</v>
      </c>
      <c r="X1767" s="58">
        <v>15756.85</v>
      </c>
      <c r="Y1767" s="58">
        <v>5195.4399999999996</v>
      </c>
      <c r="Z1767" s="58">
        <v>2400</v>
      </c>
      <c r="AA1767" s="58">
        <v>1891.9</v>
      </c>
      <c r="AB1767" s="58">
        <v>1082.4913207547199</v>
      </c>
      <c r="AC1767" s="58">
        <v>0</v>
      </c>
      <c r="AD1767" s="58">
        <v>26326.681320754698</v>
      </c>
      <c r="AE1767" s="58">
        <v>5254.13</v>
      </c>
      <c r="AF1767" s="58">
        <v>124</v>
      </c>
      <c r="AG1767" s="58">
        <v>74.400000000000006</v>
      </c>
      <c r="AH1767" s="58">
        <v>399.1</v>
      </c>
      <c r="AI1767" s="58">
        <v>800</v>
      </c>
      <c r="AJ1767" s="58">
        <v>0</v>
      </c>
      <c r="AK1767" s="58">
        <v>44.81</v>
      </c>
      <c r="AL1767" s="58">
        <v>0</v>
      </c>
      <c r="AM1767" s="58">
        <v>933.36</v>
      </c>
      <c r="AN1767" s="58">
        <v>858.78</v>
      </c>
      <c r="AO1767" s="58">
        <v>333.57</v>
      </c>
      <c r="AP1767" s="58">
        <v>0</v>
      </c>
      <c r="AQ1767" s="58">
        <v>0</v>
      </c>
      <c r="AR1767" s="58">
        <v>0</v>
      </c>
      <c r="AS1767" s="58">
        <v>0</v>
      </c>
      <c r="AT1767" s="58">
        <v>0</v>
      </c>
      <c r="AU1767" s="58">
        <v>0</v>
      </c>
      <c r="AV1767" s="58">
        <v>2121.0647978458101</v>
      </c>
      <c r="AW1767" s="58">
        <v>10943.2147978458</v>
      </c>
      <c r="AX1767" s="58">
        <v>28924.761904761901</v>
      </c>
      <c r="AY1767" s="58">
        <v>9239.1132075471705</v>
      </c>
      <c r="AZ1767" s="58">
        <v>38163.875112309099</v>
      </c>
      <c r="BA1767" s="58">
        <v>-5836.4172448658601</v>
      </c>
    </row>
    <row r="1768" spans="1:53">
      <c r="A1768" s="56">
        <v>202410</v>
      </c>
      <c r="B1768" s="56" t="s">
        <v>531</v>
      </c>
      <c r="C1768" s="56" t="s">
        <v>324</v>
      </c>
      <c r="D1768" s="56" t="s">
        <v>323</v>
      </c>
      <c r="E1768" s="62" t="str">
        <f>VLOOKUP(C1768,'[2]2024年门店-截止10.31'!A:C,3,0)</f>
        <v>营业</v>
      </c>
      <c r="F1768" s="63">
        <f>VLOOKUP(C1768,[2]面积!A:B,2,0)</f>
        <v>63.62</v>
      </c>
      <c r="G1768" s="57" t="str">
        <f>IF(OR(E1768="营业",E1768="装修中"),VLOOKUP(C1768,[2]当前组织架构!C:H,6,0),"")</f>
        <v>刘佳</v>
      </c>
      <c r="H1768" s="57" t="str">
        <f>IF(OR(E1768="营业",E1768="装修中"),VLOOKUP(C1768,[2]当前组织架构!C:H,5,0),"")</f>
        <v>巨伦</v>
      </c>
      <c r="I1768" s="58">
        <v>135207.6</v>
      </c>
      <c r="J1768" s="58">
        <v>7653.2600000000102</v>
      </c>
      <c r="K1768" s="58">
        <v>127554.34</v>
      </c>
      <c r="L1768" s="58">
        <v>6588.27</v>
      </c>
      <c r="M1768" s="58">
        <v>7437.65</v>
      </c>
      <c r="N1768" s="58">
        <v>5626.97</v>
      </c>
      <c r="O1768" s="58">
        <v>19383.22</v>
      </c>
      <c r="P1768" s="58">
        <v>0</v>
      </c>
      <c r="Q1768" s="58">
        <v>-445.06789735765102</v>
      </c>
      <c r="R1768" s="58">
        <v>38591.042102642401</v>
      </c>
      <c r="S1768" s="58">
        <v>9320.9641150528405</v>
      </c>
      <c r="T1768" s="58">
        <v>0</v>
      </c>
      <c r="U1768" s="58">
        <v>2429.7199999999998</v>
      </c>
      <c r="V1768" s="58">
        <v>50341.726217695199</v>
      </c>
      <c r="W1768" s="58">
        <v>77212.613782304805</v>
      </c>
      <c r="X1768" s="58">
        <v>17761.5</v>
      </c>
      <c r="Y1768" s="58">
        <v>8194.99</v>
      </c>
      <c r="Z1768" s="58">
        <v>576.27</v>
      </c>
      <c r="AA1768" s="58">
        <v>6680.02</v>
      </c>
      <c r="AB1768" s="58">
        <v>340.17811320754998</v>
      </c>
      <c r="AC1768" s="58">
        <v>0</v>
      </c>
      <c r="AD1768" s="58">
        <v>33552.958113207504</v>
      </c>
      <c r="AE1768" s="58">
        <v>5580</v>
      </c>
      <c r="AF1768" s="58">
        <v>299.77999999999997</v>
      </c>
      <c r="AG1768" s="58">
        <v>404.9</v>
      </c>
      <c r="AH1768" s="58">
        <v>349.4</v>
      </c>
      <c r="AI1768" s="58">
        <v>230</v>
      </c>
      <c r="AJ1768" s="58">
        <v>286.97000000000003</v>
      </c>
      <c r="AK1768" s="58">
        <v>25.11</v>
      </c>
      <c r="AL1768" s="58">
        <v>0</v>
      </c>
      <c r="AM1768" s="58">
        <v>2027.97</v>
      </c>
      <c r="AN1768" s="58">
        <v>521.9</v>
      </c>
      <c r="AO1768" s="58">
        <v>688.16</v>
      </c>
      <c r="AP1768" s="58">
        <v>0</v>
      </c>
      <c r="AQ1768" s="58">
        <v>0</v>
      </c>
      <c r="AR1768" s="58">
        <v>0</v>
      </c>
      <c r="AS1768" s="58">
        <v>0</v>
      </c>
      <c r="AT1768" s="58">
        <v>0</v>
      </c>
      <c r="AU1768" s="58">
        <v>0</v>
      </c>
      <c r="AV1768" s="58">
        <v>2885.53000048699</v>
      </c>
      <c r="AW1768" s="58">
        <v>13299.720000486999</v>
      </c>
      <c r="AX1768" s="58">
        <v>13169.685714285701</v>
      </c>
      <c r="AY1768" s="58">
        <v>3742.64150943396</v>
      </c>
      <c r="AZ1768" s="58">
        <v>16912.327223719702</v>
      </c>
      <c r="BA1768" s="58">
        <v>13447.6084448906</v>
      </c>
    </row>
    <row r="1769" spans="1:53">
      <c r="A1769" s="56">
        <v>202410</v>
      </c>
      <c r="B1769" s="56" t="s">
        <v>528</v>
      </c>
      <c r="C1769" s="56" t="s">
        <v>322</v>
      </c>
      <c r="D1769" s="56" t="s">
        <v>321</v>
      </c>
      <c r="E1769" s="62" t="str">
        <f>VLOOKUP(C1769,'[2]2024年门店-截止10.31'!A:C,3,0)</f>
        <v>营业</v>
      </c>
      <c r="F1769" s="63">
        <f>VLOOKUP(C1769,[2]面积!A:B,2,0)</f>
        <v>88.53</v>
      </c>
      <c r="G1769" s="57" t="str">
        <f>IF(OR(E1769="营业",E1769="装修中"),VLOOKUP(C1769,[2]当前组织架构!C:H,6,0),"")</f>
        <v>戴斌</v>
      </c>
      <c r="H1769" s="57" t="str">
        <f>IF(OR(E1769="营业",E1769="装修中"),VLOOKUP(C1769,[2]当前组织架构!C:H,5,0),"")</f>
        <v>池甜</v>
      </c>
      <c r="I1769" s="58">
        <v>193437.61</v>
      </c>
      <c r="J1769" s="58">
        <v>5634.1099999999897</v>
      </c>
      <c r="K1769" s="58">
        <v>187803.5</v>
      </c>
      <c r="L1769" s="58">
        <v>9746.7099999999991</v>
      </c>
      <c r="M1769" s="58">
        <v>11474</v>
      </c>
      <c r="N1769" s="58">
        <v>4883.62</v>
      </c>
      <c r="O1769" s="58">
        <v>26044.3</v>
      </c>
      <c r="P1769" s="58">
        <v>0</v>
      </c>
      <c r="Q1769" s="58">
        <v>-14.481856819321701</v>
      </c>
      <c r="R1769" s="58">
        <v>52134.148143180697</v>
      </c>
      <c r="S1769" s="58">
        <v>11286.569048793401</v>
      </c>
      <c r="T1769" s="58">
        <v>0</v>
      </c>
      <c r="U1769" s="58">
        <v>5407.84</v>
      </c>
      <c r="V1769" s="58">
        <v>68828.557191974003</v>
      </c>
      <c r="W1769" s="58">
        <v>118974.942808026</v>
      </c>
      <c r="X1769" s="58">
        <v>30785.88</v>
      </c>
      <c r="Y1769" s="58">
        <v>11501.59</v>
      </c>
      <c r="Z1769" s="58">
        <v>0</v>
      </c>
      <c r="AA1769" s="58">
        <v>6819.28</v>
      </c>
      <c r="AB1769" s="58">
        <v>656.68603773585005</v>
      </c>
      <c r="AC1769" s="58">
        <v>0</v>
      </c>
      <c r="AD1769" s="58">
        <v>49763.436037735897</v>
      </c>
      <c r="AE1769" s="58">
        <v>4780.74</v>
      </c>
      <c r="AF1769" s="58">
        <v>0</v>
      </c>
      <c r="AG1769" s="58">
        <v>375.18</v>
      </c>
      <c r="AH1769" s="58">
        <v>0</v>
      </c>
      <c r="AI1769" s="58">
        <v>250.89</v>
      </c>
      <c r="AJ1769" s="58">
        <v>0</v>
      </c>
      <c r="AK1769" s="58">
        <v>29.34</v>
      </c>
      <c r="AL1769" s="58">
        <v>0</v>
      </c>
      <c r="AM1769" s="58">
        <v>579.88</v>
      </c>
      <c r="AN1769" s="58">
        <v>738.88</v>
      </c>
      <c r="AO1769" s="58">
        <v>477.31</v>
      </c>
      <c r="AP1769" s="58">
        <v>0</v>
      </c>
      <c r="AQ1769" s="58">
        <v>0</v>
      </c>
      <c r="AR1769" s="58">
        <v>0</v>
      </c>
      <c r="AS1769" s="58">
        <v>0</v>
      </c>
      <c r="AT1769" s="58">
        <v>0</v>
      </c>
      <c r="AU1769" s="58">
        <v>0</v>
      </c>
      <c r="AV1769" s="58">
        <v>2424.8222368637198</v>
      </c>
      <c r="AW1769" s="58">
        <v>9657.0422368637192</v>
      </c>
      <c r="AX1769" s="58">
        <v>22161.96</v>
      </c>
      <c r="AY1769" s="58">
        <v>9295.65</v>
      </c>
      <c r="AZ1769" s="58">
        <v>31457.61</v>
      </c>
      <c r="BA1769" s="58">
        <v>28096.854533426402</v>
      </c>
    </row>
    <row r="1770" spans="1:53">
      <c r="A1770" s="56">
        <v>202410</v>
      </c>
      <c r="B1770" s="56" t="s">
        <v>528</v>
      </c>
      <c r="C1770" s="56" t="s">
        <v>330</v>
      </c>
      <c r="D1770" s="56" t="s">
        <v>329</v>
      </c>
      <c r="E1770" s="62" t="str">
        <f>VLOOKUP(C1770,'[2]2024年门店-截止10.31'!A:C,3,0)</f>
        <v>营业</v>
      </c>
      <c r="F1770" s="63">
        <f>VLOOKUP(C1770,[2]面积!A:B,2,0)</f>
        <v>49.92</v>
      </c>
      <c r="G1770" s="57" t="str">
        <f>IF(OR(E1770="营业",E1770="装修中"),VLOOKUP(C1770,[2]当前组织架构!C:H,6,0),"")</f>
        <v>江远洋</v>
      </c>
      <c r="H1770" s="57" t="str">
        <f>IF(OR(E1770="营业",E1770="装修中"),VLOOKUP(C1770,[2]当前组织架构!C:H,5,0),"")</f>
        <v>许瑛伦</v>
      </c>
      <c r="I1770" s="58">
        <v>33849.370000000003</v>
      </c>
      <c r="J1770" s="58">
        <v>1916</v>
      </c>
      <c r="K1770" s="58">
        <v>31933.37</v>
      </c>
      <c r="L1770" s="58">
        <v>1021.08</v>
      </c>
      <c r="M1770" s="58">
        <v>1330.67</v>
      </c>
      <c r="N1770" s="58">
        <v>1516.34</v>
      </c>
      <c r="O1770" s="58">
        <v>3643.83</v>
      </c>
      <c r="P1770" s="58">
        <v>0</v>
      </c>
      <c r="Q1770" s="58">
        <v>-2.0860864394366501</v>
      </c>
      <c r="R1770" s="58">
        <v>7509.8339135605602</v>
      </c>
      <c r="S1770" s="58">
        <v>1593.6757187502201</v>
      </c>
      <c r="T1770" s="58">
        <v>0</v>
      </c>
      <c r="U1770" s="58">
        <v>1985.78</v>
      </c>
      <c r="V1770" s="58">
        <v>11089.2896323108</v>
      </c>
      <c r="W1770" s="58">
        <v>20844.080367689199</v>
      </c>
      <c r="X1770" s="58">
        <v>8688.2999999999993</v>
      </c>
      <c r="Y1770" s="58">
        <v>1851.38</v>
      </c>
      <c r="Z1770" s="58">
        <v>800</v>
      </c>
      <c r="AA1770" s="58">
        <v>1982.83</v>
      </c>
      <c r="AB1770" s="58">
        <v>97.072641509434007</v>
      </c>
      <c r="AC1770" s="58">
        <v>0</v>
      </c>
      <c r="AD1770" s="58">
        <v>13419.5826415094</v>
      </c>
      <c r="AE1770" s="58">
        <v>1822.43</v>
      </c>
      <c r="AF1770" s="58">
        <v>57</v>
      </c>
      <c r="AG1770" s="58">
        <v>0</v>
      </c>
      <c r="AH1770" s="58">
        <v>399</v>
      </c>
      <c r="AI1770" s="58">
        <v>0</v>
      </c>
      <c r="AJ1770" s="58">
        <v>0</v>
      </c>
      <c r="AK1770" s="58">
        <v>44.81</v>
      </c>
      <c r="AL1770" s="58">
        <v>0</v>
      </c>
      <c r="AM1770" s="58">
        <v>237.92</v>
      </c>
      <c r="AN1770" s="58">
        <v>861.68</v>
      </c>
      <c r="AO1770" s="58">
        <v>215.18</v>
      </c>
      <c r="AP1770" s="58">
        <v>0</v>
      </c>
      <c r="AQ1770" s="58">
        <v>0</v>
      </c>
      <c r="AR1770" s="58">
        <v>0</v>
      </c>
      <c r="AS1770" s="58">
        <v>0</v>
      </c>
      <c r="AT1770" s="58">
        <v>0</v>
      </c>
      <c r="AU1770" s="58">
        <v>0</v>
      </c>
      <c r="AV1770" s="58">
        <v>2518.3298064221399</v>
      </c>
      <c r="AW1770" s="58">
        <v>6156.3498064221403</v>
      </c>
      <c r="AX1770" s="58">
        <v>5229.7142857142899</v>
      </c>
      <c r="AY1770" s="58">
        <v>2119.2452830188699</v>
      </c>
      <c r="AZ1770" s="58">
        <v>7348.9595687331603</v>
      </c>
      <c r="BA1770" s="58">
        <v>-6080.8116489755002</v>
      </c>
    </row>
    <row r="1771" spans="1:53">
      <c r="A1771" s="56">
        <v>202410</v>
      </c>
      <c r="B1771" s="56" t="s">
        <v>528</v>
      </c>
      <c r="C1771" s="56" t="s">
        <v>328</v>
      </c>
      <c r="D1771" s="56" t="s">
        <v>327</v>
      </c>
      <c r="E1771" s="62" t="str">
        <f>VLOOKUP(C1771,'[2]2024年门店-截止10.31'!A:C,3,0)</f>
        <v>营业</v>
      </c>
      <c r="F1771" s="63">
        <f>VLOOKUP(C1771,[2]面积!A:B,2,0)</f>
        <v>45</v>
      </c>
      <c r="G1771" s="57" t="str">
        <f>IF(OR(E1771="营业",E1771="装修中"),VLOOKUP(C1771,[2]当前组织架构!C:H,6,0),"")</f>
        <v>孙军</v>
      </c>
      <c r="H1771" s="57" t="str">
        <f>IF(OR(E1771="营业",E1771="装修中"),VLOOKUP(C1771,[2]当前组织架构!C:H,5,0),"")</f>
        <v>殷艳花</v>
      </c>
      <c r="I1771" s="58">
        <v>186287.81</v>
      </c>
      <c r="J1771" s="58">
        <v>10544.59</v>
      </c>
      <c r="K1771" s="58">
        <v>175743.22</v>
      </c>
      <c r="L1771" s="58">
        <v>10542.16</v>
      </c>
      <c r="M1771" s="58">
        <v>7633.87</v>
      </c>
      <c r="N1771" s="58">
        <v>12313.87</v>
      </c>
      <c r="O1771" s="58">
        <v>22229.93</v>
      </c>
      <c r="P1771" s="58">
        <v>0</v>
      </c>
      <c r="Q1771" s="58">
        <v>-14.640481055762701</v>
      </c>
      <c r="R1771" s="58">
        <v>52705.1895189442</v>
      </c>
      <c r="S1771" s="58">
        <v>10188.168991910999</v>
      </c>
      <c r="T1771" s="58">
        <v>0</v>
      </c>
      <c r="U1771" s="58">
        <v>2611.69</v>
      </c>
      <c r="V1771" s="58">
        <v>65505.048510855297</v>
      </c>
      <c r="W1771" s="58">
        <v>110238.171489145</v>
      </c>
      <c r="X1771" s="58">
        <v>25612.5</v>
      </c>
      <c r="Y1771" s="58">
        <v>8040.45</v>
      </c>
      <c r="Z1771" s="58">
        <v>1985.73</v>
      </c>
      <c r="AA1771" s="58">
        <v>10815.1</v>
      </c>
      <c r="AB1771" s="58">
        <v>1086.0594339622601</v>
      </c>
      <c r="AC1771" s="58">
        <v>0</v>
      </c>
      <c r="AD1771" s="58">
        <v>47539.839433962297</v>
      </c>
      <c r="AE1771" s="58">
        <v>3617.36</v>
      </c>
      <c r="AF1771" s="58">
        <v>0</v>
      </c>
      <c r="AG1771" s="58">
        <v>299.68</v>
      </c>
      <c r="AH1771" s="58">
        <v>341.08</v>
      </c>
      <c r="AI1771" s="58">
        <v>1310.6600000000001</v>
      </c>
      <c r="AJ1771" s="58">
        <v>0</v>
      </c>
      <c r="AK1771" s="58">
        <v>26.89</v>
      </c>
      <c r="AL1771" s="58">
        <v>0</v>
      </c>
      <c r="AM1771" s="58">
        <v>1055.6300000000001</v>
      </c>
      <c r="AN1771" s="58">
        <v>895.33</v>
      </c>
      <c r="AO1771" s="58">
        <v>705.54</v>
      </c>
      <c r="AP1771" s="58">
        <v>0</v>
      </c>
      <c r="AQ1771" s="58">
        <v>0</v>
      </c>
      <c r="AR1771" s="58">
        <v>0</v>
      </c>
      <c r="AS1771" s="58">
        <v>0</v>
      </c>
      <c r="AT1771" s="58">
        <v>0</v>
      </c>
      <c r="AU1771" s="58">
        <v>0</v>
      </c>
      <c r="AV1771" s="58">
        <v>2534.3709790020898</v>
      </c>
      <c r="AW1771" s="58">
        <v>10786.5409790021</v>
      </c>
      <c r="AX1771" s="58">
        <v>18250</v>
      </c>
      <c r="AY1771" s="58">
        <v>2582.5471698113201</v>
      </c>
      <c r="AZ1771" s="58">
        <v>20832.5471698113</v>
      </c>
      <c r="BA1771" s="58">
        <v>31079.243906369298</v>
      </c>
    </row>
    <row r="1772" spans="1:53">
      <c r="A1772" s="56">
        <v>202410</v>
      </c>
      <c r="B1772" s="56" t="s">
        <v>531</v>
      </c>
      <c r="C1772" s="56" t="s">
        <v>332</v>
      </c>
      <c r="D1772" s="56" t="s">
        <v>331</v>
      </c>
      <c r="E1772" s="62" t="str">
        <f>VLOOKUP(C1772,'[2]2024年门店-截止10.31'!A:C,3,0)</f>
        <v>营业</v>
      </c>
      <c r="F1772" s="63">
        <f>VLOOKUP(C1772,[2]面积!A:B,2,0)</f>
        <v>109.8</v>
      </c>
      <c r="G1772" s="57" t="str">
        <f>IF(OR(E1772="营业",E1772="装修中"),VLOOKUP(C1772,[2]当前组织架构!C:H,6,0),"")</f>
        <v>刘佳</v>
      </c>
      <c r="H1772" s="57" t="str">
        <f>IF(OR(E1772="营业",E1772="装修中"),VLOOKUP(C1772,[2]当前组织架构!C:H,5,0),"")</f>
        <v>解雯雯</v>
      </c>
      <c r="I1772" s="58">
        <v>147132.09</v>
      </c>
      <c r="J1772" s="58">
        <v>8328.2300000000105</v>
      </c>
      <c r="K1772" s="58">
        <v>138803.85999999999</v>
      </c>
      <c r="L1772" s="58">
        <v>6647.53</v>
      </c>
      <c r="M1772" s="58">
        <v>7210.3</v>
      </c>
      <c r="N1772" s="58">
        <v>5213.5</v>
      </c>
      <c r="O1772" s="58">
        <v>18814.07</v>
      </c>
      <c r="P1772" s="58">
        <v>0</v>
      </c>
      <c r="Q1772" s="58">
        <v>-431.94814541084003</v>
      </c>
      <c r="R1772" s="58">
        <v>37453.451854589199</v>
      </c>
      <c r="S1772" s="58">
        <v>9046.9007887364605</v>
      </c>
      <c r="T1772" s="58">
        <v>0</v>
      </c>
      <c r="U1772" s="58">
        <v>2089.54</v>
      </c>
      <c r="V1772" s="58">
        <v>48589.892643325598</v>
      </c>
      <c r="W1772" s="58">
        <v>90213.967356674402</v>
      </c>
      <c r="X1772" s="58">
        <v>19944.32</v>
      </c>
      <c r="Y1772" s="58">
        <v>10124.84</v>
      </c>
      <c r="Z1772" s="58">
        <v>712.7</v>
      </c>
      <c r="AA1772" s="58">
        <v>7942.81</v>
      </c>
      <c r="AB1772" s="58">
        <v>469.07452830188998</v>
      </c>
      <c r="AC1772" s="58">
        <v>0</v>
      </c>
      <c r="AD1772" s="58">
        <v>39193.744528301897</v>
      </c>
      <c r="AE1772" s="58">
        <v>5370.5</v>
      </c>
      <c r="AF1772" s="58">
        <v>0</v>
      </c>
      <c r="AG1772" s="58">
        <v>62.69</v>
      </c>
      <c r="AH1772" s="58">
        <v>250</v>
      </c>
      <c r="AI1772" s="58">
        <v>1234</v>
      </c>
      <c r="AJ1772" s="58">
        <v>47.79</v>
      </c>
      <c r="AK1772" s="58">
        <v>42.61</v>
      </c>
      <c r="AL1772" s="58">
        <v>0</v>
      </c>
      <c r="AM1772" s="58">
        <v>379.67</v>
      </c>
      <c r="AN1772" s="58">
        <v>794.2</v>
      </c>
      <c r="AO1772" s="58">
        <v>389.23</v>
      </c>
      <c r="AP1772" s="58">
        <v>0</v>
      </c>
      <c r="AQ1772" s="58">
        <v>0</v>
      </c>
      <c r="AR1772" s="58">
        <v>0</v>
      </c>
      <c r="AS1772" s="58">
        <v>0</v>
      </c>
      <c r="AT1772" s="58">
        <v>0</v>
      </c>
      <c r="AU1772" s="58">
        <v>0</v>
      </c>
      <c r="AV1772" s="58">
        <v>4845.5852565516798</v>
      </c>
      <c r="AW1772" s="58">
        <v>13416.2752565517</v>
      </c>
      <c r="AX1772" s="58">
        <v>20993.142857142899</v>
      </c>
      <c r="AY1772" s="58">
        <v>14410.377358490599</v>
      </c>
      <c r="AZ1772" s="58">
        <v>35403.5202156335</v>
      </c>
      <c r="BA1772" s="58">
        <v>2200.4273561873101</v>
      </c>
    </row>
    <row r="1773" spans="1:53">
      <c r="A1773" s="56">
        <v>202410</v>
      </c>
      <c r="B1773" s="56" t="s">
        <v>528</v>
      </c>
      <c r="C1773" s="56" t="s">
        <v>334</v>
      </c>
      <c r="D1773" s="56" t="s">
        <v>333</v>
      </c>
      <c r="E1773" s="62" t="str">
        <f>VLOOKUP(C1773,'[2]2024年门店-截止10.31'!A:C,3,0)</f>
        <v>营业</v>
      </c>
      <c r="F1773" s="63">
        <f>VLOOKUP(C1773,[2]面积!A:B,2,0)</f>
        <v>39</v>
      </c>
      <c r="G1773" s="57" t="str">
        <f>IF(OR(E1773="营业",E1773="装修中"),VLOOKUP(C1773,[2]当前组织架构!C:H,6,0),"")</f>
        <v>戴斌</v>
      </c>
      <c r="H1773" s="57" t="str">
        <f>IF(OR(E1773="营业",E1773="装修中"),VLOOKUP(C1773,[2]当前组织架构!C:H,5,0),"")</f>
        <v>冯珏</v>
      </c>
      <c r="I1773" s="58">
        <v>207410.15</v>
      </c>
      <c r="J1773" s="58">
        <v>11740.2</v>
      </c>
      <c r="K1773" s="58">
        <v>195669.95</v>
      </c>
      <c r="L1773" s="58">
        <v>10992.49</v>
      </c>
      <c r="M1773" s="58">
        <v>7270</v>
      </c>
      <c r="N1773" s="58">
        <v>15097.94</v>
      </c>
      <c r="O1773" s="58">
        <v>26989.18</v>
      </c>
      <c r="P1773" s="58">
        <v>0</v>
      </c>
      <c r="Q1773" s="58">
        <v>-16.7592976291401</v>
      </c>
      <c r="R1773" s="58">
        <v>60332.850702370903</v>
      </c>
      <c r="S1773" s="58">
        <v>12122.293101703601</v>
      </c>
      <c r="T1773" s="58">
        <v>0</v>
      </c>
      <c r="U1773" s="58">
        <v>2688.6</v>
      </c>
      <c r="V1773" s="58">
        <v>75143.743804074402</v>
      </c>
      <c r="W1773" s="58">
        <v>120526.206195926</v>
      </c>
      <c r="X1773" s="58">
        <v>24719.54</v>
      </c>
      <c r="Y1773" s="58">
        <v>9492.76</v>
      </c>
      <c r="Z1773" s="58">
        <v>1414.32</v>
      </c>
      <c r="AA1773" s="58">
        <v>2466.0500000000002</v>
      </c>
      <c r="AB1773" s="58">
        <v>3512.7383018867899</v>
      </c>
      <c r="AC1773" s="58">
        <v>0</v>
      </c>
      <c r="AD1773" s="58">
        <v>41605.408301886797</v>
      </c>
      <c r="AE1773" s="58">
        <v>4359.1499999999996</v>
      </c>
      <c r="AF1773" s="58">
        <v>0</v>
      </c>
      <c r="AG1773" s="58">
        <v>528.92999999999995</v>
      </c>
      <c r="AH1773" s="58">
        <v>625.66999999999996</v>
      </c>
      <c r="AI1773" s="58">
        <v>0</v>
      </c>
      <c r="AJ1773" s="58">
        <v>56.64</v>
      </c>
      <c r="AK1773" s="58">
        <v>25.63</v>
      </c>
      <c r="AL1773" s="58">
        <v>0</v>
      </c>
      <c r="AM1773" s="58">
        <v>1178.33</v>
      </c>
      <c r="AN1773" s="58">
        <v>918.08</v>
      </c>
      <c r="AO1773" s="58">
        <v>573.30999999999995</v>
      </c>
      <c r="AP1773" s="58">
        <v>0</v>
      </c>
      <c r="AQ1773" s="58">
        <v>0</v>
      </c>
      <c r="AR1773" s="58">
        <v>0</v>
      </c>
      <c r="AS1773" s="58">
        <v>0</v>
      </c>
      <c r="AT1773" s="58">
        <v>0</v>
      </c>
      <c r="AU1773" s="58">
        <v>0</v>
      </c>
      <c r="AV1773" s="58">
        <v>2558.4072054171802</v>
      </c>
      <c r="AW1773" s="58">
        <v>10824.147205417201</v>
      </c>
      <c r="AX1773" s="58">
        <v>41605.133333333302</v>
      </c>
      <c r="AY1773" s="58">
        <v>94.339622641509393</v>
      </c>
      <c r="AZ1773" s="58">
        <v>41699.472955974801</v>
      </c>
      <c r="BA1773" s="58">
        <v>26397.1777326472</v>
      </c>
    </row>
    <row r="1774" spans="1:53">
      <c r="A1774" s="56">
        <v>202410</v>
      </c>
      <c r="B1774" s="56" t="s">
        <v>528</v>
      </c>
      <c r="C1774" s="56" t="s">
        <v>336</v>
      </c>
      <c r="D1774" s="56" t="s">
        <v>335</v>
      </c>
      <c r="E1774" s="62" t="str">
        <f>VLOOKUP(C1774,'[2]2024年门店-截止10.31'!A:C,3,0)</f>
        <v>营业</v>
      </c>
      <c r="F1774" s="63">
        <f>VLOOKUP(C1774,[2]面积!A:B,2,0)</f>
        <v>59.54</v>
      </c>
      <c r="G1774" s="57" t="str">
        <f>IF(OR(E1774="营业",E1774="装修中"),VLOOKUP(C1774,[2]当前组织架构!C:H,6,0),"")</f>
        <v>江远洋</v>
      </c>
      <c r="H1774" s="57" t="str">
        <f>IF(OR(E1774="营业",E1774="装修中"),VLOOKUP(C1774,[2]当前组织架构!C:H,5,0),"")</f>
        <v>胡肖肖</v>
      </c>
      <c r="I1774" s="58">
        <v>161345.19</v>
      </c>
      <c r="J1774" s="58">
        <v>4699.37</v>
      </c>
      <c r="K1774" s="58">
        <v>156645.82</v>
      </c>
      <c r="L1774" s="58">
        <v>8833.43</v>
      </c>
      <c r="M1774" s="58">
        <v>8288.4</v>
      </c>
      <c r="N1774" s="58">
        <v>7991.9</v>
      </c>
      <c r="O1774" s="58">
        <v>21340.11</v>
      </c>
      <c r="P1774" s="58">
        <v>0</v>
      </c>
      <c r="Q1774" s="58">
        <v>-12.900393732063099</v>
      </c>
      <c r="R1774" s="58">
        <v>46440.939606267901</v>
      </c>
      <c r="S1774" s="58">
        <v>9499.58875201107</v>
      </c>
      <c r="T1774" s="58">
        <v>0</v>
      </c>
      <c r="U1774" s="58">
        <v>10379.64</v>
      </c>
      <c r="V1774" s="58">
        <v>66320.168358278999</v>
      </c>
      <c r="W1774" s="58">
        <v>90325.651641720993</v>
      </c>
      <c r="X1774" s="58">
        <v>18083.14</v>
      </c>
      <c r="Y1774" s="58">
        <v>5974.46</v>
      </c>
      <c r="Z1774" s="58">
        <v>2193.2600000000002</v>
      </c>
      <c r="AA1774" s="58">
        <v>2971.57</v>
      </c>
      <c r="AB1774" s="58">
        <v>1266.5792452830201</v>
      </c>
      <c r="AC1774" s="58">
        <v>0</v>
      </c>
      <c r="AD1774" s="58">
        <v>30489.009245282999</v>
      </c>
      <c r="AE1774" s="58">
        <v>3191.14</v>
      </c>
      <c r="AF1774" s="58">
        <v>0</v>
      </c>
      <c r="AG1774" s="58">
        <v>525.98</v>
      </c>
      <c r="AH1774" s="58">
        <v>597</v>
      </c>
      <c r="AI1774" s="58">
        <v>1200</v>
      </c>
      <c r="AJ1774" s="58">
        <v>0</v>
      </c>
      <c r="AK1774" s="58">
        <v>0</v>
      </c>
      <c r="AL1774" s="58">
        <v>0</v>
      </c>
      <c r="AM1774" s="58">
        <v>1202.5</v>
      </c>
      <c r="AN1774" s="58">
        <v>521.9</v>
      </c>
      <c r="AO1774" s="58">
        <v>321.60000000000002</v>
      </c>
      <c r="AP1774" s="58">
        <v>0</v>
      </c>
      <c r="AQ1774" s="58">
        <v>2800</v>
      </c>
      <c r="AR1774" s="58">
        <v>0</v>
      </c>
      <c r="AS1774" s="58">
        <v>0</v>
      </c>
      <c r="AT1774" s="58">
        <v>0</v>
      </c>
      <c r="AU1774" s="58">
        <v>0</v>
      </c>
      <c r="AV1774" s="58">
        <v>2006.4657412420399</v>
      </c>
      <c r="AW1774" s="58">
        <v>12366.585741241999</v>
      </c>
      <c r="AX1774" s="58">
        <v>26793</v>
      </c>
      <c r="AY1774" s="58">
        <v>6699.51</v>
      </c>
      <c r="AZ1774" s="58">
        <v>33492.51</v>
      </c>
      <c r="BA1774" s="58">
        <v>13977.546655196</v>
      </c>
    </row>
    <row r="1775" spans="1:53">
      <c r="A1775" s="56">
        <v>202410</v>
      </c>
      <c r="B1775" s="56" t="s">
        <v>528</v>
      </c>
      <c r="C1775" s="56" t="s">
        <v>340</v>
      </c>
      <c r="D1775" s="56" t="s">
        <v>339</v>
      </c>
      <c r="E1775" s="62" t="str">
        <f>VLOOKUP(C1775,'[2]2024年门店-截止10.31'!A:C,3,0)</f>
        <v>营业</v>
      </c>
      <c r="F1775" s="63">
        <f>VLOOKUP(C1775,[2]面积!A:B,2,0)</f>
        <v>75</v>
      </c>
      <c r="G1775" s="57" t="str">
        <f>IF(OR(E1775="营业",E1775="装修中"),VLOOKUP(C1775,[2]当前组织架构!C:H,6,0),"")</f>
        <v>江远洋</v>
      </c>
      <c r="H1775" s="57" t="str">
        <f>IF(OR(E1775="营业",E1775="装修中"),VLOOKUP(C1775,[2]当前组织架构!C:H,5,0),"")</f>
        <v>胡肖肖</v>
      </c>
      <c r="I1775" s="58">
        <v>150617.75</v>
      </c>
      <c r="J1775" s="58">
        <v>4386.9200000000101</v>
      </c>
      <c r="K1775" s="58">
        <v>146230.82999999999</v>
      </c>
      <c r="L1775" s="58">
        <v>9906.07</v>
      </c>
      <c r="M1775" s="58">
        <v>10352.120000000001</v>
      </c>
      <c r="N1775" s="58">
        <v>4306.79</v>
      </c>
      <c r="O1775" s="58">
        <v>19901.96</v>
      </c>
      <c r="P1775" s="58">
        <v>0</v>
      </c>
      <c r="Q1775" s="58">
        <v>-12.348624657510101</v>
      </c>
      <c r="R1775" s="58">
        <v>44454.591375342497</v>
      </c>
      <c r="S1775" s="58">
        <v>8936.6648989101996</v>
      </c>
      <c r="T1775" s="58">
        <v>0</v>
      </c>
      <c r="U1775" s="58">
        <v>11845.14</v>
      </c>
      <c r="V1775" s="58">
        <v>65236.3962742527</v>
      </c>
      <c r="W1775" s="58">
        <v>80994.433725747294</v>
      </c>
      <c r="X1775" s="58">
        <v>19795.45</v>
      </c>
      <c r="Y1775" s="58">
        <v>5092.92</v>
      </c>
      <c r="Z1775" s="58">
        <v>2782.9</v>
      </c>
      <c r="AA1775" s="58">
        <v>2287.8200000000002</v>
      </c>
      <c r="AB1775" s="58">
        <v>1455.7862264150899</v>
      </c>
      <c r="AC1775" s="58">
        <v>0</v>
      </c>
      <c r="AD1775" s="58">
        <v>31414.876226415101</v>
      </c>
      <c r="AE1775" s="58">
        <v>5100</v>
      </c>
      <c r="AF1775" s="58">
        <v>0</v>
      </c>
      <c r="AG1775" s="58">
        <v>483.54</v>
      </c>
      <c r="AH1775" s="58">
        <v>200</v>
      </c>
      <c r="AI1775" s="58">
        <v>0</v>
      </c>
      <c r="AJ1775" s="58">
        <v>216</v>
      </c>
      <c r="AK1775" s="58">
        <v>0</v>
      </c>
      <c r="AL1775" s="58">
        <v>0</v>
      </c>
      <c r="AM1775" s="58">
        <v>1317.75</v>
      </c>
      <c r="AN1775" s="58">
        <v>550</v>
      </c>
      <c r="AO1775" s="58">
        <v>744.72</v>
      </c>
      <c r="AP1775" s="58">
        <v>0</v>
      </c>
      <c r="AQ1775" s="58">
        <v>0</v>
      </c>
      <c r="AR1775" s="58">
        <v>0</v>
      </c>
      <c r="AS1775" s="58">
        <v>0</v>
      </c>
      <c r="AT1775" s="58">
        <v>0</v>
      </c>
      <c r="AU1775" s="58">
        <v>0</v>
      </c>
      <c r="AV1775" s="58">
        <v>2006.4657412420399</v>
      </c>
      <c r="AW1775" s="58">
        <v>10618.475741242</v>
      </c>
      <c r="AX1775" s="58">
        <v>33750</v>
      </c>
      <c r="AY1775" s="58">
        <v>6150</v>
      </c>
      <c r="AZ1775" s="58">
        <v>39900</v>
      </c>
      <c r="BA1775" s="58">
        <v>-938.91824190980697</v>
      </c>
    </row>
    <row r="1776" spans="1:53">
      <c r="A1776" s="56">
        <v>202410</v>
      </c>
      <c r="B1776" s="56" t="s">
        <v>531</v>
      </c>
      <c r="C1776" s="56" t="s">
        <v>342</v>
      </c>
      <c r="D1776" s="56" t="s">
        <v>341</v>
      </c>
      <c r="E1776" s="62" t="str">
        <f>VLOOKUP(C1776,'[2]2024年门店-截止10.31'!A:C,3,0)</f>
        <v>营业</v>
      </c>
      <c r="F1776" s="63">
        <f>VLOOKUP(C1776,[2]面积!A:B,2,0)</f>
        <v>66.400000000000006</v>
      </c>
      <c r="G1776" s="57" t="str">
        <f>IF(OR(E1776="营业",E1776="装修中"),VLOOKUP(C1776,[2]当前组织架构!C:H,6,0),"")</f>
        <v>刘佳</v>
      </c>
      <c r="H1776" s="57" t="str">
        <f>IF(OR(E1776="营业",E1776="装修中"),VLOOKUP(C1776,[2]当前组织架构!C:H,5,0),"")</f>
        <v>解雯雯</v>
      </c>
      <c r="I1776" s="58">
        <v>173857.09</v>
      </c>
      <c r="J1776" s="58">
        <v>9840.9699999999993</v>
      </c>
      <c r="K1776" s="58">
        <v>164016.12</v>
      </c>
      <c r="L1776" s="58">
        <v>9067.7199999999993</v>
      </c>
      <c r="M1776" s="58">
        <v>7825.57</v>
      </c>
      <c r="N1776" s="58">
        <v>5970.46</v>
      </c>
      <c r="O1776" s="58">
        <v>22659.82</v>
      </c>
      <c r="P1776" s="58">
        <v>0</v>
      </c>
      <c r="Q1776" s="58">
        <v>-519.03428851168405</v>
      </c>
      <c r="R1776" s="58">
        <v>45004.535711488301</v>
      </c>
      <c r="S1776" s="58">
        <v>10887.398614703199</v>
      </c>
      <c r="T1776" s="58">
        <v>0</v>
      </c>
      <c r="U1776" s="58">
        <v>2201.83</v>
      </c>
      <c r="V1776" s="58">
        <v>58093.7643261915</v>
      </c>
      <c r="W1776" s="58">
        <v>105922.35567380799</v>
      </c>
      <c r="X1776" s="58">
        <v>31068</v>
      </c>
      <c r="Y1776" s="58">
        <v>6052.11</v>
      </c>
      <c r="Z1776" s="58">
        <v>0</v>
      </c>
      <c r="AA1776" s="58">
        <v>7236.97</v>
      </c>
      <c r="AB1776" s="58">
        <v>2557.79660377359</v>
      </c>
      <c r="AC1776" s="58">
        <v>0</v>
      </c>
      <c r="AD1776" s="58">
        <v>46914.876603773599</v>
      </c>
      <c r="AE1776" s="58">
        <v>5600</v>
      </c>
      <c r="AF1776" s="58">
        <v>169</v>
      </c>
      <c r="AG1776" s="58">
        <v>215.23</v>
      </c>
      <c r="AH1776" s="58">
        <v>238</v>
      </c>
      <c r="AI1776" s="58">
        <v>0</v>
      </c>
      <c r="AJ1776" s="58">
        <v>30.09</v>
      </c>
      <c r="AK1776" s="58">
        <v>36.42</v>
      </c>
      <c r="AL1776" s="58">
        <v>0</v>
      </c>
      <c r="AM1776" s="58">
        <v>1833.48</v>
      </c>
      <c r="AN1776" s="58">
        <v>1229.45</v>
      </c>
      <c r="AO1776" s="58">
        <v>348.75</v>
      </c>
      <c r="AP1776" s="58">
        <v>0</v>
      </c>
      <c r="AQ1776" s="58">
        <v>0</v>
      </c>
      <c r="AR1776" s="58">
        <v>0</v>
      </c>
      <c r="AS1776" s="58">
        <v>0</v>
      </c>
      <c r="AT1776" s="58">
        <v>0</v>
      </c>
      <c r="AU1776" s="58">
        <v>0</v>
      </c>
      <c r="AV1776" s="58">
        <v>4845.5852565516798</v>
      </c>
      <c r="AW1776" s="58">
        <v>14546.0052565517</v>
      </c>
      <c r="AX1776" s="58">
        <v>51128</v>
      </c>
      <c r="AY1776" s="58">
        <v>5261.8867924528304</v>
      </c>
      <c r="AZ1776" s="58">
        <v>56389.886792452802</v>
      </c>
      <c r="BA1776" s="58">
        <v>-11928.4129789701</v>
      </c>
    </row>
    <row r="1777" spans="1:53">
      <c r="A1777" s="56">
        <v>202410</v>
      </c>
      <c r="B1777" s="56" t="s">
        <v>528</v>
      </c>
      <c r="C1777" s="56" t="s">
        <v>338</v>
      </c>
      <c r="D1777" s="56" t="s">
        <v>337</v>
      </c>
      <c r="E1777" s="62" t="str">
        <f>VLOOKUP(C1777,'[2]2024年门店-截止10.31'!A:C,3,0)</f>
        <v>营业</v>
      </c>
      <c r="F1777" s="63">
        <f>VLOOKUP(C1777,[2]面积!A:B,2,0)</f>
        <v>114.6</v>
      </c>
      <c r="G1777" s="57" t="str">
        <f>IF(OR(E1777="营业",E1777="装修中"),VLOOKUP(C1777,[2]当前组织架构!C:H,6,0),"")</f>
        <v>江远洋</v>
      </c>
      <c r="H1777" s="57" t="str">
        <f>IF(OR(E1777="营业",E1777="装修中"),VLOOKUP(C1777,[2]当前组织架构!C:H,5,0),"")</f>
        <v>许瑛伦</v>
      </c>
      <c r="I1777" s="58">
        <v>291052.26</v>
      </c>
      <c r="J1777" s="58">
        <v>16474.66</v>
      </c>
      <c r="K1777" s="58">
        <v>274577.59999999998</v>
      </c>
      <c r="L1777" s="58">
        <v>14186.5</v>
      </c>
      <c r="M1777" s="58">
        <v>11461.75</v>
      </c>
      <c r="N1777" s="58">
        <v>8096.49</v>
      </c>
      <c r="O1777" s="58">
        <v>32580.25</v>
      </c>
      <c r="P1777" s="58">
        <v>0</v>
      </c>
      <c r="Q1777" s="58">
        <v>-18.418681540108398</v>
      </c>
      <c r="R1777" s="58">
        <v>66306.571318459901</v>
      </c>
      <c r="S1777" s="58">
        <v>14192.5926857513</v>
      </c>
      <c r="T1777" s="58">
        <v>0</v>
      </c>
      <c r="U1777" s="58">
        <v>2022.36</v>
      </c>
      <c r="V1777" s="58">
        <v>82521.524004211198</v>
      </c>
      <c r="W1777" s="58">
        <v>192056.075995789</v>
      </c>
      <c r="X1777" s="58">
        <v>38764.35</v>
      </c>
      <c r="Y1777" s="58">
        <v>10231.77</v>
      </c>
      <c r="Z1777" s="58">
        <v>7448.66</v>
      </c>
      <c r="AA1777" s="58">
        <v>4375.8</v>
      </c>
      <c r="AB1777" s="58">
        <v>3029.0952830188698</v>
      </c>
      <c r="AC1777" s="58">
        <v>0</v>
      </c>
      <c r="AD1777" s="58">
        <v>63849.6752830189</v>
      </c>
      <c r="AE1777" s="58">
        <v>6555.26</v>
      </c>
      <c r="AF1777" s="58">
        <v>0</v>
      </c>
      <c r="AG1777" s="58">
        <v>901.49</v>
      </c>
      <c r="AH1777" s="58">
        <v>399</v>
      </c>
      <c r="AI1777" s="58">
        <v>856</v>
      </c>
      <c r="AJ1777" s="58">
        <v>12.39</v>
      </c>
      <c r="AK1777" s="58">
        <v>44.83</v>
      </c>
      <c r="AL1777" s="58">
        <v>0</v>
      </c>
      <c r="AM1777" s="58">
        <v>2432.21</v>
      </c>
      <c r="AN1777" s="58">
        <v>1152.97</v>
      </c>
      <c r="AO1777" s="58">
        <v>686.63</v>
      </c>
      <c r="AP1777" s="58">
        <v>0</v>
      </c>
      <c r="AQ1777" s="58">
        <v>7938.45</v>
      </c>
      <c r="AR1777" s="58">
        <v>0</v>
      </c>
      <c r="AS1777" s="58">
        <v>0</v>
      </c>
      <c r="AT1777" s="58">
        <v>0</v>
      </c>
      <c r="AU1777" s="58">
        <v>0</v>
      </c>
      <c r="AV1777" s="58">
        <v>2518.3298064221399</v>
      </c>
      <c r="AW1777" s="58">
        <v>23497.559806422101</v>
      </c>
      <c r="AX1777" s="58">
        <v>72331.152380952393</v>
      </c>
      <c r="AY1777" s="58">
        <v>13895.273584905701</v>
      </c>
      <c r="AZ1777" s="58">
        <v>86226.4259658581</v>
      </c>
      <c r="BA1777" s="58">
        <v>18482.4149404899</v>
      </c>
    </row>
    <row r="1778" spans="1:53">
      <c r="A1778" s="56">
        <v>202410</v>
      </c>
      <c r="B1778" s="56" t="s">
        <v>532</v>
      </c>
      <c r="C1778" s="56" t="s">
        <v>344</v>
      </c>
      <c r="D1778" s="56" t="s">
        <v>343</v>
      </c>
      <c r="E1778" s="62" t="str">
        <f>VLOOKUP(C1778,'[2]2024年门店-截止10.31'!A:C,3,0)</f>
        <v>营业</v>
      </c>
      <c r="F1778" s="63">
        <f>VLOOKUP(C1778,[2]面积!A:B,2,0)</f>
        <v>72</v>
      </c>
      <c r="G1778" s="57" t="str">
        <f>IF(OR(E1778="营业",E1778="装修中"),VLOOKUP(C1778,[2]当前组织架构!C:H,6,0),"")</f>
        <v>江远洋</v>
      </c>
      <c r="H1778" s="57" t="str">
        <f>IF(OR(E1778="营业",E1778="装修中"),VLOOKUP(C1778,[2]当前组织架构!C:H,5,0),"")</f>
        <v>郭静</v>
      </c>
      <c r="I1778" s="58">
        <v>122018.67</v>
      </c>
      <c r="J1778" s="58">
        <v>3553.94</v>
      </c>
      <c r="K1778" s="58">
        <v>118464.73</v>
      </c>
      <c r="L1778" s="58">
        <v>6230.62</v>
      </c>
      <c r="M1778" s="58">
        <v>5882.14</v>
      </c>
      <c r="N1778" s="58">
        <v>4664.1000000000004</v>
      </c>
      <c r="O1778" s="58">
        <v>16591.78</v>
      </c>
      <c r="P1778" s="58">
        <v>0</v>
      </c>
      <c r="Q1778" s="58">
        <v>-62.248255124650697</v>
      </c>
      <c r="R1778" s="58">
        <v>33306.391744875298</v>
      </c>
      <c r="S1778" s="58">
        <v>11889.531703975201</v>
      </c>
      <c r="T1778" s="58">
        <v>0</v>
      </c>
      <c r="U1778" s="58">
        <v>4711.1499999999996</v>
      </c>
      <c r="V1778" s="58">
        <v>49907.073448850599</v>
      </c>
      <c r="W1778" s="58">
        <v>68557.656551149397</v>
      </c>
      <c r="X1778" s="58">
        <v>18896.11</v>
      </c>
      <c r="Y1778" s="58">
        <v>5304.49</v>
      </c>
      <c r="Z1778" s="58">
        <v>0</v>
      </c>
      <c r="AA1778" s="58">
        <v>5141.4799999999996</v>
      </c>
      <c r="AB1778" s="58">
        <v>494.07169811321</v>
      </c>
      <c r="AC1778" s="58">
        <v>0</v>
      </c>
      <c r="AD1778" s="58">
        <v>29836.151698113201</v>
      </c>
      <c r="AE1778" s="58">
        <v>5093.6099999999997</v>
      </c>
      <c r="AF1778" s="58">
        <v>0</v>
      </c>
      <c r="AG1778" s="58">
        <v>451.17</v>
      </c>
      <c r="AH1778" s="58">
        <v>190</v>
      </c>
      <c r="AI1778" s="58">
        <v>100</v>
      </c>
      <c r="AJ1778" s="58">
        <v>34</v>
      </c>
      <c r="AK1778" s="58">
        <v>34.43</v>
      </c>
      <c r="AL1778" s="58">
        <v>0</v>
      </c>
      <c r="AM1778" s="58">
        <v>993.52</v>
      </c>
      <c r="AN1778" s="58">
        <v>738.88</v>
      </c>
      <c r="AO1778" s="58">
        <v>443.24</v>
      </c>
      <c r="AP1778" s="58">
        <v>0</v>
      </c>
      <c r="AQ1778" s="58">
        <v>0</v>
      </c>
      <c r="AR1778" s="58">
        <v>0</v>
      </c>
      <c r="AS1778" s="58">
        <v>0</v>
      </c>
      <c r="AT1778" s="58">
        <v>0</v>
      </c>
      <c r="AU1778" s="58">
        <v>0</v>
      </c>
      <c r="AV1778" s="58">
        <v>1617.5964690048399</v>
      </c>
      <c r="AW1778" s="58">
        <v>9696.4464690048408</v>
      </c>
      <c r="AX1778" s="58">
        <v>23520</v>
      </c>
      <c r="AY1778" s="58">
        <v>7264</v>
      </c>
      <c r="AZ1778" s="58">
        <v>30784</v>
      </c>
      <c r="BA1778" s="58">
        <v>-1758.94161596864</v>
      </c>
    </row>
    <row r="1779" spans="1:53">
      <c r="A1779" s="56">
        <v>202410</v>
      </c>
      <c r="B1779" s="56" t="s">
        <v>528</v>
      </c>
      <c r="C1779" s="56" t="s">
        <v>350</v>
      </c>
      <c r="D1779" s="56" t="s">
        <v>349</v>
      </c>
      <c r="E1779" s="62" t="str">
        <f>VLOOKUP(C1779,'[2]2024年门店-截止10.31'!A:C,3,0)</f>
        <v>营业</v>
      </c>
      <c r="F1779" s="63">
        <f>VLOOKUP(C1779,[2]面积!A:B,2,0)</f>
        <v>112</v>
      </c>
      <c r="G1779" s="57" t="str">
        <f>IF(OR(E1779="营业",E1779="装修中"),VLOOKUP(C1779,[2]当前组织架构!C:H,6,0),"")</f>
        <v>戴斌</v>
      </c>
      <c r="H1779" s="57" t="str">
        <f>IF(OR(E1779="营业",E1779="装修中"),VLOOKUP(C1779,[2]当前组织架构!C:H,5,0),"")</f>
        <v>池甜</v>
      </c>
      <c r="I1779" s="58">
        <v>118296.86</v>
      </c>
      <c r="J1779" s="58">
        <v>3445.53999999999</v>
      </c>
      <c r="K1779" s="58">
        <v>114851.32</v>
      </c>
      <c r="L1779" s="58">
        <v>6915.76</v>
      </c>
      <c r="M1779" s="58">
        <v>6178.56</v>
      </c>
      <c r="N1779" s="58">
        <v>3973.25</v>
      </c>
      <c r="O1779" s="58">
        <v>13902.71</v>
      </c>
      <c r="P1779" s="58">
        <v>0</v>
      </c>
      <c r="Q1779" s="58">
        <v>-8.6005550023903297</v>
      </c>
      <c r="R1779" s="58">
        <v>30961.679444997601</v>
      </c>
      <c r="S1779" s="58">
        <v>6236.5431338092303</v>
      </c>
      <c r="T1779" s="58">
        <v>0</v>
      </c>
      <c r="U1779" s="58">
        <v>3943.58</v>
      </c>
      <c r="V1779" s="58">
        <v>41141.802578806797</v>
      </c>
      <c r="W1779" s="58">
        <v>73709.517421193203</v>
      </c>
      <c r="X1779" s="58">
        <v>21361.27</v>
      </c>
      <c r="Y1779" s="58">
        <v>7152.36</v>
      </c>
      <c r="Z1779" s="58">
        <v>0</v>
      </c>
      <c r="AA1779" s="58">
        <v>8417.8799999999992</v>
      </c>
      <c r="AB1779" s="58">
        <v>262.33320754716999</v>
      </c>
      <c r="AC1779" s="58">
        <v>0</v>
      </c>
      <c r="AD1779" s="58">
        <v>37193.843207547201</v>
      </c>
      <c r="AE1779" s="58">
        <v>3217.1</v>
      </c>
      <c r="AF1779" s="58">
        <v>0</v>
      </c>
      <c r="AG1779" s="58">
        <v>282.36</v>
      </c>
      <c r="AH1779" s="58">
        <v>600</v>
      </c>
      <c r="AI1779" s="58">
        <v>247.79</v>
      </c>
      <c r="AJ1779" s="58">
        <v>0</v>
      </c>
      <c r="AK1779" s="58">
        <v>38.520000000000003</v>
      </c>
      <c r="AL1779" s="58">
        <v>0</v>
      </c>
      <c r="AM1779" s="58">
        <v>929.86</v>
      </c>
      <c r="AN1779" s="58">
        <v>738.88</v>
      </c>
      <c r="AO1779" s="58">
        <v>301.48</v>
      </c>
      <c r="AP1779" s="58">
        <v>0</v>
      </c>
      <c r="AQ1779" s="58">
        <v>0</v>
      </c>
      <c r="AR1779" s="58">
        <v>0</v>
      </c>
      <c r="AS1779" s="58">
        <v>0</v>
      </c>
      <c r="AT1779" s="58">
        <v>0</v>
      </c>
      <c r="AU1779" s="58">
        <v>0</v>
      </c>
      <c r="AV1779" s="58">
        <v>2424.8222368637198</v>
      </c>
      <c r="AW1779" s="58">
        <v>8780.8122368637196</v>
      </c>
      <c r="AX1779" s="58">
        <v>26880</v>
      </c>
      <c r="AY1779" s="58">
        <v>9520</v>
      </c>
      <c r="AZ1779" s="58">
        <v>36400</v>
      </c>
      <c r="BA1779" s="58">
        <v>-8665.1380232177198</v>
      </c>
    </row>
    <row r="1780" spans="1:53">
      <c r="A1780" s="56">
        <v>202410</v>
      </c>
      <c r="B1780" s="56" t="s">
        <v>528</v>
      </c>
      <c r="C1780" s="56" t="s">
        <v>348</v>
      </c>
      <c r="D1780" s="56" t="s">
        <v>347</v>
      </c>
      <c r="E1780" s="62" t="str">
        <f>VLOOKUP(C1780,'[2]2024年门店-截止10.31'!A:C,3,0)</f>
        <v>营业</v>
      </c>
      <c r="F1780" s="63">
        <f>VLOOKUP(C1780,[2]面积!A:B,2,0)</f>
        <v>93</v>
      </c>
      <c r="G1780" s="57" t="str">
        <f>IF(OR(E1780="营业",E1780="装修中"),VLOOKUP(C1780,[2]当前组织架构!C:H,6,0),"")</f>
        <v>戴斌</v>
      </c>
      <c r="H1780" s="57" t="str">
        <f>IF(OR(E1780="营业",E1780="装修中"),VLOOKUP(C1780,[2]当前组织架构!C:H,5,0),"")</f>
        <v>王炎根</v>
      </c>
      <c r="I1780" s="58">
        <v>150033.97</v>
      </c>
      <c r="J1780" s="58">
        <v>8492.4899999999907</v>
      </c>
      <c r="K1780" s="58">
        <v>141541.48000000001</v>
      </c>
      <c r="L1780" s="58">
        <v>8292.98</v>
      </c>
      <c r="M1780" s="58">
        <v>7909.97</v>
      </c>
      <c r="N1780" s="58">
        <v>5097.5200000000004</v>
      </c>
      <c r="O1780" s="58">
        <v>20219.55</v>
      </c>
      <c r="P1780" s="58">
        <v>0</v>
      </c>
      <c r="Q1780" s="58">
        <v>-11.530254673524</v>
      </c>
      <c r="R1780" s="58">
        <v>41508.4897453265</v>
      </c>
      <c r="S1780" s="58">
        <v>8832.2331398620008</v>
      </c>
      <c r="T1780" s="58">
        <v>0</v>
      </c>
      <c r="U1780" s="58">
        <v>3046.67</v>
      </c>
      <c r="V1780" s="58">
        <v>53387.392885188499</v>
      </c>
      <c r="W1780" s="58">
        <v>88154.087114811497</v>
      </c>
      <c r="X1780" s="58">
        <v>21928.97</v>
      </c>
      <c r="Y1780" s="58">
        <v>9135.65</v>
      </c>
      <c r="Z1780" s="58">
        <v>0</v>
      </c>
      <c r="AA1780" s="58">
        <v>3662.12</v>
      </c>
      <c r="AB1780" s="58">
        <v>187.96679245282999</v>
      </c>
      <c r="AC1780" s="58">
        <v>0</v>
      </c>
      <c r="AD1780" s="58">
        <v>34914.706792452802</v>
      </c>
      <c r="AE1780" s="58">
        <v>4634.01</v>
      </c>
      <c r="AF1780" s="58">
        <v>0</v>
      </c>
      <c r="AG1780" s="58">
        <v>366.28</v>
      </c>
      <c r="AH1780" s="58">
        <v>389</v>
      </c>
      <c r="AI1780" s="58">
        <v>973.45</v>
      </c>
      <c r="AJ1780" s="58">
        <v>214.19</v>
      </c>
      <c r="AK1780" s="58">
        <v>28.87</v>
      </c>
      <c r="AL1780" s="58">
        <v>0</v>
      </c>
      <c r="AM1780" s="58">
        <v>992.48</v>
      </c>
      <c r="AN1780" s="58">
        <v>738.88</v>
      </c>
      <c r="AO1780" s="58">
        <v>564.47</v>
      </c>
      <c r="AP1780" s="58">
        <v>0</v>
      </c>
      <c r="AQ1780" s="58">
        <v>0</v>
      </c>
      <c r="AR1780" s="58">
        <v>0</v>
      </c>
      <c r="AS1780" s="58">
        <v>0</v>
      </c>
      <c r="AT1780" s="58">
        <v>0</v>
      </c>
      <c r="AU1780" s="58">
        <v>0</v>
      </c>
      <c r="AV1780" s="58">
        <v>1843.8766393794399</v>
      </c>
      <c r="AW1780" s="58">
        <v>10745.5066393794</v>
      </c>
      <c r="AX1780" s="58">
        <v>24800</v>
      </c>
      <c r="AY1780" s="58">
        <v>8773.5849056603802</v>
      </c>
      <c r="AZ1780" s="58">
        <v>33573.584905660398</v>
      </c>
      <c r="BA1780" s="58">
        <v>8920.2887773189104</v>
      </c>
    </row>
    <row r="1781" spans="1:53">
      <c r="A1781" s="56">
        <v>202410</v>
      </c>
      <c r="B1781" s="56" t="s">
        <v>528</v>
      </c>
      <c r="C1781" s="56" t="s">
        <v>354</v>
      </c>
      <c r="D1781" s="56" t="s">
        <v>353</v>
      </c>
      <c r="E1781" s="62" t="str">
        <f>VLOOKUP(C1781,'[2]2024年门店-截止10.31'!A:C,3,0)</f>
        <v>营业</v>
      </c>
      <c r="F1781" s="63">
        <f>VLOOKUP(C1781,[2]面积!A:B,2,0)</f>
        <v>86.45</v>
      </c>
      <c r="G1781" s="57" t="str">
        <f>IF(OR(E1781="营业",E1781="装修中"),VLOOKUP(C1781,[2]当前组织架构!C:H,6,0),"")</f>
        <v>孙军</v>
      </c>
      <c r="H1781" s="57" t="str">
        <f>IF(OR(E1781="营业",E1781="装修中"),VLOOKUP(C1781,[2]当前组织架构!C:H,5,0),"")</f>
        <v>殷艳花</v>
      </c>
      <c r="I1781" s="58">
        <v>155069</v>
      </c>
      <c r="J1781" s="58">
        <v>8777.4899999999907</v>
      </c>
      <c r="K1781" s="58">
        <v>146291.51</v>
      </c>
      <c r="L1781" s="58">
        <v>8875.9</v>
      </c>
      <c r="M1781" s="58">
        <v>6591.34</v>
      </c>
      <c r="N1781" s="58">
        <v>5521.16</v>
      </c>
      <c r="O1781" s="58">
        <v>18729.400000000001</v>
      </c>
      <c r="P1781" s="58">
        <v>0</v>
      </c>
      <c r="Q1781" s="58">
        <v>-11.029771880458901</v>
      </c>
      <c r="R1781" s="58">
        <v>39706.770228119502</v>
      </c>
      <c r="S1781" s="58">
        <v>8266.2863919830397</v>
      </c>
      <c r="T1781" s="58">
        <v>0</v>
      </c>
      <c r="U1781" s="58">
        <v>2414.64</v>
      </c>
      <c r="V1781" s="58">
        <v>50387.696620102601</v>
      </c>
      <c r="W1781" s="58">
        <v>95903.813379897401</v>
      </c>
      <c r="X1781" s="58">
        <v>20675.5</v>
      </c>
      <c r="Y1781" s="58">
        <v>10335.94</v>
      </c>
      <c r="Z1781" s="58">
        <v>0</v>
      </c>
      <c r="AA1781" s="58">
        <v>6341.46</v>
      </c>
      <c r="AB1781" s="58">
        <v>1321.82981132075</v>
      </c>
      <c r="AC1781" s="58">
        <v>0</v>
      </c>
      <c r="AD1781" s="58">
        <v>38674.729811320802</v>
      </c>
      <c r="AE1781" s="58">
        <v>4164.04</v>
      </c>
      <c r="AF1781" s="58">
        <v>31</v>
      </c>
      <c r="AG1781" s="58">
        <v>2260.98</v>
      </c>
      <c r="AH1781" s="58">
        <v>109</v>
      </c>
      <c r="AI1781" s="58">
        <v>499</v>
      </c>
      <c r="AJ1781" s="58">
        <v>23.01</v>
      </c>
      <c r="AK1781" s="58">
        <v>34.96</v>
      </c>
      <c r="AL1781" s="58">
        <v>0</v>
      </c>
      <c r="AM1781" s="58">
        <v>1676.75</v>
      </c>
      <c r="AN1781" s="58">
        <v>1139.83</v>
      </c>
      <c r="AO1781" s="58">
        <v>445.57</v>
      </c>
      <c r="AP1781" s="58">
        <v>0</v>
      </c>
      <c r="AQ1781" s="58">
        <v>50</v>
      </c>
      <c r="AR1781" s="58">
        <v>0</v>
      </c>
      <c r="AS1781" s="58">
        <v>0</v>
      </c>
      <c r="AT1781" s="58">
        <v>0</v>
      </c>
      <c r="AU1781" s="58">
        <v>0</v>
      </c>
      <c r="AV1781" s="58">
        <v>2534.3709790020898</v>
      </c>
      <c r="AW1781" s="58">
        <v>12968.5109790021</v>
      </c>
      <c r="AX1781" s="58">
        <v>29640</v>
      </c>
      <c r="AY1781" s="58">
        <v>8155.6603773584902</v>
      </c>
      <c r="AZ1781" s="58">
        <v>37795.660377358501</v>
      </c>
      <c r="BA1781" s="58">
        <v>6464.9122122159997</v>
      </c>
    </row>
    <row r="1782" spans="1:53">
      <c r="A1782" s="56">
        <v>202410</v>
      </c>
      <c r="B1782" s="56" t="s">
        <v>532</v>
      </c>
      <c r="C1782" s="56" t="s">
        <v>346</v>
      </c>
      <c r="D1782" s="56" t="s">
        <v>345</v>
      </c>
      <c r="E1782" s="62" t="str">
        <f>VLOOKUP(C1782,'[2]2024年门店-截止10.31'!A:C,3,0)</f>
        <v>营业</v>
      </c>
      <c r="F1782" s="63">
        <f>VLOOKUP(C1782,[2]面积!A:B,2,0)</f>
        <v>72</v>
      </c>
      <c r="G1782" s="57" t="str">
        <f>IF(OR(E1782="营业",E1782="装修中"),VLOOKUP(C1782,[2]当前组织架构!C:H,6,0),"")</f>
        <v>江远洋</v>
      </c>
      <c r="H1782" s="57" t="str">
        <f>IF(OR(E1782="营业",E1782="装修中"),VLOOKUP(C1782,[2]当前组织架构!C:H,5,0),"")</f>
        <v>郭静</v>
      </c>
      <c r="I1782" s="58">
        <v>165375.34</v>
      </c>
      <c r="J1782" s="58">
        <v>4816.7600000000102</v>
      </c>
      <c r="K1782" s="58">
        <v>160558.57999999999</v>
      </c>
      <c r="L1782" s="58">
        <v>9287.51</v>
      </c>
      <c r="M1782" s="58">
        <v>7567.56</v>
      </c>
      <c r="N1782" s="58">
        <v>6505.64</v>
      </c>
      <c r="O1782" s="58">
        <v>21388.66</v>
      </c>
      <c r="P1782" s="58">
        <v>0</v>
      </c>
      <c r="Q1782" s="58">
        <v>-83.478685389257507</v>
      </c>
      <c r="R1782" s="58">
        <v>44665.891314610701</v>
      </c>
      <c r="S1782" s="58">
        <v>15541.1981276857</v>
      </c>
      <c r="T1782" s="58">
        <v>0</v>
      </c>
      <c r="U1782" s="58">
        <v>6226.57</v>
      </c>
      <c r="V1782" s="58">
        <v>66433.659442296397</v>
      </c>
      <c r="W1782" s="58">
        <v>94124.920557703605</v>
      </c>
      <c r="X1782" s="58">
        <v>19900.189999999999</v>
      </c>
      <c r="Y1782" s="58">
        <v>9350.5499999999993</v>
      </c>
      <c r="Z1782" s="58">
        <v>262.49</v>
      </c>
      <c r="AA1782" s="58">
        <v>7474.16</v>
      </c>
      <c r="AB1782" s="58">
        <v>640.07509433962002</v>
      </c>
      <c r="AC1782" s="58">
        <v>0</v>
      </c>
      <c r="AD1782" s="58">
        <v>37627.465094339597</v>
      </c>
      <c r="AE1782" s="58">
        <v>4675.7700000000004</v>
      </c>
      <c r="AF1782" s="58">
        <v>0</v>
      </c>
      <c r="AG1782" s="58">
        <v>470.37</v>
      </c>
      <c r="AH1782" s="58">
        <v>250</v>
      </c>
      <c r="AI1782" s="58">
        <v>1025</v>
      </c>
      <c r="AJ1782" s="58">
        <v>250</v>
      </c>
      <c r="AK1782" s="58">
        <v>33.6</v>
      </c>
      <c r="AL1782" s="58">
        <v>0</v>
      </c>
      <c r="AM1782" s="58">
        <v>1089.3900000000001</v>
      </c>
      <c r="AN1782" s="58">
        <v>738.88</v>
      </c>
      <c r="AO1782" s="58">
        <v>543.82000000000005</v>
      </c>
      <c r="AP1782" s="58">
        <v>0</v>
      </c>
      <c r="AQ1782" s="58">
        <v>0</v>
      </c>
      <c r="AR1782" s="58">
        <v>0</v>
      </c>
      <c r="AS1782" s="58">
        <v>0</v>
      </c>
      <c r="AT1782" s="58">
        <v>0</v>
      </c>
      <c r="AU1782" s="58">
        <v>0</v>
      </c>
      <c r="AV1782" s="58">
        <v>1617.5964690048399</v>
      </c>
      <c r="AW1782" s="58">
        <v>10694.4264690048</v>
      </c>
      <c r="AX1782" s="58">
        <v>30207.85</v>
      </c>
      <c r="AY1782" s="58">
        <v>6787.15</v>
      </c>
      <c r="AZ1782" s="58">
        <v>36995</v>
      </c>
      <c r="BA1782" s="58">
        <v>8808.0289943592106</v>
      </c>
    </row>
    <row r="1783" spans="1:53">
      <c r="A1783" s="56">
        <v>202410</v>
      </c>
      <c r="B1783" s="56" t="s">
        <v>528</v>
      </c>
      <c r="C1783" s="56" t="s">
        <v>352</v>
      </c>
      <c r="D1783" s="56" t="s">
        <v>351</v>
      </c>
      <c r="E1783" s="62" t="str">
        <f>VLOOKUP(C1783,'[2]2024年门店-截止10.31'!A:C,3,0)</f>
        <v>营业</v>
      </c>
      <c r="F1783" s="63">
        <f>VLOOKUP(C1783,[2]面积!A:B,2,0)</f>
        <v>56</v>
      </c>
      <c r="G1783" s="57" t="str">
        <f>IF(OR(E1783="营业",E1783="装修中"),VLOOKUP(C1783,[2]当前组织架构!C:H,6,0),"")</f>
        <v>戴斌</v>
      </c>
      <c r="H1783" s="57" t="str">
        <f>IF(OR(E1783="营业",E1783="装修中"),VLOOKUP(C1783,[2]当前组织架构!C:H,5,0),"")</f>
        <v>董婷婷</v>
      </c>
      <c r="I1783" s="58">
        <v>204305.59</v>
      </c>
      <c r="J1783" s="58">
        <v>11564.47</v>
      </c>
      <c r="K1783" s="58">
        <v>192741.12</v>
      </c>
      <c r="L1783" s="58">
        <v>9555.3799999999992</v>
      </c>
      <c r="M1783" s="58">
        <v>8977.81</v>
      </c>
      <c r="N1783" s="58">
        <v>13752.04</v>
      </c>
      <c r="O1783" s="58">
        <v>24851.200000000001</v>
      </c>
      <c r="P1783" s="58">
        <v>0</v>
      </c>
      <c r="Q1783" s="58">
        <v>-15.8669863125301</v>
      </c>
      <c r="R1783" s="58">
        <v>57120.563013687497</v>
      </c>
      <c r="S1783" s="58">
        <v>11267.9134701194</v>
      </c>
      <c r="T1783" s="58">
        <v>0</v>
      </c>
      <c r="U1783" s="58">
        <v>2693.29</v>
      </c>
      <c r="V1783" s="58">
        <v>71081.766483806903</v>
      </c>
      <c r="W1783" s="58">
        <v>121659.353516193</v>
      </c>
      <c r="X1783" s="58">
        <v>27248.69</v>
      </c>
      <c r="Y1783" s="58">
        <v>14431.3</v>
      </c>
      <c r="Z1783" s="58">
        <v>2184.7800000000002</v>
      </c>
      <c r="AA1783" s="58">
        <v>6769.53</v>
      </c>
      <c r="AB1783" s="58">
        <v>1340.0879245282999</v>
      </c>
      <c r="AC1783" s="58">
        <v>0</v>
      </c>
      <c r="AD1783" s="58">
        <v>51974.387924528302</v>
      </c>
      <c r="AE1783" s="58">
        <v>7790.86</v>
      </c>
      <c r="AF1783" s="58">
        <v>24</v>
      </c>
      <c r="AG1783" s="58">
        <v>291.7</v>
      </c>
      <c r="AH1783" s="58">
        <v>849</v>
      </c>
      <c r="AI1783" s="58">
        <v>38</v>
      </c>
      <c r="AJ1783" s="58">
        <v>0</v>
      </c>
      <c r="AK1783" s="58">
        <v>25.58</v>
      </c>
      <c r="AL1783" s="58">
        <v>0</v>
      </c>
      <c r="AM1783" s="58">
        <v>924.65</v>
      </c>
      <c r="AN1783" s="58">
        <v>1753.75</v>
      </c>
      <c r="AO1783" s="58">
        <v>524.57000000000005</v>
      </c>
      <c r="AP1783" s="58">
        <v>0</v>
      </c>
      <c r="AQ1783" s="58">
        <v>0</v>
      </c>
      <c r="AR1783" s="58">
        <v>0</v>
      </c>
      <c r="AS1783" s="58">
        <v>0</v>
      </c>
      <c r="AT1783" s="58">
        <v>0</v>
      </c>
      <c r="AU1783" s="58">
        <v>0</v>
      </c>
      <c r="AV1783" s="58">
        <v>2227.6608417808202</v>
      </c>
      <c r="AW1783" s="58">
        <v>14449.770841780801</v>
      </c>
      <c r="AX1783" s="58">
        <v>18573.114285714299</v>
      </c>
      <c r="AY1783" s="58">
        <v>6425.4056603773597</v>
      </c>
      <c r="AZ1783" s="58">
        <v>24998.519946091699</v>
      </c>
      <c r="BA1783" s="58">
        <v>30236.674803792201</v>
      </c>
    </row>
    <row r="1784" spans="1:53">
      <c r="A1784" s="56">
        <v>202410</v>
      </c>
      <c r="B1784" s="56" t="s">
        <v>528</v>
      </c>
      <c r="C1784" s="56" t="s">
        <v>358</v>
      </c>
      <c r="D1784" s="56" t="s">
        <v>357</v>
      </c>
      <c r="E1784" s="62" t="str">
        <f>VLOOKUP(C1784,'[2]2024年门店-截止10.31'!A:C,3,0)</f>
        <v>营业</v>
      </c>
      <c r="F1784" s="63">
        <f>VLOOKUP(C1784,[2]面积!A:B,2,0)</f>
        <v>44.59</v>
      </c>
      <c r="G1784" s="57" t="str">
        <f>IF(OR(E1784="营业",E1784="装修中"),VLOOKUP(C1784,[2]当前组织架构!C:H,6,0),"")</f>
        <v>江远洋</v>
      </c>
      <c r="H1784" s="57" t="str">
        <f>IF(OR(E1784="营业",E1784="装修中"),VLOOKUP(C1784,[2]当前组织架构!C:H,5,0),"")</f>
        <v>胡肖肖</v>
      </c>
      <c r="I1784" s="58">
        <v>89672.28</v>
      </c>
      <c r="J1784" s="58">
        <v>2611.81</v>
      </c>
      <c r="K1784" s="58">
        <v>87060.47</v>
      </c>
      <c r="L1784" s="58">
        <v>5941.11</v>
      </c>
      <c r="M1784" s="58">
        <v>5593.76</v>
      </c>
      <c r="N1784" s="58">
        <v>5560.83</v>
      </c>
      <c r="O1784" s="58">
        <v>14235.85</v>
      </c>
      <c r="P1784" s="58">
        <v>0</v>
      </c>
      <c r="Q1784" s="58">
        <v>-8.7008809440903594</v>
      </c>
      <c r="R1784" s="58">
        <v>31322.8491190559</v>
      </c>
      <c r="S1784" s="58">
        <v>6360.2539147665902</v>
      </c>
      <c r="T1784" s="58">
        <v>0</v>
      </c>
      <c r="U1784" s="58">
        <v>6484.03</v>
      </c>
      <c r="V1784" s="58">
        <v>44167.133033822502</v>
      </c>
      <c r="W1784" s="58">
        <v>42893.3369661775</v>
      </c>
      <c r="X1784" s="58">
        <v>14352</v>
      </c>
      <c r="Y1784" s="58">
        <v>3377.09</v>
      </c>
      <c r="Z1784" s="58">
        <v>760</v>
      </c>
      <c r="AA1784" s="58">
        <v>1258.1500000000001</v>
      </c>
      <c r="AB1784" s="58">
        <v>1085.89339622642</v>
      </c>
      <c r="AC1784" s="58">
        <v>0</v>
      </c>
      <c r="AD1784" s="58">
        <v>20833.1333962264</v>
      </c>
      <c r="AE1784" s="58">
        <v>2194.6</v>
      </c>
      <c r="AF1784" s="58">
        <v>0</v>
      </c>
      <c r="AG1784" s="58">
        <v>150.1</v>
      </c>
      <c r="AH1784" s="58">
        <v>0</v>
      </c>
      <c r="AI1784" s="58">
        <v>0</v>
      </c>
      <c r="AJ1784" s="58">
        <v>0</v>
      </c>
      <c r="AK1784" s="58">
        <v>44.81</v>
      </c>
      <c r="AL1784" s="58">
        <v>0</v>
      </c>
      <c r="AM1784" s="58">
        <v>724.83</v>
      </c>
      <c r="AN1784" s="58">
        <v>521.9</v>
      </c>
      <c r="AO1784" s="58">
        <v>121.5</v>
      </c>
      <c r="AP1784" s="58">
        <v>0</v>
      </c>
      <c r="AQ1784" s="58">
        <v>0</v>
      </c>
      <c r="AR1784" s="58">
        <v>0</v>
      </c>
      <c r="AS1784" s="58">
        <v>0</v>
      </c>
      <c r="AT1784" s="58">
        <v>0</v>
      </c>
      <c r="AU1784" s="58">
        <v>0</v>
      </c>
      <c r="AV1784" s="58">
        <v>2006.4657412420399</v>
      </c>
      <c r="AW1784" s="58">
        <v>5764.2057412420399</v>
      </c>
      <c r="AX1784" s="58">
        <v>20140.419999999998</v>
      </c>
      <c r="AY1784" s="58">
        <v>3908.57</v>
      </c>
      <c r="AZ1784" s="58">
        <v>24048.99</v>
      </c>
      <c r="BA1784" s="58">
        <v>-7752.99217129094</v>
      </c>
    </row>
    <row r="1785" spans="1:53">
      <c r="A1785" s="56">
        <v>202410</v>
      </c>
      <c r="B1785" s="56" t="s">
        <v>528</v>
      </c>
      <c r="C1785" s="56" t="s">
        <v>362</v>
      </c>
      <c r="D1785" s="56" t="s">
        <v>361</v>
      </c>
      <c r="E1785" s="62" t="str">
        <f>VLOOKUP(C1785,'[2]2024年门店-截止10.31'!A:C,3,0)</f>
        <v>营业</v>
      </c>
      <c r="F1785" s="63">
        <f>VLOOKUP(C1785,[2]面积!A:B,2,0)</f>
        <v>49</v>
      </c>
      <c r="G1785" s="57" t="str">
        <f>IF(OR(E1785="营业",E1785="装修中"),VLOOKUP(C1785,[2]当前组织架构!C:H,6,0),"")</f>
        <v>江远洋</v>
      </c>
      <c r="H1785" s="57" t="str">
        <f>IF(OR(E1785="营业",E1785="装修中"),VLOOKUP(C1785,[2]当前组织架构!C:H,5,0),"")</f>
        <v>许瑛伦</v>
      </c>
      <c r="I1785" s="58">
        <v>116573.59</v>
      </c>
      <c r="J1785" s="58">
        <v>6598.5099999999902</v>
      </c>
      <c r="K1785" s="58">
        <v>109975.08</v>
      </c>
      <c r="L1785" s="58">
        <v>6327.45</v>
      </c>
      <c r="M1785" s="58">
        <v>4410.59</v>
      </c>
      <c r="N1785" s="58">
        <v>3547.01</v>
      </c>
      <c r="O1785" s="58">
        <v>14298.65</v>
      </c>
      <c r="P1785" s="58">
        <v>0</v>
      </c>
      <c r="Q1785" s="58">
        <v>-7.9377933948877599</v>
      </c>
      <c r="R1785" s="58">
        <v>28575.762206605101</v>
      </c>
      <c r="S1785" s="58">
        <v>6193.3236216525702</v>
      </c>
      <c r="T1785" s="58">
        <v>0</v>
      </c>
      <c r="U1785" s="58">
        <v>1985.78</v>
      </c>
      <c r="V1785" s="58">
        <v>36754.865828257702</v>
      </c>
      <c r="W1785" s="58">
        <v>73220.214171742293</v>
      </c>
      <c r="X1785" s="58">
        <v>18039.3</v>
      </c>
      <c r="Y1785" s="58">
        <v>7868.07</v>
      </c>
      <c r="Z1785" s="58">
        <v>1000</v>
      </c>
      <c r="AA1785" s="58">
        <v>1781.89</v>
      </c>
      <c r="AB1785" s="58">
        <v>1230.51811320755</v>
      </c>
      <c r="AC1785" s="58">
        <v>0</v>
      </c>
      <c r="AD1785" s="58">
        <v>29919.7781132075</v>
      </c>
      <c r="AE1785" s="58">
        <v>3795.36</v>
      </c>
      <c r="AF1785" s="58">
        <v>0</v>
      </c>
      <c r="AG1785" s="58">
        <v>279.18</v>
      </c>
      <c r="AH1785" s="58">
        <v>399</v>
      </c>
      <c r="AI1785" s="58">
        <v>0</v>
      </c>
      <c r="AJ1785" s="58">
        <v>0</v>
      </c>
      <c r="AK1785" s="58">
        <v>44.81</v>
      </c>
      <c r="AL1785" s="58">
        <v>0</v>
      </c>
      <c r="AM1785" s="58">
        <v>998.92</v>
      </c>
      <c r="AN1785" s="58">
        <v>1007.34</v>
      </c>
      <c r="AO1785" s="58">
        <v>515.42999999999995</v>
      </c>
      <c r="AP1785" s="58">
        <v>0</v>
      </c>
      <c r="AQ1785" s="58">
        <v>0</v>
      </c>
      <c r="AR1785" s="58">
        <v>0</v>
      </c>
      <c r="AS1785" s="58">
        <v>0</v>
      </c>
      <c r="AT1785" s="58">
        <v>0</v>
      </c>
      <c r="AU1785" s="58">
        <v>0</v>
      </c>
      <c r="AV1785" s="58">
        <v>2518.3298064221399</v>
      </c>
      <c r="AW1785" s="58">
        <v>9558.3698064221408</v>
      </c>
      <c r="AX1785" s="58">
        <v>38323.809523809497</v>
      </c>
      <c r="AY1785" s="58">
        <v>9681.1320754716999</v>
      </c>
      <c r="AZ1785" s="58">
        <v>48004.941599281199</v>
      </c>
      <c r="BA1785" s="58">
        <v>-14262.8753471685</v>
      </c>
    </row>
    <row r="1786" spans="1:53">
      <c r="A1786" s="56">
        <v>202410</v>
      </c>
      <c r="B1786" s="56" t="s">
        <v>531</v>
      </c>
      <c r="C1786" s="56" t="s">
        <v>373</v>
      </c>
      <c r="D1786" s="56" t="s">
        <v>372</v>
      </c>
      <c r="E1786" s="62" t="str">
        <f>VLOOKUP(C1786,'[2]2024年门店-截止10.31'!A:C,3,0)</f>
        <v>营业</v>
      </c>
      <c r="F1786" s="63">
        <f>VLOOKUP(C1786,[2]面积!A:B,2,0)</f>
        <v>97</v>
      </c>
      <c r="G1786" s="57" t="str">
        <f>IF(OR(E1786="营业",E1786="装修中"),VLOOKUP(C1786,[2]当前组织架构!C:H,6,0),"")</f>
        <v>刘佳</v>
      </c>
      <c r="H1786" s="57" t="str">
        <f>IF(OR(E1786="营业",E1786="装修中"),VLOOKUP(C1786,[2]当前组织架构!C:H,5,0),"")</f>
        <v>刘传良</v>
      </c>
      <c r="I1786" s="58">
        <v>109325.05</v>
      </c>
      <c r="J1786" s="58">
        <v>6188.21000000001</v>
      </c>
      <c r="K1786" s="58">
        <v>103136.84</v>
      </c>
      <c r="L1786" s="58">
        <v>5137.7700000000004</v>
      </c>
      <c r="M1786" s="58">
        <v>4667.8900000000003</v>
      </c>
      <c r="N1786" s="58">
        <v>2580.8000000000002</v>
      </c>
      <c r="O1786" s="58">
        <v>13239.65</v>
      </c>
      <c r="P1786" s="58">
        <v>0</v>
      </c>
      <c r="Q1786" s="58">
        <v>-292.17457618486799</v>
      </c>
      <c r="R1786" s="58">
        <v>25333.935423815099</v>
      </c>
      <c r="S1786" s="58">
        <v>6280.82990142582</v>
      </c>
      <c r="T1786" s="58">
        <v>0</v>
      </c>
      <c r="U1786" s="58">
        <v>2201.83</v>
      </c>
      <c r="V1786" s="58">
        <v>33816.595325241004</v>
      </c>
      <c r="W1786" s="58">
        <v>69320.244674759</v>
      </c>
      <c r="X1786" s="58">
        <v>15767.07</v>
      </c>
      <c r="Y1786" s="58">
        <v>5818.73</v>
      </c>
      <c r="Z1786" s="58">
        <v>0</v>
      </c>
      <c r="AA1786" s="58">
        <v>3591.99</v>
      </c>
      <c r="AB1786" s="58">
        <v>1005.08603773585</v>
      </c>
      <c r="AC1786" s="58">
        <v>0</v>
      </c>
      <c r="AD1786" s="58">
        <v>26182.876037735899</v>
      </c>
      <c r="AE1786" s="58">
        <v>522</v>
      </c>
      <c r="AF1786" s="58">
        <v>0</v>
      </c>
      <c r="AG1786" s="58">
        <v>234.02</v>
      </c>
      <c r="AH1786" s="58">
        <v>481.67</v>
      </c>
      <c r="AI1786" s="58">
        <v>0</v>
      </c>
      <c r="AJ1786" s="58">
        <v>0</v>
      </c>
      <c r="AK1786" s="58">
        <v>29.06</v>
      </c>
      <c r="AL1786" s="58">
        <v>0</v>
      </c>
      <c r="AM1786" s="58">
        <v>640.47</v>
      </c>
      <c r="AN1786" s="58">
        <v>1408.45</v>
      </c>
      <c r="AO1786" s="58">
        <v>294.68</v>
      </c>
      <c r="AP1786" s="58">
        <v>0</v>
      </c>
      <c r="AQ1786" s="58">
        <v>60</v>
      </c>
      <c r="AR1786" s="58">
        <v>0</v>
      </c>
      <c r="AS1786" s="58">
        <v>0</v>
      </c>
      <c r="AT1786" s="58">
        <v>0</v>
      </c>
      <c r="AU1786" s="58">
        <v>0</v>
      </c>
      <c r="AV1786" s="58">
        <v>2549.6861999479102</v>
      </c>
      <c r="AW1786" s="58">
        <v>6220.0361999479101</v>
      </c>
      <c r="AX1786" s="58">
        <v>30485.4857142857</v>
      </c>
      <c r="AY1786" s="58">
        <v>8178.4339622641501</v>
      </c>
      <c r="AZ1786" s="58">
        <v>38663.919676549798</v>
      </c>
      <c r="BA1786" s="58">
        <v>-1746.58723947465</v>
      </c>
    </row>
    <row r="1787" spans="1:53">
      <c r="A1787" s="56">
        <v>202410</v>
      </c>
      <c r="B1787" s="56" t="s">
        <v>528</v>
      </c>
      <c r="C1787" s="56" t="s">
        <v>364</v>
      </c>
      <c r="D1787" s="56" t="s">
        <v>363</v>
      </c>
      <c r="E1787" s="62" t="str">
        <f>VLOOKUP(C1787,'[2]2024年门店-截止10.31'!A:C,3,0)</f>
        <v>营业</v>
      </c>
      <c r="F1787" s="63">
        <f>VLOOKUP(C1787,[2]面积!A:B,2,0)</f>
        <v>86</v>
      </c>
      <c r="G1787" s="57" t="str">
        <f>IF(OR(E1787="营业",E1787="装修中"),VLOOKUP(C1787,[2]当前组织架构!C:H,6,0),"")</f>
        <v>江远洋</v>
      </c>
      <c r="H1787" s="57" t="str">
        <f>IF(OR(E1787="营业",E1787="装修中"),VLOOKUP(C1787,[2]当前组织架构!C:H,5,0),"")</f>
        <v>严彪</v>
      </c>
      <c r="I1787" s="58">
        <v>85883.21</v>
      </c>
      <c r="J1787" s="58">
        <v>4861.3100000000104</v>
      </c>
      <c r="K1787" s="58">
        <v>81021.899999999994</v>
      </c>
      <c r="L1787" s="58">
        <v>5343.49</v>
      </c>
      <c r="M1787" s="58">
        <v>3904.34</v>
      </c>
      <c r="N1787" s="58">
        <v>2314.2199999999998</v>
      </c>
      <c r="O1787" s="58">
        <v>11008.91</v>
      </c>
      <c r="P1787" s="58">
        <v>0</v>
      </c>
      <c r="Q1787" s="58">
        <v>-6.26803448133992</v>
      </c>
      <c r="R1787" s="58">
        <v>22564.691965518701</v>
      </c>
      <c r="S1787" s="58">
        <v>4806.4827668690796</v>
      </c>
      <c r="T1787" s="58">
        <v>0</v>
      </c>
      <c r="U1787" s="58">
        <v>2009.7</v>
      </c>
      <c r="V1787" s="58">
        <v>29380.8747323877</v>
      </c>
      <c r="W1787" s="58">
        <v>51641.025267612298</v>
      </c>
      <c r="X1787" s="58">
        <v>19331.400000000001</v>
      </c>
      <c r="Y1787" s="58">
        <v>4187.6499999999996</v>
      </c>
      <c r="Z1787" s="58">
        <v>1000</v>
      </c>
      <c r="AA1787" s="58">
        <v>1146.02</v>
      </c>
      <c r="AB1787" s="58">
        <v>1966.3622641509401</v>
      </c>
      <c r="AC1787" s="58">
        <v>0</v>
      </c>
      <c r="AD1787" s="58">
        <v>27631.432264150899</v>
      </c>
      <c r="AE1787" s="58">
        <v>2974.79</v>
      </c>
      <c r="AF1787" s="58">
        <v>0</v>
      </c>
      <c r="AG1787" s="58">
        <v>184.38</v>
      </c>
      <c r="AH1787" s="58">
        <v>399</v>
      </c>
      <c r="AI1787" s="58">
        <v>2600</v>
      </c>
      <c r="AJ1787" s="58">
        <v>0</v>
      </c>
      <c r="AK1787" s="58">
        <v>44.81</v>
      </c>
      <c r="AL1787" s="58">
        <v>0</v>
      </c>
      <c r="AM1787" s="58">
        <v>968.45</v>
      </c>
      <c r="AN1787" s="58">
        <v>1152.97</v>
      </c>
      <c r="AO1787" s="58">
        <v>416.93</v>
      </c>
      <c r="AP1787" s="58">
        <v>0</v>
      </c>
      <c r="AQ1787" s="58">
        <v>178.5</v>
      </c>
      <c r="AR1787" s="58">
        <v>0</v>
      </c>
      <c r="AS1787" s="58">
        <v>0</v>
      </c>
      <c r="AT1787" s="58">
        <v>0</v>
      </c>
      <c r="AU1787" s="58">
        <v>0</v>
      </c>
      <c r="AV1787" s="58">
        <v>2121.0647978458101</v>
      </c>
      <c r="AW1787" s="58">
        <v>11040.8947978458</v>
      </c>
      <c r="AX1787" s="58">
        <v>24703.5333333333</v>
      </c>
      <c r="AY1787" s="58">
        <v>11384.811320754699</v>
      </c>
      <c r="AZ1787" s="58">
        <v>36088.344654088003</v>
      </c>
      <c r="BA1787" s="58">
        <v>-23119.646448472398</v>
      </c>
    </row>
    <row r="1788" spans="1:53">
      <c r="A1788" s="56">
        <v>202410</v>
      </c>
      <c r="B1788" s="56" t="s">
        <v>528</v>
      </c>
      <c r="C1788" s="56" t="s">
        <v>356</v>
      </c>
      <c r="D1788" s="56" t="s">
        <v>355</v>
      </c>
      <c r="E1788" s="62" t="str">
        <f>VLOOKUP(C1788,'[2]2024年门店-截止10.31'!A:C,3,0)</f>
        <v>营业</v>
      </c>
      <c r="F1788" s="63">
        <f>VLOOKUP(C1788,[2]面积!A:B,2,0)</f>
        <v>39</v>
      </c>
      <c r="G1788" s="57" t="str">
        <f>IF(OR(E1788="营业",E1788="装修中"),VLOOKUP(C1788,[2]当前组织架构!C:H,6,0),"")</f>
        <v>孙军</v>
      </c>
      <c r="H1788" s="57" t="str">
        <f>IF(OR(E1788="营业",E1788="装修中"),VLOOKUP(C1788,[2]当前组织架构!C:H,5,0),"")</f>
        <v>郭洋</v>
      </c>
      <c r="I1788" s="58">
        <v>173292.33</v>
      </c>
      <c r="J1788" s="58">
        <v>9809</v>
      </c>
      <c r="K1788" s="58">
        <v>163483.32999999999</v>
      </c>
      <c r="L1788" s="58">
        <v>9243.2900000000009</v>
      </c>
      <c r="M1788" s="58">
        <v>7502.04</v>
      </c>
      <c r="N1788" s="58">
        <v>12211.18</v>
      </c>
      <c r="O1788" s="58">
        <v>19924.59</v>
      </c>
      <c r="P1788" s="58">
        <v>0</v>
      </c>
      <c r="Q1788" s="58">
        <v>-13.5744523177492</v>
      </c>
      <c r="R1788" s="58">
        <v>48867.5255476823</v>
      </c>
      <c r="S1788" s="58">
        <v>9241.6392129615906</v>
      </c>
      <c r="T1788" s="58">
        <v>0</v>
      </c>
      <c r="U1788" s="58">
        <v>2559.63</v>
      </c>
      <c r="V1788" s="58">
        <v>60668.794760643803</v>
      </c>
      <c r="W1788" s="58">
        <v>102814.535239356</v>
      </c>
      <c r="X1788" s="58">
        <v>21806.5</v>
      </c>
      <c r="Y1788" s="58">
        <v>10420.51</v>
      </c>
      <c r="Z1788" s="58">
        <v>997.55</v>
      </c>
      <c r="AA1788" s="58">
        <v>4483.6400000000003</v>
      </c>
      <c r="AB1788" s="58">
        <v>1264.34660377358</v>
      </c>
      <c r="AC1788" s="58">
        <v>0</v>
      </c>
      <c r="AD1788" s="58">
        <v>38972.546603773597</v>
      </c>
      <c r="AE1788" s="58">
        <v>3409.2</v>
      </c>
      <c r="AF1788" s="58">
        <v>580.29999999999995</v>
      </c>
      <c r="AG1788" s="58">
        <v>356.86</v>
      </c>
      <c r="AH1788" s="58">
        <v>511.5</v>
      </c>
      <c r="AI1788" s="58">
        <v>54</v>
      </c>
      <c r="AJ1788" s="58">
        <v>47.14</v>
      </c>
      <c r="AK1788" s="58">
        <v>23.83</v>
      </c>
      <c r="AL1788" s="58">
        <v>0</v>
      </c>
      <c r="AM1788" s="58">
        <v>1004.39</v>
      </c>
      <c r="AN1788" s="58">
        <v>1136.93</v>
      </c>
      <c r="AO1788" s="58">
        <v>734.16</v>
      </c>
      <c r="AP1788" s="58">
        <v>0</v>
      </c>
      <c r="AQ1788" s="58">
        <v>0</v>
      </c>
      <c r="AR1788" s="58">
        <v>0</v>
      </c>
      <c r="AS1788" s="58">
        <v>0</v>
      </c>
      <c r="AT1788" s="58">
        <v>0</v>
      </c>
      <c r="AU1788" s="58">
        <v>0</v>
      </c>
      <c r="AV1788" s="58">
        <v>1711.4248873578799</v>
      </c>
      <c r="AW1788" s="58">
        <v>9569.7348873578794</v>
      </c>
      <c r="AX1788" s="58">
        <v>20639.0476190476</v>
      </c>
      <c r="AY1788" s="58">
        <v>3901.8867924528299</v>
      </c>
      <c r="AZ1788" s="58">
        <v>24540.934411500399</v>
      </c>
      <c r="BA1788" s="58">
        <v>29731.3193367241</v>
      </c>
    </row>
    <row r="1789" spans="1:53">
      <c r="A1789" s="56">
        <v>202410</v>
      </c>
      <c r="B1789" s="56" t="s">
        <v>528</v>
      </c>
      <c r="C1789" s="56" t="s">
        <v>360</v>
      </c>
      <c r="D1789" s="56" t="s">
        <v>359</v>
      </c>
      <c r="E1789" s="62" t="str">
        <f>VLOOKUP(C1789,'[2]2024年门店-截止10.31'!A:C,3,0)</f>
        <v>营业</v>
      </c>
      <c r="F1789" s="63">
        <f>VLOOKUP(C1789,[2]面积!A:B,2,0)</f>
        <v>64.7</v>
      </c>
      <c r="G1789" s="57" t="str">
        <f>IF(OR(E1789="营业",E1789="装修中"),VLOOKUP(C1789,[2]当前组织架构!C:H,6,0),"")</f>
        <v>江远洋</v>
      </c>
      <c r="H1789" s="57" t="str">
        <f>IF(OR(E1789="营业",E1789="装修中"),VLOOKUP(C1789,[2]当前组织架构!C:H,5,0),"")</f>
        <v>严彪</v>
      </c>
      <c r="I1789" s="58">
        <v>77224.83</v>
      </c>
      <c r="J1789" s="58">
        <v>4371.22</v>
      </c>
      <c r="K1789" s="58">
        <v>72853.61</v>
      </c>
      <c r="L1789" s="58">
        <v>4376.6499999999996</v>
      </c>
      <c r="M1789" s="58">
        <v>3315.41</v>
      </c>
      <c r="N1789" s="58">
        <v>2358.7800000000002</v>
      </c>
      <c r="O1789" s="58">
        <v>9561.9500000000007</v>
      </c>
      <c r="P1789" s="58">
        <v>0</v>
      </c>
      <c r="Q1789" s="58">
        <v>-5.4465403330331901</v>
      </c>
      <c r="R1789" s="58">
        <v>19607.343459667001</v>
      </c>
      <c r="S1789" s="58">
        <v>4175.3120384092699</v>
      </c>
      <c r="T1789" s="58">
        <v>0</v>
      </c>
      <c r="U1789" s="58">
        <v>2001.73</v>
      </c>
      <c r="V1789" s="58">
        <v>25784.385498076201</v>
      </c>
      <c r="W1789" s="58">
        <v>47069.224501923803</v>
      </c>
      <c r="X1789" s="58">
        <v>17804.150000000001</v>
      </c>
      <c r="Y1789" s="58">
        <v>4070.31</v>
      </c>
      <c r="Z1789" s="58">
        <v>1000</v>
      </c>
      <c r="AA1789" s="58">
        <v>1012.53</v>
      </c>
      <c r="AB1789" s="58">
        <v>1590.66811320755</v>
      </c>
      <c r="AC1789" s="58">
        <v>0</v>
      </c>
      <c r="AD1789" s="58">
        <v>25477.658113207599</v>
      </c>
      <c r="AE1789" s="58">
        <v>3180.09</v>
      </c>
      <c r="AF1789" s="58">
        <v>73.86</v>
      </c>
      <c r="AG1789" s="58">
        <v>608.69000000000005</v>
      </c>
      <c r="AH1789" s="58">
        <v>399.2</v>
      </c>
      <c r="AI1789" s="58">
        <v>0</v>
      </c>
      <c r="AJ1789" s="58">
        <v>0</v>
      </c>
      <c r="AK1789" s="58">
        <v>44.81</v>
      </c>
      <c r="AL1789" s="58">
        <v>0</v>
      </c>
      <c r="AM1789" s="58">
        <v>1560.23</v>
      </c>
      <c r="AN1789" s="58">
        <v>1446.97</v>
      </c>
      <c r="AO1789" s="58">
        <v>503.88</v>
      </c>
      <c r="AP1789" s="58">
        <v>0</v>
      </c>
      <c r="AQ1789" s="58">
        <v>0</v>
      </c>
      <c r="AR1789" s="58">
        <v>0</v>
      </c>
      <c r="AS1789" s="58">
        <v>0</v>
      </c>
      <c r="AT1789" s="58">
        <v>0</v>
      </c>
      <c r="AU1789" s="58">
        <v>0</v>
      </c>
      <c r="AV1789" s="58">
        <v>2121.0647978458101</v>
      </c>
      <c r="AW1789" s="58">
        <v>9938.7947978458105</v>
      </c>
      <c r="AX1789" s="58">
        <v>24647.619047618999</v>
      </c>
      <c r="AY1789" s="58">
        <v>9211.1509433962292</v>
      </c>
      <c r="AZ1789" s="58">
        <v>33858.769991015201</v>
      </c>
      <c r="BA1789" s="58">
        <v>-22205.998400144799</v>
      </c>
    </row>
    <row r="1790" spans="1:53">
      <c r="A1790" s="56">
        <v>202410</v>
      </c>
      <c r="B1790" s="56" t="s">
        <v>528</v>
      </c>
      <c r="C1790" s="56" t="s">
        <v>397</v>
      </c>
      <c r="D1790" s="56" t="s">
        <v>396</v>
      </c>
      <c r="E1790" s="62" t="str">
        <f>VLOOKUP(C1790,'[2]2024年门店-截止10.31'!A:C,3,0)</f>
        <v>营业</v>
      </c>
      <c r="F1790" s="63">
        <f>VLOOKUP(C1790,[2]面积!A:B,2,0)</f>
        <v>53.46</v>
      </c>
      <c r="G1790" s="57" t="str">
        <f>IF(OR(E1790="营业",E1790="装修中"),VLOOKUP(C1790,[2]当前组织架构!C:H,6,0),"")</f>
        <v>江远洋</v>
      </c>
      <c r="H1790" s="57" t="str">
        <f>IF(OR(E1790="营业",E1790="装修中"),VLOOKUP(C1790,[2]当前组织架构!C:H,5,0),"")</f>
        <v>许瑛伦</v>
      </c>
      <c r="I1790" s="58">
        <v>94705.3</v>
      </c>
      <c r="J1790" s="58">
        <v>5360.6800000000103</v>
      </c>
      <c r="K1790" s="58">
        <v>89344.62</v>
      </c>
      <c r="L1790" s="58">
        <v>4656.3900000000003</v>
      </c>
      <c r="M1790" s="58">
        <v>3188.8</v>
      </c>
      <c r="N1790" s="58">
        <v>2241.16</v>
      </c>
      <c r="O1790" s="58">
        <v>10307.08</v>
      </c>
      <c r="P1790" s="58">
        <v>0</v>
      </c>
      <c r="Q1790" s="58">
        <v>-5.6633267895026096</v>
      </c>
      <c r="R1790" s="58">
        <v>20387.766673210499</v>
      </c>
      <c r="S1790" s="58">
        <v>4450.1626328017501</v>
      </c>
      <c r="T1790" s="58">
        <v>0</v>
      </c>
      <c r="U1790" s="58">
        <v>1985.78</v>
      </c>
      <c r="V1790" s="58">
        <v>26823.709306012199</v>
      </c>
      <c r="W1790" s="58">
        <v>62520.910693987702</v>
      </c>
      <c r="X1790" s="58">
        <v>13639.99</v>
      </c>
      <c r="Y1790" s="58">
        <v>5670.44</v>
      </c>
      <c r="Z1790" s="58">
        <v>200</v>
      </c>
      <c r="AA1790" s="58">
        <v>-472.04</v>
      </c>
      <c r="AB1790" s="58">
        <v>3893.79471698113</v>
      </c>
      <c r="AC1790" s="58">
        <v>0</v>
      </c>
      <c r="AD1790" s="58">
        <v>22932.184716981101</v>
      </c>
      <c r="AE1790" s="58">
        <v>5161.25</v>
      </c>
      <c r="AF1790" s="58">
        <v>80</v>
      </c>
      <c r="AG1790" s="58">
        <v>72.11</v>
      </c>
      <c r="AH1790" s="58">
        <v>499</v>
      </c>
      <c r="AI1790" s="58">
        <v>240</v>
      </c>
      <c r="AJ1790" s="58">
        <v>0</v>
      </c>
      <c r="AK1790" s="58">
        <v>44.81</v>
      </c>
      <c r="AL1790" s="58">
        <v>0</v>
      </c>
      <c r="AM1790" s="58">
        <v>646.02</v>
      </c>
      <c r="AN1790" s="58">
        <v>446.61</v>
      </c>
      <c r="AO1790" s="58">
        <v>454.42</v>
      </c>
      <c r="AP1790" s="58">
        <v>0</v>
      </c>
      <c r="AQ1790" s="58">
        <v>2142</v>
      </c>
      <c r="AR1790" s="58">
        <v>0</v>
      </c>
      <c r="AS1790" s="58">
        <v>0</v>
      </c>
      <c r="AT1790" s="58">
        <v>0</v>
      </c>
      <c r="AU1790" s="58">
        <v>0</v>
      </c>
      <c r="AV1790" s="58">
        <v>2518.3298064221399</v>
      </c>
      <c r="AW1790" s="58">
        <v>12304.549806422099</v>
      </c>
      <c r="AX1790" s="58">
        <v>14256</v>
      </c>
      <c r="AY1790" s="58">
        <v>6627.9056603773597</v>
      </c>
      <c r="AZ1790" s="58">
        <v>20883.905660377401</v>
      </c>
      <c r="BA1790" s="58">
        <v>6400.2705102071404</v>
      </c>
    </row>
    <row r="1791" spans="1:53">
      <c r="A1791" s="56">
        <v>202410</v>
      </c>
      <c r="B1791" s="56" t="s">
        <v>531</v>
      </c>
      <c r="C1791" s="56" t="s">
        <v>370</v>
      </c>
      <c r="D1791" s="56" t="s">
        <v>369</v>
      </c>
      <c r="E1791" s="62" t="str">
        <f>VLOOKUP(C1791,'[2]2024年门店-截止10.31'!A:C,3,0)</f>
        <v>营业</v>
      </c>
      <c r="F1791" s="63">
        <f>VLOOKUP(C1791,[2]面积!A:B,2,0)</f>
        <v>76</v>
      </c>
      <c r="G1791" s="57" t="str">
        <f>IF(OR(E1791="营业",E1791="装修中"),VLOOKUP(C1791,[2]当前组织架构!C:H,6,0),"")</f>
        <v>刘佳</v>
      </c>
      <c r="H1791" s="57" t="str">
        <f>IF(OR(E1791="营业",E1791="装修中"),VLOOKUP(C1791,[2]当前组织架构!C:H,5,0),"")</f>
        <v>巨伦</v>
      </c>
      <c r="I1791" s="58">
        <v>153335.71</v>
      </c>
      <c r="J1791" s="58">
        <v>8679.3799999999992</v>
      </c>
      <c r="K1791" s="58">
        <v>144656.32999999999</v>
      </c>
      <c r="L1791" s="58">
        <v>7456.34</v>
      </c>
      <c r="M1791" s="58">
        <v>6924.59</v>
      </c>
      <c r="N1791" s="58">
        <v>5079.72</v>
      </c>
      <c r="O1791" s="58">
        <v>19948.52</v>
      </c>
      <c r="P1791" s="58">
        <v>0</v>
      </c>
      <c r="Q1791" s="58">
        <v>-449.32131886374498</v>
      </c>
      <c r="R1791" s="58">
        <v>38959.848681136296</v>
      </c>
      <c r="S1791" s="58">
        <v>9529.4799355941104</v>
      </c>
      <c r="T1791" s="58">
        <v>0</v>
      </c>
      <c r="U1791" s="58">
        <v>2412.84</v>
      </c>
      <c r="V1791" s="58">
        <v>50902.1686167304</v>
      </c>
      <c r="W1791" s="58">
        <v>93754.161383269602</v>
      </c>
      <c r="X1791" s="58">
        <v>17977.11</v>
      </c>
      <c r="Y1791" s="58">
        <v>9636.31</v>
      </c>
      <c r="Z1791" s="58">
        <v>0</v>
      </c>
      <c r="AA1791" s="58">
        <v>5394.54</v>
      </c>
      <c r="AB1791" s="58">
        <v>306.59981132075501</v>
      </c>
      <c r="AC1791" s="58">
        <v>0</v>
      </c>
      <c r="AD1791" s="58">
        <v>33314.559811320803</v>
      </c>
      <c r="AE1791" s="58">
        <v>0</v>
      </c>
      <c r="AF1791" s="58">
        <v>1050</v>
      </c>
      <c r="AG1791" s="58">
        <v>987.6</v>
      </c>
      <c r="AH1791" s="58">
        <v>550</v>
      </c>
      <c r="AI1791" s="58">
        <v>0</v>
      </c>
      <c r="AJ1791" s="58">
        <v>286.73</v>
      </c>
      <c r="AK1791" s="58">
        <v>26.74</v>
      </c>
      <c r="AL1791" s="58">
        <v>0</v>
      </c>
      <c r="AM1791" s="58">
        <v>728.59</v>
      </c>
      <c r="AN1791" s="58">
        <v>521.9</v>
      </c>
      <c r="AO1791" s="58">
        <v>569.33000000000004</v>
      </c>
      <c r="AP1791" s="58">
        <v>0</v>
      </c>
      <c r="AQ1791" s="58">
        <v>0</v>
      </c>
      <c r="AR1791" s="58">
        <v>0</v>
      </c>
      <c r="AS1791" s="58">
        <v>0</v>
      </c>
      <c r="AT1791" s="58">
        <v>0</v>
      </c>
      <c r="AU1791" s="58">
        <v>0</v>
      </c>
      <c r="AV1791" s="58">
        <v>2885.53000048699</v>
      </c>
      <c r="AW1791" s="58">
        <v>7606.4200004869899</v>
      </c>
      <c r="AX1791" s="58">
        <v>12228.761904761899</v>
      </c>
      <c r="AY1791" s="58">
        <v>5700</v>
      </c>
      <c r="AZ1791" s="58">
        <v>17928.761904761901</v>
      </c>
      <c r="BA1791" s="58">
        <v>34904.419666699898</v>
      </c>
    </row>
    <row r="1792" spans="1:53">
      <c r="A1792" s="56">
        <v>202410</v>
      </c>
      <c r="B1792" s="56" t="s">
        <v>528</v>
      </c>
      <c r="C1792" s="56" t="s">
        <v>366</v>
      </c>
      <c r="D1792" s="56" t="s">
        <v>365</v>
      </c>
      <c r="E1792" s="62" t="str">
        <f>VLOOKUP(C1792,'[2]2024年门店-截止10.31'!A:C,3,0)</f>
        <v>营业</v>
      </c>
      <c r="F1792" s="63">
        <f>VLOOKUP(C1792,[2]面积!A:B,2,0)</f>
        <v>82</v>
      </c>
      <c r="G1792" s="57" t="str">
        <f>IF(OR(E1792="营业",E1792="装修中"),VLOOKUP(C1792,[2]当前组织架构!C:H,6,0),"")</f>
        <v>江远洋</v>
      </c>
      <c r="H1792" s="57" t="str">
        <f>IF(OR(E1792="营业",E1792="装修中"),VLOOKUP(C1792,[2]当前组织架构!C:H,5,0),"")</f>
        <v>严彪</v>
      </c>
      <c r="I1792" s="58">
        <v>218238.46</v>
      </c>
      <c r="J1792" s="58">
        <v>12353.12</v>
      </c>
      <c r="K1792" s="58">
        <v>205885.34</v>
      </c>
      <c r="L1792" s="58">
        <v>9115.99</v>
      </c>
      <c r="M1792" s="58">
        <v>7649.34</v>
      </c>
      <c r="N1792" s="58">
        <v>3893.38</v>
      </c>
      <c r="O1792" s="58">
        <v>24821.86</v>
      </c>
      <c r="P1792" s="58">
        <v>0</v>
      </c>
      <c r="Q1792" s="58">
        <v>-12.6301132513191</v>
      </c>
      <c r="R1792" s="58">
        <v>45467.939886748703</v>
      </c>
      <c r="S1792" s="58">
        <v>10471.676507296201</v>
      </c>
      <c r="T1792" s="58">
        <v>0</v>
      </c>
      <c r="U1792" s="58">
        <v>2001.73</v>
      </c>
      <c r="V1792" s="58">
        <v>57941.3463940449</v>
      </c>
      <c r="W1792" s="58">
        <v>147943.99360595501</v>
      </c>
      <c r="X1792" s="58">
        <v>24464.99</v>
      </c>
      <c r="Y1792" s="58">
        <v>9763.8700000000008</v>
      </c>
      <c r="Z1792" s="58">
        <v>1858.45</v>
      </c>
      <c r="AA1792" s="58">
        <v>1847.7</v>
      </c>
      <c r="AB1792" s="58">
        <v>3019.1341509434001</v>
      </c>
      <c r="AC1792" s="58">
        <v>0</v>
      </c>
      <c r="AD1792" s="58">
        <v>40954.144150943401</v>
      </c>
      <c r="AE1792" s="58">
        <v>4094</v>
      </c>
      <c r="AF1792" s="58">
        <v>254</v>
      </c>
      <c r="AG1792" s="58">
        <v>45.85</v>
      </c>
      <c r="AH1792" s="58">
        <v>399.4</v>
      </c>
      <c r="AI1792" s="58">
        <v>0</v>
      </c>
      <c r="AJ1792" s="58">
        <v>79.650000000000006</v>
      </c>
      <c r="AK1792" s="58">
        <v>44.81</v>
      </c>
      <c r="AL1792" s="58">
        <v>0</v>
      </c>
      <c r="AM1792" s="58">
        <v>2044.15</v>
      </c>
      <c r="AN1792" s="58">
        <v>2021.9</v>
      </c>
      <c r="AO1792" s="58">
        <v>322.24</v>
      </c>
      <c r="AP1792" s="58">
        <v>0</v>
      </c>
      <c r="AQ1792" s="58">
        <v>4000</v>
      </c>
      <c r="AR1792" s="58">
        <v>0</v>
      </c>
      <c r="AS1792" s="58">
        <v>0</v>
      </c>
      <c r="AT1792" s="58">
        <v>0</v>
      </c>
      <c r="AU1792" s="58">
        <v>0</v>
      </c>
      <c r="AV1792" s="58">
        <v>2121.0647978458101</v>
      </c>
      <c r="AW1792" s="58">
        <v>15427.0647978458</v>
      </c>
      <c r="AX1792" s="58">
        <v>52857.142857142899</v>
      </c>
      <c r="AY1792" s="58">
        <v>10056.6037735849</v>
      </c>
      <c r="AZ1792" s="58">
        <v>62913.746630727801</v>
      </c>
      <c r="BA1792" s="58">
        <v>28649.038026438</v>
      </c>
    </row>
    <row r="1793" spans="1:53">
      <c r="A1793" s="56">
        <v>202410</v>
      </c>
      <c r="B1793" s="56" t="s">
        <v>528</v>
      </c>
      <c r="C1793" s="56" t="s">
        <v>76</v>
      </c>
      <c r="D1793" s="56" t="s">
        <v>75</v>
      </c>
      <c r="E1793" s="62" t="str">
        <f>VLOOKUP(C1793,'[2]2024年门店-截止10.31'!A:C,3,0)</f>
        <v>营业</v>
      </c>
      <c r="F1793" s="63">
        <f>VLOOKUP(C1793,[2]面积!A:B,2,0)</f>
        <v>48</v>
      </c>
      <c r="G1793" s="57" t="str">
        <f>IF(OR(E1793="营业",E1793="装修中"),VLOOKUP(C1793,[2]当前组织架构!C:H,6,0),"")</f>
        <v>孙军</v>
      </c>
      <c r="H1793" s="57" t="str">
        <f>IF(OR(E1793="营业",E1793="装修中"),VLOOKUP(C1793,[2]当前组织架构!C:H,5,0),"")</f>
        <v>甘胜斌</v>
      </c>
      <c r="I1793" s="58">
        <v>137899.38</v>
      </c>
      <c r="J1793" s="58">
        <v>7805.63</v>
      </c>
      <c r="K1793" s="58">
        <v>130093.75</v>
      </c>
      <c r="L1793" s="58">
        <v>6742.47</v>
      </c>
      <c r="M1793" s="58">
        <v>5226.07</v>
      </c>
      <c r="N1793" s="58">
        <v>6484.24</v>
      </c>
      <c r="O1793" s="58">
        <v>16383.3</v>
      </c>
      <c r="P1793" s="58">
        <v>0</v>
      </c>
      <c r="Q1793" s="58">
        <v>-9.6741011740181104</v>
      </c>
      <c r="R1793" s="58">
        <v>34826.405898826</v>
      </c>
      <c r="S1793" s="58">
        <v>7237.1405138003402</v>
      </c>
      <c r="T1793" s="58">
        <v>0</v>
      </c>
      <c r="U1793" s="58">
        <v>1403.67</v>
      </c>
      <c r="V1793" s="58">
        <v>43467.216412626301</v>
      </c>
      <c r="W1793" s="58">
        <v>86626.533587373706</v>
      </c>
      <c r="X1793" s="58">
        <v>24937.21</v>
      </c>
      <c r="Y1793" s="58">
        <v>6399.49</v>
      </c>
      <c r="Z1793" s="58">
        <v>692.7</v>
      </c>
      <c r="AA1793" s="58">
        <v>8973.5400000000009</v>
      </c>
      <c r="AB1793" s="58">
        <v>934.14226415094004</v>
      </c>
      <c r="AC1793" s="58">
        <v>0</v>
      </c>
      <c r="AD1793" s="58">
        <v>41937.0822641509</v>
      </c>
      <c r="AE1793" s="58">
        <v>6219.98</v>
      </c>
      <c r="AF1793" s="58">
        <v>0</v>
      </c>
      <c r="AG1793" s="58">
        <v>466.14</v>
      </c>
      <c r="AH1793" s="58">
        <v>674</v>
      </c>
      <c r="AI1793" s="58">
        <v>1239.9000000000001</v>
      </c>
      <c r="AJ1793" s="58">
        <v>67.260000000000005</v>
      </c>
      <c r="AK1793" s="58">
        <v>23.55</v>
      </c>
      <c r="AL1793" s="58">
        <v>0</v>
      </c>
      <c r="AM1793" s="58">
        <v>1008.18</v>
      </c>
      <c r="AN1793" s="58">
        <v>696.73</v>
      </c>
      <c r="AO1793" s="58">
        <v>613.59</v>
      </c>
      <c r="AP1793" s="58">
        <v>0</v>
      </c>
      <c r="AQ1793" s="58">
        <v>100</v>
      </c>
      <c r="AR1793" s="58">
        <v>0</v>
      </c>
      <c r="AS1793" s="58">
        <v>0</v>
      </c>
      <c r="AT1793" s="58">
        <v>0</v>
      </c>
      <c r="AU1793" s="58">
        <v>0</v>
      </c>
      <c r="AV1793" s="58">
        <v>2423.1772054171802</v>
      </c>
      <c r="AW1793" s="58">
        <v>13532.5072054172</v>
      </c>
      <c r="AX1793" s="58">
        <v>30156.190476190499</v>
      </c>
      <c r="AY1793" s="58">
        <v>6679.2452830188704</v>
      </c>
      <c r="AZ1793" s="58">
        <v>36835.435759209402</v>
      </c>
      <c r="BA1793" s="58">
        <v>-5678.4916414037698</v>
      </c>
    </row>
    <row r="1794" spans="1:53">
      <c r="A1794" s="56">
        <v>202410</v>
      </c>
      <c r="B1794" s="56" t="s">
        <v>532</v>
      </c>
      <c r="C1794" s="56" t="s">
        <v>371</v>
      </c>
      <c r="D1794" s="56" t="s">
        <v>429</v>
      </c>
      <c r="E1794" s="62" t="str">
        <f>VLOOKUP(C1794,'[2]2024年门店-截止10.31'!A:C,3,0)</f>
        <v>营业</v>
      </c>
      <c r="F1794" s="63">
        <f>VLOOKUP(C1794,[2]面积!A:B,2,0)</f>
        <v>70.349999999999994</v>
      </c>
      <c r="G1794" s="57" t="str">
        <f>IF(OR(E1794="营业",E1794="装修中"),VLOOKUP(C1794,[2]当前组织架构!C:H,6,0),"")</f>
        <v>江远洋</v>
      </c>
      <c r="H1794" s="57" t="str">
        <f>IF(OR(E1794="营业",E1794="装修中"),VLOOKUP(C1794,[2]当前组织架构!C:H,5,0),"")</f>
        <v>郭静</v>
      </c>
      <c r="I1794" s="58">
        <v>122927.81</v>
      </c>
      <c r="J1794" s="58">
        <v>3580.42</v>
      </c>
      <c r="K1794" s="58">
        <v>119347.39</v>
      </c>
      <c r="L1794" s="58">
        <v>7209.8</v>
      </c>
      <c r="M1794" s="58">
        <v>5506.15</v>
      </c>
      <c r="N1794" s="58">
        <v>4239.3100000000004</v>
      </c>
      <c r="O1794" s="58">
        <v>15654.67</v>
      </c>
      <c r="P1794" s="58">
        <v>0</v>
      </c>
      <c r="Q1794" s="58">
        <v>-60.832903056192897</v>
      </c>
      <c r="R1794" s="58">
        <v>32549.097096943799</v>
      </c>
      <c r="S1794" s="58">
        <v>11357.1796083468</v>
      </c>
      <c r="T1794" s="58">
        <v>0</v>
      </c>
      <c r="U1794" s="58">
        <v>4721.28</v>
      </c>
      <c r="V1794" s="58">
        <v>48627.556705290597</v>
      </c>
      <c r="W1794" s="58">
        <v>70719.833294709402</v>
      </c>
      <c r="X1794" s="58">
        <v>17997.53</v>
      </c>
      <c r="Y1794" s="58">
        <v>8754.41</v>
      </c>
      <c r="Z1794" s="58">
        <v>349.98</v>
      </c>
      <c r="AA1794" s="58">
        <v>5113.8100000000004</v>
      </c>
      <c r="AB1794" s="58">
        <v>426.80075471698001</v>
      </c>
      <c r="AC1794" s="58">
        <v>0</v>
      </c>
      <c r="AD1794" s="58">
        <v>32642.530754717001</v>
      </c>
      <c r="AE1794" s="58">
        <v>3058.69</v>
      </c>
      <c r="AF1794" s="58">
        <v>0</v>
      </c>
      <c r="AG1794" s="58">
        <v>90.24</v>
      </c>
      <c r="AH1794" s="58">
        <v>220</v>
      </c>
      <c r="AI1794" s="58">
        <v>879</v>
      </c>
      <c r="AJ1794" s="58">
        <v>220.18</v>
      </c>
      <c r="AK1794" s="58">
        <v>27.84</v>
      </c>
      <c r="AL1794" s="58">
        <v>0</v>
      </c>
      <c r="AM1794" s="58">
        <v>1270.8</v>
      </c>
      <c r="AN1794" s="58">
        <v>668.12</v>
      </c>
      <c r="AO1794" s="58">
        <v>367.16</v>
      </c>
      <c r="AP1794" s="58">
        <v>0</v>
      </c>
      <c r="AQ1794" s="58">
        <v>0</v>
      </c>
      <c r="AR1794" s="58">
        <v>0</v>
      </c>
      <c r="AS1794" s="58">
        <v>0</v>
      </c>
      <c r="AT1794" s="58">
        <v>0</v>
      </c>
      <c r="AU1794" s="58">
        <v>0</v>
      </c>
      <c r="AV1794" s="58">
        <v>1617.5964690048399</v>
      </c>
      <c r="AW1794" s="58">
        <v>8419.6264690048392</v>
      </c>
      <c r="AX1794" s="58">
        <v>20049.75</v>
      </c>
      <c r="AY1794" s="58">
        <v>8504.75</v>
      </c>
      <c r="AZ1794" s="58">
        <v>28554.5</v>
      </c>
      <c r="BA1794" s="58">
        <v>1103.17607098756</v>
      </c>
    </row>
    <row r="1795" spans="1:53">
      <c r="A1795" s="56">
        <v>202410</v>
      </c>
      <c r="B1795" s="56" t="s">
        <v>528</v>
      </c>
      <c r="C1795" s="56" t="s">
        <v>368</v>
      </c>
      <c r="D1795" s="56" t="s">
        <v>367</v>
      </c>
      <c r="E1795" s="62" t="str">
        <f>VLOOKUP(C1795,'[2]2024年门店-截止10.31'!A:C,3,0)</f>
        <v>营业</v>
      </c>
      <c r="F1795" s="63">
        <f>VLOOKUP(C1795,[2]面积!A:B,2,0)</f>
        <v>55.2</v>
      </c>
      <c r="G1795" s="57" t="str">
        <f>IF(OR(E1795="营业",E1795="装修中"),VLOOKUP(C1795,[2]当前组织架构!C:H,6,0),"")</f>
        <v>江远洋</v>
      </c>
      <c r="H1795" s="57" t="str">
        <f>IF(OR(E1795="营业",E1795="装修中"),VLOOKUP(C1795,[2]当前组织架构!C:H,5,0),"")</f>
        <v>许瑛伦</v>
      </c>
      <c r="I1795" s="58">
        <v>158978.26999999999</v>
      </c>
      <c r="J1795" s="58">
        <v>4630.4399999999996</v>
      </c>
      <c r="K1795" s="58">
        <v>154347.82999999999</v>
      </c>
      <c r="L1795" s="58">
        <v>9104.19</v>
      </c>
      <c r="M1795" s="58">
        <v>5641.76</v>
      </c>
      <c r="N1795" s="58">
        <v>3649.91</v>
      </c>
      <c r="O1795" s="58">
        <v>20350</v>
      </c>
      <c r="P1795" s="58">
        <v>0</v>
      </c>
      <c r="Q1795" s="58">
        <v>-10.7598607453635</v>
      </c>
      <c r="R1795" s="58">
        <v>38735.100139254602</v>
      </c>
      <c r="S1795" s="58">
        <v>8683.6904772684902</v>
      </c>
      <c r="T1795" s="58">
        <v>0</v>
      </c>
      <c r="U1795" s="58">
        <v>4848.97</v>
      </c>
      <c r="V1795" s="58">
        <v>52267.760616523097</v>
      </c>
      <c r="W1795" s="58">
        <v>102080.06938347701</v>
      </c>
      <c r="X1795" s="58">
        <v>22523.93</v>
      </c>
      <c r="Y1795" s="58">
        <v>5986.67</v>
      </c>
      <c r="Z1795" s="58">
        <v>1686.4</v>
      </c>
      <c r="AA1795" s="58">
        <v>2693.7</v>
      </c>
      <c r="AB1795" s="58">
        <v>1379.0713207547201</v>
      </c>
      <c r="AC1795" s="58">
        <v>0</v>
      </c>
      <c r="AD1795" s="58">
        <v>34269.771320754699</v>
      </c>
      <c r="AE1795" s="58">
        <v>3280.08</v>
      </c>
      <c r="AF1795" s="58">
        <v>0</v>
      </c>
      <c r="AG1795" s="58">
        <v>189.8</v>
      </c>
      <c r="AH1795" s="58">
        <v>399</v>
      </c>
      <c r="AI1795" s="58">
        <v>0</v>
      </c>
      <c r="AJ1795" s="58">
        <v>76</v>
      </c>
      <c r="AK1795" s="58">
        <v>93.55</v>
      </c>
      <c r="AL1795" s="58">
        <v>0</v>
      </c>
      <c r="AM1795" s="58">
        <v>3084.92</v>
      </c>
      <c r="AN1795" s="58">
        <v>980.39</v>
      </c>
      <c r="AO1795" s="58">
        <v>880.05</v>
      </c>
      <c r="AP1795" s="58">
        <v>0</v>
      </c>
      <c r="AQ1795" s="58">
        <v>0</v>
      </c>
      <c r="AR1795" s="58">
        <v>0</v>
      </c>
      <c r="AS1795" s="58">
        <v>0</v>
      </c>
      <c r="AT1795" s="58">
        <v>0</v>
      </c>
      <c r="AU1795" s="58">
        <v>0</v>
      </c>
      <c r="AV1795" s="58">
        <v>2518.3298064221399</v>
      </c>
      <c r="AW1795" s="58">
        <v>11502.119806422101</v>
      </c>
      <c r="AX1795" s="58">
        <v>33790.68</v>
      </c>
      <c r="AY1795" s="58">
        <v>7217.25</v>
      </c>
      <c r="AZ1795" s="58">
        <v>41007.93</v>
      </c>
      <c r="BA1795" s="58">
        <v>15300.2482563002</v>
      </c>
    </row>
    <row r="1796" spans="1:53">
      <c r="A1796" s="56">
        <v>202410</v>
      </c>
      <c r="B1796" s="56" t="s">
        <v>528</v>
      </c>
      <c r="C1796" s="56" t="s">
        <v>375</v>
      </c>
      <c r="D1796" s="56" t="s">
        <v>374</v>
      </c>
      <c r="E1796" s="62" t="str">
        <f>VLOOKUP(C1796,'[2]2024年门店-截止10.31'!A:C,3,0)</f>
        <v>营业</v>
      </c>
      <c r="F1796" s="63">
        <f>VLOOKUP(C1796,[2]面积!A:B,2,0)</f>
        <v>74.930000000000007</v>
      </c>
      <c r="G1796" s="57" t="str">
        <f>IF(OR(E1796="营业",E1796="装修中"),VLOOKUP(C1796,[2]当前组织架构!C:H,6,0),"")</f>
        <v>江远洋</v>
      </c>
      <c r="H1796" s="57" t="str">
        <f>IF(OR(E1796="营业",E1796="装修中"),VLOOKUP(C1796,[2]当前组织架构!C:H,5,0),"")</f>
        <v>严彪</v>
      </c>
      <c r="I1796" s="58">
        <v>110899.16</v>
      </c>
      <c r="J1796" s="58">
        <v>6277.31</v>
      </c>
      <c r="K1796" s="58">
        <v>104621.85</v>
      </c>
      <c r="L1796" s="58">
        <v>5824.05</v>
      </c>
      <c r="M1796" s="58">
        <v>3487.21</v>
      </c>
      <c r="N1796" s="58">
        <v>3681.31</v>
      </c>
      <c r="O1796" s="58">
        <v>12437.55</v>
      </c>
      <c r="P1796" s="58">
        <v>0</v>
      </c>
      <c r="Q1796" s="58">
        <v>-7.0620332065898799</v>
      </c>
      <c r="R1796" s="58">
        <v>25423.0579667934</v>
      </c>
      <c r="S1796" s="58">
        <v>5425.5033536085302</v>
      </c>
      <c r="T1796" s="58">
        <v>0</v>
      </c>
      <c r="U1796" s="58">
        <v>2017.67</v>
      </c>
      <c r="V1796" s="58">
        <v>32866.231320401901</v>
      </c>
      <c r="W1796" s="58">
        <v>71755.618679598105</v>
      </c>
      <c r="X1796" s="58">
        <v>21033.18</v>
      </c>
      <c r="Y1796" s="58">
        <v>5331.13</v>
      </c>
      <c r="Z1796" s="58">
        <v>200</v>
      </c>
      <c r="AA1796" s="58">
        <v>860.4</v>
      </c>
      <c r="AB1796" s="58">
        <v>2099.5700000000002</v>
      </c>
      <c r="AC1796" s="58">
        <v>0</v>
      </c>
      <c r="AD1796" s="58">
        <v>29524.28</v>
      </c>
      <c r="AE1796" s="58">
        <v>6009.7</v>
      </c>
      <c r="AF1796" s="58">
        <v>362.5</v>
      </c>
      <c r="AG1796" s="58">
        <v>47.86</v>
      </c>
      <c r="AH1796" s="58">
        <v>399</v>
      </c>
      <c r="AI1796" s="58">
        <v>0</v>
      </c>
      <c r="AJ1796" s="58">
        <v>67.260000000000005</v>
      </c>
      <c r="AK1796" s="58">
        <v>44.81</v>
      </c>
      <c r="AL1796" s="58">
        <v>0</v>
      </c>
      <c r="AM1796" s="58">
        <v>681.84</v>
      </c>
      <c r="AN1796" s="58">
        <v>926.55</v>
      </c>
      <c r="AO1796" s="58">
        <v>481.18</v>
      </c>
      <c r="AP1796" s="58">
        <v>0</v>
      </c>
      <c r="AQ1796" s="58">
        <v>0</v>
      </c>
      <c r="AR1796" s="58">
        <v>0</v>
      </c>
      <c r="AS1796" s="58">
        <v>0</v>
      </c>
      <c r="AT1796" s="58">
        <v>0</v>
      </c>
      <c r="AU1796" s="58">
        <v>0</v>
      </c>
      <c r="AV1796" s="58">
        <v>2121.0647978458101</v>
      </c>
      <c r="AW1796" s="58">
        <v>11141.764797845801</v>
      </c>
      <c r="AX1796" s="58">
        <v>30542.8952380952</v>
      </c>
      <c r="AY1796" s="58">
        <v>8605.3584905660391</v>
      </c>
      <c r="AZ1796" s="58">
        <v>39148.253728661199</v>
      </c>
      <c r="BA1796" s="58">
        <v>-8058.6798469089299</v>
      </c>
    </row>
    <row r="1797" spans="1:53">
      <c r="A1797" s="56">
        <v>202410</v>
      </c>
      <c r="B1797" s="56" t="s">
        <v>531</v>
      </c>
      <c r="C1797" s="56" t="s">
        <v>379</v>
      </c>
      <c r="D1797" s="56" t="s">
        <v>378</v>
      </c>
      <c r="E1797" s="62" t="str">
        <f>VLOOKUP(C1797,'[2]2024年门店-截止10.31'!A:C,3,0)</f>
        <v>营业</v>
      </c>
      <c r="F1797" s="63">
        <f>VLOOKUP(C1797,[2]面积!A:B,2,0)</f>
        <v>80</v>
      </c>
      <c r="G1797" s="57" t="str">
        <f>IF(OR(E1797="营业",E1797="装修中"),VLOOKUP(C1797,[2]当前组织架构!C:H,6,0),"")</f>
        <v>刘佳</v>
      </c>
      <c r="H1797" s="57" t="str">
        <f>IF(OR(E1797="营业",E1797="装修中"),VLOOKUP(C1797,[2]当前组织架构!C:H,5,0),"")</f>
        <v>解雯雯</v>
      </c>
      <c r="I1797" s="58">
        <v>76817.899999999994</v>
      </c>
      <c r="J1797" s="58">
        <v>4348.1799999999903</v>
      </c>
      <c r="K1797" s="58">
        <v>72469.72</v>
      </c>
      <c r="L1797" s="58">
        <v>4178.46</v>
      </c>
      <c r="M1797" s="58">
        <v>3471.68</v>
      </c>
      <c r="N1797" s="58">
        <v>3626.18</v>
      </c>
      <c r="O1797" s="58">
        <v>10536.87</v>
      </c>
      <c r="P1797" s="58">
        <v>0</v>
      </c>
      <c r="Q1797" s="58">
        <v>-248.70179451699801</v>
      </c>
      <c r="R1797" s="58">
        <v>21564.488205483001</v>
      </c>
      <c r="S1797" s="58">
        <v>5115.9979120326798</v>
      </c>
      <c r="T1797" s="58">
        <v>0</v>
      </c>
      <c r="U1797" s="58">
        <v>2201.83</v>
      </c>
      <c r="V1797" s="58">
        <v>28882.3161175157</v>
      </c>
      <c r="W1797" s="58">
        <v>43587.403882484301</v>
      </c>
      <c r="X1797" s="58">
        <v>23595.1</v>
      </c>
      <c r="Y1797" s="58">
        <v>4377.88</v>
      </c>
      <c r="Z1797" s="58">
        <v>0</v>
      </c>
      <c r="AA1797" s="58">
        <v>3056.99</v>
      </c>
      <c r="AB1797" s="58">
        <v>2222.2756603773601</v>
      </c>
      <c r="AC1797" s="58">
        <v>0</v>
      </c>
      <c r="AD1797" s="58">
        <v>33252.245660377397</v>
      </c>
      <c r="AE1797" s="58">
        <v>0</v>
      </c>
      <c r="AF1797" s="58">
        <v>0</v>
      </c>
      <c r="AG1797" s="58">
        <v>158.19</v>
      </c>
      <c r="AH1797" s="58">
        <v>250</v>
      </c>
      <c r="AI1797" s="58">
        <v>0</v>
      </c>
      <c r="AJ1797" s="58">
        <v>720.8</v>
      </c>
      <c r="AK1797" s="58">
        <v>27.92</v>
      </c>
      <c r="AL1797" s="58">
        <v>0</v>
      </c>
      <c r="AM1797" s="58">
        <v>1344.32</v>
      </c>
      <c r="AN1797" s="58">
        <v>-278.70999999999998</v>
      </c>
      <c r="AO1797" s="58">
        <v>426.42</v>
      </c>
      <c r="AP1797" s="58">
        <v>0</v>
      </c>
      <c r="AQ1797" s="58">
        <v>0</v>
      </c>
      <c r="AR1797" s="58">
        <v>0</v>
      </c>
      <c r="AS1797" s="58">
        <v>0</v>
      </c>
      <c r="AT1797" s="58">
        <v>0</v>
      </c>
      <c r="AU1797" s="58">
        <v>0</v>
      </c>
      <c r="AV1797" s="58">
        <v>4845.5852565516798</v>
      </c>
      <c r="AW1797" s="58">
        <v>7494.5252565516803</v>
      </c>
      <c r="AX1797" s="58">
        <v>15238.0952380952</v>
      </c>
      <c r="AY1797" s="58">
        <v>0</v>
      </c>
      <c r="AZ1797" s="58">
        <v>15238.0952380952</v>
      </c>
      <c r="BA1797" s="58">
        <v>-12397.46227254</v>
      </c>
    </row>
    <row r="1798" spans="1:53">
      <c r="A1798" s="56">
        <v>202410</v>
      </c>
      <c r="B1798" s="56" t="s">
        <v>528</v>
      </c>
      <c r="C1798" s="56" t="s">
        <v>122</v>
      </c>
      <c r="D1798" s="56" t="s">
        <v>430</v>
      </c>
      <c r="E1798" s="62" t="str">
        <f>VLOOKUP(C1798,'[2]2024年门店-截止10.31'!A:C,3,0)</f>
        <v>营业</v>
      </c>
      <c r="F1798" s="63">
        <f>VLOOKUP(C1798,[2]面积!A:B,2,0)</f>
        <v>56.86</v>
      </c>
      <c r="G1798" s="57" t="str">
        <f>IF(OR(E1798="营业",E1798="装修中"),VLOOKUP(C1798,[2]当前组织架构!C:H,6,0),"")</f>
        <v>孙军</v>
      </c>
      <c r="H1798" s="57" t="str">
        <f>IF(OR(E1798="营业",E1798="装修中"),VLOOKUP(C1798,[2]当前组织架构!C:H,5,0),"")</f>
        <v>殷艳花</v>
      </c>
      <c r="I1798" s="58">
        <v>172742.2</v>
      </c>
      <c r="J1798" s="58">
        <v>9777.8600000000206</v>
      </c>
      <c r="K1798" s="58">
        <v>162964.34</v>
      </c>
      <c r="L1798" s="58">
        <v>9600.31</v>
      </c>
      <c r="M1798" s="58">
        <v>7013.43</v>
      </c>
      <c r="N1798" s="58">
        <v>7352.24</v>
      </c>
      <c r="O1798" s="58">
        <v>19856.150000000001</v>
      </c>
      <c r="P1798" s="58">
        <v>0</v>
      </c>
      <c r="Q1798" s="58">
        <v>-12.1695586667896</v>
      </c>
      <c r="R1798" s="58">
        <v>43809.960441333198</v>
      </c>
      <c r="S1798" s="58">
        <v>8879.4452610326207</v>
      </c>
      <c r="T1798" s="58">
        <v>0</v>
      </c>
      <c r="U1798" s="58">
        <v>2559.63</v>
      </c>
      <c r="V1798" s="58">
        <v>55249.0357023658</v>
      </c>
      <c r="W1798" s="58">
        <v>107715.30429763399</v>
      </c>
      <c r="X1798" s="58">
        <v>31459</v>
      </c>
      <c r="Y1798" s="58">
        <v>7347.98</v>
      </c>
      <c r="Z1798" s="58">
        <v>436.3</v>
      </c>
      <c r="AA1798" s="58">
        <v>2227.8200000000002</v>
      </c>
      <c r="AB1798" s="58">
        <v>3033.4069811320801</v>
      </c>
      <c r="AC1798" s="58">
        <v>0</v>
      </c>
      <c r="AD1798" s="58">
        <v>44504.506981132101</v>
      </c>
      <c r="AE1798" s="58">
        <v>4679.45</v>
      </c>
      <c r="AF1798" s="58">
        <v>66.760000000000005</v>
      </c>
      <c r="AG1798" s="58">
        <v>1143.8900000000001</v>
      </c>
      <c r="AH1798" s="58">
        <v>607.79999999999995</v>
      </c>
      <c r="AI1798" s="58">
        <v>371.68</v>
      </c>
      <c r="AJ1798" s="58">
        <v>0</v>
      </c>
      <c r="AK1798" s="58">
        <v>25.22</v>
      </c>
      <c r="AL1798" s="58">
        <v>0</v>
      </c>
      <c r="AM1798" s="58">
        <v>1232.67</v>
      </c>
      <c r="AN1798" s="58">
        <v>1447.68</v>
      </c>
      <c r="AO1798" s="58">
        <v>749.93</v>
      </c>
      <c r="AP1798" s="58">
        <v>0</v>
      </c>
      <c r="AQ1798" s="58">
        <v>0</v>
      </c>
      <c r="AR1798" s="58">
        <v>0</v>
      </c>
      <c r="AS1798" s="58">
        <v>0</v>
      </c>
      <c r="AT1798" s="58">
        <v>0</v>
      </c>
      <c r="AU1798" s="58">
        <v>0</v>
      </c>
      <c r="AV1798" s="58">
        <v>2534.3709790020898</v>
      </c>
      <c r="AW1798" s="58">
        <v>12859.4509790021</v>
      </c>
      <c r="AX1798" s="58">
        <v>28001.285714285699</v>
      </c>
      <c r="AY1798" s="58">
        <v>3894.7924528301901</v>
      </c>
      <c r="AZ1798" s="58">
        <v>31896.078167115898</v>
      </c>
      <c r="BA1798" s="58">
        <v>18455.268170383901</v>
      </c>
    </row>
    <row r="1799" spans="1:53">
      <c r="A1799" s="56">
        <v>202410</v>
      </c>
      <c r="B1799" s="56" t="s">
        <v>528</v>
      </c>
      <c r="C1799" s="56" t="s">
        <v>383</v>
      </c>
      <c r="D1799" s="56" t="s">
        <v>382</v>
      </c>
      <c r="E1799" s="62" t="str">
        <f>VLOOKUP(C1799,'[2]2024年门店-截止10.31'!A:C,3,0)</f>
        <v>营业</v>
      </c>
      <c r="F1799" s="63">
        <f>VLOOKUP(C1799,[2]面积!A:B,2,0)</f>
        <v>100</v>
      </c>
      <c r="G1799" s="57" t="str">
        <f>IF(OR(E1799="营业",E1799="装修中"),VLOOKUP(C1799,[2]当前组织架构!C:H,6,0),"")</f>
        <v>刘佳</v>
      </c>
      <c r="H1799" s="57" t="str">
        <f>IF(OR(E1799="营业",E1799="装修中"),VLOOKUP(C1799,[2]当前组织架构!C:H,5,0),"")</f>
        <v>袁春福</v>
      </c>
      <c r="I1799" s="58">
        <v>140712.82999999999</v>
      </c>
      <c r="J1799" s="58">
        <v>4098.4299999999903</v>
      </c>
      <c r="K1799" s="58">
        <v>136614.39999999999</v>
      </c>
      <c r="L1799" s="58">
        <v>7499.71</v>
      </c>
      <c r="M1799" s="58">
        <v>5713.48</v>
      </c>
      <c r="N1799" s="58">
        <v>3878.38</v>
      </c>
      <c r="O1799" s="58">
        <v>17028.29</v>
      </c>
      <c r="P1799" s="58">
        <v>0</v>
      </c>
      <c r="Q1799" s="58">
        <v>-9.4752043767075307</v>
      </c>
      <c r="R1799" s="58">
        <v>34110.3847956233</v>
      </c>
      <c r="S1799" s="58">
        <v>7381.0106677373797</v>
      </c>
      <c r="T1799" s="58">
        <v>159.65</v>
      </c>
      <c r="U1799" s="58">
        <v>4676.3999999999996</v>
      </c>
      <c r="V1799" s="58">
        <v>46327.445463360702</v>
      </c>
      <c r="W1799" s="58">
        <v>90286.954536639299</v>
      </c>
      <c r="X1799" s="58">
        <v>20304.740000000002</v>
      </c>
      <c r="Y1799" s="58">
        <v>13063.87</v>
      </c>
      <c r="Z1799" s="58">
        <v>804.17</v>
      </c>
      <c r="AA1799" s="58">
        <v>5178.1899999999996</v>
      </c>
      <c r="AB1799" s="58">
        <v>2301.1245283018902</v>
      </c>
      <c r="AC1799" s="58">
        <v>0</v>
      </c>
      <c r="AD1799" s="58">
        <v>41652.094528301903</v>
      </c>
      <c r="AE1799" s="58">
        <v>4322.6000000000004</v>
      </c>
      <c r="AF1799" s="58">
        <v>0</v>
      </c>
      <c r="AG1799" s="58">
        <v>651.48</v>
      </c>
      <c r="AH1799" s="58">
        <v>448</v>
      </c>
      <c r="AI1799" s="58">
        <v>327.43</v>
      </c>
      <c r="AJ1799" s="58">
        <v>571.57000000000005</v>
      </c>
      <c r="AK1799" s="58">
        <v>34.46</v>
      </c>
      <c r="AL1799" s="58">
        <v>0</v>
      </c>
      <c r="AM1799" s="58">
        <v>707.78</v>
      </c>
      <c r="AN1799" s="58">
        <v>559.63</v>
      </c>
      <c r="AO1799" s="58">
        <v>248.45</v>
      </c>
      <c r="AP1799" s="58">
        <v>0</v>
      </c>
      <c r="AQ1799" s="58">
        <v>300</v>
      </c>
      <c r="AR1799" s="58">
        <v>0</v>
      </c>
      <c r="AS1799" s="58">
        <v>0</v>
      </c>
      <c r="AT1799" s="58">
        <v>0</v>
      </c>
      <c r="AU1799" s="58">
        <v>0</v>
      </c>
      <c r="AV1799" s="58">
        <v>1875.7054540906499</v>
      </c>
      <c r="AW1799" s="58">
        <v>10047.105454090601</v>
      </c>
      <c r="AX1799" s="58">
        <v>16000</v>
      </c>
      <c r="AY1799" s="58">
        <v>7200</v>
      </c>
      <c r="AZ1799" s="58">
        <v>23200</v>
      </c>
      <c r="BA1799" s="58">
        <v>15387.7545542468</v>
      </c>
    </row>
    <row r="1800" spans="1:53">
      <c r="A1800" s="56">
        <v>202410</v>
      </c>
      <c r="B1800" s="56" t="s">
        <v>528</v>
      </c>
      <c r="C1800" s="56" t="s">
        <v>377</v>
      </c>
      <c r="D1800" s="56" t="s">
        <v>376</v>
      </c>
      <c r="E1800" s="62" t="str">
        <f>VLOOKUP(C1800,'[2]2024年门店-截止10.31'!A:C,3,0)</f>
        <v>营业</v>
      </c>
      <c r="F1800" s="63">
        <f>VLOOKUP(C1800,[2]面积!A:B,2,0)</f>
        <v>60</v>
      </c>
      <c r="G1800" s="57" t="str">
        <f>IF(OR(E1800="营业",E1800="装修中"),VLOOKUP(C1800,[2]当前组织架构!C:H,6,0),"")</f>
        <v>孙军</v>
      </c>
      <c r="H1800" s="57" t="str">
        <f>IF(OR(E1800="营业",E1800="装修中"),VLOOKUP(C1800,[2]当前组织架构!C:H,5,0),"")</f>
        <v>郭洋</v>
      </c>
      <c r="I1800" s="58">
        <v>147131.49</v>
      </c>
      <c r="J1800" s="58">
        <v>8328.1999999999807</v>
      </c>
      <c r="K1800" s="58">
        <v>138803.29</v>
      </c>
      <c r="L1800" s="58">
        <v>9726.07</v>
      </c>
      <c r="M1800" s="58">
        <v>5701.33</v>
      </c>
      <c r="N1800" s="58">
        <v>7577.76</v>
      </c>
      <c r="O1800" s="58">
        <v>18082.080000000002</v>
      </c>
      <c r="P1800" s="58">
        <v>0</v>
      </c>
      <c r="Q1800" s="58">
        <v>-11.4100701548844</v>
      </c>
      <c r="R1800" s="58">
        <v>41075.829929845102</v>
      </c>
      <c r="S1800" s="58">
        <v>8165.8544496815803</v>
      </c>
      <c r="T1800" s="58">
        <v>0</v>
      </c>
      <c r="U1800" s="58">
        <v>2559.63</v>
      </c>
      <c r="V1800" s="58">
        <v>51801.314379526702</v>
      </c>
      <c r="W1800" s="58">
        <v>87001.975620473298</v>
      </c>
      <c r="X1800" s="58">
        <v>19975.490000000002</v>
      </c>
      <c r="Y1800" s="58">
        <v>14136.62</v>
      </c>
      <c r="Z1800" s="58">
        <v>726.49</v>
      </c>
      <c r="AA1800" s="58">
        <v>2854.28</v>
      </c>
      <c r="AB1800" s="58">
        <v>2909.1141509434001</v>
      </c>
      <c r="AC1800" s="58">
        <v>0</v>
      </c>
      <c r="AD1800" s="58">
        <v>40601.994150943399</v>
      </c>
      <c r="AE1800" s="58">
        <v>3274.68</v>
      </c>
      <c r="AF1800" s="58">
        <v>0</v>
      </c>
      <c r="AG1800" s="58">
        <v>346.26</v>
      </c>
      <c r="AH1800" s="58">
        <v>369.87</v>
      </c>
      <c r="AI1800" s="58">
        <v>0</v>
      </c>
      <c r="AJ1800" s="58">
        <v>482.88</v>
      </c>
      <c r="AK1800" s="58">
        <v>26.34</v>
      </c>
      <c r="AL1800" s="58">
        <v>0</v>
      </c>
      <c r="AM1800" s="58">
        <v>1096.45</v>
      </c>
      <c r="AN1800" s="58">
        <v>1121.76</v>
      </c>
      <c r="AO1800" s="58">
        <v>581.32000000000005</v>
      </c>
      <c r="AP1800" s="58">
        <v>0</v>
      </c>
      <c r="AQ1800" s="58">
        <v>0</v>
      </c>
      <c r="AR1800" s="58">
        <v>0</v>
      </c>
      <c r="AS1800" s="58">
        <v>0</v>
      </c>
      <c r="AT1800" s="58">
        <v>0</v>
      </c>
      <c r="AU1800" s="58">
        <v>0</v>
      </c>
      <c r="AV1800" s="58">
        <v>1711.4248873578799</v>
      </c>
      <c r="AW1800" s="58">
        <v>9010.9848873578794</v>
      </c>
      <c r="AX1800" s="58">
        <v>13489.8</v>
      </c>
      <c r="AY1800" s="58">
        <v>6266.0377358490596</v>
      </c>
      <c r="AZ1800" s="58">
        <v>19755.837735849102</v>
      </c>
      <c r="BA1800" s="58">
        <v>17633.158846323</v>
      </c>
    </row>
    <row r="1801" spans="1:53">
      <c r="A1801" s="56">
        <v>202410</v>
      </c>
      <c r="B1801" s="56" t="s">
        <v>532</v>
      </c>
      <c r="C1801" s="56" t="s">
        <v>402</v>
      </c>
      <c r="D1801" s="56" t="s">
        <v>434</v>
      </c>
      <c r="E1801" s="62" t="str">
        <f>VLOOKUP(C1801,'[2]2024年门店-截止10.31'!A:C,3,0)</f>
        <v>营业</v>
      </c>
      <c r="F1801" s="63">
        <f>VLOOKUP(C1801,[2]面积!A:B,2,0)</f>
        <v>55</v>
      </c>
      <c r="G1801" s="57" t="str">
        <f>IF(OR(E1801="营业",E1801="装修中"),VLOOKUP(C1801,[2]当前组织架构!C:H,6,0),"")</f>
        <v>江远洋</v>
      </c>
      <c r="H1801" s="57" t="str">
        <f>IF(OR(E1801="营业",E1801="装修中"),VLOOKUP(C1801,[2]当前组织架构!C:H,5,0),"")</f>
        <v>郭静</v>
      </c>
      <c r="I1801" s="58">
        <v>95348.5</v>
      </c>
      <c r="J1801" s="58">
        <v>2777.14</v>
      </c>
      <c r="K1801" s="58">
        <v>92571.36</v>
      </c>
      <c r="L1801" s="58">
        <v>5327.39</v>
      </c>
      <c r="M1801" s="58">
        <v>4600.29</v>
      </c>
      <c r="N1801" s="58">
        <v>5615.7</v>
      </c>
      <c r="O1801" s="58">
        <v>13645.21</v>
      </c>
      <c r="P1801" s="58">
        <v>0</v>
      </c>
      <c r="Q1801" s="58">
        <v>-54.450489952507198</v>
      </c>
      <c r="R1801" s="58">
        <v>29134.139510047498</v>
      </c>
      <c r="S1801" s="58">
        <v>9993.8509355232109</v>
      </c>
      <c r="T1801" s="58">
        <v>0</v>
      </c>
      <c r="U1801" s="58">
        <v>3921.83</v>
      </c>
      <c r="V1801" s="58">
        <v>43049.820445570702</v>
      </c>
      <c r="W1801" s="58">
        <v>49521.539554429299</v>
      </c>
      <c r="X1801" s="58">
        <v>16676.509999999998</v>
      </c>
      <c r="Y1801" s="58">
        <v>4695.99</v>
      </c>
      <c r="Z1801" s="58">
        <v>0</v>
      </c>
      <c r="AA1801" s="58">
        <v>3990.81</v>
      </c>
      <c r="AB1801" s="58">
        <v>331.77622641508998</v>
      </c>
      <c r="AC1801" s="58">
        <v>0</v>
      </c>
      <c r="AD1801" s="58">
        <v>25695.0862264151</v>
      </c>
      <c r="AE1801" s="58">
        <v>3847.83</v>
      </c>
      <c r="AF1801" s="58">
        <v>0</v>
      </c>
      <c r="AG1801" s="58">
        <v>351.85</v>
      </c>
      <c r="AH1801" s="58">
        <v>258.89999999999998</v>
      </c>
      <c r="AI1801" s="58">
        <v>1175</v>
      </c>
      <c r="AJ1801" s="58">
        <v>328.73</v>
      </c>
      <c r="AK1801" s="58">
        <v>25.53</v>
      </c>
      <c r="AL1801" s="58">
        <v>0</v>
      </c>
      <c r="AM1801" s="58">
        <v>920.14</v>
      </c>
      <c r="AN1801" s="58">
        <v>581.63</v>
      </c>
      <c r="AO1801" s="58">
        <v>325.58999999999997</v>
      </c>
      <c r="AP1801" s="58">
        <v>0</v>
      </c>
      <c r="AQ1801" s="58">
        <v>0</v>
      </c>
      <c r="AR1801" s="58">
        <v>0</v>
      </c>
      <c r="AS1801" s="58">
        <v>0</v>
      </c>
      <c r="AT1801" s="58">
        <v>0</v>
      </c>
      <c r="AU1801" s="58">
        <v>0</v>
      </c>
      <c r="AV1801" s="58">
        <v>1617.5964690048399</v>
      </c>
      <c r="AW1801" s="58">
        <v>9432.7964690048393</v>
      </c>
      <c r="AX1801" s="58">
        <v>19800</v>
      </c>
      <c r="AY1801" s="58">
        <v>6500</v>
      </c>
      <c r="AZ1801" s="58">
        <v>26300</v>
      </c>
      <c r="BA1801" s="58">
        <v>-11906.343140990601</v>
      </c>
    </row>
    <row r="1802" spans="1:53">
      <c r="A1802" s="56">
        <v>202410</v>
      </c>
      <c r="B1802" s="56" t="s">
        <v>528</v>
      </c>
      <c r="C1802" s="56" t="s">
        <v>387</v>
      </c>
      <c r="D1802" s="56" t="s">
        <v>386</v>
      </c>
      <c r="E1802" s="62" t="str">
        <f>VLOOKUP(C1802,'[2]2024年门店-截止10.31'!A:C,3,0)</f>
        <v>营业</v>
      </c>
      <c r="F1802" s="63">
        <f>VLOOKUP(C1802,[2]面积!A:B,2,0)</f>
        <v>95.43</v>
      </c>
      <c r="G1802" s="57" t="str">
        <f>IF(OR(E1802="营业",E1802="装修中"),VLOOKUP(C1802,[2]当前组织架构!C:H,6,0),"")</f>
        <v>孙军</v>
      </c>
      <c r="H1802" s="57" t="str">
        <f>IF(OR(E1802="营业",E1802="装修中"),VLOOKUP(C1802,[2]当前组织架构!C:H,5,0),"")</f>
        <v>郭洋</v>
      </c>
      <c r="I1802" s="58">
        <v>214733.97</v>
      </c>
      <c r="J1802" s="58">
        <v>12154.75</v>
      </c>
      <c r="K1802" s="58">
        <v>202579.22</v>
      </c>
      <c r="L1802" s="58">
        <v>12026.46</v>
      </c>
      <c r="M1802" s="58">
        <v>8765.89</v>
      </c>
      <c r="N1802" s="58">
        <v>8846.73</v>
      </c>
      <c r="O1802" s="58">
        <v>24644.05</v>
      </c>
      <c r="P1802" s="58">
        <v>0</v>
      </c>
      <c r="Q1802" s="58">
        <v>-15.0746149297618</v>
      </c>
      <c r="R1802" s="58">
        <v>54268.055385070198</v>
      </c>
      <c r="S1802" s="58">
        <v>11013.3918050348</v>
      </c>
      <c r="T1802" s="58">
        <v>0</v>
      </c>
      <c r="U1802" s="58">
        <v>2640.76</v>
      </c>
      <c r="V1802" s="58">
        <v>67922.207190104993</v>
      </c>
      <c r="W1802" s="58">
        <v>134657.01280989501</v>
      </c>
      <c r="X1802" s="58">
        <v>29989.599999999999</v>
      </c>
      <c r="Y1802" s="58">
        <v>13448.72</v>
      </c>
      <c r="Z1802" s="58">
        <v>2866.46</v>
      </c>
      <c r="AA1802" s="58">
        <v>6010.23</v>
      </c>
      <c r="AB1802" s="58">
        <v>2492.3767924528302</v>
      </c>
      <c r="AC1802" s="58">
        <v>0</v>
      </c>
      <c r="AD1802" s="58">
        <v>54807.386792452802</v>
      </c>
      <c r="AE1802" s="58">
        <v>5172.47</v>
      </c>
      <c r="AF1802" s="58">
        <v>0</v>
      </c>
      <c r="AG1802" s="58">
        <v>253.49</v>
      </c>
      <c r="AH1802" s="58">
        <v>675.67</v>
      </c>
      <c r="AI1802" s="58">
        <v>407.08</v>
      </c>
      <c r="AJ1802" s="58">
        <v>8.3699999999999992</v>
      </c>
      <c r="AK1802" s="58">
        <v>27.08</v>
      </c>
      <c r="AL1802" s="58">
        <v>0</v>
      </c>
      <c r="AM1802" s="58">
        <v>1150.2</v>
      </c>
      <c r="AN1802" s="58">
        <v>2359.08</v>
      </c>
      <c r="AO1802" s="58">
        <v>744.02</v>
      </c>
      <c r="AP1802" s="58">
        <v>0</v>
      </c>
      <c r="AQ1802" s="58">
        <v>0</v>
      </c>
      <c r="AR1802" s="58">
        <v>0</v>
      </c>
      <c r="AS1802" s="58">
        <v>0</v>
      </c>
      <c r="AT1802" s="58">
        <v>0</v>
      </c>
      <c r="AU1802" s="58">
        <v>0</v>
      </c>
      <c r="AV1802" s="58">
        <v>1711.4248873578799</v>
      </c>
      <c r="AW1802" s="58">
        <v>12508.884887357901</v>
      </c>
      <c r="AX1802" s="58">
        <v>27644.4095238095</v>
      </c>
      <c r="AY1802" s="58">
        <v>8102.5471698113197</v>
      </c>
      <c r="AZ1802" s="58">
        <v>35746.956693620799</v>
      </c>
      <c r="BA1802" s="58">
        <v>31593.784436463498</v>
      </c>
    </row>
    <row r="1803" spans="1:53">
      <c r="A1803" s="56">
        <v>202410</v>
      </c>
      <c r="B1803" s="56" t="s">
        <v>531</v>
      </c>
      <c r="C1803" s="56" t="s">
        <v>381</v>
      </c>
      <c r="D1803" s="56" t="s">
        <v>380</v>
      </c>
      <c r="E1803" s="62" t="str">
        <f>VLOOKUP(C1803,'[2]2024年门店-截止10.31'!A:C,3,0)</f>
        <v>营业</v>
      </c>
      <c r="F1803" s="63">
        <f>VLOOKUP(C1803,[2]面积!A:B,2,0)</f>
        <v>67</v>
      </c>
      <c r="G1803" s="57" t="str">
        <f>IF(OR(E1803="营业",E1803="装修中"),VLOOKUP(C1803,[2]当前组织架构!C:H,6,0),"")</f>
        <v>刘佳</v>
      </c>
      <c r="H1803" s="57" t="str">
        <f>IF(OR(E1803="营业",E1803="装修中"),VLOOKUP(C1803,[2]当前组织架构!C:H,5,0),"")</f>
        <v>刘传良</v>
      </c>
      <c r="I1803" s="58">
        <v>126303.23</v>
      </c>
      <c r="J1803" s="58">
        <v>7149.2399999999898</v>
      </c>
      <c r="K1803" s="58">
        <v>119153.99</v>
      </c>
      <c r="L1803" s="58">
        <v>6720.82</v>
      </c>
      <c r="M1803" s="58">
        <v>5378.91</v>
      </c>
      <c r="N1803" s="58">
        <v>6895.64</v>
      </c>
      <c r="O1803" s="58">
        <v>16219.9</v>
      </c>
      <c r="P1803" s="58">
        <v>0</v>
      </c>
      <c r="Q1803" s="58">
        <v>-401.50481627861899</v>
      </c>
      <c r="R1803" s="58">
        <v>34813.7651837214</v>
      </c>
      <c r="S1803" s="58">
        <v>8010.7474693179802</v>
      </c>
      <c r="T1803" s="58">
        <v>0</v>
      </c>
      <c r="U1803" s="58">
        <v>2064.2199999999998</v>
      </c>
      <c r="V1803" s="58">
        <v>44888.732653039398</v>
      </c>
      <c r="W1803" s="58">
        <v>74265.257346960701</v>
      </c>
      <c r="X1803" s="58">
        <v>17300</v>
      </c>
      <c r="Y1803" s="58">
        <v>8933.6200000000008</v>
      </c>
      <c r="Z1803" s="58">
        <v>0</v>
      </c>
      <c r="AA1803" s="58">
        <v>0</v>
      </c>
      <c r="AB1803" s="58">
        <v>2619.98</v>
      </c>
      <c r="AC1803" s="58">
        <v>0</v>
      </c>
      <c r="AD1803" s="58">
        <v>28853.599999999999</v>
      </c>
      <c r="AE1803" s="58">
        <v>0</v>
      </c>
      <c r="AF1803" s="58">
        <v>58.23</v>
      </c>
      <c r="AG1803" s="58">
        <v>282.43</v>
      </c>
      <c r="AH1803" s="58">
        <v>499.99</v>
      </c>
      <c r="AI1803" s="58">
        <v>1850</v>
      </c>
      <c r="AJ1803" s="58">
        <v>0</v>
      </c>
      <c r="AK1803" s="58">
        <v>33.159999999999997</v>
      </c>
      <c r="AL1803" s="58">
        <v>0</v>
      </c>
      <c r="AM1803" s="58">
        <v>983.81</v>
      </c>
      <c r="AN1803" s="58">
        <v>966.87</v>
      </c>
      <c r="AO1803" s="58">
        <v>612.82000000000005</v>
      </c>
      <c r="AP1803" s="58">
        <v>0</v>
      </c>
      <c r="AQ1803" s="58">
        <v>0</v>
      </c>
      <c r="AR1803" s="58">
        <v>0</v>
      </c>
      <c r="AS1803" s="58">
        <v>0</v>
      </c>
      <c r="AT1803" s="58">
        <v>0</v>
      </c>
      <c r="AU1803" s="58">
        <v>0</v>
      </c>
      <c r="AV1803" s="58">
        <v>2549.6861999479102</v>
      </c>
      <c r="AW1803" s="58">
        <v>7836.9961999479101</v>
      </c>
      <c r="AX1803" s="58">
        <v>20141.323809523801</v>
      </c>
      <c r="AY1803" s="58">
        <v>5735.7358490566003</v>
      </c>
      <c r="AZ1803" s="58">
        <v>25877.059658580401</v>
      </c>
      <c r="BA1803" s="58">
        <v>11697.601488432399</v>
      </c>
    </row>
    <row r="1804" spans="1:53">
      <c r="A1804" s="56">
        <v>202410</v>
      </c>
      <c r="B1804" s="56" t="s">
        <v>528</v>
      </c>
      <c r="C1804" s="56" t="s">
        <v>385</v>
      </c>
      <c r="D1804" s="56" t="s">
        <v>384</v>
      </c>
      <c r="E1804" s="62" t="str">
        <f>VLOOKUP(C1804,'[2]2024年门店-截止10.31'!A:C,3,0)</f>
        <v>营业</v>
      </c>
      <c r="F1804" s="63">
        <f>VLOOKUP(C1804,[2]面积!A:B,2,0)</f>
        <v>48</v>
      </c>
      <c r="G1804" s="57" t="str">
        <f>IF(OR(E1804="营业",E1804="装修中"),VLOOKUP(C1804,[2]当前组织架构!C:H,6,0),"")</f>
        <v>戴斌</v>
      </c>
      <c r="H1804" s="57" t="str">
        <f>IF(OR(E1804="营业",E1804="装修中"),VLOOKUP(C1804,[2]当前组织架构!C:H,5,0),"")</f>
        <v>侯小路</v>
      </c>
      <c r="I1804" s="58">
        <v>125845.15</v>
      </c>
      <c r="J1804" s="58">
        <v>3665.39</v>
      </c>
      <c r="K1804" s="58">
        <v>122179.76</v>
      </c>
      <c r="L1804" s="58">
        <v>7002.45</v>
      </c>
      <c r="M1804" s="58">
        <v>4098.66</v>
      </c>
      <c r="N1804" s="58">
        <v>5147.79</v>
      </c>
      <c r="O1804" s="58">
        <v>15435.28</v>
      </c>
      <c r="P1804" s="58">
        <v>0</v>
      </c>
      <c r="Q1804" s="58">
        <v>-8.7988075275921194</v>
      </c>
      <c r="R1804" s="58">
        <v>31675.3811924724</v>
      </c>
      <c r="S1804" s="58">
        <v>6741.6055854627502</v>
      </c>
      <c r="T1804" s="58">
        <v>0</v>
      </c>
      <c r="U1804" s="58">
        <v>3515.52</v>
      </c>
      <c r="V1804" s="58">
        <v>41932.506777935203</v>
      </c>
      <c r="W1804" s="58">
        <v>80247.253222064799</v>
      </c>
      <c r="X1804" s="58">
        <v>13417.62</v>
      </c>
      <c r="Y1804" s="58">
        <v>6392.68</v>
      </c>
      <c r="Z1804" s="58">
        <v>0</v>
      </c>
      <c r="AA1804" s="58">
        <v>3446.04</v>
      </c>
      <c r="AB1804" s="58">
        <v>222.10811320754701</v>
      </c>
      <c r="AC1804" s="58">
        <v>0</v>
      </c>
      <c r="AD1804" s="58">
        <v>23478.4481132076</v>
      </c>
      <c r="AE1804" s="58">
        <v>2643.16</v>
      </c>
      <c r="AF1804" s="58">
        <v>0</v>
      </c>
      <c r="AG1804" s="58">
        <v>73.59</v>
      </c>
      <c r="AH1804" s="58">
        <v>250</v>
      </c>
      <c r="AI1804" s="58">
        <v>823.01</v>
      </c>
      <c r="AJ1804" s="58">
        <v>235.48</v>
      </c>
      <c r="AK1804" s="58">
        <v>25.42</v>
      </c>
      <c r="AL1804" s="58">
        <v>0</v>
      </c>
      <c r="AM1804" s="58">
        <v>920.19</v>
      </c>
      <c r="AN1804" s="58">
        <v>589.05999999999995</v>
      </c>
      <c r="AO1804" s="58">
        <v>260.35000000000002</v>
      </c>
      <c r="AP1804" s="58">
        <v>0</v>
      </c>
      <c r="AQ1804" s="58">
        <v>0</v>
      </c>
      <c r="AR1804" s="58">
        <v>0</v>
      </c>
      <c r="AS1804" s="58">
        <v>0</v>
      </c>
      <c r="AT1804" s="58">
        <v>0</v>
      </c>
      <c r="AU1804" s="58">
        <v>0</v>
      </c>
      <c r="AV1804" s="58">
        <v>2723.7134318322701</v>
      </c>
      <c r="AW1804" s="58">
        <v>8543.9734318322699</v>
      </c>
      <c r="AX1804" s="58">
        <v>19106.400000000001</v>
      </c>
      <c r="AY1804" s="58">
        <v>5892.49</v>
      </c>
      <c r="AZ1804" s="58">
        <v>24998.89</v>
      </c>
      <c r="BA1804" s="58">
        <v>23225.941677024901</v>
      </c>
    </row>
    <row r="1805" spans="1:53">
      <c r="A1805" s="56">
        <v>202410</v>
      </c>
      <c r="B1805" s="56" t="s">
        <v>532</v>
      </c>
      <c r="C1805" s="56" t="s">
        <v>389</v>
      </c>
      <c r="D1805" s="56" t="s">
        <v>388</v>
      </c>
      <c r="E1805" s="62" t="str">
        <f>VLOOKUP(C1805,'[2]2024年门店-截止10.31'!A:C,3,0)</f>
        <v>营业</v>
      </c>
      <c r="F1805" s="63">
        <f>VLOOKUP(C1805,[2]面积!A:B,2,0)</f>
        <v>139</v>
      </c>
      <c r="G1805" s="57" t="str">
        <f>IF(OR(E1805="营业",E1805="装修中"),VLOOKUP(C1805,[2]当前组织架构!C:H,6,0),"")</f>
        <v>江远洋</v>
      </c>
      <c r="H1805" s="57" t="str">
        <f>IF(OR(E1805="营业",E1805="装修中"),VLOOKUP(C1805,[2]当前组织架构!C:H,5,0),"")</f>
        <v>胡肖肖</v>
      </c>
      <c r="I1805" s="58">
        <v>198762.44</v>
      </c>
      <c r="J1805" s="58">
        <v>5789.2000000000098</v>
      </c>
      <c r="K1805" s="58">
        <v>192973.24</v>
      </c>
      <c r="L1805" s="58">
        <v>11694.19</v>
      </c>
      <c r="M1805" s="58">
        <v>12105.67</v>
      </c>
      <c r="N1805" s="58">
        <v>8969.48</v>
      </c>
      <c r="O1805" s="58">
        <v>27918.19</v>
      </c>
      <c r="P1805" s="58">
        <v>0</v>
      </c>
      <c r="Q1805" s="58">
        <v>-113.210872553538</v>
      </c>
      <c r="R1805" s="58">
        <v>60574.319127446499</v>
      </c>
      <c r="S1805" s="58">
        <v>20567.069404328799</v>
      </c>
      <c r="T1805" s="58">
        <v>0</v>
      </c>
      <c r="U1805" s="58">
        <v>16242.11</v>
      </c>
      <c r="V1805" s="58">
        <v>97383.498531775302</v>
      </c>
      <c r="W1805" s="58">
        <v>95589.741468224704</v>
      </c>
      <c r="X1805" s="58">
        <v>21739.58</v>
      </c>
      <c r="Y1805" s="58">
        <v>7743.02</v>
      </c>
      <c r="Z1805" s="58">
        <v>1953.22</v>
      </c>
      <c r="AA1805" s="58">
        <v>1282.81</v>
      </c>
      <c r="AB1805" s="58">
        <v>2257.5145283018901</v>
      </c>
      <c r="AC1805" s="58">
        <v>0</v>
      </c>
      <c r="AD1805" s="58">
        <v>34976.144528301898</v>
      </c>
      <c r="AE1805" s="58">
        <v>2990.06</v>
      </c>
      <c r="AF1805" s="58">
        <v>0</v>
      </c>
      <c r="AG1805" s="58">
        <v>61.58</v>
      </c>
      <c r="AH1805" s="58">
        <v>0</v>
      </c>
      <c r="AI1805" s="58">
        <v>0</v>
      </c>
      <c r="AJ1805" s="58">
        <v>652.02</v>
      </c>
      <c r="AK1805" s="58">
        <v>58.99</v>
      </c>
      <c r="AL1805" s="58">
        <v>0</v>
      </c>
      <c r="AM1805" s="58">
        <v>887.46</v>
      </c>
      <c r="AN1805" s="58">
        <v>106.8</v>
      </c>
      <c r="AO1805" s="58">
        <v>768.53</v>
      </c>
      <c r="AP1805" s="58">
        <v>0</v>
      </c>
      <c r="AQ1805" s="58">
        <v>0</v>
      </c>
      <c r="AR1805" s="58">
        <v>0</v>
      </c>
      <c r="AS1805" s="58">
        <v>0</v>
      </c>
      <c r="AT1805" s="58">
        <v>0</v>
      </c>
      <c r="AU1805" s="58">
        <v>0</v>
      </c>
      <c r="AV1805" s="58">
        <v>2006.4657412420399</v>
      </c>
      <c r="AW1805" s="58">
        <v>7531.9057412420398</v>
      </c>
      <c r="AX1805" s="58">
        <v>16911.55</v>
      </c>
      <c r="AY1805" s="58">
        <v>11502.47</v>
      </c>
      <c r="AZ1805" s="58">
        <v>28414.02</v>
      </c>
      <c r="BA1805" s="58">
        <v>24667.6711986808</v>
      </c>
    </row>
    <row r="1806" spans="1:53">
      <c r="A1806" s="56">
        <v>202410</v>
      </c>
      <c r="B1806" s="56" t="s">
        <v>531</v>
      </c>
      <c r="C1806" s="56" t="s">
        <v>404</v>
      </c>
      <c r="D1806" s="56" t="s">
        <v>433</v>
      </c>
      <c r="E1806" s="62" t="str">
        <f>VLOOKUP(C1806,'[2]2024年门店-截止10.31'!A:C,3,0)</f>
        <v>营业</v>
      </c>
      <c r="F1806" s="63">
        <f>VLOOKUP(C1806,[2]面积!A:B,2,0)</f>
        <v>100</v>
      </c>
      <c r="G1806" s="57" t="str">
        <f>IF(OR(E1806="营业",E1806="装修中"),VLOOKUP(C1806,[2]当前组织架构!C:H,6,0),"")</f>
        <v>刘佳</v>
      </c>
      <c r="H1806" s="57" t="str">
        <f>IF(OR(E1806="营业",E1806="装修中"),VLOOKUP(C1806,[2]当前组织架构!C:H,5,0),"")</f>
        <v>巨伦</v>
      </c>
      <c r="I1806" s="58">
        <v>335444.81</v>
      </c>
      <c r="J1806" s="58">
        <v>18987.439999999999</v>
      </c>
      <c r="K1806" s="58">
        <v>316457.37</v>
      </c>
      <c r="L1806" s="58">
        <v>15592.11</v>
      </c>
      <c r="M1806" s="58">
        <v>17356.509999999998</v>
      </c>
      <c r="N1806" s="58">
        <v>10143.74</v>
      </c>
      <c r="O1806" s="58">
        <v>42236.45</v>
      </c>
      <c r="P1806" s="58">
        <v>0</v>
      </c>
      <c r="Q1806" s="58">
        <v>-972.87137603440794</v>
      </c>
      <c r="R1806" s="58">
        <v>84355.938623965601</v>
      </c>
      <c r="S1806" s="58">
        <v>20332.776517148199</v>
      </c>
      <c r="T1806" s="58">
        <v>0</v>
      </c>
      <c r="U1806" s="58">
        <v>3570.04</v>
      </c>
      <c r="V1806" s="58">
        <v>108258.755141114</v>
      </c>
      <c r="W1806" s="58">
        <v>208198.61485888599</v>
      </c>
      <c r="X1806" s="58">
        <v>31135.38</v>
      </c>
      <c r="Y1806" s="58">
        <v>16945.259999999998</v>
      </c>
      <c r="Z1806" s="58">
        <v>2493.6799999999998</v>
      </c>
      <c r="AA1806" s="58">
        <v>11975.59</v>
      </c>
      <c r="AB1806" s="58">
        <v>811.14509433961996</v>
      </c>
      <c r="AC1806" s="58">
        <v>0</v>
      </c>
      <c r="AD1806" s="58">
        <v>63361.055094339601</v>
      </c>
      <c r="AE1806" s="58">
        <v>5064.3100000000004</v>
      </c>
      <c r="AF1806" s="58">
        <v>0</v>
      </c>
      <c r="AG1806" s="58">
        <v>1204.03</v>
      </c>
      <c r="AH1806" s="58">
        <v>499.2</v>
      </c>
      <c r="AI1806" s="58">
        <v>400</v>
      </c>
      <c r="AJ1806" s="58">
        <v>176.95</v>
      </c>
      <c r="AK1806" s="58">
        <v>28.65</v>
      </c>
      <c r="AL1806" s="58">
        <v>0</v>
      </c>
      <c r="AM1806" s="58">
        <v>3038</v>
      </c>
      <c r="AN1806" s="58">
        <v>342.65</v>
      </c>
      <c r="AO1806" s="58">
        <v>717.78</v>
      </c>
      <c r="AP1806" s="58">
        <v>0</v>
      </c>
      <c r="AQ1806" s="58">
        <v>0</v>
      </c>
      <c r="AR1806" s="58">
        <v>0</v>
      </c>
      <c r="AS1806" s="58">
        <v>0</v>
      </c>
      <c r="AT1806" s="58">
        <v>0</v>
      </c>
      <c r="AU1806" s="58">
        <v>0</v>
      </c>
      <c r="AV1806" s="58">
        <v>2885.53000048699</v>
      </c>
      <c r="AW1806" s="58">
        <v>14357.100000487</v>
      </c>
      <c r="AX1806" s="58">
        <v>52700</v>
      </c>
      <c r="AY1806" s="58">
        <v>9500</v>
      </c>
      <c r="AZ1806" s="58">
        <v>62200</v>
      </c>
      <c r="BA1806" s="58">
        <v>68280.4597640594</v>
      </c>
    </row>
    <row r="1807" spans="1:53">
      <c r="A1807" s="56">
        <v>202410</v>
      </c>
      <c r="B1807" s="56" t="s">
        <v>528</v>
      </c>
      <c r="C1807" s="56" t="s">
        <v>393</v>
      </c>
      <c r="D1807" s="56" t="s">
        <v>392</v>
      </c>
      <c r="E1807" s="62" t="str">
        <f>VLOOKUP(C1807,'[2]2024年门店-截止10.31'!A:C,3,0)</f>
        <v>营业</v>
      </c>
      <c r="F1807" s="63">
        <f>VLOOKUP(C1807,[2]面积!A:B,2,0)</f>
        <v>59.5</v>
      </c>
      <c r="G1807" s="57" t="str">
        <f>IF(OR(E1807="营业",E1807="装修中"),VLOOKUP(C1807,[2]当前组织架构!C:H,6,0),"")</f>
        <v>江远洋</v>
      </c>
      <c r="H1807" s="57" t="str">
        <f>IF(OR(E1807="营业",E1807="装修中"),VLOOKUP(C1807,[2]当前组织架构!C:H,5,0),"")</f>
        <v>胡肖肖</v>
      </c>
      <c r="I1807" s="58">
        <v>82491.38</v>
      </c>
      <c r="J1807" s="58">
        <v>2402.66</v>
      </c>
      <c r="K1807" s="58">
        <v>80088.72</v>
      </c>
      <c r="L1807" s="58">
        <v>5473.69</v>
      </c>
      <c r="M1807" s="58">
        <v>4523.5</v>
      </c>
      <c r="N1807" s="58">
        <v>5638.29</v>
      </c>
      <c r="O1807" s="58">
        <v>12786.1</v>
      </c>
      <c r="P1807" s="58">
        <v>0</v>
      </c>
      <c r="Q1807" s="58">
        <v>-7.8927721042508203</v>
      </c>
      <c r="R1807" s="58">
        <v>28413.6872278958</v>
      </c>
      <c r="S1807" s="58">
        <v>5731.5080205493896</v>
      </c>
      <c r="T1807" s="58">
        <v>0</v>
      </c>
      <c r="U1807" s="58">
        <v>5913.25</v>
      </c>
      <c r="V1807" s="58">
        <v>40058.445248445103</v>
      </c>
      <c r="W1807" s="58">
        <v>40030.274751554898</v>
      </c>
      <c r="X1807" s="58">
        <v>13716.54</v>
      </c>
      <c r="Y1807" s="58">
        <v>3143.55</v>
      </c>
      <c r="Z1807" s="58">
        <v>712</v>
      </c>
      <c r="AA1807" s="58">
        <v>3649.08</v>
      </c>
      <c r="AB1807" s="58">
        <v>497.36075471698001</v>
      </c>
      <c r="AC1807" s="58">
        <v>0</v>
      </c>
      <c r="AD1807" s="58">
        <v>21718.530754717001</v>
      </c>
      <c r="AE1807" s="58">
        <v>2150.84</v>
      </c>
      <c r="AF1807" s="58">
        <v>100</v>
      </c>
      <c r="AG1807" s="58">
        <v>95.68</v>
      </c>
      <c r="AH1807" s="58">
        <v>198.99</v>
      </c>
      <c r="AI1807" s="58">
        <v>0</v>
      </c>
      <c r="AJ1807" s="58">
        <v>324</v>
      </c>
      <c r="AK1807" s="58">
        <v>44.81</v>
      </c>
      <c r="AL1807" s="58">
        <v>0</v>
      </c>
      <c r="AM1807" s="58">
        <v>443.36</v>
      </c>
      <c r="AN1807" s="58">
        <v>0</v>
      </c>
      <c r="AO1807" s="58">
        <v>306.23</v>
      </c>
      <c r="AP1807" s="58">
        <v>0</v>
      </c>
      <c r="AQ1807" s="58">
        <v>0</v>
      </c>
      <c r="AR1807" s="58">
        <v>0</v>
      </c>
      <c r="AS1807" s="58">
        <v>0</v>
      </c>
      <c r="AT1807" s="58">
        <v>0</v>
      </c>
      <c r="AU1807" s="58">
        <v>0</v>
      </c>
      <c r="AV1807" s="58">
        <v>2006.4657412420399</v>
      </c>
      <c r="AW1807" s="58">
        <v>5670.37574124204</v>
      </c>
      <c r="AX1807" s="58">
        <v>14366.4</v>
      </c>
      <c r="AY1807" s="58">
        <v>3890.9</v>
      </c>
      <c r="AZ1807" s="58">
        <v>18257.3</v>
      </c>
      <c r="BA1807" s="58">
        <v>-5615.9317444041399</v>
      </c>
    </row>
    <row r="1808" spans="1:53">
      <c r="A1808" s="56">
        <v>202410</v>
      </c>
      <c r="B1808" s="56" t="s">
        <v>532</v>
      </c>
      <c r="C1808" s="56" t="s">
        <v>403</v>
      </c>
      <c r="D1808" s="56" t="s">
        <v>435</v>
      </c>
      <c r="E1808" s="62" t="str">
        <f>VLOOKUP(C1808,'[2]2024年门店-截止10.31'!A:C,3,0)</f>
        <v>营业</v>
      </c>
      <c r="F1808" s="63">
        <f>VLOOKUP(C1808,[2]面积!A:B,2,0)</f>
        <v>53.15</v>
      </c>
      <c r="G1808" s="57" t="str">
        <f>IF(OR(E1808="营业",E1808="装修中"),VLOOKUP(C1808,[2]当前组织架构!C:H,6,0),"")</f>
        <v>江远洋</v>
      </c>
      <c r="H1808" s="57" t="str">
        <f>IF(OR(E1808="营业",E1808="装修中"),VLOOKUP(C1808,[2]当前组织架构!C:H,5,0),"")</f>
        <v>郭静</v>
      </c>
      <c r="I1808" s="58">
        <v>89657.8</v>
      </c>
      <c r="J1808" s="58">
        <v>2611.39</v>
      </c>
      <c r="K1808" s="58">
        <v>87046.41</v>
      </c>
      <c r="L1808" s="58">
        <v>5519.92</v>
      </c>
      <c r="M1808" s="58">
        <v>3827.25</v>
      </c>
      <c r="N1808" s="58">
        <v>4507.2</v>
      </c>
      <c r="O1808" s="58">
        <v>12803.13</v>
      </c>
      <c r="P1808" s="58">
        <v>0</v>
      </c>
      <c r="Q1808" s="58">
        <v>-49.7288130707568</v>
      </c>
      <c r="R1808" s="58">
        <v>26607.7711869292</v>
      </c>
      <c r="S1808" s="58">
        <v>9286.9008443435396</v>
      </c>
      <c r="T1808" s="58">
        <v>0</v>
      </c>
      <c r="U1808" s="58">
        <v>3575.79</v>
      </c>
      <c r="V1808" s="58">
        <v>39470.4620312728</v>
      </c>
      <c r="W1808" s="58">
        <v>47575.947968727203</v>
      </c>
      <c r="X1808" s="58">
        <v>15384.32</v>
      </c>
      <c r="Y1808" s="58">
        <v>4038.55</v>
      </c>
      <c r="Z1808" s="58">
        <v>0</v>
      </c>
      <c r="AA1808" s="58">
        <v>3861.52</v>
      </c>
      <c r="AB1808" s="58">
        <v>323.90886792453</v>
      </c>
      <c r="AC1808" s="58">
        <v>0</v>
      </c>
      <c r="AD1808" s="58">
        <v>23608.298867924499</v>
      </c>
      <c r="AE1808" s="58">
        <v>3740.04</v>
      </c>
      <c r="AF1808" s="58">
        <v>0</v>
      </c>
      <c r="AG1808" s="58">
        <v>258.08999999999997</v>
      </c>
      <c r="AH1808" s="58">
        <v>259</v>
      </c>
      <c r="AI1808" s="58">
        <v>1330</v>
      </c>
      <c r="AJ1808" s="58">
        <v>322.02</v>
      </c>
      <c r="AK1808" s="58">
        <v>29.12</v>
      </c>
      <c r="AL1808" s="58">
        <v>0</v>
      </c>
      <c r="AM1808" s="58">
        <v>964.89</v>
      </c>
      <c r="AN1808" s="58">
        <v>452.83</v>
      </c>
      <c r="AO1808" s="58">
        <v>454.62</v>
      </c>
      <c r="AP1808" s="58">
        <v>0</v>
      </c>
      <c r="AQ1808" s="58">
        <v>0</v>
      </c>
      <c r="AR1808" s="58">
        <v>0</v>
      </c>
      <c r="AS1808" s="58">
        <v>0</v>
      </c>
      <c r="AT1808" s="58">
        <v>0</v>
      </c>
      <c r="AU1808" s="58">
        <v>0</v>
      </c>
      <c r="AV1808" s="58">
        <v>1617.5964690048399</v>
      </c>
      <c r="AW1808" s="58">
        <v>9428.2064690048392</v>
      </c>
      <c r="AX1808" s="58">
        <v>18602.5</v>
      </c>
      <c r="AY1808" s="58">
        <v>5117.75</v>
      </c>
      <c r="AZ1808" s="58">
        <v>23720.25</v>
      </c>
      <c r="BA1808" s="58">
        <v>-9180.8073682021295</v>
      </c>
    </row>
    <row r="1809" spans="1:53">
      <c r="A1809" s="56">
        <v>202410</v>
      </c>
      <c r="B1809" s="56" t="s">
        <v>528</v>
      </c>
      <c r="C1809" s="56" t="s">
        <v>395</v>
      </c>
      <c r="D1809" s="56" t="s">
        <v>394</v>
      </c>
      <c r="E1809" s="62" t="str">
        <f>VLOOKUP(C1809,'[2]2024年门店-截止10.31'!A:C,3,0)</f>
        <v>营业</v>
      </c>
      <c r="F1809" s="63">
        <f>VLOOKUP(C1809,[2]面积!A:B,2,0)</f>
        <v>115</v>
      </c>
      <c r="G1809" s="57" t="str">
        <f>IF(OR(E1809="营业",E1809="装修中"),VLOOKUP(C1809,[2]当前组织架构!C:H,6,0),"")</f>
        <v>江远洋</v>
      </c>
      <c r="H1809" s="57" t="str">
        <f>IF(OR(E1809="营业",E1809="装修中"),VLOOKUP(C1809,[2]当前组织架构!C:H,5,0),"")</f>
        <v>胡肖肖</v>
      </c>
      <c r="I1809" s="58">
        <v>72096.62</v>
      </c>
      <c r="J1809" s="58">
        <v>2099.8999999999901</v>
      </c>
      <c r="K1809" s="58">
        <v>69996.72</v>
      </c>
      <c r="L1809" s="58">
        <v>4945.72</v>
      </c>
      <c r="M1809" s="58">
        <v>3536.74</v>
      </c>
      <c r="N1809" s="58">
        <v>2671.39</v>
      </c>
      <c r="O1809" s="58">
        <v>10605.39</v>
      </c>
      <c r="P1809" s="58">
        <v>0</v>
      </c>
      <c r="Q1809" s="58">
        <v>-6.0426170002406101</v>
      </c>
      <c r="R1809" s="58">
        <v>21753.197382999799</v>
      </c>
      <c r="S1809" s="58">
        <v>4631.35981472</v>
      </c>
      <c r="T1809" s="58">
        <v>0</v>
      </c>
      <c r="U1809" s="58">
        <v>4600.87</v>
      </c>
      <c r="V1809" s="58">
        <v>30985.4271977198</v>
      </c>
      <c r="W1809" s="58">
        <v>39011.292802280201</v>
      </c>
      <c r="X1809" s="58">
        <v>17742.98</v>
      </c>
      <c r="Y1809" s="58">
        <v>3295.68</v>
      </c>
      <c r="Z1809" s="58">
        <v>1040</v>
      </c>
      <c r="AA1809" s="58">
        <v>1248.25</v>
      </c>
      <c r="AB1809" s="58">
        <v>1290.69018867925</v>
      </c>
      <c r="AC1809" s="58">
        <v>0</v>
      </c>
      <c r="AD1809" s="58">
        <v>24617.600188679298</v>
      </c>
      <c r="AE1809" s="58">
        <v>2167.4</v>
      </c>
      <c r="AF1809" s="58">
        <v>0</v>
      </c>
      <c r="AG1809" s="58">
        <v>150.1</v>
      </c>
      <c r="AH1809" s="58">
        <v>397.18</v>
      </c>
      <c r="AI1809" s="58">
        <v>0</v>
      </c>
      <c r="AJ1809" s="58">
        <v>539.6</v>
      </c>
      <c r="AK1809" s="58">
        <v>44.81</v>
      </c>
      <c r="AL1809" s="58">
        <v>0</v>
      </c>
      <c r="AM1809" s="58">
        <v>612.02</v>
      </c>
      <c r="AN1809" s="58">
        <v>0</v>
      </c>
      <c r="AO1809" s="58">
        <v>270.18</v>
      </c>
      <c r="AP1809" s="58">
        <v>0</v>
      </c>
      <c r="AQ1809" s="58">
        <v>0</v>
      </c>
      <c r="AR1809" s="58">
        <v>0</v>
      </c>
      <c r="AS1809" s="58">
        <v>0</v>
      </c>
      <c r="AT1809" s="58">
        <v>0</v>
      </c>
      <c r="AU1809" s="58">
        <v>0</v>
      </c>
      <c r="AV1809" s="58">
        <v>2006.4657412420399</v>
      </c>
      <c r="AW1809" s="58">
        <v>6187.7557412420401</v>
      </c>
      <c r="AX1809" s="58">
        <v>12687.4</v>
      </c>
      <c r="AY1809" s="58">
        <v>8074.07</v>
      </c>
      <c r="AZ1809" s="58">
        <v>20761.47</v>
      </c>
      <c r="BA1809" s="58">
        <v>-12555.5331276411</v>
      </c>
    </row>
    <row r="1810" spans="1:53">
      <c r="A1810" s="56">
        <v>202410</v>
      </c>
      <c r="B1810" s="56" t="s">
        <v>531</v>
      </c>
      <c r="C1810" s="56" t="s">
        <v>174</v>
      </c>
      <c r="D1810" s="56" t="s">
        <v>436</v>
      </c>
      <c r="E1810" s="62" t="str">
        <f>VLOOKUP(C1810,'[2]2024年门店-截止10.31'!A:C,3,0)</f>
        <v>营业</v>
      </c>
      <c r="F1810" s="63">
        <f>VLOOKUP(C1810,[2]面积!A:B,2,0)</f>
        <v>57</v>
      </c>
      <c r="G1810" s="57" t="str">
        <f>IF(OR(E1810="营业",E1810="装修中"),VLOOKUP(C1810,[2]当前组织架构!C:H,6,0),"")</f>
        <v>刘佳</v>
      </c>
      <c r="H1810" s="57" t="str">
        <f>IF(OR(E1810="营业",E1810="装修中"),VLOOKUP(C1810,[2]当前组织架构!C:H,5,0),"")</f>
        <v>刘传良</v>
      </c>
      <c r="I1810" s="58">
        <v>237656.6</v>
      </c>
      <c r="J1810" s="58">
        <v>13452.26</v>
      </c>
      <c r="K1810" s="58">
        <v>224204.34</v>
      </c>
      <c r="L1810" s="58">
        <v>12731.68</v>
      </c>
      <c r="M1810" s="58">
        <v>8606.52</v>
      </c>
      <c r="N1810" s="58">
        <v>12206.73</v>
      </c>
      <c r="O1810" s="58">
        <v>28622.63</v>
      </c>
      <c r="P1810" s="58">
        <v>0</v>
      </c>
      <c r="Q1810" s="58">
        <v>-708.79975522806001</v>
      </c>
      <c r="R1810" s="58">
        <v>61458.760244771896</v>
      </c>
      <c r="S1810" s="58">
        <v>14138.2860342898</v>
      </c>
      <c r="T1810" s="58">
        <v>0</v>
      </c>
      <c r="U1810" s="58">
        <v>3853.21</v>
      </c>
      <c r="V1810" s="58">
        <v>79450.256279061694</v>
      </c>
      <c r="W1810" s="58">
        <v>144754.08372093801</v>
      </c>
      <c r="X1810" s="58">
        <v>28318.5</v>
      </c>
      <c r="Y1810" s="58">
        <v>10556.04</v>
      </c>
      <c r="Z1810" s="58">
        <v>1266.72</v>
      </c>
      <c r="AA1810" s="58">
        <v>7126.97</v>
      </c>
      <c r="AB1810" s="58">
        <v>2066.6141509434001</v>
      </c>
      <c r="AC1810" s="58">
        <v>0</v>
      </c>
      <c r="AD1810" s="58">
        <v>49334.844150943398</v>
      </c>
      <c r="AE1810" s="58">
        <v>4745.07</v>
      </c>
      <c r="AF1810" s="58">
        <v>0</v>
      </c>
      <c r="AG1810" s="58">
        <v>1106.25</v>
      </c>
      <c r="AH1810" s="58">
        <v>318.39999999999998</v>
      </c>
      <c r="AI1810" s="58">
        <v>898</v>
      </c>
      <c r="AJ1810" s="58">
        <v>0</v>
      </c>
      <c r="AK1810" s="58">
        <v>34.520000000000003</v>
      </c>
      <c r="AL1810" s="58">
        <v>0</v>
      </c>
      <c r="AM1810" s="58">
        <v>1341.28</v>
      </c>
      <c r="AN1810" s="58">
        <v>132.08000000000001</v>
      </c>
      <c r="AO1810" s="58">
        <v>586.21</v>
      </c>
      <c r="AP1810" s="58">
        <v>0</v>
      </c>
      <c r="AQ1810" s="58">
        <v>0</v>
      </c>
      <c r="AR1810" s="58">
        <v>0</v>
      </c>
      <c r="AS1810" s="58">
        <v>0</v>
      </c>
      <c r="AT1810" s="58">
        <v>0</v>
      </c>
      <c r="AU1810" s="58">
        <v>0</v>
      </c>
      <c r="AV1810" s="58">
        <v>2549.6861999479102</v>
      </c>
      <c r="AW1810" s="58">
        <v>11711.4961999479</v>
      </c>
      <c r="AX1810" s="58">
        <v>40714.285714285703</v>
      </c>
      <c r="AY1810" s="58">
        <v>6727.8301886792497</v>
      </c>
      <c r="AZ1810" s="58">
        <v>47442.115902964899</v>
      </c>
      <c r="BA1810" s="58">
        <v>36265.627467081802</v>
      </c>
    </row>
    <row r="1811" spans="1:53">
      <c r="A1811" s="56">
        <v>202410</v>
      </c>
      <c r="B1811" s="56" t="s">
        <v>528</v>
      </c>
      <c r="C1811" s="56" t="s">
        <v>432</v>
      </c>
      <c r="D1811" s="56" t="s">
        <v>431</v>
      </c>
      <c r="E1811" s="62" t="str">
        <f>VLOOKUP(C1811,'[2]2024年门店-截止10.31'!A:C,3,0)</f>
        <v>营业</v>
      </c>
      <c r="F1811" s="63">
        <f>VLOOKUP(C1811,[2]面积!A:B,2,0)</f>
        <v>82</v>
      </c>
      <c r="G1811" s="57" t="str">
        <f>IF(OR(E1811="营业",E1811="装修中"),VLOOKUP(C1811,[2]当前组织架构!C:H,6,0),"")</f>
        <v>戴斌</v>
      </c>
      <c r="H1811" s="57" t="str">
        <f>IF(OR(E1811="营业",E1811="装修中"),VLOOKUP(C1811,[2]当前组织架构!C:H,5,0),"")</f>
        <v>池甜</v>
      </c>
      <c r="I1811" s="58">
        <v>172479.5</v>
      </c>
      <c r="J1811" s="58">
        <v>5023.6700000000101</v>
      </c>
      <c r="K1811" s="58">
        <v>167455.82999999999</v>
      </c>
      <c r="L1811" s="58">
        <v>9491.94</v>
      </c>
      <c r="M1811" s="58">
        <v>6582.81</v>
      </c>
      <c r="N1811" s="58">
        <v>7325.1</v>
      </c>
      <c r="O1811" s="58">
        <v>20810.900000000001</v>
      </c>
      <c r="P1811" s="58">
        <v>0</v>
      </c>
      <c r="Q1811" s="58">
        <v>-12.277479799082499</v>
      </c>
      <c r="R1811" s="58">
        <v>44198.472520200899</v>
      </c>
      <c r="S1811" s="58">
        <v>9190.2940132732201</v>
      </c>
      <c r="T1811" s="58">
        <v>0</v>
      </c>
      <c r="U1811" s="58">
        <v>5997.56</v>
      </c>
      <c r="V1811" s="58">
        <v>59386.326533474101</v>
      </c>
      <c r="W1811" s="58">
        <v>108069.503466526</v>
      </c>
      <c r="X1811" s="58">
        <v>16235.91</v>
      </c>
      <c r="Y1811" s="58">
        <v>15329.54</v>
      </c>
      <c r="Z1811" s="58">
        <v>949.2</v>
      </c>
      <c r="AA1811" s="58">
        <v>6914.76</v>
      </c>
      <c r="AB1811" s="58">
        <v>538.73132075471995</v>
      </c>
      <c r="AC1811" s="58">
        <v>0</v>
      </c>
      <c r="AD1811" s="58">
        <v>39968.141320754701</v>
      </c>
      <c r="AE1811" s="58">
        <v>4715.12</v>
      </c>
      <c r="AF1811" s="58">
        <v>18.440000000000001</v>
      </c>
      <c r="AG1811" s="58">
        <v>385.35</v>
      </c>
      <c r="AH1811" s="58">
        <v>50</v>
      </c>
      <c r="AI1811" s="58">
        <v>769.91</v>
      </c>
      <c r="AJ1811" s="58">
        <v>0</v>
      </c>
      <c r="AK1811" s="58">
        <v>36.61</v>
      </c>
      <c r="AL1811" s="58">
        <v>0</v>
      </c>
      <c r="AM1811" s="58">
        <v>1413.89</v>
      </c>
      <c r="AN1811" s="58">
        <v>254.72</v>
      </c>
      <c r="AO1811" s="58">
        <v>555.84</v>
      </c>
      <c r="AP1811" s="58">
        <v>0</v>
      </c>
      <c r="AQ1811" s="58">
        <v>0</v>
      </c>
      <c r="AR1811" s="58">
        <v>0</v>
      </c>
      <c r="AS1811" s="58">
        <v>0</v>
      </c>
      <c r="AT1811" s="58">
        <v>0</v>
      </c>
      <c r="AU1811" s="58">
        <v>0</v>
      </c>
      <c r="AV1811" s="58">
        <v>2424.8222368637198</v>
      </c>
      <c r="AW1811" s="58">
        <v>10624.702236863701</v>
      </c>
      <c r="AX1811" s="58">
        <v>18860</v>
      </c>
      <c r="AY1811" s="58">
        <v>7380</v>
      </c>
      <c r="AZ1811" s="58">
        <v>26240</v>
      </c>
      <c r="BA1811" s="58">
        <v>31236.659908907601</v>
      </c>
    </row>
    <row r="1812" spans="1:53">
      <c r="A1812" s="56">
        <v>202410</v>
      </c>
      <c r="B1812" s="56" t="s">
        <v>528</v>
      </c>
      <c r="C1812" s="56" t="s">
        <v>391</v>
      </c>
      <c r="D1812" s="56" t="s">
        <v>390</v>
      </c>
      <c r="E1812" s="62" t="str">
        <f>VLOOKUP(C1812,'[2]2024年门店-截止10.31'!A:C,3,0)</f>
        <v>营业</v>
      </c>
      <c r="F1812" s="63">
        <f>VLOOKUP(C1812,[2]面积!A:B,2,0)</f>
        <v>52.22</v>
      </c>
      <c r="G1812" s="57" t="str">
        <f>IF(OR(E1812="营业",E1812="装修中"),VLOOKUP(C1812,[2]当前组织架构!C:H,6,0),"")</f>
        <v>戴斌</v>
      </c>
      <c r="H1812" s="57" t="str">
        <f>IF(OR(E1812="营业",E1812="装修中"),VLOOKUP(C1812,[2]当前组织架构!C:H,5,0),"")</f>
        <v>王炎根</v>
      </c>
      <c r="I1812" s="58">
        <v>134733.87</v>
      </c>
      <c r="J1812" s="58">
        <v>7626.45</v>
      </c>
      <c r="K1812" s="58">
        <v>127107.42</v>
      </c>
      <c r="L1812" s="58">
        <v>7416.15</v>
      </c>
      <c r="M1812" s="58">
        <v>7295.25</v>
      </c>
      <c r="N1812" s="58">
        <v>5342.41</v>
      </c>
      <c r="O1812" s="58">
        <v>19587.82</v>
      </c>
      <c r="P1812" s="58">
        <v>0</v>
      </c>
      <c r="Q1812" s="58">
        <v>-11.008619205231801</v>
      </c>
      <c r="R1812" s="58">
        <v>39630.621380794801</v>
      </c>
      <c r="S1812" s="58">
        <v>8517.0189333657709</v>
      </c>
      <c r="T1812" s="58">
        <v>0</v>
      </c>
      <c r="U1812" s="58">
        <v>2734.18</v>
      </c>
      <c r="V1812" s="58">
        <v>50881.820314160497</v>
      </c>
      <c r="W1812" s="58">
        <v>76225.599685839494</v>
      </c>
      <c r="X1812" s="58">
        <v>22556.75</v>
      </c>
      <c r="Y1812" s="58">
        <v>8166.38</v>
      </c>
      <c r="Z1812" s="58">
        <v>804.46</v>
      </c>
      <c r="AA1812" s="58">
        <v>5194.2700000000004</v>
      </c>
      <c r="AB1812" s="58">
        <v>1354.7684905660401</v>
      </c>
      <c r="AC1812" s="58">
        <v>0</v>
      </c>
      <c r="AD1812" s="58">
        <v>38076.628490566</v>
      </c>
      <c r="AE1812" s="58">
        <v>2282.54</v>
      </c>
      <c r="AF1812" s="58">
        <v>0</v>
      </c>
      <c r="AG1812" s="58">
        <v>364.99</v>
      </c>
      <c r="AH1812" s="58">
        <v>1075.4000000000001</v>
      </c>
      <c r="AI1812" s="58">
        <v>0</v>
      </c>
      <c r="AJ1812" s="58">
        <v>302.68</v>
      </c>
      <c r="AK1812" s="58">
        <v>39.26</v>
      </c>
      <c r="AL1812" s="58">
        <v>0</v>
      </c>
      <c r="AM1812" s="58">
        <v>1198.6099999999999</v>
      </c>
      <c r="AN1812" s="58">
        <v>349.06</v>
      </c>
      <c r="AO1812" s="58">
        <v>400.75</v>
      </c>
      <c r="AP1812" s="58">
        <v>0</v>
      </c>
      <c r="AQ1812" s="58">
        <v>0</v>
      </c>
      <c r="AR1812" s="58">
        <v>0</v>
      </c>
      <c r="AS1812" s="58">
        <v>0</v>
      </c>
      <c r="AT1812" s="58">
        <v>0</v>
      </c>
      <c r="AU1812" s="58">
        <v>0</v>
      </c>
      <c r="AV1812" s="58">
        <v>1843.8766393794399</v>
      </c>
      <c r="AW1812" s="58">
        <v>7857.1666393794403</v>
      </c>
      <c r="AX1812" s="58">
        <v>19897.142857142899</v>
      </c>
      <c r="AY1812" s="58">
        <v>5527.8962264150896</v>
      </c>
      <c r="AZ1812" s="58">
        <v>25425.039083558</v>
      </c>
      <c r="BA1812" s="58">
        <v>4866.7654723360602</v>
      </c>
    </row>
    <row r="1813" spans="1:53">
      <c r="A1813" s="56">
        <v>202410</v>
      </c>
      <c r="B1813" s="56" t="s">
        <v>528</v>
      </c>
      <c r="C1813" s="56" t="s">
        <v>401</v>
      </c>
      <c r="D1813" s="56" t="s">
        <v>438</v>
      </c>
      <c r="E1813" s="62" t="str">
        <f>VLOOKUP(C1813,'[2]2024年门店-截止10.31'!A:C,3,0)</f>
        <v>营业</v>
      </c>
      <c r="F1813" s="63">
        <f>VLOOKUP(C1813,[2]面积!A:B,2,0)</f>
        <v>66</v>
      </c>
      <c r="G1813" s="57" t="str">
        <f>IF(OR(E1813="营业",E1813="装修中"),VLOOKUP(C1813,[2]当前组织架构!C:H,6,0),"")</f>
        <v>戴斌</v>
      </c>
      <c r="H1813" s="57" t="str">
        <f>IF(OR(E1813="营业",E1813="装修中"),VLOOKUP(C1813,[2]当前组织架构!C:H,5,0),"")</f>
        <v>董婷婷</v>
      </c>
      <c r="I1813" s="58">
        <v>95174.59</v>
      </c>
      <c r="J1813" s="58">
        <v>5387.2399999999898</v>
      </c>
      <c r="K1813" s="58">
        <v>89787.35</v>
      </c>
      <c r="L1813" s="58">
        <v>5146.01</v>
      </c>
      <c r="M1813" s="58">
        <v>3754.84</v>
      </c>
      <c r="N1813" s="58">
        <v>5695.68</v>
      </c>
      <c r="O1813" s="58">
        <v>11683.5</v>
      </c>
      <c r="P1813" s="58">
        <v>0</v>
      </c>
      <c r="Q1813" s="58">
        <v>-7.2980561841697202</v>
      </c>
      <c r="R1813" s="58">
        <v>26272.731943815801</v>
      </c>
      <c r="S1813" s="58">
        <v>5258.1568229046497</v>
      </c>
      <c r="T1813" s="58">
        <v>0</v>
      </c>
      <c r="U1813" s="58">
        <v>1770.52</v>
      </c>
      <c r="V1813" s="58">
        <v>33301.408766720502</v>
      </c>
      <c r="W1813" s="58">
        <v>56485.941233279496</v>
      </c>
      <c r="X1813" s="58">
        <v>21853.32</v>
      </c>
      <c r="Y1813" s="58">
        <v>6862.57</v>
      </c>
      <c r="Z1813" s="58">
        <v>800</v>
      </c>
      <c r="AA1813" s="58">
        <v>4821.3999999999996</v>
      </c>
      <c r="AB1813" s="58">
        <v>1765.4307547169799</v>
      </c>
      <c r="AC1813" s="58">
        <v>0</v>
      </c>
      <c r="AD1813" s="58">
        <v>36102.720754716996</v>
      </c>
      <c r="AE1813" s="58">
        <v>5072.5600000000004</v>
      </c>
      <c r="AF1813" s="58">
        <v>200</v>
      </c>
      <c r="AG1813" s="58">
        <v>162.91</v>
      </c>
      <c r="AH1813" s="58">
        <v>836.27</v>
      </c>
      <c r="AI1813" s="58">
        <v>689</v>
      </c>
      <c r="AJ1813" s="58">
        <v>70.8</v>
      </c>
      <c r="AK1813" s="58">
        <v>25.25</v>
      </c>
      <c r="AL1813" s="58">
        <v>0</v>
      </c>
      <c r="AM1813" s="58">
        <v>882.78</v>
      </c>
      <c r="AN1813" s="58">
        <v>1105.8800000000001</v>
      </c>
      <c r="AO1813" s="58">
        <v>276.54000000000002</v>
      </c>
      <c r="AP1813" s="58">
        <v>0</v>
      </c>
      <c r="AQ1813" s="58">
        <v>0</v>
      </c>
      <c r="AR1813" s="58">
        <v>0</v>
      </c>
      <c r="AS1813" s="58">
        <v>0</v>
      </c>
      <c r="AT1813" s="58">
        <v>0</v>
      </c>
      <c r="AU1813" s="58">
        <v>0</v>
      </c>
      <c r="AV1813" s="58">
        <v>2227.6608417808202</v>
      </c>
      <c r="AW1813" s="58">
        <v>11549.6508417808</v>
      </c>
      <c r="AX1813" s="58">
        <v>17857.190476190499</v>
      </c>
      <c r="AY1813" s="58">
        <v>7037.7358490566003</v>
      </c>
      <c r="AZ1813" s="58">
        <v>24894.926325247099</v>
      </c>
      <c r="BA1813" s="58">
        <v>-16061.356688465399</v>
      </c>
    </row>
    <row r="1814" spans="1:53">
      <c r="A1814" s="56">
        <v>202410</v>
      </c>
      <c r="B1814" s="56" t="s">
        <v>528</v>
      </c>
      <c r="C1814" s="56" t="s">
        <v>411</v>
      </c>
      <c r="D1814" s="56" t="s">
        <v>410</v>
      </c>
      <c r="E1814" s="62" t="str">
        <f>VLOOKUP(C1814,'[2]2024年门店-截止10.31'!A:C,3,0)</f>
        <v>营业</v>
      </c>
      <c r="F1814" s="63">
        <f>VLOOKUP(C1814,[2]面积!A:B,2,0)</f>
        <v>50.47</v>
      </c>
      <c r="G1814" s="57" t="str">
        <f>IF(OR(E1814="营业",E1814="装修中"),VLOOKUP(C1814,[2]当前组织架构!C:H,6,0),"")</f>
        <v>孙军</v>
      </c>
      <c r="H1814" s="57" t="str">
        <f>IF(OR(E1814="营业",E1814="装修中"),VLOOKUP(C1814,[2]当前组织架构!C:H,5,0),"")</f>
        <v>郭洋</v>
      </c>
      <c r="I1814" s="58">
        <v>209534.44</v>
      </c>
      <c r="J1814" s="58">
        <v>11860.44</v>
      </c>
      <c r="K1814" s="58">
        <v>197674</v>
      </c>
      <c r="L1814" s="58">
        <v>11931.26</v>
      </c>
      <c r="M1814" s="58">
        <v>8103.03</v>
      </c>
      <c r="N1814" s="58">
        <v>12430.17</v>
      </c>
      <c r="O1814" s="58">
        <v>24373.14</v>
      </c>
      <c r="P1814" s="58">
        <v>0</v>
      </c>
      <c r="Q1814" s="58">
        <v>-15.784000177068499</v>
      </c>
      <c r="R1814" s="58">
        <v>56821.815999822902</v>
      </c>
      <c r="S1814" s="58">
        <v>11105.2233457167</v>
      </c>
      <c r="T1814" s="58">
        <v>0</v>
      </c>
      <c r="U1814" s="58">
        <v>2685.78</v>
      </c>
      <c r="V1814" s="58">
        <v>70612.819345539698</v>
      </c>
      <c r="W1814" s="58">
        <v>127061.18065446</v>
      </c>
      <c r="X1814" s="58">
        <v>27582.5</v>
      </c>
      <c r="Y1814" s="58">
        <v>10095.92</v>
      </c>
      <c r="Z1814" s="58">
        <v>1432.32</v>
      </c>
      <c r="AA1814" s="58">
        <v>4552.6400000000003</v>
      </c>
      <c r="AB1814" s="58">
        <v>1953.8613207547201</v>
      </c>
      <c r="AC1814" s="58">
        <v>0</v>
      </c>
      <c r="AD1814" s="58">
        <v>45617.2413207547</v>
      </c>
      <c r="AE1814" s="58">
        <v>16978.560000000001</v>
      </c>
      <c r="AF1814" s="58">
        <v>0</v>
      </c>
      <c r="AG1814" s="58">
        <v>453.5</v>
      </c>
      <c r="AH1814" s="58">
        <v>650.66999999999996</v>
      </c>
      <c r="AI1814" s="58">
        <v>125</v>
      </c>
      <c r="AJ1814" s="58">
        <v>95.58</v>
      </c>
      <c r="AK1814" s="58">
        <v>26.11</v>
      </c>
      <c r="AL1814" s="58">
        <v>0</v>
      </c>
      <c r="AM1814" s="58">
        <v>1710.68</v>
      </c>
      <c r="AN1814" s="58">
        <v>1122.3800000000001</v>
      </c>
      <c r="AO1814" s="58">
        <v>680.48</v>
      </c>
      <c r="AP1814" s="58">
        <v>0</v>
      </c>
      <c r="AQ1814" s="58">
        <v>257.39999999999998</v>
      </c>
      <c r="AR1814" s="58">
        <v>0</v>
      </c>
      <c r="AS1814" s="58">
        <v>0</v>
      </c>
      <c r="AT1814" s="58">
        <v>0</v>
      </c>
      <c r="AU1814" s="58">
        <v>0</v>
      </c>
      <c r="AV1814" s="58">
        <v>1711.4248873578799</v>
      </c>
      <c r="AW1814" s="58">
        <v>23811.784887357899</v>
      </c>
      <c r="AX1814" s="58">
        <v>31433.333333333299</v>
      </c>
      <c r="AY1814" s="58">
        <v>3408.4905660377399</v>
      </c>
      <c r="AZ1814" s="58">
        <v>34841.823899370997</v>
      </c>
      <c r="BA1814" s="58">
        <v>22790.330546976398</v>
      </c>
    </row>
    <row r="1815" spans="1:53">
      <c r="A1815" s="56">
        <v>202410</v>
      </c>
      <c r="B1815" s="56" t="s">
        <v>528</v>
      </c>
      <c r="C1815" s="56" t="s">
        <v>399</v>
      </c>
      <c r="D1815" s="56" t="s">
        <v>437</v>
      </c>
      <c r="E1815" s="62" t="str">
        <f>VLOOKUP(C1815,'[2]2024年门店-截止10.31'!A:C,3,0)</f>
        <v>营业</v>
      </c>
      <c r="F1815" s="63">
        <f>VLOOKUP(C1815,[2]面积!A:B,2,0)</f>
        <v>49</v>
      </c>
      <c r="G1815" s="57" t="str">
        <f>IF(OR(E1815="营业",E1815="装修中"),VLOOKUP(C1815,[2]当前组织架构!C:H,6,0),"")</f>
        <v>戴斌</v>
      </c>
      <c r="H1815" s="57" t="str">
        <f>IF(OR(E1815="营业",E1815="装修中"),VLOOKUP(C1815,[2]当前组织架构!C:H,5,0),"")</f>
        <v>王炎根</v>
      </c>
      <c r="I1815" s="58">
        <v>135692.13</v>
      </c>
      <c r="J1815" s="58">
        <v>7680.69</v>
      </c>
      <c r="K1815" s="58">
        <v>128011.44</v>
      </c>
      <c r="L1815" s="58">
        <v>7164.61</v>
      </c>
      <c r="M1815" s="58">
        <v>7037.1</v>
      </c>
      <c r="N1815" s="58">
        <v>7239.84</v>
      </c>
      <c r="O1815" s="58">
        <v>19084.97</v>
      </c>
      <c r="P1815" s="58">
        <v>0</v>
      </c>
      <c r="Q1815" s="58">
        <v>-11.2543562510727</v>
      </c>
      <c r="R1815" s="58">
        <v>40515.265643748899</v>
      </c>
      <c r="S1815" s="58">
        <v>8426.91367277479</v>
      </c>
      <c r="T1815" s="58">
        <v>0</v>
      </c>
      <c r="U1815" s="58">
        <v>2945.39</v>
      </c>
      <c r="V1815" s="58">
        <v>51887.569316523703</v>
      </c>
      <c r="W1815" s="58">
        <v>76123.8706834763</v>
      </c>
      <c r="X1815" s="58">
        <v>22269.75</v>
      </c>
      <c r="Y1815" s="58">
        <v>8719.7900000000009</v>
      </c>
      <c r="Z1815" s="58">
        <v>635.1</v>
      </c>
      <c r="AA1815" s="58">
        <v>3582.26</v>
      </c>
      <c r="AB1815" s="58">
        <v>949.5</v>
      </c>
      <c r="AC1815" s="58">
        <v>0</v>
      </c>
      <c r="AD1815" s="58">
        <v>36156.400000000001</v>
      </c>
      <c r="AE1815" s="58">
        <v>0</v>
      </c>
      <c r="AF1815" s="58">
        <v>0</v>
      </c>
      <c r="AG1815" s="58">
        <v>257.8</v>
      </c>
      <c r="AH1815" s="58">
        <v>469</v>
      </c>
      <c r="AI1815" s="58">
        <v>620</v>
      </c>
      <c r="AJ1815" s="58">
        <v>0</v>
      </c>
      <c r="AK1815" s="58">
        <v>25.49</v>
      </c>
      <c r="AL1815" s="58">
        <v>0</v>
      </c>
      <c r="AM1815" s="58">
        <v>1188.9100000000001</v>
      </c>
      <c r="AN1815" s="58">
        <v>216.98</v>
      </c>
      <c r="AO1815" s="58">
        <v>706.55</v>
      </c>
      <c r="AP1815" s="58">
        <v>0</v>
      </c>
      <c r="AQ1815" s="58">
        <v>96</v>
      </c>
      <c r="AR1815" s="58">
        <v>0</v>
      </c>
      <c r="AS1815" s="58">
        <v>0</v>
      </c>
      <c r="AT1815" s="58">
        <v>0</v>
      </c>
      <c r="AU1815" s="58">
        <v>0</v>
      </c>
      <c r="AV1815" s="58">
        <v>1843.8766393794399</v>
      </c>
      <c r="AW1815" s="58">
        <v>5424.6066393794399</v>
      </c>
      <c r="AX1815" s="58">
        <v>7956.6666666666697</v>
      </c>
      <c r="AY1815" s="58">
        <v>3004.71698113208</v>
      </c>
      <c r="AZ1815" s="58">
        <v>10961.383647798701</v>
      </c>
      <c r="BA1815" s="58">
        <v>23581.480396298099</v>
      </c>
    </row>
    <row r="1816" spans="1:53">
      <c r="A1816" s="56">
        <v>202410</v>
      </c>
      <c r="B1816" s="56" t="s">
        <v>528</v>
      </c>
      <c r="C1816" s="56" t="s">
        <v>408</v>
      </c>
      <c r="D1816" s="56" t="s">
        <v>407</v>
      </c>
      <c r="E1816" s="62" t="str">
        <f>VLOOKUP(C1816,'[2]2024年门店-截止10.31'!A:C,3,0)</f>
        <v>营业</v>
      </c>
      <c r="F1816" s="63">
        <f>VLOOKUP(C1816,[2]面积!A:B,2,0)</f>
        <v>68.900000000000006</v>
      </c>
      <c r="G1816" s="57" t="str">
        <f>IF(OR(E1816="营业",E1816="装修中"),VLOOKUP(C1816,[2]当前组织架构!C:H,6,0),"")</f>
        <v>孙军</v>
      </c>
      <c r="H1816" s="57" t="str">
        <f>IF(OR(E1816="营业",E1816="装修中"),VLOOKUP(C1816,[2]当前组织架构!C:H,5,0),"")</f>
        <v>郭洋</v>
      </c>
      <c r="I1816" s="58">
        <v>190962.28</v>
      </c>
      <c r="J1816" s="58">
        <v>10809.19</v>
      </c>
      <c r="K1816" s="58">
        <v>180153.09</v>
      </c>
      <c r="L1816" s="58">
        <v>10950.4</v>
      </c>
      <c r="M1816" s="58">
        <v>8529.86</v>
      </c>
      <c r="N1816" s="58">
        <v>8131.35</v>
      </c>
      <c r="O1816" s="58">
        <v>23492.63</v>
      </c>
      <c r="P1816" s="58">
        <v>0</v>
      </c>
      <c r="Q1816" s="58">
        <v>-14.1918260660012</v>
      </c>
      <c r="R1816" s="58">
        <v>51090.048173934003</v>
      </c>
      <c r="S1816" s="58">
        <v>10455.4036993316</v>
      </c>
      <c r="T1816" s="58">
        <v>0</v>
      </c>
      <c r="U1816" s="58">
        <v>2868.98</v>
      </c>
      <c r="V1816" s="58">
        <v>64414.431873265603</v>
      </c>
      <c r="W1816" s="58">
        <v>115738.65812673399</v>
      </c>
      <c r="X1816" s="58">
        <v>27763.62</v>
      </c>
      <c r="Y1816" s="58">
        <v>12036.67</v>
      </c>
      <c r="Z1816" s="58">
        <v>1569.27</v>
      </c>
      <c r="AA1816" s="58">
        <v>4465.6400000000003</v>
      </c>
      <c r="AB1816" s="58">
        <v>832.46754716981002</v>
      </c>
      <c r="AC1816" s="58">
        <v>0</v>
      </c>
      <c r="AD1816" s="58">
        <v>46667.667547169804</v>
      </c>
      <c r="AE1816" s="58">
        <v>3000</v>
      </c>
      <c r="AF1816" s="58">
        <v>0</v>
      </c>
      <c r="AG1816" s="58">
        <v>266.79000000000002</v>
      </c>
      <c r="AH1816" s="58">
        <v>622.33000000000004</v>
      </c>
      <c r="AI1816" s="58">
        <v>200</v>
      </c>
      <c r="AJ1816" s="58">
        <v>166.38</v>
      </c>
      <c r="AK1816" s="58">
        <v>0</v>
      </c>
      <c r="AL1816" s="58">
        <v>0</v>
      </c>
      <c r="AM1816" s="58">
        <v>4815.04</v>
      </c>
      <c r="AN1816" s="58">
        <v>309.77999999999997</v>
      </c>
      <c r="AO1816" s="58">
        <v>515.35</v>
      </c>
      <c r="AP1816" s="58">
        <v>0</v>
      </c>
      <c r="AQ1816" s="58">
        <v>0</v>
      </c>
      <c r="AR1816" s="58">
        <v>0</v>
      </c>
      <c r="AS1816" s="58">
        <v>0</v>
      </c>
      <c r="AT1816" s="58">
        <v>0</v>
      </c>
      <c r="AU1816" s="58">
        <v>0</v>
      </c>
      <c r="AV1816" s="58">
        <v>1711.4248873578799</v>
      </c>
      <c r="AW1816" s="58">
        <v>11607.0948873579</v>
      </c>
      <c r="AX1816" s="58">
        <v>25810.161904761899</v>
      </c>
      <c r="AY1816" s="58">
        <v>4768.0188679245302</v>
      </c>
      <c r="AZ1816" s="58">
        <v>30578.180772686399</v>
      </c>
      <c r="BA1816" s="58">
        <v>26885.714919519902</v>
      </c>
    </row>
    <row r="1817" spans="1:53">
      <c r="A1817" s="56">
        <v>202410</v>
      </c>
      <c r="B1817" s="56" t="s">
        <v>532</v>
      </c>
      <c r="C1817" s="56" t="s">
        <v>440</v>
      </c>
      <c r="D1817" s="56" t="s">
        <v>439</v>
      </c>
      <c r="E1817" s="62" t="str">
        <f>VLOOKUP(C1817,'[2]2024年门店-截止10.31'!A:C,3,0)</f>
        <v>营业</v>
      </c>
      <c r="F1817" s="63">
        <f>VLOOKUP(C1817,[2]面积!A:B,2,0)</f>
        <v>205</v>
      </c>
      <c r="G1817" s="57" t="str">
        <f>IF(OR(E1817="营业",E1817="装修中"),VLOOKUP(C1817,[2]当前组织架构!C:H,6,0),"")</f>
        <v>江远洋</v>
      </c>
      <c r="H1817" s="57" t="str">
        <f>IF(OR(E1817="营业",E1817="装修中"),VLOOKUP(C1817,[2]当前组织架构!C:H,5,0),"")</f>
        <v>郭静</v>
      </c>
      <c r="I1817" s="58">
        <v>204595.17</v>
      </c>
      <c r="J1817" s="58">
        <v>5959.0800000000199</v>
      </c>
      <c r="K1817" s="58">
        <v>198636.09</v>
      </c>
      <c r="L1817" s="58">
        <v>11924.64</v>
      </c>
      <c r="M1817" s="58">
        <v>8954.76</v>
      </c>
      <c r="N1817" s="58">
        <v>7251.99</v>
      </c>
      <c r="O1817" s="58">
        <v>26339.16</v>
      </c>
      <c r="P1817" s="58">
        <v>0</v>
      </c>
      <c r="Q1817" s="58">
        <v>-101.61327201768</v>
      </c>
      <c r="R1817" s="58">
        <v>54368.936727982298</v>
      </c>
      <c r="S1817" s="58">
        <v>19059.633204132901</v>
      </c>
      <c r="T1817" s="58">
        <v>0</v>
      </c>
      <c r="U1817" s="58">
        <v>1100.92</v>
      </c>
      <c r="V1817" s="58">
        <v>74529.489932115204</v>
      </c>
      <c r="W1817" s="58">
        <v>124106.600067885</v>
      </c>
      <c r="X1817" s="58">
        <v>25181.42</v>
      </c>
      <c r="Y1817" s="58">
        <v>8760.66</v>
      </c>
      <c r="Z1817" s="58">
        <v>0</v>
      </c>
      <c r="AA1817" s="58">
        <v>5527.72</v>
      </c>
      <c r="AB1817" s="58">
        <v>484.60113207546999</v>
      </c>
      <c r="AC1817" s="58">
        <v>0</v>
      </c>
      <c r="AD1817" s="58">
        <v>39954.401132075502</v>
      </c>
      <c r="AE1817" s="58">
        <v>1292.24</v>
      </c>
      <c r="AF1817" s="58">
        <v>0</v>
      </c>
      <c r="AG1817" s="58">
        <v>353.79</v>
      </c>
      <c r="AH1817" s="58">
        <v>0</v>
      </c>
      <c r="AI1817" s="58">
        <v>0</v>
      </c>
      <c r="AJ1817" s="58">
        <v>460.06</v>
      </c>
      <c r="AK1817" s="58">
        <v>0</v>
      </c>
      <c r="AL1817" s="58">
        <v>0</v>
      </c>
      <c r="AM1817" s="58">
        <v>4794.24</v>
      </c>
      <c r="AN1817" s="58">
        <v>427.17</v>
      </c>
      <c r="AO1817" s="58">
        <v>926.14</v>
      </c>
      <c r="AP1817" s="58">
        <v>0</v>
      </c>
      <c r="AQ1817" s="58">
        <v>75.47</v>
      </c>
      <c r="AR1817" s="58">
        <v>0</v>
      </c>
      <c r="AS1817" s="58">
        <v>0</v>
      </c>
      <c r="AT1817" s="58">
        <v>0</v>
      </c>
      <c r="AU1817" s="58">
        <v>0</v>
      </c>
      <c r="AV1817" s="58">
        <v>1617.5964690048399</v>
      </c>
      <c r="AW1817" s="58">
        <v>9946.7064690048392</v>
      </c>
      <c r="AX1817" s="58">
        <v>50981.99</v>
      </c>
      <c r="AY1817" s="58">
        <v>25126.37</v>
      </c>
      <c r="AZ1817" s="58">
        <v>76108.36</v>
      </c>
      <c r="BA1817" s="58">
        <v>-1902.86753319536</v>
      </c>
    </row>
    <row r="1818" spans="1:53">
      <c r="A1818" s="56">
        <v>202410</v>
      </c>
      <c r="B1818" s="56" t="s">
        <v>528</v>
      </c>
      <c r="C1818" s="56" t="s">
        <v>406</v>
      </c>
      <c r="D1818" s="56" t="s">
        <v>400</v>
      </c>
      <c r="E1818" s="62" t="str">
        <f>VLOOKUP(C1818,'[2]2024年门店-截止10.31'!A:C,3,0)</f>
        <v>营业</v>
      </c>
      <c r="F1818" s="63">
        <f>VLOOKUP(C1818,[2]面积!A:B,2,0)</f>
        <v>63</v>
      </c>
      <c r="G1818" s="57" t="str">
        <f>IF(OR(E1818="营业",E1818="装修中"),VLOOKUP(C1818,[2]当前组织架构!C:H,6,0),"")</f>
        <v>孙军</v>
      </c>
      <c r="H1818" s="57" t="str">
        <f>IF(OR(E1818="营业",E1818="装修中"),VLOOKUP(C1818,[2]当前组织架构!C:H,5,0),"")</f>
        <v>郭洋</v>
      </c>
      <c r="I1818" s="58">
        <v>109896.19</v>
      </c>
      <c r="J1818" s="58">
        <v>6220.54000000001</v>
      </c>
      <c r="K1818" s="58">
        <v>103675.65</v>
      </c>
      <c r="L1818" s="58">
        <v>5075.08</v>
      </c>
      <c r="M1818" s="58">
        <v>4691.95</v>
      </c>
      <c r="N1818" s="58">
        <v>4931.9399999999996</v>
      </c>
      <c r="O1818" s="58">
        <v>12118.78</v>
      </c>
      <c r="P1818" s="58">
        <v>0</v>
      </c>
      <c r="Q1818" s="58">
        <v>-7.4473829075924796</v>
      </c>
      <c r="R1818" s="58">
        <v>26810.302617092399</v>
      </c>
      <c r="S1818" s="58">
        <v>5424.2348866754101</v>
      </c>
      <c r="T1818" s="58">
        <v>0</v>
      </c>
      <c r="U1818" s="58">
        <v>2767.78</v>
      </c>
      <c r="V1818" s="58">
        <v>35002.317503767801</v>
      </c>
      <c r="W1818" s="58">
        <v>68673.332496232193</v>
      </c>
      <c r="X1818" s="58">
        <v>18453</v>
      </c>
      <c r="Y1818" s="58">
        <v>12674.81</v>
      </c>
      <c r="Z1818" s="58">
        <v>1434.73</v>
      </c>
      <c r="AA1818" s="58">
        <v>4444.6400000000003</v>
      </c>
      <c r="AB1818" s="58">
        <v>954.55452830188995</v>
      </c>
      <c r="AC1818" s="58">
        <v>0</v>
      </c>
      <c r="AD1818" s="58">
        <v>37961.734528301902</v>
      </c>
      <c r="AE1818" s="58">
        <v>3570.23</v>
      </c>
      <c r="AF1818" s="58">
        <v>0</v>
      </c>
      <c r="AG1818" s="58">
        <v>202.33</v>
      </c>
      <c r="AH1818" s="58">
        <v>423.47</v>
      </c>
      <c r="AI1818" s="58">
        <v>1430</v>
      </c>
      <c r="AJ1818" s="58">
        <v>70.8</v>
      </c>
      <c r="AK1818" s="58">
        <v>0</v>
      </c>
      <c r="AL1818" s="58">
        <v>0</v>
      </c>
      <c r="AM1818" s="58">
        <v>5296.56</v>
      </c>
      <c r="AN1818" s="58">
        <v>999.76</v>
      </c>
      <c r="AO1818" s="58">
        <v>256.60000000000002</v>
      </c>
      <c r="AP1818" s="58">
        <v>500</v>
      </c>
      <c r="AQ1818" s="58">
        <v>0</v>
      </c>
      <c r="AR1818" s="58">
        <v>0</v>
      </c>
      <c r="AS1818" s="58">
        <v>0</v>
      </c>
      <c r="AT1818" s="58">
        <v>0</v>
      </c>
      <c r="AU1818" s="58">
        <v>0</v>
      </c>
      <c r="AV1818" s="58">
        <v>1711.4248873578799</v>
      </c>
      <c r="AW1818" s="58">
        <v>14461.1748873579</v>
      </c>
      <c r="AX1818" s="58">
        <v>10376.828571428599</v>
      </c>
      <c r="AY1818" s="58">
        <v>4651.0377358490596</v>
      </c>
      <c r="AZ1818" s="58">
        <v>15027.8663072777</v>
      </c>
      <c r="BA1818" s="58">
        <v>1222.55677329473</v>
      </c>
    </row>
    <row r="1819" spans="1:53">
      <c r="A1819" s="56">
        <v>202410</v>
      </c>
      <c r="B1819" s="56" t="s">
        <v>528</v>
      </c>
      <c r="C1819" s="56" t="s">
        <v>136</v>
      </c>
      <c r="D1819" s="56" t="s">
        <v>409</v>
      </c>
      <c r="E1819" s="62" t="str">
        <f>VLOOKUP(C1819,'[2]2024年门店-截止10.31'!A:C,3,0)</f>
        <v>营业</v>
      </c>
      <c r="F1819" s="63">
        <f>VLOOKUP(C1819,[2]面积!A:B,2,0)</f>
        <v>52.11</v>
      </c>
      <c r="G1819" s="57" t="str">
        <f>IF(OR(E1819="营业",E1819="装修中"),VLOOKUP(C1819,[2]当前组织架构!C:H,6,0),"")</f>
        <v>孙军</v>
      </c>
      <c r="H1819" s="57" t="str">
        <f>IF(OR(E1819="营业",E1819="装修中"),VLOOKUP(C1819,[2]当前组织架构!C:H,5,0),"")</f>
        <v>殷艳花</v>
      </c>
      <c r="I1819" s="58">
        <v>156184.34</v>
      </c>
      <c r="J1819" s="58">
        <v>8840.6200000000008</v>
      </c>
      <c r="K1819" s="58">
        <v>147343.72</v>
      </c>
      <c r="L1819" s="58">
        <v>9530.14</v>
      </c>
      <c r="M1819" s="58">
        <v>5757.26</v>
      </c>
      <c r="N1819" s="58">
        <v>9434.0499999999993</v>
      </c>
      <c r="O1819" s="58">
        <v>18872.080000000002</v>
      </c>
      <c r="P1819" s="58">
        <v>0</v>
      </c>
      <c r="Q1819" s="58">
        <v>-12.1060756477937</v>
      </c>
      <c r="R1819" s="58">
        <v>43581.423924352202</v>
      </c>
      <c r="S1819" s="58">
        <v>8570.6680171985208</v>
      </c>
      <c r="T1819" s="58">
        <v>0</v>
      </c>
      <c r="U1819" s="58">
        <v>2687.66</v>
      </c>
      <c r="V1819" s="58">
        <v>54839.751941550698</v>
      </c>
      <c r="W1819" s="58">
        <v>92503.968058449303</v>
      </c>
      <c r="X1819" s="58">
        <v>24085</v>
      </c>
      <c r="Y1819" s="58">
        <v>10362.280000000001</v>
      </c>
      <c r="Z1819" s="58">
        <v>1601.09</v>
      </c>
      <c r="AA1819" s="58">
        <v>6456.46</v>
      </c>
      <c r="AB1819" s="58">
        <v>1962.34358490566</v>
      </c>
      <c r="AC1819" s="58">
        <v>0</v>
      </c>
      <c r="AD1819" s="58">
        <v>44467.1735849057</v>
      </c>
      <c r="AE1819" s="58">
        <v>4500</v>
      </c>
      <c r="AF1819" s="58">
        <v>0</v>
      </c>
      <c r="AG1819" s="58">
        <v>603.14</v>
      </c>
      <c r="AH1819" s="58">
        <v>566</v>
      </c>
      <c r="AI1819" s="58">
        <v>0</v>
      </c>
      <c r="AJ1819" s="58">
        <v>171.69</v>
      </c>
      <c r="AK1819" s="58">
        <v>0</v>
      </c>
      <c r="AL1819" s="58">
        <v>0</v>
      </c>
      <c r="AM1819" s="58">
        <v>3195.52</v>
      </c>
      <c r="AN1819" s="58">
        <v>20.45</v>
      </c>
      <c r="AO1819" s="58">
        <v>458.18</v>
      </c>
      <c r="AP1819" s="58">
        <v>0</v>
      </c>
      <c r="AQ1819" s="58">
        <v>0</v>
      </c>
      <c r="AR1819" s="58">
        <v>0</v>
      </c>
      <c r="AS1819" s="58">
        <v>0</v>
      </c>
      <c r="AT1819" s="58">
        <v>0</v>
      </c>
      <c r="AU1819" s="58">
        <v>0</v>
      </c>
      <c r="AV1819" s="58">
        <v>2534.3709790020898</v>
      </c>
      <c r="AW1819" s="58">
        <v>12049.3509790021</v>
      </c>
      <c r="AX1819" s="58">
        <v>17697.647619047599</v>
      </c>
      <c r="AY1819" s="58">
        <v>2529.0566037735798</v>
      </c>
      <c r="AZ1819" s="58">
        <v>20226.704222821201</v>
      </c>
      <c r="BA1819" s="58">
        <v>15760.7392717203</v>
      </c>
    </row>
    <row r="1820" spans="1:53">
      <c r="A1820" s="56">
        <v>202410</v>
      </c>
      <c r="B1820" s="56" t="s">
        <v>531</v>
      </c>
      <c r="C1820" s="56" t="s">
        <v>413</v>
      </c>
      <c r="D1820" s="56" t="s">
        <v>412</v>
      </c>
      <c r="E1820" s="62" t="str">
        <f>VLOOKUP(C1820,'[2]2024年门店-截止10.31'!A:C,3,0)</f>
        <v>营业</v>
      </c>
      <c r="F1820" s="63">
        <f>VLOOKUP(C1820,[2]面积!A:B,2,0)</f>
        <v>62</v>
      </c>
      <c r="G1820" s="57" t="str">
        <f>IF(OR(E1820="营业",E1820="装修中"),VLOOKUP(C1820,[2]当前组织架构!C:H,6,0),"")</f>
        <v>刘佳</v>
      </c>
      <c r="H1820" s="57" t="str">
        <f>IF(OR(E1820="营业",E1820="装修中"),VLOOKUP(C1820,[2]当前组织架构!C:H,5,0),"")</f>
        <v>袁春福</v>
      </c>
      <c r="I1820" s="58">
        <v>169347.76</v>
      </c>
      <c r="J1820" s="58">
        <v>4932.46000000002</v>
      </c>
      <c r="K1820" s="58">
        <v>164415.29999999999</v>
      </c>
      <c r="L1820" s="58">
        <v>7450.29</v>
      </c>
      <c r="M1820" s="58">
        <v>7959.72</v>
      </c>
      <c r="N1820" s="58">
        <v>7604.11</v>
      </c>
      <c r="O1820" s="58">
        <v>21435.19</v>
      </c>
      <c r="P1820" s="58">
        <v>0</v>
      </c>
      <c r="Q1820" s="58">
        <v>-506.78617671428901</v>
      </c>
      <c r="R1820" s="58">
        <v>43942.523823285701</v>
      </c>
      <c r="S1820" s="58">
        <v>10413.6689563575</v>
      </c>
      <c r="T1820" s="58">
        <v>0</v>
      </c>
      <c r="U1820" s="58">
        <v>7551.24</v>
      </c>
      <c r="V1820" s="58">
        <v>61907.432779643197</v>
      </c>
      <c r="W1820" s="58">
        <v>102507.867220357</v>
      </c>
      <c r="X1820" s="58">
        <v>19506.39</v>
      </c>
      <c r="Y1820" s="58">
        <v>13344.1</v>
      </c>
      <c r="Z1820" s="58">
        <v>1029.6600000000001</v>
      </c>
      <c r="AA1820" s="58">
        <v>7840.36</v>
      </c>
      <c r="AB1820" s="58">
        <v>581.90037735849</v>
      </c>
      <c r="AC1820" s="58">
        <v>0</v>
      </c>
      <c r="AD1820" s="58">
        <v>42302.410377358501</v>
      </c>
      <c r="AE1820" s="58">
        <v>547.95000000000005</v>
      </c>
      <c r="AF1820" s="58">
        <v>400</v>
      </c>
      <c r="AG1820" s="58">
        <v>343.3</v>
      </c>
      <c r="AH1820" s="58">
        <v>231</v>
      </c>
      <c r="AI1820" s="58">
        <v>150</v>
      </c>
      <c r="AJ1820" s="58">
        <v>78</v>
      </c>
      <c r="AK1820" s="58">
        <v>0</v>
      </c>
      <c r="AL1820" s="58">
        <v>0</v>
      </c>
      <c r="AM1820" s="58">
        <v>990.22</v>
      </c>
      <c r="AN1820" s="58">
        <v>0</v>
      </c>
      <c r="AO1820" s="58">
        <v>701.2</v>
      </c>
      <c r="AP1820" s="58">
        <v>0</v>
      </c>
      <c r="AQ1820" s="58">
        <v>300</v>
      </c>
      <c r="AR1820" s="58">
        <v>0</v>
      </c>
      <c r="AS1820" s="58">
        <v>0</v>
      </c>
      <c r="AT1820" s="58">
        <v>0</v>
      </c>
      <c r="AU1820" s="58">
        <v>0</v>
      </c>
      <c r="AV1820" s="58">
        <v>1853.8305395705499</v>
      </c>
      <c r="AW1820" s="58">
        <v>5595.5005395705502</v>
      </c>
      <c r="AX1820" s="58">
        <v>26660</v>
      </c>
      <c r="AY1820" s="58">
        <v>5100</v>
      </c>
      <c r="AZ1820" s="58">
        <v>31760</v>
      </c>
      <c r="BA1820" s="58">
        <v>22849.956303427902</v>
      </c>
    </row>
    <row r="1821" spans="1:53">
      <c r="A1821" s="56">
        <v>202410</v>
      </c>
      <c r="B1821" s="56" t="s">
        <v>528</v>
      </c>
      <c r="C1821" s="56" t="s">
        <v>405</v>
      </c>
      <c r="D1821" s="56" t="s">
        <v>398</v>
      </c>
      <c r="E1821" s="62" t="str">
        <f>VLOOKUP(C1821,'[2]2024年门店-截止10.31'!A:C,3,0)</f>
        <v>营业</v>
      </c>
      <c r="F1821" s="63">
        <f>VLOOKUP(C1821,[2]面积!A:B,2,0)</f>
        <v>57.8</v>
      </c>
      <c r="G1821" s="57" t="str">
        <f>IF(OR(E1821="营业",E1821="装修中"),VLOOKUP(C1821,[2]当前组织架构!C:H,6,0),"")</f>
        <v>刘佳</v>
      </c>
      <c r="H1821" s="57" t="str">
        <f>IF(OR(E1821="营业",E1821="装修中"),VLOOKUP(C1821,[2]当前组织架构!C:H,5,0),"")</f>
        <v>袁春福</v>
      </c>
      <c r="I1821" s="58">
        <v>136316.10999999999</v>
      </c>
      <c r="J1821" s="58">
        <v>3970.37</v>
      </c>
      <c r="K1821" s="58">
        <v>132345.74</v>
      </c>
      <c r="L1821" s="58">
        <v>6863.36</v>
      </c>
      <c r="M1821" s="58">
        <v>5553.48</v>
      </c>
      <c r="N1821" s="58">
        <v>4922.9799999999996</v>
      </c>
      <c r="O1821" s="58">
        <v>17288.28</v>
      </c>
      <c r="P1821" s="58">
        <v>0</v>
      </c>
      <c r="Q1821" s="58">
        <v>-9.6163444010926806</v>
      </c>
      <c r="R1821" s="58">
        <v>34618.483655598902</v>
      </c>
      <c r="S1821" s="58">
        <v>7492.8463832077196</v>
      </c>
      <c r="T1821" s="58">
        <v>57.17</v>
      </c>
      <c r="U1821" s="58">
        <v>4753.72</v>
      </c>
      <c r="V1821" s="58">
        <v>46922.220038806598</v>
      </c>
      <c r="W1821" s="58">
        <v>85423.519961193393</v>
      </c>
      <c r="X1821" s="58">
        <v>20578.560000000001</v>
      </c>
      <c r="Y1821" s="58">
        <v>8595.7900000000009</v>
      </c>
      <c r="Z1821" s="58">
        <v>433.61</v>
      </c>
      <c r="AA1821" s="58">
        <v>6456.65</v>
      </c>
      <c r="AB1821" s="58">
        <v>1647.7754716981101</v>
      </c>
      <c r="AC1821" s="58">
        <v>0</v>
      </c>
      <c r="AD1821" s="58">
        <v>37712.3854716981</v>
      </c>
      <c r="AE1821" s="58">
        <v>3657.56</v>
      </c>
      <c r="AF1821" s="58">
        <v>0</v>
      </c>
      <c r="AG1821" s="58">
        <v>694.56</v>
      </c>
      <c r="AH1821" s="58">
        <v>50</v>
      </c>
      <c r="AI1821" s="58">
        <v>256.02999999999997</v>
      </c>
      <c r="AJ1821" s="58">
        <v>100.89</v>
      </c>
      <c r="AK1821" s="58">
        <v>0</v>
      </c>
      <c r="AL1821" s="58">
        <v>0</v>
      </c>
      <c r="AM1821" s="58">
        <v>3398.46</v>
      </c>
      <c r="AN1821" s="58">
        <v>216.98</v>
      </c>
      <c r="AO1821" s="58">
        <v>216.81</v>
      </c>
      <c r="AP1821" s="58">
        <v>0</v>
      </c>
      <c r="AQ1821" s="58">
        <v>0</v>
      </c>
      <c r="AR1821" s="58">
        <v>0</v>
      </c>
      <c r="AS1821" s="58">
        <v>0</v>
      </c>
      <c r="AT1821" s="58">
        <v>0</v>
      </c>
      <c r="AU1821" s="58">
        <v>0</v>
      </c>
      <c r="AV1821" s="58">
        <v>1875.7054540906499</v>
      </c>
      <c r="AW1821" s="58">
        <v>10466.9954540906</v>
      </c>
      <c r="AX1821" s="58">
        <v>24511.82</v>
      </c>
      <c r="AY1821" s="58">
        <v>4479.5</v>
      </c>
      <c r="AZ1821" s="58">
        <v>28991.32</v>
      </c>
      <c r="BA1821" s="58">
        <v>8252.8190354046892</v>
      </c>
    </row>
    <row r="1822" spans="1:53">
      <c r="A1822" s="56">
        <v>202410</v>
      </c>
      <c r="B1822" s="56" t="s">
        <v>532</v>
      </c>
      <c r="C1822" s="56" t="s">
        <v>442</v>
      </c>
      <c r="D1822" s="56" t="s">
        <v>441</v>
      </c>
      <c r="E1822" s="62" t="str">
        <f>VLOOKUP(C1822,'[2]2024年门店-截止10.31'!A:C,3,0)</f>
        <v>营业</v>
      </c>
      <c r="F1822" s="63">
        <f>VLOOKUP(C1822,[2]面积!A:B,2,0)</f>
        <v>85.97</v>
      </c>
      <c r="G1822" s="57" t="str">
        <f>IF(OR(E1822="营业",E1822="装修中"),VLOOKUP(C1822,[2]当前组织架构!C:H,6,0),"")</f>
        <v>江远洋</v>
      </c>
      <c r="H1822" s="57" t="str">
        <f>IF(OR(E1822="营业",E1822="装修中"),VLOOKUP(C1822,[2]当前组织架构!C:H,5,0),"")</f>
        <v>胡肖肖</v>
      </c>
      <c r="I1822" s="58">
        <v>112634.61</v>
      </c>
      <c r="J1822" s="58">
        <v>3280.62</v>
      </c>
      <c r="K1822" s="58">
        <v>109353.99</v>
      </c>
      <c r="L1822" s="58">
        <v>6184.71</v>
      </c>
      <c r="M1822" s="58">
        <v>4885.55</v>
      </c>
      <c r="N1822" s="58">
        <v>2239.48</v>
      </c>
      <c r="O1822" s="58">
        <v>15338.69</v>
      </c>
      <c r="P1822" s="58">
        <v>0</v>
      </c>
      <c r="Q1822" s="58">
        <v>-53.442836734152102</v>
      </c>
      <c r="R1822" s="58">
        <v>28594.9871632658</v>
      </c>
      <c r="S1822" s="58">
        <v>10719.643455605899</v>
      </c>
      <c r="T1822" s="58">
        <v>0</v>
      </c>
      <c r="U1822" s="58">
        <v>7964.85</v>
      </c>
      <c r="V1822" s="58">
        <v>47279.480618871799</v>
      </c>
      <c r="W1822" s="58">
        <v>62074.509381128199</v>
      </c>
      <c r="X1822" s="58">
        <v>10747.37</v>
      </c>
      <c r="Y1822" s="58">
        <v>1552.5</v>
      </c>
      <c r="Z1822" s="58">
        <v>520</v>
      </c>
      <c r="AA1822" s="58">
        <v>1698.03</v>
      </c>
      <c r="AB1822" s="58">
        <v>295.05075471698098</v>
      </c>
      <c r="AC1822" s="58">
        <v>0</v>
      </c>
      <c r="AD1822" s="58">
        <v>14812.950754717</v>
      </c>
      <c r="AE1822" s="58">
        <v>0</v>
      </c>
      <c r="AF1822" s="58">
        <v>0</v>
      </c>
      <c r="AG1822" s="58">
        <v>0</v>
      </c>
      <c r="AH1822" s="58">
        <v>316.67</v>
      </c>
      <c r="AI1822" s="58">
        <v>945</v>
      </c>
      <c r="AJ1822" s="58">
        <v>0</v>
      </c>
      <c r="AK1822" s="58">
        <v>0</v>
      </c>
      <c r="AL1822" s="58">
        <v>0</v>
      </c>
      <c r="AM1822" s="58">
        <v>672.84</v>
      </c>
      <c r="AN1822" s="58">
        <v>0</v>
      </c>
      <c r="AO1822" s="58">
        <v>185.27</v>
      </c>
      <c r="AP1822" s="58">
        <v>0</v>
      </c>
      <c r="AQ1822" s="58">
        <v>0</v>
      </c>
      <c r="AR1822" s="58">
        <v>0</v>
      </c>
      <c r="AS1822" s="58">
        <v>0</v>
      </c>
      <c r="AT1822" s="58">
        <v>0</v>
      </c>
      <c r="AU1822" s="58">
        <v>0</v>
      </c>
      <c r="AV1822" s="58">
        <v>2006.4657412420399</v>
      </c>
      <c r="AW1822" s="58">
        <v>4126.2457412420399</v>
      </c>
      <c r="AX1822" s="58">
        <v>35986.44</v>
      </c>
      <c r="AY1822" s="58">
        <v>7177.6</v>
      </c>
      <c r="AZ1822" s="58">
        <v>43164.04</v>
      </c>
      <c r="BA1822" s="58">
        <v>-28.727114830842801</v>
      </c>
    </row>
    <row r="1823" spans="1:53">
      <c r="A1823" s="56">
        <v>202410</v>
      </c>
      <c r="B1823" s="56" t="s">
        <v>528</v>
      </c>
      <c r="C1823" s="56" t="s">
        <v>120</v>
      </c>
      <c r="D1823" s="56" t="s">
        <v>119</v>
      </c>
      <c r="E1823" s="62" t="str">
        <f>VLOOKUP(C1823,'[2]2024年门店-截止10.31'!A:C,3,0)</f>
        <v>已闭店</v>
      </c>
      <c r="F1823" s="63">
        <f>VLOOKUP(C1823,[2]面积!A:B,2,0)</f>
        <v>80.62</v>
      </c>
      <c r="G1823" s="57" t="str">
        <f>IF(OR(E1823="营业",E1823="装修中"),VLOOKUP(C1823,[2]当前组织架构!C:H,6,0),"")</f>
        <v/>
      </c>
      <c r="H1823" s="57" t="str">
        <f>IF(OR(E1823="营业",E1823="装修中"),VLOOKUP(C1823,[2]当前组织架构!C:H,5,0),"")</f>
        <v/>
      </c>
      <c r="I1823" s="58">
        <v>0</v>
      </c>
      <c r="J1823" s="58">
        <v>0</v>
      </c>
      <c r="K1823" s="58">
        <v>0</v>
      </c>
      <c r="L1823" s="58">
        <v>0</v>
      </c>
      <c r="M1823" s="58">
        <v>0</v>
      </c>
      <c r="N1823" s="58">
        <v>0</v>
      </c>
      <c r="O1823" s="58">
        <v>0</v>
      </c>
      <c r="P1823" s="58">
        <v>0</v>
      </c>
      <c r="Q1823" s="58">
        <v>0</v>
      </c>
      <c r="R1823" s="58">
        <v>0</v>
      </c>
      <c r="S1823" s="58">
        <v>0</v>
      </c>
      <c r="T1823" s="58">
        <v>0</v>
      </c>
      <c r="U1823" s="58">
        <v>0</v>
      </c>
      <c r="V1823" s="58">
        <v>0</v>
      </c>
      <c r="W1823" s="58">
        <v>0</v>
      </c>
      <c r="X1823" s="58">
        <v>2128.5700000000002</v>
      </c>
      <c r="Y1823" s="58">
        <v>0</v>
      </c>
      <c r="Z1823" s="58">
        <v>0</v>
      </c>
      <c r="AA1823" s="58">
        <v>1527.54</v>
      </c>
      <c r="AB1823" s="58">
        <v>50</v>
      </c>
      <c r="AC1823" s="58">
        <v>18400</v>
      </c>
      <c r="AD1823" s="58">
        <v>22106.11</v>
      </c>
      <c r="AE1823" s="58">
        <v>0</v>
      </c>
      <c r="AF1823" s="58">
        <v>0</v>
      </c>
      <c r="AG1823" s="58">
        <v>26</v>
      </c>
      <c r="AH1823" s="58">
        <v>50</v>
      </c>
      <c r="AI1823" s="58">
        <v>0</v>
      </c>
      <c r="AJ1823" s="58">
        <v>0</v>
      </c>
      <c r="AK1823" s="58">
        <v>0</v>
      </c>
      <c r="AL1823" s="58">
        <v>0</v>
      </c>
      <c r="AM1823" s="58">
        <v>39.6</v>
      </c>
      <c r="AN1823" s="58">
        <v>245.29</v>
      </c>
      <c r="AO1823" s="58">
        <v>0</v>
      </c>
      <c r="AP1823" s="58">
        <v>0</v>
      </c>
      <c r="AQ1823" s="58">
        <v>0</v>
      </c>
      <c r="AR1823" s="58">
        <v>0</v>
      </c>
      <c r="AS1823" s="58">
        <v>0</v>
      </c>
      <c r="AT1823" s="58">
        <v>0</v>
      </c>
      <c r="AU1823" s="58">
        <v>0</v>
      </c>
      <c r="AV1823" s="58">
        <v>0</v>
      </c>
      <c r="AW1823" s="58">
        <v>360.89</v>
      </c>
      <c r="AX1823" s="58">
        <v>0</v>
      </c>
      <c r="AY1823" s="58">
        <v>267.87</v>
      </c>
      <c r="AZ1823" s="58">
        <v>267.87</v>
      </c>
      <c r="BA1823" s="58">
        <v>-22734.87</v>
      </c>
    </row>
    <row r="1824" spans="1:53">
      <c r="A1824" s="56">
        <v>202410</v>
      </c>
      <c r="B1824" s="56" t="s">
        <v>528</v>
      </c>
      <c r="C1824" s="56" t="s">
        <v>308</v>
      </c>
      <c r="D1824" s="56" t="s">
        <v>307</v>
      </c>
      <c r="E1824" s="62" t="str">
        <f>VLOOKUP(C1824,'[2]2024年门店-截止10.31'!A:C,3,0)</f>
        <v>已闭店</v>
      </c>
      <c r="F1824" s="63">
        <f>VLOOKUP(C1824,[2]面积!A:B,2,0)</f>
        <v>25</v>
      </c>
      <c r="G1824" s="57" t="str">
        <f>IF(OR(E1824="营业",E1824="装修中"),VLOOKUP(C1824,[2]当前组织架构!C:H,6,0),"")</f>
        <v/>
      </c>
      <c r="H1824" s="57" t="str">
        <f>IF(OR(E1824="营业",E1824="装修中"),VLOOKUP(C1824,[2]当前组织架构!C:H,5,0),"")</f>
        <v/>
      </c>
      <c r="I1824" s="58">
        <v>0</v>
      </c>
      <c r="J1824" s="58">
        <v>0</v>
      </c>
      <c r="K1824" s="58">
        <v>0</v>
      </c>
      <c r="L1824" s="58">
        <v>-10.35</v>
      </c>
      <c r="M1824" s="58">
        <v>0</v>
      </c>
      <c r="N1824" s="58">
        <v>0</v>
      </c>
      <c r="O1824" s="58">
        <v>0</v>
      </c>
      <c r="P1824" s="58">
        <v>0</v>
      </c>
      <c r="Q1824" s="58">
        <v>0</v>
      </c>
      <c r="R1824" s="58">
        <v>-10.35</v>
      </c>
      <c r="S1824" s="58">
        <v>0</v>
      </c>
      <c r="T1824" s="58">
        <v>0</v>
      </c>
      <c r="U1824" s="58">
        <v>14.54</v>
      </c>
      <c r="V1824" s="58">
        <v>4.1900000000000004</v>
      </c>
      <c r="W1824" s="58">
        <v>-4.1900000000000004</v>
      </c>
      <c r="X1824" s="58">
        <v>-2475.73</v>
      </c>
      <c r="Y1824" s="58">
        <v>2258.62</v>
      </c>
      <c r="Z1824" s="58">
        <v>217.12</v>
      </c>
      <c r="AA1824" s="58">
        <v>-1028.5</v>
      </c>
      <c r="AB1824" s="58">
        <v>385.06622641509398</v>
      </c>
      <c r="AC1824" s="58">
        <v>0</v>
      </c>
      <c r="AD1824" s="58">
        <v>-643.42377358490603</v>
      </c>
      <c r="AE1824" s="58">
        <v>161.97999999999999</v>
      </c>
      <c r="AF1824" s="58">
        <v>0</v>
      </c>
      <c r="AG1824" s="58">
        <v>49</v>
      </c>
      <c r="AH1824" s="58">
        <v>5090.13</v>
      </c>
      <c r="AI1824" s="58">
        <v>424.78</v>
      </c>
      <c r="AJ1824" s="58">
        <v>0</v>
      </c>
      <c r="AK1824" s="58">
        <v>0</v>
      </c>
      <c r="AL1824" s="58">
        <v>0</v>
      </c>
      <c r="AM1824" s="58">
        <v>353.76</v>
      </c>
      <c r="AN1824" s="58">
        <v>188.68</v>
      </c>
      <c r="AO1824" s="58">
        <v>94.21</v>
      </c>
      <c r="AP1824" s="58">
        <v>0</v>
      </c>
      <c r="AQ1824" s="58">
        <v>0</v>
      </c>
      <c r="AR1824" s="58">
        <v>0</v>
      </c>
      <c r="AS1824" s="58">
        <v>0</v>
      </c>
      <c r="AT1824" s="58">
        <v>0</v>
      </c>
      <c r="AU1824" s="58">
        <v>0</v>
      </c>
      <c r="AV1824" s="58">
        <v>0</v>
      </c>
      <c r="AW1824" s="58">
        <v>6362.54</v>
      </c>
      <c r="AX1824" s="58">
        <v>0</v>
      </c>
      <c r="AY1824" s="58">
        <v>0</v>
      </c>
      <c r="AZ1824" s="58">
        <v>0</v>
      </c>
      <c r="BA1824" s="58">
        <v>-5723.3062264150904</v>
      </c>
    </row>
    <row r="1825" spans="1:53">
      <c r="A1825" s="56">
        <v>202410</v>
      </c>
      <c r="B1825" s="56" t="s">
        <v>528</v>
      </c>
      <c r="C1825" s="56" t="s">
        <v>128</v>
      </c>
      <c r="D1825" s="56" t="s">
        <v>127</v>
      </c>
      <c r="E1825" s="62" t="str">
        <f>VLOOKUP(C1825,'[2]2024年门店-截止10.31'!A:C,3,0)</f>
        <v>已闭店</v>
      </c>
      <c r="F1825" s="63">
        <f>VLOOKUP(C1825,[2]面积!A:B,2,0)</f>
        <v>113</v>
      </c>
      <c r="G1825" s="57" t="str">
        <f>IF(OR(E1825="营业",E1825="装修中"),VLOOKUP(C1825,[2]当前组织架构!C:H,6,0),"")</f>
        <v/>
      </c>
      <c r="H1825" s="57" t="str">
        <f>IF(OR(E1825="营业",E1825="装修中"),VLOOKUP(C1825,[2]当前组织架构!C:H,5,0),"")</f>
        <v/>
      </c>
      <c r="I1825" s="58">
        <v>0</v>
      </c>
      <c r="J1825" s="58">
        <v>0</v>
      </c>
      <c r="K1825" s="58">
        <v>0</v>
      </c>
      <c r="L1825" s="58">
        <v>-75.180000000000007</v>
      </c>
      <c r="M1825" s="58">
        <v>157.44</v>
      </c>
      <c r="N1825" s="58">
        <v>0</v>
      </c>
      <c r="O1825" s="58">
        <v>14.74</v>
      </c>
      <c r="P1825" s="58">
        <v>0</v>
      </c>
      <c r="Q1825" s="58">
        <v>-2.69372390314799E-2</v>
      </c>
      <c r="R1825" s="58">
        <v>96.973062760968503</v>
      </c>
      <c r="S1825" s="58">
        <v>10.9472123138114</v>
      </c>
      <c r="T1825" s="58">
        <v>58.69</v>
      </c>
      <c r="U1825" s="58">
        <v>0</v>
      </c>
      <c r="V1825" s="58">
        <v>166.61027507477999</v>
      </c>
      <c r="W1825" s="58">
        <v>-166.61027507477999</v>
      </c>
      <c r="X1825" s="58">
        <v>0</v>
      </c>
      <c r="Y1825" s="58">
        <v>0</v>
      </c>
      <c r="Z1825" s="58">
        <v>0</v>
      </c>
      <c r="AA1825" s="58">
        <v>0</v>
      </c>
      <c r="AB1825" s="58">
        <v>0</v>
      </c>
      <c r="AC1825" s="58">
        <v>0</v>
      </c>
      <c r="AD1825" s="58">
        <v>0</v>
      </c>
      <c r="AE1825" s="58">
        <v>0</v>
      </c>
      <c r="AF1825" s="58">
        <v>0</v>
      </c>
      <c r="AG1825" s="58">
        <v>0</v>
      </c>
      <c r="AH1825" s="58">
        <v>63</v>
      </c>
      <c r="AI1825" s="58">
        <v>194.69</v>
      </c>
      <c r="AJ1825" s="58">
        <v>0</v>
      </c>
      <c r="AK1825" s="58">
        <v>0</v>
      </c>
      <c r="AL1825" s="58">
        <v>0</v>
      </c>
      <c r="AM1825" s="58">
        <v>28</v>
      </c>
      <c r="AN1825" s="58">
        <v>216.99</v>
      </c>
      <c r="AO1825" s="58">
        <v>0</v>
      </c>
      <c r="AP1825" s="58">
        <v>0</v>
      </c>
      <c r="AQ1825" s="58">
        <v>0</v>
      </c>
      <c r="AR1825" s="58">
        <v>0</v>
      </c>
      <c r="AS1825" s="58">
        <v>0</v>
      </c>
      <c r="AT1825" s="58">
        <v>0</v>
      </c>
      <c r="AU1825" s="58">
        <v>0</v>
      </c>
      <c r="AV1825" s="58">
        <v>0</v>
      </c>
      <c r="AW1825" s="58">
        <v>502.68</v>
      </c>
      <c r="AX1825" s="58">
        <v>0</v>
      </c>
      <c r="AY1825" s="58">
        <v>0</v>
      </c>
      <c r="AZ1825" s="58">
        <v>0</v>
      </c>
      <c r="BA1825" s="58">
        <v>-669.29027507477997</v>
      </c>
    </row>
    <row r="1826" spans="1:53">
      <c r="A1826" s="56">
        <v>202410</v>
      </c>
      <c r="B1826" s="56" t="s">
        <v>528</v>
      </c>
      <c r="C1826" s="56" t="s">
        <v>443</v>
      </c>
      <c r="D1826" s="56" t="s">
        <v>135</v>
      </c>
      <c r="E1826" s="62" t="str">
        <f>VLOOKUP(C1826,'[2]2024年门店-截止10.31'!A:C,3,0)</f>
        <v>已闭店</v>
      </c>
      <c r="F1826" s="63">
        <f>VLOOKUP(C1826,[2]面积!A:B,2,0)</f>
        <v>72.3</v>
      </c>
      <c r="G1826" s="57" t="str">
        <f>IF(OR(E1826="营业",E1826="装修中"),VLOOKUP(C1826,[2]当前组织架构!C:H,6,0),"")</f>
        <v/>
      </c>
      <c r="H1826" s="57" t="str">
        <f>IF(OR(E1826="营业",E1826="装修中"),VLOOKUP(C1826,[2]当前组织架构!C:H,5,0),"")</f>
        <v/>
      </c>
      <c r="I1826" s="58">
        <v>0</v>
      </c>
      <c r="J1826" s="58">
        <v>0</v>
      </c>
      <c r="K1826" s="58">
        <v>0</v>
      </c>
      <c r="L1826" s="58">
        <v>0</v>
      </c>
      <c r="M1826" s="58">
        <v>0</v>
      </c>
      <c r="N1826" s="58">
        <v>0</v>
      </c>
      <c r="O1826" s="58">
        <v>0</v>
      </c>
      <c r="P1826" s="58">
        <v>0</v>
      </c>
      <c r="Q1826" s="58">
        <v>0</v>
      </c>
      <c r="R1826" s="58">
        <v>0</v>
      </c>
      <c r="S1826" s="58">
        <v>0</v>
      </c>
      <c r="T1826" s="58">
        <v>0</v>
      </c>
      <c r="U1826" s="58">
        <v>0</v>
      </c>
      <c r="V1826" s="58">
        <v>0</v>
      </c>
      <c r="W1826" s="58">
        <v>0</v>
      </c>
      <c r="X1826" s="58">
        <v>0</v>
      </c>
      <c r="Y1826" s="58">
        <v>0</v>
      </c>
      <c r="Z1826" s="58">
        <v>0</v>
      </c>
      <c r="AA1826" s="58">
        <v>0</v>
      </c>
      <c r="AB1826" s="58">
        <v>0</v>
      </c>
      <c r="AC1826" s="58">
        <v>0</v>
      </c>
      <c r="AD1826" s="58">
        <v>0</v>
      </c>
      <c r="AE1826" s="58">
        <v>0</v>
      </c>
      <c r="AF1826" s="58">
        <v>0</v>
      </c>
      <c r="AG1826" s="58">
        <v>0</v>
      </c>
      <c r="AH1826" s="58">
        <v>0</v>
      </c>
      <c r="AI1826" s="58">
        <v>238.94</v>
      </c>
      <c r="AJ1826" s="58">
        <v>0</v>
      </c>
      <c r="AK1826" s="58">
        <v>0</v>
      </c>
      <c r="AL1826" s="58">
        <v>0</v>
      </c>
      <c r="AM1826" s="58">
        <v>0</v>
      </c>
      <c r="AN1826" s="58">
        <v>0</v>
      </c>
      <c r="AO1826" s="58">
        <v>0</v>
      </c>
      <c r="AP1826" s="58">
        <v>0</v>
      </c>
      <c r="AQ1826" s="58">
        <v>0</v>
      </c>
      <c r="AR1826" s="58">
        <v>0</v>
      </c>
      <c r="AS1826" s="58">
        <v>0</v>
      </c>
      <c r="AT1826" s="58">
        <v>0</v>
      </c>
      <c r="AU1826" s="58">
        <v>0</v>
      </c>
      <c r="AV1826" s="58">
        <v>0</v>
      </c>
      <c r="AW1826" s="58">
        <v>238.94</v>
      </c>
      <c r="AX1826" s="58">
        <v>0</v>
      </c>
      <c r="AY1826" s="58">
        <v>0</v>
      </c>
      <c r="AZ1826" s="58">
        <v>0</v>
      </c>
      <c r="BA1826" s="58">
        <v>-238.94</v>
      </c>
    </row>
    <row r="1827" spans="1:53">
      <c r="A1827" s="56">
        <v>202410</v>
      </c>
      <c r="B1827" s="56" t="s">
        <v>528</v>
      </c>
      <c r="C1827" s="56" t="s">
        <v>140</v>
      </c>
      <c r="D1827" s="56" t="s">
        <v>139</v>
      </c>
      <c r="E1827" s="62" t="str">
        <f>VLOOKUP(C1827,'[2]2024年门店-截止10.31'!A:C,3,0)</f>
        <v>已闭店</v>
      </c>
      <c r="F1827" s="63">
        <f>VLOOKUP(C1827,[2]面积!A:B,2,0)</f>
        <v>115.56</v>
      </c>
      <c r="G1827" s="57" t="str">
        <f>IF(OR(E1827="营业",E1827="装修中"),VLOOKUP(C1827,[2]当前组织架构!C:H,6,0),"")</f>
        <v/>
      </c>
      <c r="H1827" s="57" t="str">
        <f>IF(OR(E1827="营业",E1827="装修中"),VLOOKUP(C1827,[2]当前组织架构!C:H,5,0),"")</f>
        <v/>
      </c>
      <c r="I1827" s="58">
        <v>0</v>
      </c>
      <c r="J1827" s="58">
        <v>0</v>
      </c>
      <c r="K1827" s="58">
        <v>0</v>
      </c>
      <c r="L1827" s="58">
        <v>0</v>
      </c>
      <c r="M1827" s="58">
        <v>0</v>
      </c>
      <c r="N1827" s="58">
        <v>0</v>
      </c>
      <c r="O1827" s="58">
        <v>0</v>
      </c>
      <c r="P1827" s="58">
        <v>0</v>
      </c>
      <c r="Q1827" s="58">
        <v>0</v>
      </c>
      <c r="R1827" s="58">
        <v>0</v>
      </c>
      <c r="S1827" s="58">
        <v>0</v>
      </c>
      <c r="T1827" s="58">
        <v>0</v>
      </c>
      <c r="U1827" s="58">
        <v>0</v>
      </c>
      <c r="V1827" s="58">
        <v>0</v>
      </c>
      <c r="W1827" s="58">
        <v>0</v>
      </c>
      <c r="X1827" s="58">
        <v>0</v>
      </c>
      <c r="Y1827" s="58">
        <v>0</v>
      </c>
      <c r="Z1827" s="58">
        <v>0</v>
      </c>
      <c r="AA1827" s="58">
        <v>0</v>
      </c>
      <c r="AB1827" s="58">
        <v>0</v>
      </c>
      <c r="AC1827" s="58">
        <v>0</v>
      </c>
      <c r="AD1827" s="58">
        <v>0</v>
      </c>
      <c r="AE1827" s="58">
        <v>0</v>
      </c>
      <c r="AF1827" s="58">
        <v>0</v>
      </c>
      <c r="AG1827" s="58">
        <v>0</v>
      </c>
      <c r="AH1827" s="58">
        <v>0</v>
      </c>
      <c r="AI1827" s="58">
        <v>176.99</v>
      </c>
      <c r="AJ1827" s="58">
        <v>0</v>
      </c>
      <c r="AK1827" s="58">
        <v>0</v>
      </c>
      <c r="AL1827" s="58">
        <v>0</v>
      </c>
      <c r="AM1827" s="58">
        <v>0</v>
      </c>
      <c r="AN1827" s="58">
        <v>0</v>
      </c>
      <c r="AO1827" s="58">
        <v>0</v>
      </c>
      <c r="AP1827" s="58">
        <v>0</v>
      </c>
      <c r="AQ1827" s="58">
        <v>0</v>
      </c>
      <c r="AR1827" s="58">
        <v>0</v>
      </c>
      <c r="AS1827" s="58">
        <v>0</v>
      </c>
      <c r="AT1827" s="58">
        <v>0</v>
      </c>
      <c r="AU1827" s="58">
        <v>0</v>
      </c>
      <c r="AV1827" s="58">
        <v>0</v>
      </c>
      <c r="AW1827" s="58">
        <v>176.99</v>
      </c>
      <c r="AX1827" s="58">
        <v>0</v>
      </c>
      <c r="AY1827" s="58">
        <v>0</v>
      </c>
      <c r="AZ1827" s="58">
        <v>0</v>
      </c>
      <c r="BA1827" s="58">
        <v>-176.99</v>
      </c>
    </row>
    <row r="1828" spans="1:53">
      <c r="A1828" s="56">
        <v>202410</v>
      </c>
      <c r="B1828" s="56" t="s">
        <v>531</v>
      </c>
      <c r="C1828" s="56" t="s">
        <v>212</v>
      </c>
      <c r="D1828" s="56" t="s">
        <v>211</v>
      </c>
      <c r="E1828" s="62" t="str">
        <f>VLOOKUP(C1828,'[2]2024年门店-截止10.31'!A:C,3,0)</f>
        <v>已闭店</v>
      </c>
      <c r="F1828" s="63">
        <f>VLOOKUP(C1828,[2]面积!A:B,2,0)</f>
        <v>151</v>
      </c>
      <c r="G1828" s="57" t="str">
        <f>IF(OR(E1828="营业",E1828="装修中"),VLOOKUP(C1828,[2]当前组织架构!C:H,6,0),"")</f>
        <v/>
      </c>
      <c r="H1828" s="57" t="str">
        <f>IF(OR(E1828="营业",E1828="装修中"),VLOOKUP(C1828,[2]当前组织架构!C:H,5,0),"")</f>
        <v/>
      </c>
      <c r="I1828" s="58">
        <v>0</v>
      </c>
      <c r="J1828" s="58">
        <v>0</v>
      </c>
      <c r="K1828" s="58">
        <v>0</v>
      </c>
      <c r="L1828" s="58">
        <v>0</v>
      </c>
      <c r="M1828" s="58">
        <v>0</v>
      </c>
      <c r="N1828" s="58">
        <v>0</v>
      </c>
      <c r="O1828" s="58">
        <v>0</v>
      </c>
      <c r="P1828" s="58">
        <v>0</v>
      </c>
      <c r="Q1828" s="58">
        <v>0</v>
      </c>
      <c r="R1828" s="58">
        <v>0</v>
      </c>
      <c r="S1828" s="58">
        <v>0</v>
      </c>
      <c r="T1828" s="58">
        <v>0</v>
      </c>
      <c r="U1828" s="58">
        <v>0</v>
      </c>
      <c r="V1828" s="58">
        <v>0</v>
      </c>
      <c r="W1828" s="58">
        <v>0</v>
      </c>
      <c r="X1828" s="58">
        <v>0</v>
      </c>
      <c r="Y1828" s="58">
        <v>0</v>
      </c>
      <c r="Z1828" s="58">
        <v>0</v>
      </c>
      <c r="AA1828" s="58">
        <v>0</v>
      </c>
      <c r="AB1828" s="58">
        <v>0</v>
      </c>
      <c r="AC1828" s="58">
        <v>0</v>
      </c>
      <c r="AD1828" s="58">
        <v>0</v>
      </c>
      <c r="AE1828" s="58">
        <v>0</v>
      </c>
      <c r="AF1828" s="58">
        <v>0</v>
      </c>
      <c r="AG1828" s="58">
        <v>0</v>
      </c>
      <c r="AH1828" s="58">
        <v>0</v>
      </c>
      <c r="AI1828" s="58">
        <v>0</v>
      </c>
      <c r="AJ1828" s="58">
        <v>0</v>
      </c>
      <c r="AK1828" s="58">
        <v>0</v>
      </c>
      <c r="AL1828" s="58">
        <v>0</v>
      </c>
      <c r="AM1828" s="58">
        <v>0</v>
      </c>
      <c r="AN1828" s="58">
        <v>0</v>
      </c>
      <c r="AO1828" s="58">
        <v>0</v>
      </c>
      <c r="AP1828" s="58">
        <v>0</v>
      </c>
      <c r="AQ1828" s="58">
        <v>0</v>
      </c>
      <c r="AR1828" s="58">
        <v>0</v>
      </c>
      <c r="AS1828" s="58">
        <v>0</v>
      </c>
      <c r="AT1828" s="58">
        <v>0</v>
      </c>
      <c r="AU1828" s="58">
        <v>0</v>
      </c>
      <c r="AV1828" s="58">
        <v>0</v>
      </c>
      <c r="AW1828" s="58">
        <v>0</v>
      </c>
      <c r="AX1828" s="58">
        <v>0</v>
      </c>
      <c r="AY1828" s="58">
        <v>0</v>
      </c>
      <c r="AZ1828" s="58">
        <v>0</v>
      </c>
      <c r="BA1828" s="58">
        <v>0</v>
      </c>
    </row>
    <row r="1829" spans="1:53">
      <c r="A1829" s="56">
        <v>202410</v>
      </c>
      <c r="B1829" s="56" t="s">
        <v>531</v>
      </c>
      <c r="C1829" s="56" t="s">
        <v>224</v>
      </c>
      <c r="D1829" s="56" t="s">
        <v>223</v>
      </c>
      <c r="E1829" s="62" t="str">
        <f>VLOOKUP(C1829,'[2]2024年门店-截止10.31'!A:C,3,0)</f>
        <v>已闭店</v>
      </c>
      <c r="F1829" s="63">
        <f>VLOOKUP(C1829,[2]面积!A:B,2,0)</f>
        <v>112</v>
      </c>
      <c r="G1829" s="57" t="str">
        <f>IF(OR(E1829="营业",E1829="装修中"),VLOOKUP(C1829,[2]当前组织架构!C:H,6,0),"")</f>
        <v/>
      </c>
      <c r="H1829" s="57" t="str">
        <f>IF(OR(E1829="营业",E1829="装修中"),VLOOKUP(C1829,[2]当前组织架构!C:H,5,0),"")</f>
        <v/>
      </c>
      <c r="I1829" s="58">
        <v>0</v>
      </c>
      <c r="J1829" s="58">
        <v>0</v>
      </c>
      <c r="K1829" s="58">
        <v>0</v>
      </c>
      <c r="L1829" s="58">
        <v>0</v>
      </c>
      <c r="M1829" s="58">
        <v>0</v>
      </c>
      <c r="N1829" s="58">
        <v>0</v>
      </c>
      <c r="O1829" s="58">
        <v>0</v>
      </c>
      <c r="P1829" s="58">
        <v>0</v>
      </c>
      <c r="Q1829" s="58">
        <v>0</v>
      </c>
      <c r="R1829" s="58">
        <v>0</v>
      </c>
      <c r="S1829" s="58">
        <v>0</v>
      </c>
      <c r="T1829" s="58">
        <v>0</v>
      </c>
      <c r="U1829" s="58">
        <v>1700</v>
      </c>
      <c r="V1829" s="58">
        <v>1700</v>
      </c>
      <c r="W1829" s="58">
        <v>-1700</v>
      </c>
      <c r="X1829" s="58">
        <v>0</v>
      </c>
      <c r="Y1829" s="58">
        <v>0</v>
      </c>
      <c r="Z1829" s="58">
        <v>0</v>
      </c>
      <c r="AA1829" s="58">
        <v>0</v>
      </c>
      <c r="AB1829" s="58">
        <v>0</v>
      </c>
      <c r="AC1829" s="58">
        <v>0</v>
      </c>
      <c r="AD1829" s="58">
        <v>0</v>
      </c>
      <c r="AE1829" s="58">
        <v>0</v>
      </c>
      <c r="AF1829" s="58">
        <v>0</v>
      </c>
      <c r="AG1829" s="58">
        <v>0</v>
      </c>
      <c r="AH1829" s="58">
        <v>0</v>
      </c>
      <c r="AI1829" s="58">
        <v>1400.18</v>
      </c>
      <c r="AJ1829" s="58">
        <v>0</v>
      </c>
      <c r="AK1829" s="58">
        <v>0</v>
      </c>
      <c r="AL1829" s="58">
        <v>0</v>
      </c>
      <c r="AM1829" s="58">
        <v>0</v>
      </c>
      <c r="AN1829" s="58">
        <v>0</v>
      </c>
      <c r="AO1829" s="58">
        <v>0</v>
      </c>
      <c r="AP1829" s="58">
        <v>0</v>
      </c>
      <c r="AQ1829" s="58">
        <v>0</v>
      </c>
      <c r="AR1829" s="58">
        <v>0</v>
      </c>
      <c r="AS1829" s="58">
        <v>0</v>
      </c>
      <c r="AT1829" s="58">
        <v>0</v>
      </c>
      <c r="AU1829" s="58">
        <v>0</v>
      </c>
      <c r="AV1829" s="58">
        <v>0</v>
      </c>
      <c r="AW1829" s="58">
        <v>1400.18</v>
      </c>
      <c r="AX1829" s="58">
        <v>0</v>
      </c>
      <c r="AY1829" s="58">
        <v>0</v>
      </c>
      <c r="AZ1829" s="58">
        <v>0</v>
      </c>
      <c r="BA1829" s="58">
        <v>-3100.18</v>
      </c>
    </row>
    <row r="1830" spans="1:53">
      <c r="A1830" s="56">
        <v>202410</v>
      </c>
      <c r="B1830" s="56" t="s">
        <v>528</v>
      </c>
      <c r="C1830" s="56" t="s">
        <v>276</v>
      </c>
      <c r="D1830" s="56" t="s">
        <v>275</v>
      </c>
      <c r="E1830" s="62" t="str">
        <f>VLOOKUP(C1830,'[2]2024年门店-截止10.31'!A:C,3,0)</f>
        <v>已闭店</v>
      </c>
      <c r="F1830" s="63">
        <f>VLOOKUP(C1830,[2]面积!A:B,2,0)</f>
        <v>121.5</v>
      </c>
      <c r="G1830" s="57" t="str">
        <f>IF(OR(E1830="营业",E1830="装修中"),VLOOKUP(C1830,[2]当前组织架构!C:H,6,0),"")</f>
        <v/>
      </c>
      <c r="H1830" s="57" t="str">
        <f>IF(OR(E1830="营业",E1830="装修中"),VLOOKUP(C1830,[2]当前组织架构!C:H,5,0),"")</f>
        <v/>
      </c>
      <c r="I1830" s="58">
        <v>0</v>
      </c>
      <c r="J1830" s="58">
        <v>0</v>
      </c>
      <c r="K1830" s="58">
        <v>0</v>
      </c>
      <c r="L1830" s="58">
        <v>0</v>
      </c>
      <c r="M1830" s="58">
        <v>0</v>
      </c>
      <c r="N1830" s="58">
        <v>0</v>
      </c>
      <c r="O1830" s="58">
        <v>0</v>
      </c>
      <c r="P1830" s="58">
        <v>0</v>
      </c>
      <c r="Q1830" s="58">
        <v>0</v>
      </c>
      <c r="R1830" s="58">
        <v>0</v>
      </c>
      <c r="S1830" s="58">
        <v>0</v>
      </c>
      <c r="T1830" s="58">
        <v>0</v>
      </c>
      <c r="U1830" s="58">
        <v>0</v>
      </c>
      <c r="V1830" s="58">
        <v>0</v>
      </c>
      <c r="W1830" s="58">
        <v>0</v>
      </c>
      <c r="X1830" s="58">
        <v>0</v>
      </c>
      <c r="Y1830" s="58">
        <v>0</v>
      </c>
      <c r="Z1830" s="58">
        <v>0</v>
      </c>
      <c r="AA1830" s="58">
        <v>0</v>
      </c>
      <c r="AB1830" s="58">
        <v>0</v>
      </c>
      <c r="AC1830" s="58">
        <v>0</v>
      </c>
      <c r="AD1830" s="58">
        <v>0</v>
      </c>
      <c r="AE1830" s="58">
        <v>0</v>
      </c>
      <c r="AF1830" s="58">
        <v>0</v>
      </c>
      <c r="AG1830" s="58">
        <v>0</v>
      </c>
      <c r="AH1830" s="58">
        <v>0</v>
      </c>
      <c r="AI1830" s="58">
        <v>0</v>
      </c>
      <c r="AJ1830" s="58">
        <v>0</v>
      </c>
      <c r="AK1830" s="58">
        <v>0</v>
      </c>
      <c r="AL1830" s="58">
        <v>0</v>
      </c>
      <c r="AM1830" s="58">
        <v>0</v>
      </c>
      <c r="AN1830" s="58">
        <v>0</v>
      </c>
      <c r="AO1830" s="58">
        <v>0</v>
      </c>
      <c r="AP1830" s="58">
        <v>0</v>
      </c>
      <c r="AQ1830" s="58">
        <v>0</v>
      </c>
      <c r="AR1830" s="58">
        <v>0</v>
      </c>
      <c r="AS1830" s="58">
        <v>0</v>
      </c>
      <c r="AT1830" s="58">
        <v>0</v>
      </c>
      <c r="AU1830" s="58">
        <v>0</v>
      </c>
      <c r="AV1830" s="58">
        <v>0</v>
      </c>
      <c r="AW1830" s="58">
        <v>0</v>
      </c>
      <c r="AX1830" s="58">
        <v>0</v>
      </c>
      <c r="AY1830" s="58">
        <v>0</v>
      </c>
      <c r="AZ1830" s="58">
        <v>0</v>
      </c>
      <c r="BA1830" s="58">
        <v>0</v>
      </c>
    </row>
    <row r="1831" spans="1:53">
      <c r="A1831" s="56">
        <v>202410</v>
      </c>
      <c r="B1831" s="56" t="s">
        <v>528</v>
      </c>
      <c r="C1831" s="56" t="s">
        <v>252</v>
      </c>
      <c r="D1831" s="56" t="s">
        <v>251</v>
      </c>
      <c r="E1831" s="62" t="str">
        <f>VLOOKUP(C1831,'[2]2024年门店-截止10.31'!A:C,3,0)</f>
        <v>已闭店</v>
      </c>
      <c r="F1831" s="63">
        <f>VLOOKUP(C1831,[2]面积!A:B,2,0)</f>
        <v>74.5</v>
      </c>
      <c r="G1831" s="57" t="str">
        <f>IF(OR(E1831="营业",E1831="装修中"),VLOOKUP(C1831,[2]当前组织架构!C:H,6,0),"")</f>
        <v/>
      </c>
      <c r="H1831" s="57" t="str">
        <f>IF(OR(E1831="营业",E1831="装修中"),VLOOKUP(C1831,[2]当前组织架构!C:H,5,0),"")</f>
        <v/>
      </c>
      <c r="I1831" s="58">
        <v>0</v>
      </c>
      <c r="J1831" s="58">
        <v>0</v>
      </c>
      <c r="K1831" s="58">
        <v>0</v>
      </c>
      <c r="L1831" s="58">
        <v>0</v>
      </c>
      <c r="M1831" s="58">
        <v>0</v>
      </c>
      <c r="N1831" s="58">
        <v>0</v>
      </c>
      <c r="O1831" s="58">
        <v>0</v>
      </c>
      <c r="P1831" s="58">
        <v>0</v>
      </c>
      <c r="Q1831" s="58">
        <v>0</v>
      </c>
      <c r="R1831" s="58">
        <v>0</v>
      </c>
      <c r="S1831" s="58">
        <v>0</v>
      </c>
      <c r="T1831" s="58">
        <v>0</v>
      </c>
      <c r="U1831" s="58">
        <v>0</v>
      </c>
      <c r="V1831" s="58">
        <v>0</v>
      </c>
      <c r="W1831" s="58">
        <v>0</v>
      </c>
      <c r="X1831" s="58">
        <v>0</v>
      </c>
      <c r="Y1831" s="58">
        <v>0</v>
      </c>
      <c r="Z1831" s="58">
        <v>0</v>
      </c>
      <c r="AA1831" s="58">
        <v>0</v>
      </c>
      <c r="AB1831" s="58">
        <v>0</v>
      </c>
      <c r="AC1831" s="58">
        <v>0</v>
      </c>
      <c r="AD1831" s="58">
        <v>0</v>
      </c>
      <c r="AE1831" s="58">
        <v>0</v>
      </c>
      <c r="AF1831" s="58">
        <v>0</v>
      </c>
      <c r="AG1831" s="58">
        <v>0</v>
      </c>
      <c r="AH1831" s="58">
        <v>0</v>
      </c>
      <c r="AI1831" s="58">
        <v>0</v>
      </c>
      <c r="AJ1831" s="58">
        <v>0</v>
      </c>
      <c r="AK1831" s="58">
        <v>0</v>
      </c>
      <c r="AL1831" s="58">
        <v>0</v>
      </c>
      <c r="AM1831" s="58">
        <v>0</v>
      </c>
      <c r="AN1831" s="58">
        <v>0</v>
      </c>
      <c r="AO1831" s="58">
        <v>0</v>
      </c>
      <c r="AP1831" s="58">
        <v>0</v>
      </c>
      <c r="AQ1831" s="58">
        <v>0</v>
      </c>
      <c r="AR1831" s="58">
        <v>0</v>
      </c>
      <c r="AS1831" s="58">
        <v>0</v>
      </c>
      <c r="AT1831" s="58">
        <v>0</v>
      </c>
      <c r="AU1831" s="58">
        <v>0</v>
      </c>
      <c r="AV1831" s="58">
        <v>0</v>
      </c>
      <c r="AW1831" s="58">
        <v>0</v>
      </c>
      <c r="AX1831" s="58">
        <v>0</v>
      </c>
      <c r="AY1831" s="58">
        <v>0</v>
      </c>
      <c r="AZ1831" s="58">
        <v>0</v>
      </c>
      <c r="BA1831" s="58">
        <v>0</v>
      </c>
    </row>
    <row r="1832" spans="1:53">
      <c r="A1832" s="56">
        <v>202410</v>
      </c>
      <c r="B1832" s="56" t="s">
        <v>531</v>
      </c>
      <c r="C1832" s="56" t="s">
        <v>444</v>
      </c>
      <c r="D1832" s="56" t="s">
        <v>173</v>
      </c>
      <c r="E1832" s="62" t="str">
        <f>VLOOKUP(C1832,'[2]2024年门店-截止10.31'!A:C,3,0)</f>
        <v>已闭店</v>
      </c>
      <c r="F1832" s="63">
        <f>VLOOKUP(C1832,[2]面积!A:B,2,0)</f>
        <v>119.8</v>
      </c>
      <c r="G1832" s="57" t="str">
        <f>IF(OR(E1832="营业",E1832="装修中"),VLOOKUP(C1832,[2]当前组织架构!C:H,6,0),"")</f>
        <v/>
      </c>
      <c r="H1832" s="57" t="str">
        <f>IF(OR(E1832="营业",E1832="装修中"),VLOOKUP(C1832,[2]当前组织架构!C:H,5,0),"")</f>
        <v/>
      </c>
      <c r="I1832" s="58">
        <v>0</v>
      </c>
      <c r="J1832" s="58">
        <v>0</v>
      </c>
      <c r="K1832" s="58">
        <v>0</v>
      </c>
      <c r="L1832" s="58">
        <v>0</v>
      </c>
      <c r="M1832" s="58">
        <v>0</v>
      </c>
      <c r="N1832" s="58">
        <v>0</v>
      </c>
      <c r="O1832" s="58">
        <v>0</v>
      </c>
      <c r="P1832" s="58">
        <v>0</v>
      </c>
      <c r="Q1832" s="58">
        <v>0</v>
      </c>
      <c r="R1832" s="58">
        <v>0</v>
      </c>
      <c r="S1832" s="58">
        <v>0</v>
      </c>
      <c r="T1832" s="58">
        <v>0</v>
      </c>
      <c r="U1832" s="58">
        <v>0</v>
      </c>
      <c r="V1832" s="58">
        <v>0</v>
      </c>
      <c r="W1832" s="58">
        <v>0</v>
      </c>
      <c r="X1832" s="58">
        <v>0</v>
      </c>
      <c r="Y1832" s="58">
        <v>0</v>
      </c>
      <c r="Z1832" s="58">
        <v>0</v>
      </c>
      <c r="AA1832" s="58">
        <v>0</v>
      </c>
      <c r="AB1832" s="58">
        <v>0</v>
      </c>
      <c r="AC1832" s="58">
        <v>0</v>
      </c>
      <c r="AD1832" s="58">
        <v>0</v>
      </c>
      <c r="AE1832" s="58">
        <v>0</v>
      </c>
      <c r="AF1832" s="58">
        <v>0</v>
      </c>
      <c r="AG1832" s="58">
        <v>0</v>
      </c>
      <c r="AH1832" s="58">
        <v>0</v>
      </c>
      <c r="AI1832" s="58">
        <v>0</v>
      </c>
      <c r="AJ1832" s="58">
        <v>0</v>
      </c>
      <c r="AK1832" s="58">
        <v>0</v>
      </c>
      <c r="AL1832" s="58">
        <v>0</v>
      </c>
      <c r="AM1832" s="58">
        <v>0</v>
      </c>
      <c r="AN1832" s="58">
        <v>0</v>
      </c>
      <c r="AO1832" s="58">
        <v>0</v>
      </c>
      <c r="AP1832" s="58">
        <v>0</v>
      </c>
      <c r="AQ1832" s="58">
        <v>0</v>
      </c>
      <c r="AR1832" s="58">
        <v>0</v>
      </c>
      <c r="AS1832" s="58">
        <v>0</v>
      </c>
      <c r="AT1832" s="58">
        <v>0</v>
      </c>
      <c r="AU1832" s="58">
        <v>0</v>
      </c>
      <c r="AV1832" s="58">
        <v>0</v>
      </c>
      <c r="AW1832" s="58">
        <v>0</v>
      </c>
      <c r="AX1832" s="58">
        <v>0</v>
      </c>
      <c r="AY1832" s="58">
        <v>0</v>
      </c>
      <c r="AZ1832" s="58">
        <v>0</v>
      </c>
      <c r="BA1832" s="58">
        <v>0</v>
      </c>
    </row>
    <row r="1833" spans="1:53">
      <c r="A1833" s="56">
        <v>202410</v>
      </c>
      <c r="B1833" s="56" t="s">
        <v>531</v>
      </c>
      <c r="C1833" s="56" t="s">
        <v>186</v>
      </c>
      <c r="D1833" s="56" t="s">
        <v>185</v>
      </c>
      <c r="E1833" s="62" t="str">
        <f>VLOOKUP(C1833,'[2]2024年门店-截止10.31'!A:C,3,0)</f>
        <v>已闭店</v>
      </c>
      <c r="F1833" s="63">
        <f>VLOOKUP(C1833,[2]面积!A:B,2,0)</f>
        <v>78</v>
      </c>
      <c r="G1833" s="57" t="str">
        <f>IF(OR(E1833="营业",E1833="装修中"),VLOOKUP(C1833,[2]当前组织架构!C:H,6,0),"")</f>
        <v/>
      </c>
      <c r="H1833" s="57" t="str">
        <f>IF(OR(E1833="营业",E1833="装修中"),VLOOKUP(C1833,[2]当前组织架构!C:H,5,0),"")</f>
        <v/>
      </c>
      <c r="I1833" s="58">
        <v>0</v>
      </c>
      <c r="J1833" s="58">
        <v>0</v>
      </c>
      <c r="K1833" s="58">
        <v>0</v>
      </c>
      <c r="L1833" s="58">
        <v>0</v>
      </c>
      <c r="M1833" s="58">
        <v>0</v>
      </c>
      <c r="N1833" s="58">
        <v>0</v>
      </c>
      <c r="O1833" s="58">
        <v>0</v>
      </c>
      <c r="P1833" s="58">
        <v>0</v>
      </c>
      <c r="Q1833" s="58">
        <v>0</v>
      </c>
      <c r="R1833" s="58">
        <v>0</v>
      </c>
      <c r="S1833" s="58">
        <v>0</v>
      </c>
      <c r="T1833" s="58">
        <v>0</v>
      </c>
      <c r="U1833" s="58">
        <v>0</v>
      </c>
      <c r="V1833" s="58">
        <v>0</v>
      </c>
      <c r="W1833" s="58">
        <v>0</v>
      </c>
      <c r="X1833" s="58">
        <v>0</v>
      </c>
      <c r="Y1833" s="58">
        <v>0</v>
      </c>
      <c r="Z1833" s="58">
        <v>0</v>
      </c>
      <c r="AA1833" s="58">
        <v>0</v>
      </c>
      <c r="AB1833" s="58">
        <v>0</v>
      </c>
      <c r="AC1833" s="58">
        <v>0</v>
      </c>
      <c r="AD1833" s="58">
        <v>0</v>
      </c>
      <c r="AE1833" s="58">
        <v>0</v>
      </c>
      <c r="AF1833" s="58">
        <v>0</v>
      </c>
      <c r="AG1833" s="58">
        <v>0</v>
      </c>
      <c r="AH1833" s="58">
        <v>0</v>
      </c>
      <c r="AI1833" s="58">
        <v>0</v>
      </c>
      <c r="AJ1833" s="58">
        <v>0</v>
      </c>
      <c r="AK1833" s="58">
        <v>0</v>
      </c>
      <c r="AL1833" s="58">
        <v>0</v>
      </c>
      <c r="AM1833" s="58">
        <v>0</v>
      </c>
      <c r="AN1833" s="58">
        <v>0</v>
      </c>
      <c r="AO1833" s="58">
        <v>0</v>
      </c>
      <c r="AP1833" s="58">
        <v>0</v>
      </c>
      <c r="AQ1833" s="58">
        <v>0</v>
      </c>
      <c r="AR1833" s="58">
        <v>0</v>
      </c>
      <c r="AS1833" s="58">
        <v>0</v>
      </c>
      <c r="AT1833" s="58">
        <v>0</v>
      </c>
      <c r="AU1833" s="58">
        <v>0</v>
      </c>
      <c r="AV1833" s="58">
        <v>0</v>
      </c>
      <c r="AW1833" s="58">
        <v>0</v>
      </c>
      <c r="AX1833" s="58">
        <v>0</v>
      </c>
      <c r="AY1833" s="58">
        <v>0</v>
      </c>
      <c r="AZ1833" s="58">
        <v>0</v>
      </c>
      <c r="BA1833" s="58">
        <v>0</v>
      </c>
    </row>
    <row r="1834" spans="1:53">
      <c r="A1834" s="56">
        <v>202410</v>
      </c>
      <c r="B1834" s="56" t="s">
        <v>528</v>
      </c>
      <c r="C1834" s="56" t="s">
        <v>102</v>
      </c>
      <c r="D1834" s="56" t="s">
        <v>101</v>
      </c>
      <c r="E1834" s="62" t="str">
        <f>VLOOKUP(C1834,'[2]2024年门店-截止10.31'!A:C,3,0)</f>
        <v>已闭店</v>
      </c>
      <c r="F1834" s="63">
        <f>VLOOKUP(C1834,[2]面积!A:B,2,0)</f>
        <v>87.1</v>
      </c>
      <c r="G1834" s="57" t="str">
        <f>IF(OR(E1834="营业",E1834="装修中"),VLOOKUP(C1834,[2]当前组织架构!C:H,6,0),"")</f>
        <v/>
      </c>
      <c r="H1834" s="57" t="str">
        <f>IF(OR(E1834="营业",E1834="装修中"),VLOOKUP(C1834,[2]当前组织架构!C:H,5,0),"")</f>
        <v/>
      </c>
      <c r="I1834" s="58">
        <v>0</v>
      </c>
      <c r="J1834" s="58">
        <v>0</v>
      </c>
      <c r="K1834" s="58">
        <v>0</v>
      </c>
      <c r="L1834" s="58">
        <v>0</v>
      </c>
      <c r="M1834" s="58">
        <v>0</v>
      </c>
      <c r="N1834" s="58">
        <v>0</v>
      </c>
      <c r="O1834" s="58">
        <v>0</v>
      </c>
      <c r="P1834" s="58">
        <v>0</v>
      </c>
      <c r="Q1834" s="58">
        <v>0</v>
      </c>
      <c r="R1834" s="58">
        <v>0</v>
      </c>
      <c r="S1834" s="58">
        <v>0</v>
      </c>
      <c r="T1834" s="58">
        <v>0</v>
      </c>
      <c r="U1834" s="58">
        <v>0</v>
      </c>
      <c r="V1834" s="58">
        <v>0</v>
      </c>
      <c r="W1834" s="58">
        <v>0</v>
      </c>
      <c r="X1834" s="58">
        <v>0</v>
      </c>
      <c r="Y1834" s="58">
        <v>0</v>
      </c>
      <c r="Z1834" s="58">
        <v>0</v>
      </c>
      <c r="AA1834" s="58">
        <v>0</v>
      </c>
      <c r="AB1834" s="58">
        <v>0</v>
      </c>
      <c r="AC1834" s="58">
        <v>0</v>
      </c>
      <c r="AD1834" s="58">
        <v>0</v>
      </c>
      <c r="AE1834" s="58">
        <v>0</v>
      </c>
      <c r="AF1834" s="58">
        <v>0</v>
      </c>
      <c r="AG1834" s="58">
        <v>0</v>
      </c>
      <c r="AH1834" s="58">
        <v>0</v>
      </c>
      <c r="AI1834" s="58">
        <v>0</v>
      </c>
      <c r="AJ1834" s="58">
        <v>0</v>
      </c>
      <c r="AK1834" s="58">
        <v>0</v>
      </c>
      <c r="AL1834" s="58">
        <v>0</v>
      </c>
      <c r="AM1834" s="58">
        <v>0</v>
      </c>
      <c r="AN1834" s="58">
        <v>0</v>
      </c>
      <c r="AO1834" s="58">
        <v>0</v>
      </c>
      <c r="AP1834" s="58">
        <v>0</v>
      </c>
      <c r="AQ1834" s="58">
        <v>50</v>
      </c>
      <c r="AR1834" s="58">
        <v>0</v>
      </c>
      <c r="AS1834" s="58">
        <v>0</v>
      </c>
      <c r="AT1834" s="58">
        <v>0</v>
      </c>
      <c r="AU1834" s="58">
        <v>0</v>
      </c>
      <c r="AV1834" s="58">
        <v>0</v>
      </c>
      <c r="AW1834" s="58">
        <v>50</v>
      </c>
      <c r="AX1834" s="58">
        <v>0</v>
      </c>
      <c r="AY1834" s="58">
        <v>0</v>
      </c>
      <c r="AZ1834" s="58">
        <v>0</v>
      </c>
      <c r="BA1834" s="58">
        <v>-50</v>
      </c>
    </row>
    <row r="1835" spans="1:53">
      <c r="A1835" s="56">
        <v>202410</v>
      </c>
      <c r="B1835" s="56" t="s">
        <v>528</v>
      </c>
      <c r="C1835" s="56" t="s">
        <v>53</v>
      </c>
      <c r="D1835" s="56" t="s">
        <v>52</v>
      </c>
      <c r="E1835" s="62" t="str">
        <f>VLOOKUP(C1835,'[2]2024年门店-截止10.31'!A:C,3,0)</f>
        <v>已闭店</v>
      </c>
      <c r="F1835" s="63">
        <f>VLOOKUP(C1835,[2]面积!A:B,2,0)</f>
        <v>80</v>
      </c>
      <c r="G1835" s="57" t="str">
        <f>IF(OR(E1835="营业",E1835="装修中"),VLOOKUP(C1835,[2]当前组织架构!C:H,6,0),"")</f>
        <v/>
      </c>
      <c r="H1835" s="57" t="str">
        <f>IF(OR(E1835="营业",E1835="装修中"),VLOOKUP(C1835,[2]当前组织架构!C:H,5,0),"")</f>
        <v/>
      </c>
      <c r="I1835" s="58">
        <v>0</v>
      </c>
      <c r="J1835" s="58">
        <v>0</v>
      </c>
      <c r="K1835" s="58">
        <v>0</v>
      </c>
      <c r="L1835" s="58">
        <v>0</v>
      </c>
      <c r="M1835" s="58">
        <v>0</v>
      </c>
      <c r="N1835" s="58">
        <v>0</v>
      </c>
      <c r="O1835" s="58">
        <v>0</v>
      </c>
      <c r="P1835" s="58">
        <v>0</v>
      </c>
      <c r="Q1835" s="58">
        <v>0</v>
      </c>
      <c r="R1835" s="58">
        <v>0</v>
      </c>
      <c r="S1835" s="58">
        <v>0</v>
      </c>
      <c r="T1835" s="58">
        <v>0</v>
      </c>
      <c r="U1835" s="58">
        <v>0</v>
      </c>
      <c r="V1835" s="58">
        <v>0</v>
      </c>
      <c r="W1835" s="58">
        <v>0</v>
      </c>
      <c r="X1835" s="58">
        <v>0</v>
      </c>
      <c r="Y1835" s="58">
        <v>0</v>
      </c>
      <c r="Z1835" s="58">
        <v>0</v>
      </c>
      <c r="AA1835" s="58">
        <v>0</v>
      </c>
      <c r="AB1835" s="58">
        <v>0</v>
      </c>
      <c r="AC1835" s="58">
        <v>0</v>
      </c>
      <c r="AD1835" s="58">
        <v>0</v>
      </c>
      <c r="AE1835" s="58">
        <v>0</v>
      </c>
      <c r="AF1835" s="58">
        <v>0</v>
      </c>
      <c r="AG1835" s="58">
        <v>0</v>
      </c>
      <c r="AH1835" s="58">
        <v>0</v>
      </c>
      <c r="AI1835" s="58">
        <v>106.19</v>
      </c>
      <c r="AJ1835" s="58">
        <v>0</v>
      </c>
      <c r="AK1835" s="58">
        <v>0</v>
      </c>
      <c r="AL1835" s="58">
        <v>0</v>
      </c>
      <c r="AM1835" s="58">
        <v>0</v>
      </c>
      <c r="AN1835" s="58">
        <v>0</v>
      </c>
      <c r="AO1835" s="58">
        <v>0</v>
      </c>
      <c r="AP1835" s="58">
        <v>0</v>
      </c>
      <c r="AQ1835" s="58">
        <v>0</v>
      </c>
      <c r="AR1835" s="58">
        <v>0</v>
      </c>
      <c r="AS1835" s="58">
        <v>0</v>
      </c>
      <c r="AT1835" s="58">
        <v>0</v>
      </c>
      <c r="AU1835" s="58">
        <v>0</v>
      </c>
      <c r="AV1835" s="58">
        <v>0</v>
      </c>
      <c r="AW1835" s="58">
        <v>106.19</v>
      </c>
      <c r="AX1835" s="58">
        <v>0</v>
      </c>
      <c r="AY1835" s="58">
        <v>0</v>
      </c>
      <c r="AZ1835" s="58">
        <v>0</v>
      </c>
      <c r="BA1835" s="58">
        <v>-106.19</v>
      </c>
    </row>
    <row r="1836" spans="1:53">
      <c r="A1836" s="56">
        <v>202410</v>
      </c>
      <c r="B1836" s="56" t="s">
        <v>528</v>
      </c>
      <c r="C1836" s="56" t="s">
        <v>248</v>
      </c>
      <c r="D1836" s="56" t="s">
        <v>247</v>
      </c>
      <c r="E1836" s="62" t="str">
        <f>VLOOKUP(C1836,'[2]2024年门店-截止10.31'!A:C,3,0)</f>
        <v>已闭店</v>
      </c>
      <c r="F1836" s="63">
        <f>VLOOKUP(C1836,[2]面积!A:B,2,0)</f>
        <v>81.34</v>
      </c>
      <c r="G1836" s="57" t="str">
        <f>IF(OR(E1836="营业",E1836="装修中"),VLOOKUP(C1836,[2]当前组织架构!C:H,6,0),"")</f>
        <v/>
      </c>
      <c r="H1836" s="57" t="str">
        <f>IF(OR(E1836="营业",E1836="装修中"),VLOOKUP(C1836,[2]当前组织架构!C:H,5,0),"")</f>
        <v/>
      </c>
      <c r="I1836" s="58">
        <v>0</v>
      </c>
      <c r="J1836" s="58">
        <v>0</v>
      </c>
      <c r="K1836" s="58">
        <v>0</v>
      </c>
      <c r="L1836" s="58">
        <v>0</v>
      </c>
      <c r="M1836" s="58">
        <v>0</v>
      </c>
      <c r="N1836" s="58">
        <v>0</v>
      </c>
      <c r="O1836" s="58">
        <v>0</v>
      </c>
      <c r="P1836" s="58">
        <v>0</v>
      </c>
      <c r="Q1836" s="58">
        <v>0</v>
      </c>
      <c r="R1836" s="58">
        <v>0</v>
      </c>
      <c r="S1836" s="58">
        <v>0</v>
      </c>
      <c r="T1836" s="58">
        <v>0</v>
      </c>
      <c r="U1836" s="58">
        <v>0</v>
      </c>
      <c r="V1836" s="58">
        <v>0</v>
      </c>
      <c r="W1836" s="58">
        <v>0</v>
      </c>
      <c r="X1836" s="58">
        <v>0</v>
      </c>
      <c r="Y1836" s="58">
        <v>0</v>
      </c>
      <c r="Z1836" s="58">
        <v>0</v>
      </c>
      <c r="AA1836" s="58">
        <v>0</v>
      </c>
      <c r="AB1836" s="58">
        <v>0</v>
      </c>
      <c r="AC1836" s="58">
        <v>0</v>
      </c>
      <c r="AD1836" s="58">
        <v>0</v>
      </c>
      <c r="AE1836" s="58">
        <v>0</v>
      </c>
      <c r="AF1836" s="58">
        <v>0</v>
      </c>
      <c r="AG1836" s="58">
        <v>0</v>
      </c>
      <c r="AH1836" s="58">
        <v>0</v>
      </c>
      <c r="AI1836" s="58">
        <v>0</v>
      </c>
      <c r="AJ1836" s="58">
        <v>0</v>
      </c>
      <c r="AK1836" s="58">
        <v>0</v>
      </c>
      <c r="AL1836" s="58">
        <v>0</v>
      </c>
      <c r="AM1836" s="58">
        <v>0</v>
      </c>
      <c r="AN1836" s="58">
        <v>0</v>
      </c>
      <c r="AO1836" s="58">
        <v>0</v>
      </c>
      <c r="AP1836" s="58">
        <v>0</v>
      </c>
      <c r="AQ1836" s="58">
        <v>0</v>
      </c>
      <c r="AR1836" s="58">
        <v>0</v>
      </c>
      <c r="AS1836" s="58">
        <v>0</v>
      </c>
      <c r="AT1836" s="58">
        <v>0</v>
      </c>
      <c r="AU1836" s="58">
        <v>0</v>
      </c>
      <c r="AV1836" s="58">
        <v>0</v>
      </c>
      <c r="AW1836" s="58">
        <v>0</v>
      </c>
      <c r="AX1836" s="58">
        <v>0</v>
      </c>
      <c r="AY1836" s="58">
        <v>0</v>
      </c>
      <c r="AZ1836" s="58">
        <v>0</v>
      </c>
      <c r="BA1836" s="58">
        <v>0</v>
      </c>
    </row>
    <row r="1837" spans="1:53">
      <c r="A1837" s="56">
        <v>202410</v>
      </c>
      <c r="B1837" s="56" t="s">
        <v>528</v>
      </c>
      <c r="C1837" s="56" t="s">
        <v>270</v>
      </c>
      <c r="D1837" s="56" t="s">
        <v>269</v>
      </c>
      <c r="E1837" s="62" t="str">
        <f>VLOOKUP(C1837,'[2]2024年门店-截止10.31'!A:C,3,0)</f>
        <v>已闭店</v>
      </c>
      <c r="F1837" s="63">
        <f>VLOOKUP(C1837,[2]面积!A:B,2,0)</f>
        <v>177.86</v>
      </c>
      <c r="G1837" s="57" t="str">
        <f>IF(OR(E1837="营业",E1837="装修中"),VLOOKUP(C1837,[2]当前组织架构!C:H,6,0),"")</f>
        <v/>
      </c>
      <c r="H1837" s="57" t="str">
        <f>IF(OR(E1837="营业",E1837="装修中"),VLOOKUP(C1837,[2]当前组织架构!C:H,5,0),"")</f>
        <v/>
      </c>
      <c r="I1837" s="58">
        <v>0</v>
      </c>
      <c r="J1837" s="58">
        <v>0</v>
      </c>
      <c r="K1837" s="58">
        <v>0</v>
      </c>
      <c r="L1837" s="58">
        <v>0</v>
      </c>
      <c r="M1837" s="58">
        <v>0</v>
      </c>
      <c r="N1837" s="58">
        <v>0</v>
      </c>
      <c r="O1837" s="58">
        <v>0</v>
      </c>
      <c r="P1837" s="58">
        <v>0</v>
      </c>
      <c r="Q1837" s="58">
        <v>0</v>
      </c>
      <c r="R1837" s="58">
        <v>0</v>
      </c>
      <c r="S1837" s="58">
        <v>0</v>
      </c>
      <c r="T1837" s="58">
        <v>0</v>
      </c>
      <c r="U1837" s="58">
        <v>0</v>
      </c>
      <c r="V1837" s="58">
        <v>0</v>
      </c>
      <c r="W1837" s="58">
        <v>0</v>
      </c>
      <c r="X1837" s="58">
        <v>0</v>
      </c>
      <c r="Y1837" s="58">
        <v>0</v>
      </c>
      <c r="Z1837" s="58">
        <v>0</v>
      </c>
      <c r="AA1837" s="58">
        <v>0</v>
      </c>
      <c r="AB1837" s="58">
        <v>0</v>
      </c>
      <c r="AC1837" s="58">
        <v>0</v>
      </c>
      <c r="AD1837" s="58">
        <v>0</v>
      </c>
      <c r="AE1837" s="58">
        <v>0</v>
      </c>
      <c r="AF1837" s="58">
        <v>0</v>
      </c>
      <c r="AG1837" s="58">
        <v>0</v>
      </c>
      <c r="AH1837" s="58">
        <v>0</v>
      </c>
      <c r="AI1837" s="58">
        <v>0</v>
      </c>
      <c r="AJ1837" s="58">
        <v>0</v>
      </c>
      <c r="AK1837" s="58">
        <v>0</v>
      </c>
      <c r="AL1837" s="58">
        <v>0</v>
      </c>
      <c r="AM1837" s="58">
        <v>0</v>
      </c>
      <c r="AN1837" s="58">
        <v>0</v>
      </c>
      <c r="AO1837" s="58">
        <v>0</v>
      </c>
      <c r="AP1837" s="58">
        <v>0</v>
      </c>
      <c r="AQ1837" s="58">
        <v>0</v>
      </c>
      <c r="AR1837" s="58">
        <v>0</v>
      </c>
      <c r="AS1837" s="58">
        <v>0</v>
      </c>
      <c r="AT1837" s="58">
        <v>0</v>
      </c>
      <c r="AU1837" s="58">
        <v>0</v>
      </c>
      <c r="AV1837" s="58">
        <v>0</v>
      </c>
      <c r="AW1837" s="58">
        <v>0</v>
      </c>
      <c r="AX1837" s="58">
        <v>0</v>
      </c>
      <c r="AY1837" s="58">
        <v>0</v>
      </c>
      <c r="AZ1837" s="58">
        <v>0</v>
      </c>
      <c r="BA1837" s="58">
        <v>0</v>
      </c>
    </row>
    <row r="1838" spans="1:53">
      <c r="A1838" s="56">
        <v>202410</v>
      </c>
      <c r="B1838" s="56" t="s">
        <v>528</v>
      </c>
      <c r="C1838" s="56" t="s">
        <v>62</v>
      </c>
      <c r="D1838" s="56" t="s">
        <v>61</v>
      </c>
      <c r="E1838" s="62" t="str">
        <f>VLOOKUP(C1838,'[2]2024年门店-截止10.31'!A:C,3,0)</f>
        <v>已闭店</v>
      </c>
      <c r="F1838" s="63">
        <f>VLOOKUP(C1838,[2]面积!A:B,2,0)</f>
        <v>153</v>
      </c>
      <c r="G1838" s="57" t="str">
        <f>IF(OR(E1838="营业",E1838="装修中"),VLOOKUP(C1838,[2]当前组织架构!C:H,6,0),"")</f>
        <v/>
      </c>
      <c r="H1838" s="57" t="str">
        <f>IF(OR(E1838="营业",E1838="装修中"),VLOOKUP(C1838,[2]当前组织架构!C:H,5,0),"")</f>
        <v/>
      </c>
      <c r="I1838" s="58">
        <v>0</v>
      </c>
      <c r="J1838" s="58">
        <v>0</v>
      </c>
      <c r="K1838" s="58">
        <v>0</v>
      </c>
      <c r="L1838" s="58">
        <v>0</v>
      </c>
      <c r="M1838" s="58">
        <v>0</v>
      </c>
      <c r="N1838" s="58">
        <v>0</v>
      </c>
      <c r="O1838" s="58">
        <v>0</v>
      </c>
      <c r="P1838" s="58">
        <v>0</v>
      </c>
      <c r="Q1838" s="58">
        <v>0</v>
      </c>
      <c r="R1838" s="58">
        <v>0</v>
      </c>
      <c r="S1838" s="58">
        <v>0</v>
      </c>
      <c r="T1838" s="58">
        <v>0</v>
      </c>
      <c r="U1838" s="58">
        <v>0</v>
      </c>
      <c r="V1838" s="58">
        <v>0</v>
      </c>
      <c r="W1838" s="58">
        <v>0</v>
      </c>
      <c r="X1838" s="58">
        <v>0</v>
      </c>
      <c r="Y1838" s="58">
        <v>0</v>
      </c>
      <c r="Z1838" s="58">
        <v>0</v>
      </c>
      <c r="AA1838" s="58">
        <v>0</v>
      </c>
      <c r="AB1838" s="58">
        <v>0</v>
      </c>
      <c r="AC1838" s="58">
        <v>0</v>
      </c>
      <c r="AD1838" s="58">
        <v>0</v>
      </c>
      <c r="AE1838" s="58">
        <v>0</v>
      </c>
      <c r="AF1838" s="58">
        <v>0</v>
      </c>
      <c r="AG1838" s="58">
        <v>0</v>
      </c>
      <c r="AH1838" s="58">
        <v>0</v>
      </c>
      <c r="AI1838" s="58">
        <v>0</v>
      </c>
      <c r="AJ1838" s="58">
        <v>0</v>
      </c>
      <c r="AK1838" s="58">
        <v>0</v>
      </c>
      <c r="AL1838" s="58">
        <v>0</v>
      </c>
      <c r="AM1838" s="58">
        <v>0</v>
      </c>
      <c r="AN1838" s="58">
        <v>0</v>
      </c>
      <c r="AO1838" s="58">
        <v>0</v>
      </c>
      <c r="AP1838" s="58">
        <v>0</v>
      </c>
      <c r="AQ1838" s="58">
        <v>0</v>
      </c>
      <c r="AR1838" s="58">
        <v>0</v>
      </c>
      <c r="AS1838" s="58">
        <v>0</v>
      </c>
      <c r="AT1838" s="58">
        <v>0</v>
      </c>
      <c r="AU1838" s="58">
        <v>0</v>
      </c>
      <c r="AV1838" s="58">
        <v>0</v>
      </c>
      <c r="AW1838" s="58">
        <v>0</v>
      </c>
      <c r="AX1838" s="58">
        <v>0</v>
      </c>
      <c r="AY1838" s="58">
        <v>0</v>
      </c>
      <c r="AZ1838" s="58">
        <v>0</v>
      </c>
      <c r="BA1838" s="58">
        <v>0</v>
      </c>
    </row>
    <row r="1839" spans="1:53">
      <c r="A1839" s="56">
        <v>202410</v>
      </c>
      <c r="B1839" s="56" t="s">
        <v>528</v>
      </c>
      <c r="C1839" s="56" t="s">
        <v>118</v>
      </c>
      <c r="D1839" s="56" t="s">
        <v>117</v>
      </c>
      <c r="E1839" s="62" t="str">
        <f>VLOOKUP(C1839,'[2]2024年门店-截止10.31'!A:C,3,0)</f>
        <v>已闭店</v>
      </c>
      <c r="F1839" s="63">
        <f>VLOOKUP(C1839,[2]面积!A:B,2,0)</f>
        <v>98</v>
      </c>
      <c r="G1839" s="57" t="str">
        <f>IF(OR(E1839="营业",E1839="装修中"),VLOOKUP(C1839,[2]当前组织架构!C:H,6,0),"")</f>
        <v/>
      </c>
      <c r="H1839" s="57" t="str">
        <f>IF(OR(E1839="营业",E1839="装修中"),VLOOKUP(C1839,[2]当前组织架构!C:H,5,0),"")</f>
        <v/>
      </c>
      <c r="I1839" s="58">
        <v>0</v>
      </c>
      <c r="J1839" s="58">
        <v>0</v>
      </c>
      <c r="K1839" s="58">
        <v>0</v>
      </c>
      <c r="L1839" s="58">
        <v>0</v>
      </c>
      <c r="M1839" s="58">
        <v>0</v>
      </c>
      <c r="N1839" s="58">
        <v>0</v>
      </c>
      <c r="O1839" s="58">
        <v>0</v>
      </c>
      <c r="P1839" s="58">
        <v>0</v>
      </c>
      <c r="Q1839" s="58">
        <v>0</v>
      </c>
      <c r="R1839" s="58">
        <v>0</v>
      </c>
      <c r="S1839" s="58">
        <v>0</v>
      </c>
      <c r="T1839" s="58">
        <v>0</v>
      </c>
      <c r="U1839" s="58">
        <v>0</v>
      </c>
      <c r="V1839" s="58">
        <v>0</v>
      </c>
      <c r="W1839" s="58">
        <v>0</v>
      </c>
      <c r="X1839" s="58">
        <v>0</v>
      </c>
      <c r="Y1839" s="58">
        <v>0</v>
      </c>
      <c r="Z1839" s="58">
        <v>0</v>
      </c>
      <c r="AA1839" s="58">
        <v>0</v>
      </c>
      <c r="AB1839" s="58">
        <v>0</v>
      </c>
      <c r="AC1839" s="58">
        <v>0</v>
      </c>
      <c r="AD1839" s="58">
        <v>0</v>
      </c>
      <c r="AE1839" s="58">
        <v>0</v>
      </c>
      <c r="AF1839" s="58">
        <v>0</v>
      </c>
      <c r="AG1839" s="58">
        <v>0</v>
      </c>
      <c r="AH1839" s="58">
        <v>0</v>
      </c>
      <c r="AI1839" s="58">
        <v>0</v>
      </c>
      <c r="AJ1839" s="58">
        <v>0</v>
      </c>
      <c r="AK1839" s="58">
        <v>0</v>
      </c>
      <c r="AL1839" s="58">
        <v>0</v>
      </c>
      <c r="AM1839" s="58">
        <v>0</v>
      </c>
      <c r="AN1839" s="58">
        <v>0</v>
      </c>
      <c r="AO1839" s="58">
        <v>0</v>
      </c>
      <c r="AP1839" s="58">
        <v>0</v>
      </c>
      <c r="AQ1839" s="58">
        <v>0</v>
      </c>
      <c r="AR1839" s="58">
        <v>0</v>
      </c>
      <c r="AS1839" s="58">
        <v>0</v>
      </c>
      <c r="AT1839" s="58">
        <v>0</v>
      </c>
      <c r="AU1839" s="58">
        <v>0</v>
      </c>
      <c r="AV1839" s="58">
        <v>0</v>
      </c>
      <c r="AW1839" s="58">
        <v>0</v>
      </c>
      <c r="AX1839" s="58">
        <v>0</v>
      </c>
      <c r="AY1839" s="58">
        <v>0</v>
      </c>
      <c r="AZ1839" s="58">
        <v>0</v>
      </c>
      <c r="BA1839" s="58">
        <v>0</v>
      </c>
    </row>
    <row r="1840" spans="1:53">
      <c r="A1840" s="56">
        <v>202410</v>
      </c>
      <c r="B1840" s="56" t="s">
        <v>528</v>
      </c>
      <c r="C1840" s="56" t="s">
        <v>126</v>
      </c>
      <c r="D1840" s="56" t="s">
        <v>125</v>
      </c>
      <c r="E1840" s="62" t="str">
        <f>VLOOKUP(C1840,'[2]2024年门店-截止10.31'!A:C,3,0)</f>
        <v>已闭店</v>
      </c>
      <c r="F1840" s="63">
        <f>VLOOKUP(C1840,[2]面积!A:B,2,0)</f>
        <v>86.54</v>
      </c>
      <c r="G1840" s="57" t="str">
        <f>IF(OR(E1840="营业",E1840="装修中"),VLOOKUP(C1840,[2]当前组织架构!C:H,6,0),"")</f>
        <v/>
      </c>
      <c r="H1840" s="57" t="str">
        <f>IF(OR(E1840="营业",E1840="装修中"),VLOOKUP(C1840,[2]当前组织架构!C:H,5,0),"")</f>
        <v/>
      </c>
      <c r="I1840" s="58">
        <v>0</v>
      </c>
      <c r="J1840" s="58">
        <v>0</v>
      </c>
      <c r="K1840" s="58">
        <v>0</v>
      </c>
      <c r="L1840" s="58">
        <v>0</v>
      </c>
      <c r="M1840" s="58">
        <v>0</v>
      </c>
      <c r="N1840" s="58">
        <v>0</v>
      </c>
      <c r="O1840" s="58">
        <v>0</v>
      </c>
      <c r="P1840" s="58">
        <v>0</v>
      </c>
      <c r="Q1840" s="58">
        <v>0</v>
      </c>
      <c r="R1840" s="58">
        <v>0</v>
      </c>
      <c r="S1840" s="58">
        <v>0</v>
      </c>
      <c r="T1840" s="58">
        <v>0</v>
      </c>
      <c r="U1840" s="58">
        <v>0</v>
      </c>
      <c r="V1840" s="58">
        <v>0</v>
      </c>
      <c r="W1840" s="58">
        <v>0</v>
      </c>
      <c r="X1840" s="58">
        <v>0</v>
      </c>
      <c r="Y1840" s="58">
        <v>0</v>
      </c>
      <c r="Z1840" s="58">
        <v>0</v>
      </c>
      <c r="AA1840" s="58">
        <v>0</v>
      </c>
      <c r="AB1840" s="58">
        <v>0</v>
      </c>
      <c r="AC1840" s="58">
        <v>0</v>
      </c>
      <c r="AD1840" s="58">
        <v>0</v>
      </c>
      <c r="AE1840" s="58">
        <v>0</v>
      </c>
      <c r="AF1840" s="58">
        <v>0</v>
      </c>
      <c r="AG1840" s="58">
        <v>0</v>
      </c>
      <c r="AH1840" s="58">
        <v>0</v>
      </c>
      <c r="AI1840" s="58">
        <v>0</v>
      </c>
      <c r="AJ1840" s="58">
        <v>0</v>
      </c>
      <c r="AK1840" s="58">
        <v>0</v>
      </c>
      <c r="AL1840" s="58">
        <v>0</v>
      </c>
      <c r="AM1840" s="58">
        <v>0</v>
      </c>
      <c r="AN1840" s="58">
        <v>0</v>
      </c>
      <c r="AO1840" s="58">
        <v>0</v>
      </c>
      <c r="AP1840" s="58">
        <v>0</v>
      </c>
      <c r="AQ1840" s="58">
        <v>0</v>
      </c>
      <c r="AR1840" s="58">
        <v>0</v>
      </c>
      <c r="AS1840" s="58">
        <v>0</v>
      </c>
      <c r="AT1840" s="58">
        <v>0</v>
      </c>
      <c r="AU1840" s="58">
        <v>0</v>
      </c>
      <c r="AV1840" s="58">
        <v>0</v>
      </c>
      <c r="AW1840" s="58">
        <v>0</v>
      </c>
      <c r="AX1840" s="58">
        <v>0</v>
      </c>
      <c r="AY1840" s="58">
        <v>0</v>
      </c>
      <c r="AZ1840" s="58">
        <v>0</v>
      </c>
      <c r="BA1840" s="58">
        <v>0</v>
      </c>
    </row>
    <row r="1841" spans="1:53">
      <c r="A1841" s="56">
        <v>202410</v>
      </c>
      <c r="B1841" s="56" t="s">
        <v>532</v>
      </c>
      <c r="C1841" s="56" t="s">
        <v>232</v>
      </c>
      <c r="D1841" s="56" t="s">
        <v>231</v>
      </c>
      <c r="E1841" s="62" t="str">
        <f>VLOOKUP(C1841,'[2]2024年门店-截止10.31'!A:C,3,0)</f>
        <v>已闭店</v>
      </c>
      <c r="F1841" s="63">
        <f>VLOOKUP(C1841,[2]面积!A:B,2,0)</f>
        <v>110</v>
      </c>
      <c r="G1841" s="57" t="str">
        <f>IF(OR(E1841="营业",E1841="装修中"),VLOOKUP(C1841,[2]当前组织架构!C:H,6,0),"")</f>
        <v/>
      </c>
      <c r="H1841" s="57" t="str">
        <f>IF(OR(E1841="营业",E1841="装修中"),VLOOKUP(C1841,[2]当前组织架构!C:H,5,0),"")</f>
        <v/>
      </c>
      <c r="I1841" s="58">
        <v>0</v>
      </c>
      <c r="J1841" s="58">
        <v>0</v>
      </c>
      <c r="K1841" s="58">
        <v>0</v>
      </c>
      <c r="L1841" s="58">
        <v>0</v>
      </c>
      <c r="M1841" s="58">
        <v>0</v>
      </c>
      <c r="N1841" s="58">
        <v>0</v>
      </c>
      <c r="O1841" s="58">
        <v>0</v>
      </c>
      <c r="P1841" s="58">
        <v>0</v>
      </c>
      <c r="Q1841" s="58">
        <v>0</v>
      </c>
      <c r="R1841" s="58">
        <v>0</v>
      </c>
      <c r="S1841" s="58">
        <v>0</v>
      </c>
      <c r="T1841" s="58">
        <v>0</v>
      </c>
      <c r="U1841" s="58">
        <v>0</v>
      </c>
      <c r="V1841" s="58">
        <v>0</v>
      </c>
      <c r="W1841" s="58">
        <v>0</v>
      </c>
      <c r="X1841" s="58">
        <v>0</v>
      </c>
      <c r="Y1841" s="58">
        <v>0</v>
      </c>
      <c r="Z1841" s="58">
        <v>0</v>
      </c>
      <c r="AA1841" s="58">
        <v>0</v>
      </c>
      <c r="AB1841" s="58">
        <v>0</v>
      </c>
      <c r="AC1841" s="58">
        <v>0</v>
      </c>
      <c r="AD1841" s="58">
        <v>0</v>
      </c>
      <c r="AE1841" s="58">
        <v>0</v>
      </c>
      <c r="AF1841" s="58">
        <v>0</v>
      </c>
      <c r="AG1841" s="58">
        <v>0</v>
      </c>
      <c r="AH1841" s="58">
        <v>0</v>
      </c>
      <c r="AI1841" s="58">
        <v>0</v>
      </c>
      <c r="AJ1841" s="58">
        <v>0</v>
      </c>
      <c r="AK1841" s="58">
        <v>0</v>
      </c>
      <c r="AL1841" s="58">
        <v>0</v>
      </c>
      <c r="AM1841" s="58">
        <v>0</v>
      </c>
      <c r="AN1841" s="58">
        <v>0</v>
      </c>
      <c r="AO1841" s="58">
        <v>0</v>
      </c>
      <c r="AP1841" s="58">
        <v>0</v>
      </c>
      <c r="AQ1841" s="58">
        <v>0</v>
      </c>
      <c r="AR1841" s="58">
        <v>0</v>
      </c>
      <c r="AS1841" s="58">
        <v>0</v>
      </c>
      <c r="AT1841" s="58">
        <v>0</v>
      </c>
      <c r="AU1841" s="58">
        <v>0</v>
      </c>
      <c r="AV1841" s="58">
        <v>0</v>
      </c>
      <c r="AW1841" s="58">
        <v>0</v>
      </c>
      <c r="AX1841" s="58">
        <v>0</v>
      </c>
      <c r="AY1841" s="58">
        <v>0</v>
      </c>
      <c r="AZ1841" s="58">
        <v>0</v>
      </c>
      <c r="BA1841" s="58">
        <v>0</v>
      </c>
    </row>
    <row r="1842" spans="1:53">
      <c r="A1842" s="56">
        <v>202410</v>
      </c>
      <c r="B1842" s="56" t="s">
        <v>528</v>
      </c>
      <c r="C1842" s="56" t="s">
        <v>290</v>
      </c>
      <c r="D1842" s="56" t="s">
        <v>289</v>
      </c>
      <c r="E1842" s="62" t="str">
        <f>VLOOKUP(C1842,'[2]2024年门店-截止10.31'!A:C,3,0)</f>
        <v>已闭店</v>
      </c>
      <c r="F1842" s="63">
        <f>VLOOKUP(C1842,[2]面积!A:B,2,0)</f>
        <v>51</v>
      </c>
      <c r="G1842" s="57" t="str">
        <f>IF(OR(E1842="营业",E1842="装修中"),VLOOKUP(C1842,[2]当前组织架构!C:H,6,0),"")</f>
        <v/>
      </c>
      <c r="H1842" s="57" t="str">
        <f>IF(OR(E1842="营业",E1842="装修中"),VLOOKUP(C1842,[2]当前组织架构!C:H,5,0),"")</f>
        <v/>
      </c>
      <c r="I1842" s="58">
        <v>0</v>
      </c>
      <c r="J1842" s="58">
        <v>0</v>
      </c>
      <c r="K1842" s="58">
        <v>0</v>
      </c>
      <c r="L1842" s="58">
        <v>0</v>
      </c>
      <c r="M1842" s="58">
        <v>0</v>
      </c>
      <c r="N1842" s="58">
        <v>0</v>
      </c>
      <c r="O1842" s="58">
        <v>0</v>
      </c>
      <c r="P1842" s="58">
        <v>0</v>
      </c>
      <c r="Q1842" s="58">
        <v>0</v>
      </c>
      <c r="R1842" s="58">
        <v>0</v>
      </c>
      <c r="S1842" s="58">
        <v>0</v>
      </c>
      <c r="T1842" s="58">
        <v>0</v>
      </c>
      <c r="U1842" s="58">
        <v>0</v>
      </c>
      <c r="V1842" s="58">
        <v>0</v>
      </c>
      <c r="W1842" s="58">
        <v>0</v>
      </c>
      <c r="X1842" s="58">
        <v>0</v>
      </c>
      <c r="Y1842" s="58">
        <v>0</v>
      </c>
      <c r="Z1842" s="58">
        <v>0</v>
      </c>
      <c r="AA1842" s="58">
        <v>0</v>
      </c>
      <c r="AB1842" s="58">
        <v>0</v>
      </c>
      <c r="AC1842" s="58">
        <v>0</v>
      </c>
      <c r="AD1842" s="58">
        <v>0</v>
      </c>
      <c r="AE1842" s="58">
        <v>0</v>
      </c>
      <c r="AF1842" s="58">
        <v>0</v>
      </c>
      <c r="AG1842" s="58">
        <v>0</v>
      </c>
      <c r="AH1842" s="58">
        <v>0</v>
      </c>
      <c r="AI1842" s="58">
        <v>0</v>
      </c>
      <c r="AJ1842" s="58">
        <v>0</v>
      </c>
      <c r="AK1842" s="58">
        <v>0</v>
      </c>
      <c r="AL1842" s="58">
        <v>0</v>
      </c>
      <c r="AM1842" s="58">
        <v>0</v>
      </c>
      <c r="AN1842" s="58">
        <v>0</v>
      </c>
      <c r="AO1842" s="58">
        <v>0</v>
      </c>
      <c r="AP1842" s="58">
        <v>0</v>
      </c>
      <c r="AQ1842" s="58">
        <v>0</v>
      </c>
      <c r="AR1842" s="58">
        <v>0</v>
      </c>
      <c r="AS1842" s="58">
        <v>0</v>
      </c>
      <c r="AT1842" s="58">
        <v>0</v>
      </c>
      <c r="AU1842" s="58">
        <v>0</v>
      </c>
      <c r="AV1842" s="58">
        <v>0</v>
      </c>
      <c r="AW1842" s="58">
        <v>0</v>
      </c>
      <c r="AX1842" s="58">
        <v>0</v>
      </c>
      <c r="AY1842" s="58">
        <v>0</v>
      </c>
      <c r="AZ1842" s="58">
        <v>0</v>
      </c>
      <c r="BA1842" s="58">
        <v>0</v>
      </c>
    </row>
    <row r="1843" spans="1:53">
      <c r="A1843" s="56">
        <v>202410</v>
      </c>
      <c r="B1843" s="56" t="s">
        <v>528</v>
      </c>
      <c r="C1843" s="56" t="s">
        <v>98</v>
      </c>
      <c r="D1843" s="56" t="s">
        <v>97</v>
      </c>
      <c r="E1843" s="62" t="str">
        <f>VLOOKUP(C1843,'[2]2024年门店-截止10.31'!A:C,3,0)</f>
        <v>已闭店</v>
      </c>
      <c r="F1843" s="63">
        <f>VLOOKUP(C1843,[2]面积!A:B,2,0)</f>
        <v>83.49</v>
      </c>
      <c r="G1843" s="57" t="str">
        <f>IF(OR(E1843="营业",E1843="装修中"),VLOOKUP(C1843,[2]当前组织架构!C:H,6,0),"")</f>
        <v/>
      </c>
      <c r="H1843" s="57" t="str">
        <f>IF(OR(E1843="营业",E1843="装修中"),VLOOKUP(C1843,[2]当前组织架构!C:H,5,0),"")</f>
        <v/>
      </c>
      <c r="I1843" s="58">
        <v>0</v>
      </c>
      <c r="J1843" s="58">
        <v>0</v>
      </c>
      <c r="K1843" s="58">
        <v>0</v>
      </c>
      <c r="L1843" s="58">
        <v>0</v>
      </c>
      <c r="M1843" s="58">
        <v>0</v>
      </c>
      <c r="N1843" s="58">
        <v>0</v>
      </c>
      <c r="O1843" s="58">
        <v>0</v>
      </c>
      <c r="P1843" s="58">
        <v>0</v>
      </c>
      <c r="Q1843" s="58">
        <v>0</v>
      </c>
      <c r="R1843" s="58">
        <v>0</v>
      </c>
      <c r="S1843" s="58">
        <v>0</v>
      </c>
      <c r="T1843" s="58">
        <v>0</v>
      </c>
      <c r="U1843" s="58">
        <v>0</v>
      </c>
      <c r="V1843" s="58">
        <v>0</v>
      </c>
      <c r="W1843" s="58">
        <v>0</v>
      </c>
      <c r="X1843" s="58">
        <v>0</v>
      </c>
      <c r="Y1843" s="58">
        <v>0</v>
      </c>
      <c r="Z1843" s="58">
        <v>0</v>
      </c>
      <c r="AA1843" s="58">
        <v>0</v>
      </c>
      <c r="AB1843" s="58">
        <v>0</v>
      </c>
      <c r="AC1843" s="58">
        <v>0</v>
      </c>
      <c r="AD1843" s="58">
        <v>0</v>
      </c>
      <c r="AE1843" s="58">
        <v>0</v>
      </c>
      <c r="AF1843" s="58">
        <v>0</v>
      </c>
      <c r="AG1843" s="58">
        <v>0</v>
      </c>
      <c r="AH1843" s="58">
        <v>0</v>
      </c>
      <c r="AI1843" s="58">
        <v>0</v>
      </c>
      <c r="AJ1843" s="58">
        <v>0</v>
      </c>
      <c r="AK1843" s="58">
        <v>0</v>
      </c>
      <c r="AL1843" s="58">
        <v>0</v>
      </c>
      <c r="AM1843" s="58">
        <v>0</v>
      </c>
      <c r="AN1843" s="58">
        <v>0</v>
      </c>
      <c r="AO1843" s="58">
        <v>0</v>
      </c>
      <c r="AP1843" s="58">
        <v>0</v>
      </c>
      <c r="AQ1843" s="58">
        <v>0</v>
      </c>
      <c r="AR1843" s="58">
        <v>0</v>
      </c>
      <c r="AS1843" s="58">
        <v>0</v>
      </c>
      <c r="AT1843" s="58">
        <v>0</v>
      </c>
      <c r="AU1843" s="58">
        <v>0</v>
      </c>
      <c r="AV1843" s="58">
        <v>0</v>
      </c>
      <c r="AW1843" s="58">
        <v>0</v>
      </c>
      <c r="AX1843" s="58">
        <v>0</v>
      </c>
      <c r="AY1843" s="58">
        <v>0</v>
      </c>
      <c r="AZ1843" s="58">
        <v>0</v>
      </c>
      <c r="BA1843" s="58">
        <v>0</v>
      </c>
    </row>
    <row r="1844" spans="1:53">
      <c r="A1844" s="56">
        <v>202410</v>
      </c>
      <c r="B1844" s="56" t="s">
        <v>528</v>
      </c>
      <c r="C1844" s="56" t="s">
        <v>445</v>
      </c>
      <c r="D1844" s="56" t="s">
        <v>121</v>
      </c>
      <c r="E1844" s="62" t="str">
        <f>VLOOKUP(C1844,'[2]2024年门店-截止10.31'!A:C,3,0)</f>
        <v>已闭店</v>
      </c>
      <c r="F1844" s="63">
        <f>VLOOKUP(C1844,[2]面积!A:B,2,0)</f>
        <v>80</v>
      </c>
      <c r="G1844" s="57" t="str">
        <f>IF(OR(E1844="营业",E1844="装修中"),VLOOKUP(C1844,[2]当前组织架构!C:H,6,0),"")</f>
        <v/>
      </c>
      <c r="H1844" s="57" t="str">
        <f>IF(OR(E1844="营业",E1844="装修中"),VLOOKUP(C1844,[2]当前组织架构!C:H,5,0),"")</f>
        <v/>
      </c>
      <c r="I1844" s="58">
        <v>0</v>
      </c>
      <c r="J1844" s="58">
        <v>0</v>
      </c>
      <c r="K1844" s="58">
        <v>0</v>
      </c>
      <c r="L1844" s="58">
        <v>0</v>
      </c>
      <c r="M1844" s="58">
        <v>0</v>
      </c>
      <c r="N1844" s="58">
        <v>0</v>
      </c>
      <c r="O1844" s="58">
        <v>0</v>
      </c>
      <c r="P1844" s="58">
        <v>0</v>
      </c>
      <c r="Q1844" s="58">
        <v>0</v>
      </c>
      <c r="R1844" s="58">
        <v>0</v>
      </c>
      <c r="S1844" s="58">
        <v>0</v>
      </c>
      <c r="T1844" s="58">
        <v>0</v>
      </c>
      <c r="U1844" s="58">
        <v>0</v>
      </c>
      <c r="V1844" s="58">
        <v>0</v>
      </c>
      <c r="W1844" s="58">
        <v>0</v>
      </c>
      <c r="X1844" s="58">
        <v>0</v>
      </c>
      <c r="Y1844" s="58">
        <v>0</v>
      </c>
      <c r="Z1844" s="58">
        <v>0</v>
      </c>
      <c r="AA1844" s="58">
        <v>0</v>
      </c>
      <c r="AB1844" s="58">
        <v>0</v>
      </c>
      <c r="AC1844" s="58">
        <v>0</v>
      </c>
      <c r="AD1844" s="58">
        <v>0</v>
      </c>
      <c r="AE1844" s="58">
        <v>0</v>
      </c>
      <c r="AF1844" s="58">
        <v>0</v>
      </c>
      <c r="AG1844" s="58">
        <v>0</v>
      </c>
      <c r="AH1844" s="58">
        <v>0</v>
      </c>
      <c r="AI1844" s="58">
        <v>0</v>
      </c>
      <c r="AJ1844" s="58">
        <v>0</v>
      </c>
      <c r="AK1844" s="58">
        <v>0</v>
      </c>
      <c r="AL1844" s="58">
        <v>0</v>
      </c>
      <c r="AM1844" s="58">
        <v>0</v>
      </c>
      <c r="AN1844" s="58">
        <v>0</v>
      </c>
      <c r="AO1844" s="58">
        <v>0</v>
      </c>
      <c r="AP1844" s="58">
        <v>0</v>
      </c>
      <c r="AQ1844" s="58">
        <v>0</v>
      </c>
      <c r="AR1844" s="58">
        <v>0</v>
      </c>
      <c r="AS1844" s="58">
        <v>0</v>
      </c>
      <c r="AT1844" s="58">
        <v>0</v>
      </c>
      <c r="AU1844" s="58">
        <v>0</v>
      </c>
      <c r="AV1844" s="58">
        <v>0</v>
      </c>
      <c r="AW1844" s="58">
        <v>0</v>
      </c>
      <c r="AX1844" s="58">
        <v>0</v>
      </c>
      <c r="AY1844" s="58">
        <v>0</v>
      </c>
      <c r="AZ1844" s="58">
        <v>0</v>
      </c>
      <c r="BA1844" s="58">
        <v>0</v>
      </c>
    </row>
    <row r="1845" spans="1:53">
      <c r="A1845" s="56">
        <v>202410</v>
      </c>
      <c r="B1845" s="56" t="s">
        <v>531</v>
      </c>
      <c r="C1845" s="56" t="s">
        <v>226</v>
      </c>
      <c r="D1845" s="56" t="s">
        <v>225</v>
      </c>
      <c r="E1845" s="62" t="str">
        <f>VLOOKUP(C1845,'[2]2024年门店-截止10.31'!A:C,3,0)</f>
        <v>已闭店</v>
      </c>
      <c r="F1845" s="63">
        <f>VLOOKUP(C1845,[2]面积!A:B,2,0)</f>
        <v>76</v>
      </c>
      <c r="G1845" s="57" t="str">
        <f>IF(OR(E1845="营业",E1845="装修中"),VLOOKUP(C1845,[2]当前组织架构!C:H,6,0),"")</f>
        <v/>
      </c>
      <c r="H1845" s="57" t="str">
        <f>IF(OR(E1845="营业",E1845="装修中"),VLOOKUP(C1845,[2]当前组织架构!C:H,5,0),"")</f>
        <v/>
      </c>
      <c r="I1845" s="58">
        <v>0</v>
      </c>
      <c r="J1845" s="58">
        <v>0</v>
      </c>
      <c r="K1845" s="58">
        <v>0</v>
      </c>
      <c r="L1845" s="58">
        <v>0</v>
      </c>
      <c r="M1845" s="58">
        <v>0</v>
      </c>
      <c r="N1845" s="58">
        <v>0</v>
      </c>
      <c r="O1845" s="58">
        <v>0</v>
      </c>
      <c r="P1845" s="58">
        <v>0</v>
      </c>
      <c r="Q1845" s="58">
        <v>0</v>
      </c>
      <c r="R1845" s="58">
        <v>0</v>
      </c>
      <c r="S1845" s="58">
        <v>0</v>
      </c>
      <c r="T1845" s="58">
        <v>0</v>
      </c>
      <c r="U1845" s="58">
        <v>0</v>
      </c>
      <c r="V1845" s="58">
        <v>0</v>
      </c>
      <c r="W1845" s="58">
        <v>0</v>
      </c>
      <c r="X1845" s="58">
        <v>0</v>
      </c>
      <c r="Y1845" s="58">
        <v>0</v>
      </c>
      <c r="Z1845" s="58">
        <v>0</v>
      </c>
      <c r="AA1845" s="58">
        <v>0</v>
      </c>
      <c r="AB1845" s="58">
        <v>0</v>
      </c>
      <c r="AC1845" s="58">
        <v>0</v>
      </c>
      <c r="AD1845" s="58">
        <v>0</v>
      </c>
      <c r="AE1845" s="58">
        <v>0</v>
      </c>
      <c r="AF1845" s="58">
        <v>0</v>
      </c>
      <c r="AG1845" s="58">
        <v>0</v>
      </c>
      <c r="AH1845" s="58">
        <v>0</v>
      </c>
      <c r="AI1845" s="58">
        <v>1194.69</v>
      </c>
      <c r="AJ1845" s="58">
        <v>0</v>
      </c>
      <c r="AK1845" s="58">
        <v>0</v>
      </c>
      <c r="AL1845" s="58">
        <v>0</v>
      </c>
      <c r="AM1845" s="58">
        <v>0</v>
      </c>
      <c r="AN1845" s="58">
        <v>0</v>
      </c>
      <c r="AO1845" s="58">
        <v>0</v>
      </c>
      <c r="AP1845" s="58">
        <v>0</v>
      </c>
      <c r="AQ1845" s="58">
        <v>0</v>
      </c>
      <c r="AR1845" s="58">
        <v>0</v>
      </c>
      <c r="AS1845" s="58">
        <v>0</v>
      </c>
      <c r="AT1845" s="58">
        <v>0</v>
      </c>
      <c r="AU1845" s="58">
        <v>0</v>
      </c>
      <c r="AV1845" s="58">
        <v>0</v>
      </c>
      <c r="AW1845" s="58">
        <v>1194.69</v>
      </c>
      <c r="AX1845" s="58">
        <v>0</v>
      </c>
      <c r="AY1845" s="58">
        <v>0</v>
      </c>
      <c r="AZ1845" s="58">
        <v>0</v>
      </c>
      <c r="BA1845" s="58">
        <v>-1194.69</v>
      </c>
    </row>
    <row r="1846" spans="1:53">
      <c r="A1846" s="56">
        <v>202410</v>
      </c>
      <c r="B1846" s="56" t="s">
        <v>528</v>
      </c>
      <c r="C1846" s="56" t="s">
        <v>529</v>
      </c>
      <c r="D1846" s="56" t="s">
        <v>530</v>
      </c>
      <c r="E1846" s="62" t="str">
        <f>VLOOKUP(C1846,'[2]2024年门店-截止10.31'!A:C,3,0)</f>
        <v>已闭店</v>
      </c>
      <c r="F1846" s="63">
        <f>VLOOKUP(C1846,[2]面积!A:B,2,0)</f>
        <v>74</v>
      </c>
      <c r="G1846" s="57" t="str">
        <f>IF(OR(E1846="营业",E1846="装修中"),VLOOKUP(C1846,[2]当前组织架构!C:H,6,0),"")</f>
        <v/>
      </c>
      <c r="H1846" s="57" t="str">
        <f>IF(OR(E1846="营业",E1846="装修中"),VLOOKUP(C1846,[2]当前组织架构!C:H,5,0),"")</f>
        <v/>
      </c>
      <c r="I1846" s="58">
        <v>0</v>
      </c>
      <c r="J1846" s="58">
        <v>0</v>
      </c>
      <c r="K1846" s="58">
        <v>0</v>
      </c>
      <c r="L1846" s="58">
        <v>0</v>
      </c>
      <c r="M1846" s="58">
        <v>0</v>
      </c>
      <c r="N1846" s="58">
        <v>0</v>
      </c>
      <c r="O1846" s="58">
        <v>0</v>
      </c>
      <c r="P1846" s="58">
        <v>0</v>
      </c>
      <c r="Q1846" s="58">
        <v>0</v>
      </c>
      <c r="R1846" s="58">
        <v>0</v>
      </c>
      <c r="S1846" s="58">
        <v>0</v>
      </c>
      <c r="T1846" s="58">
        <v>0</v>
      </c>
      <c r="U1846" s="58">
        <v>0</v>
      </c>
      <c r="V1846" s="58">
        <v>0</v>
      </c>
      <c r="W1846" s="58">
        <v>0</v>
      </c>
      <c r="X1846" s="58">
        <v>0</v>
      </c>
      <c r="Y1846" s="58">
        <v>0</v>
      </c>
      <c r="Z1846" s="58">
        <v>0</v>
      </c>
      <c r="AA1846" s="58">
        <v>0</v>
      </c>
      <c r="AB1846" s="58">
        <v>0</v>
      </c>
      <c r="AC1846" s="58">
        <v>0</v>
      </c>
      <c r="AD1846" s="58">
        <v>0</v>
      </c>
      <c r="AE1846" s="58">
        <v>0</v>
      </c>
      <c r="AF1846" s="58">
        <v>0</v>
      </c>
      <c r="AG1846" s="58">
        <v>0</v>
      </c>
      <c r="AH1846" s="58">
        <v>0</v>
      </c>
      <c r="AI1846" s="58">
        <v>0</v>
      </c>
      <c r="AJ1846" s="58">
        <v>0</v>
      </c>
      <c r="AK1846" s="58">
        <v>0</v>
      </c>
      <c r="AL1846" s="58">
        <v>0</v>
      </c>
      <c r="AM1846" s="58">
        <v>0</v>
      </c>
      <c r="AN1846" s="58">
        <v>0</v>
      </c>
      <c r="AO1846" s="58">
        <v>0</v>
      </c>
      <c r="AP1846" s="58">
        <v>0</v>
      </c>
      <c r="AQ1846" s="58">
        <v>0</v>
      </c>
      <c r="AR1846" s="58">
        <v>0</v>
      </c>
      <c r="AS1846" s="58">
        <v>0</v>
      </c>
      <c r="AT1846" s="58">
        <v>0</v>
      </c>
      <c r="AU1846" s="58">
        <v>0</v>
      </c>
      <c r="AV1846" s="58">
        <v>0</v>
      </c>
      <c r="AW1846" s="58">
        <v>0</v>
      </c>
      <c r="AX1846" s="58">
        <v>0</v>
      </c>
      <c r="AY1846" s="58">
        <v>0</v>
      </c>
      <c r="AZ1846" s="58">
        <v>0</v>
      </c>
      <c r="BA1846" s="58">
        <v>0</v>
      </c>
    </row>
  </sheetData>
  <autoFilter ref="A1:BA1846" xr:uid="{00000000-0009-0000-0000-000004000000}"/>
  <phoneticPr fontId="18" type="noConversion"/>
  <pageMargins left="0.75" right="0.75" top="1" bottom="1" header="0.5" footer="0.5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164"/>
  <sheetViews>
    <sheetView topLeftCell="B1" zoomScale="70" zoomScaleNormal="70" workbookViewId="0">
      <selection activeCell="I31" sqref="I31"/>
    </sheetView>
  </sheetViews>
  <sheetFormatPr defaultColWidth="8.6640625" defaultRowHeight="15.6"/>
  <cols>
    <col min="1" max="1" width="9.33203125" style="1"/>
    <col min="2" max="2" width="9.44140625" style="2" customWidth="1"/>
    <col min="3" max="4" width="11.6640625" style="1" customWidth="1"/>
    <col min="5" max="5" width="19.88671875" style="2" customWidth="1"/>
    <col min="6" max="6" width="11.88671875" style="1" customWidth="1"/>
    <col min="7" max="7" width="12.88671875" style="1" customWidth="1"/>
    <col min="8" max="8" width="15" style="1" customWidth="1"/>
    <col min="9" max="9" width="13.109375" style="1" customWidth="1"/>
    <col min="10" max="10" width="12.6640625" style="3" customWidth="1"/>
    <col min="11" max="11" width="10.77734375" style="1" customWidth="1"/>
    <col min="12" max="12" width="8.6640625" style="1"/>
    <col min="13" max="13" width="17.21875" style="5"/>
    <col min="14" max="14" width="16.33203125" style="5"/>
    <col min="15" max="17" width="16.21875" style="4" customWidth="1"/>
    <col min="18" max="18" width="12.77734375" style="4"/>
    <col min="19" max="16384" width="8.6640625" style="1"/>
  </cols>
  <sheetData>
    <row r="1" spans="1:18" ht="30">
      <c r="A1" s="6" t="s">
        <v>414</v>
      </c>
      <c r="B1" s="51" t="s">
        <v>39</v>
      </c>
      <c r="C1" s="6" t="s">
        <v>15</v>
      </c>
      <c r="D1" s="6" t="s">
        <v>21</v>
      </c>
      <c r="E1" s="51" t="s">
        <v>40</v>
      </c>
      <c r="F1" s="10" t="s">
        <v>415</v>
      </c>
      <c r="G1" s="10" t="s">
        <v>416</v>
      </c>
      <c r="H1" s="10" t="s">
        <v>417</v>
      </c>
      <c r="I1" s="10" t="s">
        <v>418</v>
      </c>
      <c r="J1" s="10" t="s">
        <v>419</v>
      </c>
      <c r="K1" s="10" t="s">
        <v>420</v>
      </c>
      <c r="L1" s="54" t="s">
        <v>421</v>
      </c>
      <c r="M1" s="21" t="s">
        <v>422</v>
      </c>
      <c r="N1" s="21" t="s">
        <v>423</v>
      </c>
      <c r="O1" s="22" t="s">
        <v>424</v>
      </c>
      <c r="P1" s="22" t="s">
        <v>425</v>
      </c>
      <c r="Q1" s="22" t="s">
        <v>426</v>
      </c>
      <c r="R1" s="22" t="s">
        <v>427</v>
      </c>
    </row>
    <row r="2" spans="1:18" ht="15">
      <c r="A2" s="1">
        <v>202401</v>
      </c>
      <c r="B2" s="53" t="s">
        <v>42</v>
      </c>
      <c r="C2" s="33" t="s">
        <v>16</v>
      </c>
      <c r="D2" s="33" t="s">
        <v>34</v>
      </c>
      <c r="E2" s="53" t="s">
        <v>43</v>
      </c>
      <c r="F2" s="1">
        <v>45</v>
      </c>
      <c r="G2" s="1">
        <v>0</v>
      </c>
      <c r="H2" s="1">
        <v>10</v>
      </c>
      <c r="I2" s="1">
        <v>10</v>
      </c>
      <c r="J2" s="1">
        <v>2.5</v>
      </c>
      <c r="K2" s="1">
        <v>5</v>
      </c>
      <c r="L2" s="1">
        <v>72.5</v>
      </c>
      <c r="M2" s="5">
        <v>130505.04</v>
      </c>
      <c r="N2" s="5">
        <v>0</v>
      </c>
      <c r="O2" s="4">
        <v>5.9329108579856703E-2</v>
      </c>
      <c r="P2" s="4">
        <v>1.90740507525793E-2</v>
      </c>
      <c r="Q2" s="4">
        <v>4.3013603720396096</v>
      </c>
      <c r="R2" s="4">
        <v>1.382868679562</v>
      </c>
    </row>
    <row r="3" spans="1:18" ht="15">
      <c r="A3" s="1">
        <v>202401</v>
      </c>
      <c r="B3" s="53" t="s">
        <v>44</v>
      </c>
      <c r="C3" s="33" t="s">
        <v>16</v>
      </c>
      <c r="D3" s="33" t="s">
        <v>34</v>
      </c>
      <c r="E3" s="53" t="s">
        <v>45</v>
      </c>
      <c r="F3" s="1">
        <v>43.65</v>
      </c>
      <c r="G3" s="1">
        <v>10</v>
      </c>
      <c r="H3" s="1">
        <v>10</v>
      </c>
      <c r="I3" s="1">
        <v>7</v>
      </c>
      <c r="J3" s="1">
        <v>7.5</v>
      </c>
      <c r="K3" s="1">
        <v>5</v>
      </c>
      <c r="L3" s="1">
        <v>83.15</v>
      </c>
      <c r="M3" s="5">
        <v>142744.95999999999</v>
      </c>
      <c r="N3" s="5">
        <v>17639.815143653199</v>
      </c>
      <c r="O3" s="4">
        <v>0.10988004669241801</v>
      </c>
      <c r="P3" s="4">
        <v>3.2183828423542199E-2</v>
      </c>
      <c r="Q3" s="4">
        <v>9.1365258824745794</v>
      </c>
      <c r="R3" s="4">
        <v>2.6760853334175301</v>
      </c>
    </row>
    <row r="4" spans="1:18" ht="15">
      <c r="A4" s="1">
        <v>202401</v>
      </c>
      <c r="B4" s="53" t="s">
        <v>46</v>
      </c>
      <c r="C4" s="33" t="s">
        <v>16</v>
      </c>
      <c r="D4" s="33" t="s">
        <v>34</v>
      </c>
      <c r="E4" s="53" t="s">
        <v>47</v>
      </c>
      <c r="F4" s="1">
        <v>45</v>
      </c>
      <c r="G4" s="1">
        <v>0</v>
      </c>
      <c r="H4" s="1">
        <v>10</v>
      </c>
      <c r="I4" s="1">
        <v>7</v>
      </c>
      <c r="J4" s="1">
        <v>2.5</v>
      </c>
      <c r="K4" s="1">
        <v>5</v>
      </c>
      <c r="L4" s="1">
        <v>69.5</v>
      </c>
      <c r="M4" s="5">
        <v>64565.27</v>
      </c>
      <c r="N4" s="5">
        <v>0</v>
      </c>
      <c r="O4" s="4">
        <v>2.9352122449200099E-2</v>
      </c>
      <c r="P4" s="4">
        <v>9.4365798963318703E-3</v>
      </c>
      <c r="Q4" s="4">
        <v>2.03997251021941</v>
      </c>
      <c r="R4" s="4">
        <v>0.65584230279506495</v>
      </c>
    </row>
    <row r="5" spans="1:18" ht="15">
      <c r="A5" s="1">
        <v>202401</v>
      </c>
      <c r="B5" s="53" t="s">
        <v>48</v>
      </c>
      <c r="C5" s="33" t="s">
        <v>17</v>
      </c>
      <c r="D5" s="33" t="s">
        <v>36</v>
      </c>
      <c r="E5" s="53" t="s">
        <v>49</v>
      </c>
      <c r="F5" s="1">
        <v>43.65</v>
      </c>
      <c r="G5" s="1">
        <v>2.5</v>
      </c>
      <c r="H5" s="1">
        <v>10</v>
      </c>
      <c r="I5" s="1">
        <v>10</v>
      </c>
      <c r="J5" s="1">
        <v>0</v>
      </c>
      <c r="K5" s="1">
        <v>5</v>
      </c>
      <c r="L5" s="1">
        <v>71.150000000000006</v>
      </c>
      <c r="M5" s="5">
        <v>177935.43</v>
      </c>
      <c r="N5" s="5">
        <v>1743.37700408619</v>
      </c>
      <c r="O5" s="4">
        <v>8.3569840776207396E-2</v>
      </c>
      <c r="P5" s="4">
        <v>1.41158120582288E-2</v>
      </c>
      <c r="Q5" s="4">
        <v>5.9459941712271496</v>
      </c>
      <c r="R5" s="4">
        <v>1.0043400279429799</v>
      </c>
    </row>
    <row r="6" spans="1:18" ht="15">
      <c r="A6" s="1">
        <v>202401</v>
      </c>
      <c r="B6" s="53" t="s">
        <v>50</v>
      </c>
      <c r="C6" s="33" t="s">
        <v>16</v>
      </c>
      <c r="D6" s="33" t="s">
        <v>22</v>
      </c>
      <c r="E6" s="53" t="s">
        <v>51</v>
      </c>
      <c r="F6" s="1">
        <v>45</v>
      </c>
      <c r="G6" s="1">
        <v>15</v>
      </c>
      <c r="H6" s="1">
        <v>10</v>
      </c>
      <c r="I6" s="1">
        <v>10</v>
      </c>
      <c r="J6" s="1">
        <v>5</v>
      </c>
      <c r="K6" s="1">
        <v>5</v>
      </c>
      <c r="L6" s="1">
        <v>90</v>
      </c>
      <c r="M6" s="5">
        <v>161650</v>
      </c>
      <c r="N6" s="5">
        <v>26931.404561528801</v>
      </c>
      <c r="O6" s="4">
        <v>0.18866827376371301</v>
      </c>
      <c r="P6" s="4">
        <v>4.0910044111872601E-2</v>
      </c>
      <c r="Q6" s="4">
        <v>16.980144638734199</v>
      </c>
      <c r="R6" s="4">
        <v>3.6819039700685301</v>
      </c>
    </row>
    <row r="7" spans="1:18" ht="15">
      <c r="A7" s="1">
        <v>202401</v>
      </c>
      <c r="B7" s="53" t="s">
        <v>52</v>
      </c>
      <c r="C7" s="33" t="s">
        <v>19</v>
      </c>
      <c r="D7" s="33" t="s">
        <v>28</v>
      </c>
      <c r="E7" s="53" t="s">
        <v>53</v>
      </c>
      <c r="F7" s="1">
        <v>45</v>
      </c>
      <c r="G7" s="1">
        <v>10</v>
      </c>
      <c r="H7" s="1">
        <v>5</v>
      </c>
      <c r="I7" s="1">
        <v>10</v>
      </c>
      <c r="J7" s="1">
        <v>0</v>
      </c>
      <c r="K7" s="1">
        <v>5</v>
      </c>
      <c r="L7" s="1">
        <v>75</v>
      </c>
      <c r="M7" s="5">
        <v>138982.38</v>
      </c>
      <c r="N7" s="5">
        <v>16428.921819081901</v>
      </c>
      <c r="O7" s="4">
        <v>0.26666329731192301</v>
      </c>
      <c r="P7" s="4">
        <v>1.5841903320271501E-2</v>
      </c>
      <c r="Q7" s="4">
        <v>19.999747298394201</v>
      </c>
      <c r="R7" s="4">
        <v>1.18814274902036</v>
      </c>
    </row>
    <row r="8" spans="1:18" ht="15">
      <c r="A8" s="1">
        <v>202401</v>
      </c>
      <c r="B8" s="53" t="s">
        <v>55</v>
      </c>
      <c r="C8" s="33" t="s">
        <v>16</v>
      </c>
      <c r="D8" s="33" t="s">
        <v>23</v>
      </c>
      <c r="E8" s="53" t="s">
        <v>56</v>
      </c>
      <c r="F8" s="1">
        <v>44.1</v>
      </c>
      <c r="G8" s="1">
        <v>0</v>
      </c>
      <c r="H8" s="1">
        <v>10</v>
      </c>
      <c r="I8" s="1">
        <v>10</v>
      </c>
      <c r="J8" s="1">
        <v>2.5</v>
      </c>
      <c r="K8" s="1">
        <v>5</v>
      </c>
      <c r="L8" s="1">
        <v>71.599999999999994</v>
      </c>
      <c r="M8" s="5">
        <v>68171.759999999995</v>
      </c>
      <c r="N8" s="5">
        <v>0</v>
      </c>
      <c r="O8" s="4">
        <v>2.0666410188466398E-2</v>
      </c>
      <c r="P8" s="4">
        <v>9.9636888363289003E-3</v>
      </c>
      <c r="Q8" s="4">
        <v>1.4797149694942</v>
      </c>
      <c r="R8" s="4">
        <v>0.713400120681149</v>
      </c>
    </row>
    <row r="9" spans="1:18" ht="15">
      <c r="A9" s="1">
        <v>202401</v>
      </c>
      <c r="B9" s="53" t="s">
        <v>57</v>
      </c>
      <c r="C9" s="33" t="s">
        <v>19</v>
      </c>
      <c r="D9" s="33" t="s">
        <v>28</v>
      </c>
      <c r="E9" s="53" t="s">
        <v>58</v>
      </c>
      <c r="F9" s="1">
        <v>45</v>
      </c>
      <c r="G9" s="1">
        <v>5</v>
      </c>
      <c r="H9" s="1">
        <v>10</v>
      </c>
      <c r="I9" s="1">
        <v>10</v>
      </c>
      <c r="J9" s="1">
        <v>5</v>
      </c>
      <c r="K9" s="1">
        <v>5</v>
      </c>
      <c r="L9" s="1">
        <v>80</v>
      </c>
      <c r="M9" s="5">
        <v>175258.06</v>
      </c>
      <c r="N9" s="5">
        <v>14266.8438853893</v>
      </c>
      <c r="O9" s="4">
        <v>0.28127159426729298</v>
      </c>
      <c r="P9" s="4">
        <v>1.80114725436567E-2</v>
      </c>
      <c r="Q9" s="4">
        <v>22.501727541383499</v>
      </c>
      <c r="R9" s="4">
        <v>1.4409178034925301</v>
      </c>
    </row>
    <row r="10" spans="1:18" ht="15">
      <c r="A10" s="1">
        <v>202401</v>
      </c>
      <c r="B10" s="53" t="s">
        <v>59</v>
      </c>
      <c r="C10" s="33" t="s">
        <v>16</v>
      </c>
      <c r="D10" s="33" t="s">
        <v>22</v>
      </c>
      <c r="E10" s="53" t="s">
        <v>60</v>
      </c>
      <c r="F10" s="1">
        <v>41.4</v>
      </c>
      <c r="G10" s="1">
        <v>5</v>
      </c>
      <c r="H10" s="1">
        <v>10</v>
      </c>
      <c r="I10" s="1">
        <v>7</v>
      </c>
      <c r="J10" s="1">
        <v>7.5</v>
      </c>
      <c r="K10" s="1">
        <v>5</v>
      </c>
      <c r="L10" s="1">
        <v>75.900000000000006</v>
      </c>
      <c r="M10" s="5">
        <v>136650.75</v>
      </c>
      <c r="N10" s="5">
        <v>10516.8544944684</v>
      </c>
      <c r="O10" s="4">
        <v>0.128396082564075</v>
      </c>
      <c r="P10" s="4">
        <v>2.6721766178758301E-2</v>
      </c>
      <c r="Q10" s="4">
        <v>9.7452626666132591</v>
      </c>
      <c r="R10" s="4">
        <v>2.0281820529677601</v>
      </c>
    </row>
    <row r="11" spans="1:18" ht="15">
      <c r="A11" s="1">
        <v>202401</v>
      </c>
      <c r="B11" s="53" t="s">
        <v>61</v>
      </c>
      <c r="C11" s="33" t="s">
        <v>19</v>
      </c>
      <c r="D11" s="33" t="s">
        <v>28</v>
      </c>
      <c r="E11" s="53" t="s">
        <v>62</v>
      </c>
      <c r="F11" s="1">
        <v>45</v>
      </c>
      <c r="G11" s="1">
        <v>2.5</v>
      </c>
      <c r="H11" s="1">
        <v>10</v>
      </c>
      <c r="I11" s="1">
        <v>10</v>
      </c>
      <c r="J11" s="1">
        <v>2.5</v>
      </c>
      <c r="K11" s="1">
        <v>5</v>
      </c>
      <c r="L11" s="1">
        <v>75</v>
      </c>
      <c r="M11" s="5">
        <v>88332.02</v>
      </c>
      <c r="N11" s="5">
        <v>2872.5971432531001</v>
      </c>
      <c r="O11" s="4">
        <v>0.10494894580624101</v>
      </c>
      <c r="P11" s="4">
        <v>7.7623104354319697E-3</v>
      </c>
      <c r="Q11" s="4">
        <v>7.8711709354680499</v>
      </c>
      <c r="R11" s="4">
        <v>0.58217328265739798</v>
      </c>
    </row>
    <row r="12" spans="1:18" ht="15">
      <c r="A12" s="1">
        <v>202401</v>
      </c>
      <c r="B12" s="53" t="s">
        <v>63</v>
      </c>
      <c r="C12" s="33" t="s">
        <v>16</v>
      </c>
      <c r="D12" s="33" t="s">
        <v>23</v>
      </c>
      <c r="E12" s="53" t="s">
        <v>64</v>
      </c>
      <c r="F12" s="1">
        <v>44.1</v>
      </c>
      <c r="G12" s="1">
        <v>15</v>
      </c>
      <c r="H12" s="1">
        <v>10</v>
      </c>
      <c r="I12" s="1">
        <v>10</v>
      </c>
      <c r="J12" s="1">
        <v>2.5</v>
      </c>
      <c r="K12" s="1">
        <v>5</v>
      </c>
      <c r="L12" s="1">
        <v>86.6</v>
      </c>
      <c r="M12" s="5">
        <v>252748.01</v>
      </c>
      <c r="N12" s="5">
        <v>46909.314096762399</v>
      </c>
      <c r="O12" s="4">
        <v>0.13737567412441401</v>
      </c>
      <c r="P12" s="4">
        <v>6.7045915651499602E-2</v>
      </c>
      <c r="Q12" s="4">
        <v>11.896733379174201</v>
      </c>
      <c r="R12" s="4">
        <v>5.8061762954198697</v>
      </c>
    </row>
    <row r="13" spans="1:18" ht="15">
      <c r="A13" s="1">
        <v>202401</v>
      </c>
      <c r="B13" s="53" t="s">
        <v>65</v>
      </c>
      <c r="C13" s="33" t="s">
        <v>19</v>
      </c>
      <c r="D13" s="33" t="s">
        <v>27</v>
      </c>
      <c r="E13" s="53" t="s">
        <v>66</v>
      </c>
      <c r="F13" s="1">
        <v>44.55</v>
      </c>
      <c r="G13" s="1">
        <v>5</v>
      </c>
      <c r="H13" s="1">
        <v>10</v>
      </c>
      <c r="I13" s="1">
        <v>10</v>
      </c>
      <c r="J13" s="1">
        <v>2.5</v>
      </c>
      <c r="K13" s="1">
        <v>5</v>
      </c>
      <c r="L13" s="1">
        <v>77.05</v>
      </c>
      <c r="M13" s="5">
        <v>244992.04</v>
      </c>
      <c r="N13" s="5">
        <v>22370.068853691999</v>
      </c>
      <c r="O13" s="4">
        <v>0.115440777599015</v>
      </c>
      <c r="P13" s="4">
        <v>2.5917461382173899E-2</v>
      </c>
      <c r="Q13" s="4">
        <v>8.8947119140041195</v>
      </c>
      <c r="R13" s="4">
        <v>1.9969403994965</v>
      </c>
    </row>
    <row r="14" spans="1:18" ht="15">
      <c r="A14" s="1">
        <v>202401</v>
      </c>
      <c r="B14" s="53" t="s">
        <v>67</v>
      </c>
      <c r="C14" s="33" t="s">
        <v>19</v>
      </c>
      <c r="D14" s="33" t="s">
        <v>20</v>
      </c>
      <c r="E14" s="53" t="s">
        <v>68</v>
      </c>
      <c r="F14" s="1">
        <v>41.85</v>
      </c>
      <c r="G14" s="1">
        <v>10</v>
      </c>
      <c r="H14" s="1">
        <v>5</v>
      </c>
      <c r="I14" s="1">
        <v>7</v>
      </c>
      <c r="J14" s="1">
        <v>5</v>
      </c>
      <c r="K14" s="1">
        <v>5</v>
      </c>
      <c r="L14" s="1">
        <v>73.849999999999994</v>
      </c>
      <c r="M14" s="5">
        <v>323173.68</v>
      </c>
      <c r="N14" s="5">
        <v>40333.439896312397</v>
      </c>
      <c r="O14" s="4">
        <v>0.193845103004505</v>
      </c>
      <c r="P14" s="4">
        <v>3.7486397003678902E-2</v>
      </c>
      <c r="Q14" s="4">
        <v>14.3154608568827</v>
      </c>
      <c r="R14" s="4">
        <v>2.7683704187216902</v>
      </c>
    </row>
    <row r="15" spans="1:18" ht="15">
      <c r="A15" s="1">
        <v>202401</v>
      </c>
      <c r="B15" s="53" t="s">
        <v>69</v>
      </c>
      <c r="C15" s="33" t="s">
        <v>19</v>
      </c>
      <c r="D15" s="33" t="s">
        <v>24</v>
      </c>
      <c r="E15" s="53" t="s">
        <v>70</v>
      </c>
      <c r="F15" s="1">
        <v>38.700000000000003</v>
      </c>
      <c r="G15" s="1">
        <v>0</v>
      </c>
      <c r="H15" s="1">
        <v>10</v>
      </c>
      <c r="I15" s="1">
        <v>10</v>
      </c>
      <c r="J15" s="1">
        <v>5</v>
      </c>
      <c r="K15" s="1">
        <v>5</v>
      </c>
      <c r="L15" s="1">
        <v>68.7</v>
      </c>
      <c r="M15" s="5">
        <v>217210.46</v>
      </c>
      <c r="N15" s="5">
        <v>0</v>
      </c>
      <c r="O15" s="4">
        <v>6.6637710490069599E-2</v>
      </c>
      <c r="P15" s="4">
        <v>1.6935425841532101E-2</v>
      </c>
      <c r="Q15" s="4">
        <v>4.5780107106677796</v>
      </c>
      <c r="R15" s="4">
        <v>1.1634637553132501</v>
      </c>
    </row>
    <row r="16" spans="1:18" ht="15">
      <c r="A16" s="1">
        <v>202401</v>
      </c>
      <c r="B16" s="53" t="s">
        <v>71</v>
      </c>
      <c r="C16" s="33" t="s">
        <v>19</v>
      </c>
      <c r="D16" s="33" t="s">
        <v>24</v>
      </c>
      <c r="E16" s="53" t="s">
        <v>72</v>
      </c>
      <c r="F16" s="1">
        <v>45</v>
      </c>
      <c r="G16" s="1">
        <v>20</v>
      </c>
      <c r="H16" s="1">
        <v>10</v>
      </c>
      <c r="I16" s="1">
        <v>10</v>
      </c>
      <c r="J16" s="1">
        <v>5</v>
      </c>
      <c r="K16" s="1">
        <v>5</v>
      </c>
      <c r="L16" s="1">
        <v>95</v>
      </c>
      <c r="M16" s="5">
        <v>461301.36</v>
      </c>
      <c r="N16" s="5">
        <v>143983.28618407299</v>
      </c>
      <c r="O16" s="4">
        <v>0.24007827295964501</v>
      </c>
      <c r="P16" s="4">
        <v>7.98371219061665E-2</v>
      </c>
      <c r="Q16" s="4">
        <v>22.8074359311662</v>
      </c>
      <c r="R16" s="4">
        <v>7.58452658108581</v>
      </c>
    </row>
    <row r="17" spans="1:18" ht="15">
      <c r="A17" s="1">
        <v>202401</v>
      </c>
      <c r="B17" s="53" t="s">
        <v>73</v>
      </c>
      <c r="C17" s="33" t="s">
        <v>19</v>
      </c>
      <c r="D17" s="33" t="s">
        <v>24</v>
      </c>
      <c r="E17" s="53" t="s">
        <v>74</v>
      </c>
      <c r="F17" s="1">
        <v>41.4</v>
      </c>
      <c r="G17" s="1">
        <v>10</v>
      </c>
      <c r="H17" s="1">
        <v>10</v>
      </c>
      <c r="I17" s="1">
        <v>7</v>
      </c>
      <c r="J17" s="1">
        <v>2.5</v>
      </c>
      <c r="K17" s="1">
        <v>5</v>
      </c>
      <c r="L17" s="1">
        <v>75.900000000000006</v>
      </c>
      <c r="M17" s="5">
        <v>194580.39</v>
      </c>
      <c r="N17" s="5">
        <v>23222.127622765402</v>
      </c>
      <c r="O17" s="4">
        <v>7.5590555568879295E-2</v>
      </c>
      <c r="P17" s="4">
        <v>2.2246589908129701E-2</v>
      </c>
      <c r="Q17" s="4">
        <v>5.7373231676779399</v>
      </c>
      <c r="R17" s="4">
        <v>1.68851617402705</v>
      </c>
    </row>
    <row r="18" spans="1:18" ht="13.95" customHeight="1">
      <c r="A18" s="1">
        <v>202401</v>
      </c>
      <c r="B18" s="53" t="s">
        <v>75</v>
      </c>
      <c r="C18" s="33" t="s">
        <v>19</v>
      </c>
      <c r="D18" s="33" t="s">
        <v>25</v>
      </c>
      <c r="E18" s="53" t="s">
        <v>76</v>
      </c>
      <c r="F18" s="1">
        <v>45</v>
      </c>
      <c r="G18" s="1">
        <v>0</v>
      </c>
      <c r="H18" s="1">
        <v>10</v>
      </c>
      <c r="I18" s="1">
        <v>7</v>
      </c>
      <c r="J18" s="1">
        <v>2.5</v>
      </c>
      <c r="K18" s="1">
        <v>5</v>
      </c>
      <c r="L18" s="1">
        <v>69.5</v>
      </c>
      <c r="M18" s="5">
        <v>198574.72</v>
      </c>
      <c r="N18" s="5">
        <v>0</v>
      </c>
      <c r="O18" s="4">
        <v>7.0271700520929598E-2</v>
      </c>
      <c r="P18" s="4">
        <v>1.5482437837307701E-2</v>
      </c>
      <c r="Q18" s="4">
        <v>4.8838831862046099</v>
      </c>
      <c r="R18" s="4">
        <v>1.0760294296928801</v>
      </c>
    </row>
    <row r="19" spans="1:18" ht="15">
      <c r="A19" s="1">
        <v>202401</v>
      </c>
      <c r="B19" s="53" t="s">
        <v>77</v>
      </c>
      <c r="C19" s="33" t="s">
        <v>16</v>
      </c>
      <c r="D19" s="33" t="s">
        <v>23</v>
      </c>
      <c r="E19" s="53" t="s">
        <v>78</v>
      </c>
      <c r="F19" s="1">
        <v>45</v>
      </c>
      <c r="G19" s="1">
        <v>5</v>
      </c>
      <c r="H19" s="1">
        <v>10</v>
      </c>
      <c r="I19" s="1">
        <v>10</v>
      </c>
      <c r="J19" s="1">
        <v>2.5</v>
      </c>
      <c r="K19" s="1">
        <v>5</v>
      </c>
      <c r="L19" s="1">
        <v>77.5</v>
      </c>
      <c r="M19" s="5">
        <v>156258.46</v>
      </c>
      <c r="N19" s="5">
        <v>9648.5596634698795</v>
      </c>
      <c r="O19" s="4">
        <v>5.98664063701582E-2</v>
      </c>
      <c r="P19" s="4">
        <v>2.90302915909596E-2</v>
      </c>
      <c r="Q19" s="4">
        <v>4.6396464936872599</v>
      </c>
      <c r="R19" s="4">
        <v>2.24984759829937</v>
      </c>
    </row>
    <row r="20" spans="1:18" ht="15">
      <c r="A20" s="1">
        <v>202401</v>
      </c>
      <c r="B20" s="53" t="s">
        <v>79</v>
      </c>
      <c r="C20" s="33" t="s">
        <v>19</v>
      </c>
      <c r="D20" s="33" t="s">
        <v>24</v>
      </c>
      <c r="E20" s="53" t="s">
        <v>80</v>
      </c>
      <c r="F20" s="1">
        <v>45</v>
      </c>
      <c r="G20" s="1">
        <v>20</v>
      </c>
      <c r="H20" s="1">
        <v>10</v>
      </c>
      <c r="I20" s="1">
        <v>10</v>
      </c>
      <c r="J20" s="1">
        <v>2.5</v>
      </c>
      <c r="K20" s="1">
        <v>5</v>
      </c>
      <c r="L20" s="1">
        <v>92.5</v>
      </c>
      <c r="M20" s="5">
        <v>349089.6</v>
      </c>
      <c r="N20" s="5">
        <v>107176.369549544</v>
      </c>
      <c r="O20" s="4">
        <v>0.18045872304727401</v>
      </c>
      <c r="P20" s="4">
        <v>5.9873466819263699E-2</v>
      </c>
      <c r="Q20" s="4">
        <v>16.692431881872899</v>
      </c>
      <c r="R20" s="4">
        <v>5.5382956807818902</v>
      </c>
    </row>
    <row r="21" spans="1:18" ht="15">
      <c r="A21" s="1">
        <v>202401</v>
      </c>
      <c r="B21" s="53" t="s">
        <v>81</v>
      </c>
      <c r="C21" s="33" t="s">
        <v>19</v>
      </c>
      <c r="D21" s="33" t="s">
        <v>25</v>
      </c>
      <c r="E21" s="53" t="s">
        <v>82</v>
      </c>
      <c r="F21" s="1">
        <v>45</v>
      </c>
      <c r="G21" s="1">
        <v>5</v>
      </c>
      <c r="H21" s="1">
        <v>10</v>
      </c>
      <c r="I21" s="1">
        <v>7</v>
      </c>
      <c r="J21" s="1">
        <v>5</v>
      </c>
      <c r="K21" s="1">
        <v>5</v>
      </c>
      <c r="L21" s="1">
        <v>77</v>
      </c>
      <c r="M21" s="5">
        <v>184683.33</v>
      </c>
      <c r="N21" s="5">
        <v>16230.4220240268</v>
      </c>
      <c r="O21" s="4">
        <v>0.10139410920898</v>
      </c>
      <c r="P21" s="4">
        <v>1.9344625551102501E-2</v>
      </c>
      <c r="Q21" s="4">
        <v>7.8073464090914904</v>
      </c>
      <c r="R21" s="4">
        <v>1.4895361674348899</v>
      </c>
    </row>
    <row r="22" spans="1:18" ht="15">
      <c r="A22" s="1">
        <v>202401</v>
      </c>
      <c r="B22" s="53" t="s">
        <v>83</v>
      </c>
      <c r="C22" s="33" t="s">
        <v>19</v>
      </c>
      <c r="D22" s="33" t="s">
        <v>27</v>
      </c>
      <c r="E22" s="53" t="s">
        <v>84</v>
      </c>
      <c r="F22" s="1">
        <v>45</v>
      </c>
      <c r="G22" s="1">
        <v>15</v>
      </c>
      <c r="H22" s="1">
        <v>10</v>
      </c>
      <c r="I22" s="1">
        <v>10</v>
      </c>
      <c r="J22" s="1">
        <v>7.5</v>
      </c>
      <c r="K22" s="1">
        <v>5</v>
      </c>
      <c r="L22" s="1">
        <v>92.5</v>
      </c>
      <c r="M22" s="5">
        <v>204655.34</v>
      </c>
      <c r="N22" s="5">
        <v>38380.030262292799</v>
      </c>
      <c r="O22" s="4">
        <v>0.123672787369091</v>
      </c>
      <c r="P22" s="4">
        <v>2.76505935099563E-2</v>
      </c>
      <c r="Q22" s="4">
        <v>11.439732831640899</v>
      </c>
      <c r="R22" s="4">
        <v>2.5576798996709602</v>
      </c>
    </row>
    <row r="23" spans="1:18" ht="15">
      <c r="A23" s="1">
        <v>202401</v>
      </c>
      <c r="B23" s="53" t="s">
        <v>85</v>
      </c>
      <c r="C23" s="33" t="s">
        <v>19</v>
      </c>
      <c r="D23" s="33" t="s">
        <v>24</v>
      </c>
      <c r="E23" s="53" t="s">
        <v>86</v>
      </c>
      <c r="F23" s="1">
        <v>45</v>
      </c>
      <c r="G23" s="1">
        <v>10</v>
      </c>
      <c r="H23" s="1">
        <v>10</v>
      </c>
      <c r="I23" s="1">
        <v>10</v>
      </c>
      <c r="J23" s="1">
        <v>2.5</v>
      </c>
      <c r="K23" s="1">
        <v>5</v>
      </c>
      <c r="L23" s="1">
        <v>82.5</v>
      </c>
      <c r="M23" s="5">
        <v>152776.76</v>
      </c>
      <c r="N23" s="5">
        <v>22297.171051092198</v>
      </c>
      <c r="O23" s="4">
        <v>6.2132544362613097E-2</v>
      </c>
      <c r="P23" s="4">
        <v>1.8705425787854401E-2</v>
      </c>
      <c r="Q23" s="4">
        <v>5.1259349099155802</v>
      </c>
      <c r="R23" s="4">
        <v>1.54319762749798</v>
      </c>
    </row>
    <row r="24" spans="1:18" ht="15">
      <c r="A24" s="1">
        <v>202401</v>
      </c>
      <c r="B24" s="53" t="s">
        <v>87</v>
      </c>
      <c r="C24" s="33" t="s">
        <v>16</v>
      </c>
      <c r="D24" s="33" t="s">
        <v>23</v>
      </c>
      <c r="E24" s="53" t="s">
        <v>88</v>
      </c>
      <c r="F24" s="1">
        <v>39.6</v>
      </c>
      <c r="G24" s="1">
        <v>0</v>
      </c>
      <c r="H24" s="1">
        <v>10</v>
      </c>
      <c r="I24" s="1">
        <v>10</v>
      </c>
      <c r="J24" s="1">
        <v>5</v>
      </c>
      <c r="K24" s="1">
        <v>5</v>
      </c>
      <c r="L24" s="1">
        <v>69.599999999999994</v>
      </c>
      <c r="M24" s="5">
        <v>119013.51</v>
      </c>
      <c r="N24" s="5">
        <v>0</v>
      </c>
      <c r="O24" s="4">
        <v>3.6079191964959602E-2</v>
      </c>
      <c r="P24" s="4">
        <v>1.7394498557163799E-2</v>
      </c>
      <c r="Q24" s="4">
        <v>2.5111117607611901</v>
      </c>
      <c r="R24" s="4">
        <v>1.2106570995785999</v>
      </c>
    </row>
    <row r="25" spans="1:18" ht="15">
      <c r="A25" s="1">
        <v>202401</v>
      </c>
      <c r="B25" s="53" t="s">
        <v>89</v>
      </c>
      <c r="C25" s="33" t="s">
        <v>19</v>
      </c>
      <c r="D25" s="33" t="s">
        <v>24</v>
      </c>
      <c r="E25" s="53" t="s">
        <v>90</v>
      </c>
      <c r="F25" s="1">
        <v>45</v>
      </c>
      <c r="G25" s="1">
        <v>20</v>
      </c>
      <c r="H25" s="1">
        <v>7.5</v>
      </c>
      <c r="I25" s="1">
        <v>10</v>
      </c>
      <c r="J25" s="1">
        <v>2.5</v>
      </c>
      <c r="K25" s="1">
        <v>5</v>
      </c>
      <c r="L25" s="1">
        <v>90</v>
      </c>
      <c r="M25" s="5">
        <v>179005.4</v>
      </c>
      <c r="N25" s="5">
        <v>38893.9769369313</v>
      </c>
      <c r="O25" s="4">
        <v>8.1539670724592603E-2</v>
      </c>
      <c r="P25" s="4">
        <v>2.5807318732233499E-2</v>
      </c>
      <c r="Q25" s="4">
        <v>7.3385703652133403</v>
      </c>
      <c r="R25" s="4">
        <v>2.3226586859010099</v>
      </c>
    </row>
    <row r="26" spans="1:18" ht="15">
      <c r="A26" s="1">
        <v>202401</v>
      </c>
      <c r="B26" s="53" t="s">
        <v>91</v>
      </c>
      <c r="C26" s="33" t="s">
        <v>16</v>
      </c>
      <c r="D26" s="33" t="s">
        <v>23</v>
      </c>
      <c r="E26" s="53" t="s">
        <v>92</v>
      </c>
      <c r="F26" s="1">
        <v>45</v>
      </c>
      <c r="G26" s="1">
        <v>5</v>
      </c>
      <c r="H26" s="1">
        <v>10</v>
      </c>
      <c r="I26" s="1">
        <v>10</v>
      </c>
      <c r="J26" s="1">
        <v>7.5</v>
      </c>
      <c r="K26" s="1">
        <v>5</v>
      </c>
      <c r="L26" s="1">
        <v>82.5</v>
      </c>
      <c r="M26" s="5">
        <v>223947.88</v>
      </c>
      <c r="N26" s="5">
        <v>19777.639227428401</v>
      </c>
      <c r="O26" s="4">
        <v>9.3505270170796295E-2</v>
      </c>
      <c r="P26" s="4">
        <v>4.54241034139247E-2</v>
      </c>
      <c r="Q26" s="4">
        <v>7.7141847890906901</v>
      </c>
      <c r="R26" s="4">
        <v>3.7474885316487798</v>
      </c>
    </row>
    <row r="27" spans="1:18" ht="15">
      <c r="A27" s="1">
        <v>202401</v>
      </c>
      <c r="B27" s="53" t="s">
        <v>93</v>
      </c>
      <c r="C27" s="33" t="s">
        <v>19</v>
      </c>
      <c r="D27" s="33" t="s">
        <v>20</v>
      </c>
      <c r="E27" s="53" t="s">
        <v>94</v>
      </c>
      <c r="F27" s="1">
        <v>45</v>
      </c>
      <c r="G27" s="1">
        <v>10</v>
      </c>
      <c r="H27" s="1">
        <v>10</v>
      </c>
      <c r="I27" s="1">
        <v>10</v>
      </c>
      <c r="J27" s="1">
        <v>5</v>
      </c>
      <c r="K27" s="1">
        <v>5</v>
      </c>
      <c r="L27" s="1">
        <v>85</v>
      </c>
      <c r="M27" s="5">
        <v>180271.83</v>
      </c>
      <c r="N27" s="5">
        <v>18126.843887664902</v>
      </c>
      <c r="O27" s="4">
        <v>9.9888339743132007E-2</v>
      </c>
      <c r="P27" s="4">
        <v>1.9578493843251901E-2</v>
      </c>
      <c r="Q27" s="4">
        <v>8.4905088781662208</v>
      </c>
      <c r="R27" s="4">
        <v>1.66417197667641</v>
      </c>
    </row>
    <row r="28" spans="1:18" ht="15">
      <c r="A28" s="1">
        <v>202401</v>
      </c>
      <c r="B28" s="53" t="s">
        <v>95</v>
      </c>
      <c r="C28" s="33" t="s">
        <v>19</v>
      </c>
      <c r="D28" s="33" t="s">
        <v>25</v>
      </c>
      <c r="E28" s="53" t="s">
        <v>96</v>
      </c>
      <c r="F28" s="1">
        <v>44.55</v>
      </c>
      <c r="G28" s="1">
        <v>0</v>
      </c>
      <c r="H28" s="1">
        <v>10</v>
      </c>
      <c r="I28" s="1">
        <v>10</v>
      </c>
      <c r="J28" s="1">
        <v>0</v>
      </c>
      <c r="K28" s="1">
        <v>5</v>
      </c>
      <c r="L28" s="1">
        <v>69.55</v>
      </c>
      <c r="M28" s="5">
        <v>179764.75</v>
      </c>
      <c r="N28" s="5">
        <v>0</v>
      </c>
      <c r="O28" s="4">
        <v>6.3615220891258401E-2</v>
      </c>
      <c r="P28" s="4">
        <v>1.40158654999697E-2</v>
      </c>
      <c r="Q28" s="4">
        <v>4.4244386129870197</v>
      </c>
      <c r="R28" s="4">
        <v>0.974803445522895</v>
      </c>
    </row>
    <row r="29" spans="1:18" ht="15">
      <c r="A29" s="1">
        <v>202401</v>
      </c>
      <c r="B29" s="53" t="s">
        <v>97</v>
      </c>
      <c r="C29" s="33" t="s">
        <v>16</v>
      </c>
      <c r="D29" s="33" t="s">
        <v>23</v>
      </c>
      <c r="E29" s="53" t="s">
        <v>98</v>
      </c>
      <c r="F29" s="1">
        <v>0</v>
      </c>
      <c r="G29" s="1">
        <v>0</v>
      </c>
      <c r="H29" s="1">
        <v>10</v>
      </c>
      <c r="I29" s="1">
        <v>10</v>
      </c>
      <c r="J29" s="1">
        <v>2.5</v>
      </c>
      <c r="K29" s="1">
        <v>5</v>
      </c>
      <c r="L29" s="1">
        <v>27.5</v>
      </c>
      <c r="M29" s="5">
        <v>189231.9</v>
      </c>
      <c r="N29" s="5">
        <v>0</v>
      </c>
      <c r="O29" s="4">
        <v>5.7366042275318399E-2</v>
      </c>
      <c r="P29" s="4">
        <v>2.7657313959729202E-2</v>
      </c>
      <c r="Q29" s="4">
        <v>1.57756616257126</v>
      </c>
      <c r="R29" s="4">
        <v>0.76057613389255196</v>
      </c>
    </row>
    <row r="30" spans="1:18" ht="15">
      <c r="A30" s="1">
        <v>202401</v>
      </c>
      <c r="B30" s="53" t="s">
        <v>99</v>
      </c>
      <c r="C30" s="33" t="s">
        <v>19</v>
      </c>
      <c r="D30" s="33" t="s">
        <v>20</v>
      </c>
      <c r="E30" s="53" t="s">
        <v>100</v>
      </c>
      <c r="F30" s="1">
        <v>45</v>
      </c>
      <c r="G30" s="1">
        <v>5</v>
      </c>
      <c r="H30" s="1">
        <v>10</v>
      </c>
      <c r="I30" s="1">
        <v>10</v>
      </c>
      <c r="J30" s="1">
        <v>7.5</v>
      </c>
      <c r="K30" s="1">
        <v>5</v>
      </c>
      <c r="L30" s="1">
        <v>82.5</v>
      </c>
      <c r="M30" s="5">
        <v>150983.97</v>
      </c>
      <c r="N30" s="5">
        <v>12324.4373751441</v>
      </c>
      <c r="O30" s="4">
        <v>7.82731617725307E-2</v>
      </c>
      <c r="P30" s="4">
        <v>1.55270402372153E-2</v>
      </c>
      <c r="Q30" s="4">
        <v>6.45753584623378</v>
      </c>
      <c r="R30" s="4">
        <v>1.2809808195702701</v>
      </c>
    </row>
    <row r="31" spans="1:18" ht="15">
      <c r="A31" s="1">
        <v>202401</v>
      </c>
      <c r="B31" s="53" t="s">
        <v>101</v>
      </c>
      <c r="C31" s="33" t="s">
        <v>19</v>
      </c>
      <c r="D31" s="33" t="s">
        <v>25</v>
      </c>
      <c r="E31" s="53" t="s">
        <v>102</v>
      </c>
      <c r="F31" s="1">
        <v>42.75</v>
      </c>
      <c r="G31" s="1">
        <v>10</v>
      </c>
      <c r="H31" s="1">
        <v>10</v>
      </c>
      <c r="I31" s="1">
        <v>10</v>
      </c>
      <c r="J31" s="1">
        <v>2.5</v>
      </c>
      <c r="K31" s="1">
        <v>5</v>
      </c>
      <c r="L31" s="1">
        <v>80.25</v>
      </c>
      <c r="M31" s="5">
        <v>170625.39</v>
      </c>
      <c r="N31" s="5">
        <v>18234.688662906701</v>
      </c>
      <c r="O31" s="4">
        <v>0.100869586850572</v>
      </c>
      <c r="P31" s="4">
        <v>1.8859241324315702E-2</v>
      </c>
      <c r="Q31" s="4">
        <v>8.0947843447583701</v>
      </c>
      <c r="R31" s="4">
        <v>1.51345411627633</v>
      </c>
    </row>
    <row r="32" spans="1:18" ht="15">
      <c r="A32" s="1">
        <v>202401</v>
      </c>
      <c r="B32" s="53" t="s">
        <v>103</v>
      </c>
      <c r="C32" s="33" t="s">
        <v>19</v>
      </c>
      <c r="D32" s="33" t="s">
        <v>25</v>
      </c>
      <c r="E32" s="53" t="s">
        <v>104</v>
      </c>
      <c r="F32" s="1">
        <v>45</v>
      </c>
      <c r="G32" s="1">
        <v>2.5</v>
      </c>
      <c r="H32" s="1">
        <v>10</v>
      </c>
      <c r="I32" s="1">
        <v>7</v>
      </c>
      <c r="J32" s="1">
        <v>5</v>
      </c>
      <c r="K32" s="1">
        <v>5</v>
      </c>
      <c r="L32" s="1">
        <v>74.5</v>
      </c>
      <c r="M32" s="5">
        <v>186699.72</v>
      </c>
      <c r="N32" s="5">
        <v>9020.2549466538494</v>
      </c>
      <c r="O32" s="4">
        <v>8.6098095080682197E-2</v>
      </c>
      <c r="P32" s="4">
        <v>1.7304963586486099E-2</v>
      </c>
      <c r="Q32" s="4">
        <v>6.4143080835108304</v>
      </c>
      <c r="R32" s="4">
        <v>1.2892197871932201</v>
      </c>
    </row>
    <row r="33" spans="1:18" ht="15">
      <c r="A33" s="1">
        <v>202401</v>
      </c>
      <c r="B33" s="53" t="s">
        <v>105</v>
      </c>
      <c r="C33" s="33" t="s">
        <v>19</v>
      </c>
      <c r="D33" s="33" t="s">
        <v>20</v>
      </c>
      <c r="E33" s="53" t="s">
        <v>106</v>
      </c>
      <c r="F33" s="1">
        <v>45</v>
      </c>
      <c r="G33" s="1">
        <v>2.5</v>
      </c>
      <c r="H33" s="1">
        <v>2.5</v>
      </c>
      <c r="I33" s="1">
        <v>10</v>
      </c>
      <c r="J33" s="1">
        <v>2.5</v>
      </c>
      <c r="K33" s="1">
        <v>5</v>
      </c>
      <c r="L33" s="1">
        <v>67.5</v>
      </c>
      <c r="M33" s="5">
        <v>379637.79</v>
      </c>
      <c r="N33" s="5">
        <v>8353.2493677275797</v>
      </c>
      <c r="O33" s="4">
        <v>0.15413932649634701</v>
      </c>
      <c r="P33" s="4">
        <v>3.2144693290418899E-2</v>
      </c>
      <c r="Q33" s="4">
        <v>10.4044045385034</v>
      </c>
      <c r="R33" s="4">
        <v>2.1697667971032799</v>
      </c>
    </row>
    <row r="34" spans="1:18" ht="15">
      <c r="A34" s="1">
        <v>202401</v>
      </c>
      <c r="B34" s="53" t="s">
        <v>107</v>
      </c>
      <c r="C34" s="33" t="s">
        <v>19</v>
      </c>
      <c r="D34" s="33" t="s">
        <v>20</v>
      </c>
      <c r="E34" s="53" t="s">
        <v>108</v>
      </c>
      <c r="F34" s="1">
        <v>45</v>
      </c>
      <c r="G34" s="1">
        <v>15</v>
      </c>
      <c r="H34" s="1">
        <v>10</v>
      </c>
      <c r="I34" s="1">
        <v>10</v>
      </c>
      <c r="J34" s="1">
        <v>2.5</v>
      </c>
      <c r="K34" s="1">
        <v>5</v>
      </c>
      <c r="L34" s="1">
        <v>87.5</v>
      </c>
      <c r="M34" s="5">
        <v>177765.63</v>
      </c>
      <c r="N34" s="5">
        <v>31837.114043625799</v>
      </c>
      <c r="O34" s="4">
        <v>0.124821316320783</v>
      </c>
      <c r="P34" s="4">
        <v>2.3560491531773899E-2</v>
      </c>
      <c r="Q34" s="4">
        <v>10.921865178068501</v>
      </c>
      <c r="R34" s="4">
        <v>2.06154300903022</v>
      </c>
    </row>
    <row r="35" spans="1:18" ht="15">
      <c r="A35" s="1">
        <v>202401</v>
      </c>
      <c r="B35" s="53" t="s">
        <v>109</v>
      </c>
      <c r="C35" s="33" t="s">
        <v>19</v>
      </c>
      <c r="D35" s="33" t="s">
        <v>24</v>
      </c>
      <c r="E35" s="53" t="s">
        <v>110</v>
      </c>
      <c r="F35" s="1">
        <v>43.65</v>
      </c>
      <c r="G35" s="1">
        <v>10</v>
      </c>
      <c r="H35" s="1">
        <v>10</v>
      </c>
      <c r="I35" s="1">
        <v>10</v>
      </c>
      <c r="J35" s="1">
        <v>7.5</v>
      </c>
      <c r="K35" s="1">
        <v>5</v>
      </c>
      <c r="L35" s="1">
        <v>86.15</v>
      </c>
      <c r="M35" s="5">
        <v>279750.89</v>
      </c>
      <c r="N35" s="5">
        <v>37076.118482250902</v>
      </c>
      <c r="O35" s="4">
        <v>0.11120292665817499</v>
      </c>
      <c r="P35" s="4">
        <v>3.3108339131626398E-2</v>
      </c>
      <c r="Q35" s="4">
        <v>9.5801321316017898</v>
      </c>
      <c r="R35" s="4">
        <v>2.8522834161896098</v>
      </c>
    </row>
    <row r="36" spans="1:18" ht="15">
      <c r="A36" s="1">
        <v>202401</v>
      </c>
      <c r="B36" s="53" t="s">
        <v>111</v>
      </c>
      <c r="C36" s="33" t="s">
        <v>16</v>
      </c>
      <c r="D36" s="33" t="s">
        <v>23</v>
      </c>
      <c r="E36" s="53" t="s">
        <v>112</v>
      </c>
      <c r="F36" s="1">
        <v>44.1</v>
      </c>
      <c r="G36" s="1">
        <v>5</v>
      </c>
      <c r="H36" s="1">
        <v>10</v>
      </c>
      <c r="I36" s="1">
        <v>10</v>
      </c>
      <c r="J36" s="1">
        <v>0</v>
      </c>
      <c r="K36" s="1">
        <v>5</v>
      </c>
      <c r="L36" s="1">
        <v>74.099999999999994</v>
      </c>
      <c r="M36" s="5">
        <v>184299.1</v>
      </c>
      <c r="N36" s="5">
        <v>15462.90043706</v>
      </c>
      <c r="O36" s="4">
        <v>7.5897427082597196E-2</v>
      </c>
      <c r="P36" s="4">
        <v>3.6860105526631097E-2</v>
      </c>
      <c r="Q36" s="4">
        <v>5.6239993468204501</v>
      </c>
      <c r="R36" s="4">
        <v>2.7313338195233698</v>
      </c>
    </row>
    <row r="37" spans="1:18" ht="15">
      <c r="A37" s="1">
        <v>202401</v>
      </c>
      <c r="B37" s="53" t="s">
        <v>113</v>
      </c>
      <c r="C37" s="33" t="s">
        <v>19</v>
      </c>
      <c r="D37" s="33" t="s">
        <v>27</v>
      </c>
      <c r="E37" s="53" t="s">
        <v>114</v>
      </c>
      <c r="F37" s="1">
        <v>45</v>
      </c>
      <c r="G37" s="1">
        <v>20</v>
      </c>
      <c r="H37" s="1">
        <v>7.5</v>
      </c>
      <c r="I37" s="1">
        <v>7</v>
      </c>
      <c r="J37" s="1">
        <v>2.5</v>
      </c>
      <c r="K37" s="1">
        <v>5</v>
      </c>
      <c r="L37" s="1">
        <v>87</v>
      </c>
      <c r="M37" s="5">
        <v>329324.65999999997</v>
      </c>
      <c r="N37" s="5">
        <v>70888.474612929902</v>
      </c>
      <c r="O37" s="4">
        <v>0.21163652373297101</v>
      </c>
      <c r="P37" s="4">
        <v>4.7275830084634499E-2</v>
      </c>
      <c r="Q37" s="4">
        <v>18.412377564768502</v>
      </c>
      <c r="R37" s="4">
        <v>4.1129972173632003</v>
      </c>
    </row>
    <row r="38" spans="1:18" ht="15">
      <c r="A38" s="1">
        <v>202401</v>
      </c>
      <c r="B38" s="53" t="s">
        <v>115</v>
      </c>
      <c r="C38" s="33" t="s">
        <v>19</v>
      </c>
      <c r="D38" s="33" t="s">
        <v>25</v>
      </c>
      <c r="E38" s="53" t="s">
        <v>116</v>
      </c>
      <c r="F38" s="1">
        <v>41.4</v>
      </c>
      <c r="G38" s="1">
        <v>0</v>
      </c>
      <c r="H38" s="1">
        <v>10</v>
      </c>
      <c r="I38" s="1">
        <v>10</v>
      </c>
      <c r="J38" s="1">
        <v>5</v>
      </c>
      <c r="K38" s="1">
        <v>5</v>
      </c>
      <c r="L38" s="1">
        <v>71.400000000000006</v>
      </c>
      <c r="M38" s="5">
        <v>144920.88</v>
      </c>
      <c r="N38" s="5">
        <v>0</v>
      </c>
      <c r="O38" s="4">
        <v>5.1284658382444601E-2</v>
      </c>
      <c r="P38" s="4">
        <v>1.1299164948730201E-2</v>
      </c>
      <c r="Q38" s="4">
        <v>3.6617246085065398</v>
      </c>
      <c r="R38" s="4">
        <v>0.80676037733933903</v>
      </c>
    </row>
    <row r="39" spans="1:18" ht="15">
      <c r="A39" s="1">
        <v>202401</v>
      </c>
      <c r="B39" s="53" t="s">
        <v>117</v>
      </c>
      <c r="C39" s="33" t="s">
        <v>16</v>
      </c>
      <c r="D39" s="33" t="s">
        <v>22</v>
      </c>
      <c r="E39" s="53" t="s">
        <v>118</v>
      </c>
      <c r="F39" s="1">
        <v>45</v>
      </c>
      <c r="G39" s="1">
        <v>15</v>
      </c>
      <c r="H39" s="1">
        <v>10</v>
      </c>
      <c r="I39" s="1">
        <v>10</v>
      </c>
      <c r="J39" s="1">
        <v>7.5</v>
      </c>
      <c r="K39" s="1">
        <v>5</v>
      </c>
      <c r="L39" s="1">
        <v>92.5</v>
      </c>
      <c r="M39" s="5">
        <v>178048.28</v>
      </c>
      <c r="N39" s="5">
        <v>27233.486776953399</v>
      </c>
      <c r="O39" s="4">
        <v>0.201639218518742</v>
      </c>
      <c r="P39" s="4">
        <v>4.3500615309449799E-2</v>
      </c>
      <c r="Q39" s="4">
        <v>18.6516277129837</v>
      </c>
      <c r="R39" s="4">
        <v>4.0238069161241103</v>
      </c>
    </row>
    <row r="40" spans="1:18" ht="15">
      <c r="A40" s="1">
        <v>202401</v>
      </c>
      <c r="B40" s="53" t="s">
        <v>119</v>
      </c>
      <c r="C40" s="33" t="s">
        <v>19</v>
      </c>
      <c r="D40" s="33" t="s">
        <v>28</v>
      </c>
      <c r="E40" s="53" t="s">
        <v>120</v>
      </c>
      <c r="F40" s="1">
        <v>37.799999999999997</v>
      </c>
      <c r="G40" s="1">
        <v>0</v>
      </c>
      <c r="H40" s="1">
        <v>10</v>
      </c>
      <c r="I40" s="1">
        <v>7</v>
      </c>
      <c r="J40" s="1">
        <v>2.5</v>
      </c>
      <c r="K40" s="1">
        <v>5</v>
      </c>
      <c r="L40" s="1">
        <v>62.3</v>
      </c>
      <c r="M40" s="5">
        <v>68022.92</v>
      </c>
      <c r="N40" s="5">
        <v>0</v>
      </c>
      <c r="O40" s="4">
        <v>6.1958969136743001E-2</v>
      </c>
      <c r="P40" s="4">
        <v>5.3035987179644601E-3</v>
      </c>
      <c r="Q40" s="4">
        <v>3.8600437772190901</v>
      </c>
      <c r="R40" s="4">
        <v>0.33041420012918599</v>
      </c>
    </row>
    <row r="41" spans="1:18" ht="15">
      <c r="A41" s="1">
        <v>202401</v>
      </c>
      <c r="B41" s="53" t="s">
        <v>121</v>
      </c>
      <c r="C41" s="33" t="s">
        <v>19</v>
      </c>
      <c r="D41" s="33" t="s">
        <v>27</v>
      </c>
      <c r="E41" s="53" t="s">
        <v>445</v>
      </c>
      <c r="F41" s="1">
        <v>39.6</v>
      </c>
      <c r="G41" s="1">
        <v>2.5</v>
      </c>
      <c r="H41" s="1">
        <v>10</v>
      </c>
      <c r="I41" s="1">
        <v>10</v>
      </c>
      <c r="J41" s="1">
        <v>7.5</v>
      </c>
      <c r="K41" s="1">
        <v>5</v>
      </c>
      <c r="L41" s="1">
        <v>74.599999999999994</v>
      </c>
      <c r="M41" s="5">
        <v>226612.22</v>
      </c>
      <c r="N41" s="5">
        <v>2391.1265317890902</v>
      </c>
      <c r="O41" s="4">
        <v>8.1467316620206801E-2</v>
      </c>
      <c r="P41" s="4">
        <v>1.83970161199681E-2</v>
      </c>
      <c r="Q41" s="4">
        <v>6.0774618198674304</v>
      </c>
      <c r="R41" s="4">
        <v>1.3724174025496201</v>
      </c>
    </row>
    <row r="42" spans="1:18" ht="15">
      <c r="A42" s="1">
        <v>202401</v>
      </c>
      <c r="B42" s="53" t="s">
        <v>123</v>
      </c>
      <c r="C42" s="33" t="s">
        <v>19</v>
      </c>
      <c r="D42" s="33" t="s">
        <v>20</v>
      </c>
      <c r="E42" s="53" t="s">
        <v>124</v>
      </c>
      <c r="F42" s="1">
        <v>44.1</v>
      </c>
      <c r="G42" s="1">
        <v>5</v>
      </c>
      <c r="H42" s="1">
        <v>5</v>
      </c>
      <c r="I42" s="1">
        <v>10</v>
      </c>
      <c r="J42" s="1">
        <v>0</v>
      </c>
      <c r="K42" s="1">
        <v>5</v>
      </c>
      <c r="L42" s="1">
        <v>69.099999999999994</v>
      </c>
      <c r="M42" s="5">
        <v>273517.64</v>
      </c>
      <c r="N42" s="5">
        <v>23757.481710535802</v>
      </c>
      <c r="O42" s="4">
        <v>0.144494700837519</v>
      </c>
      <c r="P42" s="4">
        <v>2.8564272888981099E-2</v>
      </c>
      <c r="Q42" s="4">
        <v>9.9845838278725392</v>
      </c>
      <c r="R42" s="4">
        <v>1.97379125662859</v>
      </c>
    </row>
    <row r="43" spans="1:18" ht="15">
      <c r="A43" s="1">
        <v>202401</v>
      </c>
      <c r="B43" s="53" t="s">
        <v>125</v>
      </c>
      <c r="C43" s="33" t="s">
        <v>16</v>
      </c>
      <c r="D43" s="33" t="s">
        <v>23</v>
      </c>
      <c r="E43" s="53" t="s">
        <v>126</v>
      </c>
      <c r="F43" s="1">
        <v>45</v>
      </c>
      <c r="G43" s="1">
        <v>10</v>
      </c>
      <c r="H43" s="1">
        <v>10</v>
      </c>
      <c r="I43" s="1">
        <v>7</v>
      </c>
      <c r="J43" s="1">
        <v>2.5</v>
      </c>
      <c r="K43" s="1">
        <v>5</v>
      </c>
      <c r="L43" s="1">
        <v>79.5</v>
      </c>
      <c r="M43" s="5">
        <v>239526.31</v>
      </c>
      <c r="N43" s="5">
        <v>33103.746433510198</v>
      </c>
      <c r="O43" s="4">
        <v>0.115487209365018</v>
      </c>
      <c r="P43" s="4">
        <v>5.6253380681783503E-2</v>
      </c>
      <c r="Q43" s="4">
        <v>9.1812331445189503</v>
      </c>
      <c r="R43" s="4">
        <v>4.4721437642017898</v>
      </c>
    </row>
    <row r="44" spans="1:18" ht="15">
      <c r="A44" s="1">
        <v>202401</v>
      </c>
      <c r="B44" s="53" t="s">
        <v>127</v>
      </c>
      <c r="C44" s="33" t="s">
        <v>17</v>
      </c>
      <c r="D44" s="33" t="s">
        <v>36</v>
      </c>
      <c r="E44" s="53" t="s">
        <v>128</v>
      </c>
      <c r="F44" s="1">
        <v>43.2</v>
      </c>
      <c r="G44" s="1">
        <v>0</v>
      </c>
      <c r="H44" s="1">
        <v>10</v>
      </c>
      <c r="I44" s="1">
        <v>7</v>
      </c>
      <c r="J44" s="1">
        <v>5</v>
      </c>
      <c r="K44" s="1">
        <v>5</v>
      </c>
      <c r="L44" s="1">
        <v>70.2</v>
      </c>
      <c r="M44" s="5">
        <v>76688.070000000007</v>
      </c>
      <c r="N44" s="5">
        <v>0</v>
      </c>
      <c r="O44" s="4">
        <v>3.4792908927801999E-2</v>
      </c>
      <c r="P44" s="4">
        <v>5.85946567471085E-3</v>
      </c>
      <c r="Q44" s="4">
        <v>2.4424622067317001</v>
      </c>
      <c r="R44" s="4">
        <v>0.41133449036470099</v>
      </c>
    </row>
    <row r="45" spans="1:18" ht="15">
      <c r="A45" s="1">
        <v>202401</v>
      </c>
      <c r="B45" s="53" t="s">
        <v>129</v>
      </c>
      <c r="C45" s="33" t="s">
        <v>16</v>
      </c>
      <c r="D45" s="33" t="s">
        <v>23</v>
      </c>
      <c r="E45" s="53" t="s">
        <v>130</v>
      </c>
      <c r="F45" s="1">
        <v>44.55</v>
      </c>
      <c r="G45" s="1">
        <v>0</v>
      </c>
      <c r="H45" s="1">
        <v>10</v>
      </c>
      <c r="I45" s="1">
        <v>10</v>
      </c>
      <c r="J45" s="1">
        <v>5</v>
      </c>
      <c r="K45" s="1">
        <v>5</v>
      </c>
      <c r="L45" s="1">
        <v>74.55</v>
      </c>
      <c r="M45" s="5">
        <v>126477.51</v>
      </c>
      <c r="N45" s="5">
        <v>0</v>
      </c>
      <c r="O45" s="4">
        <v>3.8341919018606299E-2</v>
      </c>
      <c r="P45" s="4">
        <v>1.8485404431889101E-2</v>
      </c>
      <c r="Q45" s="4">
        <v>2.8583900628371</v>
      </c>
      <c r="R45" s="4">
        <v>1.37808690039733</v>
      </c>
    </row>
    <row r="46" spans="1:18" ht="15">
      <c r="A46" s="1">
        <v>202401</v>
      </c>
      <c r="B46" s="53" t="s">
        <v>131</v>
      </c>
      <c r="C46" s="33" t="s">
        <v>19</v>
      </c>
      <c r="D46" s="33" t="s">
        <v>20</v>
      </c>
      <c r="E46" s="53" t="s">
        <v>132</v>
      </c>
      <c r="F46" s="1">
        <v>38.25</v>
      </c>
      <c r="G46" s="1">
        <v>2.5</v>
      </c>
      <c r="H46" s="1">
        <v>10</v>
      </c>
      <c r="I46" s="1">
        <v>10</v>
      </c>
      <c r="J46" s="1">
        <v>5</v>
      </c>
      <c r="K46" s="1">
        <v>5</v>
      </c>
      <c r="L46" s="1">
        <v>70.75</v>
      </c>
      <c r="M46" s="5">
        <v>109006.42</v>
      </c>
      <c r="N46" s="5">
        <v>1003.35910549757</v>
      </c>
      <c r="O46" s="4">
        <v>4.1628339324995503E-2</v>
      </c>
      <c r="P46" s="4">
        <v>8.8047076641827905E-3</v>
      </c>
      <c r="Q46" s="4">
        <v>2.9452050072434299</v>
      </c>
      <c r="R46" s="4">
        <v>0.622933067240932</v>
      </c>
    </row>
    <row r="47" spans="1:18" ht="15">
      <c r="A47" s="1">
        <v>202401</v>
      </c>
      <c r="B47" s="53" t="s">
        <v>133</v>
      </c>
      <c r="C47" s="33" t="s">
        <v>17</v>
      </c>
      <c r="D47" s="33" t="s">
        <v>36</v>
      </c>
      <c r="E47" s="53" t="s">
        <v>134</v>
      </c>
      <c r="F47" s="1">
        <v>45</v>
      </c>
      <c r="G47" s="1">
        <v>5</v>
      </c>
      <c r="H47" s="1">
        <v>10</v>
      </c>
      <c r="I47" s="1">
        <v>10</v>
      </c>
      <c r="J47" s="1">
        <v>2.5</v>
      </c>
      <c r="K47" s="1">
        <v>5</v>
      </c>
      <c r="L47" s="1">
        <v>77.5</v>
      </c>
      <c r="M47" s="5">
        <v>111717.19</v>
      </c>
      <c r="N47" s="5">
        <v>6378.8017446587</v>
      </c>
      <c r="O47" s="4">
        <v>6.1082555516912697E-2</v>
      </c>
      <c r="P47" s="4">
        <v>1.0439966833525599E-2</v>
      </c>
      <c r="Q47" s="4">
        <v>4.7338980525607397</v>
      </c>
      <c r="R47" s="4">
        <v>0.80909742959823105</v>
      </c>
    </row>
    <row r="48" spans="1:18" ht="15">
      <c r="A48" s="1">
        <v>202401</v>
      </c>
      <c r="B48" s="53" t="s">
        <v>135</v>
      </c>
      <c r="C48" s="33" t="s">
        <v>19</v>
      </c>
      <c r="D48" s="33" t="s">
        <v>27</v>
      </c>
      <c r="E48" s="53" t="s">
        <v>443</v>
      </c>
      <c r="F48" s="1">
        <v>45</v>
      </c>
      <c r="G48" s="1">
        <v>5</v>
      </c>
      <c r="H48" s="1">
        <v>10</v>
      </c>
      <c r="I48" s="1">
        <v>7</v>
      </c>
      <c r="J48" s="1">
        <v>2.5</v>
      </c>
      <c r="K48" s="1">
        <v>5</v>
      </c>
      <c r="L48" s="1">
        <v>74.5</v>
      </c>
      <c r="M48" s="5">
        <v>184100.29</v>
      </c>
      <c r="N48" s="5">
        <v>16368.9665298705</v>
      </c>
      <c r="O48" s="4">
        <v>8.6138319525569093E-2</v>
      </c>
      <c r="P48" s="4">
        <v>1.9341380505533301E-2</v>
      </c>
      <c r="Q48" s="4">
        <v>6.4173048046548997</v>
      </c>
      <c r="R48" s="4">
        <v>1.4409328476622301</v>
      </c>
    </row>
    <row r="49" spans="1:18" ht="15">
      <c r="A49" s="1">
        <v>202401</v>
      </c>
      <c r="B49" s="53" t="s">
        <v>137</v>
      </c>
      <c r="C49" s="33" t="s">
        <v>19</v>
      </c>
      <c r="D49" s="33" t="s">
        <v>25</v>
      </c>
      <c r="E49" s="53" t="s">
        <v>138</v>
      </c>
      <c r="F49" s="1">
        <v>45</v>
      </c>
      <c r="G49" s="1">
        <v>10</v>
      </c>
      <c r="H49" s="1">
        <v>10</v>
      </c>
      <c r="I49" s="1">
        <v>10</v>
      </c>
      <c r="J49" s="1">
        <v>2.5</v>
      </c>
      <c r="K49" s="1">
        <v>5</v>
      </c>
      <c r="L49" s="1">
        <v>82.5</v>
      </c>
      <c r="M49" s="5">
        <v>228002.25</v>
      </c>
      <c r="N49" s="5">
        <v>23746.597941537901</v>
      </c>
      <c r="O49" s="4">
        <v>0.13341286790975199</v>
      </c>
      <c r="P49" s="4">
        <v>2.50122210071686E-2</v>
      </c>
      <c r="Q49" s="4">
        <v>11.0065616025546</v>
      </c>
      <c r="R49" s="4">
        <v>2.0635082330914098</v>
      </c>
    </row>
    <row r="50" spans="1:18" ht="15">
      <c r="A50" s="1">
        <v>202401</v>
      </c>
      <c r="B50" s="53" t="s">
        <v>139</v>
      </c>
      <c r="C50" s="33" t="s">
        <v>19</v>
      </c>
      <c r="D50" s="33" t="s">
        <v>28</v>
      </c>
      <c r="E50" s="53" t="s">
        <v>140</v>
      </c>
      <c r="F50" s="1">
        <v>39.15</v>
      </c>
      <c r="G50" s="1">
        <v>0</v>
      </c>
      <c r="H50" s="1">
        <v>5</v>
      </c>
      <c r="I50" s="1">
        <v>4</v>
      </c>
      <c r="J50" s="1">
        <v>0</v>
      </c>
      <c r="K50" s="1">
        <v>5</v>
      </c>
      <c r="L50" s="1">
        <v>53.15</v>
      </c>
      <c r="M50" s="5">
        <v>68536.399999999994</v>
      </c>
      <c r="N50" s="5">
        <v>0</v>
      </c>
      <c r="O50" s="4">
        <v>6.2426674602376303E-2</v>
      </c>
      <c r="P50" s="4">
        <v>5.3436336336914001E-3</v>
      </c>
      <c r="Q50" s="4">
        <v>3.3179777551163001</v>
      </c>
      <c r="R50" s="4">
        <v>0.284014127630698</v>
      </c>
    </row>
    <row r="51" spans="1:18" ht="15">
      <c r="A51" s="1">
        <v>202401</v>
      </c>
      <c r="B51" s="53" t="s">
        <v>141</v>
      </c>
      <c r="C51" s="33" t="s">
        <v>19</v>
      </c>
      <c r="D51" s="33" t="s">
        <v>28</v>
      </c>
      <c r="E51" s="53" t="s">
        <v>142</v>
      </c>
      <c r="F51" s="1">
        <v>45</v>
      </c>
      <c r="G51" s="1">
        <v>0</v>
      </c>
      <c r="H51" s="1">
        <v>10</v>
      </c>
      <c r="I51" s="1">
        <v>7</v>
      </c>
      <c r="J51" s="1">
        <v>5</v>
      </c>
      <c r="K51" s="1">
        <v>5</v>
      </c>
      <c r="L51" s="1">
        <v>72</v>
      </c>
      <c r="M51" s="5">
        <v>51459.65</v>
      </c>
      <c r="N51" s="5">
        <v>0</v>
      </c>
      <c r="O51" s="4">
        <v>4.6872243445850302E-2</v>
      </c>
      <c r="P51" s="4">
        <v>4.0121966796911896E-3</v>
      </c>
      <c r="Q51" s="4">
        <v>3.3748015281012198</v>
      </c>
      <c r="R51" s="4">
        <v>0.28887816093776603</v>
      </c>
    </row>
    <row r="52" spans="1:18" ht="15">
      <c r="A52" s="1">
        <v>202401</v>
      </c>
      <c r="B52" s="53" t="s">
        <v>143</v>
      </c>
      <c r="C52" s="33" t="s">
        <v>19</v>
      </c>
      <c r="D52" s="33" t="s">
        <v>20</v>
      </c>
      <c r="E52" s="53" t="s">
        <v>144</v>
      </c>
      <c r="F52" s="1">
        <v>45</v>
      </c>
      <c r="G52" s="1">
        <v>5</v>
      </c>
      <c r="H52" s="1">
        <v>10</v>
      </c>
      <c r="I52" s="1">
        <v>7</v>
      </c>
      <c r="J52" s="1">
        <v>0</v>
      </c>
      <c r="K52" s="1">
        <v>5</v>
      </c>
      <c r="L52" s="1">
        <v>72</v>
      </c>
      <c r="M52" s="5">
        <v>184741.69</v>
      </c>
      <c r="N52" s="5">
        <v>10149.7367623829</v>
      </c>
      <c r="O52" s="4">
        <v>8.6479337806614404E-2</v>
      </c>
      <c r="P52" s="4">
        <v>1.7496443589892899E-2</v>
      </c>
      <c r="Q52" s="4">
        <v>6.2265123220762399</v>
      </c>
      <c r="R52" s="4">
        <v>1.2597439384722899</v>
      </c>
    </row>
    <row r="53" spans="1:18" ht="15">
      <c r="A53" s="1">
        <v>202401</v>
      </c>
      <c r="B53" s="53" t="s">
        <v>145</v>
      </c>
      <c r="C53" s="33" t="s">
        <v>16</v>
      </c>
      <c r="D53" s="33" t="s">
        <v>23</v>
      </c>
      <c r="E53" s="53" t="s">
        <v>146</v>
      </c>
      <c r="F53" s="1">
        <v>45</v>
      </c>
      <c r="G53" s="1">
        <v>15</v>
      </c>
      <c r="H53" s="1">
        <v>10</v>
      </c>
      <c r="I53" s="1">
        <v>10</v>
      </c>
      <c r="J53" s="1">
        <v>5</v>
      </c>
      <c r="K53" s="1">
        <v>5</v>
      </c>
      <c r="L53" s="1">
        <v>90</v>
      </c>
      <c r="M53" s="5">
        <v>240265.61</v>
      </c>
      <c r="N53" s="5">
        <v>47779.038826079297</v>
      </c>
      <c r="O53" s="4">
        <v>0.13471803258218901</v>
      </c>
      <c r="P53" s="4">
        <v>6.5779712329427698E-2</v>
      </c>
      <c r="Q53" s="4">
        <v>12.124622932396999</v>
      </c>
      <c r="R53" s="4">
        <v>5.9201741096484897</v>
      </c>
    </row>
    <row r="54" spans="1:18" ht="15">
      <c r="A54" s="1">
        <v>202401</v>
      </c>
      <c r="B54" s="53" t="s">
        <v>147</v>
      </c>
      <c r="C54" s="33" t="s">
        <v>16</v>
      </c>
      <c r="D54" s="33" t="s">
        <v>22</v>
      </c>
      <c r="E54" s="53" t="s">
        <v>148</v>
      </c>
      <c r="F54" s="1">
        <v>45</v>
      </c>
      <c r="G54" s="1">
        <v>5</v>
      </c>
      <c r="H54" s="1">
        <v>10</v>
      </c>
      <c r="I54" s="1">
        <v>10</v>
      </c>
      <c r="J54" s="1">
        <v>2.5</v>
      </c>
      <c r="K54" s="1">
        <v>5</v>
      </c>
      <c r="L54" s="1">
        <v>77.5</v>
      </c>
      <c r="M54" s="5">
        <v>127627.36</v>
      </c>
      <c r="N54" s="5">
        <v>10321.3421391092</v>
      </c>
      <c r="O54" s="4">
        <v>0.121184289986456</v>
      </c>
      <c r="P54" s="4">
        <v>2.5277471108835398E-2</v>
      </c>
      <c r="Q54" s="4">
        <v>9.39178247395032</v>
      </c>
      <c r="R54" s="4">
        <v>1.95900401093474</v>
      </c>
    </row>
    <row r="55" spans="1:18" ht="15">
      <c r="A55" s="1">
        <v>202401</v>
      </c>
      <c r="B55" s="53" t="s">
        <v>149</v>
      </c>
      <c r="C55" s="33" t="s">
        <v>19</v>
      </c>
      <c r="D55" s="33" t="s">
        <v>25</v>
      </c>
      <c r="E55" s="53" t="s">
        <v>150</v>
      </c>
      <c r="F55" s="1">
        <v>40.049999999999997</v>
      </c>
      <c r="G55" s="1">
        <v>10</v>
      </c>
      <c r="H55" s="1">
        <v>10</v>
      </c>
      <c r="I55" s="1">
        <v>10</v>
      </c>
      <c r="J55" s="1">
        <v>5</v>
      </c>
      <c r="K55" s="1">
        <v>5</v>
      </c>
      <c r="L55" s="1">
        <v>80.05</v>
      </c>
      <c r="M55" s="5">
        <v>207882.86</v>
      </c>
      <c r="N55" s="5">
        <v>27344.692565057099</v>
      </c>
      <c r="O55" s="4">
        <v>0.13428227941839299</v>
      </c>
      <c r="P55" s="4">
        <v>2.4539864333891399E-2</v>
      </c>
      <c r="Q55" s="4">
        <v>10.749296467442401</v>
      </c>
      <c r="R55" s="4">
        <v>1.964416139928</v>
      </c>
    </row>
    <row r="56" spans="1:18" ht="15">
      <c r="A56" s="1">
        <v>202401</v>
      </c>
      <c r="B56" s="53" t="s">
        <v>151</v>
      </c>
      <c r="C56" s="33" t="s">
        <v>19</v>
      </c>
      <c r="D56" s="33" t="s">
        <v>28</v>
      </c>
      <c r="E56" s="53" t="s">
        <v>152</v>
      </c>
      <c r="F56" s="1">
        <v>38.25</v>
      </c>
      <c r="G56" s="1">
        <v>2.5</v>
      </c>
      <c r="H56" s="1">
        <v>2.5</v>
      </c>
      <c r="I56" s="1">
        <v>10</v>
      </c>
      <c r="J56" s="1">
        <v>2.5</v>
      </c>
      <c r="K56" s="1">
        <v>5</v>
      </c>
      <c r="L56" s="1">
        <v>60.75</v>
      </c>
      <c r="M56" s="5">
        <v>177917.87</v>
      </c>
      <c r="N56" s="5">
        <v>1618.72553858231</v>
      </c>
      <c r="O56" s="4">
        <v>0.175858275429573</v>
      </c>
      <c r="P56" s="4">
        <v>1.43650799537886E-2</v>
      </c>
      <c r="Q56" s="4">
        <v>10.6833902323466</v>
      </c>
      <c r="R56" s="4">
        <v>0.872678607192657</v>
      </c>
    </row>
    <row r="57" spans="1:18" ht="15">
      <c r="A57" s="1">
        <v>202401</v>
      </c>
      <c r="B57" s="53" t="s">
        <v>153</v>
      </c>
      <c r="C57" s="33" t="s">
        <v>19</v>
      </c>
      <c r="D57" s="33" t="s">
        <v>25</v>
      </c>
      <c r="E57" s="53" t="s">
        <v>154</v>
      </c>
      <c r="F57" s="1">
        <v>40.5</v>
      </c>
      <c r="G57" s="1">
        <v>5</v>
      </c>
      <c r="H57" s="1">
        <v>10</v>
      </c>
      <c r="I57" s="1">
        <v>10</v>
      </c>
      <c r="J57" s="1">
        <v>5</v>
      </c>
      <c r="K57" s="1">
        <v>5</v>
      </c>
      <c r="L57" s="1">
        <v>75.5</v>
      </c>
      <c r="M57" s="5">
        <v>234314.17</v>
      </c>
      <c r="N57" s="5">
        <v>13859.3894103516</v>
      </c>
      <c r="O57" s="4">
        <v>0.113692810224522</v>
      </c>
      <c r="P57" s="4">
        <v>2.2491800790559999E-2</v>
      </c>
      <c r="Q57" s="4">
        <v>8.5838071719514293</v>
      </c>
      <c r="R57" s="4">
        <v>1.69813095968728</v>
      </c>
    </row>
    <row r="58" spans="1:18" ht="15">
      <c r="A58" s="1">
        <v>202401</v>
      </c>
      <c r="B58" s="53" t="s">
        <v>155</v>
      </c>
      <c r="C58" s="33" t="s">
        <v>16</v>
      </c>
      <c r="D58" s="33" t="s">
        <v>34</v>
      </c>
      <c r="E58" s="53" t="s">
        <v>156</v>
      </c>
      <c r="F58" s="1">
        <v>40.049999999999997</v>
      </c>
      <c r="G58" s="1">
        <v>15</v>
      </c>
      <c r="H58" s="1">
        <v>10</v>
      </c>
      <c r="I58" s="1">
        <v>7</v>
      </c>
      <c r="J58" s="1">
        <v>2.5</v>
      </c>
      <c r="K58" s="1">
        <v>5</v>
      </c>
      <c r="L58" s="1">
        <v>79.55</v>
      </c>
      <c r="M58" s="5">
        <v>529396.46</v>
      </c>
      <c r="N58" s="5">
        <v>83771.620205290499</v>
      </c>
      <c r="O58" s="4">
        <v>0.45431116048720099</v>
      </c>
      <c r="P58" s="4">
        <v>0.131137067993114</v>
      </c>
      <c r="Q58" s="4">
        <v>36.140452816756898</v>
      </c>
      <c r="R58" s="4">
        <v>10.431953758852201</v>
      </c>
    </row>
    <row r="59" spans="1:18" ht="15">
      <c r="A59" s="1">
        <v>202401</v>
      </c>
      <c r="B59" s="53" t="s">
        <v>157</v>
      </c>
      <c r="C59" s="33" t="s">
        <v>17</v>
      </c>
      <c r="D59" s="33" t="s">
        <v>32</v>
      </c>
      <c r="E59" s="53" t="s">
        <v>158</v>
      </c>
      <c r="F59" s="1">
        <v>40.950000000000003</v>
      </c>
      <c r="G59" s="1">
        <v>15</v>
      </c>
      <c r="H59" s="1">
        <v>10</v>
      </c>
      <c r="I59" s="1">
        <v>10</v>
      </c>
      <c r="J59" s="1">
        <v>2.5</v>
      </c>
      <c r="K59" s="1">
        <v>5</v>
      </c>
      <c r="L59" s="1">
        <v>83.45</v>
      </c>
      <c r="M59" s="5">
        <v>462922.04</v>
      </c>
      <c r="N59" s="5">
        <v>90627.697972169102</v>
      </c>
      <c r="O59" s="4">
        <v>0.24505984430355601</v>
      </c>
      <c r="P59" s="4">
        <v>6.24222857302471E-2</v>
      </c>
      <c r="Q59" s="4">
        <v>20.450244007131801</v>
      </c>
      <c r="R59" s="4">
        <v>5.2091397441891196</v>
      </c>
    </row>
    <row r="60" spans="1:18" ht="15">
      <c r="A60" s="1">
        <v>202401</v>
      </c>
      <c r="B60" s="53" t="s">
        <v>159</v>
      </c>
      <c r="C60" s="33" t="s">
        <v>17</v>
      </c>
      <c r="D60" s="33" t="s">
        <v>31</v>
      </c>
      <c r="E60" s="53" t="s">
        <v>160</v>
      </c>
      <c r="F60" s="1">
        <v>41.4</v>
      </c>
      <c r="G60" s="1">
        <v>10</v>
      </c>
      <c r="H60" s="1">
        <v>10</v>
      </c>
      <c r="I60" s="1">
        <v>10</v>
      </c>
      <c r="J60" s="1">
        <v>2.5</v>
      </c>
      <c r="K60" s="1">
        <v>5</v>
      </c>
      <c r="L60" s="1">
        <v>78.900000000000006</v>
      </c>
      <c r="M60" s="5">
        <v>212139.94</v>
      </c>
      <c r="N60" s="5">
        <v>23847.1195565214</v>
      </c>
      <c r="O60" s="4">
        <v>8.1521388901517194E-2</v>
      </c>
      <c r="P60" s="4">
        <v>2.3327145788159202E-2</v>
      </c>
      <c r="Q60" s="4">
        <v>6.4320375843297102</v>
      </c>
      <c r="R60" s="4">
        <v>1.8405118026857601</v>
      </c>
    </row>
    <row r="61" spans="1:18" ht="15">
      <c r="A61" s="1">
        <v>202401</v>
      </c>
      <c r="B61" s="53" t="s">
        <v>161</v>
      </c>
      <c r="C61" s="33" t="s">
        <v>17</v>
      </c>
      <c r="D61" s="33" t="s">
        <v>31</v>
      </c>
      <c r="E61" s="53" t="s">
        <v>162</v>
      </c>
      <c r="F61" s="1">
        <v>43.2</v>
      </c>
      <c r="G61" s="1">
        <v>2.5</v>
      </c>
      <c r="H61" s="1">
        <v>10</v>
      </c>
      <c r="I61" s="1">
        <v>10</v>
      </c>
      <c r="J61" s="1">
        <v>0</v>
      </c>
      <c r="K61" s="1">
        <v>5</v>
      </c>
      <c r="L61" s="1">
        <v>70.7</v>
      </c>
      <c r="M61" s="5">
        <v>218282.14</v>
      </c>
      <c r="N61" s="5">
        <v>2432.3479696517902</v>
      </c>
      <c r="O61" s="4">
        <v>5.7540570846752903E-2</v>
      </c>
      <c r="P61" s="4">
        <v>1.74042175963409E-2</v>
      </c>
      <c r="Q61" s="4">
        <v>4.0681183588654299</v>
      </c>
      <c r="R61" s="4">
        <v>1.2304781840612999</v>
      </c>
    </row>
    <row r="62" spans="1:18" ht="15">
      <c r="A62" s="1">
        <v>202401</v>
      </c>
      <c r="B62" s="53" t="s">
        <v>163</v>
      </c>
      <c r="C62" s="33" t="s">
        <v>17</v>
      </c>
      <c r="D62" s="33" t="s">
        <v>31</v>
      </c>
      <c r="E62" s="53" t="s">
        <v>164</v>
      </c>
      <c r="F62" s="1">
        <v>41.4</v>
      </c>
      <c r="G62" s="1">
        <v>15</v>
      </c>
      <c r="H62" s="1">
        <v>10</v>
      </c>
      <c r="I62" s="1">
        <v>10</v>
      </c>
      <c r="J62" s="1">
        <v>0</v>
      </c>
      <c r="K62" s="1">
        <v>5</v>
      </c>
      <c r="L62" s="1">
        <v>81.400000000000006</v>
      </c>
      <c r="M62" s="5">
        <v>523469.3</v>
      </c>
      <c r="N62" s="5">
        <v>78675.055080575505</v>
      </c>
      <c r="O62" s="4">
        <v>0.224790185789633</v>
      </c>
      <c r="P62" s="4">
        <v>6.3480668091871306E-2</v>
      </c>
      <c r="Q62" s="4">
        <v>18.297921123276101</v>
      </c>
      <c r="R62" s="4">
        <v>5.16732638267833</v>
      </c>
    </row>
    <row r="63" spans="1:18" ht="15">
      <c r="A63" s="1">
        <v>202401</v>
      </c>
      <c r="B63" s="53" t="s">
        <v>165</v>
      </c>
      <c r="C63" s="33" t="s">
        <v>17</v>
      </c>
      <c r="D63" s="33" t="s">
        <v>32</v>
      </c>
      <c r="E63" s="53" t="s">
        <v>166</v>
      </c>
      <c r="F63" s="1">
        <v>41.85</v>
      </c>
      <c r="G63" s="1">
        <v>20</v>
      </c>
      <c r="H63" s="1">
        <v>10</v>
      </c>
      <c r="I63" s="1">
        <v>7</v>
      </c>
      <c r="J63" s="1">
        <v>7.5</v>
      </c>
      <c r="K63" s="1">
        <v>5</v>
      </c>
      <c r="L63" s="1">
        <v>91.35</v>
      </c>
      <c r="M63" s="5">
        <v>256417.31</v>
      </c>
      <c r="N63" s="5">
        <v>54651.631722924001</v>
      </c>
      <c r="O63" s="4">
        <v>0.14053220125171101</v>
      </c>
      <c r="P63" s="4">
        <v>3.5905259670185097E-2</v>
      </c>
      <c r="Q63" s="4">
        <v>12.837616584343801</v>
      </c>
      <c r="R63" s="4">
        <v>3.27994547087141</v>
      </c>
    </row>
    <row r="64" spans="1:18" ht="15">
      <c r="A64" s="1">
        <v>202401</v>
      </c>
      <c r="B64" s="53" t="s">
        <v>167</v>
      </c>
      <c r="C64" s="33" t="s">
        <v>17</v>
      </c>
      <c r="D64" s="33" t="s">
        <v>31</v>
      </c>
      <c r="E64" s="53" t="s">
        <v>168</v>
      </c>
      <c r="F64" s="1">
        <v>40.950000000000003</v>
      </c>
      <c r="G64" s="1">
        <v>2.5</v>
      </c>
      <c r="H64" s="1">
        <v>10</v>
      </c>
      <c r="I64" s="1">
        <v>10</v>
      </c>
      <c r="J64" s="1">
        <v>5</v>
      </c>
      <c r="K64" s="1">
        <v>5</v>
      </c>
      <c r="L64" s="1">
        <v>73.45</v>
      </c>
      <c r="M64" s="5">
        <v>296515.65000000002</v>
      </c>
      <c r="N64" s="5">
        <v>10145.293538488</v>
      </c>
      <c r="O64" s="4">
        <v>8.6315546756137396E-2</v>
      </c>
      <c r="P64" s="4">
        <v>2.56840513415812E-2</v>
      </c>
      <c r="Q64" s="4">
        <v>6.3398769092382903</v>
      </c>
      <c r="R64" s="4">
        <v>1.8864935710391399</v>
      </c>
    </row>
    <row r="65" spans="1:18" ht="15">
      <c r="A65" s="1">
        <v>202401</v>
      </c>
      <c r="B65" s="53" t="s">
        <v>169</v>
      </c>
      <c r="C65" s="33" t="s">
        <v>17</v>
      </c>
      <c r="D65" s="33" t="s">
        <v>32</v>
      </c>
      <c r="E65" s="53" t="s">
        <v>170</v>
      </c>
      <c r="F65" s="1">
        <v>36</v>
      </c>
      <c r="G65" s="1">
        <v>15</v>
      </c>
      <c r="H65" s="1">
        <v>10</v>
      </c>
      <c r="I65" s="1">
        <v>10</v>
      </c>
      <c r="J65" s="1">
        <v>5</v>
      </c>
      <c r="K65" s="1">
        <v>5</v>
      </c>
      <c r="L65" s="1">
        <v>81</v>
      </c>
      <c r="M65" s="5">
        <v>261608.86</v>
      </c>
      <c r="N65" s="5">
        <v>40765.915909401199</v>
      </c>
      <c r="O65" s="4">
        <v>0.12724366056195699</v>
      </c>
      <c r="P65" s="4">
        <v>3.2157091651340897E-2</v>
      </c>
      <c r="Q65" s="4">
        <v>10.306736505518501</v>
      </c>
      <c r="R65" s="4">
        <v>2.6047244237586198</v>
      </c>
    </row>
    <row r="66" spans="1:18" ht="15">
      <c r="A66" s="1">
        <v>202401</v>
      </c>
      <c r="B66" s="53" t="s">
        <v>171</v>
      </c>
      <c r="C66" s="33" t="s">
        <v>17</v>
      </c>
      <c r="D66" s="33" t="s">
        <v>32</v>
      </c>
      <c r="E66" s="53" t="s">
        <v>172</v>
      </c>
      <c r="F66" s="1">
        <v>40.950000000000003</v>
      </c>
      <c r="G66" s="1">
        <v>15</v>
      </c>
      <c r="H66" s="1">
        <v>10</v>
      </c>
      <c r="I66" s="1">
        <v>10</v>
      </c>
      <c r="J66" s="1">
        <v>7.5</v>
      </c>
      <c r="K66" s="1">
        <v>5</v>
      </c>
      <c r="L66" s="1">
        <v>88.45</v>
      </c>
      <c r="M66" s="5">
        <v>227163.42</v>
      </c>
      <c r="N66" s="5">
        <v>41164.473019574303</v>
      </c>
      <c r="O66" s="4">
        <v>0.116694960061477</v>
      </c>
      <c r="P66" s="4">
        <v>2.9644204604467501E-2</v>
      </c>
      <c r="Q66" s="4">
        <v>10.3216692174376</v>
      </c>
      <c r="R66" s="4">
        <v>2.6220298972651501</v>
      </c>
    </row>
    <row r="67" spans="1:18" ht="15">
      <c r="A67" s="1">
        <v>202401</v>
      </c>
      <c r="B67" s="53" t="s">
        <v>173</v>
      </c>
      <c r="C67" s="33" t="s">
        <v>17</v>
      </c>
      <c r="D67" s="33" t="s">
        <v>31</v>
      </c>
      <c r="E67" s="53" t="s">
        <v>444</v>
      </c>
      <c r="F67" s="1">
        <v>45</v>
      </c>
      <c r="G67" s="1">
        <v>5</v>
      </c>
      <c r="H67" s="1">
        <v>10</v>
      </c>
      <c r="I67" s="1">
        <v>10</v>
      </c>
      <c r="J67" s="1">
        <v>0</v>
      </c>
      <c r="K67" s="1">
        <v>5</v>
      </c>
      <c r="L67" s="1">
        <v>75</v>
      </c>
      <c r="M67" s="5">
        <v>341273.83</v>
      </c>
      <c r="N67" s="5">
        <v>31272.2447725087</v>
      </c>
      <c r="O67" s="4">
        <v>0.122695179284106</v>
      </c>
      <c r="P67" s="4">
        <v>3.5410185187326498E-2</v>
      </c>
      <c r="Q67" s="4">
        <v>9.2021384463079805</v>
      </c>
      <c r="R67" s="4">
        <v>2.6557638890494899</v>
      </c>
    </row>
    <row r="68" spans="1:18" ht="15">
      <c r="A68" s="1">
        <v>202401</v>
      </c>
      <c r="B68" s="53" t="s">
        <v>175</v>
      </c>
      <c r="C68" s="33" t="s">
        <v>17</v>
      </c>
      <c r="D68" s="33" t="s">
        <v>32</v>
      </c>
      <c r="E68" s="53" t="s">
        <v>176</v>
      </c>
      <c r="F68" s="1">
        <v>45</v>
      </c>
      <c r="G68" s="1">
        <v>5</v>
      </c>
      <c r="H68" s="1">
        <v>10</v>
      </c>
      <c r="I68" s="1">
        <v>7</v>
      </c>
      <c r="J68" s="1">
        <v>5</v>
      </c>
      <c r="K68" s="1">
        <v>5</v>
      </c>
      <c r="L68" s="1">
        <v>77</v>
      </c>
      <c r="M68" s="5">
        <v>322166.96000000002</v>
      </c>
      <c r="N68" s="5">
        <v>26567.098355870501</v>
      </c>
      <c r="O68" s="4">
        <v>0.131263246243883</v>
      </c>
      <c r="P68" s="4">
        <v>3.2545827223263199E-2</v>
      </c>
      <c r="Q68" s="4">
        <v>10.107269960779</v>
      </c>
      <c r="R68" s="4">
        <v>2.5060286961912599</v>
      </c>
    </row>
    <row r="69" spans="1:18" ht="15">
      <c r="A69" s="1">
        <v>202401</v>
      </c>
      <c r="B69" s="53" t="s">
        <v>177</v>
      </c>
      <c r="C69" s="33" t="s">
        <v>17</v>
      </c>
      <c r="D69" s="33" t="s">
        <v>33</v>
      </c>
      <c r="E69" s="53" t="s">
        <v>178</v>
      </c>
      <c r="F69" s="1">
        <v>42.3</v>
      </c>
      <c r="G69" s="1">
        <v>0</v>
      </c>
      <c r="H69" s="1">
        <v>10</v>
      </c>
      <c r="I69" s="1">
        <v>10</v>
      </c>
      <c r="J69" s="1">
        <v>2.5</v>
      </c>
      <c r="K69" s="1">
        <v>5</v>
      </c>
      <c r="L69" s="1">
        <v>69.8</v>
      </c>
      <c r="M69" s="5">
        <v>164708.37</v>
      </c>
      <c r="N69" s="5">
        <v>0</v>
      </c>
      <c r="O69" s="4">
        <v>7.9786671565407502E-2</v>
      </c>
      <c r="P69" s="4">
        <v>1.2584787182055499E-2</v>
      </c>
      <c r="Q69" s="4">
        <v>5.5691096752654401</v>
      </c>
      <c r="R69" s="4">
        <v>0.87841814530747298</v>
      </c>
    </row>
    <row r="70" spans="1:18" ht="15">
      <c r="A70" s="1">
        <v>202401</v>
      </c>
      <c r="B70" s="53" t="s">
        <v>179</v>
      </c>
      <c r="C70" s="33" t="s">
        <v>17</v>
      </c>
      <c r="D70" s="33" t="s">
        <v>33</v>
      </c>
      <c r="E70" s="53" t="s">
        <v>180</v>
      </c>
      <c r="F70" s="1">
        <v>37.799999999999997</v>
      </c>
      <c r="G70" s="1">
        <v>5</v>
      </c>
      <c r="H70" s="1">
        <v>10</v>
      </c>
      <c r="I70" s="1">
        <v>10</v>
      </c>
      <c r="J70" s="1">
        <v>5</v>
      </c>
      <c r="K70" s="1">
        <v>5</v>
      </c>
      <c r="L70" s="1">
        <v>72.8</v>
      </c>
      <c r="M70" s="5">
        <v>154037.64000000001</v>
      </c>
      <c r="N70" s="5">
        <v>10724.5592341505</v>
      </c>
      <c r="O70" s="4">
        <v>0.116566719864935</v>
      </c>
      <c r="P70" s="4">
        <v>1.4970716491849299E-2</v>
      </c>
      <c r="Q70" s="4">
        <v>8.4860572061672492</v>
      </c>
      <c r="R70" s="4">
        <v>1.0898681606066301</v>
      </c>
    </row>
    <row r="71" spans="1:18" ht="15">
      <c r="A71" s="1">
        <v>202401</v>
      </c>
      <c r="B71" s="53" t="s">
        <v>181</v>
      </c>
      <c r="C71" s="33" t="s">
        <v>17</v>
      </c>
      <c r="D71" s="33" t="s">
        <v>30</v>
      </c>
      <c r="E71" s="53" t="s">
        <v>182</v>
      </c>
      <c r="F71" s="1">
        <v>44.1</v>
      </c>
      <c r="G71" s="1">
        <v>2.5</v>
      </c>
      <c r="H71" s="1">
        <v>7.5</v>
      </c>
      <c r="I71" s="1">
        <v>4</v>
      </c>
      <c r="J71" s="1">
        <v>2.5</v>
      </c>
      <c r="K71" s="1">
        <v>5</v>
      </c>
      <c r="L71" s="1">
        <v>65.599999999999994</v>
      </c>
      <c r="M71" s="5">
        <v>121795.51</v>
      </c>
      <c r="N71" s="5">
        <v>1986.1709800239901</v>
      </c>
      <c r="O71" s="4">
        <v>7.4990238002053802E-2</v>
      </c>
      <c r="P71" s="4">
        <v>9.8988313721120706E-3</v>
      </c>
      <c r="Q71" s="4">
        <v>4.9193596129347297</v>
      </c>
      <c r="R71" s="4">
        <v>0.64936333801055202</v>
      </c>
    </row>
    <row r="72" spans="1:18" ht="15">
      <c r="A72" s="1">
        <v>202401</v>
      </c>
      <c r="B72" s="53" t="s">
        <v>183</v>
      </c>
      <c r="C72" s="33" t="s">
        <v>17</v>
      </c>
      <c r="D72" s="33" t="s">
        <v>32</v>
      </c>
      <c r="E72" s="53" t="s">
        <v>184</v>
      </c>
      <c r="F72" s="1">
        <v>39.6</v>
      </c>
      <c r="G72" s="1">
        <v>0</v>
      </c>
      <c r="H72" s="1">
        <v>10</v>
      </c>
      <c r="I72" s="1">
        <v>10</v>
      </c>
      <c r="J72" s="1">
        <v>0</v>
      </c>
      <c r="K72" s="1">
        <v>5</v>
      </c>
      <c r="L72" s="1">
        <v>64.599999999999994</v>
      </c>
      <c r="M72" s="5">
        <v>162214.34</v>
      </c>
      <c r="N72" s="5">
        <v>0</v>
      </c>
      <c r="O72" s="4">
        <v>5.1696978356105497E-2</v>
      </c>
      <c r="P72" s="4">
        <v>1.2394227122626399E-2</v>
      </c>
      <c r="Q72" s="4">
        <v>3.3396248018044101</v>
      </c>
      <c r="R72" s="4">
        <v>0.80066707212166799</v>
      </c>
    </row>
    <row r="73" spans="1:18" ht="15">
      <c r="A73" s="1">
        <v>202401</v>
      </c>
      <c r="B73" s="53" t="s">
        <v>185</v>
      </c>
      <c r="C73" s="33" t="s">
        <v>17</v>
      </c>
      <c r="D73" s="33" t="s">
        <v>32</v>
      </c>
      <c r="E73" s="53" t="s">
        <v>186</v>
      </c>
      <c r="F73" s="1">
        <v>44.1</v>
      </c>
      <c r="G73" s="1">
        <v>10</v>
      </c>
      <c r="H73" s="1">
        <v>10</v>
      </c>
      <c r="I73" s="1">
        <v>10</v>
      </c>
      <c r="J73" s="1">
        <v>2.5</v>
      </c>
      <c r="K73" s="1">
        <v>5</v>
      </c>
      <c r="L73" s="1">
        <v>81.599999999999994</v>
      </c>
      <c r="M73" s="5">
        <v>181835.1</v>
      </c>
      <c r="N73" s="5">
        <v>21410.405500585901</v>
      </c>
      <c r="O73" s="4">
        <v>8.0990758658203502E-2</v>
      </c>
      <c r="P73" s="4">
        <v>2.0284309204579101E-2</v>
      </c>
      <c r="Q73" s="4">
        <v>6.6088459065094103</v>
      </c>
      <c r="R73" s="4">
        <v>1.6551996310936601</v>
      </c>
    </row>
    <row r="74" spans="1:18" ht="15">
      <c r="A74" s="1">
        <v>202401</v>
      </c>
      <c r="B74" s="53" t="s">
        <v>187</v>
      </c>
      <c r="C74" s="33" t="s">
        <v>17</v>
      </c>
      <c r="D74" s="33" t="s">
        <v>31</v>
      </c>
      <c r="E74" s="53" t="s">
        <v>188</v>
      </c>
      <c r="F74" s="1">
        <v>0</v>
      </c>
      <c r="G74" s="1">
        <v>0</v>
      </c>
      <c r="H74" s="1">
        <v>10</v>
      </c>
      <c r="I74" s="1">
        <v>7</v>
      </c>
      <c r="J74" s="1">
        <v>2.5</v>
      </c>
      <c r="K74" s="1">
        <v>5</v>
      </c>
      <c r="L74" s="1">
        <v>24.5</v>
      </c>
      <c r="M74" s="5">
        <v>141364.13</v>
      </c>
      <c r="N74" s="5">
        <v>0</v>
      </c>
      <c r="O74" s="4">
        <v>3.5387394789749602E-2</v>
      </c>
      <c r="P74" s="4">
        <v>1.08011359181469E-2</v>
      </c>
      <c r="Q74" s="4">
        <v>0.86699117234886502</v>
      </c>
      <c r="R74" s="4">
        <v>0.264627829994598</v>
      </c>
    </row>
    <row r="75" spans="1:18" ht="15">
      <c r="A75" s="1">
        <v>202401</v>
      </c>
      <c r="B75" s="53" t="s">
        <v>189</v>
      </c>
      <c r="C75" s="33" t="s">
        <v>17</v>
      </c>
      <c r="D75" s="33" t="s">
        <v>32</v>
      </c>
      <c r="E75" s="53" t="s">
        <v>190</v>
      </c>
      <c r="F75" s="1">
        <v>39.15</v>
      </c>
      <c r="G75" s="1">
        <v>2.5</v>
      </c>
      <c r="H75" s="1">
        <v>10</v>
      </c>
      <c r="I75" s="1">
        <v>10</v>
      </c>
      <c r="J75" s="1">
        <v>2.5</v>
      </c>
      <c r="K75" s="1">
        <v>5</v>
      </c>
      <c r="L75" s="1">
        <v>69.150000000000006</v>
      </c>
      <c r="M75" s="5">
        <v>165226.04999999999</v>
      </c>
      <c r="N75" s="5">
        <v>3585.23497903613</v>
      </c>
      <c r="O75" s="4">
        <v>5.6515034764186602E-2</v>
      </c>
      <c r="P75" s="4">
        <v>1.36945210013227E-2</v>
      </c>
      <c r="Q75" s="4">
        <v>3.9080146539434999</v>
      </c>
      <c r="R75" s="4">
        <v>0.94697612724146296</v>
      </c>
    </row>
    <row r="76" spans="1:18" ht="15">
      <c r="A76" s="1">
        <v>202401</v>
      </c>
      <c r="B76" s="53" t="s">
        <v>191</v>
      </c>
      <c r="C76" s="33" t="s">
        <v>17</v>
      </c>
      <c r="D76" s="33" t="s">
        <v>31</v>
      </c>
      <c r="E76" s="53" t="s">
        <v>192</v>
      </c>
      <c r="F76" s="1">
        <v>38.25</v>
      </c>
      <c r="G76" s="1">
        <v>20</v>
      </c>
      <c r="H76" s="1">
        <v>10</v>
      </c>
      <c r="I76" s="1">
        <v>7</v>
      </c>
      <c r="J76" s="1">
        <v>5</v>
      </c>
      <c r="K76" s="1">
        <v>5</v>
      </c>
      <c r="L76" s="1">
        <v>85.25</v>
      </c>
      <c r="M76" s="5">
        <v>122243.44</v>
      </c>
      <c r="N76" s="5">
        <v>55255.338144797097</v>
      </c>
      <c r="O76" s="4">
        <v>9.6444607341396496E-2</v>
      </c>
      <c r="P76" s="4">
        <v>2.58337104162705E-2</v>
      </c>
      <c r="Q76" s="4">
        <v>8.2219027758540495</v>
      </c>
      <c r="R76" s="4">
        <v>2.2023238129870601</v>
      </c>
    </row>
    <row r="77" spans="1:18" ht="15">
      <c r="A77" s="1">
        <v>202401</v>
      </c>
      <c r="B77" s="53" t="s">
        <v>193</v>
      </c>
      <c r="C77" s="33" t="s">
        <v>17</v>
      </c>
      <c r="D77" s="33" t="s">
        <v>31</v>
      </c>
      <c r="E77" s="53" t="s">
        <v>194</v>
      </c>
      <c r="F77" s="1">
        <v>44.1</v>
      </c>
      <c r="G77" s="1">
        <v>0</v>
      </c>
      <c r="H77" s="1">
        <v>10</v>
      </c>
      <c r="I77" s="1">
        <v>10</v>
      </c>
      <c r="J77" s="1">
        <v>0</v>
      </c>
      <c r="K77" s="1">
        <v>5</v>
      </c>
      <c r="L77" s="1">
        <v>69.099999999999994</v>
      </c>
      <c r="M77" s="5">
        <v>176497.04</v>
      </c>
      <c r="N77" s="5">
        <v>0</v>
      </c>
      <c r="O77" s="4">
        <v>4.4182144605581501E-2</v>
      </c>
      <c r="P77" s="4">
        <v>1.34855179895395E-2</v>
      </c>
      <c r="Q77" s="4">
        <v>3.05298619224568</v>
      </c>
      <c r="R77" s="4">
        <v>0.93184929307718201</v>
      </c>
    </row>
    <row r="78" spans="1:18" ht="15">
      <c r="A78" s="1">
        <v>202401</v>
      </c>
      <c r="B78" s="53" t="s">
        <v>195</v>
      </c>
      <c r="C78" s="33" t="s">
        <v>17</v>
      </c>
      <c r="D78" s="33" t="s">
        <v>31</v>
      </c>
      <c r="E78" s="53" t="s">
        <v>196</v>
      </c>
      <c r="F78" s="1">
        <v>0</v>
      </c>
      <c r="G78" s="1">
        <v>0</v>
      </c>
      <c r="H78" s="1">
        <v>10</v>
      </c>
      <c r="I78" s="1">
        <v>10</v>
      </c>
      <c r="J78" s="1">
        <v>7.5</v>
      </c>
      <c r="K78" s="1">
        <v>5</v>
      </c>
      <c r="L78" s="1">
        <v>32.5</v>
      </c>
      <c r="M78" s="5">
        <v>164566.03</v>
      </c>
      <c r="N78" s="5">
        <v>0</v>
      </c>
      <c r="O78" s="4">
        <v>4.1195479168525798E-2</v>
      </c>
      <c r="P78" s="4">
        <v>1.25739114833433E-2</v>
      </c>
      <c r="Q78" s="4">
        <v>1.33885307297709</v>
      </c>
      <c r="R78" s="4">
        <v>0.40865212320865801</v>
      </c>
    </row>
    <row r="79" spans="1:18" ht="15">
      <c r="A79" s="1">
        <v>202401</v>
      </c>
      <c r="B79" s="53" t="s">
        <v>197</v>
      </c>
      <c r="C79" s="33" t="s">
        <v>17</v>
      </c>
      <c r="D79" s="33" t="s">
        <v>33</v>
      </c>
      <c r="E79" s="53" t="s">
        <v>198</v>
      </c>
      <c r="F79" s="1">
        <v>45</v>
      </c>
      <c r="G79" s="1">
        <v>2.5</v>
      </c>
      <c r="H79" s="1">
        <v>2.5</v>
      </c>
      <c r="I79" s="1">
        <v>10</v>
      </c>
      <c r="J79" s="1">
        <v>2.5</v>
      </c>
      <c r="K79" s="1">
        <v>5</v>
      </c>
      <c r="L79" s="1">
        <v>67.5</v>
      </c>
      <c r="M79" s="5">
        <v>199287.29</v>
      </c>
      <c r="N79" s="5">
        <v>5182.4222089550103</v>
      </c>
      <c r="O79" s="4">
        <v>0.116808133187622</v>
      </c>
      <c r="P79" s="4">
        <v>1.6773775165692499E-2</v>
      </c>
      <c r="Q79" s="4">
        <v>7.8845489901644799</v>
      </c>
      <c r="R79" s="4">
        <v>1.1322298236842401</v>
      </c>
    </row>
    <row r="80" spans="1:18" ht="15">
      <c r="A80" s="1">
        <v>202401</v>
      </c>
      <c r="B80" s="53" t="s">
        <v>199</v>
      </c>
      <c r="C80" s="33" t="s">
        <v>17</v>
      </c>
      <c r="D80" s="33" t="s">
        <v>33</v>
      </c>
      <c r="E80" s="53" t="s">
        <v>200</v>
      </c>
      <c r="F80" s="1">
        <v>41.85</v>
      </c>
      <c r="G80" s="1">
        <v>0</v>
      </c>
      <c r="H80" s="1">
        <v>5</v>
      </c>
      <c r="I80" s="1">
        <v>10</v>
      </c>
      <c r="J80" s="1">
        <v>0</v>
      </c>
      <c r="K80" s="1">
        <v>5</v>
      </c>
      <c r="L80" s="1">
        <v>61.85</v>
      </c>
      <c r="M80" s="5">
        <v>164668.04999999999</v>
      </c>
      <c r="N80" s="5">
        <v>0</v>
      </c>
      <c r="O80" s="4">
        <v>7.9767140083203403E-2</v>
      </c>
      <c r="P80" s="4">
        <v>1.2581706472683E-2</v>
      </c>
      <c r="Q80" s="4">
        <v>4.9335976141461302</v>
      </c>
      <c r="R80" s="4">
        <v>0.77817854533544595</v>
      </c>
    </row>
    <row r="81" spans="1:18" ht="15">
      <c r="A81" s="1">
        <v>202401</v>
      </c>
      <c r="B81" s="53" t="s">
        <v>201</v>
      </c>
      <c r="C81" s="33" t="s">
        <v>17</v>
      </c>
      <c r="D81" s="33" t="s">
        <v>33</v>
      </c>
      <c r="E81" s="53" t="s">
        <v>202</v>
      </c>
      <c r="F81" s="1">
        <v>36</v>
      </c>
      <c r="G81" s="1">
        <v>0</v>
      </c>
      <c r="H81" s="1">
        <v>10</v>
      </c>
      <c r="I81" s="1">
        <v>10</v>
      </c>
      <c r="J81" s="1">
        <v>2.5</v>
      </c>
      <c r="K81" s="1">
        <v>5</v>
      </c>
      <c r="L81" s="1">
        <v>63.5</v>
      </c>
      <c r="M81" s="5">
        <v>118542.69</v>
      </c>
      <c r="N81" s="5">
        <v>0</v>
      </c>
      <c r="O81" s="4">
        <v>5.7423473218209301E-2</v>
      </c>
      <c r="P81" s="4">
        <v>9.0574299632640194E-3</v>
      </c>
      <c r="Q81" s="4">
        <v>3.64639054935629</v>
      </c>
      <c r="R81" s="4">
        <v>0.57514680266726503</v>
      </c>
    </row>
    <row r="82" spans="1:18" ht="15">
      <c r="A82" s="1">
        <v>202401</v>
      </c>
      <c r="B82" s="53" t="s">
        <v>203</v>
      </c>
      <c r="C82" s="33" t="s">
        <v>17</v>
      </c>
      <c r="D82" s="33" t="s">
        <v>33</v>
      </c>
      <c r="E82" s="53" t="s">
        <v>204</v>
      </c>
      <c r="F82" s="1">
        <v>41.4</v>
      </c>
      <c r="G82" s="1">
        <v>20</v>
      </c>
      <c r="H82" s="1">
        <v>10</v>
      </c>
      <c r="I82" s="1">
        <v>10</v>
      </c>
      <c r="J82" s="1">
        <v>2.5</v>
      </c>
      <c r="K82" s="1">
        <v>5</v>
      </c>
      <c r="L82" s="1">
        <v>88.9</v>
      </c>
      <c r="M82" s="5">
        <v>236758.39999999999</v>
      </c>
      <c r="N82" s="5">
        <v>49011.228196184697</v>
      </c>
      <c r="O82" s="4">
        <v>0.30639579875168299</v>
      </c>
      <c r="P82" s="4">
        <v>3.2719551397100199E-2</v>
      </c>
      <c r="Q82" s="4">
        <v>27.2385865090246</v>
      </c>
      <c r="R82" s="4">
        <v>2.9087681192022101</v>
      </c>
    </row>
    <row r="83" spans="1:18" ht="15">
      <c r="A83" s="1">
        <v>202401</v>
      </c>
      <c r="B83" s="53" t="s">
        <v>205</v>
      </c>
      <c r="C83" s="33" t="s">
        <v>17</v>
      </c>
      <c r="D83" s="33" t="s">
        <v>33</v>
      </c>
      <c r="E83" s="53" t="s">
        <v>206</v>
      </c>
      <c r="F83" s="1">
        <v>38.700000000000003</v>
      </c>
      <c r="G83" s="1">
        <v>0</v>
      </c>
      <c r="H83" s="1">
        <v>10</v>
      </c>
      <c r="I83" s="1">
        <v>7</v>
      </c>
      <c r="J83" s="1">
        <v>5</v>
      </c>
      <c r="K83" s="1">
        <v>5</v>
      </c>
      <c r="L83" s="1">
        <v>65.7</v>
      </c>
      <c r="M83" s="5">
        <v>90699.71</v>
      </c>
      <c r="N83" s="5">
        <v>0</v>
      </c>
      <c r="O83" s="4">
        <v>4.3936006244538202E-2</v>
      </c>
      <c r="P83" s="4">
        <v>6.9300458004905897E-3</v>
      </c>
      <c r="Q83" s="4">
        <v>2.8865956102661601</v>
      </c>
      <c r="R83" s="4">
        <v>0.45530400909223201</v>
      </c>
    </row>
    <row r="84" spans="1:18" ht="15">
      <c r="A84" s="1">
        <v>202401</v>
      </c>
      <c r="B84" s="53" t="s">
        <v>207</v>
      </c>
      <c r="C84" s="33" t="s">
        <v>17</v>
      </c>
      <c r="D84" s="33" t="s">
        <v>36</v>
      </c>
      <c r="E84" s="53" t="s">
        <v>208</v>
      </c>
      <c r="F84" s="1">
        <v>38.700000000000003</v>
      </c>
      <c r="G84" s="1">
        <v>20</v>
      </c>
      <c r="H84" s="1">
        <v>0</v>
      </c>
      <c r="I84" s="1">
        <v>7</v>
      </c>
      <c r="J84" s="1">
        <v>5</v>
      </c>
      <c r="K84" s="1">
        <v>5</v>
      </c>
      <c r="L84" s="1">
        <v>75.7</v>
      </c>
      <c r="M84" s="5">
        <v>103157.74</v>
      </c>
      <c r="N84" s="5">
        <v>54842.417493406901</v>
      </c>
      <c r="O84" s="4">
        <v>0.136192614680408</v>
      </c>
      <c r="P84" s="4">
        <v>2.4252183888861099E-2</v>
      </c>
      <c r="Q84" s="4">
        <v>10.3097809313069</v>
      </c>
      <c r="R84" s="4">
        <v>1.83589032038679</v>
      </c>
    </row>
    <row r="85" spans="1:18" ht="15">
      <c r="A85" s="1">
        <v>202401</v>
      </c>
      <c r="B85" s="53" t="s">
        <v>209</v>
      </c>
      <c r="C85" s="33" t="s">
        <v>17</v>
      </c>
      <c r="D85" s="33" t="s">
        <v>36</v>
      </c>
      <c r="E85" s="53" t="s">
        <v>210</v>
      </c>
      <c r="F85" s="1">
        <v>45</v>
      </c>
      <c r="G85" s="1">
        <v>10</v>
      </c>
      <c r="H85" s="1">
        <v>5</v>
      </c>
      <c r="I85" s="1">
        <v>7</v>
      </c>
      <c r="J85" s="1">
        <v>2.5</v>
      </c>
      <c r="K85" s="1">
        <v>5</v>
      </c>
      <c r="L85" s="1">
        <v>74.5</v>
      </c>
      <c r="M85" s="5">
        <v>188563.63</v>
      </c>
      <c r="N85" s="5">
        <v>27121.246827404499</v>
      </c>
      <c r="O85" s="4">
        <v>0.12975653229914599</v>
      </c>
      <c r="P85" s="4">
        <v>2.25030780543964E-2</v>
      </c>
      <c r="Q85" s="4">
        <v>9.6668616562864091</v>
      </c>
      <c r="R85" s="4">
        <v>1.6764793150525299</v>
      </c>
    </row>
    <row r="86" spans="1:18" ht="15">
      <c r="A86" s="1">
        <v>202401</v>
      </c>
      <c r="B86" s="53" t="s">
        <v>211</v>
      </c>
      <c r="C86" s="33" t="s">
        <v>17</v>
      </c>
      <c r="D86" s="33" t="s">
        <v>30</v>
      </c>
      <c r="E86" s="53" t="s">
        <v>212</v>
      </c>
      <c r="F86" s="1">
        <v>45</v>
      </c>
      <c r="G86" s="1">
        <v>20</v>
      </c>
      <c r="H86" s="1">
        <v>10</v>
      </c>
      <c r="I86" s="1">
        <v>7</v>
      </c>
      <c r="J86" s="1">
        <v>2.5</v>
      </c>
      <c r="K86" s="1">
        <v>5</v>
      </c>
      <c r="L86" s="1">
        <v>89.5</v>
      </c>
      <c r="M86" s="5">
        <v>402901.41</v>
      </c>
      <c r="N86" s="5">
        <v>118055.457399216</v>
      </c>
      <c r="O86" s="4">
        <v>0.40453454141892298</v>
      </c>
      <c r="P86" s="4">
        <v>6.6023407790765598E-2</v>
      </c>
      <c r="Q86" s="4">
        <v>36.205841456993603</v>
      </c>
      <c r="R86" s="4">
        <v>5.9090949972735203</v>
      </c>
    </row>
    <row r="87" spans="1:18" ht="15">
      <c r="A87" s="1">
        <v>202401</v>
      </c>
      <c r="B87" s="53" t="s">
        <v>213</v>
      </c>
      <c r="C87" s="33" t="s">
        <v>17</v>
      </c>
      <c r="D87" s="33" t="s">
        <v>30</v>
      </c>
      <c r="E87" s="53" t="s">
        <v>214</v>
      </c>
      <c r="F87" s="1">
        <v>45</v>
      </c>
      <c r="G87" s="1">
        <v>15</v>
      </c>
      <c r="H87" s="1">
        <v>10</v>
      </c>
      <c r="I87" s="1">
        <v>10</v>
      </c>
      <c r="J87" s="1">
        <v>2.5</v>
      </c>
      <c r="K87" s="1">
        <v>5</v>
      </c>
      <c r="L87" s="1">
        <v>87.5</v>
      </c>
      <c r="M87" s="5">
        <v>172831.37</v>
      </c>
      <c r="N87" s="5">
        <v>29607.169104682998</v>
      </c>
      <c r="O87" s="4">
        <v>0.14401041533263401</v>
      </c>
      <c r="P87" s="4">
        <v>2.20430702413048E-2</v>
      </c>
      <c r="Q87" s="4">
        <v>12.6009113416054</v>
      </c>
      <c r="R87" s="4">
        <v>1.92876864611417</v>
      </c>
    </row>
    <row r="88" spans="1:18" ht="15">
      <c r="A88" s="1">
        <v>202401</v>
      </c>
      <c r="B88" s="53" t="s">
        <v>215</v>
      </c>
      <c r="C88" s="33" t="s">
        <v>17</v>
      </c>
      <c r="D88" s="33" t="s">
        <v>30</v>
      </c>
      <c r="E88" s="53" t="s">
        <v>216</v>
      </c>
      <c r="F88" s="1">
        <v>39.6</v>
      </c>
      <c r="G88" s="1">
        <v>5</v>
      </c>
      <c r="H88" s="1">
        <v>10</v>
      </c>
      <c r="I88" s="1">
        <v>7</v>
      </c>
      <c r="J88" s="1">
        <v>5</v>
      </c>
      <c r="K88" s="1">
        <v>5</v>
      </c>
      <c r="L88" s="1">
        <v>71.599999999999994</v>
      </c>
      <c r="M88" s="5">
        <v>109114.97</v>
      </c>
      <c r="N88" s="5">
        <v>6404.0089007885499</v>
      </c>
      <c r="O88" s="4">
        <v>7.3673257494667202E-2</v>
      </c>
      <c r="P88" s="4">
        <v>1.0248664601957599E-2</v>
      </c>
      <c r="Q88" s="4">
        <v>5.2750052366181697</v>
      </c>
      <c r="R88" s="4">
        <v>0.73380438550016402</v>
      </c>
    </row>
    <row r="89" spans="1:18" ht="15">
      <c r="A89" s="1">
        <v>202401</v>
      </c>
      <c r="B89" s="53" t="s">
        <v>217</v>
      </c>
      <c r="C89" s="33" t="s">
        <v>17</v>
      </c>
      <c r="D89" s="33" t="s">
        <v>36</v>
      </c>
      <c r="E89" s="53" t="s">
        <v>218</v>
      </c>
      <c r="F89" s="1">
        <v>45</v>
      </c>
      <c r="G89" s="1">
        <v>15</v>
      </c>
      <c r="H89" s="1">
        <v>10</v>
      </c>
      <c r="I89" s="1">
        <v>3</v>
      </c>
      <c r="J89" s="1">
        <v>2.5</v>
      </c>
      <c r="K89" s="1">
        <v>5</v>
      </c>
      <c r="L89" s="1">
        <v>80.5</v>
      </c>
      <c r="M89" s="5">
        <v>83797.710000000006</v>
      </c>
      <c r="N89" s="5">
        <v>16480.431484252</v>
      </c>
      <c r="O89" s="4">
        <v>6.4880842486007007E-2</v>
      </c>
      <c r="P89" s="4">
        <v>1.13220376215414E-2</v>
      </c>
      <c r="Q89" s="4">
        <v>5.2229078201235604</v>
      </c>
      <c r="R89" s="4">
        <v>0.911424028534079</v>
      </c>
    </row>
    <row r="90" spans="1:18" ht="15">
      <c r="A90" s="1">
        <v>202401</v>
      </c>
      <c r="B90" s="53" t="s">
        <v>219</v>
      </c>
      <c r="C90" s="33" t="s">
        <v>17</v>
      </c>
      <c r="D90" s="33" t="s">
        <v>36</v>
      </c>
      <c r="E90" s="53" t="s">
        <v>220</v>
      </c>
      <c r="F90" s="1">
        <v>45</v>
      </c>
      <c r="G90" s="1">
        <v>2.5</v>
      </c>
      <c r="H90" s="1">
        <v>10</v>
      </c>
      <c r="I90" s="1">
        <v>10</v>
      </c>
      <c r="J90" s="1">
        <v>2.5</v>
      </c>
      <c r="K90" s="1">
        <v>5</v>
      </c>
      <c r="L90" s="1">
        <v>75</v>
      </c>
      <c r="M90" s="5">
        <v>134538.18</v>
      </c>
      <c r="N90" s="5">
        <v>1838.5198231704901</v>
      </c>
      <c r="O90" s="4">
        <v>6.4035851883020495E-2</v>
      </c>
      <c r="P90" s="4">
        <v>1.08283806260242E-2</v>
      </c>
      <c r="Q90" s="4">
        <v>4.8026888912265298</v>
      </c>
      <c r="R90" s="4">
        <v>0.81212854695181602</v>
      </c>
    </row>
    <row r="91" spans="1:18" ht="15">
      <c r="A91" s="1">
        <v>202401</v>
      </c>
      <c r="B91" s="53" t="s">
        <v>221</v>
      </c>
      <c r="C91" s="33" t="s">
        <v>17</v>
      </c>
      <c r="D91" s="33" t="s">
        <v>33</v>
      </c>
      <c r="E91" s="53" t="s">
        <v>222</v>
      </c>
      <c r="F91" s="1">
        <v>44.1</v>
      </c>
      <c r="G91" s="1">
        <v>2.5</v>
      </c>
      <c r="H91" s="1">
        <v>10</v>
      </c>
      <c r="I91" s="1">
        <v>10</v>
      </c>
      <c r="J91" s="1">
        <v>5</v>
      </c>
      <c r="K91" s="1">
        <v>5</v>
      </c>
      <c r="L91" s="1">
        <v>76.599999999999994</v>
      </c>
      <c r="M91" s="5">
        <v>100050.99</v>
      </c>
      <c r="N91" s="5">
        <v>612.73950214780098</v>
      </c>
      <c r="O91" s="4">
        <v>5.0862604646664297E-2</v>
      </c>
      <c r="P91" s="4">
        <v>7.8274447433157399E-3</v>
      </c>
      <c r="Q91" s="4">
        <v>3.89607551593449</v>
      </c>
      <c r="R91" s="4">
        <v>0.59958226733798503</v>
      </c>
    </row>
    <row r="92" spans="1:18" ht="15">
      <c r="A92" s="1">
        <v>202401</v>
      </c>
      <c r="B92" s="53" t="s">
        <v>223</v>
      </c>
      <c r="C92" s="33" t="s">
        <v>17</v>
      </c>
      <c r="D92" s="33" t="s">
        <v>36</v>
      </c>
      <c r="E92" s="53" t="s">
        <v>224</v>
      </c>
      <c r="F92" s="1">
        <v>43.2</v>
      </c>
      <c r="G92" s="1">
        <v>15</v>
      </c>
      <c r="H92" s="1">
        <v>10</v>
      </c>
      <c r="I92" s="1">
        <v>10</v>
      </c>
      <c r="J92" s="1">
        <v>2.5</v>
      </c>
      <c r="K92" s="1">
        <v>5</v>
      </c>
      <c r="L92" s="1">
        <v>85.7</v>
      </c>
      <c r="M92" s="5">
        <v>251632.48</v>
      </c>
      <c r="N92" s="5">
        <v>40974.2646486909</v>
      </c>
      <c r="O92" s="4">
        <v>0.18095025610839999</v>
      </c>
      <c r="P92" s="4">
        <v>3.1457022895227303E-2</v>
      </c>
      <c r="Q92" s="4">
        <v>15.5074369484899</v>
      </c>
      <c r="R92" s="4">
        <v>2.69586686212098</v>
      </c>
    </row>
    <row r="93" spans="1:18" ht="15">
      <c r="A93" s="1">
        <v>202401</v>
      </c>
      <c r="B93" s="53" t="s">
        <v>225</v>
      </c>
      <c r="C93" s="33" t="s">
        <v>17</v>
      </c>
      <c r="D93" s="33" t="s">
        <v>36</v>
      </c>
      <c r="E93" s="53" t="s">
        <v>226</v>
      </c>
      <c r="F93" s="1">
        <v>45</v>
      </c>
      <c r="G93" s="1">
        <v>0</v>
      </c>
      <c r="H93" s="1">
        <v>2.5</v>
      </c>
      <c r="I93" s="1">
        <v>10</v>
      </c>
      <c r="J93" s="1">
        <v>2.5</v>
      </c>
      <c r="K93" s="1">
        <v>5</v>
      </c>
      <c r="L93" s="1">
        <v>65</v>
      </c>
      <c r="M93" s="5">
        <v>116343.59</v>
      </c>
      <c r="N93" s="5">
        <v>0</v>
      </c>
      <c r="O93" s="4">
        <v>5.2784376125302603E-2</v>
      </c>
      <c r="P93" s="4">
        <v>8.8894044677044603E-3</v>
      </c>
      <c r="Q93" s="4">
        <v>3.4309844481446699</v>
      </c>
      <c r="R93" s="4">
        <v>0.57781129040079005</v>
      </c>
    </row>
    <row r="94" spans="1:18" ht="15">
      <c r="A94" s="1">
        <v>202401</v>
      </c>
      <c r="B94" s="53" t="s">
        <v>227</v>
      </c>
      <c r="C94" s="33" t="s">
        <v>17</v>
      </c>
      <c r="D94" s="33" t="s">
        <v>33</v>
      </c>
      <c r="E94" s="53" t="s">
        <v>228</v>
      </c>
      <c r="F94" s="1">
        <v>45</v>
      </c>
      <c r="G94" s="1">
        <v>2.5</v>
      </c>
      <c r="H94" s="1">
        <v>10</v>
      </c>
      <c r="I94" s="1">
        <v>10</v>
      </c>
      <c r="J94" s="1">
        <v>2.5</v>
      </c>
      <c r="K94" s="1">
        <v>5</v>
      </c>
      <c r="L94" s="1">
        <v>75</v>
      </c>
      <c r="M94" s="5">
        <v>88847.92</v>
      </c>
      <c r="N94" s="5">
        <v>1824.5111479483201</v>
      </c>
      <c r="O94" s="4">
        <v>5.01755462742495E-2</v>
      </c>
      <c r="P94" s="4">
        <v>7.3331670380870897E-3</v>
      </c>
      <c r="Q94" s="4">
        <v>3.7631659705687102</v>
      </c>
      <c r="R94" s="4">
        <v>0.54998752785653104</v>
      </c>
    </row>
    <row r="95" spans="1:18" ht="15">
      <c r="A95" s="1">
        <v>202401</v>
      </c>
      <c r="B95" s="53" t="s">
        <v>229</v>
      </c>
      <c r="C95" s="33" t="s">
        <v>17</v>
      </c>
      <c r="D95" s="33" t="s">
        <v>36</v>
      </c>
      <c r="E95" s="53" t="s">
        <v>230</v>
      </c>
      <c r="F95" s="1">
        <v>39.15</v>
      </c>
      <c r="G95" s="1">
        <v>0</v>
      </c>
      <c r="H95" s="1">
        <v>10</v>
      </c>
      <c r="I95" s="1">
        <v>7</v>
      </c>
      <c r="J95" s="1">
        <v>2.5</v>
      </c>
      <c r="K95" s="1">
        <v>5</v>
      </c>
      <c r="L95" s="1">
        <v>63.65</v>
      </c>
      <c r="M95" s="5">
        <v>68097.789999999994</v>
      </c>
      <c r="N95" s="5">
        <v>0</v>
      </c>
      <c r="O95" s="4">
        <v>3.0895551363524801E-2</v>
      </c>
      <c r="P95" s="4">
        <v>5.2031125966355302E-3</v>
      </c>
      <c r="Q95" s="4">
        <v>1.96650184428835</v>
      </c>
      <c r="R95" s="4">
        <v>0.33117811677585202</v>
      </c>
    </row>
    <row r="96" spans="1:18" ht="15">
      <c r="A96" s="1">
        <v>202401</v>
      </c>
      <c r="B96" s="53" t="s">
        <v>231</v>
      </c>
      <c r="C96" s="33" t="s">
        <v>18</v>
      </c>
      <c r="D96" s="33" t="s">
        <v>26</v>
      </c>
      <c r="E96" s="53" t="s">
        <v>232</v>
      </c>
      <c r="F96" s="1">
        <v>45</v>
      </c>
      <c r="G96" s="1">
        <v>5</v>
      </c>
      <c r="H96" s="1">
        <v>10</v>
      </c>
      <c r="I96" s="1">
        <v>7</v>
      </c>
      <c r="J96" s="1">
        <v>2.5</v>
      </c>
      <c r="K96" s="1">
        <v>5</v>
      </c>
      <c r="L96" s="1">
        <v>74.5</v>
      </c>
      <c r="M96" s="5">
        <v>184031.5</v>
      </c>
      <c r="N96" s="5">
        <v>14920.4520455117</v>
      </c>
      <c r="O96" s="4">
        <v>0.102064600796865</v>
      </c>
      <c r="P96" s="4">
        <v>2.6490999319890199E-2</v>
      </c>
      <c r="Q96" s="4">
        <v>7.6038127593664697</v>
      </c>
      <c r="R96" s="4">
        <v>1.9735794493318199</v>
      </c>
    </row>
    <row r="97" spans="1:18" ht="15">
      <c r="A97" s="1">
        <v>202401</v>
      </c>
      <c r="B97" s="53" t="s">
        <v>233</v>
      </c>
      <c r="C97" s="33" t="s">
        <v>18</v>
      </c>
      <c r="D97" s="33" t="s">
        <v>26</v>
      </c>
      <c r="E97" s="53" t="s">
        <v>234</v>
      </c>
      <c r="F97" s="1">
        <v>45</v>
      </c>
      <c r="G97" s="1">
        <v>10</v>
      </c>
      <c r="H97" s="1">
        <v>10</v>
      </c>
      <c r="I97" s="1">
        <v>10</v>
      </c>
      <c r="J97" s="1">
        <v>2.5</v>
      </c>
      <c r="K97" s="1">
        <v>5</v>
      </c>
      <c r="L97" s="1">
        <v>82.5</v>
      </c>
      <c r="M97" s="5">
        <v>149842.73000000001</v>
      </c>
      <c r="N97" s="5">
        <v>15826.069348070399</v>
      </c>
      <c r="O97" s="4">
        <v>8.9602863568798097E-2</v>
      </c>
      <c r="P97" s="4">
        <v>2.3441015374166398E-2</v>
      </c>
      <c r="Q97" s="4">
        <v>7.39223624442584</v>
      </c>
      <c r="R97" s="4">
        <v>1.93388376836873</v>
      </c>
    </row>
    <row r="98" spans="1:18" ht="15">
      <c r="A98" s="1">
        <v>202401</v>
      </c>
      <c r="B98" s="53" t="s">
        <v>235</v>
      </c>
      <c r="C98" s="33" t="s">
        <v>18</v>
      </c>
      <c r="D98" s="33" t="s">
        <v>26</v>
      </c>
      <c r="E98" s="53" t="s">
        <v>236</v>
      </c>
      <c r="F98" s="1">
        <v>45</v>
      </c>
      <c r="G98" s="1">
        <v>15</v>
      </c>
      <c r="H98" s="1">
        <v>10</v>
      </c>
      <c r="I98" s="1">
        <v>10</v>
      </c>
      <c r="J98" s="1">
        <v>2.5</v>
      </c>
      <c r="K98" s="1">
        <v>5</v>
      </c>
      <c r="L98" s="1">
        <v>87.5</v>
      </c>
      <c r="M98" s="5">
        <v>176422.02</v>
      </c>
      <c r="N98" s="5">
        <v>31209.1003246</v>
      </c>
      <c r="O98" s="4">
        <v>0.127722809144968</v>
      </c>
      <c r="P98" s="4">
        <v>3.3998665597802701E-2</v>
      </c>
      <c r="Q98" s="4">
        <v>11.1757458001847</v>
      </c>
      <c r="R98" s="4">
        <v>2.9748832398077298</v>
      </c>
    </row>
    <row r="99" spans="1:18" ht="15">
      <c r="A99" s="1">
        <v>202401</v>
      </c>
      <c r="B99" s="53" t="s">
        <v>237</v>
      </c>
      <c r="C99" s="33" t="s">
        <v>18</v>
      </c>
      <c r="D99" s="33" t="s">
        <v>26</v>
      </c>
      <c r="E99" s="53" t="s">
        <v>238</v>
      </c>
      <c r="F99" s="1">
        <v>45</v>
      </c>
      <c r="G99" s="1">
        <v>10</v>
      </c>
      <c r="H99" s="1">
        <v>10</v>
      </c>
      <c r="I99" s="1">
        <v>10</v>
      </c>
      <c r="J99" s="1">
        <v>2.5</v>
      </c>
      <c r="K99" s="1">
        <v>5</v>
      </c>
      <c r="L99" s="1">
        <v>82.5</v>
      </c>
      <c r="M99" s="5">
        <v>161572.32999999999</v>
      </c>
      <c r="N99" s="5">
        <v>21323.9825531594</v>
      </c>
      <c r="O99" s="4">
        <v>0.104144259229092</v>
      </c>
      <c r="P99" s="4">
        <v>2.7443343747496799E-2</v>
      </c>
      <c r="Q99" s="4">
        <v>8.5919013864000604</v>
      </c>
      <c r="R99" s="4">
        <v>2.2640758591684902</v>
      </c>
    </row>
    <row r="100" spans="1:18" ht="15">
      <c r="A100" s="1">
        <v>202401</v>
      </c>
      <c r="B100" s="53" t="s">
        <v>239</v>
      </c>
      <c r="C100" s="33" t="s">
        <v>18</v>
      </c>
      <c r="D100" s="33" t="s">
        <v>26</v>
      </c>
      <c r="E100" s="53" t="s">
        <v>240</v>
      </c>
      <c r="F100" s="1">
        <v>45</v>
      </c>
      <c r="G100" s="1">
        <v>5</v>
      </c>
      <c r="H100" s="1">
        <v>10</v>
      </c>
      <c r="I100" s="1">
        <v>4</v>
      </c>
      <c r="J100" s="1">
        <v>2.5</v>
      </c>
      <c r="K100" s="1">
        <v>5</v>
      </c>
      <c r="L100" s="1">
        <v>71.5</v>
      </c>
      <c r="M100" s="5">
        <v>136071.04000000001</v>
      </c>
      <c r="N100" s="5">
        <v>8821.4575993096005</v>
      </c>
      <c r="O100" s="4">
        <v>7.1558633165853203E-2</v>
      </c>
      <c r="P100" s="4">
        <v>1.8462245565053902E-2</v>
      </c>
      <c r="Q100" s="4">
        <v>5.11644227135851</v>
      </c>
      <c r="R100" s="4">
        <v>1.32005055790135</v>
      </c>
    </row>
    <row r="101" spans="1:18" ht="15">
      <c r="A101" s="1">
        <v>202401</v>
      </c>
      <c r="B101" s="53" t="s">
        <v>241</v>
      </c>
      <c r="C101" s="33" t="s">
        <v>18</v>
      </c>
      <c r="D101" s="33" t="s">
        <v>26</v>
      </c>
      <c r="E101" s="53" t="s">
        <v>242</v>
      </c>
      <c r="F101" s="1">
        <v>42.75</v>
      </c>
      <c r="G101" s="1">
        <v>0</v>
      </c>
      <c r="H101" s="1">
        <v>10</v>
      </c>
      <c r="I101" s="1">
        <v>10</v>
      </c>
      <c r="J101" s="1">
        <v>2.5</v>
      </c>
      <c r="K101" s="1">
        <v>5</v>
      </c>
      <c r="L101" s="1">
        <v>70.25</v>
      </c>
      <c r="M101" s="5">
        <v>76200.149999999994</v>
      </c>
      <c r="N101" s="5">
        <v>0</v>
      </c>
      <c r="O101" s="4">
        <v>3.1342142831998203E-2</v>
      </c>
      <c r="P101" s="4">
        <v>7.8249847406863197E-3</v>
      </c>
      <c r="Q101" s="4">
        <v>2.20178553394787</v>
      </c>
      <c r="R101" s="4">
        <v>0.54970517803321395</v>
      </c>
    </row>
    <row r="102" spans="1:18" ht="15">
      <c r="A102" s="1">
        <v>202401</v>
      </c>
      <c r="B102" s="53" t="s">
        <v>243</v>
      </c>
      <c r="C102" s="33" t="s">
        <v>18</v>
      </c>
      <c r="D102" s="33" t="s">
        <v>26</v>
      </c>
      <c r="E102" s="53" t="s">
        <v>244</v>
      </c>
      <c r="F102" s="1">
        <v>45</v>
      </c>
      <c r="G102" s="1">
        <v>2.5</v>
      </c>
      <c r="H102" s="1">
        <v>10</v>
      </c>
      <c r="I102" s="1">
        <v>10</v>
      </c>
      <c r="J102" s="1">
        <v>7.5</v>
      </c>
      <c r="K102" s="1">
        <v>5</v>
      </c>
      <c r="L102" s="1">
        <v>80</v>
      </c>
      <c r="M102" s="5">
        <v>119741.74</v>
      </c>
      <c r="N102" s="5">
        <v>317.74366212798901</v>
      </c>
      <c r="O102" s="4">
        <v>4.9812953316153902E-2</v>
      </c>
      <c r="P102" s="4">
        <v>1.2457961317127101E-2</v>
      </c>
      <c r="Q102" s="4">
        <v>3.9850362652923099</v>
      </c>
      <c r="R102" s="4">
        <v>0.99663690537017202</v>
      </c>
    </row>
    <row r="103" spans="1:18" ht="15">
      <c r="A103" s="1">
        <v>202401</v>
      </c>
      <c r="B103" s="53" t="s">
        <v>245</v>
      </c>
      <c r="C103" s="33" t="s">
        <v>18</v>
      </c>
      <c r="D103" s="33" t="s">
        <v>26</v>
      </c>
      <c r="E103" s="53" t="s">
        <v>246</v>
      </c>
      <c r="F103" s="1">
        <v>0</v>
      </c>
      <c r="G103" s="1">
        <v>5</v>
      </c>
      <c r="H103" s="1">
        <v>10</v>
      </c>
      <c r="I103" s="1">
        <v>10</v>
      </c>
      <c r="J103" s="1">
        <v>2.5</v>
      </c>
      <c r="K103" s="1">
        <v>5</v>
      </c>
      <c r="L103" s="1">
        <v>32.5</v>
      </c>
      <c r="M103" s="5">
        <v>136228.85</v>
      </c>
      <c r="N103" s="5">
        <v>13621.7177702315</v>
      </c>
      <c r="O103" s="4">
        <v>8.0107384580562796E-2</v>
      </c>
      <c r="P103" s="4">
        <v>2.0921241512527999E-2</v>
      </c>
      <c r="Q103" s="4">
        <v>2.60348999886829</v>
      </c>
      <c r="R103" s="4">
        <v>0.67994034915715995</v>
      </c>
    </row>
    <row r="104" spans="1:18" ht="15">
      <c r="A104" s="1">
        <v>202401</v>
      </c>
      <c r="B104" s="53" t="s">
        <v>247</v>
      </c>
      <c r="C104" s="33" t="s">
        <v>16</v>
      </c>
      <c r="D104" s="33" t="s">
        <v>34</v>
      </c>
      <c r="E104" s="53" t="s">
        <v>248</v>
      </c>
      <c r="F104" s="1">
        <v>45</v>
      </c>
      <c r="G104" s="1">
        <v>0</v>
      </c>
      <c r="H104" s="1">
        <v>7.5</v>
      </c>
      <c r="I104" s="1">
        <v>10</v>
      </c>
      <c r="J104" s="1">
        <v>7.5</v>
      </c>
      <c r="K104" s="1">
        <v>5</v>
      </c>
      <c r="L104" s="1">
        <v>75</v>
      </c>
      <c r="M104" s="5">
        <v>52927.88</v>
      </c>
      <c r="N104" s="5">
        <v>0</v>
      </c>
      <c r="O104" s="4">
        <v>2.40616296460399E-2</v>
      </c>
      <c r="P104" s="4">
        <v>7.7357094357921197E-3</v>
      </c>
      <c r="Q104" s="4">
        <v>1.8046222234529901</v>
      </c>
      <c r="R104" s="4">
        <v>0.58017820768440898</v>
      </c>
    </row>
    <row r="105" spans="1:18" ht="15">
      <c r="A105" s="1">
        <v>202401</v>
      </c>
      <c r="B105" s="53" t="s">
        <v>249</v>
      </c>
      <c r="C105" s="33" t="s">
        <v>16</v>
      </c>
      <c r="D105" s="33" t="s">
        <v>34</v>
      </c>
      <c r="E105" s="53" t="s">
        <v>250</v>
      </c>
      <c r="F105" s="1">
        <v>45</v>
      </c>
      <c r="G105" s="1">
        <v>0</v>
      </c>
      <c r="H105" s="1">
        <v>10</v>
      </c>
      <c r="I105" s="1">
        <v>6</v>
      </c>
      <c r="J105" s="1">
        <v>5</v>
      </c>
      <c r="K105" s="1">
        <v>5</v>
      </c>
      <c r="L105" s="1">
        <v>71</v>
      </c>
      <c r="M105" s="5">
        <v>85560.23</v>
      </c>
      <c r="N105" s="5">
        <v>0</v>
      </c>
      <c r="O105" s="4">
        <v>3.8896675375813101E-2</v>
      </c>
      <c r="P105" s="4">
        <v>1.2505112211929599E-2</v>
      </c>
      <c r="Q105" s="4">
        <v>2.7616639516827299</v>
      </c>
      <c r="R105" s="4">
        <v>0.88786296704700096</v>
      </c>
    </row>
    <row r="106" spans="1:18" ht="15">
      <c r="A106" s="1">
        <v>202401</v>
      </c>
      <c r="B106" s="53" t="s">
        <v>251</v>
      </c>
      <c r="C106" s="33" t="s">
        <v>16</v>
      </c>
      <c r="D106" s="33" t="s">
        <v>34</v>
      </c>
      <c r="E106" s="53" t="s">
        <v>252</v>
      </c>
      <c r="F106" s="1">
        <v>45</v>
      </c>
      <c r="G106" s="1">
        <v>0</v>
      </c>
      <c r="H106" s="1">
        <v>10</v>
      </c>
      <c r="I106" s="1">
        <v>10</v>
      </c>
      <c r="J106" s="1">
        <v>7.5</v>
      </c>
      <c r="K106" s="1">
        <v>5</v>
      </c>
      <c r="L106" s="1">
        <v>77.5</v>
      </c>
      <c r="M106" s="5">
        <v>137427.87</v>
      </c>
      <c r="N106" s="5">
        <v>0</v>
      </c>
      <c r="O106" s="4">
        <v>6.24763075903308E-2</v>
      </c>
      <c r="P106" s="4">
        <v>2.00858615667171E-2</v>
      </c>
      <c r="Q106" s="4">
        <v>4.8419138382506404</v>
      </c>
      <c r="R106" s="4">
        <v>1.55665427142057</v>
      </c>
    </row>
    <row r="107" spans="1:18" ht="15">
      <c r="A107" s="1">
        <v>202401</v>
      </c>
      <c r="B107" s="53" t="s">
        <v>253</v>
      </c>
      <c r="C107" s="33" t="s">
        <v>16</v>
      </c>
      <c r="D107" s="33" t="s">
        <v>34</v>
      </c>
      <c r="E107" s="53" t="s">
        <v>254</v>
      </c>
      <c r="F107" s="1">
        <v>45</v>
      </c>
      <c r="G107" s="1">
        <v>2.5</v>
      </c>
      <c r="H107" s="1">
        <v>10</v>
      </c>
      <c r="I107" s="1">
        <v>7</v>
      </c>
      <c r="J107" s="1">
        <v>5</v>
      </c>
      <c r="K107" s="1">
        <v>5</v>
      </c>
      <c r="L107" s="1">
        <v>74.5</v>
      </c>
      <c r="M107" s="5">
        <v>137675.25</v>
      </c>
      <c r="N107" s="5">
        <v>5138.6341299772503</v>
      </c>
      <c r="O107" s="4">
        <v>7.5693742859036198E-2</v>
      </c>
      <c r="P107" s="4">
        <v>2.34198795268327E-2</v>
      </c>
      <c r="Q107" s="4">
        <v>5.6391838429982002</v>
      </c>
      <c r="R107" s="4">
        <v>1.7447810247490401</v>
      </c>
    </row>
    <row r="108" spans="1:18" ht="15">
      <c r="A108" s="1">
        <v>202401</v>
      </c>
      <c r="B108" s="53" t="s">
        <v>255</v>
      </c>
      <c r="C108" s="33" t="s">
        <v>16</v>
      </c>
      <c r="D108" s="33" t="s">
        <v>34</v>
      </c>
      <c r="E108" s="53" t="s">
        <v>256</v>
      </c>
      <c r="F108" s="1">
        <v>40.5</v>
      </c>
      <c r="G108" s="1">
        <v>0</v>
      </c>
      <c r="H108" s="1">
        <v>10</v>
      </c>
      <c r="I108" s="1">
        <v>0</v>
      </c>
      <c r="J108" s="1">
        <v>2.5</v>
      </c>
      <c r="K108" s="1">
        <v>5</v>
      </c>
      <c r="L108" s="1">
        <v>58</v>
      </c>
      <c r="M108" s="5">
        <v>101938.23</v>
      </c>
      <c r="N108" s="5">
        <v>0</v>
      </c>
      <c r="O108" s="4">
        <v>4.6342304604545602E-2</v>
      </c>
      <c r="P108" s="4">
        <v>1.48988496739138E-2</v>
      </c>
      <c r="Q108" s="4">
        <v>2.6878536670636399</v>
      </c>
      <c r="R108" s="4">
        <v>0.86413328108699905</v>
      </c>
    </row>
    <row r="109" spans="1:18" ht="15">
      <c r="A109" s="1">
        <v>202401</v>
      </c>
      <c r="B109" s="53" t="s">
        <v>257</v>
      </c>
      <c r="C109" s="33" t="s">
        <v>18</v>
      </c>
      <c r="D109" s="33" t="s">
        <v>35</v>
      </c>
      <c r="E109" s="53" t="s">
        <v>258</v>
      </c>
      <c r="F109" s="1">
        <v>45</v>
      </c>
      <c r="G109" s="1">
        <v>2.5</v>
      </c>
      <c r="H109" s="1">
        <v>5</v>
      </c>
      <c r="I109" s="1">
        <v>7</v>
      </c>
      <c r="J109" s="1">
        <v>7.5</v>
      </c>
      <c r="K109" s="1">
        <v>5</v>
      </c>
      <c r="L109" s="1">
        <v>72</v>
      </c>
      <c r="M109" s="5">
        <v>161107.62</v>
      </c>
      <c r="N109" s="5">
        <v>7222.0226109847099</v>
      </c>
      <c r="O109" s="4">
        <v>3.9517698338557797E-2</v>
      </c>
      <c r="P109" s="4">
        <v>2.0219317293157499E-2</v>
      </c>
      <c r="Q109" s="4">
        <v>2.8452742803761599</v>
      </c>
      <c r="R109" s="4">
        <v>1.45579084510734</v>
      </c>
    </row>
    <row r="110" spans="1:18" ht="15">
      <c r="A110" s="1">
        <v>202401</v>
      </c>
      <c r="B110" s="53" t="s">
        <v>259</v>
      </c>
      <c r="C110" s="33" t="s">
        <v>18</v>
      </c>
      <c r="D110" s="33" t="s">
        <v>35</v>
      </c>
      <c r="E110" s="53" t="s">
        <v>260</v>
      </c>
      <c r="F110" s="1">
        <v>45</v>
      </c>
      <c r="G110" s="1">
        <v>2.5</v>
      </c>
      <c r="H110" s="1">
        <v>10</v>
      </c>
      <c r="I110" s="1">
        <v>7</v>
      </c>
      <c r="J110" s="1">
        <v>5</v>
      </c>
      <c r="K110" s="1">
        <v>5</v>
      </c>
      <c r="L110" s="1">
        <v>74.5</v>
      </c>
      <c r="M110" s="5">
        <v>128197.22</v>
      </c>
      <c r="N110" s="5">
        <v>5730.4754016101497</v>
      </c>
      <c r="O110" s="4">
        <v>3.1428211910158599E-2</v>
      </c>
      <c r="P110" s="4">
        <v>1.6080722931244101E-2</v>
      </c>
      <c r="Q110" s="4">
        <v>2.34140178730682</v>
      </c>
      <c r="R110" s="4">
        <v>1.19801385837769</v>
      </c>
    </row>
    <row r="111" spans="1:18" ht="15">
      <c r="A111" s="1">
        <v>202401</v>
      </c>
      <c r="B111" s="53" t="s">
        <v>261</v>
      </c>
      <c r="C111" s="33" t="s">
        <v>18</v>
      </c>
      <c r="D111" s="33" t="s">
        <v>35</v>
      </c>
      <c r="E111" s="53" t="s">
        <v>262</v>
      </c>
      <c r="F111" s="1">
        <v>42.75</v>
      </c>
      <c r="G111" s="1">
        <v>2.5</v>
      </c>
      <c r="H111" s="1">
        <v>5</v>
      </c>
      <c r="I111" s="1">
        <v>10</v>
      </c>
      <c r="J111" s="1">
        <v>7.5</v>
      </c>
      <c r="K111" s="1">
        <v>5</v>
      </c>
      <c r="L111" s="1">
        <v>72.75</v>
      </c>
      <c r="M111" s="5">
        <v>145905.37</v>
      </c>
      <c r="N111" s="5">
        <v>2373.9497536255099</v>
      </c>
      <c r="O111" s="4">
        <v>3.14398033192861E-2</v>
      </c>
      <c r="P111" s="4">
        <v>1.6191078253276401E-2</v>
      </c>
      <c r="Q111" s="4">
        <v>2.2872456914780699</v>
      </c>
      <c r="R111" s="4">
        <v>1.17790094292586</v>
      </c>
    </row>
    <row r="112" spans="1:18" ht="15">
      <c r="A112" s="1">
        <v>202401</v>
      </c>
      <c r="B112" s="53" t="s">
        <v>263</v>
      </c>
      <c r="C112" s="33" t="s">
        <v>18</v>
      </c>
      <c r="D112" s="33" t="s">
        <v>35</v>
      </c>
      <c r="E112" s="53" t="s">
        <v>264</v>
      </c>
      <c r="F112" s="1">
        <v>45</v>
      </c>
      <c r="G112" s="1">
        <v>10</v>
      </c>
      <c r="H112" s="1">
        <v>10</v>
      </c>
      <c r="I112" s="1">
        <v>7</v>
      </c>
      <c r="J112" s="1">
        <v>7.5</v>
      </c>
      <c r="K112" s="1">
        <v>5</v>
      </c>
      <c r="L112" s="1">
        <v>84.5</v>
      </c>
      <c r="M112" s="5">
        <v>180919.87</v>
      </c>
      <c r="N112" s="5">
        <v>27028.0116343029</v>
      </c>
      <c r="O112" s="4">
        <v>6.4123305419029705E-2</v>
      </c>
      <c r="P112" s="4">
        <v>3.23328472229047E-2</v>
      </c>
      <c r="Q112" s="4">
        <v>5.4184193079080103</v>
      </c>
      <c r="R112" s="4">
        <v>2.7321255903354502</v>
      </c>
    </row>
    <row r="113" spans="1:18" ht="15">
      <c r="A113" s="1">
        <v>202401</v>
      </c>
      <c r="B113" s="53" t="s">
        <v>265</v>
      </c>
      <c r="C113" s="33" t="s">
        <v>18</v>
      </c>
      <c r="D113" s="33" t="s">
        <v>35</v>
      </c>
      <c r="E113" s="53" t="s">
        <v>266</v>
      </c>
      <c r="F113" s="1">
        <v>0</v>
      </c>
      <c r="G113" s="1">
        <v>0</v>
      </c>
      <c r="H113" s="1">
        <v>5</v>
      </c>
      <c r="I113" s="1">
        <v>7</v>
      </c>
      <c r="J113" s="1">
        <v>7.5</v>
      </c>
      <c r="K113" s="1">
        <v>5</v>
      </c>
      <c r="L113" s="1">
        <v>24.5</v>
      </c>
      <c r="M113" s="5">
        <v>88957.37</v>
      </c>
      <c r="N113" s="5">
        <v>0</v>
      </c>
      <c r="O113" s="4">
        <v>1.7657872117904899E-2</v>
      </c>
      <c r="P113" s="4">
        <v>9.1350222121818203E-3</v>
      </c>
      <c r="Q113" s="4">
        <v>0.43261786688866999</v>
      </c>
      <c r="R113" s="4">
        <v>0.22380804419845499</v>
      </c>
    </row>
    <row r="114" spans="1:18" ht="15">
      <c r="A114" s="1">
        <v>202401</v>
      </c>
      <c r="B114" s="53" t="s">
        <v>267</v>
      </c>
      <c r="C114" s="33" t="s">
        <v>18</v>
      </c>
      <c r="D114" s="33" t="s">
        <v>35</v>
      </c>
      <c r="E114" s="53" t="s">
        <v>268</v>
      </c>
      <c r="F114" s="1">
        <v>45</v>
      </c>
      <c r="G114" s="1">
        <v>2.5</v>
      </c>
      <c r="H114" s="1">
        <v>10</v>
      </c>
      <c r="I114" s="1">
        <v>7</v>
      </c>
      <c r="J114" s="1">
        <v>7.5</v>
      </c>
      <c r="K114" s="1">
        <v>5</v>
      </c>
      <c r="L114" s="1">
        <v>77</v>
      </c>
      <c r="M114" s="5">
        <v>293895.61</v>
      </c>
      <c r="N114" s="5">
        <v>10931.7042102592</v>
      </c>
      <c r="O114" s="4">
        <v>6.9747924035515593E-2</v>
      </c>
      <c r="P114" s="4">
        <v>3.5743109984918697E-2</v>
      </c>
      <c r="Q114" s="4">
        <v>5.3705901507347003</v>
      </c>
      <c r="R114" s="4">
        <v>2.75221946883874</v>
      </c>
    </row>
    <row r="115" spans="1:18" ht="15">
      <c r="A115" s="1">
        <v>202401</v>
      </c>
      <c r="B115" s="53" t="s">
        <v>269</v>
      </c>
      <c r="C115" s="33" t="s">
        <v>18</v>
      </c>
      <c r="D115" s="33" t="s">
        <v>35</v>
      </c>
      <c r="E115" s="53" t="s">
        <v>270</v>
      </c>
      <c r="F115" s="1">
        <v>45</v>
      </c>
      <c r="G115" s="1">
        <v>2.5</v>
      </c>
      <c r="H115" s="1">
        <v>10</v>
      </c>
      <c r="I115" s="1">
        <v>10</v>
      </c>
      <c r="J115" s="1">
        <v>2.5</v>
      </c>
      <c r="K115" s="1">
        <v>5</v>
      </c>
      <c r="L115" s="1">
        <v>75</v>
      </c>
      <c r="M115" s="5">
        <v>181107.14</v>
      </c>
      <c r="N115" s="5">
        <v>8994.2994389489195</v>
      </c>
      <c r="O115" s="4">
        <v>4.53374165241636E-2</v>
      </c>
      <c r="P115" s="4">
        <v>2.3174954535897699E-2</v>
      </c>
      <c r="Q115" s="4">
        <v>3.4003062393122701</v>
      </c>
      <c r="R115" s="4">
        <v>1.7381215901923299</v>
      </c>
    </row>
    <row r="116" spans="1:18" ht="15">
      <c r="A116" s="1">
        <v>202401</v>
      </c>
      <c r="B116" s="53" t="s">
        <v>271</v>
      </c>
      <c r="C116" s="33" t="s">
        <v>18</v>
      </c>
      <c r="D116" s="33" t="s">
        <v>35</v>
      </c>
      <c r="E116" s="53" t="s">
        <v>272</v>
      </c>
      <c r="F116" s="1">
        <v>0</v>
      </c>
      <c r="G116" s="1">
        <v>0</v>
      </c>
      <c r="H116" s="1">
        <v>10</v>
      </c>
      <c r="I116" s="1">
        <v>7</v>
      </c>
      <c r="J116" s="1">
        <v>7.5</v>
      </c>
      <c r="K116" s="1">
        <v>5</v>
      </c>
      <c r="L116" s="1">
        <v>29.5</v>
      </c>
      <c r="M116" s="5">
        <v>101037.63</v>
      </c>
      <c r="N116" s="5">
        <v>0</v>
      </c>
      <c r="O116" s="4">
        <v>2.0055781208866599E-2</v>
      </c>
      <c r="P116" s="4">
        <v>1.03755427382375E-2</v>
      </c>
      <c r="Q116" s="4">
        <v>0.59164554566156402</v>
      </c>
      <c r="R116" s="4">
        <v>0.30607851077800702</v>
      </c>
    </row>
    <row r="117" spans="1:18" ht="15">
      <c r="A117" s="1">
        <v>202401</v>
      </c>
      <c r="B117" s="53" t="s">
        <v>273</v>
      </c>
      <c r="C117" s="33" t="s">
        <v>18</v>
      </c>
      <c r="D117" s="33" t="s">
        <v>35</v>
      </c>
      <c r="E117" s="53" t="s">
        <v>274</v>
      </c>
      <c r="F117" s="1">
        <v>45</v>
      </c>
      <c r="G117" s="1">
        <v>2.5</v>
      </c>
      <c r="H117" s="1">
        <v>10</v>
      </c>
      <c r="I117" s="1">
        <v>10</v>
      </c>
      <c r="J117" s="1">
        <v>2.5</v>
      </c>
      <c r="K117" s="1">
        <v>5</v>
      </c>
      <c r="L117" s="1">
        <v>75</v>
      </c>
      <c r="M117" s="5">
        <v>229829.78</v>
      </c>
      <c r="N117" s="5">
        <v>600.94916781148595</v>
      </c>
      <c r="O117" s="4">
        <v>4.6248036074853997E-2</v>
      </c>
      <c r="P117" s="4">
        <v>2.3907009256614601E-2</v>
      </c>
      <c r="Q117" s="4">
        <v>3.46860270561405</v>
      </c>
      <c r="R117" s="4">
        <v>1.7930256942461</v>
      </c>
    </row>
    <row r="118" spans="1:18" ht="15">
      <c r="A118" s="1">
        <v>202401</v>
      </c>
      <c r="B118" s="53" t="s">
        <v>275</v>
      </c>
      <c r="C118" s="33" t="s">
        <v>18</v>
      </c>
      <c r="D118" s="33" t="s">
        <v>35</v>
      </c>
      <c r="E118" s="53" t="s">
        <v>276</v>
      </c>
      <c r="F118" s="1">
        <v>45</v>
      </c>
      <c r="G118" s="1">
        <v>20</v>
      </c>
      <c r="H118" s="1">
        <v>5</v>
      </c>
      <c r="I118" s="1">
        <v>10</v>
      </c>
      <c r="J118" s="1">
        <v>5</v>
      </c>
      <c r="K118" s="1">
        <v>5</v>
      </c>
      <c r="L118" s="1">
        <v>90</v>
      </c>
      <c r="M118" s="5">
        <v>287218.11</v>
      </c>
      <c r="N118" s="5">
        <v>73652.479978911404</v>
      </c>
      <c r="O118" s="4">
        <v>0.133888565071069</v>
      </c>
      <c r="P118" s="4">
        <v>6.6975191683867993E-2</v>
      </c>
      <c r="Q118" s="4">
        <v>12.0499708563962</v>
      </c>
      <c r="R118" s="4">
        <v>6.02776725154812</v>
      </c>
    </row>
    <row r="119" spans="1:18" ht="15">
      <c r="A119" s="1">
        <v>202401</v>
      </c>
      <c r="B119" s="53" t="s">
        <v>277</v>
      </c>
      <c r="C119" s="33" t="s">
        <v>18</v>
      </c>
      <c r="D119" s="33" t="s">
        <v>35</v>
      </c>
      <c r="E119" s="53" t="s">
        <v>278</v>
      </c>
      <c r="F119" s="1">
        <v>45</v>
      </c>
      <c r="G119" s="1">
        <v>20</v>
      </c>
      <c r="H119" s="1">
        <v>7.5</v>
      </c>
      <c r="I119" s="1">
        <v>4</v>
      </c>
      <c r="J119" s="1">
        <v>2.5</v>
      </c>
      <c r="K119" s="1">
        <v>5</v>
      </c>
      <c r="L119" s="1">
        <v>84</v>
      </c>
      <c r="M119" s="5">
        <v>253378.01</v>
      </c>
      <c r="N119" s="5">
        <v>53881.978372023201</v>
      </c>
      <c r="O119" s="4">
        <v>0.106535496643101</v>
      </c>
      <c r="P119" s="4">
        <v>5.3439202520654303E-2</v>
      </c>
      <c r="Q119" s="4">
        <v>8.9489817180204696</v>
      </c>
      <c r="R119" s="4">
        <v>4.4888930117349597</v>
      </c>
    </row>
    <row r="120" spans="1:18" ht="15">
      <c r="A120" s="1">
        <v>202401</v>
      </c>
      <c r="B120" s="53" t="s">
        <v>279</v>
      </c>
      <c r="C120" s="33" t="s">
        <v>18</v>
      </c>
      <c r="D120" s="33" t="s">
        <v>29</v>
      </c>
      <c r="E120" s="53" t="s">
        <v>280</v>
      </c>
      <c r="F120" s="1">
        <v>45</v>
      </c>
      <c r="G120" s="1">
        <v>0</v>
      </c>
      <c r="H120" s="1">
        <v>7.5</v>
      </c>
      <c r="I120" s="1">
        <v>4</v>
      </c>
      <c r="J120" s="1">
        <v>0</v>
      </c>
      <c r="K120" s="1">
        <v>5</v>
      </c>
      <c r="L120" s="1">
        <v>61.5</v>
      </c>
      <c r="M120" s="5">
        <v>129507.41</v>
      </c>
      <c r="N120" s="5">
        <v>0</v>
      </c>
      <c r="O120" s="4">
        <v>5.7077105075853202E-2</v>
      </c>
      <c r="P120" s="4">
        <v>1.32991012098507E-2</v>
      </c>
      <c r="Q120" s="4">
        <v>3.5102419621649701</v>
      </c>
      <c r="R120" s="4">
        <v>0.81789472440582001</v>
      </c>
    </row>
    <row r="121" spans="1:18" ht="15">
      <c r="A121" s="1">
        <v>202401</v>
      </c>
      <c r="B121" s="53" t="s">
        <v>281</v>
      </c>
      <c r="C121" s="33" t="s">
        <v>18</v>
      </c>
      <c r="D121" s="33" t="s">
        <v>29</v>
      </c>
      <c r="E121" s="53" t="s">
        <v>282</v>
      </c>
      <c r="F121" s="1">
        <v>45</v>
      </c>
      <c r="G121" s="1">
        <v>15</v>
      </c>
      <c r="H121" s="1">
        <v>10</v>
      </c>
      <c r="I121" s="1">
        <v>10</v>
      </c>
      <c r="J121" s="1">
        <v>2.5</v>
      </c>
      <c r="K121" s="1">
        <v>5</v>
      </c>
      <c r="L121" s="1">
        <v>87.5</v>
      </c>
      <c r="M121" s="5">
        <v>322658.56</v>
      </c>
      <c r="N121" s="5">
        <v>48484.148086549299</v>
      </c>
      <c r="O121" s="4">
        <v>0.25209621232727603</v>
      </c>
      <c r="P121" s="4">
        <v>5.7806728147467699E-2</v>
      </c>
      <c r="Q121" s="4">
        <v>22.058418578636701</v>
      </c>
      <c r="R121" s="4">
        <v>5.0580887129034204</v>
      </c>
    </row>
    <row r="122" spans="1:18" ht="15">
      <c r="A122" s="1">
        <v>202401</v>
      </c>
      <c r="B122" s="53" t="s">
        <v>283</v>
      </c>
      <c r="C122" s="33" t="s">
        <v>18</v>
      </c>
      <c r="D122" s="33" t="s">
        <v>29</v>
      </c>
      <c r="E122" s="53" t="s">
        <v>284</v>
      </c>
      <c r="F122" s="1">
        <v>45</v>
      </c>
      <c r="G122" s="1">
        <v>15</v>
      </c>
      <c r="H122" s="1">
        <v>10</v>
      </c>
      <c r="I122" s="1">
        <v>10</v>
      </c>
      <c r="J122" s="1">
        <v>2.5</v>
      </c>
      <c r="K122" s="1">
        <v>5</v>
      </c>
      <c r="L122" s="1">
        <v>87.5</v>
      </c>
      <c r="M122" s="5">
        <v>329770.42</v>
      </c>
      <c r="N122" s="5">
        <v>62150.4425613926</v>
      </c>
      <c r="O122" s="4">
        <v>0.28620617554865802</v>
      </c>
      <c r="P122" s="4">
        <v>6.5491645145301494E-2</v>
      </c>
      <c r="Q122" s="4">
        <v>25.0430403605076</v>
      </c>
      <c r="R122" s="4">
        <v>5.73051895021388</v>
      </c>
    </row>
    <row r="123" spans="1:18" ht="15">
      <c r="A123" s="1">
        <v>202401</v>
      </c>
      <c r="B123" s="53" t="s">
        <v>285</v>
      </c>
      <c r="C123" s="33" t="s">
        <v>18</v>
      </c>
      <c r="D123" s="33" t="s">
        <v>29</v>
      </c>
      <c r="E123" s="53" t="s">
        <v>286</v>
      </c>
      <c r="F123" s="1">
        <v>44.1</v>
      </c>
      <c r="G123" s="1">
        <v>0</v>
      </c>
      <c r="H123" s="1">
        <v>5</v>
      </c>
      <c r="I123" s="1">
        <v>10</v>
      </c>
      <c r="J123" s="1">
        <v>2.5</v>
      </c>
      <c r="K123" s="1">
        <v>5</v>
      </c>
      <c r="L123" s="1">
        <v>66.599999999999994</v>
      </c>
      <c r="M123" s="5">
        <v>74216.639999999999</v>
      </c>
      <c r="N123" s="5">
        <v>0</v>
      </c>
      <c r="O123" s="4">
        <v>3.2709101044154698E-2</v>
      </c>
      <c r="P123" s="4">
        <v>7.62129832428164E-3</v>
      </c>
      <c r="Q123" s="4">
        <v>2.1784261295406999</v>
      </c>
      <c r="R123" s="4">
        <v>0.50757846839715703</v>
      </c>
    </row>
    <row r="124" spans="1:18" ht="15">
      <c r="A124" s="1">
        <v>202401</v>
      </c>
      <c r="B124" s="53" t="s">
        <v>287</v>
      </c>
      <c r="C124" s="33" t="s">
        <v>18</v>
      </c>
      <c r="D124" s="33" t="s">
        <v>35</v>
      </c>
      <c r="E124" s="53" t="s">
        <v>288</v>
      </c>
      <c r="F124" s="1">
        <v>40.049999999999997</v>
      </c>
      <c r="G124" s="1">
        <v>10</v>
      </c>
      <c r="H124" s="1">
        <v>7.5</v>
      </c>
      <c r="I124" s="1">
        <v>10</v>
      </c>
      <c r="J124" s="1">
        <v>2.5</v>
      </c>
      <c r="K124" s="1">
        <v>5</v>
      </c>
      <c r="L124" s="1">
        <v>75.05</v>
      </c>
      <c r="M124" s="5">
        <v>258559.18</v>
      </c>
      <c r="N124" s="5">
        <v>34828.750351508999</v>
      </c>
      <c r="O124" s="4">
        <v>8.7676746772476694E-2</v>
      </c>
      <c r="P124" s="4">
        <v>4.4275314409729698E-2</v>
      </c>
      <c r="Q124" s="4">
        <v>6.5801398452743802</v>
      </c>
      <c r="R124" s="4">
        <v>3.3228623464502101</v>
      </c>
    </row>
    <row r="125" spans="1:18" ht="15">
      <c r="A125" s="1">
        <v>202401</v>
      </c>
      <c r="B125" s="53" t="s">
        <v>289</v>
      </c>
      <c r="C125" s="33" t="s">
        <v>18</v>
      </c>
      <c r="D125" s="33" t="s">
        <v>29</v>
      </c>
      <c r="E125" s="53" t="s">
        <v>290</v>
      </c>
      <c r="F125" s="1">
        <v>44.1</v>
      </c>
      <c r="G125" s="1">
        <v>0</v>
      </c>
      <c r="H125" s="1">
        <v>7.5</v>
      </c>
      <c r="I125" s="1">
        <v>7</v>
      </c>
      <c r="J125" s="1">
        <v>0</v>
      </c>
      <c r="K125" s="1">
        <v>5</v>
      </c>
      <c r="L125" s="1">
        <v>63.6</v>
      </c>
      <c r="M125" s="5">
        <v>116049.23</v>
      </c>
      <c r="N125" s="5">
        <v>0</v>
      </c>
      <c r="O125" s="4">
        <v>5.1145753703837199E-2</v>
      </c>
      <c r="P125" s="4">
        <v>1.1917082235643899E-2</v>
      </c>
      <c r="Q125" s="4">
        <v>3.25286993556404</v>
      </c>
      <c r="R125" s="4">
        <v>0.75792643018694905</v>
      </c>
    </row>
    <row r="126" spans="1:18" ht="15">
      <c r="A126" s="1">
        <v>202401</v>
      </c>
      <c r="B126" s="53" t="s">
        <v>291</v>
      </c>
      <c r="C126" s="33" t="s">
        <v>17</v>
      </c>
      <c r="D126" s="33" t="s">
        <v>30</v>
      </c>
      <c r="E126" s="53" t="s">
        <v>292</v>
      </c>
      <c r="F126" s="1">
        <v>36</v>
      </c>
      <c r="G126" s="1">
        <v>15</v>
      </c>
      <c r="H126" s="1">
        <v>10</v>
      </c>
      <c r="I126" s="1">
        <v>10</v>
      </c>
      <c r="J126" s="1">
        <v>2.5</v>
      </c>
      <c r="K126" s="1">
        <v>5</v>
      </c>
      <c r="L126" s="1">
        <v>78.5</v>
      </c>
      <c r="M126" s="5">
        <v>233901.55</v>
      </c>
      <c r="N126" s="5">
        <v>40132.716017167397</v>
      </c>
      <c r="O126" s="4">
        <v>0.194986239820954</v>
      </c>
      <c r="P126" s="4">
        <v>2.9851065671785401E-2</v>
      </c>
      <c r="Q126" s="4">
        <v>15.3064198259449</v>
      </c>
      <c r="R126" s="4">
        <v>2.3433086552351599</v>
      </c>
    </row>
    <row r="127" spans="1:18" ht="15">
      <c r="A127" s="1">
        <v>202401</v>
      </c>
      <c r="B127" s="53" t="s">
        <v>293</v>
      </c>
      <c r="C127" s="33" t="s">
        <v>16</v>
      </c>
      <c r="D127" s="33" t="s">
        <v>23</v>
      </c>
      <c r="E127" s="53" t="s">
        <v>294</v>
      </c>
      <c r="F127" s="1">
        <v>45</v>
      </c>
      <c r="G127" s="1">
        <v>5</v>
      </c>
      <c r="H127" s="1">
        <v>10</v>
      </c>
      <c r="I127" s="1">
        <v>10</v>
      </c>
      <c r="J127" s="1">
        <v>5</v>
      </c>
      <c r="K127" s="1">
        <v>5</v>
      </c>
      <c r="L127" s="1">
        <v>80</v>
      </c>
      <c r="M127" s="5">
        <v>175874.5</v>
      </c>
      <c r="N127" s="5">
        <v>15759.2067596865</v>
      </c>
      <c r="O127" s="4">
        <v>7.3727253242444696E-2</v>
      </c>
      <c r="P127" s="4">
        <v>3.5818965379454198E-2</v>
      </c>
      <c r="Q127" s="4">
        <v>5.8981802593955797</v>
      </c>
      <c r="R127" s="4">
        <v>2.8655172303563399</v>
      </c>
    </row>
    <row r="128" spans="1:18" ht="15">
      <c r="A128" s="1">
        <v>202401</v>
      </c>
      <c r="B128" s="53" t="s">
        <v>295</v>
      </c>
      <c r="C128" s="33" t="s">
        <v>19</v>
      </c>
      <c r="D128" s="33" t="s">
        <v>27</v>
      </c>
      <c r="E128" s="53" t="s">
        <v>296</v>
      </c>
      <c r="F128" s="1">
        <v>40.950000000000003</v>
      </c>
      <c r="G128" s="1">
        <v>5</v>
      </c>
      <c r="H128" s="1">
        <v>10</v>
      </c>
      <c r="I128" s="1">
        <v>4</v>
      </c>
      <c r="J128" s="1">
        <v>2.5</v>
      </c>
      <c r="K128" s="1">
        <v>5</v>
      </c>
      <c r="L128" s="1">
        <v>67.45</v>
      </c>
      <c r="M128" s="5">
        <v>182265.8</v>
      </c>
      <c r="N128" s="5">
        <v>9956.7012454676405</v>
      </c>
      <c r="O128" s="4">
        <v>7.6636380873349105E-2</v>
      </c>
      <c r="P128" s="4">
        <v>1.7244587595344401E-2</v>
      </c>
      <c r="Q128" s="4">
        <v>5.1691238899074001</v>
      </c>
      <c r="R128" s="4">
        <v>1.1631474333059799</v>
      </c>
    </row>
    <row r="129" spans="1:18" ht="15">
      <c r="A129" s="1">
        <v>202401</v>
      </c>
      <c r="B129" s="53" t="s">
        <v>297</v>
      </c>
      <c r="C129" s="33" t="s">
        <v>19</v>
      </c>
      <c r="D129" s="33" t="s">
        <v>27</v>
      </c>
      <c r="E129" s="53" t="s">
        <v>298</v>
      </c>
      <c r="F129" s="1">
        <v>45</v>
      </c>
      <c r="G129" s="1">
        <v>2.5</v>
      </c>
      <c r="H129" s="1">
        <v>5</v>
      </c>
      <c r="I129" s="1">
        <v>7</v>
      </c>
      <c r="J129" s="1">
        <v>7.5</v>
      </c>
      <c r="K129" s="1">
        <v>5</v>
      </c>
      <c r="L129" s="1">
        <v>72</v>
      </c>
      <c r="M129" s="5">
        <v>174093.68</v>
      </c>
      <c r="N129" s="5">
        <v>912.04417921068705</v>
      </c>
      <c r="O129" s="4">
        <v>6.1307525017105902E-2</v>
      </c>
      <c r="P129" s="4">
        <v>1.3851596506876E-2</v>
      </c>
      <c r="Q129" s="4">
        <v>4.4141418012316302</v>
      </c>
      <c r="R129" s="4">
        <v>0.99731494849507296</v>
      </c>
    </row>
    <row r="130" spans="1:18" ht="15">
      <c r="A130" s="1">
        <v>202401</v>
      </c>
      <c r="B130" s="53" t="s">
        <v>299</v>
      </c>
      <c r="C130" s="33" t="s">
        <v>18</v>
      </c>
      <c r="D130" s="33" t="s">
        <v>35</v>
      </c>
      <c r="E130" s="53" t="s">
        <v>300</v>
      </c>
      <c r="F130" s="1">
        <v>45</v>
      </c>
      <c r="G130" s="1">
        <v>2.5</v>
      </c>
      <c r="H130" s="1">
        <v>10</v>
      </c>
      <c r="I130" s="1">
        <v>7</v>
      </c>
      <c r="J130" s="1">
        <v>5</v>
      </c>
      <c r="K130" s="1">
        <v>5</v>
      </c>
      <c r="L130" s="1">
        <v>74.5</v>
      </c>
      <c r="M130" s="5">
        <v>165158.38</v>
      </c>
      <c r="N130" s="5">
        <v>2599.0050350394299</v>
      </c>
      <c r="O130" s="4">
        <v>3.5496396038473398E-2</v>
      </c>
      <c r="P130" s="4">
        <v>1.8282695389906699E-2</v>
      </c>
      <c r="Q130" s="4">
        <v>2.64448150486627</v>
      </c>
      <c r="R130" s="4">
        <v>1.36206080654805</v>
      </c>
    </row>
    <row r="131" spans="1:18" ht="15">
      <c r="A131" s="1">
        <v>202401</v>
      </c>
      <c r="B131" s="53" t="s">
        <v>301</v>
      </c>
      <c r="C131" s="33" t="s">
        <v>17</v>
      </c>
      <c r="D131" s="33" t="s">
        <v>32</v>
      </c>
      <c r="E131" s="53" t="s">
        <v>302</v>
      </c>
      <c r="F131" s="1">
        <v>38.25</v>
      </c>
      <c r="G131" s="1">
        <v>0</v>
      </c>
      <c r="H131" s="1">
        <v>10</v>
      </c>
      <c r="I131" s="1">
        <v>10</v>
      </c>
      <c r="J131" s="1">
        <v>0</v>
      </c>
      <c r="K131" s="1">
        <v>5</v>
      </c>
      <c r="L131" s="1">
        <v>63.25</v>
      </c>
      <c r="M131" s="5">
        <v>156899.98000000001</v>
      </c>
      <c r="N131" s="5">
        <v>0</v>
      </c>
      <c r="O131" s="4">
        <v>5.0003315798919999E-2</v>
      </c>
      <c r="P131" s="4">
        <v>1.19881755685443E-2</v>
      </c>
      <c r="Q131" s="4">
        <v>3.1627097242816902</v>
      </c>
      <c r="R131" s="4">
        <v>0.75825210471043003</v>
      </c>
    </row>
    <row r="132" spans="1:18" ht="15">
      <c r="A132" s="1">
        <v>202401</v>
      </c>
      <c r="B132" s="53" t="s">
        <v>303</v>
      </c>
      <c r="C132" s="33" t="s">
        <v>17</v>
      </c>
      <c r="D132" s="33" t="s">
        <v>31</v>
      </c>
      <c r="E132" s="53" t="s">
        <v>304</v>
      </c>
      <c r="F132" s="1">
        <v>45</v>
      </c>
      <c r="G132" s="1">
        <v>5</v>
      </c>
      <c r="H132" s="1">
        <v>10</v>
      </c>
      <c r="I132" s="1">
        <v>7</v>
      </c>
      <c r="J132" s="1">
        <v>2.5</v>
      </c>
      <c r="K132" s="1">
        <v>5</v>
      </c>
      <c r="L132" s="1">
        <v>74.5</v>
      </c>
      <c r="M132" s="5">
        <v>192709.16</v>
      </c>
      <c r="N132" s="5">
        <v>19075.848790339602</v>
      </c>
      <c r="O132" s="4">
        <v>7.0971754609564897E-2</v>
      </c>
      <c r="P132" s="4">
        <v>2.04183011204974E-2</v>
      </c>
      <c r="Q132" s="4">
        <v>5.2873957184125802</v>
      </c>
      <c r="R132" s="4">
        <v>1.5211634334770501</v>
      </c>
    </row>
    <row r="133" spans="1:18" ht="15">
      <c r="A133" s="1">
        <v>202401</v>
      </c>
      <c r="B133" s="53" t="s">
        <v>305</v>
      </c>
      <c r="C133" s="33" t="s">
        <v>17</v>
      </c>
      <c r="D133" s="33" t="s">
        <v>36</v>
      </c>
      <c r="E133" s="53" t="s">
        <v>306</v>
      </c>
      <c r="F133" s="1">
        <v>45</v>
      </c>
      <c r="G133" s="1">
        <v>15</v>
      </c>
      <c r="H133" s="1">
        <v>10</v>
      </c>
      <c r="I133" s="1">
        <v>4</v>
      </c>
      <c r="J133" s="1">
        <v>5</v>
      </c>
      <c r="K133" s="1">
        <v>5</v>
      </c>
      <c r="L133" s="1">
        <v>84</v>
      </c>
      <c r="M133" s="5">
        <v>230418.7</v>
      </c>
      <c r="N133" s="5">
        <v>34675.296446215601</v>
      </c>
      <c r="O133" s="4">
        <v>0.161058669833268</v>
      </c>
      <c r="P133" s="4">
        <v>2.7955933294116699E-2</v>
      </c>
      <c r="Q133" s="4">
        <v>13.5289282659945</v>
      </c>
      <c r="R133" s="4">
        <v>2.3482983967058</v>
      </c>
    </row>
    <row r="134" spans="1:18" ht="15">
      <c r="A134" s="1">
        <v>202401</v>
      </c>
      <c r="B134" s="53" t="s">
        <v>307</v>
      </c>
      <c r="C134" s="33" t="s">
        <v>19</v>
      </c>
      <c r="D134" s="33" t="s">
        <v>27</v>
      </c>
      <c r="E134" s="53" t="s">
        <v>308</v>
      </c>
      <c r="F134" s="1">
        <v>41.4</v>
      </c>
      <c r="G134" s="1">
        <v>0</v>
      </c>
      <c r="H134" s="1">
        <v>10</v>
      </c>
      <c r="I134" s="1">
        <v>7</v>
      </c>
      <c r="J134" s="1">
        <v>5</v>
      </c>
      <c r="K134" s="1">
        <v>5</v>
      </c>
      <c r="L134" s="1">
        <v>68.400000000000006</v>
      </c>
      <c r="M134" s="5">
        <v>62281.05</v>
      </c>
      <c r="N134" s="5">
        <v>0</v>
      </c>
      <c r="O134" s="4">
        <v>2.1481130724480001E-2</v>
      </c>
      <c r="P134" s="4">
        <v>4.8559176367830199E-3</v>
      </c>
      <c r="Q134" s="4">
        <v>1.46930934155443</v>
      </c>
      <c r="R134" s="4">
        <v>0.33214476635595902</v>
      </c>
    </row>
    <row r="135" spans="1:18" ht="15">
      <c r="A135" s="1">
        <v>202401</v>
      </c>
      <c r="B135" s="53" t="s">
        <v>309</v>
      </c>
      <c r="C135" s="33" t="s">
        <v>19</v>
      </c>
      <c r="D135" s="33" t="s">
        <v>27</v>
      </c>
      <c r="E135" s="53" t="s">
        <v>310</v>
      </c>
      <c r="F135" s="1">
        <v>45</v>
      </c>
      <c r="G135" s="1">
        <v>5</v>
      </c>
      <c r="H135" s="1">
        <v>10</v>
      </c>
      <c r="I135" s="1">
        <v>10</v>
      </c>
      <c r="J135" s="1">
        <v>5</v>
      </c>
      <c r="K135" s="1">
        <v>5</v>
      </c>
      <c r="L135" s="1">
        <v>80</v>
      </c>
      <c r="M135" s="5">
        <v>211507.98</v>
      </c>
      <c r="N135" s="5">
        <v>13700.654678781601</v>
      </c>
      <c r="O135" s="4">
        <v>9.1900694736412505E-2</v>
      </c>
      <c r="P135" s="4">
        <v>2.0665286796711601E-2</v>
      </c>
      <c r="Q135" s="4">
        <v>7.3520555789130002</v>
      </c>
      <c r="R135" s="4">
        <v>1.6532229437369199</v>
      </c>
    </row>
    <row r="136" spans="1:18" ht="15">
      <c r="A136" s="1">
        <v>202401</v>
      </c>
      <c r="B136" s="53" t="s">
        <v>311</v>
      </c>
      <c r="C136" s="33" t="s">
        <v>19</v>
      </c>
      <c r="D136" s="33" t="s">
        <v>24</v>
      </c>
      <c r="E136" s="53" t="s">
        <v>312</v>
      </c>
      <c r="F136" s="1">
        <v>45</v>
      </c>
      <c r="G136" s="1">
        <v>15</v>
      </c>
      <c r="H136" s="1">
        <v>10</v>
      </c>
      <c r="I136" s="1">
        <v>10</v>
      </c>
      <c r="J136" s="1">
        <v>2.5</v>
      </c>
      <c r="K136" s="1">
        <v>5</v>
      </c>
      <c r="L136" s="1">
        <v>87.5</v>
      </c>
      <c r="M136" s="5">
        <v>223271.52</v>
      </c>
      <c r="N136" s="5">
        <v>35592.0360780548</v>
      </c>
      <c r="O136" s="4">
        <v>9.2859844155422699E-2</v>
      </c>
      <c r="P136" s="4">
        <v>2.82525787693515E-2</v>
      </c>
      <c r="Q136" s="4">
        <v>8.1252363635994893</v>
      </c>
      <c r="R136" s="4">
        <v>2.4721006423182601</v>
      </c>
    </row>
    <row r="137" spans="1:18" ht="15">
      <c r="A137" s="1">
        <v>202401</v>
      </c>
      <c r="B137" s="53" t="s">
        <v>313</v>
      </c>
      <c r="C137" s="33" t="s">
        <v>16</v>
      </c>
      <c r="D137" s="33" t="s">
        <v>23</v>
      </c>
      <c r="E137" s="53" t="s">
        <v>314</v>
      </c>
      <c r="F137" s="1">
        <v>45</v>
      </c>
      <c r="G137" s="1">
        <v>15</v>
      </c>
      <c r="H137" s="1">
        <v>10</v>
      </c>
      <c r="I137" s="1">
        <v>10</v>
      </c>
      <c r="J137" s="1">
        <v>5</v>
      </c>
      <c r="K137" s="1">
        <v>5</v>
      </c>
      <c r="L137" s="1">
        <v>90</v>
      </c>
      <c r="M137" s="5">
        <v>235292.97</v>
      </c>
      <c r="N137" s="5">
        <v>43193.021084612701</v>
      </c>
      <c r="O137" s="4">
        <v>0.127270986233705</v>
      </c>
      <c r="P137" s="4">
        <v>6.2109727858890899E-2</v>
      </c>
      <c r="Q137" s="4">
        <v>11.454388761033499</v>
      </c>
      <c r="R137" s="4">
        <v>5.5898755073001798</v>
      </c>
    </row>
    <row r="138" spans="1:18" ht="15">
      <c r="A138" s="1">
        <v>202401</v>
      </c>
      <c r="B138" s="53" t="s">
        <v>315</v>
      </c>
      <c r="C138" s="33" t="s">
        <v>18</v>
      </c>
      <c r="D138" s="33" t="s">
        <v>29</v>
      </c>
      <c r="E138" s="53" t="s">
        <v>316</v>
      </c>
      <c r="F138" s="1">
        <v>45</v>
      </c>
      <c r="G138" s="1">
        <v>0</v>
      </c>
      <c r="H138" s="1">
        <v>10</v>
      </c>
      <c r="I138" s="1">
        <v>10</v>
      </c>
      <c r="J138" s="1">
        <v>2.5</v>
      </c>
      <c r="K138" s="1">
        <v>5</v>
      </c>
      <c r="L138" s="1">
        <v>72.5</v>
      </c>
      <c r="M138" s="5">
        <v>189937.95</v>
      </c>
      <c r="N138" s="5">
        <v>0</v>
      </c>
      <c r="O138" s="4">
        <v>8.3710332328027895E-2</v>
      </c>
      <c r="P138" s="4">
        <v>1.9504706492405099E-2</v>
      </c>
      <c r="Q138" s="4">
        <v>6.0689990937820202</v>
      </c>
      <c r="R138" s="4">
        <v>1.4140912206993701</v>
      </c>
    </row>
    <row r="139" spans="1:18" ht="15">
      <c r="A139" s="1">
        <v>202401</v>
      </c>
      <c r="B139" s="53" t="s">
        <v>317</v>
      </c>
      <c r="C139" s="33" t="s">
        <v>17</v>
      </c>
      <c r="D139" s="33" t="s">
        <v>33</v>
      </c>
      <c r="E139" s="53" t="s">
        <v>318</v>
      </c>
      <c r="F139" s="1">
        <v>40.950000000000003</v>
      </c>
      <c r="G139" s="1">
        <v>5</v>
      </c>
      <c r="H139" s="1">
        <v>10</v>
      </c>
      <c r="I139" s="1">
        <v>10</v>
      </c>
      <c r="J139" s="1">
        <v>5</v>
      </c>
      <c r="K139" s="1">
        <v>5</v>
      </c>
      <c r="L139" s="1">
        <v>75.95</v>
      </c>
      <c r="M139" s="5">
        <v>127450.56</v>
      </c>
      <c r="N139" s="5">
        <v>9341.5285903311105</v>
      </c>
      <c r="O139" s="4">
        <v>9.8277906163487902E-2</v>
      </c>
      <c r="P139" s="4">
        <v>1.2526461570976101E-2</v>
      </c>
      <c r="Q139" s="4">
        <v>7.4642069731169096</v>
      </c>
      <c r="R139" s="4">
        <v>0.95138475631563302</v>
      </c>
    </row>
    <row r="140" spans="1:18" ht="15">
      <c r="A140" s="1">
        <v>202401</v>
      </c>
      <c r="B140" s="53" t="s">
        <v>319</v>
      </c>
      <c r="C140" s="33" t="s">
        <v>18</v>
      </c>
      <c r="D140" s="33" t="s">
        <v>35</v>
      </c>
      <c r="E140" s="53" t="s">
        <v>320</v>
      </c>
      <c r="F140" s="1">
        <v>36.450000000000003</v>
      </c>
      <c r="G140" s="1">
        <v>10</v>
      </c>
      <c r="H140" s="1">
        <v>10</v>
      </c>
      <c r="I140" s="1">
        <v>10</v>
      </c>
      <c r="J140" s="1">
        <v>2.5</v>
      </c>
      <c r="K140" s="1">
        <v>5</v>
      </c>
      <c r="L140" s="1">
        <v>73.95</v>
      </c>
      <c r="M140" s="5">
        <v>172248.18</v>
      </c>
      <c r="N140" s="5">
        <v>20084.546196364499</v>
      </c>
      <c r="O140" s="4">
        <v>5.51546048614465E-2</v>
      </c>
      <c r="P140" s="4">
        <v>2.79089124025199E-2</v>
      </c>
      <c r="Q140" s="4">
        <v>4.0786830295039698</v>
      </c>
      <c r="R140" s="4">
        <v>2.0638640721663499</v>
      </c>
    </row>
    <row r="141" spans="1:18" ht="15">
      <c r="A141" s="1">
        <v>202401</v>
      </c>
      <c r="B141" s="53" t="s">
        <v>321</v>
      </c>
      <c r="C141" s="33" t="s">
        <v>16</v>
      </c>
      <c r="D141" s="33" t="s">
        <v>22</v>
      </c>
      <c r="E141" s="53" t="s">
        <v>322</v>
      </c>
      <c r="F141" s="1">
        <v>45</v>
      </c>
      <c r="G141" s="1">
        <v>20</v>
      </c>
      <c r="H141" s="1">
        <v>10</v>
      </c>
      <c r="I141" s="1">
        <v>10</v>
      </c>
      <c r="J141" s="1">
        <v>5</v>
      </c>
      <c r="K141" s="1">
        <v>5</v>
      </c>
      <c r="L141" s="1">
        <v>95</v>
      </c>
      <c r="M141" s="5">
        <v>208959.46</v>
      </c>
      <c r="N141" s="5">
        <v>41974.269472746499</v>
      </c>
      <c r="O141" s="4">
        <v>0.26206254528162398</v>
      </c>
      <c r="P141" s="4">
        <v>5.7478768338281597E-2</v>
      </c>
      <c r="Q141" s="4">
        <v>24.895941801754201</v>
      </c>
      <c r="R141" s="4">
        <v>5.4604829921367504</v>
      </c>
    </row>
    <row r="142" spans="1:18" ht="15">
      <c r="A142" s="1">
        <v>202401</v>
      </c>
      <c r="B142" s="53" t="s">
        <v>323</v>
      </c>
      <c r="C142" s="33" t="s">
        <v>17</v>
      </c>
      <c r="D142" s="33" t="s">
        <v>30</v>
      </c>
      <c r="E142" s="53" t="s">
        <v>324</v>
      </c>
      <c r="F142" s="1">
        <v>40.049999999999997</v>
      </c>
      <c r="G142" s="1">
        <v>10</v>
      </c>
      <c r="H142" s="1">
        <v>10</v>
      </c>
      <c r="I142" s="1">
        <v>6</v>
      </c>
      <c r="J142" s="1">
        <v>2.5</v>
      </c>
      <c r="K142" s="1">
        <v>5</v>
      </c>
      <c r="L142" s="1">
        <v>73.55</v>
      </c>
      <c r="M142" s="5">
        <v>140253.70000000001</v>
      </c>
      <c r="N142" s="5">
        <v>17570.941688822099</v>
      </c>
      <c r="O142" s="4">
        <v>0.10780530793076799</v>
      </c>
      <c r="P142" s="4">
        <v>1.5961154594012799E-2</v>
      </c>
      <c r="Q142" s="4">
        <v>7.9290803983080202</v>
      </c>
      <c r="R142" s="4">
        <v>1.1739429203896401</v>
      </c>
    </row>
    <row r="143" spans="1:18" ht="15">
      <c r="A143" s="1">
        <v>202401</v>
      </c>
      <c r="B143" s="53" t="s">
        <v>325</v>
      </c>
      <c r="C143" s="33" t="s">
        <v>18</v>
      </c>
      <c r="D143" s="33" t="s">
        <v>26</v>
      </c>
      <c r="E143" s="53" t="s">
        <v>326</v>
      </c>
      <c r="F143" s="1">
        <v>45</v>
      </c>
      <c r="G143" s="1">
        <v>0</v>
      </c>
      <c r="H143" s="1">
        <v>7.5</v>
      </c>
      <c r="I143" s="1">
        <v>10</v>
      </c>
      <c r="J143" s="1">
        <v>7.5</v>
      </c>
      <c r="K143" s="1">
        <v>5</v>
      </c>
      <c r="L143" s="1">
        <v>75</v>
      </c>
      <c r="M143" s="5">
        <v>130657.88</v>
      </c>
      <c r="N143" s="5">
        <v>0</v>
      </c>
      <c r="O143" s="4">
        <v>5.3741336953878401E-2</v>
      </c>
      <c r="P143" s="4">
        <v>1.34172428433595E-2</v>
      </c>
      <c r="Q143" s="4">
        <v>4.0306002715408802</v>
      </c>
      <c r="R143" s="4">
        <v>1.00629321325197</v>
      </c>
    </row>
    <row r="144" spans="1:18" ht="15">
      <c r="A144" s="1">
        <v>202401</v>
      </c>
      <c r="B144" s="53" t="s">
        <v>327</v>
      </c>
      <c r="C144" s="33" t="s">
        <v>19</v>
      </c>
      <c r="D144" s="33" t="s">
        <v>27</v>
      </c>
      <c r="E144" s="53" t="s">
        <v>328</v>
      </c>
      <c r="F144" s="1">
        <v>45</v>
      </c>
      <c r="G144" s="1">
        <v>15</v>
      </c>
      <c r="H144" s="1">
        <v>10</v>
      </c>
      <c r="I144" s="1">
        <v>10</v>
      </c>
      <c r="J144" s="1">
        <v>0</v>
      </c>
      <c r="K144" s="1">
        <v>5</v>
      </c>
      <c r="L144" s="1">
        <v>85</v>
      </c>
      <c r="M144" s="5">
        <v>209703.26</v>
      </c>
      <c r="N144" s="5">
        <v>41926.029444247702</v>
      </c>
      <c r="O144" s="4">
        <v>0.130318543801799</v>
      </c>
      <c r="P144" s="4">
        <v>2.91246040786984E-2</v>
      </c>
      <c r="Q144" s="4">
        <v>11.077076223152901</v>
      </c>
      <c r="R144" s="4">
        <v>2.47559134668936</v>
      </c>
    </row>
    <row r="145" spans="1:18" ht="15">
      <c r="A145" s="1">
        <v>202401</v>
      </c>
      <c r="B145" s="53" t="s">
        <v>329</v>
      </c>
      <c r="C145" s="33" t="s">
        <v>18</v>
      </c>
      <c r="D145" s="33" t="s">
        <v>35</v>
      </c>
      <c r="E145" s="53" t="s">
        <v>330</v>
      </c>
      <c r="F145" s="1">
        <v>36.450000000000003</v>
      </c>
      <c r="G145" s="1">
        <v>0</v>
      </c>
      <c r="H145" s="1">
        <v>0</v>
      </c>
      <c r="I145" s="1">
        <v>10</v>
      </c>
      <c r="J145" s="1">
        <v>10</v>
      </c>
      <c r="K145" s="1">
        <v>5</v>
      </c>
      <c r="L145" s="1">
        <v>61.45</v>
      </c>
      <c r="M145" s="5">
        <v>22917.45</v>
      </c>
      <c r="N145" s="5">
        <v>0</v>
      </c>
      <c r="O145" s="4">
        <v>4.54907110415337E-3</v>
      </c>
      <c r="P145" s="4">
        <v>2.3533903351298101E-3</v>
      </c>
      <c r="Q145" s="4">
        <v>0.279540419350224</v>
      </c>
      <c r="R145" s="4">
        <v>0.144615836093727</v>
      </c>
    </row>
    <row r="146" spans="1:18" ht="15">
      <c r="A146" s="1">
        <v>202401</v>
      </c>
      <c r="B146" s="53" t="s">
        <v>331</v>
      </c>
      <c r="C146" s="33" t="s">
        <v>17</v>
      </c>
      <c r="D146" s="33" t="s">
        <v>31</v>
      </c>
      <c r="E146" s="53" t="s">
        <v>332</v>
      </c>
      <c r="F146" s="1">
        <v>45</v>
      </c>
      <c r="G146" s="1">
        <v>5</v>
      </c>
      <c r="H146" s="1">
        <v>10</v>
      </c>
      <c r="I146" s="1">
        <v>10</v>
      </c>
      <c r="J146" s="1">
        <v>7.5</v>
      </c>
      <c r="K146" s="1">
        <v>5</v>
      </c>
      <c r="L146" s="1">
        <v>82.5</v>
      </c>
      <c r="M146" s="5">
        <v>186417.05</v>
      </c>
      <c r="N146" s="5">
        <v>14370.754854884701</v>
      </c>
      <c r="O146" s="4">
        <v>6.3789954805429205E-2</v>
      </c>
      <c r="P146" s="4">
        <v>1.8533089556940899E-2</v>
      </c>
      <c r="Q146" s="4">
        <v>5.2626712714479096</v>
      </c>
      <c r="R146" s="4">
        <v>1.52897988844762</v>
      </c>
    </row>
    <row r="147" spans="1:18" ht="15">
      <c r="A147" s="1">
        <v>202401</v>
      </c>
      <c r="B147" s="53" t="s">
        <v>333</v>
      </c>
      <c r="C147" s="33" t="s">
        <v>19</v>
      </c>
      <c r="D147" s="33" t="s">
        <v>24</v>
      </c>
      <c r="E147" s="53" t="s">
        <v>334</v>
      </c>
      <c r="F147" s="1">
        <v>45</v>
      </c>
      <c r="G147" s="1">
        <v>10</v>
      </c>
      <c r="H147" s="1">
        <v>10</v>
      </c>
      <c r="I147" s="1">
        <v>10</v>
      </c>
      <c r="J147" s="1">
        <v>7.5</v>
      </c>
      <c r="K147" s="1">
        <v>5</v>
      </c>
      <c r="L147" s="1">
        <v>87.5</v>
      </c>
      <c r="M147" s="5">
        <v>224714.49</v>
      </c>
      <c r="N147" s="5">
        <v>30036.460600049599</v>
      </c>
      <c r="O147" s="4">
        <v>8.9499752033328495E-2</v>
      </c>
      <c r="P147" s="4">
        <v>2.6672348235659098E-2</v>
      </c>
      <c r="Q147" s="4">
        <v>7.8312283029162399</v>
      </c>
      <c r="R147" s="4">
        <v>2.3338304706201698</v>
      </c>
    </row>
    <row r="148" spans="1:18" ht="15">
      <c r="A148" s="1">
        <v>202401</v>
      </c>
      <c r="B148" s="53" t="s">
        <v>335</v>
      </c>
      <c r="C148" s="33" t="s">
        <v>18</v>
      </c>
      <c r="D148" s="33" t="s">
        <v>29</v>
      </c>
      <c r="E148" s="53" t="s">
        <v>336</v>
      </c>
      <c r="F148" s="1">
        <v>42.3</v>
      </c>
      <c r="G148" s="1">
        <v>10</v>
      </c>
      <c r="H148" s="1">
        <v>5</v>
      </c>
      <c r="I148" s="1">
        <v>7</v>
      </c>
      <c r="J148" s="1">
        <v>2.5</v>
      </c>
      <c r="K148" s="1">
        <v>5</v>
      </c>
      <c r="L148" s="1">
        <v>71.8</v>
      </c>
      <c r="M148" s="5">
        <v>191134.47</v>
      </c>
      <c r="N148" s="5">
        <v>21724.087949566401</v>
      </c>
      <c r="O148" s="4">
        <v>0.133476799691782</v>
      </c>
      <c r="P148" s="4">
        <v>3.0682685016437401E-2</v>
      </c>
      <c r="Q148" s="4">
        <v>9.5836342178699798</v>
      </c>
      <c r="R148" s="4">
        <v>2.2030167841802002</v>
      </c>
    </row>
    <row r="149" spans="1:18" ht="15">
      <c r="A149" s="1">
        <v>202401</v>
      </c>
      <c r="B149" s="53" t="s">
        <v>337</v>
      </c>
      <c r="C149" s="33" t="s">
        <v>18</v>
      </c>
      <c r="D149" s="33" t="s">
        <v>35</v>
      </c>
      <c r="E149" s="53" t="s">
        <v>338</v>
      </c>
      <c r="F149" s="1">
        <v>45</v>
      </c>
      <c r="G149" s="1">
        <v>10</v>
      </c>
      <c r="H149" s="1">
        <v>7.5</v>
      </c>
      <c r="I149" s="1">
        <v>4</v>
      </c>
      <c r="J149" s="1">
        <v>2.5</v>
      </c>
      <c r="K149" s="1">
        <v>5</v>
      </c>
      <c r="L149" s="1">
        <v>74</v>
      </c>
      <c r="M149" s="5">
        <v>332741.74</v>
      </c>
      <c r="N149" s="5">
        <v>39491.258430898997</v>
      </c>
      <c r="O149" s="4">
        <v>0.107268436289505</v>
      </c>
      <c r="P149" s="4">
        <v>5.4265803257427699E-2</v>
      </c>
      <c r="Q149" s="4">
        <v>7.9378642854233803</v>
      </c>
      <c r="R149" s="4">
        <v>4.0156694410496501</v>
      </c>
    </row>
    <row r="150" spans="1:18" ht="15">
      <c r="A150" s="1">
        <v>202401</v>
      </c>
      <c r="B150" s="53" t="s">
        <v>339</v>
      </c>
      <c r="C150" s="33" t="s">
        <v>18</v>
      </c>
      <c r="D150" s="33" t="s">
        <v>29</v>
      </c>
      <c r="E150" s="53" t="s">
        <v>340</v>
      </c>
      <c r="F150" s="1">
        <v>0</v>
      </c>
      <c r="G150" s="1">
        <v>0</v>
      </c>
      <c r="H150" s="1">
        <v>10</v>
      </c>
      <c r="I150" s="1">
        <v>4</v>
      </c>
      <c r="J150" s="1">
        <v>2.5</v>
      </c>
      <c r="K150" s="1">
        <v>5</v>
      </c>
      <c r="L150" s="1">
        <v>21.5</v>
      </c>
      <c r="M150" s="5">
        <v>128893.93</v>
      </c>
      <c r="N150" s="5">
        <v>0</v>
      </c>
      <c r="O150" s="4">
        <v>5.68067293311608E-2</v>
      </c>
      <c r="P150" s="4">
        <v>1.32361030183942E-2</v>
      </c>
      <c r="Q150" s="4">
        <v>1.2213446806199599</v>
      </c>
      <c r="R150" s="4">
        <v>0.28457621489547502</v>
      </c>
    </row>
    <row r="151" spans="1:18" ht="15">
      <c r="A151" s="1">
        <v>202401</v>
      </c>
      <c r="B151" s="53" t="s">
        <v>341</v>
      </c>
      <c r="C151" s="33" t="s">
        <v>17</v>
      </c>
      <c r="D151" s="33" t="s">
        <v>31</v>
      </c>
      <c r="E151" s="53" t="s">
        <v>342</v>
      </c>
      <c r="F151" s="1">
        <v>45</v>
      </c>
      <c r="G151" s="1">
        <v>5</v>
      </c>
      <c r="H151" s="1">
        <v>10</v>
      </c>
      <c r="I151" s="1">
        <v>10</v>
      </c>
      <c r="J151" s="1">
        <v>5</v>
      </c>
      <c r="K151" s="1">
        <v>5</v>
      </c>
      <c r="L151" s="1">
        <v>80</v>
      </c>
      <c r="M151" s="5">
        <v>220853.91</v>
      </c>
      <c r="N151" s="5">
        <v>16682.9996376319</v>
      </c>
      <c r="O151" s="4">
        <v>7.5165793101605705E-2</v>
      </c>
      <c r="P151" s="4">
        <v>2.1854485624981001E-2</v>
      </c>
      <c r="Q151" s="4">
        <v>6.0132634481284599</v>
      </c>
      <c r="R151" s="4">
        <v>1.7483588499984799</v>
      </c>
    </row>
    <row r="152" spans="1:18" ht="15">
      <c r="A152" s="1">
        <v>202401</v>
      </c>
      <c r="B152" s="53" t="s">
        <v>343</v>
      </c>
      <c r="C152" s="33" t="s">
        <v>18</v>
      </c>
      <c r="D152" s="33" t="s">
        <v>26</v>
      </c>
      <c r="E152" s="53" t="s">
        <v>344</v>
      </c>
      <c r="F152" s="1">
        <v>45</v>
      </c>
      <c r="G152" s="1">
        <v>10</v>
      </c>
      <c r="H152" s="1">
        <v>10</v>
      </c>
      <c r="I152" s="1">
        <v>4</v>
      </c>
      <c r="J152" s="1">
        <v>5</v>
      </c>
      <c r="K152" s="1">
        <v>5</v>
      </c>
      <c r="L152" s="1">
        <v>79</v>
      </c>
      <c r="M152" s="5">
        <v>200467.75</v>
      </c>
      <c r="N152" s="5">
        <v>28421.367774350401</v>
      </c>
      <c r="O152" s="4">
        <v>0.132686181629497</v>
      </c>
      <c r="P152" s="4">
        <v>3.5049277757052098E-2</v>
      </c>
      <c r="Q152" s="4">
        <v>10.4822083487303</v>
      </c>
      <c r="R152" s="4">
        <v>2.7688929428071201</v>
      </c>
    </row>
    <row r="153" spans="1:18" ht="15">
      <c r="A153" s="1">
        <v>202401</v>
      </c>
      <c r="B153" s="53" t="s">
        <v>345</v>
      </c>
      <c r="C153" s="33" t="s">
        <v>18</v>
      </c>
      <c r="D153" s="33" t="s">
        <v>26</v>
      </c>
      <c r="E153" s="53" t="s">
        <v>346</v>
      </c>
      <c r="F153" s="1">
        <v>45</v>
      </c>
      <c r="G153" s="1">
        <v>15</v>
      </c>
      <c r="H153" s="1">
        <v>10</v>
      </c>
      <c r="I153" s="1">
        <v>10</v>
      </c>
      <c r="J153" s="1">
        <v>5</v>
      </c>
      <c r="K153" s="1">
        <v>5</v>
      </c>
      <c r="L153" s="1">
        <v>90</v>
      </c>
      <c r="M153" s="5">
        <v>230629.3</v>
      </c>
      <c r="N153" s="5">
        <v>35281.727828851399</v>
      </c>
      <c r="O153" s="4">
        <v>0.157216834782333</v>
      </c>
      <c r="P153" s="4">
        <v>4.1637712600555897E-2</v>
      </c>
      <c r="Q153" s="4">
        <v>14.14951513041</v>
      </c>
      <c r="R153" s="4">
        <v>3.7473941340500301</v>
      </c>
    </row>
    <row r="154" spans="1:18" ht="15">
      <c r="A154" s="1">
        <v>202401</v>
      </c>
      <c r="B154" s="53" t="s">
        <v>347</v>
      </c>
      <c r="C154" s="33" t="s">
        <v>16</v>
      </c>
      <c r="D154" s="33" t="s">
        <v>34</v>
      </c>
      <c r="E154" s="53" t="s">
        <v>348</v>
      </c>
      <c r="F154" s="1">
        <v>37.799999999999997</v>
      </c>
      <c r="G154" s="1">
        <v>5</v>
      </c>
      <c r="H154" s="1">
        <v>10</v>
      </c>
      <c r="I154" s="1">
        <v>7</v>
      </c>
      <c r="J154" s="1">
        <v>0</v>
      </c>
      <c r="K154" s="1">
        <v>5</v>
      </c>
      <c r="L154" s="1">
        <v>64.8</v>
      </c>
      <c r="M154" s="5">
        <v>157034.65</v>
      </c>
      <c r="N154" s="5">
        <v>11083.914713001301</v>
      </c>
      <c r="O154" s="4">
        <v>9.9656901715557897E-2</v>
      </c>
      <c r="P154" s="4">
        <v>3.0064915347332799E-2</v>
      </c>
      <c r="Q154" s="4">
        <v>6.45776723116815</v>
      </c>
      <c r="R154" s="4">
        <v>1.9482065145071701</v>
      </c>
    </row>
    <row r="155" spans="1:18" ht="15">
      <c r="A155" s="1">
        <v>202401</v>
      </c>
      <c r="B155" s="53" t="s">
        <v>349</v>
      </c>
      <c r="C155" s="33" t="s">
        <v>16</v>
      </c>
      <c r="D155" s="33" t="s">
        <v>22</v>
      </c>
      <c r="E155" s="53" t="s">
        <v>350</v>
      </c>
      <c r="F155" s="1">
        <v>36.9</v>
      </c>
      <c r="G155" s="1">
        <v>2.5</v>
      </c>
      <c r="H155" s="1">
        <v>2.5</v>
      </c>
      <c r="I155" s="1">
        <v>10</v>
      </c>
      <c r="J155" s="1">
        <v>2.5</v>
      </c>
      <c r="K155" s="1">
        <v>5</v>
      </c>
      <c r="L155" s="1">
        <v>59.4</v>
      </c>
      <c r="M155" s="5">
        <v>127630.29</v>
      </c>
      <c r="N155" s="5">
        <v>1206.6449263704001</v>
      </c>
      <c r="O155" s="4">
        <v>9.8049589885390795E-2</v>
      </c>
      <c r="P155" s="4">
        <v>1.94282878404184E-2</v>
      </c>
      <c r="Q155" s="4">
        <v>5.82414563919221</v>
      </c>
      <c r="R155" s="4">
        <v>1.1540402977208499</v>
      </c>
    </row>
    <row r="156" spans="1:18" ht="15">
      <c r="A156" s="1">
        <v>202401</v>
      </c>
      <c r="B156" s="53" t="s">
        <v>351</v>
      </c>
      <c r="C156" s="33" t="s">
        <v>16</v>
      </c>
      <c r="D156" s="33" t="s">
        <v>23</v>
      </c>
      <c r="E156" s="53" t="s">
        <v>352</v>
      </c>
      <c r="F156" s="1">
        <v>0</v>
      </c>
      <c r="G156" s="1">
        <v>0</v>
      </c>
      <c r="H156" s="1">
        <v>5</v>
      </c>
      <c r="I156" s="1">
        <v>10</v>
      </c>
      <c r="J156" s="1">
        <v>2.5</v>
      </c>
      <c r="K156" s="1">
        <v>5</v>
      </c>
      <c r="L156" s="1">
        <v>22.5</v>
      </c>
      <c r="M156" s="5">
        <v>97964.62</v>
      </c>
      <c r="N156" s="5">
        <v>0</v>
      </c>
      <c r="O156" s="4">
        <v>2.96981773813269E-2</v>
      </c>
      <c r="P156" s="4">
        <v>1.4318084066616501E-2</v>
      </c>
      <c r="Q156" s="4">
        <v>0.66820899107985399</v>
      </c>
      <c r="R156" s="4">
        <v>0.322156891498871</v>
      </c>
    </row>
    <row r="157" spans="1:18" ht="15">
      <c r="A157" s="1">
        <v>202401</v>
      </c>
      <c r="B157" s="53" t="s">
        <v>353</v>
      </c>
      <c r="C157" s="33" t="s">
        <v>19</v>
      </c>
      <c r="D157" s="33" t="s">
        <v>25</v>
      </c>
      <c r="E157" s="53" t="s">
        <v>354</v>
      </c>
      <c r="F157" s="1">
        <v>45</v>
      </c>
      <c r="G157" s="1">
        <v>10</v>
      </c>
      <c r="H157" s="1">
        <v>7.5</v>
      </c>
      <c r="I157" s="1">
        <v>10</v>
      </c>
      <c r="J157" s="1">
        <v>2.5</v>
      </c>
      <c r="K157" s="1">
        <v>5</v>
      </c>
      <c r="L157" s="1">
        <v>80</v>
      </c>
      <c r="M157" s="5">
        <v>242601.38</v>
      </c>
      <c r="N157" s="5">
        <v>26673.732226202999</v>
      </c>
      <c r="O157" s="4">
        <v>0.14507867151246601</v>
      </c>
      <c r="P157" s="4">
        <v>2.70423558117821E-2</v>
      </c>
      <c r="Q157" s="4">
        <v>11.6062937209973</v>
      </c>
      <c r="R157" s="4">
        <v>2.1633884649425701</v>
      </c>
    </row>
    <row r="158" spans="1:18" ht="15">
      <c r="A158" s="1">
        <v>202401</v>
      </c>
      <c r="B158" s="53" t="s">
        <v>355</v>
      </c>
      <c r="C158" s="33" t="s">
        <v>19</v>
      </c>
      <c r="D158" s="33" t="s">
        <v>20</v>
      </c>
      <c r="E158" s="53" t="s">
        <v>356</v>
      </c>
      <c r="F158" s="1">
        <v>44.55</v>
      </c>
      <c r="G158" s="1">
        <v>5</v>
      </c>
      <c r="H158" s="1">
        <v>7.5</v>
      </c>
      <c r="I158" s="1">
        <v>10</v>
      </c>
      <c r="J158" s="1">
        <v>2.5</v>
      </c>
      <c r="K158" s="1">
        <v>5</v>
      </c>
      <c r="L158" s="1">
        <v>74.55</v>
      </c>
      <c r="M158" s="5">
        <v>141148.51999999999</v>
      </c>
      <c r="N158" s="5">
        <v>13248.7924012451</v>
      </c>
      <c r="O158" s="4">
        <v>7.6430374693573597E-2</v>
      </c>
      <c r="P158" s="4">
        <v>1.50418346262983E-2</v>
      </c>
      <c r="Q158" s="4">
        <v>5.6978844334059104</v>
      </c>
      <c r="R158" s="4">
        <v>1.12136877139054</v>
      </c>
    </row>
    <row r="159" spans="1:18" ht="15">
      <c r="A159" s="1">
        <v>202401</v>
      </c>
      <c r="B159" s="53" t="s">
        <v>357</v>
      </c>
      <c r="C159" s="33" t="s">
        <v>18</v>
      </c>
      <c r="D159" s="33" t="s">
        <v>29</v>
      </c>
      <c r="E159" s="53" t="s">
        <v>358</v>
      </c>
      <c r="F159" s="1">
        <v>0</v>
      </c>
      <c r="G159" s="1">
        <v>0</v>
      </c>
      <c r="H159" s="1">
        <v>0</v>
      </c>
      <c r="I159" s="1">
        <v>10</v>
      </c>
      <c r="J159" s="1">
        <v>2.5</v>
      </c>
      <c r="K159" s="1">
        <v>5</v>
      </c>
      <c r="L159" s="1">
        <v>17.5</v>
      </c>
      <c r="M159" s="5">
        <v>106124.75</v>
      </c>
      <c r="N159" s="5">
        <v>0</v>
      </c>
      <c r="O159" s="4">
        <v>4.6771790949248798E-2</v>
      </c>
      <c r="P159" s="4">
        <v>1.0897938512708301E-2</v>
      </c>
      <c r="Q159" s="4">
        <v>0.81850634161185398</v>
      </c>
      <c r="R159" s="4">
        <v>0.19071392397239501</v>
      </c>
    </row>
    <row r="160" spans="1:18" ht="15">
      <c r="A160" s="1">
        <v>202401</v>
      </c>
      <c r="B160" s="53" t="s">
        <v>359</v>
      </c>
      <c r="C160" s="33" t="s">
        <v>18</v>
      </c>
      <c r="D160" s="33" t="s">
        <v>35</v>
      </c>
      <c r="E160" s="53" t="s">
        <v>360</v>
      </c>
      <c r="F160" s="1">
        <v>0</v>
      </c>
      <c r="G160" s="1">
        <v>0</v>
      </c>
      <c r="H160" s="1">
        <v>5</v>
      </c>
      <c r="I160" s="1">
        <v>10</v>
      </c>
      <c r="J160" s="1">
        <v>7.5</v>
      </c>
      <c r="K160" s="1">
        <v>5</v>
      </c>
      <c r="L160" s="1">
        <v>27.5</v>
      </c>
      <c r="M160" s="5">
        <v>118660.87</v>
      </c>
      <c r="N160" s="5">
        <v>0</v>
      </c>
      <c r="O160" s="4">
        <v>2.35539614970557E-2</v>
      </c>
      <c r="P160" s="4">
        <v>1.2185271250339601E-2</v>
      </c>
      <c r="Q160" s="4">
        <v>0.64773394116903205</v>
      </c>
      <c r="R160" s="4">
        <v>0.33509495938433798</v>
      </c>
    </row>
    <row r="161" spans="1:18" ht="15">
      <c r="A161" s="1">
        <v>202401</v>
      </c>
      <c r="B161" s="53" t="s">
        <v>361</v>
      </c>
      <c r="C161" s="33" t="s">
        <v>18</v>
      </c>
      <c r="D161" s="33" t="s">
        <v>35</v>
      </c>
      <c r="E161" s="53" t="s">
        <v>362</v>
      </c>
      <c r="F161" s="1">
        <v>0</v>
      </c>
      <c r="G161" s="1">
        <v>0</v>
      </c>
      <c r="H161" s="1">
        <v>5</v>
      </c>
      <c r="I161" s="1">
        <v>10</v>
      </c>
      <c r="J161" s="1">
        <v>2.5</v>
      </c>
      <c r="K161" s="1">
        <v>5</v>
      </c>
      <c r="L161" s="1">
        <v>22.5</v>
      </c>
      <c r="M161" s="5">
        <v>147960.76999999999</v>
      </c>
      <c r="N161" s="5">
        <v>0</v>
      </c>
      <c r="O161" s="4">
        <v>2.9369937028564799E-2</v>
      </c>
      <c r="P161" s="4">
        <v>1.51940746503806E-2</v>
      </c>
      <c r="Q161" s="4">
        <v>0.66082358314270795</v>
      </c>
      <c r="R161" s="4">
        <v>0.34186667963356299</v>
      </c>
    </row>
    <row r="162" spans="1:18" ht="15">
      <c r="A162" s="1">
        <v>202401</v>
      </c>
      <c r="B162" s="53" t="s">
        <v>363</v>
      </c>
      <c r="C162" s="33" t="s">
        <v>18</v>
      </c>
      <c r="D162" s="33" t="s">
        <v>35</v>
      </c>
      <c r="E162" s="33" t="s">
        <v>364</v>
      </c>
      <c r="F162" s="1">
        <v>0</v>
      </c>
      <c r="G162" s="1">
        <v>0</v>
      </c>
      <c r="H162" s="1">
        <v>7.5</v>
      </c>
      <c r="I162" s="1">
        <v>10</v>
      </c>
      <c r="J162" s="1">
        <v>2.5</v>
      </c>
      <c r="K162" s="1">
        <v>5</v>
      </c>
      <c r="L162" s="1">
        <v>25</v>
      </c>
      <c r="M162" s="5">
        <v>107499.04</v>
      </c>
      <c r="N162" s="5">
        <v>0</v>
      </c>
      <c r="O162" s="4">
        <v>2.1338359049031499E-2</v>
      </c>
      <c r="P162" s="4">
        <v>1.1039064196572201E-2</v>
      </c>
      <c r="Q162" s="4">
        <v>0.53345897622578697</v>
      </c>
      <c r="R162" s="4">
        <v>0.27597660491430398</v>
      </c>
    </row>
    <row r="163" spans="1:18" ht="15">
      <c r="A163" s="1">
        <v>202401</v>
      </c>
      <c r="B163" s="33" t="s">
        <v>365</v>
      </c>
      <c r="C163" s="33" t="s">
        <v>18</v>
      </c>
      <c r="D163" s="33" t="s">
        <v>35</v>
      </c>
      <c r="E163" s="33" t="s">
        <v>366</v>
      </c>
      <c r="F163" s="1">
        <v>39.15</v>
      </c>
      <c r="G163" s="1">
        <v>0</v>
      </c>
      <c r="H163" s="1">
        <v>0</v>
      </c>
      <c r="I163" s="1">
        <v>10</v>
      </c>
      <c r="J163" s="1">
        <v>2.5</v>
      </c>
      <c r="K163" s="1">
        <v>5</v>
      </c>
      <c r="L163" s="1">
        <v>56.65</v>
      </c>
      <c r="M163" s="5">
        <v>129241.74</v>
      </c>
      <c r="N163" s="5">
        <v>0</v>
      </c>
      <c r="O163" s="4">
        <v>2.56542444680583E-2</v>
      </c>
      <c r="P163" s="4">
        <v>1.32718195877534E-2</v>
      </c>
      <c r="Q163" s="4">
        <v>1.4533129491154999</v>
      </c>
      <c r="R163" s="4">
        <v>0.75184857964623097</v>
      </c>
    </row>
    <row r="164" spans="1:18" ht="15">
      <c r="A164" s="1">
        <v>202401</v>
      </c>
      <c r="B164" s="33" t="s">
        <v>367</v>
      </c>
      <c r="C164" s="33" t="s">
        <v>18</v>
      </c>
      <c r="D164" s="33" t="s">
        <v>35</v>
      </c>
      <c r="E164" s="33" t="s">
        <v>368</v>
      </c>
      <c r="F164" s="1">
        <v>0</v>
      </c>
      <c r="G164" s="1">
        <v>0</v>
      </c>
      <c r="H164" s="1">
        <v>0</v>
      </c>
      <c r="I164" s="1">
        <v>10</v>
      </c>
      <c r="J164" s="1">
        <v>2.5</v>
      </c>
      <c r="K164" s="1">
        <v>5</v>
      </c>
      <c r="L164" s="1">
        <v>17.5</v>
      </c>
      <c r="M164" s="5">
        <v>19940.400000000001</v>
      </c>
      <c r="N164" s="5">
        <v>0</v>
      </c>
      <c r="O164" s="4">
        <v>3.95813222872788E-3</v>
      </c>
      <c r="P164" s="4">
        <v>2.0476774090757198E-3</v>
      </c>
      <c r="Q164" s="4">
        <v>6.9267314002737904E-2</v>
      </c>
      <c r="R164" s="4">
        <v>3.5834354658825202E-2</v>
      </c>
    </row>
  </sheetData>
  <autoFilter ref="A1:R164" xr:uid="{00000000-0009-0000-0000-000005000000}"/>
  <phoneticPr fontId="18" type="noConversion"/>
  <conditionalFormatting sqref="E1:E17 E19:E150 E165:E1048576">
    <cfRule type="duplicateValues" dxfId="360" priority="17"/>
  </conditionalFormatting>
  <conditionalFormatting sqref="E1:E160 E165:E1048576">
    <cfRule type="duplicateValues" dxfId="359" priority="4"/>
    <cfRule type="duplicateValues" dxfId="358" priority="5"/>
  </conditionalFormatting>
  <conditionalFormatting sqref="E18">
    <cfRule type="duplicateValues" dxfId="357" priority="6"/>
  </conditionalFormatting>
  <conditionalFormatting sqref="E151">
    <cfRule type="duplicateValues" dxfId="356" priority="16"/>
  </conditionalFormatting>
  <conditionalFormatting sqref="E152">
    <cfRule type="duplicateValues" dxfId="355" priority="15"/>
  </conditionalFormatting>
  <conditionalFormatting sqref="E153">
    <cfRule type="duplicateValues" dxfId="354" priority="14"/>
  </conditionalFormatting>
  <conditionalFormatting sqref="E154">
    <cfRule type="duplicateValues" dxfId="353" priority="13"/>
  </conditionalFormatting>
  <conditionalFormatting sqref="E155">
    <cfRule type="duplicateValues" dxfId="352" priority="12"/>
  </conditionalFormatting>
  <conditionalFormatting sqref="E156">
    <cfRule type="duplicateValues" dxfId="351" priority="11"/>
  </conditionalFormatting>
  <conditionalFormatting sqref="E157">
    <cfRule type="duplicateValues" dxfId="350" priority="10"/>
  </conditionalFormatting>
  <conditionalFormatting sqref="E158">
    <cfRule type="duplicateValues" dxfId="349" priority="9"/>
  </conditionalFormatting>
  <conditionalFormatting sqref="E159">
    <cfRule type="duplicateValues" dxfId="348" priority="8"/>
  </conditionalFormatting>
  <conditionalFormatting sqref="E160">
    <cfRule type="duplicateValues" dxfId="347" priority="7"/>
  </conditionalFormatting>
  <conditionalFormatting sqref="E161">
    <cfRule type="duplicateValues" dxfId="346" priority="1"/>
    <cfRule type="duplicateValues" dxfId="345" priority="2"/>
    <cfRule type="duplicateValues" dxfId="344" priority="3"/>
  </conditionalFormatting>
  <conditionalFormatting sqref="F1:I1">
    <cfRule type="cellIs" dxfId="343" priority="20" operator="equal">
      <formula>0</formula>
    </cfRule>
  </conditionalFormatting>
  <conditionalFormatting sqref="L1">
    <cfRule type="cellIs" dxfId="342" priority="19" operator="equal">
      <formula>0</formula>
    </cfRule>
  </conditionalFormatting>
  <conditionalFormatting sqref="L1:L65524">
    <cfRule type="cellIs" dxfId="341" priority="18" operator="greaterThan">
      <formula>60</formula>
    </cfRule>
  </conditionalFormatting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R165"/>
  <sheetViews>
    <sheetView zoomScale="70" zoomScaleNormal="70" workbookViewId="0">
      <selection activeCell="L67" sqref="L67"/>
    </sheetView>
  </sheetViews>
  <sheetFormatPr defaultColWidth="8.6640625" defaultRowHeight="15.6"/>
  <cols>
    <col min="1" max="1" width="9.33203125" style="1"/>
    <col min="2" max="2" width="9.44140625" style="2" customWidth="1"/>
    <col min="3" max="4" width="11.6640625" style="1" customWidth="1"/>
    <col min="5" max="5" width="19.88671875" style="2" customWidth="1"/>
    <col min="6" max="6" width="11.88671875" style="1" customWidth="1"/>
    <col min="7" max="7" width="12.88671875" style="1" customWidth="1"/>
    <col min="8" max="8" width="15" style="1" customWidth="1"/>
    <col min="9" max="9" width="13.109375" style="1" customWidth="1"/>
    <col min="10" max="10" width="12.6640625" style="3" customWidth="1"/>
    <col min="11" max="11" width="10.77734375" style="1" customWidth="1"/>
    <col min="12" max="12" width="8.77734375" style="4"/>
    <col min="13" max="13" width="17.21875" style="5"/>
    <col min="14" max="14" width="16.33203125" style="5"/>
    <col min="15" max="17" width="16.21875" style="4" customWidth="1"/>
    <col min="18" max="18" width="12.77734375" style="4"/>
    <col min="19" max="16384" width="8.6640625" style="1"/>
  </cols>
  <sheetData>
    <row r="1" spans="1:18" ht="30">
      <c r="A1" s="6" t="s">
        <v>414</v>
      </c>
      <c r="B1" s="51" t="s">
        <v>39</v>
      </c>
      <c r="C1" s="6" t="s">
        <v>15</v>
      </c>
      <c r="D1" s="6" t="s">
        <v>21</v>
      </c>
      <c r="E1" s="51" t="s">
        <v>40</v>
      </c>
      <c r="F1" s="10" t="s">
        <v>415</v>
      </c>
      <c r="G1" s="10" t="s">
        <v>416</v>
      </c>
      <c r="H1" s="10" t="s">
        <v>417</v>
      </c>
      <c r="I1" s="10" t="s">
        <v>418</v>
      </c>
      <c r="J1" s="10" t="s">
        <v>419</v>
      </c>
      <c r="K1" s="10" t="s">
        <v>420</v>
      </c>
      <c r="L1" s="20" t="s">
        <v>421</v>
      </c>
      <c r="M1" s="21" t="s">
        <v>422</v>
      </c>
      <c r="N1" s="21" t="s">
        <v>423</v>
      </c>
      <c r="O1" s="22" t="s">
        <v>424</v>
      </c>
      <c r="P1" s="22" t="s">
        <v>425</v>
      </c>
      <c r="Q1" s="22" t="s">
        <v>426</v>
      </c>
      <c r="R1" s="22" t="s">
        <v>427</v>
      </c>
    </row>
    <row r="2" spans="1:18" ht="15" hidden="1">
      <c r="A2" s="1">
        <v>202402</v>
      </c>
      <c r="B2" s="53" t="s">
        <v>42</v>
      </c>
      <c r="C2" s="33" t="s">
        <v>16</v>
      </c>
      <c r="D2" s="33" t="s">
        <v>34</v>
      </c>
      <c r="E2" s="53" t="s">
        <v>43</v>
      </c>
      <c r="F2" s="1">
        <v>45</v>
      </c>
      <c r="G2" s="1">
        <v>10</v>
      </c>
      <c r="H2" s="1">
        <v>10</v>
      </c>
      <c r="I2" s="1">
        <v>10</v>
      </c>
      <c r="J2" s="1">
        <v>0</v>
      </c>
      <c r="K2" s="1">
        <v>5</v>
      </c>
      <c r="L2" s="4">
        <v>80</v>
      </c>
      <c r="M2" s="5">
        <v>142521.51</v>
      </c>
      <c r="N2" s="5">
        <v>14741.036547</v>
      </c>
      <c r="O2" s="4">
        <v>7.0703142179604397E-2</v>
      </c>
      <c r="P2" s="4">
        <v>2.6559007216589901E-2</v>
      </c>
      <c r="Q2" s="4">
        <v>5.6562513743683498</v>
      </c>
      <c r="R2" s="4">
        <v>2.12472057732719</v>
      </c>
    </row>
    <row r="3" spans="1:18" ht="15" hidden="1">
      <c r="A3" s="1">
        <v>202402</v>
      </c>
      <c r="B3" s="53" t="s">
        <v>44</v>
      </c>
      <c r="C3" s="33" t="s">
        <v>16</v>
      </c>
      <c r="D3" s="33" t="s">
        <v>34</v>
      </c>
      <c r="E3" s="53" t="s">
        <v>45</v>
      </c>
      <c r="F3" s="1">
        <v>43.65</v>
      </c>
      <c r="G3" s="1">
        <v>20</v>
      </c>
      <c r="H3" s="1">
        <v>10</v>
      </c>
      <c r="I3" s="1">
        <v>7</v>
      </c>
      <c r="J3" s="1">
        <v>2.5</v>
      </c>
      <c r="K3" s="1">
        <v>5</v>
      </c>
      <c r="L3" s="4">
        <v>88.15</v>
      </c>
      <c r="M3" s="5">
        <v>185060.68</v>
      </c>
      <c r="N3" s="5">
        <v>48022.708227000003</v>
      </c>
      <c r="O3" s="4">
        <v>0.123519528943365</v>
      </c>
      <c r="P3" s="4">
        <v>4.7866128489912702E-2</v>
      </c>
      <c r="Q3" s="4">
        <v>10.888246476357599</v>
      </c>
      <c r="R3" s="4">
        <v>4.2193992263858098</v>
      </c>
    </row>
    <row r="4" spans="1:18" ht="15" hidden="1">
      <c r="A4" s="1">
        <v>202402</v>
      </c>
      <c r="B4" s="53" t="s">
        <v>46</v>
      </c>
      <c r="C4" s="33" t="s">
        <v>16</v>
      </c>
      <c r="D4" s="33" t="s">
        <v>34</v>
      </c>
      <c r="E4" s="53" t="s">
        <v>47</v>
      </c>
      <c r="F4" s="1">
        <v>45</v>
      </c>
      <c r="G4" s="1">
        <v>10</v>
      </c>
      <c r="H4" s="1">
        <v>10</v>
      </c>
      <c r="I4" s="1">
        <v>7</v>
      </c>
      <c r="J4" s="1">
        <v>7.5</v>
      </c>
      <c r="K4" s="1">
        <v>5</v>
      </c>
      <c r="L4" s="4">
        <v>84.5</v>
      </c>
      <c r="M4" s="5">
        <v>117884.94</v>
      </c>
      <c r="N4" s="5">
        <v>16799.788947000001</v>
      </c>
      <c r="O4" s="4">
        <v>6.3539801122350206E-2</v>
      </c>
      <c r="P4" s="4">
        <v>2.41021801458969E-2</v>
      </c>
      <c r="Q4" s="4">
        <v>5.3691131948385902</v>
      </c>
      <c r="R4" s="4">
        <v>2.0366342223282898</v>
      </c>
    </row>
    <row r="5" spans="1:18" ht="15" hidden="1">
      <c r="A5" s="1">
        <v>202402</v>
      </c>
      <c r="B5" s="53" t="s">
        <v>48</v>
      </c>
      <c r="C5" s="33" t="s">
        <v>17</v>
      </c>
      <c r="D5" s="33" t="s">
        <v>36</v>
      </c>
      <c r="E5" s="53" t="s">
        <v>49</v>
      </c>
      <c r="F5" s="1">
        <v>43.65</v>
      </c>
      <c r="G5" s="1">
        <v>5</v>
      </c>
      <c r="H5" s="1">
        <v>10</v>
      </c>
      <c r="I5" s="1">
        <v>10</v>
      </c>
      <c r="J5" s="1">
        <v>2.5</v>
      </c>
      <c r="K5" s="1">
        <v>5</v>
      </c>
      <c r="L5" s="4">
        <v>76.150000000000006</v>
      </c>
      <c r="M5" s="5">
        <v>192736.47</v>
      </c>
      <c r="N5" s="5">
        <v>14979.304789</v>
      </c>
      <c r="O5" s="4">
        <v>0.10077448686766299</v>
      </c>
      <c r="P5" s="4">
        <v>1.8768556614059202E-2</v>
      </c>
      <c r="Q5" s="4">
        <v>7.6739771749725403</v>
      </c>
      <c r="R5" s="4">
        <v>1.42922558616061</v>
      </c>
    </row>
    <row r="6" spans="1:18" ht="15" hidden="1">
      <c r="A6" s="1">
        <v>202402</v>
      </c>
      <c r="B6" s="53" t="s">
        <v>50</v>
      </c>
      <c r="C6" s="33" t="s">
        <v>16</v>
      </c>
      <c r="D6" s="33" t="s">
        <v>22</v>
      </c>
      <c r="E6" s="53" t="s">
        <v>51</v>
      </c>
      <c r="F6" s="1">
        <v>45</v>
      </c>
      <c r="G6" s="1">
        <v>15</v>
      </c>
      <c r="H6" s="1">
        <v>10</v>
      </c>
      <c r="I6" s="1">
        <v>10</v>
      </c>
      <c r="J6" s="1">
        <v>2.5</v>
      </c>
      <c r="K6" s="1">
        <v>5</v>
      </c>
      <c r="L6" s="4">
        <v>87.5</v>
      </c>
      <c r="M6" s="5">
        <v>156540.16</v>
      </c>
      <c r="N6" s="5">
        <v>24687.663270000001</v>
      </c>
      <c r="O6" s="4">
        <v>0.13673104644342399</v>
      </c>
      <c r="P6" s="4">
        <v>3.3107596857782501E-2</v>
      </c>
      <c r="Q6" s="4">
        <v>11.9639665637996</v>
      </c>
      <c r="R6" s="4">
        <v>2.8969147250559701</v>
      </c>
    </row>
    <row r="7" spans="1:18" ht="15" hidden="1">
      <c r="A7" s="1">
        <v>202402</v>
      </c>
      <c r="B7" s="53" t="s">
        <v>52</v>
      </c>
      <c r="C7" s="33" t="s">
        <v>19</v>
      </c>
      <c r="D7" s="33" t="s">
        <v>28</v>
      </c>
      <c r="E7" s="53" t="s">
        <v>53</v>
      </c>
      <c r="F7" s="1">
        <v>45</v>
      </c>
      <c r="G7" s="1">
        <v>15</v>
      </c>
      <c r="H7" s="1">
        <v>5</v>
      </c>
      <c r="I7" s="1">
        <v>10</v>
      </c>
      <c r="J7" s="1">
        <v>10</v>
      </c>
      <c r="K7" s="1">
        <v>5</v>
      </c>
      <c r="L7" s="4">
        <v>90</v>
      </c>
      <c r="M7" s="5">
        <v>165223.60999999999</v>
      </c>
      <c r="N7" s="5">
        <v>28703.087281</v>
      </c>
      <c r="O7" s="4">
        <v>0.202165714143581</v>
      </c>
      <c r="P7" s="4">
        <v>2.3846424339690898E-2</v>
      </c>
      <c r="Q7" s="4">
        <v>18.194914272922301</v>
      </c>
      <c r="R7" s="4">
        <v>2.1461781905721802</v>
      </c>
    </row>
    <row r="8" spans="1:18" ht="15" hidden="1">
      <c r="A8" s="1">
        <v>202402</v>
      </c>
      <c r="B8" s="53" t="s">
        <v>55</v>
      </c>
      <c r="C8" s="33" t="s">
        <v>16</v>
      </c>
      <c r="D8" s="33" t="s">
        <v>23</v>
      </c>
      <c r="E8" s="53" t="s">
        <v>56</v>
      </c>
      <c r="F8" s="1">
        <v>44.1</v>
      </c>
      <c r="G8" s="1">
        <v>0</v>
      </c>
      <c r="H8" s="1">
        <v>10</v>
      </c>
      <c r="I8" s="1">
        <v>10</v>
      </c>
      <c r="J8" s="1">
        <v>5</v>
      </c>
      <c r="K8" s="1">
        <v>5</v>
      </c>
      <c r="L8" s="4">
        <v>74.099999999999994</v>
      </c>
      <c r="M8" s="5">
        <v>64645.33</v>
      </c>
      <c r="N8" s="5">
        <v>0</v>
      </c>
      <c r="O8" s="4">
        <v>2.1281414681279899E-2</v>
      </c>
      <c r="P8" s="4">
        <v>8.9492000854359804E-3</v>
      </c>
      <c r="Q8" s="4">
        <v>1.57695282788284</v>
      </c>
      <c r="R8" s="4">
        <v>0.66313572633080597</v>
      </c>
    </row>
    <row r="9" spans="1:18" ht="15" hidden="1">
      <c r="A9" s="1">
        <v>202402</v>
      </c>
      <c r="B9" s="53" t="s">
        <v>57</v>
      </c>
      <c r="C9" s="33" t="s">
        <v>19</v>
      </c>
      <c r="D9" s="33" t="s">
        <v>28</v>
      </c>
      <c r="E9" s="53" t="s">
        <v>58</v>
      </c>
      <c r="F9" s="1">
        <v>45</v>
      </c>
      <c r="G9" s="1">
        <v>5</v>
      </c>
      <c r="H9" s="1">
        <v>10</v>
      </c>
      <c r="I9" s="1">
        <v>10</v>
      </c>
      <c r="J9" s="1">
        <v>2.5</v>
      </c>
      <c r="K9" s="1">
        <v>5</v>
      </c>
      <c r="L9" s="4">
        <v>77.5</v>
      </c>
      <c r="M9" s="5">
        <v>167650.04999999999</v>
      </c>
      <c r="N9" s="5">
        <v>8883.782201</v>
      </c>
      <c r="O9" s="4">
        <v>0.14784464134294401</v>
      </c>
      <c r="P9" s="4">
        <v>1.6995420598447299E-2</v>
      </c>
      <c r="Q9" s="4">
        <v>11.457959704078201</v>
      </c>
      <c r="R9" s="4">
        <v>1.31714509637967</v>
      </c>
    </row>
    <row r="10" spans="1:18" ht="15" hidden="1">
      <c r="A10" s="1">
        <v>202402</v>
      </c>
      <c r="B10" s="53" t="s">
        <v>59</v>
      </c>
      <c r="C10" s="33" t="s">
        <v>16</v>
      </c>
      <c r="D10" s="33" t="s">
        <v>22</v>
      </c>
      <c r="E10" s="53" t="s">
        <v>60</v>
      </c>
      <c r="F10" s="1">
        <v>41.4</v>
      </c>
      <c r="G10" s="1">
        <v>20</v>
      </c>
      <c r="H10" s="1">
        <v>10</v>
      </c>
      <c r="I10" s="1">
        <v>7</v>
      </c>
      <c r="J10" s="1">
        <v>2.5</v>
      </c>
      <c r="K10" s="1">
        <v>5</v>
      </c>
      <c r="L10" s="4">
        <v>85.9</v>
      </c>
      <c r="M10" s="5">
        <v>212507.91</v>
      </c>
      <c r="N10" s="5">
        <v>57092.194199999998</v>
      </c>
      <c r="O10" s="4">
        <v>0.22107832809653999</v>
      </c>
      <c r="P10" s="4">
        <v>5.5867360945771903E-2</v>
      </c>
      <c r="Q10" s="4">
        <v>18.990628383492801</v>
      </c>
      <c r="R10" s="4">
        <v>4.7990063052418099</v>
      </c>
    </row>
    <row r="11" spans="1:18" ht="15" hidden="1">
      <c r="A11" s="1">
        <v>202402</v>
      </c>
      <c r="B11" s="53" t="s">
        <v>61</v>
      </c>
      <c r="C11" s="33" t="s">
        <v>19</v>
      </c>
      <c r="D11" s="33" t="s">
        <v>28</v>
      </c>
      <c r="E11" s="53" t="s">
        <v>62</v>
      </c>
      <c r="F11" s="1">
        <v>45</v>
      </c>
      <c r="G11" s="1">
        <v>15</v>
      </c>
      <c r="H11" s="1">
        <v>10</v>
      </c>
      <c r="I11" s="1">
        <v>10</v>
      </c>
      <c r="J11" s="1">
        <v>5</v>
      </c>
      <c r="K11" s="1">
        <v>5</v>
      </c>
      <c r="L11" s="4">
        <v>90</v>
      </c>
      <c r="M11" s="5">
        <v>127916.54</v>
      </c>
      <c r="N11" s="5">
        <v>21184.960121</v>
      </c>
      <c r="O11" s="4">
        <v>0.15358194440412401</v>
      </c>
      <c r="P11" s="4">
        <v>1.8093007167188101E-2</v>
      </c>
      <c r="Q11" s="4">
        <v>13.822374996371201</v>
      </c>
      <c r="R11" s="4">
        <v>1.62837064504693</v>
      </c>
    </row>
    <row r="12" spans="1:18" ht="15" hidden="1">
      <c r="A12" s="1">
        <v>202402</v>
      </c>
      <c r="B12" s="53" t="s">
        <v>63</v>
      </c>
      <c r="C12" s="33" t="s">
        <v>16</v>
      </c>
      <c r="D12" s="33" t="s">
        <v>23</v>
      </c>
      <c r="E12" s="53" t="s">
        <v>64</v>
      </c>
      <c r="F12" s="1">
        <v>44.1</v>
      </c>
      <c r="G12" s="1">
        <v>10</v>
      </c>
      <c r="H12" s="1">
        <v>10</v>
      </c>
      <c r="I12" s="1">
        <v>10</v>
      </c>
      <c r="J12" s="1">
        <v>7.5</v>
      </c>
      <c r="K12" s="1">
        <v>5</v>
      </c>
      <c r="L12" s="4">
        <v>86.6</v>
      </c>
      <c r="M12" s="5">
        <v>241207.8</v>
      </c>
      <c r="N12" s="5">
        <v>33696.874311257801</v>
      </c>
      <c r="O12" s="4">
        <v>0.13720568851446999</v>
      </c>
      <c r="P12" s="4">
        <v>4.9002234664841798E-2</v>
      </c>
      <c r="Q12" s="4">
        <v>11.8820126253531</v>
      </c>
      <c r="R12" s="4">
        <v>4.2435935219753</v>
      </c>
    </row>
    <row r="13" spans="1:18" ht="15" hidden="1">
      <c r="A13" s="1">
        <v>202402</v>
      </c>
      <c r="B13" s="53" t="s">
        <v>65</v>
      </c>
      <c r="C13" s="33" t="s">
        <v>19</v>
      </c>
      <c r="D13" s="33" t="s">
        <v>27</v>
      </c>
      <c r="E13" s="53" t="s">
        <v>66</v>
      </c>
      <c r="F13" s="1">
        <v>44.55</v>
      </c>
      <c r="G13" s="1">
        <v>5</v>
      </c>
      <c r="H13" s="1">
        <v>10</v>
      </c>
      <c r="I13" s="1">
        <v>10</v>
      </c>
      <c r="J13" s="1">
        <v>5</v>
      </c>
      <c r="K13" s="1">
        <v>5</v>
      </c>
      <c r="L13" s="4">
        <v>79.55</v>
      </c>
      <c r="M13" s="5">
        <v>228476.62</v>
      </c>
      <c r="N13" s="5">
        <v>15592.0630718554</v>
      </c>
      <c r="O13" s="4">
        <v>0.121709329742321</v>
      </c>
      <c r="P13" s="4">
        <v>2.4401584900999501E-2</v>
      </c>
      <c r="Q13" s="4">
        <v>9.6819771810016295</v>
      </c>
      <c r="R13" s="4">
        <v>1.9411460788745101</v>
      </c>
    </row>
    <row r="14" spans="1:18" ht="15" hidden="1">
      <c r="A14" s="1">
        <v>202402</v>
      </c>
      <c r="B14" s="53" t="s">
        <v>67</v>
      </c>
      <c r="C14" s="33" t="s">
        <v>19</v>
      </c>
      <c r="D14" s="33" t="s">
        <v>20</v>
      </c>
      <c r="E14" s="53" t="s">
        <v>68</v>
      </c>
      <c r="F14" s="1">
        <v>41.85</v>
      </c>
      <c r="G14" s="1">
        <v>0</v>
      </c>
      <c r="H14" s="1">
        <v>5</v>
      </c>
      <c r="I14" s="1">
        <v>7</v>
      </c>
      <c r="J14" s="1">
        <v>2.5</v>
      </c>
      <c r="K14" s="1">
        <v>5</v>
      </c>
      <c r="L14" s="4">
        <v>61.35</v>
      </c>
      <c r="M14" s="5">
        <v>267549.51</v>
      </c>
      <c r="N14" s="5">
        <v>0</v>
      </c>
      <c r="O14" s="4">
        <v>0.107006166522675</v>
      </c>
      <c r="P14" s="4">
        <v>2.2078664031473998E-2</v>
      </c>
      <c r="Q14" s="4">
        <v>6.5648283161661096</v>
      </c>
      <c r="R14" s="4">
        <v>1.3545260383309301</v>
      </c>
    </row>
    <row r="15" spans="1:18" ht="15" hidden="1">
      <c r="A15" s="1">
        <v>202402</v>
      </c>
      <c r="B15" s="53" t="s">
        <v>69</v>
      </c>
      <c r="C15" s="33" t="s">
        <v>19</v>
      </c>
      <c r="D15" s="33" t="s">
        <v>24</v>
      </c>
      <c r="E15" s="53" t="s">
        <v>70</v>
      </c>
      <c r="F15" s="1">
        <v>38.700000000000003</v>
      </c>
      <c r="G15" s="1">
        <v>0</v>
      </c>
      <c r="H15" s="1">
        <v>10</v>
      </c>
      <c r="I15" s="1">
        <v>10</v>
      </c>
      <c r="J15" s="1">
        <v>2.5</v>
      </c>
      <c r="K15" s="1">
        <v>5</v>
      </c>
      <c r="L15" s="4">
        <v>66.2</v>
      </c>
      <c r="M15" s="5">
        <v>191354.34</v>
      </c>
      <c r="N15" s="5">
        <v>0</v>
      </c>
      <c r="O15" s="4">
        <v>5.9129661146454897E-2</v>
      </c>
      <c r="P15" s="4">
        <v>1.5790902341119802E-2</v>
      </c>
      <c r="Q15" s="4">
        <v>3.9143835678953098</v>
      </c>
      <c r="R15" s="4">
        <v>1.0453577349821299</v>
      </c>
    </row>
    <row r="16" spans="1:18" ht="15" hidden="1">
      <c r="A16" s="1">
        <v>202402</v>
      </c>
      <c r="B16" s="53" t="s">
        <v>71</v>
      </c>
      <c r="C16" s="33" t="s">
        <v>19</v>
      </c>
      <c r="D16" s="33" t="s">
        <v>24</v>
      </c>
      <c r="E16" s="53" t="s">
        <v>72</v>
      </c>
      <c r="F16" s="1">
        <v>45</v>
      </c>
      <c r="G16" s="1">
        <v>20</v>
      </c>
      <c r="H16" s="1">
        <v>10</v>
      </c>
      <c r="I16" s="1">
        <v>10</v>
      </c>
      <c r="J16" s="1">
        <v>2.5</v>
      </c>
      <c r="K16" s="1">
        <v>5</v>
      </c>
      <c r="L16" s="4">
        <v>92.5</v>
      </c>
      <c r="M16" s="5">
        <v>496056.31</v>
      </c>
      <c r="N16" s="5">
        <v>155344.24129447399</v>
      </c>
      <c r="O16" s="4">
        <v>0.26049400935554801</v>
      </c>
      <c r="P16" s="4">
        <v>9.6203244423187798E-2</v>
      </c>
      <c r="Q16" s="4">
        <v>24.095695865388201</v>
      </c>
      <c r="R16" s="4">
        <v>8.8988001091448705</v>
      </c>
    </row>
    <row r="17" spans="1:18" ht="15" hidden="1">
      <c r="A17" s="1">
        <v>202402</v>
      </c>
      <c r="B17" s="53" t="s">
        <v>73</v>
      </c>
      <c r="C17" s="33" t="s">
        <v>19</v>
      </c>
      <c r="D17" s="33" t="s">
        <v>24</v>
      </c>
      <c r="E17" s="53" t="s">
        <v>74</v>
      </c>
      <c r="F17" s="1">
        <v>41.4</v>
      </c>
      <c r="G17" s="1">
        <v>0</v>
      </c>
      <c r="H17" s="1">
        <v>10</v>
      </c>
      <c r="I17" s="1">
        <v>7</v>
      </c>
      <c r="J17" s="1">
        <v>2.5</v>
      </c>
      <c r="K17" s="1">
        <v>5</v>
      </c>
      <c r="L17" s="4">
        <v>65.900000000000006</v>
      </c>
      <c r="M17" s="5">
        <v>157452.21</v>
      </c>
      <c r="N17" s="5">
        <v>0</v>
      </c>
      <c r="O17" s="4">
        <v>4.8653695672961801E-2</v>
      </c>
      <c r="P17" s="4">
        <v>1.29932379453922E-2</v>
      </c>
      <c r="Q17" s="4">
        <v>3.2062785448481801</v>
      </c>
      <c r="R17" s="4">
        <v>0.85625438060134595</v>
      </c>
    </row>
    <row r="18" spans="1:18" ht="15" hidden="1">
      <c r="A18" s="1">
        <v>202402</v>
      </c>
      <c r="B18" s="53" t="s">
        <v>75</v>
      </c>
      <c r="C18" s="33" t="s">
        <v>19</v>
      </c>
      <c r="D18" s="33" t="s">
        <v>25</v>
      </c>
      <c r="E18" s="53" t="s">
        <v>76</v>
      </c>
      <c r="F18" s="1">
        <v>45</v>
      </c>
      <c r="G18" s="1">
        <v>2.5</v>
      </c>
      <c r="H18" s="1">
        <v>10</v>
      </c>
      <c r="I18" s="1">
        <v>7</v>
      </c>
      <c r="J18" s="1">
        <v>2.5</v>
      </c>
      <c r="K18" s="1">
        <v>5</v>
      </c>
      <c r="L18" s="4">
        <v>72</v>
      </c>
      <c r="M18" s="5">
        <v>150816.87</v>
      </c>
      <c r="N18" s="5">
        <v>2057.3079369811298</v>
      </c>
      <c r="O18" s="4">
        <v>6.89393331890535E-2</v>
      </c>
      <c r="P18" s="4">
        <v>1.31776191118839E-2</v>
      </c>
      <c r="Q18" s="4">
        <v>4.9636319896118497</v>
      </c>
      <c r="R18" s="4">
        <v>0.94878857605564104</v>
      </c>
    </row>
    <row r="19" spans="1:18" ht="15" hidden="1">
      <c r="A19" s="1">
        <v>202402</v>
      </c>
      <c r="B19" s="53" t="s">
        <v>77</v>
      </c>
      <c r="C19" s="33" t="s">
        <v>16</v>
      </c>
      <c r="D19" s="33" t="s">
        <v>23</v>
      </c>
      <c r="E19" s="53" t="s">
        <v>78</v>
      </c>
      <c r="F19" s="1">
        <v>45</v>
      </c>
      <c r="G19" s="1">
        <v>0</v>
      </c>
      <c r="H19" s="1">
        <v>10</v>
      </c>
      <c r="I19" s="1">
        <v>10</v>
      </c>
      <c r="J19" s="1">
        <v>7.5</v>
      </c>
      <c r="K19" s="1">
        <v>5</v>
      </c>
      <c r="L19" s="4">
        <v>77.5</v>
      </c>
      <c r="M19" s="5">
        <v>134968.82999999999</v>
      </c>
      <c r="N19" s="5">
        <v>0</v>
      </c>
      <c r="O19" s="4">
        <v>4.4432098038283199E-2</v>
      </c>
      <c r="P19" s="4">
        <v>1.8684459727674001E-2</v>
      </c>
      <c r="Q19" s="4">
        <v>3.4434875979669499</v>
      </c>
      <c r="R19" s="4">
        <v>1.4480456288947401</v>
      </c>
    </row>
    <row r="20" spans="1:18" ht="15" hidden="1">
      <c r="A20" s="1">
        <v>202402</v>
      </c>
      <c r="B20" s="53" t="s">
        <v>79</v>
      </c>
      <c r="C20" s="33" t="s">
        <v>19</v>
      </c>
      <c r="D20" s="33" t="s">
        <v>24</v>
      </c>
      <c r="E20" s="53" t="s">
        <v>80</v>
      </c>
      <c r="F20" s="1">
        <v>45</v>
      </c>
      <c r="G20" s="1">
        <v>20</v>
      </c>
      <c r="H20" s="1">
        <v>10</v>
      </c>
      <c r="I20" s="1">
        <v>10</v>
      </c>
      <c r="J20" s="1">
        <v>5</v>
      </c>
      <c r="K20" s="1">
        <v>5</v>
      </c>
      <c r="L20" s="4">
        <v>95</v>
      </c>
      <c r="M20" s="5">
        <v>419780.79</v>
      </c>
      <c r="N20" s="5">
        <v>139677.11249097699</v>
      </c>
      <c r="O20" s="4">
        <v>0.22611186457753599</v>
      </c>
      <c r="P20" s="4">
        <v>8.43348598756576E-2</v>
      </c>
      <c r="Q20" s="4">
        <v>21.480627134865902</v>
      </c>
      <c r="R20" s="4">
        <v>8.0118116881874695</v>
      </c>
    </row>
    <row r="21" spans="1:18" ht="15" hidden="1">
      <c r="A21" s="1">
        <v>202402</v>
      </c>
      <c r="B21" s="53" t="s">
        <v>81</v>
      </c>
      <c r="C21" s="33" t="s">
        <v>19</v>
      </c>
      <c r="D21" s="33" t="s">
        <v>25</v>
      </c>
      <c r="E21" s="53" t="s">
        <v>82</v>
      </c>
      <c r="F21" s="1">
        <v>45</v>
      </c>
      <c r="G21" s="1">
        <v>0</v>
      </c>
      <c r="H21" s="1">
        <v>10</v>
      </c>
      <c r="I21" s="1">
        <v>7</v>
      </c>
      <c r="J21" s="1">
        <v>2.5</v>
      </c>
      <c r="K21" s="1">
        <v>5</v>
      </c>
      <c r="L21" s="4">
        <v>69.5</v>
      </c>
      <c r="M21" s="5">
        <v>155316.67000000001</v>
      </c>
      <c r="N21" s="5">
        <v>0</v>
      </c>
      <c r="O21" s="4">
        <v>6.2321921511720398E-2</v>
      </c>
      <c r="P21" s="4">
        <v>1.2817009365546301E-2</v>
      </c>
      <c r="Q21" s="4">
        <v>4.3313735450645696</v>
      </c>
      <c r="R21" s="4">
        <v>0.89078215090546797</v>
      </c>
    </row>
    <row r="22" spans="1:18" ht="15" hidden="1">
      <c r="A22" s="1">
        <v>202402</v>
      </c>
      <c r="B22" s="53" t="s">
        <v>83</v>
      </c>
      <c r="C22" s="33" t="s">
        <v>19</v>
      </c>
      <c r="D22" s="33" t="s">
        <v>27</v>
      </c>
      <c r="E22" s="53" t="s">
        <v>84</v>
      </c>
      <c r="F22" s="1">
        <v>45</v>
      </c>
      <c r="G22" s="1">
        <v>5</v>
      </c>
      <c r="H22" s="1">
        <v>10</v>
      </c>
      <c r="I22" s="1">
        <v>10</v>
      </c>
      <c r="J22" s="1">
        <v>2.5</v>
      </c>
      <c r="K22" s="1">
        <v>5</v>
      </c>
      <c r="L22" s="4">
        <v>77.5</v>
      </c>
      <c r="M22" s="5">
        <v>171166.28</v>
      </c>
      <c r="N22" s="5">
        <v>16106.886595718801</v>
      </c>
      <c r="O22" s="4">
        <v>0.100022758767093</v>
      </c>
      <c r="P22" s="4">
        <v>1.9855395133879201E-2</v>
      </c>
      <c r="Q22" s="4">
        <v>7.7517638044497099</v>
      </c>
      <c r="R22" s="4">
        <v>1.53879312287564</v>
      </c>
    </row>
    <row r="23" spans="1:18" ht="15" hidden="1">
      <c r="A23" s="1">
        <v>202402</v>
      </c>
      <c r="B23" s="53" t="s">
        <v>85</v>
      </c>
      <c r="C23" s="33" t="s">
        <v>19</v>
      </c>
      <c r="D23" s="33" t="s">
        <v>24</v>
      </c>
      <c r="E23" s="53" t="s">
        <v>86</v>
      </c>
      <c r="F23" s="1">
        <v>45</v>
      </c>
      <c r="G23" s="1">
        <v>15</v>
      </c>
      <c r="H23" s="1">
        <v>10</v>
      </c>
      <c r="I23" s="1">
        <v>10</v>
      </c>
      <c r="J23" s="1">
        <v>7.5</v>
      </c>
      <c r="K23" s="1">
        <v>5</v>
      </c>
      <c r="L23" s="4">
        <v>92.5</v>
      </c>
      <c r="M23" s="5">
        <v>173197.53</v>
      </c>
      <c r="N23" s="5">
        <v>30985.922186882301</v>
      </c>
      <c r="O23" s="4">
        <v>7.4903780331264602E-2</v>
      </c>
      <c r="P23" s="4">
        <v>2.53166249053252E-2</v>
      </c>
      <c r="Q23" s="4">
        <v>6.9285996806419803</v>
      </c>
      <c r="R23" s="4">
        <v>2.3417878037425801</v>
      </c>
    </row>
    <row r="24" spans="1:18" ht="15" hidden="1">
      <c r="A24" s="1">
        <v>202402</v>
      </c>
      <c r="B24" s="53" t="s">
        <v>87</v>
      </c>
      <c r="C24" s="33" t="s">
        <v>16</v>
      </c>
      <c r="D24" s="33" t="s">
        <v>23</v>
      </c>
      <c r="E24" s="53" t="s">
        <v>88</v>
      </c>
      <c r="F24" s="1">
        <v>39.6</v>
      </c>
      <c r="G24" s="1">
        <v>10</v>
      </c>
      <c r="H24" s="1">
        <v>10</v>
      </c>
      <c r="I24" s="1">
        <v>10</v>
      </c>
      <c r="J24" s="1">
        <v>5</v>
      </c>
      <c r="K24" s="1">
        <v>5</v>
      </c>
      <c r="L24" s="4">
        <v>79.599999999999994</v>
      </c>
      <c r="M24" s="5">
        <v>188306.45</v>
      </c>
      <c r="N24" s="5">
        <v>25053.378483198499</v>
      </c>
      <c r="O24" s="4">
        <v>0.104964442603227</v>
      </c>
      <c r="P24" s="4">
        <v>3.76745975625975E-2</v>
      </c>
      <c r="Q24" s="4">
        <v>8.3551696312168708</v>
      </c>
      <c r="R24" s="4">
        <v>2.9988979659827599</v>
      </c>
    </row>
    <row r="25" spans="1:18" ht="15" hidden="1">
      <c r="A25" s="1">
        <v>202402</v>
      </c>
      <c r="B25" s="53" t="s">
        <v>89</v>
      </c>
      <c r="C25" s="33" t="s">
        <v>19</v>
      </c>
      <c r="D25" s="33" t="s">
        <v>24</v>
      </c>
      <c r="E25" s="53" t="s">
        <v>90</v>
      </c>
      <c r="F25" s="1">
        <v>45</v>
      </c>
      <c r="G25" s="1">
        <v>20</v>
      </c>
      <c r="H25" s="1">
        <v>7.5</v>
      </c>
      <c r="I25" s="1">
        <v>10</v>
      </c>
      <c r="J25" s="1">
        <v>5</v>
      </c>
      <c r="K25" s="1">
        <v>5</v>
      </c>
      <c r="L25" s="4">
        <v>92.5</v>
      </c>
      <c r="M25" s="5">
        <v>161943</v>
      </c>
      <c r="N25" s="5">
        <v>33403.903196142899</v>
      </c>
      <c r="O25" s="4">
        <v>7.30948118508912E-2</v>
      </c>
      <c r="P25" s="4">
        <v>2.5248141163162301E-2</v>
      </c>
      <c r="Q25" s="4">
        <v>6.7612700962074399</v>
      </c>
      <c r="R25" s="4">
        <v>2.3354530575925101</v>
      </c>
    </row>
    <row r="26" spans="1:18" ht="15" hidden="1">
      <c r="A26" s="1">
        <v>202402</v>
      </c>
      <c r="B26" s="53" t="s">
        <v>91</v>
      </c>
      <c r="C26" s="33" t="s">
        <v>16</v>
      </c>
      <c r="D26" s="33" t="s">
        <v>23</v>
      </c>
      <c r="E26" s="53" t="s">
        <v>92</v>
      </c>
      <c r="F26" s="1">
        <v>45</v>
      </c>
      <c r="G26" s="1">
        <v>5</v>
      </c>
      <c r="H26" s="1">
        <v>10</v>
      </c>
      <c r="I26" s="1">
        <v>10</v>
      </c>
      <c r="J26" s="1">
        <v>2.5</v>
      </c>
      <c r="K26" s="1">
        <v>5</v>
      </c>
      <c r="L26" s="4">
        <v>77.5</v>
      </c>
      <c r="M26" s="5">
        <v>218013.81</v>
      </c>
      <c r="N26" s="5">
        <v>20172.363796442001</v>
      </c>
      <c r="O26" s="4">
        <v>0.106371897370284</v>
      </c>
      <c r="P26" s="4">
        <v>3.9525949203033699E-2</v>
      </c>
      <c r="Q26" s="4">
        <v>8.2438220461970104</v>
      </c>
      <c r="R26" s="4">
        <v>3.0632610632351098</v>
      </c>
    </row>
    <row r="27" spans="1:18" ht="15" hidden="1">
      <c r="A27" s="1">
        <v>202402</v>
      </c>
      <c r="B27" s="53" t="s">
        <v>93</v>
      </c>
      <c r="C27" s="33" t="s">
        <v>19</v>
      </c>
      <c r="D27" s="33" t="s">
        <v>20</v>
      </c>
      <c r="E27" s="53" t="s">
        <v>94</v>
      </c>
      <c r="F27" s="1">
        <v>45</v>
      </c>
      <c r="G27" s="1">
        <v>5</v>
      </c>
      <c r="H27" s="1">
        <v>10</v>
      </c>
      <c r="I27" s="1">
        <v>10</v>
      </c>
      <c r="J27" s="1">
        <v>2.5</v>
      </c>
      <c r="K27" s="1">
        <v>5</v>
      </c>
      <c r="L27" s="4">
        <v>77.5</v>
      </c>
      <c r="M27" s="5">
        <v>173327.5</v>
      </c>
      <c r="N27" s="5">
        <v>13307.9127644654</v>
      </c>
      <c r="O27" s="4">
        <v>0.119787124455401</v>
      </c>
      <c r="P27" s="4">
        <v>1.90379344780282E-2</v>
      </c>
      <c r="Q27" s="4">
        <v>9.2835021452935802</v>
      </c>
      <c r="R27" s="4">
        <v>1.4754399220471901</v>
      </c>
    </row>
    <row r="28" spans="1:18" ht="15" hidden="1">
      <c r="A28" s="1">
        <v>202402</v>
      </c>
      <c r="B28" s="53" t="s">
        <v>95</v>
      </c>
      <c r="C28" s="33" t="s">
        <v>19</v>
      </c>
      <c r="D28" s="33" t="s">
        <v>25</v>
      </c>
      <c r="E28" s="53" t="s">
        <v>96</v>
      </c>
      <c r="F28" s="1">
        <v>44.55</v>
      </c>
      <c r="G28" s="1">
        <v>0</v>
      </c>
      <c r="H28" s="1">
        <v>10</v>
      </c>
      <c r="I28" s="1">
        <v>10</v>
      </c>
      <c r="J28" s="1">
        <v>2.5</v>
      </c>
      <c r="K28" s="1">
        <v>5</v>
      </c>
      <c r="L28" s="4">
        <v>72.05</v>
      </c>
      <c r="M28" s="5">
        <v>154638.96</v>
      </c>
      <c r="N28" s="5">
        <v>0</v>
      </c>
      <c r="O28" s="4">
        <v>6.2049985540985897E-2</v>
      </c>
      <c r="P28" s="4">
        <v>1.27610835243785E-2</v>
      </c>
      <c r="Q28" s="4">
        <v>4.4707014582280298</v>
      </c>
      <c r="R28" s="4">
        <v>0.91943606793147103</v>
      </c>
    </row>
    <row r="29" spans="1:18" ht="15" hidden="1">
      <c r="A29" s="1">
        <v>202402</v>
      </c>
      <c r="B29" s="53" t="s">
        <v>97</v>
      </c>
      <c r="C29" s="33" t="s">
        <v>16</v>
      </c>
      <c r="D29" s="33" t="s">
        <v>23</v>
      </c>
      <c r="E29" s="53" t="s">
        <v>98</v>
      </c>
      <c r="F29" s="1">
        <v>0</v>
      </c>
      <c r="G29" s="1">
        <v>0</v>
      </c>
      <c r="H29" s="1">
        <v>10</v>
      </c>
      <c r="I29" s="1">
        <v>10</v>
      </c>
      <c r="J29" s="1">
        <v>5</v>
      </c>
      <c r="K29" s="1">
        <v>5</v>
      </c>
      <c r="L29" s="4">
        <v>30</v>
      </c>
      <c r="M29" s="5">
        <v>151202.34</v>
      </c>
      <c r="N29" s="5">
        <v>0</v>
      </c>
      <c r="O29" s="4">
        <v>4.9776212733694397E-2</v>
      </c>
      <c r="P29" s="4">
        <v>2.0931751667848601E-2</v>
      </c>
      <c r="Q29" s="4">
        <v>1.49328638201083</v>
      </c>
      <c r="R29" s="4">
        <v>0.62795255003545802</v>
      </c>
    </row>
    <row r="30" spans="1:18" ht="15" hidden="1">
      <c r="A30" s="1">
        <v>202402</v>
      </c>
      <c r="B30" s="53" t="s">
        <v>99</v>
      </c>
      <c r="C30" s="33" t="s">
        <v>19</v>
      </c>
      <c r="D30" s="33" t="s">
        <v>20</v>
      </c>
      <c r="E30" s="53" t="s">
        <v>100</v>
      </c>
      <c r="F30" s="1">
        <v>45</v>
      </c>
      <c r="G30" s="1">
        <v>2.5</v>
      </c>
      <c r="H30" s="1">
        <v>10</v>
      </c>
      <c r="I30" s="1">
        <v>10</v>
      </c>
      <c r="J30" s="1">
        <v>2.5</v>
      </c>
      <c r="K30" s="1">
        <v>5</v>
      </c>
      <c r="L30" s="4">
        <v>75</v>
      </c>
      <c r="M30" s="5">
        <v>149858.76999999999</v>
      </c>
      <c r="N30" s="5">
        <v>6724.5475466855696</v>
      </c>
      <c r="O30" s="4">
        <v>8.5436037942616699E-2</v>
      </c>
      <c r="P30" s="4">
        <v>1.4759047962146801E-2</v>
      </c>
      <c r="Q30" s="4">
        <v>6.4077028456962504</v>
      </c>
      <c r="R30" s="4">
        <v>1.1069285971610101</v>
      </c>
    </row>
    <row r="31" spans="1:18" ht="15" hidden="1">
      <c r="A31" s="1">
        <v>202402</v>
      </c>
      <c r="B31" s="53" t="s">
        <v>101</v>
      </c>
      <c r="C31" s="33" t="s">
        <v>19</v>
      </c>
      <c r="D31" s="33" t="s">
        <v>25</v>
      </c>
      <c r="E31" s="53" t="s">
        <v>102</v>
      </c>
      <c r="F31" s="1">
        <v>42.75</v>
      </c>
      <c r="G31" s="1">
        <v>2.5</v>
      </c>
      <c r="H31" s="1">
        <v>10</v>
      </c>
      <c r="I31" s="1">
        <v>10</v>
      </c>
      <c r="J31" s="1">
        <v>5</v>
      </c>
      <c r="K31" s="1">
        <v>5</v>
      </c>
      <c r="L31" s="4">
        <v>75.25</v>
      </c>
      <c r="M31" s="5">
        <v>142077.07</v>
      </c>
      <c r="N31" s="5">
        <v>5839.0613838544195</v>
      </c>
      <c r="O31" s="4">
        <v>8.0915604534210095E-2</v>
      </c>
      <c r="P31" s="4">
        <v>1.3801853221268701E-2</v>
      </c>
      <c r="Q31" s="4">
        <v>6.0888992411993099</v>
      </c>
      <c r="R31" s="4">
        <v>1.0385894549004699</v>
      </c>
    </row>
    <row r="32" spans="1:18" ht="15" hidden="1">
      <c r="A32" s="1">
        <v>202402</v>
      </c>
      <c r="B32" s="53" t="s">
        <v>103</v>
      </c>
      <c r="C32" s="33" t="s">
        <v>19</v>
      </c>
      <c r="D32" s="33" t="s">
        <v>25</v>
      </c>
      <c r="E32" s="53" t="s">
        <v>104</v>
      </c>
      <c r="F32" s="1">
        <v>45</v>
      </c>
      <c r="G32" s="1">
        <v>2.5</v>
      </c>
      <c r="H32" s="1">
        <v>10</v>
      </c>
      <c r="I32" s="1">
        <v>7</v>
      </c>
      <c r="J32" s="1">
        <v>2.5</v>
      </c>
      <c r="K32" s="1">
        <v>5</v>
      </c>
      <c r="L32" s="4">
        <v>72</v>
      </c>
      <c r="M32" s="5">
        <v>172248.47</v>
      </c>
      <c r="N32" s="5">
        <v>4277.4855117879597</v>
      </c>
      <c r="O32" s="4">
        <v>8.6628721626678201E-2</v>
      </c>
      <c r="P32" s="4">
        <v>1.57360795079887E-2</v>
      </c>
      <c r="Q32" s="4">
        <v>6.2372679571208298</v>
      </c>
      <c r="R32" s="4">
        <v>1.1329977245751901</v>
      </c>
    </row>
    <row r="33" spans="1:18" ht="15" hidden="1">
      <c r="A33" s="1">
        <v>202402</v>
      </c>
      <c r="B33" s="53" t="s">
        <v>105</v>
      </c>
      <c r="C33" s="33" t="s">
        <v>19</v>
      </c>
      <c r="D33" s="33" t="s">
        <v>20</v>
      </c>
      <c r="E33" s="53" t="s">
        <v>106</v>
      </c>
      <c r="F33" s="1">
        <v>45</v>
      </c>
      <c r="G33" s="1">
        <v>2.5</v>
      </c>
      <c r="H33" s="1">
        <v>2.5</v>
      </c>
      <c r="I33" s="1">
        <v>10</v>
      </c>
      <c r="J33" s="1">
        <v>2.5</v>
      </c>
      <c r="K33" s="1">
        <v>5</v>
      </c>
      <c r="L33" s="4">
        <v>67.5</v>
      </c>
      <c r="M33" s="5">
        <v>361845.44</v>
      </c>
      <c r="N33" s="5">
        <v>8478.8847232445805</v>
      </c>
      <c r="O33" s="4">
        <v>0.176872525678059</v>
      </c>
      <c r="P33" s="4">
        <v>3.2876718562674802E-2</v>
      </c>
      <c r="Q33" s="4">
        <v>11.938895483269</v>
      </c>
      <c r="R33" s="4">
        <v>2.21917850298055</v>
      </c>
    </row>
    <row r="34" spans="1:18" ht="15" hidden="1">
      <c r="A34" s="1">
        <v>202402</v>
      </c>
      <c r="B34" s="53" t="s">
        <v>107</v>
      </c>
      <c r="C34" s="33" t="s">
        <v>19</v>
      </c>
      <c r="D34" s="33" t="s">
        <v>20</v>
      </c>
      <c r="E34" s="53" t="s">
        <v>108</v>
      </c>
      <c r="F34" s="1">
        <v>45</v>
      </c>
      <c r="G34" s="1">
        <v>10</v>
      </c>
      <c r="H34" s="1">
        <v>10</v>
      </c>
      <c r="I34" s="1">
        <v>10</v>
      </c>
      <c r="J34" s="1">
        <v>2.5</v>
      </c>
      <c r="K34" s="1">
        <v>5</v>
      </c>
      <c r="L34" s="4">
        <v>82.5</v>
      </c>
      <c r="M34" s="5">
        <v>160600.20000000001</v>
      </c>
      <c r="N34" s="5">
        <v>18852.241438724199</v>
      </c>
      <c r="O34" s="4">
        <v>0.13572151165075799</v>
      </c>
      <c r="P34" s="4">
        <v>1.99601953496669E-2</v>
      </c>
      <c r="Q34" s="4">
        <v>11.197024711187501</v>
      </c>
      <c r="R34" s="4">
        <v>1.6467161163475199</v>
      </c>
    </row>
    <row r="35" spans="1:18" ht="15" hidden="1">
      <c r="A35" s="1">
        <v>202402</v>
      </c>
      <c r="B35" s="53" t="s">
        <v>109</v>
      </c>
      <c r="C35" s="33" t="s">
        <v>19</v>
      </c>
      <c r="D35" s="33" t="s">
        <v>24</v>
      </c>
      <c r="E35" s="53" t="s">
        <v>110</v>
      </c>
      <c r="F35" s="1">
        <v>43.65</v>
      </c>
      <c r="G35" s="1">
        <v>5</v>
      </c>
      <c r="H35" s="1">
        <v>10</v>
      </c>
      <c r="I35" s="1">
        <v>10</v>
      </c>
      <c r="J35" s="1">
        <v>2.5</v>
      </c>
      <c r="K35" s="1">
        <v>5</v>
      </c>
      <c r="L35" s="4">
        <v>76.150000000000006</v>
      </c>
      <c r="M35" s="5">
        <v>259028.17</v>
      </c>
      <c r="N35" s="5">
        <v>22598.4544586433</v>
      </c>
      <c r="O35" s="4">
        <v>9.5637429662468701E-2</v>
      </c>
      <c r="P35" s="4">
        <v>2.9415461050980401E-2</v>
      </c>
      <c r="Q35" s="4">
        <v>7.2827902687969903</v>
      </c>
      <c r="R35" s="4">
        <v>2.2399873590321602</v>
      </c>
    </row>
    <row r="36" spans="1:18" ht="15" hidden="1">
      <c r="A36" s="1">
        <v>202402</v>
      </c>
      <c r="B36" s="53" t="s">
        <v>111</v>
      </c>
      <c r="C36" s="33" t="s">
        <v>16</v>
      </c>
      <c r="D36" s="33" t="s">
        <v>23</v>
      </c>
      <c r="E36" s="53" t="s">
        <v>112</v>
      </c>
      <c r="F36" s="1">
        <v>44.1</v>
      </c>
      <c r="G36" s="1">
        <v>0</v>
      </c>
      <c r="H36" s="1">
        <v>10</v>
      </c>
      <c r="I36" s="1">
        <v>10</v>
      </c>
      <c r="J36" s="1">
        <v>2.5</v>
      </c>
      <c r="K36" s="1">
        <v>5</v>
      </c>
      <c r="L36" s="4">
        <v>71.599999999999994</v>
      </c>
      <c r="M36" s="5">
        <v>143924.67000000001</v>
      </c>
      <c r="N36" s="5">
        <v>0</v>
      </c>
      <c r="O36" s="4">
        <v>4.7380384401106201E-2</v>
      </c>
      <c r="P36" s="4">
        <v>1.9924264739005101E-2</v>
      </c>
      <c r="Q36" s="4">
        <v>3.3924355231191998</v>
      </c>
      <c r="R36" s="4">
        <v>1.4265773553127701</v>
      </c>
    </row>
    <row r="37" spans="1:18" ht="15" hidden="1">
      <c r="A37" s="1">
        <v>202402</v>
      </c>
      <c r="B37" s="53" t="s">
        <v>113</v>
      </c>
      <c r="C37" s="33" t="s">
        <v>19</v>
      </c>
      <c r="D37" s="33" t="s">
        <v>27</v>
      </c>
      <c r="E37" s="53" t="s">
        <v>114</v>
      </c>
      <c r="F37" s="1">
        <v>45</v>
      </c>
      <c r="G37" s="1">
        <v>20</v>
      </c>
      <c r="H37" s="1">
        <v>7.5</v>
      </c>
      <c r="I37" s="1">
        <v>7</v>
      </c>
      <c r="J37" s="1">
        <v>0</v>
      </c>
      <c r="K37" s="1">
        <v>5</v>
      </c>
      <c r="L37" s="4">
        <v>84.5</v>
      </c>
      <c r="M37" s="5">
        <v>279684.75</v>
      </c>
      <c r="N37" s="5">
        <v>83783.452520646897</v>
      </c>
      <c r="O37" s="4">
        <v>0.27824738385023001</v>
      </c>
      <c r="P37" s="4">
        <v>5.2888247739816499E-2</v>
      </c>
      <c r="Q37" s="4">
        <v>23.511903935344399</v>
      </c>
      <c r="R37" s="4">
        <v>4.4690569340144899</v>
      </c>
    </row>
    <row r="38" spans="1:18" ht="15" hidden="1">
      <c r="A38" s="1">
        <v>202402</v>
      </c>
      <c r="B38" s="53" t="s">
        <v>115</v>
      </c>
      <c r="C38" s="33" t="s">
        <v>19</v>
      </c>
      <c r="D38" s="33" t="s">
        <v>25</v>
      </c>
      <c r="E38" s="53" t="s">
        <v>116</v>
      </c>
      <c r="F38" s="1">
        <v>41.4</v>
      </c>
      <c r="G38" s="1">
        <v>0</v>
      </c>
      <c r="H38" s="1">
        <v>10</v>
      </c>
      <c r="I38" s="1">
        <v>10</v>
      </c>
      <c r="J38" s="1">
        <v>7.5</v>
      </c>
      <c r="K38" s="1">
        <v>5</v>
      </c>
      <c r="L38" s="4">
        <v>73.900000000000006</v>
      </c>
      <c r="M38" s="5">
        <v>119804.25</v>
      </c>
      <c r="N38" s="5">
        <v>0</v>
      </c>
      <c r="O38" s="4">
        <v>4.8072309722263097E-2</v>
      </c>
      <c r="P38" s="4">
        <v>9.8864609592920708E-3</v>
      </c>
      <c r="Q38" s="4">
        <v>3.5525436884752399</v>
      </c>
      <c r="R38" s="4">
        <v>0.73060946489168399</v>
      </c>
    </row>
    <row r="39" spans="1:18" ht="15" hidden="1">
      <c r="A39" s="1">
        <v>202402</v>
      </c>
      <c r="B39" s="53" t="s">
        <v>117</v>
      </c>
      <c r="C39" s="33" t="s">
        <v>16</v>
      </c>
      <c r="D39" s="33" t="s">
        <v>22</v>
      </c>
      <c r="E39" s="53" t="s">
        <v>118</v>
      </c>
      <c r="F39" s="1">
        <v>45</v>
      </c>
      <c r="G39" s="1">
        <v>20</v>
      </c>
      <c r="H39" s="1">
        <v>10</v>
      </c>
      <c r="I39" s="1">
        <v>10</v>
      </c>
      <c r="J39" s="1">
        <v>2.5</v>
      </c>
      <c r="K39" s="1">
        <v>5</v>
      </c>
      <c r="L39" s="4">
        <v>92.5</v>
      </c>
      <c r="M39" s="5">
        <v>224239.63</v>
      </c>
      <c r="N39" s="5">
        <v>56025.493095999998</v>
      </c>
      <c r="O39" s="4">
        <v>0.226938398133497</v>
      </c>
      <c r="P39" s="4">
        <v>5.69972818601528E-2</v>
      </c>
      <c r="Q39" s="4">
        <v>20.9918018273485</v>
      </c>
      <c r="R39" s="4">
        <v>5.2722485720641297</v>
      </c>
    </row>
    <row r="40" spans="1:18" ht="15" hidden="1">
      <c r="A40" s="1">
        <v>202402</v>
      </c>
      <c r="B40" s="53" t="s">
        <v>119</v>
      </c>
      <c r="C40" s="33" t="s">
        <v>19</v>
      </c>
      <c r="D40" s="33" t="s">
        <v>28</v>
      </c>
      <c r="E40" s="53" t="s">
        <v>120</v>
      </c>
      <c r="F40" s="1">
        <v>37.799999999999997</v>
      </c>
      <c r="G40" s="1">
        <v>20</v>
      </c>
      <c r="H40" s="1">
        <v>10</v>
      </c>
      <c r="I40" s="1">
        <v>7</v>
      </c>
      <c r="J40" s="1">
        <v>5</v>
      </c>
      <c r="K40" s="1">
        <v>5</v>
      </c>
      <c r="L40" s="4">
        <v>84.8</v>
      </c>
      <c r="M40" s="5">
        <v>145696.34</v>
      </c>
      <c r="N40" s="5">
        <v>36540.349800999997</v>
      </c>
      <c r="O40" s="4">
        <v>0.21005682099651701</v>
      </c>
      <c r="P40" s="4">
        <v>2.5023310916488899E-2</v>
      </c>
      <c r="Q40" s="4">
        <v>17.812818420504598</v>
      </c>
      <c r="R40" s="4">
        <v>2.12197676571826</v>
      </c>
    </row>
    <row r="41" spans="1:18" ht="15" hidden="1">
      <c r="A41" s="1">
        <v>202402</v>
      </c>
      <c r="B41" s="53" t="s">
        <v>121</v>
      </c>
      <c r="C41" s="33" t="s">
        <v>19</v>
      </c>
      <c r="D41" s="33" t="s">
        <v>27</v>
      </c>
      <c r="E41" s="53" t="s">
        <v>445</v>
      </c>
      <c r="F41" s="1">
        <v>39.6</v>
      </c>
      <c r="G41" s="1">
        <v>5</v>
      </c>
      <c r="H41" s="1">
        <v>10</v>
      </c>
      <c r="I41" s="1">
        <v>10</v>
      </c>
      <c r="J41" s="1">
        <v>2.5</v>
      </c>
      <c r="K41" s="1">
        <v>5</v>
      </c>
      <c r="L41" s="4">
        <v>72.099999999999994</v>
      </c>
      <c r="M41" s="5">
        <v>215050.34</v>
      </c>
      <c r="N41" s="5">
        <v>16376.0814193306</v>
      </c>
      <c r="O41" s="4">
        <v>0.117954189944028</v>
      </c>
      <c r="P41" s="4">
        <v>2.3572559367274398E-2</v>
      </c>
      <c r="Q41" s="4">
        <v>8.5044970949644192</v>
      </c>
      <c r="R41" s="4">
        <v>1.69958153038048</v>
      </c>
    </row>
    <row r="42" spans="1:18" ht="15" hidden="1">
      <c r="A42" s="1">
        <v>202402</v>
      </c>
      <c r="B42" s="53" t="s">
        <v>123</v>
      </c>
      <c r="C42" s="33" t="s">
        <v>19</v>
      </c>
      <c r="D42" s="33" t="s">
        <v>20</v>
      </c>
      <c r="E42" s="53" t="s">
        <v>124</v>
      </c>
      <c r="F42" s="1">
        <v>44.1</v>
      </c>
      <c r="G42" s="1">
        <v>2.5</v>
      </c>
      <c r="H42" s="1">
        <v>5</v>
      </c>
      <c r="I42" s="1">
        <v>10</v>
      </c>
      <c r="J42" s="1">
        <v>2.5</v>
      </c>
      <c r="K42" s="1">
        <v>5</v>
      </c>
      <c r="L42" s="4">
        <v>69.099999999999994</v>
      </c>
      <c r="M42" s="5">
        <v>207189.07</v>
      </c>
      <c r="N42" s="5">
        <v>201.837035453704</v>
      </c>
      <c r="O42" s="4">
        <v>8.3630453777456704E-2</v>
      </c>
      <c r="P42" s="4">
        <v>1.71694214006749E-2</v>
      </c>
      <c r="Q42" s="4">
        <v>5.7788643560222601</v>
      </c>
      <c r="R42" s="4">
        <v>1.18640701878664</v>
      </c>
    </row>
    <row r="43" spans="1:18" ht="15" hidden="1">
      <c r="A43" s="1">
        <v>202402</v>
      </c>
      <c r="B43" s="53" t="s">
        <v>125</v>
      </c>
      <c r="C43" s="33" t="s">
        <v>16</v>
      </c>
      <c r="D43" s="33" t="s">
        <v>23</v>
      </c>
      <c r="E43" s="53" t="s">
        <v>126</v>
      </c>
      <c r="F43" s="1">
        <v>45</v>
      </c>
      <c r="G43" s="1">
        <v>10</v>
      </c>
      <c r="H43" s="1">
        <v>10</v>
      </c>
      <c r="I43" s="1">
        <v>7</v>
      </c>
      <c r="J43" s="1">
        <v>7.5</v>
      </c>
      <c r="K43" s="1">
        <v>5</v>
      </c>
      <c r="L43" s="4">
        <v>84.5</v>
      </c>
      <c r="M43" s="5">
        <v>222674.51</v>
      </c>
      <c r="N43" s="5">
        <v>24761.056701105201</v>
      </c>
      <c r="O43" s="4">
        <v>0.11577708689273999</v>
      </c>
      <c r="P43" s="4">
        <v>4.2296930499723703E-2</v>
      </c>
      <c r="Q43" s="4">
        <v>9.7831638424365295</v>
      </c>
      <c r="R43" s="4">
        <v>3.5740906272266502</v>
      </c>
    </row>
    <row r="44" spans="1:18" ht="15" hidden="1">
      <c r="A44" s="1">
        <v>202402</v>
      </c>
      <c r="B44" s="53" t="s">
        <v>127</v>
      </c>
      <c r="C44" s="33" t="s">
        <v>17</v>
      </c>
      <c r="D44" s="33" t="s">
        <v>36</v>
      </c>
      <c r="E44" s="53" t="s">
        <v>128</v>
      </c>
      <c r="F44" s="1">
        <v>43.2</v>
      </c>
      <c r="G44" s="1">
        <v>0</v>
      </c>
      <c r="H44" s="1">
        <v>10</v>
      </c>
      <c r="I44" s="1">
        <v>7</v>
      </c>
      <c r="J44" s="1">
        <v>2.5</v>
      </c>
      <c r="K44" s="1">
        <v>5</v>
      </c>
      <c r="L44" s="4">
        <v>67.7</v>
      </c>
      <c r="M44" s="5">
        <v>90574.27</v>
      </c>
      <c r="N44" s="5">
        <v>0</v>
      </c>
      <c r="O44" s="4">
        <v>3.6395189021525602E-2</v>
      </c>
      <c r="P44" s="4">
        <v>6.76327655061281E-3</v>
      </c>
      <c r="Q44" s="4">
        <v>2.4639542967572798</v>
      </c>
      <c r="R44" s="4">
        <v>0.457873822476487</v>
      </c>
    </row>
    <row r="45" spans="1:18" ht="15" hidden="1">
      <c r="A45" s="1">
        <v>202402</v>
      </c>
      <c r="B45" s="53" t="s">
        <v>129</v>
      </c>
      <c r="C45" s="33" t="s">
        <v>16</v>
      </c>
      <c r="D45" s="33" t="s">
        <v>23</v>
      </c>
      <c r="E45" s="53" t="s">
        <v>130</v>
      </c>
      <c r="F45" s="1">
        <v>44.55</v>
      </c>
      <c r="G45" s="1">
        <v>2.5</v>
      </c>
      <c r="H45" s="1">
        <v>10</v>
      </c>
      <c r="I45" s="1">
        <v>10</v>
      </c>
      <c r="J45" s="1">
        <v>2.5</v>
      </c>
      <c r="K45" s="1">
        <v>5</v>
      </c>
      <c r="L45" s="4">
        <v>74.55</v>
      </c>
      <c r="M45" s="5">
        <v>124227.87</v>
      </c>
      <c r="N45" s="5">
        <v>3797.7740814519598</v>
      </c>
      <c r="O45" s="4">
        <v>4.7410376046564201E-2</v>
      </c>
      <c r="P45" s="4">
        <v>1.8956902440797001E-2</v>
      </c>
      <c r="Q45" s="4">
        <v>3.53444353427136</v>
      </c>
      <c r="R45" s="4">
        <v>1.41323707696142</v>
      </c>
    </row>
    <row r="46" spans="1:18" ht="15" hidden="1">
      <c r="A46" s="1">
        <v>202402</v>
      </c>
      <c r="B46" s="53" t="s">
        <v>131</v>
      </c>
      <c r="C46" s="33" t="s">
        <v>19</v>
      </c>
      <c r="D46" s="33" t="s">
        <v>20</v>
      </c>
      <c r="E46" s="53" t="s">
        <v>132</v>
      </c>
      <c r="F46" s="1">
        <v>38.25</v>
      </c>
      <c r="G46" s="1">
        <v>0</v>
      </c>
      <c r="H46" s="1">
        <v>10</v>
      </c>
      <c r="I46" s="1">
        <v>10</v>
      </c>
      <c r="J46" s="1">
        <v>2.5</v>
      </c>
      <c r="K46" s="1">
        <v>5</v>
      </c>
      <c r="L46" s="4">
        <v>65.75</v>
      </c>
      <c r="M46" s="5">
        <v>82404.2</v>
      </c>
      <c r="N46" s="5">
        <v>0</v>
      </c>
      <c r="O46" s="4">
        <v>3.2957479710457198E-2</v>
      </c>
      <c r="P46" s="4">
        <v>6.8001419497363E-3</v>
      </c>
      <c r="Q46" s="4">
        <v>2.1669542909625599</v>
      </c>
      <c r="R46" s="4">
        <v>0.447109333195162</v>
      </c>
    </row>
    <row r="47" spans="1:18" ht="15" hidden="1">
      <c r="A47" s="1">
        <v>202402</v>
      </c>
      <c r="B47" s="53" t="s">
        <v>133</v>
      </c>
      <c r="C47" s="33" t="s">
        <v>17</v>
      </c>
      <c r="D47" s="33" t="s">
        <v>36</v>
      </c>
      <c r="E47" s="53" t="s">
        <v>134</v>
      </c>
      <c r="F47" s="1">
        <v>45</v>
      </c>
      <c r="G47" s="1">
        <v>10</v>
      </c>
      <c r="H47" s="1">
        <v>10</v>
      </c>
      <c r="I47" s="1">
        <v>10</v>
      </c>
      <c r="J47" s="1">
        <v>10</v>
      </c>
      <c r="K47" s="1">
        <v>5</v>
      </c>
      <c r="L47" s="4">
        <v>90</v>
      </c>
      <c r="M47" s="5">
        <v>126065.66</v>
      </c>
      <c r="N47" s="5">
        <v>17981.256459</v>
      </c>
      <c r="O47" s="4">
        <v>7.8659392306055703E-2</v>
      </c>
      <c r="P47" s="4">
        <v>1.46673004228247E-2</v>
      </c>
      <c r="Q47" s="4">
        <v>7.0793453075450099</v>
      </c>
      <c r="R47" s="4">
        <v>1.32005703805422</v>
      </c>
    </row>
    <row r="48" spans="1:18" ht="15" hidden="1">
      <c r="A48" s="1">
        <v>202402</v>
      </c>
      <c r="B48" s="53" t="s">
        <v>135</v>
      </c>
      <c r="C48" s="33" t="s">
        <v>19</v>
      </c>
      <c r="D48" s="33" t="s">
        <v>27</v>
      </c>
      <c r="E48" s="53" t="s">
        <v>443</v>
      </c>
      <c r="F48" s="1">
        <v>45</v>
      </c>
      <c r="G48" s="1">
        <v>2.5</v>
      </c>
      <c r="H48" s="1">
        <v>10</v>
      </c>
      <c r="I48" s="1">
        <v>7</v>
      </c>
      <c r="J48" s="1">
        <v>5</v>
      </c>
      <c r="K48" s="1">
        <v>5</v>
      </c>
      <c r="L48" s="4">
        <v>74.5</v>
      </c>
      <c r="M48" s="5">
        <v>150050.59</v>
      </c>
      <c r="N48" s="5">
        <v>132.40213617699899</v>
      </c>
      <c r="O48" s="4">
        <v>5.9737600862803698E-2</v>
      </c>
      <c r="P48" s="4">
        <v>1.2429548561102999E-2</v>
      </c>
      <c r="Q48" s="4">
        <v>4.4504512642788798</v>
      </c>
      <c r="R48" s="4">
        <v>0.92600136780217301</v>
      </c>
    </row>
    <row r="49" spans="1:18" ht="15" hidden="1">
      <c r="A49" s="1">
        <v>202402</v>
      </c>
      <c r="B49" s="53" t="s">
        <v>137</v>
      </c>
      <c r="C49" s="33" t="s">
        <v>19</v>
      </c>
      <c r="D49" s="33" t="s">
        <v>25</v>
      </c>
      <c r="E49" s="53" t="s">
        <v>138</v>
      </c>
      <c r="F49" s="1">
        <v>45</v>
      </c>
      <c r="G49" s="1">
        <v>5</v>
      </c>
      <c r="H49" s="1">
        <v>10</v>
      </c>
      <c r="I49" s="1">
        <v>10</v>
      </c>
      <c r="J49" s="1">
        <v>5</v>
      </c>
      <c r="K49" s="1">
        <v>5</v>
      </c>
      <c r="L49" s="4">
        <v>80</v>
      </c>
      <c r="M49" s="5">
        <v>212246.53</v>
      </c>
      <c r="N49" s="5">
        <v>11660.322504321601</v>
      </c>
      <c r="O49" s="4">
        <v>0.13290489025323299</v>
      </c>
      <c r="P49" s="4">
        <v>2.1663428960106201E-2</v>
      </c>
      <c r="Q49" s="4">
        <v>10.632391220258601</v>
      </c>
      <c r="R49" s="4">
        <v>1.7330743168085001</v>
      </c>
    </row>
    <row r="50" spans="1:18" ht="15" hidden="1">
      <c r="A50" s="1">
        <v>202402</v>
      </c>
      <c r="B50" s="53" t="s">
        <v>139</v>
      </c>
      <c r="C50" s="33" t="s">
        <v>19</v>
      </c>
      <c r="D50" s="33" t="s">
        <v>28</v>
      </c>
      <c r="E50" s="53" t="s">
        <v>140</v>
      </c>
      <c r="F50" s="1">
        <v>39.15</v>
      </c>
      <c r="G50" s="1">
        <v>0</v>
      </c>
      <c r="H50" s="1">
        <v>5</v>
      </c>
      <c r="I50" s="1">
        <v>4</v>
      </c>
      <c r="J50" s="1">
        <v>10</v>
      </c>
      <c r="K50" s="1">
        <v>5</v>
      </c>
      <c r="L50" s="4">
        <v>63.15</v>
      </c>
      <c r="M50" s="5">
        <v>96286.55</v>
      </c>
      <c r="N50" s="5">
        <v>0</v>
      </c>
      <c r="O50" s="4">
        <v>7.0470255960281197E-2</v>
      </c>
      <c r="P50" s="4">
        <v>7.9457382979311996E-3</v>
      </c>
      <c r="Q50" s="4">
        <v>4.4501966638917603</v>
      </c>
      <c r="R50" s="4">
        <v>0.50177337351435503</v>
      </c>
    </row>
    <row r="51" spans="1:18" ht="15" hidden="1">
      <c r="A51" s="1">
        <v>202402</v>
      </c>
      <c r="B51" s="53" t="s">
        <v>141</v>
      </c>
      <c r="C51" s="33" t="s">
        <v>19</v>
      </c>
      <c r="D51" s="33" t="s">
        <v>28</v>
      </c>
      <c r="E51" s="53" t="s">
        <v>142</v>
      </c>
      <c r="F51" s="1">
        <v>45</v>
      </c>
      <c r="G51" s="1">
        <v>5</v>
      </c>
      <c r="H51" s="1">
        <v>10</v>
      </c>
      <c r="I51" s="1">
        <v>7</v>
      </c>
      <c r="J51" s="1">
        <v>2.5</v>
      </c>
      <c r="K51" s="1">
        <v>5</v>
      </c>
      <c r="L51" s="4">
        <v>74.5</v>
      </c>
      <c r="M51" s="5">
        <v>77221.179999999993</v>
      </c>
      <c r="N51" s="5">
        <v>4975.6040309999998</v>
      </c>
      <c r="O51" s="4">
        <v>7.0599725973647304E-2</v>
      </c>
      <c r="P51" s="4">
        <v>8.1426315814812304E-3</v>
      </c>
      <c r="Q51" s="4">
        <v>5.2596795850367197</v>
      </c>
      <c r="R51" s="4">
        <v>0.60662605282035198</v>
      </c>
    </row>
    <row r="52" spans="1:18" ht="15" hidden="1">
      <c r="A52" s="1">
        <v>202402</v>
      </c>
      <c r="B52" s="53" t="s">
        <v>143</v>
      </c>
      <c r="C52" s="33" t="s">
        <v>19</v>
      </c>
      <c r="D52" s="33" t="s">
        <v>20</v>
      </c>
      <c r="E52" s="53" t="s">
        <v>144</v>
      </c>
      <c r="F52" s="1">
        <v>45</v>
      </c>
      <c r="G52" s="1">
        <v>5</v>
      </c>
      <c r="H52" s="1">
        <v>10</v>
      </c>
      <c r="I52" s="1">
        <v>7</v>
      </c>
      <c r="J52" s="1">
        <v>7.5</v>
      </c>
      <c r="K52" s="1">
        <v>5</v>
      </c>
      <c r="L52" s="4">
        <v>79.5</v>
      </c>
      <c r="M52" s="5">
        <v>176880.65</v>
      </c>
      <c r="N52" s="5">
        <v>12081.8875686712</v>
      </c>
      <c r="O52" s="4">
        <v>0.116558991055827</v>
      </c>
      <c r="P52" s="4">
        <v>1.8894956131681101E-2</v>
      </c>
      <c r="Q52" s="4">
        <v>9.2664397889382499</v>
      </c>
      <c r="R52" s="4">
        <v>1.5021490124686501</v>
      </c>
    </row>
    <row r="53" spans="1:18" ht="15" hidden="1">
      <c r="A53" s="1">
        <v>202402</v>
      </c>
      <c r="B53" s="53" t="s">
        <v>145</v>
      </c>
      <c r="C53" s="33" t="s">
        <v>16</v>
      </c>
      <c r="D53" s="33" t="s">
        <v>23</v>
      </c>
      <c r="E53" s="53" t="s">
        <v>146</v>
      </c>
      <c r="F53" s="1">
        <v>45</v>
      </c>
      <c r="G53" s="1">
        <v>15</v>
      </c>
      <c r="H53" s="1">
        <v>10</v>
      </c>
      <c r="I53" s="1">
        <v>10</v>
      </c>
      <c r="J53" s="1">
        <v>2.5</v>
      </c>
      <c r="K53" s="1">
        <v>5</v>
      </c>
      <c r="L53" s="4">
        <v>87.5</v>
      </c>
      <c r="M53" s="5">
        <v>221169.56</v>
      </c>
      <c r="N53" s="5">
        <v>33481.989366478003</v>
      </c>
      <c r="O53" s="4">
        <v>0.13024045959490299</v>
      </c>
      <c r="P53" s="4">
        <v>4.6128685096410001E-2</v>
      </c>
      <c r="Q53" s="4">
        <v>11.396040214554001</v>
      </c>
      <c r="R53" s="4">
        <v>4.0362599459358703</v>
      </c>
    </row>
    <row r="54" spans="1:18" ht="15" hidden="1">
      <c r="A54" s="1">
        <v>202402</v>
      </c>
      <c r="B54" s="53" t="s">
        <v>147</v>
      </c>
      <c r="C54" s="33" t="s">
        <v>16</v>
      </c>
      <c r="D54" s="33" t="s">
        <v>22</v>
      </c>
      <c r="E54" s="53" t="s">
        <v>148</v>
      </c>
      <c r="F54" s="1">
        <v>45</v>
      </c>
      <c r="G54" s="1">
        <v>5</v>
      </c>
      <c r="H54" s="1">
        <v>10</v>
      </c>
      <c r="I54" s="1">
        <v>10</v>
      </c>
      <c r="J54" s="1">
        <v>5</v>
      </c>
      <c r="K54" s="1">
        <v>5</v>
      </c>
      <c r="L54" s="4">
        <v>80</v>
      </c>
      <c r="M54" s="5">
        <v>139175.79999999999</v>
      </c>
      <c r="N54" s="5">
        <v>8722.5675559999909</v>
      </c>
      <c r="O54" s="4">
        <v>0.101670881220631</v>
      </c>
      <c r="P54" s="4">
        <v>2.3307703460589801E-2</v>
      </c>
      <c r="Q54" s="4">
        <v>8.1336704976504794</v>
      </c>
      <c r="R54" s="4">
        <v>1.8646162768471799</v>
      </c>
    </row>
    <row r="55" spans="1:18" ht="15" hidden="1">
      <c r="A55" s="1">
        <v>202402</v>
      </c>
      <c r="B55" s="53" t="s">
        <v>149</v>
      </c>
      <c r="C55" s="33" t="s">
        <v>19</v>
      </c>
      <c r="D55" s="33" t="s">
        <v>25</v>
      </c>
      <c r="E55" s="53" t="s">
        <v>150</v>
      </c>
      <c r="F55" s="1">
        <v>40.049999999999997</v>
      </c>
      <c r="G55" s="1">
        <v>5</v>
      </c>
      <c r="H55" s="1">
        <v>10</v>
      </c>
      <c r="I55" s="1">
        <v>10</v>
      </c>
      <c r="J55" s="1">
        <v>2.5</v>
      </c>
      <c r="K55" s="1">
        <v>5</v>
      </c>
      <c r="L55" s="4">
        <v>72.55</v>
      </c>
      <c r="M55" s="5">
        <v>197454.47</v>
      </c>
      <c r="N55" s="5">
        <v>15299.0217512129</v>
      </c>
      <c r="O55" s="4">
        <v>0.14186695950004199</v>
      </c>
      <c r="P55" s="4">
        <v>2.1737324464984598E-2</v>
      </c>
      <c r="Q55" s="4">
        <v>10.292447911728001</v>
      </c>
      <c r="R55" s="4">
        <v>1.57704288993463</v>
      </c>
    </row>
    <row r="56" spans="1:18" ht="15" hidden="1">
      <c r="A56" s="1">
        <v>202402</v>
      </c>
      <c r="B56" s="53" t="s">
        <v>151</v>
      </c>
      <c r="C56" s="33" t="s">
        <v>19</v>
      </c>
      <c r="D56" s="33" t="s">
        <v>28</v>
      </c>
      <c r="E56" s="53" t="s">
        <v>152</v>
      </c>
      <c r="F56" s="1">
        <v>38.25</v>
      </c>
      <c r="G56" s="1">
        <v>2.5</v>
      </c>
      <c r="H56" s="1">
        <v>2.5</v>
      </c>
      <c r="I56" s="1">
        <v>10</v>
      </c>
      <c r="J56" s="1">
        <v>2.5</v>
      </c>
      <c r="K56" s="1">
        <v>5</v>
      </c>
      <c r="L56" s="4">
        <v>60.75</v>
      </c>
      <c r="M56" s="5">
        <v>176445.92</v>
      </c>
      <c r="N56" s="5">
        <v>5703.5920310000001</v>
      </c>
      <c r="O56" s="4">
        <v>0.14528089717890499</v>
      </c>
      <c r="P56" s="4">
        <v>1.6589835408582401E-2</v>
      </c>
      <c r="Q56" s="4">
        <v>8.8258145036184796</v>
      </c>
      <c r="R56" s="4">
        <v>1.00783250107138</v>
      </c>
    </row>
    <row r="57" spans="1:18" ht="15" hidden="1">
      <c r="A57" s="1">
        <v>202402</v>
      </c>
      <c r="B57" s="53" t="s">
        <v>153</v>
      </c>
      <c r="C57" s="33" t="s">
        <v>19</v>
      </c>
      <c r="D57" s="33" t="s">
        <v>25</v>
      </c>
      <c r="E57" s="53" t="s">
        <v>154</v>
      </c>
      <c r="F57" s="1">
        <v>40.5</v>
      </c>
      <c r="G57" s="1">
        <v>0</v>
      </c>
      <c r="H57" s="1">
        <v>10</v>
      </c>
      <c r="I57" s="1">
        <v>10</v>
      </c>
      <c r="J57" s="1">
        <v>2.5</v>
      </c>
      <c r="K57" s="1">
        <v>5</v>
      </c>
      <c r="L57" s="4">
        <v>68</v>
      </c>
      <c r="M57" s="5">
        <v>203898.15</v>
      </c>
      <c r="N57" s="5">
        <v>0</v>
      </c>
      <c r="O57" s="4">
        <v>8.1815586830988593E-2</v>
      </c>
      <c r="P57" s="4">
        <v>1.6826039974766199E-2</v>
      </c>
      <c r="Q57" s="4">
        <v>5.5634599045072202</v>
      </c>
      <c r="R57" s="4">
        <v>1.1441707182841001</v>
      </c>
    </row>
    <row r="58" spans="1:18" ht="15" hidden="1">
      <c r="A58" s="1">
        <v>202402</v>
      </c>
      <c r="B58" s="53" t="s">
        <v>155</v>
      </c>
      <c r="C58" s="33" t="s">
        <v>16</v>
      </c>
      <c r="D58" s="33" t="s">
        <v>34</v>
      </c>
      <c r="E58" s="53" t="s">
        <v>156</v>
      </c>
      <c r="F58" s="1">
        <v>40.049999999999997</v>
      </c>
      <c r="G58" s="1">
        <v>20</v>
      </c>
      <c r="H58" s="1">
        <v>10</v>
      </c>
      <c r="I58" s="1">
        <v>7</v>
      </c>
      <c r="J58" s="1">
        <v>5</v>
      </c>
      <c r="K58" s="1">
        <v>5</v>
      </c>
      <c r="L58" s="4">
        <v>87.05</v>
      </c>
      <c r="M58" s="5">
        <v>567324.31000000006</v>
      </c>
      <c r="N58" s="5">
        <v>121050.680850476</v>
      </c>
      <c r="O58" s="4">
        <v>0.34992928313667099</v>
      </c>
      <c r="P58" s="4">
        <v>0.13461615528158299</v>
      </c>
      <c r="Q58" s="4">
        <v>30.461344097047199</v>
      </c>
      <c r="R58" s="4">
        <v>11.7183363172618</v>
      </c>
    </row>
    <row r="59" spans="1:18" ht="15" hidden="1">
      <c r="A59" s="1">
        <v>202402</v>
      </c>
      <c r="B59" s="53" t="s">
        <v>157</v>
      </c>
      <c r="C59" s="33" t="s">
        <v>17</v>
      </c>
      <c r="D59" s="33" t="s">
        <v>32</v>
      </c>
      <c r="E59" s="53" t="s">
        <v>158</v>
      </c>
      <c r="F59" s="1">
        <v>40.950000000000003</v>
      </c>
      <c r="G59" s="1">
        <v>15</v>
      </c>
      <c r="H59" s="1">
        <v>10</v>
      </c>
      <c r="I59" s="1">
        <v>10</v>
      </c>
      <c r="J59" s="1">
        <v>2.5</v>
      </c>
      <c r="K59" s="1">
        <v>5</v>
      </c>
      <c r="L59" s="4">
        <v>83.45</v>
      </c>
      <c r="M59" s="5">
        <v>420620.73</v>
      </c>
      <c r="N59" s="5">
        <v>69965.433870727895</v>
      </c>
      <c r="O59" s="4">
        <v>0.29771686732541403</v>
      </c>
      <c r="P59" s="4">
        <v>5.1851009417065198E-2</v>
      </c>
      <c r="Q59" s="4">
        <v>24.844472578305801</v>
      </c>
      <c r="R59" s="4">
        <v>4.3269667358540902</v>
      </c>
    </row>
    <row r="60" spans="1:18" ht="15" hidden="1">
      <c r="A60" s="1">
        <v>202402</v>
      </c>
      <c r="B60" s="53" t="s">
        <v>159</v>
      </c>
      <c r="C60" s="33" t="s">
        <v>17</v>
      </c>
      <c r="D60" s="33" t="s">
        <v>31</v>
      </c>
      <c r="E60" s="53" t="s">
        <v>160</v>
      </c>
      <c r="F60" s="1">
        <v>41.4</v>
      </c>
      <c r="G60" s="1">
        <v>5</v>
      </c>
      <c r="H60" s="1">
        <v>10</v>
      </c>
      <c r="I60" s="1">
        <v>10</v>
      </c>
      <c r="J60" s="1">
        <v>0</v>
      </c>
      <c r="K60" s="1">
        <v>5</v>
      </c>
      <c r="L60" s="4">
        <v>71.400000000000006</v>
      </c>
      <c r="M60" s="5">
        <v>200933.54</v>
      </c>
      <c r="N60" s="5">
        <v>14523.565062183299</v>
      </c>
      <c r="O60" s="4">
        <v>9.31681668780069E-2</v>
      </c>
      <c r="P60" s="4">
        <v>1.9247480422443501E-2</v>
      </c>
      <c r="Q60" s="4">
        <v>6.6522071150896904</v>
      </c>
      <c r="R60" s="4">
        <v>1.3742701021624699</v>
      </c>
    </row>
    <row r="61" spans="1:18" ht="15" hidden="1">
      <c r="A61" s="1">
        <v>202402</v>
      </c>
      <c r="B61" s="53" t="s">
        <v>161</v>
      </c>
      <c r="C61" s="33" t="s">
        <v>17</v>
      </c>
      <c r="D61" s="33" t="s">
        <v>31</v>
      </c>
      <c r="E61" s="53" t="s">
        <v>162</v>
      </c>
      <c r="F61" s="1">
        <v>43.2</v>
      </c>
      <c r="G61" s="1">
        <v>0</v>
      </c>
      <c r="H61" s="1">
        <v>10</v>
      </c>
      <c r="I61" s="1">
        <v>10</v>
      </c>
      <c r="J61" s="1">
        <v>2.5</v>
      </c>
      <c r="K61" s="1">
        <v>5</v>
      </c>
      <c r="L61" s="4">
        <v>70.7</v>
      </c>
      <c r="M61" s="5">
        <v>177293.04</v>
      </c>
      <c r="N61" s="5">
        <v>0</v>
      </c>
      <c r="O61" s="4">
        <v>5.1114234593102201E-2</v>
      </c>
      <c r="P61" s="4">
        <v>1.3238658837867101E-2</v>
      </c>
      <c r="Q61" s="4">
        <v>3.6137763857323302</v>
      </c>
      <c r="R61" s="4">
        <v>0.93597317983720396</v>
      </c>
    </row>
    <row r="62" spans="1:18" ht="15" hidden="1">
      <c r="A62" s="1">
        <v>202402</v>
      </c>
      <c r="B62" s="53" t="s">
        <v>163</v>
      </c>
      <c r="C62" s="33" t="s">
        <v>17</v>
      </c>
      <c r="D62" s="33" t="s">
        <v>31</v>
      </c>
      <c r="E62" s="53" t="s">
        <v>164</v>
      </c>
      <c r="F62" s="1">
        <v>41.4</v>
      </c>
      <c r="G62" s="1">
        <v>10</v>
      </c>
      <c r="H62" s="1">
        <v>10</v>
      </c>
      <c r="I62" s="1">
        <v>10</v>
      </c>
      <c r="J62" s="1">
        <v>5</v>
      </c>
      <c r="K62" s="1">
        <v>5</v>
      </c>
      <c r="L62" s="4">
        <v>81.400000000000006</v>
      </c>
      <c r="M62" s="5">
        <v>488298.8</v>
      </c>
      <c r="N62" s="5">
        <v>69918.295108932507</v>
      </c>
      <c r="O62" s="4">
        <v>0.31041995785134502</v>
      </c>
      <c r="P62" s="4">
        <v>5.6890829278966298E-2</v>
      </c>
      <c r="Q62" s="4">
        <v>25.2681845690995</v>
      </c>
      <c r="R62" s="4">
        <v>4.6309135033078599</v>
      </c>
    </row>
    <row r="63" spans="1:18" ht="15" hidden="1">
      <c r="A63" s="1">
        <v>202402</v>
      </c>
      <c r="B63" s="53" t="s">
        <v>165</v>
      </c>
      <c r="C63" s="33" t="s">
        <v>17</v>
      </c>
      <c r="D63" s="33" t="s">
        <v>32</v>
      </c>
      <c r="E63" s="53" t="s">
        <v>166</v>
      </c>
      <c r="F63" s="1">
        <v>41.85</v>
      </c>
      <c r="G63" s="1">
        <v>5</v>
      </c>
      <c r="H63" s="1">
        <v>10</v>
      </c>
      <c r="I63" s="1">
        <v>7</v>
      </c>
      <c r="J63" s="1">
        <v>2.5</v>
      </c>
      <c r="K63" s="1">
        <v>5</v>
      </c>
      <c r="L63" s="4">
        <v>71.349999999999994</v>
      </c>
      <c r="M63" s="5">
        <v>187083.91</v>
      </c>
      <c r="N63" s="5">
        <v>12195.687044210201</v>
      </c>
      <c r="O63" s="4">
        <v>9.4487323904965004E-2</v>
      </c>
      <c r="P63" s="4">
        <v>1.7533144049998901E-2</v>
      </c>
      <c r="Q63" s="4">
        <v>6.7416705606192497</v>
      </c>
      <c r="R63" s="4">
        <v>1.2509898279674201</v>
      </c>
    </row>
    <row r="64" spans="1:18" ht="15" hidden="1">
      <c r="A64" s="1">
        <v>202402</v>
      </c>
      <c r="B64" s="53" t="s">
        <v>167</v>
      </c>
      <c r="C64" s="33" t="s">
        <v>17</v>
      </c>
      <c r="D64" s="33" t="s">
        <v>31</v>
      </c>
      <c r="E64" s="53" t="s">
        <v>168</v>
      </c>
      <c r="F64" s="1">
        <v>40.950000000000003</v>
      </c>
      <c r="G64" s="1">
        <v>0</v>
      </c>
      <c r="H64" s="1">
        <v>10</v>
      </c>
      <c r="I64" s="1">
        <v>10</v>
      </c>
      <c r="J64" s="1">
        <v>2.5</v>
      </c>
      <c r="K64" s="1">
        <v>5</v>
      </c>
      <c r="L64" s="4">
        <v>68.45</v>
      </c>
      <c r="M64" s="5">
        <v>256722.38</v>
      </c>
      <c r="N64" s="5">
        <v>0</v>
      </c>
      <c r="O64" s="4">
        <v>7.4014005042834896E-2</v>
      </c>
      <c r="P64" s="4">
        <v>1.91697316762422E-2</v>
      </c>
      <c r="Q64" s="4">
        <v>5.0662586451820504</v>
      </c>
      <c r="R64" s="4">
        <v>1.31216813323878</v>
      </c>
    </row>
    <row r="65" spans="1:18" ht="15" hidden="1">
      <c r="A65" s="1">
        <v>202402</v>
      </c>
      <c r="B65" s="53" t="s">
        <v>169</v>
      </c>
      <c r="C65" s="33" t="s">
        <v>17</v>
      </c>
      <c r="D65" s="33" t="s">
        <v>32</v>
      </c>
      <c r="E65" s="53" t="s">
        <v>170</v>
      </c>
      <c r="F65" s="1">
        <v>36</v>
      </c>
      <c r="G65" s="1">
        <v>5</v>
      </c>
      <c r="H65" s="1">
        <v>10</v>
      </c>
      <c r="I65" s="1">
        <v>10</v>
      </c>
      <c r="J65" s="1">
        <v>5</v>
      </c>
      <c r="K65" s="1">
        <v>5</v>
      </c>
      <c r="L65" s="4">
        <v>71</v>
      </c>
      <c r="M65" s="5">
        <v>212747.89</v>
      </c>
      <c r="N65" s="5">
        <v>16495.954062992001</v>
      </c>
      <c r="O65" s="4">
        <v>0.112715237504174</v>
      </c>
      <c r="P65" s="4">
        <v>2.07059719073804E-2</v>
      </c>
      <c r="Q65" s="4">
        <v>8.0027818627963505</v>
      </c>
      <c r="R65" s="4">
        <v>1.4701240054240099</v>
      </c>
    </row>
    <row r="66" spans="1:18" ht="15" hidden="1">
      <c r="A66" s="1">
        <v>202402</v>
      </c>
      <c r="B66" s="53" t="s">
        <v>171</v>
      </c>
      <c r="C66" s="33" t="s">
        <v>17</v>
      </c>
      <c r="D66" s="33" t="s">
        <v>32</v>
      </c>
      <c r="E66" s="53" t="s">
        <v>172</v>
      </c>
      <c r="F66" s="1">
        <v>40.950000000000003</v>
      </c>
      <c r="G66" s="1">
        <v>15</v>
      </c>
      <c r="H66" s="1">
        <v>10</v>
      </c>
      <c r="I66" s="1">
        <v>10</v>
      </c>
      <c r="J66" s="1">
        <v>2.5</v>
      </c>
      <c r="K66" s="1">
        <v>5</v>
      </c>
      <c r="L66" s="4">
        <v>83.45</v>
      </c>
      <c r="M66" s="5">
        <v>238168.14</v>
      </c>
      <c r="N66" s="5">
        <v>39337.501503935397</v>
      </c>
      <c r="O66" s="4">
        <v>0.16801695215624801</v>
      </c>
      <c r="P66" s="4">
        <v>2.9278074741617401E-2</v>
      </c>
      <c r="Q66" s="4">
        <v>14.021014657438901</v>
      </c>
      <c r="R66" s="4">
        <v>2.4432553371879702</v>
      </c>
    </row>
    <row r="67" spans="1:18" ht="15">
      <c r="A67" s="1">
        <v>202402</v>
      </c>
      <c r="B67" s="53" t="s">
        <v>173</v>
      </c>
      <c r="C67" s="33" t="s">
        <v>17</v>
      </c>
      <c r="D67" s="33" t="s">
        <v>31</v>
      </c>
      <c r="E67" s="53" t="s">
        <v>444</v>
      </c>
      <c r="F67" s="1">
        <v>45</v>
      </c>
      <c r="G67" s="1">
        <v>0</v>
      </c>
      <c r="H67" s="1">
        <v>10</v>
      </c>
      <c r="I67" s="1">
        <v>10</v>
      </c>
      <c r="J67" s="1">
        <v>2.5</v>
      </c>
      <c r="K67" s="1">
        <v>5</v>
      </c>
      <c r="L67" s="4">
        <v>72.5</v>
      </c>
      <c r="M67" s="5">
        <v>259080.75</v>
      </c>
      <c r="N67" s="5">
        <v>0</v>
      </c>
      <c r="O67" s="4">
        <v>7.46939317756459E-2</v>
      </c>
      <c r="P67" s="4">
        <v>1.9345833658832499E-2</v>
      </c>
      <c r="Q67" s="4">
        <v>5.4153100537343297</v>
      </c>
      <c r="R67" s="4">
        <v>1.4025729402653599</v>
      </c>
    </row>
    <row r="68" spans="1:18" ht="15" hidden="1">
      <c r="A68" s="1">
        <v>202402</v>
      </c>
      <c r="B68" s="53" t="s">
        <v>175</v>
      </c>
      <c r="C68" s="33" t="s">
        <v>17</v>
      </c>
      <c r="D68" s="33" t="s">
        <v>32</v>
      </c>
      <c r="E68" s="53" t="s">
        <v>176</v>
      </c>
      <c r="F68" s="1">
        <v>45</v>
      </c>
      <c r="G68" s="1">
        <v>0</v>
      </c>
      <c r="H68" s="1">
        <v>10</v>
      </c>
      <c r="I68" s="1">
        <v>7</v>
      </c>
      <c r="J68" s="1">
        <v>5</v>
      </c>
      <c r="K68" s="1">
        <v>5</v>
      </c>
      <c r="L68" s="4">
        <v>72</v>
      </c>
      <c r="M68" s="5">
        <v>235598.37</v>
      </c>
      <c r="N68" s="5">
        <v>0</v>
      </c>
      <c r="O68" s="4">
        <v>8.8204850925978198E-2</v>
      </c>
      <c r="P68" s="4">
        <v>1.7592379504506098E-2</v>
      </c>
      <c r="Q68" s="4">
        <v>6.3507492666704302</v>
      </c>
      <c r="R68" s="4">
        <v>1.2666513243244399</v>
      </c>
    </row>
    <row r="69" spans="1:18" ht="15" hidden="1">
      <c r="A69" s="1">
        <v>202402</v>
      </c>
      <c r="B69" s="53" t="s">
        <v>177</v>
      </c>
      <c r="C69" s="33" t="s">
        <v>17</v>
      </c>
      <c r="D69" s="33" t="s">
        <v>33</v>
      </c>
      <c r="E69" s="53" t="s">
        <v>178</v>
      </c>
      <c r="F69" s="1">
        <v>42.3</v>
      </c>
      <c r="G69" s="1">
        <v>10</v>
      </c>
      <c r="H69" s="1">
        <v>10</v>
      </c>
      <c r="I69" s="1">
        <v>10</v>
      </c>
      <c r="J69" s="1">
        <v>5</v>
      </c>
      <c r="K69" s="1">
        <v>5</v>
      </c>
      <c r="L69" s="4">
        <v>82.3</v>
      </c>
      <c r="M69" s="5">
        <v>209363.72</v>
      </c>
      <c r="N69" s="5">
        <v>26476.591553999999</v>
      </c>
      <c r="O69" s="4">
        <v>0.116966414085467</v>
      </c>
      <c r="P69" s="4">
        <v>2.3369459823324602E-2</v>
      </c>
      <c r="Q69" s="4">
        <v>9.6263358792339293</v>
      </c>
      <c r="R69" s="4">
        <v>1.9233065434596099</v>
      </c>
    </row>
    <row r="70" spans="1:18" ht="15" hidden="1">
      <c r="A70" s="1">
        <v>202402</v>
      </c>
      <c r="B70" s="53" t="s">
        <v>179</v>
      </c>
      <c r="C70" s="33" t="s">
        <v>17</v>
      </c>
      <c r="D70" s="33" t="s">
        <v>33</v>
      </c>
      <c r="E70" s="53" t="s">
        <v>180</v>
      </c>
      <c r="F70" s="1">
        <v>37.799999999999997</v>
      </c>
      <c r="G70" s="1">
        <v>20</v>
      </c>
      <c r="H70" s="1">
        <v>10</v>
      </c>
      <c r="I70" s="1">
        <v>10</v>
      </c>
      <c r="J70" s="1">
        <v>2.5</v>
      </c>
      <c r="K70" s="1">
        <v>5</v>
      </c>
      <c r="L70" s="4">
        <v>85.3</v>
      </c>
      <c r="M70" s="5">
        <v>242444.69</v>
      </c>
      <c r="N70" s="5">
        <v>52319.487604000002</v>
      </c>
      <c r="O70" s="4">
        <v>0.16441445584929901</v>
      </c>
      <c r="P70" s="4">
        <v>3.3390544234470902E-2</v>
      </c>
      <c r="Q70" s="4">
        <v>14.0245530839452</v>
      </c>
      <c r="R70" s="4">
        <v>2.8482134232003702</v>
      </c>
    </row>
    <row r="71" spans="1:18" ht="15" hidden="1">
      <c r="A71" s="1">
        <v>202402</v>
      </c>
      <c r="B71" s="53" t="s">
        <v>181</v>
      </c>
      <c r="C71" s="33" t="s">
        <v>17</v>
      </c>
      <c r="D71" s="33" t="s">
        <v>30</v>
      </c>
      <c r="E71" s="53" t="s">
        <v>182</v>
      </c>
      <c r="F71" s="1">
        <v>44.1</v>
      </c>
      <c r="G71" s="1">
        <v>5</v>
      </c>
      <c r="H71" s="1">
        <v>7.5</v>
      </c>
      <c r="I71" s="1">
        <v>4</v>
      </c>
      <c r="J71" s="1">
        <v>5</v>
      </c>
      <c r="K71" s="1">
        <v>5</v>
      </c>
      <c r="L71" s="4">
        <v>70.599999999999994</v>
      </c>
      <c r="M71" s="5">
        <v>136134.89000000001</v>
      </c>
      <c r="N71" s="5">
        <v>12678.513489999999</v>
      </c>
      <c r="O71" s="4">
        <v>7.3274583102257304E-2</v>
      </c>
      <c r="P71" s="4">
        <v>1.3869801231137799E-2</v>
      </c>
      <c r="Q71" s="4">
        <v>5.1731855670193596</v>
      </c>
      <c r="R71" s="4">
        <v>0.97920796691832901</v>
      </c>
    </row>
    <row r="72" spans="1:18" ht="15" hidden="1">
      <c r="A72" s="1">
        <v>202402</v>
      </c>
      <c r="B72" s="53" t="s">
        <v>183</v>
      </c>
      <c r="C72" s="33" t="s">
        <v>17</v>
      </c>
      <c r="D72" s="33" t="s">
        <v>32</v>
      </c>
      <c r="E72" s="53" t="s">
        <v>184</v>
      </c>
      <c r="F72" s="1">
        <v>39.6</v>
      </c>
      <c r="G72" s="1">
        <v>0</v>
      </c>
      <c r="H72" s="1">
        <v>10</v>
      </c>
      <c r="I72" s="1">
        <v>10</v>
      </c>
      <c r="J72" s="1">
        <v>2.5</v>
      </c>
      <c r="K72" s="1">
        <v>5</v>
      </c>
      <c r="L72" s="4">
        <v>67.099999999999994</v>
      </c>
      <c r="M72" s="5">
        <v>141349.72</v>
      </c>
      <c r="N72" s="5">
        <v>0</v>
      </c>
      <c r="O72" s="4">
        <v>5.2919428012293802E-2</v>
      </c>
      <c r="P72" s="4">
        <v>1.0554733112524001E-2</v>
      </c>
      <c r="Q72" s="4">
        <v>3.5508936196249099</v>
      </c>
      <c r="R72" s="4">
        <v>0.70822259185035996</v>
      </c>
    </row>
    <row r="73" spans="1:18" ht="15" hidden="1">
      <c r="A73" s="1">
        <v>202402</v>
      </c>
      <c r="B73" s="53" t="s">
        <v>185</v>
      </c>
      <c r="C73" s="33" t="s">
        <v>17</v>
      </c>
      <c r="D73" s="33" t="s">
        <v>32</v>
      </c>
      <c r="E73" s="53" t="s">
        <v>186</v>
      </c>
      <c r="F73" s="1">
        <v>44.1</v>
      </c>
      <c r="G73" s="1">
        <v>5</v>
      </c>
      <c r="H73" s="1">
        <v>10</v>
      </c>
      <c r="I73" s="1">
        <v>10</v>
      </c>
      <c r="J73" s="1">
        <v>5</v>
      </c>
      <c r="K73" s="1">
        <v>5</v>
      </c>
      <c r="L73" s="4">
        <v>79.099999999999994</v>
      </c>
      <c r="M73" s="5">
        <v>157373.63</v>
      </c>
      <c r="N73" s="5">
        <v>11672.492048603801</v>
      </c>
      <c r="O73" s="4">
        <v>8.2315478272482395E-2</v>
      </c>
      <c r="P73" s="4">
        <v>1.51617765521122E-2</v>
      </c>
      <c r="Q73" s="4">
        <v>6.5111543313533602</v>
      </c>
      <c r="R73" s="4">
        <v>1.19929652527207</v>
      </c>
    </row>
    <row r="74" spans="1:18" ht="15" hidden="1">
      <c r="A74" s="1">
        <v>202402</v>
      </c>
      <c r="B74" s="53" t="s">
        <v>187</v>
      </c>
      <c r="C74" s="33" t="s">
        <v>17</v>
      </c>
      <c r="D74" s="33" t="s">
        <v>31</v>
      </c>
      <c r="E74" s="53" t="s">
        <v>188</v>
      </c>
      <c r="F74" s="1">
        <v>0</v>
      </c>
      <c r="G74" s="1">
        <v>0</v>
      </c>
      <c r="H74" s="1">
        <v>10</v>
      </c>
      <c r="I74" s="1">
        <v>7</v>
      </c>
      <c r="J74" s="1">
        <v>2.5</v>
      </c>
      <c r="K74" s="1">
        <v>5</v>
      </c>
      <c r="L74" s="4">
        <v>24.5</v>
      </c>
      <c r="M74" s="5">
        <v>149275.76</v>
      </c>
      <c r="N74" s="5">
        <v>0</v>
      </c>
      <c r="O74" s="4">
        <v>4.3036749867358698E-2</v>
      </c>
      <c r="P74" s="4">
        <v>1.1146578903510999E-2</v>
      </c>
      <c r="Q74" s="4">
        <v>1.0544003717502901</v>
      </c>
      <c r="R74" s="4">
        <v>0.27309118313601899</v>
      </c>
    </row>
    <row r="75" spans="1:18" ht="15" hidden="1">
      <c r="A75" s="1">
        <v>202402</v>
      </c>
      <c r="B75" s="53" t="s">
        <v>189</v>
      </c>
      <c r="C75" s="33" t="s">
        <v>17</v>
      </c>
      <c r="D75" s="33" t="s">
        <v>32</v>
      </c>
      <c r="E75" s="53" t="s">
        <v>190</v>
      </c>
      <c r="F75" s="1">
        <v>39.15</v>
      </c>
      <c r="G75" s="1">
        <v>0</v>
      </c>
      <c r="H75" s="1">
        <v>10</v>
      </c>
      <c r="I75" s="1">
        <v>10</v>
      </c>
      <c r="J75" s="1">
        <v>5</v>
      </c>
      <c r="K75" s="1">
        <v>5</v>
      </c>
      <c r="L75" s="4">
        <v>69.150000000000006</v>
      </c>
      <c r="M75" s="5">
        <v>138391.92000000001</v>
      </c>
      <c r="N75" s="5">
        <v>0</v>
      </c>
      <c r="O75" s="4">
        <v>5.1812067600297503E-2</v>
      </c>
      <c r="P75" s="4">
        <v>1.0333871057755E-2</v>
      </c>
      <c r="Q75" s="4">
        <v>3.5828044745605698</v>
      </c>
      <c r="R75" s="4">
        <v>0.71458718364375795</v>
      </c>
    </row>
    <row r="76" spans="1:18" ht="15" hidden="1">
      <c r="A76" s="1">
        <v>202402</v>
      </c>
      <c r="B76" s="53" t="s">
        <v>191</v>
      </c>
      <c r="C76" s="33" t="s">
        <v>17</v>
      </c>
      <c r="D76" s="33" t="s">
        <v>31</v>
      </c>
      <c r="E76" s="53" t="s">
        <v>192</v>
      </c>
      <c r="F76" s="1">
        <v>38.25</v>
      </c>
      <c r="G76" s="1">
        <v>5</v>
      </c>
      <c r="H76" s="1">
        <v>10</v>
      </c>
      <c r="I76" s="1">
        <v>7</v>
      </c>
      <c r="J76" s="1">
        <v>0</v>
      </c>
      <c r="K76" s="1">
        <v>5</v>
      </c>
      <c r="L76" s="4">
        <v>65.25</v>
      </c>
      <c r="M76" s="5">
        <v>111795.06</v>
      </c>
      <c r="N76" s="5">
        <v>8857.9477085103408</v>
      </c>
      <c r="O76" s="4">
        <v>5.3722820619473699E-2</v>
      </c>
      <c r="P76" s="4">
        <v>1.09360103160494E-2</v>
      </c>
      <c r="Q76" s="4">
        <v>3.5054140454206602</v>
      </c>
      <c r="R76" s="4">
        <v>0.713574673122223</v>
      </c>
    </row>
    <row r="77" spans="1:18" ht="15" hidden="1">
      <c r="A77" s="1">
        <v>202402</v>
      </c>
      <c r="B77" s="53" t="s">
        <v>193</v>
      </c>
      <c r="C77" s="33" t="s">
        <v>17</v>
      </c>
      <c r="D77" s="33" t="s">
        <v>31</v>
      </c>
      <c r="E77" s="53" t="s">
        <v>194</v>
      </c>
      <c r="F77" s="1">
        <v>44.1</v>
      </c>
      <c r="G77" s="1">
        <v>0</v>
      </c>
      <c r="H77" s="1">
        <v>10</v>
      </c>
      <c r="I77" s="1">
        <v>10</v>
      </c>
      <c r="J77" s="1">
        <v>2.5</v>
      </c>
      <c r="K77" s="1">
        <v>5</v>
      </c>
      <c r="L77" s="4">
        <v>71.599999999999994</v>
      </c>
      <c r="M77" s="5">
        <v>146754.85999999999</v>
      </c>
      <c r="N77" s="5">
        <v>0</v>
      </c>
      <c r="O77" s="4">
        <v>4.2309965138608199E-2</v>
      </c>
      <c r="P77" s="4">
        <v>1.0958340633896E-2</v>
      </c>
      <c r="Q77" s="4">
        <v>3.02939350392435</v>
      </c>
      <c r="R77" s="4">
        <v>0.78461718938695402</v>
      </c>
    </row>
    <row r="78" spans="1:18" ht="15" hidden="1">
      <c r="A78" s="1">
        <v>202402</v>
      </c>
      <c r="B78" s="53" t="s">
        <v>195</v>
      </c>
      <c r="C78" s="33" t="s">
        <v>17</v>
      </c>
      <c r="D78" s="33" t="s">
        <v>31</v>
      </c>
      <c r="E78" s="53" t="s">
        <v>196</v>
      </c>
      <c r="F78" s="1">
        <v>0</v>
      </c>
      <c r="G78" s="1">
        <v>0</v>
      </c>
      <c r="H78" s="1">
        <v>10</v>
      </c>
      <c r="I78" s="1">
        <v>10</v>
      </c>
      <c r="J78" s="1">
        <v>2.5</v>
      </c>
      <c r="K78" s="1">
        <v>5</v>
      </c>
      <c r="L78" s="4">
        <v>27.5</v>
      </c>
      <c r="M78" s="5">
        <v>110198.73</v>
      </c>
      <c r="N78" s="5">
        <v>0</v>
      </c>
      <c r="O78" s="4">
        <v>3.17706985964138E-2</v>
      </c>
      <c r="P78" s="4">
        <v>8.2286557376207697E-3</v>
      </c>
      <c r="Q78" s="4">
        <v>0.87369421140137904</v>
      </c>
      <c r="R78" s="4">
        <v>0.22628803278457099</v>
      </c>
    </row>
    <row r="79" spans="1:18" ht="15" hidden="1">
      <c r="A79" s="1">
        <v>202402</v>
      </c>
      <c r="B79" s="53" t="s">
        <v>197</v>
      </c>
      <c r="C79" s="33" t="s">
        <v>17</v>
      </c>
      <c r="D79" s="33" t="s">
        <v>33</v>
      </c>
      <c r="E79" s="53" t="s">
        <v>198</v>
      </c>
      <c r="F79" s="1">
        <v>45</v>
      </c>
      <c r="G79" s="1">
        <v>5</v>
      </c>
      <c r="H79" s="1">
        <v>2.5</v>
      </c>
      <c r="I79" s="1">
        <v>10</v>
      </c>
      <c r="J79" s="1">
        <v>2.5</v>
      </c>
      <c r="K79" s="1">
        <v>5</v>
      </c>
      <c r="L79" s="4">
        <v>70</v>
      </c>
      <c r="M79" s="5">
        <v>224986.34</v>
      </c>
      <c r="N79" s="5">
        <v>12101.879644000001</v>
      </c>
      <c r="O79" s="4">
        <v>0.103827977932409</v>
      </c>
      <c r="P79" s="4">
        <v>2.0335949524057598E-2</v>
      </c>
      <c r="Q79" s="4">
        <v>7.26795845526863</v>
      </c>
      <c r="R79" s="4">
        <v>1.4235164666840301</v>
      </c>
    </row>
    <row r="80" spans="1:18" ht="15" hidden="1">
      <c r="A80" s="1">
        <v>202402</v>
      </c>
      <c r="B80" s="53" t="s">
        <v>199</v>
      </c>
      <c r="C80" s="33" t="s">
        <v>17</v>
      </c>
      <c r="D80" s="33" t="s">
        <v>33</v>
      </c>
      <c r="E80" s="53" t="s">
        <v>200</v>
      </c>
      <c r="F80" s="1">
        <v>41.85</v>
      </c>
      <c r="G80" s="1">
        <v>2.5</v>
      </c>
      <c r="H80" s="1">
        <v>5</v>
      </c>
      <c r="I80" s="1">
        <v>10</v>
      </c>
      <c r="J80" s="1">
        <v>5</v>
      </c>
      <c r="K80" s="1">
        <v>5</v>
      </c>
      <c r="L80" s="4">
        <v>69.349999999999994</v>
      </c>
      <c r="M80" s="5">
        <v>199591.78</v>
      </c>
      <c r="N80" s="5">
        <v>7252.2990840000002</v>
      </c>
      <c r="O80" s="4">
        <v>8.7449880239358693E-2</v>
      </c>
      <c r="P80" s="4">
        <v>1.7022738646484299E-2</v>
      </c>
      <c r="Q80" s="4">
        <v>6.0646491945995296</v>
      </c>
      <c r="R80" s="4">
        <v>1.1805269251336901</v>
      </c>
    </row>
    <row r="81" spans="1:18" ht="15" hidden="1">
      <c r="A81" s="1">
        <v>202402</v>
      </c>
      <c r="B81" s="53" t="s">
        <v>201</v>
      </c>
      <c r="C81" s="33" t="s">
        <v>17</v>
      </c>
      <c r="D81" s="33" t="s">
        <v>33</v>
      </c>
      <c r="E81" s="53" t="s">
        <v>202</v>
      </c>
      <c r="F81" s="1">
        <v>36</v>
      </c>
      <c r="G81" s="1">
        <v>5</v>
      </c>
      <c r="H81" s="1">
        <v>10</v>
      </c>
      <c r="I81" s="1">
        <v>10</v>
      </c>
      <c r="J81" s="1">
        <v>5</v>
      </c>
      <c r="K81" s="1">
        <v>5</v>
      </c>
      <c r="L81" s="4">
        <v>71</v>
      </c>
      <c r="M81" s="5">
        <v>163036.99</v>
      </c>
      <c r="N81" s="5">
        <v>10451.719504000001</v>
      </c>
      <c r="O81" s="4">
        <v>7.7488762953255297E-2</v>
      </c>
      <c r="P81" s="4">
        <v>1.52279748313586E-2</v>
      </c>
      <c r="Q81" s="4">
        <v>5.5017021696811303</v>
      </c>
      <c r="R81" s="4">
        <v>1.08118621302646</v>
      </c>
    </row>
    <row r="82" spans="1:18" ht="15" hidden="1">
      <c r="A82" s="1">
        <v>202402</v>
      </c>
      <c r="B82" s="53" t="s">
        <v>203</v>
      </c>
      <c r="C82" s="33" t="s">
        <v>17</v>
      </c>
      <c r="D82" s="33" t="s">
        <v>33</v>
      </c>
      <c r="E82" s="53" t="s">
        <v>204</v>
      </c>
      <c r="F82" s="1">
        <v>41.4</v>
      </c>
      <c r="G82" s="1">
        <v>20</v>
      </c>
      <c r="H82" s="1">
        <v>10</v>
      </c>
      <c r="I82" s="1">
        <v>10</v>
      </c>
      <c r="J82" s="1">
        <v>7.5</v>
      </c>
      <c r="K82" s="1">
        <v>5</v>
      </c>
      <c r="L82" s="4">
        <v>93.9</v>
      </c>
      <c r="M82" s="5">
        <v>272360.11</v>
      </c>
      <c r="N82" s="5">
        <v>68568.255833999996</v>
      </c>
      <c r="O82" s="4">
        <v>0.19779851694939099</v>
      </c>
      <c r="P82" s="4">
        <v>4.0371998339849502E-2</v>
      </c>
      <c r="Q82" s="4">
        <v>18.573280741547801</v>
      </c>
      <c r="R82" s="4">
        <v>3.79093064411187</v>
      </c>
    </row>
    <row r="83" spans="1:18" ht="15" hidden="1">
      <c r="A83" s="1">
        <v>202402</v>
      </c>
      <c r="B83" s="53" t="s">
        <v>205</v>
      </c>
      <c r="C83" s="33" t="s">
        <v>17</v>
      </c>
      <c r="D83" s="33" t="s">
        <v>33</v>
      </c>
      <c r="E83" s="53" t="s">
        <v>206</v>
      </c>
      <c r="F83" s="1">
        <v>38.700000000000003</v>
      </c>
      <c r="G83" s="1">
        <v>0</v>
      </c>
      <c r="H83" s="1">
        <v>10</v>
      </c>
      <c r="I83" s="1">
        <v>7</v>
      </c>
      <c r="J83" s="1">
        <v>2.5</v>
      </c>
      <c r="K83" s="1">
        <v>5</v>
      </c>
      <c r="L83" s="4">
        <v>63.2</v>
      </c>
      <c r="M83" s="5">
        <v>96217.83</v>
      </c>
      <c r="N83" s="5">
        <v>0</v>
      </c>
      <c r="O83" s="4">
        <v>3.7481625914964602E-2</v>
      </c>
      <c r="P83" s="4">
        <v>7.1846871455861598E-3</v>
      </c>
      <c r="Q83" s="4">
        <v>2.3688387578257601</v>
      </c>
      <c r="R83" s="4">
        <v>0.45407222760104499</v>
      </c>
    </row>
    <row r="84" spans="1:18" ht="15" hidden="1">
      <c r="A84" s="1">
        <v>202402</v>
      </c>
      <c r="B84" s="53" t="s">
        <v>207</v>
      </c>
      <c r="C84" s="33" t="s">
        <v>17</v>
      </c>
      <c r="D84" s="33" t="s">
        <v>36</v>
      </c>
      <c r="E84" s="53" t="s">
        <v>208</v>
      </c>
      <c r="F84" s="1">
        <v>38.700000000000003</v>
      </c>
      <c r="G84" s="1">
        <v>10</v>
      </c>
      <c r="H84" s="1">
        <v>0</v>
      </c>
      <c r="I84" s="1">
        <v>7</v>
      </c>
      <c r="J84" s="1">
        <v>5</v>
      </c>
      <c r="K84" s="1">
        <v>5</v>
      </c>
      <c r="L84" s="4">
        <v>65.7</v>
      </c>
      <c r="M84" s="5">
        <v>137887.57</v>
      </c>
      <c r="N84" s="5">
        <v>20017.100597000001</v>
      </c>
      <c r="O84" s="4">
        <v>8.6580242403218294E-2</v>
      </c>
      <c r="P84" s="4">
        <v>1.6144897027821299E-2</v>
      </c>
      <c r="Q84" s="4">
        <v>5.6883219258914401</v>
      </c>
      <c r="R84" s="4">
        <v>1.0607197347278601</v>
      </c>
    </row>
    <row r="85" spans="1:18" ht="15" hidden="1">
      <c r="A85" s="1">
        <v>202402</v>
      </c>
      <c r="B85" s="53" t="s">
        <v>209</v>
      </c>
      <c r="C85" s="33" t="s">
        <v>17</v>
      </c>
      <c r="D85" s="33" t="s">
        <v>36</v>
      </c>
      <c r="E85" s="53" t="s">
        <v>210</v>
      </c>
      <c r="F85" s="1">
        <v>45</v>
      </c>
      <c r="G85" s="1">
        <v>2.5</v>
      </c>
      <c r="H85" s="1">
        <v>5</v>
      </c>
      <c r="I85" s="1">
        <v>7</v>
      </c>
      <c r="J85" s="1">
        <v>7.5</v>
      </c>
      <c r="K85" s="1">
        <v>5</v>
      </c>
      <c r="L85" s="4">
        <v>72</v>
      </c>
      <c r="M85" s="5">
        <v>190498.71</v>
      </c>
      <c r="N85" s="5">
        <v>6207.8352199999899</v>
      </c>
      <c r="O85" s="4">
        <v>8.6215195546987103E-2</v>
      </c>
      <c r="P85" s="4">
        <v>1.6038573350064901E-2</v>
      </c>
      <c r="Q85" s="4">
        <v>6.2074940793830704</v>
      </c>
      <c r="R85" s="4">
        <v>1.1547772812046699</v>
      </c>
    </row>
    <row r="86" spans="1:18" ht="15" hidden="1">
      <c r="A86" s="1">
        <v>202402</v>
      </c>
      <c r="B86" s="53" t="s">
        <v>211</v>
      </c>
      <c r="C86" s="33" t="s">
        <v>17</v>
      </c>
      <c r="D86" s="33" t="s">
        <v>30</v>
      </c>
      <c r="E86" s="53" t="s">
        <v>212</v>
      </c>
      <c r="F86" s="1">
        <v>45</v>
      </c>
      <c r="G86" s="1">
        <v>20</v>
      </c>
      <c r="H86" s="1">
        <v>10</v>
      </c>
      <c r="I86" s="1">
        <v>7</v>
      </c>
      <c r="J86" s="1">
        <v>2.5</v>
      </c>
      <c r="K86" s="1">
        <v>5</v>
      </c>
      <c r="L86" s="4">
        <v>89.5</v>
      </c>
      <c r="M86" s="5">
        <v>437259.82</v>
      </c>
      <c r="N86" s="5">
        <v>128311.540121572</v>
      </c>
      <c r="O86" s="4">
        <v>0.31344839772789901</v>
      </c>
      <c r="P86" s="4">
        <v>7.01412951341467E-2</v>
      </c>
      <c r="Q86" s="4">
        <v>28.053631596647001</v>
      </c>
      <c r="R86" s="4">
        <v>6.2776459145061301</v>
      </c>
    </row>
    <row r="87" spans="1:18" ht="15" hidden="1">
      <c r="A87" s="1">
        <v>202402</v>
      </c>
      <c r="B87" s="53" t="s">
        <v>213</v>
      </c>
      <c r="C87" s="33" t="s">
        <v>17</v>
      </c>
      <c r="D87" s="33" t="s">
        <v>30</v>
      </c>
      <c r="E87" s="53" t="s">
        <v>214</v>
      </c>
      <c r="F87" s="1">
        <v>45</v>
      </c>
      <c r="G87" s="1">
        <v>20</v>
      </c>
      <c r="H87" s="1">
        <v>10</v>
      </c>
      <c r="I87" s="1">
        <v>10</v>
      </c>
      <c r="J87" s="1">
        <v>2.5</v>
      </c>
      <c r="K87" s="1">
        <v>5</v>
      </c>
      <c r="L87" s="4">
        <v>92.5</v>
      </c>
      <c r="M87" s="5">
        <v>180005.92</v>
      </c>
      <c r="N87" s="5">
        <v>36300.783116612802</v>
      </c>
      <c r="O87" s="4">
        <v>0.114306725350662</v>
      </c>
      <c r="P87" s="4">
        <v>2.4047758238477698E-2</v>
      </c>
      <c r="Q87" s="4">
        <v>10.5733720949362</v>
      </c>
      <c r="R87" s="4">
        <v>2.2244176370591902</v>
      </c>
    </row>
    <row r="88" spans="1:18" ht="15" hidden="1">
      <c r="A88" s="1">
        <v>202402</v>
      </c>
      <c r="B88" s="53" t="s">
        <v>215</v>
      </c>
      <c r="C88" s="33" t="s">
        <v>17</v>
      </c>
      <c r="D88" s="33" t="s">
        <v>30</v>
      </c>
      <c r="E88" s="53" t="s">
        <v>216</v>
      </c>
      <c r="F88" s="1">
        <v>39.6</v>
      </c>
      <c r="G88" s="1">
        <v>2.5</v>
      </c>
      <c r="H88" s="1">
        <v>10</v>
      </c>
      <c r="I88" s="1">
        <v>7</v>
      </c>
      <c r="J88" s="1">
        <v>2.5</v>
      </c>
      <c r="K88" s="1">
        <v>5</v>
      </c>
      <c r="L88" s="4">
        <v>66.599999999999994</v>
      </c>
      <c r="M88" s="5">
        <v>108983.19</v>
      </c>
      <c r="N88" s="5">
        <v>793.63103088946798</v>
      </c>
      <c r="O88" s="4">
        <v>5.0318278273873099E-2</v>
      </c>
      <c r="P88" s="4">
        <v>8.3697767575859807E-3</v>
      </c>
      <c r="Q88" s="4">
        <v>3.3511973330399498</v>
      </c>
      <c r="R88" s="4">
        <v>0.55742713205522598</v>
      </c>
    </row>
    <row r="89" spans="1:18" ht="15" hidden="1">
      <c r="A89" s="1">
        <v>202402</v>
      </c>
      <c r="B89" s="53" t="s">
        <v>217</v>
      </c>
      <c r="C89" s="33" t="s">
        <v>17</v>
      </c>
      <c r="D89" s="33" t="s">
        <v>36</v>
      </c>
      <c r="E89" s="53" t="s">
        <v>218</v>
      </c>
      <c r="F89" s="1">
        <v>45</v>
      </c>
      <c r="G89" s="1">
        <v>10</v>
      </c>
      <c r="H89" s="1">
        <v>10</v>
      </c>
      <c r="I89" s="1">
        <v>3</v>
      </c>
      <c r="J89" s="1">
        <v>5</v>
      </c>
      <c r="K89" s="1">
        <v>5</v>
      </c>
      <c r="L89" s="4">
        <v>78</v>
      </c>
      <c r="M89" s="5">
        <v>112242.97</v>
      </c>
      <c r="N89" s="5">
        <v>16194.104237</v>
      </c>
      <c r="O89" s="4">
        <v>7.0321870867327302E-2</v>
      </c>
      <c r="P89" s="4">
        <v>1.3112967379302501E-2</v>
      </c>
      <c r="Q89" s="4">
        <v>5.4851059276515297</v>
      </c>
      <c r="R89" s="4">
        <v>1.0228114555855901</v>
      </c>
    </row>
    <row r="90" spans="1:18" ht="15" hidden="1">
      <c r="A90" s="1">
        <v>202402</v>
      </c>
      <c r="B90" s="53" t="s">
        <v>219</v>
      </c>
      <c r="C90" s="33" t="s">
        <v>17</v>
      </c>
      <c r="D90" s="33" t="s">
        <v>36</v>
      </c>
      <c r="E90" s="53" t="s">
        <v>220</v>
      </c>
      <c r="F90" s="1">
        <v>45</v>
      </c>
      <c r="G90" s="1">
        <v>2.5</v>
      </c>
      <c r="H90" s="1">
        <v>10</v>
      </c>
      <c r="I90" s="1">
        <v>10</v>
      </c>
      <c r="J90" s="1">
        <v>5</v>
      </c>
      <c r="K90" s="1">
        <v>5</v>
      </c>
      <c r="L90" s="4">
        <v>77.5</v>
      </c>
      <c r="M90" s="5">
        <v>139151.69</v>
      </c>
      <c r="N90" s="5">
        <v>377.609597000002</v>
      </c>
      <c r="O90" s="4">
        <v>5.65029728303829E-2</v>
      </c>
      <c r="P90" s="4">
        <v>1.05009355546501E-2</v>
      </c>
      <c r="Q90" s="4">
        <v>4.3789803943546701</v>
      </c>
      <c r="R90" s="4">
        <v>0.81382250548538304</v>
      </c>
    </row>
    <row r="91" spans="1:18" ht="15" hidden="1">
      <c r="A91" s="1">
        <v>202402</v>
      </c>
      <c r="B91" s="53" t="s">
        <v>221</v>
      </c>
      <c r="C91" s="33" t="s">
        <v>17</v>
      </c>
      <c r="D91" s="33" t="s">
        <v>33</v>
      </c>
      <c r="E91" s="53" t="s">
        <v>222</v>
      </c>
      <c r="F91" s="1">
        <v>44.1</v>
      </c>
      <c r="G91" s="1">
        <v>20</v>
      </c>
      <c r="H91" s="1">
        <v>10</v>
      </c>
      <c r="I91" s="1">
        <v>10</v>
      </c>
      <c r="J91" s="1">
        <v>2.5</v>
      </c>
      <c r="K91" s="1">
        <v>5</v>
      </c>
      <c r="L91" s="4">
        <v>91.6</v>
      </c>
      <c r="M91" s="5">
        <v>169090.81</v>
      </c>
      <c r="N91" s="5">
        <v>36394.146804000004</v>
      </c>
      <c r="O91" s="4">
        <v>0.114541496310098</v>
      </c>
      <c r="P91" s="4">
        <v>2.3259994850075998E-2</v>
      </c>
      <c r="Q91" s="4">
        <v>10.492001062005</v>
      </c>
      <c r="R91" s="4">
        <v>2.1306155282669601</v>
      </c>
    </row>
    <row r="92" spans="1:18" ht="15" hidden="1">
      <c r="A92" s="1">
        <v>202402</v>
      </c>
      <c r="B92" s="53" t="s">
        <v>223</v>
      </c>
      <c r="C92" s="33" t="s">
        <v>17</v>
      </c>
      <c r="D92" s="33" t="s">
        <v>36</v>
      </c>
      <c r="E92" s="53" t="s">
        <v>224</v>
      </c>
      <c r="F92" s="1">
        <v>43.2</v>
      </c>
      <c r="G92" s="1">
        <v>20</v>
      </c>
      <c r="H92" s="1">
        <v>10</v>
      </c>
      <c r="I92" s="1">
        <v>10</v>
      </c>
      <c r="J92" s="1">
        <v>2.5</v>
      </c>
      <c r="K92" s="1">
        <v>5</v>
      </c>
      <c r="L92" s="4">
        <v>90.7</v>
      </c>
      <c r="M92" s="5">
        <v>276058.92</v>
      </c>
      <c r="N92" s="5">
        <v>65151.287057000001</v>
      </c>
      <c r="O92" s="4">
        <v>0.21239018158322301</v>
      </c>
      <c r="P92" s="4">
        <v>3.9649807117609501E-2</v>
      </c>
      <c r="Q92" s="4">
        <v>19.263789469598301</v>
      </c>
      <c r="R92" s="4">
        <v>3.59623750556718</v>
      </c>
    </row>
    <row r="93" spans="1:18" ht="15" hidden="1">
      <c r="A93" s="1">
        <v>202402</v>
      </c>
      <c r="B93" s="53" t="s">
        <v>225</v>
      </c>
      <c r="C93" s="33" t="s">
        <v>17</v>
      </c>
      <c r="D93" s="33" t="s">
        <v>36</v>
      </c>
      <c r="E93" s="53" t="s">
        <v>226</v>
      </c>
      <c r="F93" s="1">
        <v>45</v>
      </c>
      <c r="G93" s="1">
        <v>2.5</v>
      </c>
      <c r="H93" s="1">
        <v>2.5</v>
      </c>
      <c r="I93" s="1">
        <v>10</v>
      </c>
      <c r="J93" s="1">
        <v>2.5</v>
      </c>
      <c r="K93" s="1">
        <v>5</v>
      </c>
      <c r="L93" s="4">
        <v>67.5</v>
      </c>
      <c r="M93" s="5">
        <v>144128.62</v>
      </c>
      <c r="N93" s="5">
        <v>4321.6232369999998</v>
      </c>
      <c r="O93" s="4">
        <v>6.4644980317467696E-2</v>
      </c>
      <c r="P93" s="4">
        <v>1.20249477941211E-2</v>
      </c>
      <c r="Q93" s="4">
        <v>4.3635361714290699</v>
      </c>
      <c r="R93" s="4">
        <v>0.811683976103174</v>
      </c>
    </row>
    <row r="94" spans="1:18" ht="15" hidden="1">
      <c r="A94" s="1">
        <v>202402</v>
      </c>
      <c r="B94" s="53" t="s">
        <v>227</v>
      </c>
      <c r="C94" s="33" t="s">
        <v>17</v>
      </c>
      <c r="D94" s="33" t="s">
        <v>33</v>
      </c>
      <c r="E94" s="53" t="s">
        <v>228</v>
      </c>
      <c r="F94" s="1">
        <v>45</v>
      </c>
      <c r="G94" s="1">
        <v>5</v>
      </c>
      <c r="H94" s="1">
        <v>10</v>
      </c>
      <c r="I94" s="1">
        <v>10</v>
      </c>
      <c r="J94" s="1">
        <v>7.5</v>
      </c>
      <c r="K94" s="1">
        <v>5</v>
      </c>
      <c r="L94" s="4">
        <v>82.5</v>
      </c>
      <c r="M94" s="5">
        <v>103104.41</v>
      </c>
      <c r="N94" s="5">
        <v>8486.8164240000006</v>
      </c>
      <c r="O94" s="4">
        <v>5.15142542107467E-2</v>
      </c>
      <c r="P94" s="4">
        <v>1.01786314826748E-2</v>
      </c>
      <c r="Q94" s="4">
        <v>4.2499259723865999</v>
      </c>
      <c r="R94" s="4">
        <v>0.83973709732067103</v>
      </c>
    </row>
    <row r="95" spans="1:18" ht="15" hidden="1">
      <c r="A95" s="1">
        <v>202402</v>
      </c>
      <c r="B95" s="53" t="s">
        <v>229</v>
      </c>
      <c r="C95" s="33" t="s">
        <v>17</v>
      </c>
      <c r="D95" s="33" t="s">
        <v>36</v>
      </c>
      <c r="E95" s="53" t="s">
        <v>230</v>
      </c>
      <c r="F95" s="1">
        <v>39.15</v>
      </c>
      <c r="G95" s="1">
        <v>0</v>
      </c>
      <c r="H95" s="1">
        <v>10</v>
      </c>
      <c r="I95" s="1">
        <v>7</v>
      </c>
      <c r="J95" s="1">
        <v>7.5</v>
      </c>
      <c r="K95" s="1">
        <v>5</v>
      </c>
      <c r="L95" s="4">
        <v>68.650000000000006</v>
      </c>
      <c r="M95" s="5">
        <v>80771.199999999997</v>
      </c>
      <c r="N95" s="5">
        <v>0</v>
      </c>
      <c r="O95" s="4">
        <v>3.2456050614544797E-2</v>
      </c>
      <c r="P95" s="4">
        <v>6.0312709439983101E-3</v>
      </c>
      <c r="Q95" s="4">
        <v>2.2281078746884999</v>
      </c>
      <c r="R95" s="4">
        <v>0.41404675030548399</v>
      </c>
    </row>
    <row r="96" spans="1:18" ht="15" hidden="1">
      <c r="A96" s="1">
        <v>202402</v>
      </c>
      <c r="B96" s="53" t="s">
        <v>231</v>
      </c>
      <c r="C96" s="33" t="s">
        <v>18</v>
      </c>
      <c r="D96" s="33" t="s">
        <v>26</v>
      </c>
      <c r="E96" s="53" t="s">
        <v>232</v>
      </c>
      <c r="F96" s="1">
        <v>45</v>
      </c>
      <c r="G96" s="1">
        <v>5</v>
      </c>
      <c r="H96" s="1">
        <v>10</v>
      </c>
      <c r="I96" s="1">
        <v>7</v>
      </c>
      <c r="J96" s="1">
        <v>5</v>
      </c>
      <c r="K96" s="1">
        <v>5</v>
      </c>
      <c r="L96" s="4">
        <v>77</v>
      </c>
      <c r="M96" s="5">
        <v>184243.24</v>
      </c>
      <c r="N96" s="5">
        <v>15986.378178999999</v>
      </c>
      <c r="O96" s="4">
        <v>8.9556139555717604E-2</v>
      </c>
      <c r="P96" s="4">
        <v>1.89825661095703E-2</v>
      </c>
      <c r="Q96" s="4">
        <v>6.8958227457902597</v>
      </c>
      <c r="R96" s="4">
        <v>1.46165759043691</v>
      </c>
    </row>
    <row r="97" spans="1:18" ht="15" hidden="1">
      <c r="A97" s="1">
        <v>202402</v>
      </c>
      <c r="B97" s="53" t="s">
        <v>233</v>
      </c>
      <c r="C97" s="33" t="s">
        <v>18</v>
      </c>
      <c r="D97" s="33" t="s">
        <v>26</v>
      </c>
      <c r="E97" s="53" t="s">
        <v>234</v>
      </c>
      <c r="F97" s="1">
        <v>45</v>
      </c>
      <c r="G97" s="1">
        <v>10</v>
      </c>
      <c r="H97" s="1">
        <v>10</v>
      </c>
      <c r="I97" s="1">
        <v>10</v>
      </c>
      <c r="J97" s="1">
        <v>2.5</v>
      </c>
      <c r="K97" s="1">
        <v>5</v>
      </c>
      <c r="L97" s="4">
        <v>82.5</v>
      </c>
      <c r="M97" s="5">
        <v>145665.49</v>
      </c>
      <c r="N97" s="5">
        <v>16075.924539</v>
      </c>
      <c r="O97" s="4">
        <v>7.4904253265970902E-2</v>
      </c>
      <c r="P97" s="4">
        <v>1.5739406167940801E-2</v>
      </c>
      <c r="Q97" s="4">
        <v>6.1796008944425997</v>
      </c>
      <c r="R97" s="4">
        <v>1.2985010088551201</v>
      </c>
    </row>
    <row r="98" spans="1:18" ht="15" hidden="1">
      <c r="A98" s="1">
        <v>202402</v>
      </c>
      <c r="B98" s="53" t="s">
        <v>235</v>
      </c>
      <c r="C98" s="33" t="s">
        <v>18</v>
      </c>
      <c r="D98" s="33" t="s">
        <v>26</v>
      </c>
      <c r="E98" s="53" t="s">
        <v>236</v>
      </c>
      <c r="F98" s="1">
        <v>45</v>
      </c>
      <c r="G98" s="1">
        <v>15</v>
      </c>
      <c r="H98" s="1">
        <v>10</v>
      </c>
      <c r="I98" s="1">
        <v>10</v>
      </c>
      <c r="J98" s="1">
        <v>10</v>
      </c>
      <c r="K98" s="1">
        <v>5</v>
      </c>
      <c r="L98" s="4">
        <v>95</v>
      </c>
      <c r="M98" s="5">
        <v>181571.36</v>
      </c>
      <c r="N98" s="5">
        <v>27491.821328999999</v>
      </c>
      <c r="O98" s="4">
        <v>0.10225878272519601</v>
      </c>
      <c r="P98" s="4">
        <v>2.1205454194989901E-2</v>
      </c>
      <c r="Q98" s="4">
        <v>9.7145843588936192</v>
      </c>
      <c r="R98" s="4">
        <v>2.01451814852404</v>
      </c>
    </row>
    <row r="99" spans="1:18" ht="15" hidden="1">
      <c r="A99" s="1">
        <v>202402</v>
      </c>
      <c r="B99" s="53" t="s">
        <v>237</v>
      </c>
      <c r="C99" s="33" t="s">
        <v>18</v>
      </c>
      <c r="D99" s="33" t="s">
        <v>26</v>
      </c>
      <c r="E99" s="53" t="s">
        <v>238</v>
      </c>
      <c r="F99" s="1">
        <v>45</v>
      </c>
      <c r="G99" s="1">
        <v>20</v>
      </c>
      <c r="H99" s="1">
        <v>10</v>
      </c>
      <c r="I99" s="1">
        <v>10</v>
      </c>
      <c r="J99" s="1">
        <v>5</v>
      </c>
      <c r="K99" s="1">
        <v>5</v>
      </c>
      <c r="L99" s="4">
        <v>95</v>
      </c>
      <c r="M99" s="5">
        <v>179731.94</v>
      </c>
      <c r="N99" s="5">
        <v>38469.594148999997</v>
      </c>
      <c r="O99" s="4">
        <v>0.114650443341812</v>
      </c>
      <c r="P99" s="4">
        <v>2.3386427128959799E-2</v>
      </c>
      <c r="Q99" s="4">
        <v>10.8917921174721</v>
      </c>
      <c r="R99" s="4">
        <v>2.22171057725118</v>
      </c>
    </row>
    <row r="100" spans="1:18" ht="15" hidden="1">
      <c r="A100" s="1">
        <v>202402</v>
      </c>
      <c r="B100" s="53" t="s">
        <v>239</v>
      </c>
      <c r="C100" s="33" t="s">
        <v>18</v>
      </c>
      <c r="D100" s="33" t="s">
        <v>26</v>
      </c>
      <c r="E100" s="53" t="s">
        <v>240</v>
      </c>
      <c r="F100" s="1">
        <v>45</v>
      </c>
      <c r="G100" s="1">
        <v>5</v>
      </c>
      <c r="H100" s="1">
        <v>10</v>
      </c>
      <c r="I100" s="1">
        <v>4</v>
      </c>
      <c r="J100" s="1">
        <v>5</v>
      </c>
      <c r="K100" s="1">
        <v>5</v>
      </c>
      <c r="L100" s="4">
        <v>74</v>
      </c>
      <c r="M100" s="5">
        <v>143465.04999999999</v>
      </c>
      <c r="N100" s="5">
        <v>13552.519609000001</v>
      </c>
      <c r="O100" s="4">
        <v>7.1052264155387804E-2</v>
      </c>
      <c r="P100" s="4">
        <v>1.50162485312964E-2</v>
      </c>
      <c r="Q100" s="4">
        <v>5.2578675474986998</v>
      </c>
      <c r="R100" s="4">
        <v>1.1112023913159299</v>
      </c>
    </row>
    <row r="101" spans="1:18" ht="15" hidden="1">
      <c r="A101" s="1">
        <v>202402</v>
      </c>
      <c r="B101" s="53" t="s">
        <v>241</v>
      </c>
      <c r="C101" s="33" t="s">
        <v>18</v>
      </c>
      <c r="D101" s="33" t="s">
        <v>26</v>
      </c>
      <c r="E101" s="53" t="s">
        <v>242</v>
      </c>
      <c r="F101" s="1">
        <v>42.75</v>
      </c>
      <c r="G101" s="1">
        <v>10</v>
      </c>
      <c r="H101" s="1">
        <v>10</v>
      </c>
      <c r="I101" s="1">
        <v>10</v>
      </c>
      <c r="J101" s="1">
        <v>5</v>
      </c>
      <c r="K101" s="1">
        <v>5</v>
      </c>
      <c r="L101" s="4">
        <v>82.75</v>
      </c>
      <c r="M101" s="5">
        <v>112410.17</v>
      </c>
      <c r="N101" s="5">
        <v>13928.796299</v>
      </c>
      <c r="O101" s="4">
        <v>5.9620445567406699E-2</v>
      </c>
      <c r="P101" s="4">
        <v>1.24702668819042E-2</v>
      </c>
      <c r="Q101" s="4">
        <v>4.9335918707028998</v>
      </c>
      <c r="R101" s="4">
        <v>1.0319145844775699</v>
      </c>
    </row>
    <row r="102" spans="1:18" ht="15" hidden="1">
      <c r="A102" s="1">
        <v>202402</v>
      </c>
      <c r="B102" s="53" t="s">
        <v>243</v>
      </c>
      <c r="C102" s="33" t="s">
        <v>18</v>
      </c>
      <c r="D102" s="33" t="s">
        <v>26</v>
      </c>
      <c r="E102" s="53" t="s">
        <v>244</v>
      </c>
      <c r="F102" s="1">
        <v>45</v>
      </c>
      <c r="G102" s="1">
        <v>5</v>
      </c>
      <c r="H102" s="1">
        <v>10</v>
      </c>
      <c r="I102" s="1">
        <v>10</v>
      </c>
      <c r="J102" s="1">
        <v>2.5</v>
      </c>
      <c r="K102" s="1">
        <v>5</v>
      </c>
      <c r="L102" s="4">
        <v>77.5</v>
      </c>
      <c r="M102" s="5">
        <v>115612.44</v>
      </c>
      <c r="N102" s="5">
        <v>10509.688399000001</v>
      </c>
      <c r="O102" s="4">
        <v>5.6766890794432097E-2</v>
      </c>
      <c r="P102" s="4">
        <v>1.2013332073260699E-2</v>
      </c>
      <c r="Q102" s="4">
        <v>4.3994340365684899</v>
      </c>
      <c r="R102" s="4">
        <v>0.93103323567770402</v>
      </c>
    </row>
    <row r="103" spans="1:18" ht="15" hidden="1">
      <c r="A103" s="1">
        <v>202402</v>
      </c>
      <c r="B103" s="53" t="s">
        <v>245</v>
      </c>
      <c r="C103" s="33" t="s">
        <v>18</v>
      </c>
      <c r="D103" s="33" t="s">
        <v>26</v>
      </c>
      <c r="E103" s="53" t="s">
        <v>246</v>
      </c>
      <c r="F103" s="1">
        <v>0</v>
      </c>
      <c r="G103" s="1">
        <v>15</v>
      </c>
      <c r="H103" s="1">
        <v>10</v>
      </c>
      <c r="I103" s="1">
        <v>10</v>
      </c>
      <c r="J103" s="1">
        <v>5</v>
      </c>
      <c r="K103" s="1">
        <v>5</v>
      </c>
      <c r="L103" s="4">
        <v>45</v>
      </c>
      <c r="M103" s="5">
        <v>193891.49</v>
      </c>
      <c r="N103" s="5">
        <v>37480.559418999997</v>
      </c>
      <c r="O103" s="4">
        <v>0.118887650319766</v>
      </c>
      <c r="P103" s="4">
        <v>2.4373282723918199E-2</v>
      </c>
      <c r="Q103" s="4">
        <v>5.3499442643894701</v>
      </c>
      <c r="R103" s="4">
        <v>1.0967977225763199</v>
      </c>
    </row>
    <row r="104" spans="1:18" ht="15" hidden="1">
      <c r="A104" s="1">
        <v>202402</v>
      </c>
      <c r="B104" s="53" t="s">
        <v>247</v>
      </c>
      <c r="C104" s="33" t="s">
        <v>16</v>
      </c>
      <c r="D104" s="33" t="s">
        <v>34</v>
      </c>
      <c r="E104" s="53" t="s">
        <v>248</v>
      </c>
      <c r="F104" s="1">
        <v>45</v>
      </c>
      <c r="G104" s="1">
        <v>0</v>
      </c>
      <c r="H104" s="1">
        <v>7.5</v>
      </c>
      <c r="I104" s="1">
        <v>10</v>
      </c>
      <c r="J104" s="1">
        <v>2.5</v>
      </c>
      <c r="K104" s="1">
        <v>5</v>
      </c>
      <c r="L104" s="4">
        <v>70</v>
      </c>
      <c r="M104" s="5">
        <v>77632.55</v>
      </c>
      <c r="N104" s="5">
        <v>0</v>
      </c>
      <c r="O104" s="4">
        <v>2.96958151893633E-2</v>
      </c>
      <c r="P104" s="4">
        <v>1.0747090672947501E-2</v>
      </c>
      <c r="Q104" s="4">
        <v>2.0787070632554299</v>
      </c>
      <c r="R104" s="4">
        <v>0.75229634710632498</v>
      </c>
    </row>
    <row r="105" spans="1:18" ht="15" hidden="1">
      <c r="A105" s="1">
        <v>202402</v>
      </c>
      <c r="B105" s="53" t="s">
        <v>249</v>
      </c>
      <c r="C105" s="33" t="s">
        <v>16</v>
      </c>
      <c r="D105" s="33" t="s">
        <v>34</v>
      </c>
      <c r="E105" s="53" t="s">
        <v>250</v>
      </c>
      <c r="F105" s="1">
        <v>45</v>
      </c>
      <c r="G105" s="1">
        <v>10</v>
      </c>
      <c r="H105" s="1">
        <v>10</v>
      </c>
      <c r="I105" s="1">
        <v>6</v>
      </c>
      <c r="J105" s="1">
        <v>2.5</v>
      </c>
      <c r="K105" s="1">
        <v>5</v>
      </c>
      <c r="L105" s="4">
        <v>78.5</v>
      </c>
      <c r="M105" s="5">
        <v>142099.54</v>
      </c>
      <c r="N105" s="5">
        <v>17750.242596991</v>
      </c>
      <c r="O105" s="4">
        <v>7.3845941728788E-2</v>
      </c>
      <c r="P105" s="4">
        <v>2.7894648045831E-2</v>
      </c>
      <c r="Q105" s="4">
        <v>5.7969064257098601</v>
      </c>
      <c r="R105" s="4">
        <v>2.1897298715977298</v>
      </c>
    </row>
    <row r="106" spans="1:18" ht="15" hidden="1">
      <c r="A106" s="1">
        <v>202402</v>
      </c>
      <c r="B106" s="53" t="s">
        <v>251</v>
      </c>
      <c r="C106" s="33" t="s">
        <v>16</v>
      </c>
      <c r="D106" s="33" t="s">
        <v>34</v>
      </c>
      <c r="E106" s="53" t="s">
        <v>252</v>
      </c>
      <c r="F106" s="1">
        <v>45</v>
      </c>
      <c r="G106" s="1">
        <v>5</v>
      </c>
      <c r="H106" s="1">
        <v>10</v>
      </c>
      <c r="I106" s="1">
        <v>10</v>
      </c>
      <c r="J106" s="1">
        <v>2.5</v>
      </c>
      <c r="K106" s="1">
        <v>5</v>
      </c>
      <c r="L106" s="4">
        <v>77.5</v>
      </c>
      <c r="M106" s="5">
        <v>143949.54</v>
      </c>
      <c r="N106" s="5">
        <v>10041.072014322601</v>
      </c>
      <c r="O106" s="4">
        <v>6.6088668003182402E-2</v>
      </c>
      <c r="P106" s="4">
        <v>2.45793733780388E-2</v>
      </c>
      <c r="Q106" s="4">
        <v>5.1218717702466403</v>
      </c>
      <c r="R106" s="4">
        <v>1.9049014367980099</v>
      </c>
    </row>
    <row r="107" spans="1:18" ht="15" hidden="1">
      <c r="A107" s="1">
        <v>202402</v>
      </c>
      <c r="B107" s="53" t="s">
        <v>253</v>
      </c>
      <c r="C107" s="33" t="s">
        <v>16</v>
      </c>
      <c r="D107" s="33" t="s">
        <v>34</v>
      </c>
      <c r="E107" s="53" t="s">
        <v>254</v>
      </c>
      <c r="F107" s="1">
        <v>45</v>
      </c>
      <c r="G107" s="1">
        <v>10</v>
      </c>
      <c r="H107" s="1">
        <v>10</v>
      </c>
      <c r="I107" s="1">
        <v>7</v>
      </c>
      <c r="J107" s="1">
        <v>2.5</v>
      </c>
      <c r="K107" s="1">
        <v>5</v>
      </c>
      <c r="L107" s="4">
        <v>79.5</v>
      </c>
      <c r="M107" s="5">
        <v>167162.42000000001</v>
      </c>
      <c r="N107" s="5">
        <v>23021.015559623502</v>
      </c>
      <c r="O107" s="4">
        <v>8.9220421753626794E-2</v>
      </c>
      <c r="P107" s="4">
        <v>3.3805995689177699E-2</v>
      </c>
      <c r="Q107" s="4">
        <v>7.0930235294133297</v>
      </c>
      <c r="R107" s="4">
        <v>2.6875766572896298</v>
      </c>
    </row>
    <row r="108" spans="1:18" ht="15" hidden="1">
      <c r="A108" s="1">
        <v>202402</v>
      </c>
      <c r="B108" s="53" t="s">
        <v>255</v>
      </c>
      <c r="C108" s="33" t="s">
        <v>16</v>
      </c>
      <c r="D108" s="33" t="s">
        <v>34</v>
      </c>
      <c r="E108" s="53" t="s">
        <v>256</v>
      </c>
      <c r="F108" s="1">
        <v>40.5</v>
      </c>
      <c r="G108" s="1">
        <v>5</v>
      </c>
      <c r="H108" s="1">
        <v>10</v>
      </c>
      <c r="I108" s="1">
        <v>0</v>
      </c>
      <c r="J108" s="1">
        <v>7.5</v>
      </c>
      <c r="K108" s="1">
        <v>5</v>
      </c>
      <c r="L108" s="4">
        <v>68</v>
      </c>
      <c r="M108" s="5">
        <v>129921.06</v>
      </c>
      <c r="N108" s="5">
        <v>7891.42096815898</v>
      </c>
      <c r="O108" s="4">
        <v>5.8362137884727203E-2</v>
      </c>
      <c r="P108" s="4">
        <v>2.16414799434386E-2</v>
      </c>
      <c r="Q108" s="4">
        <v>3.9686253761614498</v>
      </c>
      <c r="R108" s="4">
        <v>1.47162063615382</v>
      </c>
    </row>
    <row r="109" spans="1:18" ht="15" hidden="1">
      <c r="A109" s="1">
        <v>202402</v>
      </c>
      <c r="B109" s="53" t="s">
        <v>257</v>
      </c>
      <c r="C109" s="33" t="s">
        <v>18</v>
      </c>
      <c r="D109" s="33" t="s">
        <v>35</v>
      </c>
      <c r="E109" s="53" t="s">
        <v>258</v>
      </c>
      <c r="F109" s="1">
        <v>45</v>
      </c>
      <c r="G109" s="1">
        <v>2.5</v>
      </c>
      <c r="H109" s="1">
        <v>5</v>
      </c>
      <c r="I109" s="1">
        <v>7</v>
      </c>
      <c r="J109" s="1">
        <v>2.5</v>
      </c>
      <c r="K109" s="1">
        <v>5</v>
      </c>
      <c r="L109" s="4">
        <v>67</v>
      </c>
      <c r="M109" s="5">
        <v>148697.71</v>
      </c>
      <c r="N109" s="5">
        <v>1758.7304533603101</v>
      </c>
      <c r="O109" s="4">
        <v>2.3453463887559398E-2</v>
      </c>
      <c r="P109" s="4">
        <v>1.2948533809087399E-2</v>
      </c>
      <c r="Q109" s="4">
        <v>1.57138208046648</v>
      </c>
      <c r="R109" s="4">
        <v>0.86755176520885602</v>
      </c>
    </row>
    <row r="110" spans="1:18" ht="15" hidden="1">
      <c r="A110" s="1">
        <v>202402</v>
      </c>
      <c r="B110" s="53" t="s">
        <v>259</v>
      </c>
      <c r="C110" s="33" t="s">
        <v>18</v>
      </c>
      <c r="D110" s="33" t="s">
        <v>35</v>
      </c>
      <c r="E110" s="53" t="s">
        <v>260</v>
      </c>
      <c r="F110" s="1">
        <v>45</v>
      </c>
      <c r="G110" s="1">
        <v>0</v>
      </c>
      <c r="H110" s="1">
        <v>10</v>
      </c>
      <c r="I110" s="1">
        <v>7</v>
      </c>
      <c r="J110" s="1">
        <v>2.5</v>
      </c>
      <c r="K110" s="1">
        <v>5</v>
      </c>
      <c r="L110" s="4">
        <v>69.5</v>
      </c>
      <c r="M110" s="5">
        <v>90818.73</v>
      </c>
      <c r="N110" s="5">
        <v>0</v>
      </c>
      <c r="O110" s="4">
        <v>1.39523683266056E-2</v>
      </c>
      <c r="P110" s="4">
        <v>7.6798307919256096E-3</v>
      </c>
      <c r="Q110" s="4">
        <v>0.96968959869908899</v>
      </c>
      <c r="R110" s="4">
        <v>0.53374824003883004</v>
      </c>
    </row>
    <row r="111" spans="1:18" ht="15" hidden="1">
      <c r="A111" s="1">
        <v>202402</v>
      </c>
      <c r="B111" s="53" t="s">
        <v>261</v>
      </c>
      <c r="C111" s="33" t="s">
        <v>18</v>
      </c>
      <c r="D111" s="33" t="s">
        <v>35</v>
      </c>
      <c r="E111" s="53" t="s">
        <v>262</v>
      </c>
      <c r="F111" s="1">
        <v>42.75</v>
      </c>
      <c r="G111" s="1">
        <v>0</v>
      </c>
      <c r="H111" s="1">
        <v>5</v>
      </c>
      <c r="I111" s="1">
        <v>10</v>
      </c>
      <c r="J111" s="1">
        <v>2.5</v>
      </c>
      <c r="K111" s="1">
        <v>5</v>
      </c>
      <c r="L111" s="4">
        <v>65.25</v>
      </c>
      <c r="M111" s="5">
        <v>133467.6</v>
      </c>
      <c r="N111" s="5">
        <v>0</v>
      </c>
      <c r="O111" s="4">
        <v>2.0504461082731101E-2</v>
      </c>
      <c r="P111" s="4">
        <v>1.1286312682465501E-2</v>
      </c>
      <c r="Q111" s="4">
        <v>1.3379160856482</v>
      </c>
      <c r="R111" s="4">
        <v>0.73643190253087398</v>
      </c>
    </row>
    <row r="112" spans="1:18" ht="15" hidden="1">
      <c r="A112" s="1">
        <v>202402</v>
      </c>
      <c r="B112" s="53" t="s">
        <v>263</v>
      </c>
      <c r="C112" s="33" t="s">
        <v>18</v>
      </c>
      <c r="D112" s="33" t="s">
        <v>35</v>
      </c>
      <c r="E112" s="53" t="s">
        <v>264</v>
      </c>
      <c r="F112" s="1">
        <v>45</v>
      </c>
      <c r="G112" s="1">
        <v>20</v>
      </c>
      <c r="H112" s="1">
        <v>10</v>
      </c>
      <c r="I112" s="1">
        <v>7</v>
      </c>
      <c r="J112" s="1">
        <v>2.5</v>
      </c>
      <c r="K112" s="1">
        <v>5</v>
      </c>
      <c r="L112" s="4">
        <v>89.5</v>
      </c>
      <c r="M112" s="5">
        <v>245573.95</v>
      </c>
      <c r="N112" s="5">
        <v>66013.085378185104</v>
      </c>
      <c r="O112" s="4">
        <v>6.05939933381896E-2</v>
      </c>
      <c r="P112" s="4">
        <v>3.4816551390484202E-2</v>
      </c>
      <c r="Q112" s="4">
        <v>5.4231624037679698</v>
      </c>
      <c r="R112" s="4">
        <v>3.1160813494483399</v>
      </c>
    </row>
    <row r="113" spans="1:18" ht="15" hidden="1">
      <c r="A113" s="1">
        <v>202402</v>
      </c>
      <c r="B113" s="53" t="s">
        <v>265</v>
      </c>
      <c r="C113" s="33" t="s">
        <v>18</v>
      </c>
      <c r="D113" s="33" t="s">
        <v>35</v>
      </c>
      <c r="E113" s="53" t="s">
        <v>266</v>
      </c>
      <c r="F113" s="1">
        <v>0</v>
      </c>
      <c r="G113" s="1">
        <v>0</v>
      </c>
      <c r="H113" s="1">
        <v>5</v>
      </c>
      <c r="I113" s="1">
        <v>7</v>
      </c>
      <c r="J113" s="1">
        <v>2.5</v>
      </c>
      <c r="K113" s="1">
        <v>5</v>
      </c>
      <c r="L113" s="4">
        <v>19.5</v>
      </c>
      <c r="M113" s="5">
        <v>79183.08</v>
      </c>
      <c r="N113" s="5">
        <v>0</v>
      </c>
      <c r="O113" s="4">
        <v>1.2164797915530001E-2</v>
      </c>
      <c r="P113" s="4">
        <v>6.6958947343076503E-3</v>
      </c>
      <c r="Q113" s="4">
        <v>0.237213559352835</v>
      </c>
      <c r="R113" s="4">
        <v>0.13056994731899901</v>
      </c>
    </row>
    <row r="114" spans="1:18" ht="15" hidden="1">
      <c r="A114" s="1">
        <v>202402</v>
      </c>
      <c r="B114" s="53" t="s">
        <v>267</v>
      </c>
      <c r="C114" s="33" t="s">
        <v>18</v>
      </c>
      <c r="D114" s="33" t="s">
        <v>35</v>
      </c>
      <c r="E114" s="53" t="s">
        <v>268</v>
      </c>
      <c r="F114" s="1">
        <v>45</v>
      </c>
      <c r="G114" s="1">
        <v>20</v>
      </c>
      <c r="H114" s="1">
        <v>10</v>
      </c>
      <c r="I114" s="1">
        <v>7</v>
      </c>
      <c r="J114" s="1">
        <v>2.5</v>
      </c>
      <c r="K114" s="1">
        <v>5</v>
      </c>
      <c r="L114" s="4">
        <v>89.5</v>
      </c>
      <c r="M114" s="5">
        <v>437437.95</v>
      </c>
      <c r="N114" s="5">
        <v>104422.98728433999</v>
      </c>
      <c r="O114" s="4">
        <v>0.103374917872609</v>
      </c>
      <c r="P114" s="4">
        <v>5.9216187147558899E-2</v>
      </c>
      <c r="Q114" s="4">
        <v>9.2520551495984993</v>
      </c>
      <c r="R114" s="4">
        <v>5.2998487497065199</v>
      </c>
    </row>
    <row r="115" spans="1:18" ht="15" hidden="1">
      <c r="A115" s="1">
        <v>202402</v>
      </c>
      <c r="B115" s="53" t="s">
        <v>269</v>
      </c>
      <c r="C115" s="33" t="s">
        <v>18</v>
      </c>
      <c r="D115" s="33" t="s">
        <v>35</v>
      </c>
      <c r="E115" s="53" t="s">
        <v>270</v>
      </c>
      <c r="F115" s="1">
        <v>45</v>
      </c>
      <c r="G115" s="1">
        <v>20</v>
      </c>
      <c r="H115" s="1">
        <v>10</v>
      </c>
      <c r="I115" s="1">
        <v>10</v>
      </c>
      <c r="J115" s="1">
        <v>7.5</v>
      </c>
      <c r="K115" s="1">
        <v>5</v>
      </c>
      <c r="L115" s="4">
        <v>97.5</v>
      </c>
      <c r="M115" s="5">
        <v>288222.57</v>
      </c>
      <c r="N115" s="5">
        <v>80478.146504999997</v>
      </c>
      <c r="O115" s="4">
        <v>7.2156709937090099E-2</v>
      </c>
      <c r="P115" s="4">
        <v>4.1501767810422398E-2</v>
      </c>
      <c r="Q115" s="4">
        <v>7.0352792188662798</v>
      </c>
      <c r="R115" s="4">
        <v>4.0464223615161803</v>
      </c>
    </row>
    <row r="116" spans="1:18" ht="15" hidden="1">
      <c r="A116" s="1">
        <v>202402</v>
      </c>
      <c r="B116" s="53" t="s">
        <v>271</v>
      </c>
      <c r="C116" s="33" t="s">
        <v>18</v>
      </c>
      <c r="D116" s="33" t="s">
        <v>35</v>
      </c>
      <c r="E116" s="53" t="s">
        <v>272</v>
      </c>
      <c r="F116" s="1">
        <v>0</v>
      </c>
      <c r="G116" s="1">
        <v>20</v>
      </c>
      <c r="H116" s="1">
        <v>10</v>
      </c>
      <c r="I116" s="1">
        <v>7</v>
      </c>
      <c r="J116" s="1">
        <v>2.5</v>
      </c>
      <c r="K116" s="1">
        <v>5</v>
      </c>
      <c r="L116" s="4">
        <v>44.5</v>
      </c>
      <c r="M116" s="5">
        <v>203145</v>
      </c>
      <c r="N116" s="5">
        <v>60827.040495000001</v>
      </c>
      <c r="O116" s="4">
        <v>5.2279253191259499E-2</v>
      </c>
      <c r="P116" s="4">
        <v>3.0124864300375202E-2</v>
      </c>
      <c r="Q116" s="4">
        <v>2.3264267670110499</v>
      </c>
      <c r="R116" s="4">
        <v>1.3405564613667</v>
      </c>
    </row>
    <row r="117" spans="1:18" ht="15" hidden="1">
      <c r="A117" s="1">
        <v>202402</v>
      </c>
      <c r="B117" s="53" t="s">
        <v>273</v>
      </c>
      <c r="C117" s="33" t="s">
        <v>18</v>
      </c>
      <c r="D117" s="33" t="s">
        <v>35</v>
      </c>
      <c r="E117" s="53" t="s">
        <v>274</v>
      </c>
      <c r="F117" s="1">
        <v>45</v>
      </c>
      <c r="G117" s="1">
        <v>20</v>
      </c>
      <c r="H117" s="1">
        <v>10</v>
      </c>
      <c r="I117" s="1">
        <v>10</v>
      </c>
      <c r="J117" s="1">
        <v>2.5</v>
      </c>
      <c r="K117" s="1">
        <v>5</v>
      </c>
      <c r="L117" s="4">
        <v>92.5</v>
      </c>
      <c r="M117" s="5">
        <v>370196.27</v>
      </c>
      <c r="N117" s="5">
        <v>88094.868929999997</v>
      </c>
      <c r="O117" s="4">
        <v>8.7388641584257104E-2</v>
      </c>
      <c r="P117" s="4">
        <v>5.0054793037256899E-2</v>
      </c>
      <c r="Q117" s="4">
        <v>8.0834493465437802</v>
      </c>
      <c r="R117" s="4">
        <v>4.6300683559462597</v>
      </c>
    </row>
    <row r="118" spans="1:18" ht="15" hidden="1">
      <c r="A118" s="1">
        <v>202402</v>
      </c>
      <c r="B118" s="53" t="s">
        <v>275</v>
      </c>
      <c r="C118" s="33" t="s">
        <v>18</v>
      </c>
      <c r="D118" s="33" t="s">
        <v>35</v>
      </c>
      <c r="E118" s="53" t="s">
        <v>276</v>
      </c>
      <c r="F118" s="1">
        <v>45</v>
      </c>
      <c r="G118" s="1">
        <v>20</v>
      </c>
      <c r="H118" s="1">
        <v>5</v>
      </c>
      <c r="I118" s="1">
        <v>10</v>
      </c>
      <c r="J118" s="1">
        <v>2.5</v>
      </c>
      <c r="K118" s="1">
        <v>5</v>
      </c>
      <c r="L118" s="4">
        <v>87.5</v>
      </c>
      <c r="M118" s="5">
        <v>405429.28</v>
      </c>
      <c r="N118" s="5">
        <v>146296.05577000001</v>
      </c>
      <c r="O118" s="4">
        <v>0.112962195609748</v>
      </c>
      <c r="P118" s="4">
        <v>6.5421762688238502E-2</v>
      </c>
      <c r="Q118" s="4">
        <v>9.8841921158529509</v>
      </c>
      <c r="R118" s="4">
        <v>5.7244042352208702</v>
      </c>
    </row>
    <row r="119" spans="1:18" ht="15" hidden="1">
      <c r="A119" s="1">
        <v>202402</v>
      </c>
      <c r="B119" s="53" t="s">
        <v>277</v>
      </c>
      <c r="C119" s="33" t="s">
        <v>18</v>
      </c>
      <c r="D119" s="33" t="s">
        <v>35</v>
      </c>
      <c r="E119" s="53" t="s">
        <v>278</v>
      </c>
      <c r="F119" s="1">
        <v>45</v>
      </c>
      <c r="G119" s="1">
        <v>20</v>
      </c>
      <c r="H119" s="1">
        <v>7.5</v>
      </c>
      <c r="I119" s="1">
        <v>4</v>
      </c>
      <c r="J119" s="1">
        <v>5</v>
      </c>
      <c r="K119" s="1">
        <v>5</v>
      </c>
      <c r="L119" s="4">
        <v>86.5</v>
      </c>
      <c r="M119" s="5">
        <v>293732.23</v>
      </c>
      <c r="N119" s="5">
        <v>83368.793504999994</v>
      </c>
      <c r="O119" s="4">
        <v>7.40044652792997E-2</v>
      </c>
      <c r="P119" s="4">
        <v>4.2582924449095297E-2</v>
      </c>
      <c r="Q119" s="4">
        <v>6.4013862466594196</v>
      </c>
      <c r="R119" s="4">
        <v>3.68342296484674</v>
      </c>
    </row>
    <row r="120" spans="1:18" ht="15" hidden="1">
      <c r="A120" s="1">
        <v>202402</v>
      </c>
      <c r="B120" s="53" t="s">
        <v>279</v>
      </c>
      <c r="C120" s="33" t="s">
        <v>18</v>
      </c>
      <c r="D120" s="33" t="s">
        <v>29</v>
      </c>
      <c r="E120" s="53" t="s">
        <v>280</v>
      </c>
      <c r="F120" s="1">
        <v>45</v>
      </c>
      <c r="G120" s="1">
        <v>5</v>
      </c>
      <c r="H120" s="1">
        <v>7.5</v>
      </c>
      <c r="I120" s="1">
        <v>4</v>
      </c>
      <c r="J120" s="1">
        <v>5</v>
      </c>
      <c r="K120" s="1">
        <v>5</v>
      </c>
      <c r="L120" s="4">
        <v>71.5</v>
      </c>
      <c r="M120" s="5">
        <v>161109.45000000001</v>
      </c>
      <c r="N120" s="5">
        <v>14141.898499999999</v>
      </c>
      <c r="O120" s="4">
        <v>7.4145922737280601E-2</v>
      </c>
      <c r="P120" s="4">
        <v>1.6633741548572001E-2</v>
      </c>
      <c r="Q120" s="4">
        <v>5.3014334757155597</v>
      </c>
      <c r="R120" s="4">
        <v>1.1893125207229001</v>
      </c>
    </row>
    <row r="121" spans="1:18" ht="15" hidden="1">
      <c r="A121" s="1">
        <v>202402</v>
      </c>
      <c r="B121" s="53" t="s">
        <v>281</v>
      </c>
      <c r="C121" s="33" t="s">
        <v>18</v>
      </c>
      <c r="D121" s="33" t="s">
        <v>29</v>
      </c>
      <c r="E121" s="53" t="s">
        <v>282</v>
      </c>
      <c r="F121" s="1">
        <v>45</v>
      </c>
      <c r="G121" s="1">
        <v>20</v>
      </c>
      <c r="H121" s="1">
        <v>10</v>
      </c>
      <c r="I121" s="1">
        <v>10</v>
      </c>
      <c r="J121" s="1">
        <v>7.5</v>
      </c>
      <c r="K121" s="1">
        <v>5</v>
      </c>
      <c r="L121" s="4">
        <v>97.5</v>
      </c>
      <c r="M121" s="5">
        <v>364436.68</v>
      </c>
      <c r="N121" s="5">
        <v>74164.619390000007</v>
      </c>
      <c r="O121" s="4">
        <v>0.21105795831499799</v>
      </c>
      <c r="P121" s="4">
        <v>4.6602823561711498E-2</v>
      </c>
      <c r="Q121" s="4">
        <v>20.578150935712301</v>
      </c>
      <c r="R121" s="4">
        <v>4.5437752972668699</v>
      </c>
    </row>
    <row r="122" spans="1:18" ht="15" hidden="1">
      <c r="A122" s="1">
        <v>202402</v>
      </c>
      <c r="B122" s="53" t="s">
        <v>283</v>
      </c>
      <c r="C122" s="33" t="s">
        <v>18</v>
      </c>
      <c r="D122" s="33" t="s">
        <v>29</v>
      </c>
      <c r="E122" s="53" t="s">
        <v>284</v>
      </c>
      <c r="F122" s="1">
        <v>45</v>
      </c>
      <c r="G122" s="1">
        <v>20</v>
      </c>
      <c r="H122" s="1">
        <v>10</v>
      </c>
      <c r="I122" s="1">
        <v>10</v>
      </c>
      <c r="J122" s="1">
        <v>2.5</v>
      </c>
      <c r="K122" s="1">
        <v>5</v>
      </c>
      <c r="L122" s="4">
        <v>92.5</v>
      </c>
      <c r="M122" s="5">
        <v>484292.74</v>
      </c>
      <c r="N122" s="5">
        <v>124658.30935804101</v>
      </c>
      <c r="O122" s="4">
        <v>0.30729209243382</v>
      </c>
      <c r="P122" s="4">
        <v>6.7485233669061603E-2</v>
      </c>
      <c r="Q122" s="4">
        <v>28.424518550128401</v>
      </c>
      <c r="R122" s="4">
        <v>6.2423841143881997</v>
      </c>
    </row>
    <row r="123" spans="1:18" ht="15" hidden="1">
      <c r="A123" s="1">
        <v>202402</v>
      </c>
      <c r="B123" s="53" t="s">
        <v>285</v>
      </c>
      <c r="C123" s="33" t="s">
        <v>18</v>
      </c>
      <c r="D123" s="33" t="s">
        <v>29</v>
      </c>
      <c r="E123" s="53" t="s">
        <v>286</v>
      </c>
      <c r="F123" s="1">
        <v>44.1</v>
      </c>
      <c r="G123" s="1">
        <v>0</v>
      </c>
      <c r="H123" s="1">
        <v>5</v>
      </c>
      <c r="I123" s="1">
        <v>10</v>
      </c>
      <c r="J123" s="1">
        <v>0</v>
      </c>
      <c r="K123" s="1">
        <v>5</v>
      </c>
      <c r="L123" s="4">
        <v>64.099999999999994</v>
      </c>
      <c r="M123" s="5">
        <v>80125.119999999995</v>
      </c>
      <c r="N123" s="5">
        <v>0</v>
      </c>
      <c r="O123" s="4">
        <v>2.9648298468264001E-2</v>
      </c>
      <c r="P123" s="4">
        <v>6.7755557007099102E-3</v>
      </c>
      <c r="Q123" s="4">
        <v>1.9004559318157199</v>
      </c>
      <c r="R123" s="4">
        <v>0.43431312041550502</v>
      </c>
    </row>
    <row r="124" spans="1:18" ht="15" hidden="1">
      <c r="A124" s="1">
        <v>202402</v>
      </c>
      <c r="B124" s="53" t="s">
        <v>287</v>
      </c>
      <c r="C124" s="33" t="s">
        <v>18</v>
      </c>
      <c r="D124" s="33" t="s">
        <v>35</v>
      </c>
      <c r="E124" s="53" t="s">
        <v>288</v>
      </c>
      <c r="F124" s="1">
        <v>40.049999999999997</v>
      </c>
      <c r="G124" s="1">
        <v>20</v>
      </c>
      <c r="H124" s="1">
        <v>7.5</v>
      </c>
      <c r="I124" s="1">
        <v>10</v>
      </c>
      <c r="J124" s="1">
        <v>5</v>
      </c>
      <c r="K124" s="1">
        <v>5</v>
      </c>
      <c r="L124" s="4">
        <v>87.55</v>
      </c>
      <c r="M124" s="5">
        <v>363994.1</v>
      </c>
      <c r="N124" s="5">
        <v>100468.510351959</v>
      </c>
      <c r="O124" s="4">
        <v>9.0722009448990296E-2</v>
      </c>
      <c r="P124" s="4">
        <v>5.2163940109471001E-2</v>
      </c>
      <c r="Q124" s="4">
        <v>7.9427119272590998</v>
      </c>
      <c r="R124" s="4">
        <v>4.5669529565841902</v>
      </c>
    </row>
    <row r="125" spans="1:18" ht="15" hidden="1">
      <c r="A125" s="1">
        <v>202402</v>
      </c>
      <c r="B125" s="53" t="s">
        <v>289</v>
      </c>
      <c r="C125" s="33" t="s">
        <v>18</v>
      </c>
      <c r="D125" s="33" t="s">
        <v>29</v>
      </c>
      <c r="E125" s="53" t="s">
        <v>290</v>
      </c>
      <c r="F125" s="1">
        <v>44.1</v>
      </c>
      <c r="G125" s="1">
        <v>10</v>
      </c>
      <c r="H125" s="1">
        <v>7.5</v>
      </c>
      <c r="I125" s="1">
        <v>7</v>
      </c>
      <c r="J125" s="1">
        <v>2.5</v>
      </c>
      <c r="K125" s="1">
        <v>5</v>
      </c>
      <c r="L125" s="4">
        <v>76.099999999999994</v>
      </c>
      <c r="M125" s="5">
        <v>155240.44</v>
      </c>
      <c r="N125" s="5">
        <v>22991.179810000001</v>
      </c>
      <c r="O125" s="4">
        <v>8.1067251674160901E-2</v>
      </c>
      <c r="P125" s="4">
        <v>1.80209336158016E-2</v>
      </c>
      <c r="Q125" s="4">
        <v>6.1692178524036398</v>
      </c>
      <c r="R125" s="4">
        <v>1.3713930481625001</v>
      </c>
    </row>
    <row r="126" spans="1:18" ht="15" hidden="1">
      <c r="A126" s="1">
        <v>202402</v>
      </c>
      <c r="B126" s="53" t="s">
        <v>291</v>
      </c>
      <c r="C126" s="33" t="s">
        <v>17</v>
      </c>
      <c r="D126" s="33" t="s">
        <v>30</v>
      </c>
      <c r="E126" s="53" t="s">
        <v>292</v>
      </c>
      <c r="F126" s="1">
        <v>36</v>
      </c>
      <c r="G126" s="1">
        <v>20</v>
      </c>
      <c r="H126" s="1">
        <v>10</v>
      </c>
      <c r="I126" s="1">
        <v>10</v>
      </c>
      <c r="J126" s="1">
        <v>2.5</v>
      </c>
      <c r="K126" s="1">
        <v>5</v>
      </c>
      <c r="L126" s="4">
        <v>83.5</v>
      </c>
      <c r="M126" s="5">
        <v>277175.33</v>
      </c>
      <c r="N126" s="5">
        <v>66292.372774999996</v>
      </c>
      <c r="O126" s="4">
        <v>0.18527987694355699</v>
      </c>
      <c r="P126" s="4">
        <v>4.0066578181175899E-2</v>
      </c>
      <c r="Q126" s="4">
        <v>15.470869724787001</v>
      </c>
      <c r="R126" s="4">
        <v>3.34555927812819</v>
      </c>
    </row>
    <row r="127" spans="1:18" ht="15" hidden="1">
      <c r="A127" s="1">
        <v>202402</v>
      </c>
      <c r="B127" s="53" t="s">
        <v>293</v>
      </c>
      <c r="C127" s="33" t="s">
        <v>16</v>
      </c>
      <c r="D127" s="33" t="s">
        <v>23</v>
      </c>
      <c r="E127" s="53" t="s">
        <v>294</v>
      </c>
      <c r="F127" s="1">
        <v>45</v>
      </c>
      <c r="G127" s="1">
        <v>2.5</v>
      </c>
      <c r="H127" s="1">
        <v>10</v>
      </c>
      <c r="I127" s="1">
        <v>10</v>
      </c>
      <c r="J127" s="1">
        <v>2.5</v>
      </c>
      <c r="K127" s="1">
        <v>5</v>
      </c>
      <c r="L127" s="4">
        <v>75</v>
      </c>
      <c r="M127" s="5">
        <v>153289.89000000001</v>
      </c>
      <c r="N127" s="5">
        <v>3036.1703205804001</v>
      </c>
      <c r="O127" s="4">
        <v>5.5671309744813498E-2</v>
      </c>
      <c r="P127" s="4">
        <v>2.2627290395243901E-2</v>
      </c>
      <c r="Q127" s="4">
        <v>4.1753482308610099</v>
      </c>
      <c r="R127" s="4">
        <v>1.69704677964329</v>
      </c>
    </row>
    <row r="128" spans="1:18" ht="15" hidden="1">
      <c r="A128" s="1">
        <v>202402</v>
      </c>
      <c r="B128" s="53" t="s">
        <v>295</v>
      </c>
      <c r="C128" s="33" t="s">
        <v>19</v>
      </c>
      <c r="D128" s="33" t="s">
        <v>27</v>
      </c>
      <c r="E128" s="53" t="s">
        <v>296</v>
      </c>
      <c r="F128" s="1">
        <v>40.950000000000003</v>
      </c>
      <c r="G128" s="1">
        <v>0</v>
      </c>
      <c r="H128" s="1">
        <v>10</v>
      </c>
      <c r="I128" s="1">
        <v>4</v>
      </c>
      <c r="J128" s="1">
        <v>5</v>
      </c>
      <c r="K128" s="1">
        <v>5</v>
      </c>
      <c r="L128" s="4">
        <v>64.95</v>
      </c>
      <c r="M128" s="5">
        <v>152038.14000000001</v>
      </c>
      <c r="N128" s="5">
        <v>0</v>
      </c>
      <c r="O128" s="4">
        <v>6.02608431577372E-2</v>
      </c>
      <c r="P128" s="4">
        <v>1.2546459206859401E-2</v>
      </c>
      <c r="Q128" s="4">
        <v>3.9139417630950302</v>
      </c>
      <c r="R128" s="4">
        <v>0.81489252548551805</v>
      </c>
    </row>
    <row r="129" spans="1:18" ht="15" hidden="1">
      <c r="A129" s="1">
        <v>202402</v>
      </c>
      <c r="B129" s="53" t="s">
        <v>297</v>
      </c>
      <c r="C129" s="33" t="s">
        <v>19</v>
      </c>
      <c r="D129" s="33" t="s">
        <v>27</v>
      </c>
      <c r="E129" s="53" t="s">
        <v>298</v>
      </c>
      <c r="F129" s="1">
        <v>45</v>
      </c>
      <c r="G129" s="1">
        <v>2.5</v>
      </c>
      <c r="H129" s="1">
        <v>5</v>
      </c>
      <c r="I129" s="1">
        <v>7</v>
      </c>
      <c r="J129" s="1">
        <v>2.5</v>
      </c>
      <c r="K129" s="1">
        <v>5</v>
      </c>
      <c r="L129" s="4">
        <v>67</v>
      </c>
      <c r="M129" s="5">
        <v>163015.23000000001</v>
      </c>
      <c r="N129" s="5">
        <v>1454.3898923494801</v>
      </c>
      <c r="O129" s="4">
        <v>6.7517418098775497E-2</v>
      </c>
      <c r="P129" s="4">
        <v>1.3969745676720199E-2</v>
      </c>
      <c r="Q129" s="4">
        <v>4.5236670126179597</v>
      </c>
      <c r="R129" s="4">
        <v>0.93597296034025301</v>
      </c>
    </row>
    <row r="130" spans="1:18" ht="15" hidden="1">
      <c r="A130" s="1">
        <v>202402</v>
      </c>
      <c r="B130" s="53" t="s">
        <v>299</v>
      </c>
      <c r="C130" s="33" t="s">
        <v>18</v>
      </c>
      <c r="D130" s="33" t="s">
        <v>35</v>
      </c>
      <c r="E130" s="53" t="s">
        <v>300</v>
      </c>
      <c r="F130" s="1">
        <v>45</v>
      </c>
      <c r="G130" s="1">
        <v>2.5</v>
      </c>
      <c r="H130" s="1">
        <v>10</v>
      </c>
      <c r="I130" s="1">
        <v>7</v>
      </c>
      <c r="J130" s="1">
        <v>2.5</v>
      </c>
      <c r="K130" s="1">
        <v>5</v>
      </c>
      <c r="L130" s="4">
        <v>72</v>
      </c>
      <c r="M130" s="5">
        <v>167131.79999999999</v>
      </c>
      <c r="N130" s="5">
        <v>4565.6872999999996</v>
      </c>
      <c r="O130" s="4">
        <v>2.72577932393171E-2</v>
      </c>
      <c r="P130" s="4">
        <v>1.5104795883870399E-2</v>
      </c>
      <c r="Q130" s="4">
        <v>1.96256111323083</v>
      </c>
      <c r="R130" s="4">
        <v>1.08754530363867</v>
      </c>
    </row>
    <row r="131" spans="1:18" ht="15" hidden="1">
      <c r="A131" s="1">
        <v>202402</v>
      </c>
      <c r="B131" s="53" t="s">
        <v>301</v>
      </c>
      <c r="C131" s="33" t="s">
        <v>17</v>
      </c>
      <c r="D131" s="33" t="s">
        <v>32</v>
      </c>
      <c r="E131" s="53" t="s">
        <v>302</v>
      </c>
      <c r="F131" s="1">
        <v>38.25</v>
      </c>
      <c r="G131" s="1">
        <v>0</v>
      </c>
      <c r="H131" s="1">
        <v>10</v>
      </c>
      <c r="I131" s="1">
        <v>10</v>
      </c>
      <c r="J131" s="1">
        <v>2.5</v>
      </c>
      <c r="K131" s="1">
        <v>5</v>
      </c>
      <c r="L131" s="4">
        <v>65.75</v>
      </c>
      <c r="M131" s="5">
        <v>138391.19</v>
      </c>
      <c r="N131" s="5">
        <v>0</v>
      </c>
      <c r="O131" s="4">
        <v>5.1811794298147001E-2</v>
      </c>
      <c r="P131" s="4">
        <v>1.0333816547882801E-2</v>
      </c>
      <c r="Q131" s="4">
        <v>3.4066254751031702</v>
      </c>
      <c r="R131" s="4">
        <v>0.67944843802329402</v>
      </c>
    </row>
    <row r="132" spans="1:18" ht="15" hidden="1">
      <c r="A132" s="1">
        <v>202402</v>
      </c>
      <c r="B132" s="53" t="s">
        <v>303</v>
      </c>
      <c r="C132" s="33" t="s">
        <v>17</v>
      </c>
      <c r="D132" s="33" t="s">
        <v>31</v>
      </c>
      <c r="E132" s="53" t="s">
        <v>304</v>
      </c>
      <c r="F132" s="1">
        <v>45</v>
      </c>
      <c r="G132" s="1">
        <v>2.5</v>
      </c>
      <c r="H132" s="1">
        <v>10</v>
      </c>
      <c r="I132" s="1">
        <v>7</v>
      </c>
      <c r="J132" s="1">
        <v>0</v>
      </c>
      <c r="K132" s="1">
        <v>5</v>
      </c>
      <c r="L132" s="4">
        <v>69.5</v>
      </c>
      <c r="M132" s="5">
        <v>158210.67000000001</v>
      </c>
      <c r="N132" s="5">
        <v>4781.3307529109998</v>
      </c>
      <c r="O132" s="4">
        <v>5.72135821499817E-2</v>
      </c>
      <c r="P132" s="4">
        <v>1.32107887694822E-2</v>
      </c>
      <c r="Q132" s="4">
        <v>3.9763439594237302</v>
      </c>
      <c r="R132" s="4">
        <v>0.91814981947901297</v>
      </c>
    </row>
    <row r="133" spans="1:18" ht="15" hidden="1">
      <c r="A133" s="1">
        <v>202402</v>
      </c>
      <c r="B133" s="53" t="s">
        <v>305</v>
      </c>
      <c r="C133" s="33" t="s">
        <v>17</v>
      </c>
      <c r="D133" s="33" t="s">
        <v>36</v>
      </c>
      <c r="E133" s="53" t="s">
        <v>306</v>
      </c>
      <c r="F133" s="1">
        <v>45</v>
      </c>
      <c r="G133" s="1">
        <v>15</v>
      </c>
      <c r="H133" s="1">
        <v>10</v>
      </c>
      <c r="I133" s="1">
        <v>4</v>
      </c>
      <c r="J133" s="1">
        <v>2.5</v>
      </c>
      <c r="K133" s="1">
        <v>5</v>
      </c>
      <c r="L133" s="4">
        <v>81.5</v>
      </c>
      <c r="M133" s="5">
        <v>251927.05</v>
      </c>
      <c r="N133" s="5">
        <v>47406.908178999998</v>
      </c>
      <c r="O133" s="4">
        <v>0.175059437641605</v>
      </c>
      <c r="P133" s="4">
        <v>3.2663222574994301E-2</v>
      </c>
      <c r="Q133" s="4">
        <v>14.2673441677908</v>
      </c>
      <c r="R133" s="4">
        <v>2.6620526398620399</v>
      </c>
    </row>
    <row r="134" spans="1:18" ht="15" hidden="1">
      <c r="A134" s="1">
        <v>202402</v>
      </c>
      <c r="B134" s="53" t="s">
        <v>307</v>
      </c>
      <c r="C134" s="33" t="s">
        <v>19</v>
      </c>
      <c r="D134" s="33" t="s">
        <v>27</v>
      </c>
      <c r="E134" s="53" t="s">
        <v>308</v>
      </c>
      <c r="F134" s="1">
        <v>41.4</v>
      </c>
      <c r="G134" s="1">
        <v>0</v>
      </c>
      <c r="H134" s="1">
        <v>10</v>
      </c>
      <c r="I134" s="1">
        <v>7</v>
      </c>
      <c r="J134" s="1">
        <v>2.5</v>
      </c>
      <c r="K134" s="1">
        <v>5</v>
      </c>
      <c r="L134" s="4">
        <v>65.900000000000006</v>
      </c>
      <c r="M134" s="5">
        <v>38176.32</v>
      </c>
      <c r="N134" s="5">
        <v>0</v>
      </c>
      <c r="O134" s="4">
        <v>1.5131316601607899E-2</v>
      </c>
      <c r="P134" s="4">
        <v>3.15037819818113E-3</v>
      </c>
      <c r="Q134" s="4">
        <v>0.99715376404596101</v>
      </c>
      <c r="R134" s="4">
        <v>0.207609923260136</v>
      </c>
    </row>
    <row r="135" spans="1:18" ht="15" hidden="1">
      <c r="A135" s="1">
        <v>202402</v>
      </c>
      <c r="B135" s="53" t="s">
        <v>309</v>
      </c>
      <c r="C135" s="33" t="s">
        <v>19</v>
      </c>
      <c r="D135" s="33" t="s">
        <v>27</v>
      </c>
      <c r="E135" s="53" t="s">
        <v>310</v>
      </c>
      <c r="F135" s="1">
        <v>45</v>
      </c>
      <c r="G135" s="1">
        <v>0</v>
      </c>
      <c r="H135" s="1">
        <v>10</v>
      </c>
      <c r="I135" s="1">
        <v>10</v>
      </c>
      <c r="J135" s="1">
        <v>2.5</v>
      </c>
      <c r="K135" s="1">
        <v>5</v>
      </c>
      <c r="L135" s="4">
        <v>72.5</v>
      </c>
      <c r="M135" s="5">
        <v>190598.52</v>
      </c>
      <c r="N135" s="5">
        <v>0</v>
      </c>
      <c r="O135" s="4">
        <v>7.5544383269992799E-2</v>
      </c>
      <c r="P135" s="4">
        <v>1.5728530723065699E-2</v>
      </c>
      <c r="Q135" s="4">
        <v>5.4769677870744804</v>
      </c>
      <c r="R135" s="4">
        <v>1.1403184774222599</v>
      </c>
    </row>
    <row r="136" spans="1:18" ht="15" hidden="1">
      <c r="A136" s="1">
        <v>202402</v>
      </c>
      <c r="B136" s="53" t="s">
        <v>311</v>
      </c>
      <c r="C136" s="33" t="s">
        <v>19</v>
      </c>
      <c r="D136" s="33" t="s">
        <v>24</v>
      </c>
      <c r="E136" s="53" t="s">
        <v>312</v>
      </c>
      <c r="F136" s="1">
        <v>45</v>
      </c>
      <c r="G136" s="1">
        <v>15</v>
      </c>
      <c r="H136" s="1">
        <v>10</v>
      </c>
      <c r="I136" s="1">
        <v>10</v>
      </c>
      <c r="J136" s="1">
        <v>7.5</v>
      </c>
      <c r="K136" s="1">
        <v>5</v>
      </c>
      <c r="L136" s="4">
        <v>92.5</v>
      </c>
      <c r="M136" s="5">
        <v>211102.13</v>
      </c>
      <c r="N136" s="5">
        <v>36587.402078230101</v>
      </c>
      <c r="O136" s="4">
        <v>9.0482349716795293E-2</v>
      </c>
      <c r="P136" s="4">
        <v>3.04374537567321E-2</v>
      </c>
      <c r="Q136" s="4">
        <v>8.3696173488035708</v>
      </c>
      <c r="R136" s="4">
        <v>2.81546447249772</v>
      </c>
    </row>
    <row r="137" spans="1:18" ht="15" hidden="1">
      <c r="A137" s="1">
        <v>202402</v>
      </c>
      <c r="B137" s="53" t="s">
        <v>313</v>
      </c>
      <c r="C137" s="33" t="s">
        <v>16</v>
      </c>
      <c r="D137" s="33" t="s">
        <v>23</v>
      </c>
      <c r="E137" s="53" t="s">
        <v>314</v>
      </c>
      <c r="F137" s="1">
        <v>45</v>
      </c>
      <c r="G137" s="1">
        <v>15</v>
      </c>
      <c r="H137" s="1">
        <v>10</v>
      </c>
      <c r="I137" s="1">
        <v>10</v>
      </c>
      <c r="J137" s="1">
        <v>2.5</v>
      </c>
      <c r="K137" s="1">
        <v>5</v>
      </c>
      <c r="L137" s="4">
        <v>87.5</v>
      </c>
      <c r="M137" s="5">
        <v>195787.81</v>
      </c>
      <c r="N137" s="5">
        <v>30899.362572677401</v>
      </c>
      <c r="O137" s="4">
        <v>0.117454802262629</v>
      </c>
      <c r="P137" s="4">
        <v>4.1418515529878498E-2</v>
      </c>
      <c r="Q137" s="4">
        <v>10.277295197979999</v>
      </c>
      <c r="R137" s="4">
        <v>3.62412010886437</v>
      </c>
    </row>
    <row r="138" spans="1:18" ht="15" hidden="1">
      <c r="A138" s="1">
        <v>202402</v>
      </c>
      <c r="B138" s="53" t="s">
        <v>315</v>
      </c>
      <c r="C138" s="33" t="s">
        <v>18</v>
      </c>
      <c r="D138" s="33" t="s">
        <v>29</v>
      </c>
      <c r="E138" s="53" t="s">
        <v>316</v>
      </c>
      <c r="F138" s="1">
        <v>45</v>
      </c>
      <c r="G138" s="1">
        <v>10</v>
      </c>
      <c r="H138" s="1">
        <v>10</v>
      </c>
      <c r="I138" s="1">
        <v>10</v>
      </c>
      <c r="J138" s="1">
        <v>5</v>
      </c>
      <c r="K138" s="1">
        <v>5</v>
      </c>
      <c r="L138" s="4">
        <v>85</v>
      </c>
      <c r="M138" s="5">
        <v>221669.86</v>
      </c>
      <c r="N138" s="5">
        <v>30844.40136</v>
      </c>
      <c r="O138" s="4">
        <v>0.113717314645523</v>
      </c>
      <c r="P138" s="4">
        <v>2.53098371393779E-2</v>
      </c>
      <c r="Q138" s="4">
        <v>9.6659717448694504</v>
      </c>
      <c r="R138" s="4">
        <v>2.1513361568471199</v>
      </c>
    </row>
    <row r="139" spans="1:18" ht="15" hidden="1">
      <c r="A139" s="1">
        <v>202402</v>
      </c>
      <c r="B139" s="53" t="s">
        <v>317</v>
      </c>
      <c r="C139" s="33" t="s">
        <v>17</v>
      </c>
      <c r="D139" s="33" t="s">
        <v>33</v>
      </c>
      <c r="E139" s="53" t="s">
        <v>318</v>
      </c>
      <c r="F139" s="1">
        <v>40.950000000000003</v>
      </c>
      <c r="G139" s="1">
        <v>2.5</v>
      </c>
      <c r="H139" s="1">
        <v>10</v>
      </c>
      <c r="I139" s="1">
        <v>10</v>
      </c>
      <c r="J139" s="1">
        <v>2.5</v>
      </c>
      <c r="K139" s="1">
        <v>5</v>
      </c>
      <c r="L139" s="4">
        <v>70.95</v>
      </c>
      <c r="M139" s="5">
        <v>116749.94</v>
      </c>
      <c r="N139" s="5">
        <v>2270.6700839999999</v>
      </c>
      <c r="O139" s="4">
        <v>4.85166155550113E-2</v>
      </c>
      <c r="P139" s="4">
        <v>9.3812960973964493E-3</v>
      </c>
      <c r="Q139" s="4">
        <v>3.4422538736280499</v>
      </c>
      <c r="R139" s="4">
        <v>0.66560295811027803</v>
      </c>
    </row>
    <row r="140" spans="1:18" ht="15" hidden="1">
      <c r="A140" s="1">
        <v>202402</v>
      </c>
      <c r="B140" s="53" t="s">
        <v>319</v>
      </c>
      <c r="C140" s="33" t="s">
        <v>18</v>
      </c>
      <c r="D140" s="33" t="s">
        <v>35</v>
      </c>
      <c r="E140" s="53" t="s">
        <v>320</v>
      </c>
      <c r="F140" s="1">
        <v>36.450000000000003</v>
      </c>
      <c r="G140" s="1">
        <v>5</v>
      </c>
      <c r="H140" s="1">
        <v>10</v>
      </c>
      <c r="I140" s="1">
        <v>10</v>
      </c>
      <c r="J140" s="1">
        <v>7.5</v>
      </c>
      <c r="K140" s="1">
        <v>5</v>
      </c>
      <c r="L140" s="4">
        <v>73.95</v>
      </c>
      <c r="M140" s="5">
        <v>164667.24</v>
      </c>
      <c r="N140" s="5">
        <v>16023.0369760827</v>
      </c>
      <c r="O140" s="4">
        <v>3.0847964222676501E-2</v>
      </c>
      <c r="P140" s="4">
        <v>1.7334979147641701E-2</v>
      </c>
      <c r="Q140" s="4">
        <v>2.28120695426693</v>
      </c>
      <c r="R140" s="4">
        <v>1.2819217079681</v>
      </c>
    </row>
    <row r="141" spans="1:18" ht="15" hidden="1">
      <c r="A141" s="1">
        <v>202402</v>
      </c>
      <c r="B141" s="53" t="s">
        <v>321</v>
      </c>
      <c r="C141" s="33" t="s">
        <v>16</v>
      </c>
      <c r="D141" s="33" t="s">
        <v>22</v>
      </c>
      <c r="E141" s="53" t="s">
        <v>322</v>
      </c>
      <c r="F141" s="1">
        <v>45</v>
      </c>
      <c r="G141" s="1">
        <v>15</v>
      </c>
      <c r="H141" s="1">
        <v>10</v>
      </c>
      <c r="I141" s="1">
        <v>10</v>
      </c>
      <c r="J141" s="1">
        <v>2.5</v>
      </c>
      <c r="K141" s="1">
        <v>5</v>
      </c>
      <c r="L141" s="4">
        <v>87.5</v>
      </c>
      <c r="M141" s="5">
        <v>225029.35</v>
      </c>
      <c r="N141" s="5">
        <v>44030.590715999999</v>
      </c>
      <c r="O141" s="4">
        <v>0.209400212848112</v>
      </c>
      <c r="P141" s="4">
        <v>5.1549802296561503E-2</v>
      </c>
      <c r="Q141" s="4">
        <v>18.322518624209799</v>
      </c>
      <c r="R141" s="4">
        <v>4.5106077009491301</v>
      </c>
    </row>
    <row r="142" spans="1:18" ht="15" hidden="1">
      <c r="A142" s="1">
        <v>202402</v>
      </c>
      <c r="B142" s="53" t="s">
        <v>323</v>
      </c>
      <c r="C142" s="33" t="s">
        <v>17</v>
      </c>
      <c r="D142" s="33" t="s">
        <v>30</v>
      </c>
      <c r="E142" s="53" t="s">
        <v>324</v>
      </c>
      <c r="F142" s="1">
        <v>40.049999999999997</v>
      </c>
      <c r="G142" s="1">
        <v>10</v>
      </c>
      <c r="H142" s="1">
        <v>10</v>
      </c>
      <c r="I142" s="1">
        <v>6</v>
      </c>
      <c r="J142" s="1">
        <v>7.5</v>
      </c>
      <c r="K142" s="1">
        <v>5</v>
      </c>
      <c r="L142" s="4">
        <v>78.55</v>
      </c>
      <c r="M142" s="5">
        <v>149865.04</v>
      </c>
      <c r="N142" s="5">
        <v>17119.617147708901</v>
      </c>
      <c r="O142" s="4">
        <v>8.3484394171006004E-2</v>
      </c>
      <c r="P142" s="4">
        <v>1.6192667660220698E-2</v>
      </c>
      <c r="Q142" s="4">
        <v>6.5576991621325202</v>
      </c>
      <c r="R142" s="4">
        <v>1.27193404471034</v>
      </c>
    </row>
    <row r="143" spans="1:18" ht="15" hidden="1">
      <c r="A143" s="1">
        <v>202402</v>
      </c>
      <c r="B143" s="53" t="s">
        <v>325</v>
      </c>
      <c r="C143" s="33" t="s">
        <v>18</v>
      </c>
      <c r="D143" s="33" t="s">
        <v>26</v>
      </c>
      <c r="E143" s="53" t="s">
        <v>326</v>
      </c>
      <c r="F143" s="1">
        <v>45</v>
      </c>
      <c r="G143" s="1">
        <v>2.5</v>
      </c>
      <c r="H143" s="1">
        <v>7.5</v>
      </c>
      <c r="I143" s="1">
        <v>10</v>
      </c>
      <c r="J143" s="1">
        <v>2.5</v>
      </c>
      <c r="K143" s="1">
        <v>5</v>
      </c>
      <c r="L143" s="4">
        <v>72.5</v>
      </c>
      <c r="M143" s="5">
        <v>138998.07999999999</v>
      </c>
      <c r="N143" s="5">
        <v>1922.0973289999999</v>
      </c>
      <c r="O143" s="4">
        <v>5.5469420734159398E-2</v>
      </c>
      <c r="P143" s="4">
        <v>1.21630829864864E-2</v>
      </c>
      <c r="Q143" s="4">
        <v>4.0215330032265602</v>
      </c>
      <c r="R143" s="4">
        <v>0.88182351652026403</v>
      </c>
    </row>
    <row r="144" spans="1:18" ht="15" hidden="1">
      <c r="A144" s="1">
        <v>202402</v>
      </c>
      <c r="B144" s="53" t="s">
        <v>327</v>
      </c>
      <c r="C144" s="33" t="s">
        <v>19</v>
      </c>
      <c r="D144" s="33" t="s">
        <v>27</v>
      </c>
      <c r="E144" s="53" t="s">
        <v>328</v>
      </c>
      <c r="F144" s="1">
        <v>45</v>
      </c>
      <c r="G144" s="1">
        <v>5</v>
      </c>
      <c r="H144" s="1">
        <v>10</v>
      </c>
      <c r="I144" s="1">
        <v>10</v>
      </c>
      <c r="J144" s="1">
        <v>2.5</v>
      </c>
      <c r="K144" s="1">
        <v>5</v>
      </c>
      <c r="L144" s="4">
        <v>77.5</v>
      </c>
      <c r="M144" s="5">
        <v>177843.59</v>
      </c>
      <c r="N144" s="5">
        <v>16710.232450188701</v>
      </c>
      <c r="O144" s="4">
        <v>0.103874775705411</v>
      </c>
      <c r="P144" s="4">
        <v>2.0621074817908799E-2</v>
      </c>
      <c r="Q144" s="4">
        <v>8.05029511716935</v>
      </c>
      <c r="R144" s="4">
        <v>1.5981332983879299</v>
      </c>
    </row>
    <row r="145" spans="1:18" ht="15" hidden="1">
      <c r="A145" s="1">
        <v>202402</v>
      </c>
      <c r="B145" s="53" t="s">
        <v>329</v>
      </c>
      <c r="C145" s="33" t="s">
        <v>18</v>
      </c>
      <c r="D145" s="33" t="s">
        <v>35</v>
      </c>
      <c r="E145" s="53" t="s">
        <v>330</v>
      </c>
      <c r="F145" s="1">
        <v>36.450000000000003</v>
      </c>
      <c r="G145" s="1">
        <v>0</v>
      </c>
      <c r="H145" s="1">
        <v>0</v>
      </c>
      <c r="I145" s="1">
        <v>10</v>
      </c>
      <c r="J145" s="1">
        <v>2.5</v>
      </c>
      <c r="K145" s="1">
        <v>5</v>
      </c>
      <c r="L145" s="4">
        <v>53.95</v>
      </c>
      <c r="M145" s="5">
        <v>13532.8</v>
      </c>
      <c r="N145" s="5">
        <v>0</v>
      </c>
      <c r="O145" s="4">
        <v>2.0790272016608098E-3</v>
      </c>
      <c r="P145" s="4">
        <v>1.1443632182587299E-3</v>
      </c>
      <c r="Q145" s="4">
        <v>0.11216351752960101</v>
      </c>
      <c r="R145" s="4">
        <v>6.1738395625058499E-2</v>
      </c>
    </row>
    <row r="146" spans="1:18" ht="15" hidden="1">
      <c r="A146" s="1">
        <v>202402</v>
      </c>
      <c r="B146" s="53" t="s">
        <v>331</v>
      </c>
      <c r="C146" s="33" t="s">
        <v>17</v>
      </c>
      <c r="D146" s="33" t="s">
        <v>31</v>
      </c>
      <c r="E146" s="53" t="s">
        <v>332</v>
      </c>
      <c r="F146" s="1">
        <v>45</v>
      </c>
      <c r="G146" s="1">
        <v>5</v>
      </c>
      <c r="H146" s="1">
        <v>10</v>
      </c>
      <c r="I146" s="1">
        <v>10</v>
      </c>
      <c r="J146" s="1">
        <v>2.5</v>
      </c>
      <c r="K146" s="1">
        <v>5</v>
      </c>
      <c r="L146" s="4">
        <v>77.5</v>
      </c>
      <c r="M146" s="5">
        <v>169964.76</v>
      </c>
      <c r="N146" s="5">
        <v>12086.4390738904</v>
      </c>
      <c r="O146" s="4">
        <v>7.8326594779629694E-2</v>
      </c>
      <c r="P146" s="4">
        <v>1.6222918448384201E-2</v>
      </c>
      <c r="Q146" s="4">
        <v>6.0703110954213004</v>
      </c>
      <c r="R146" s="4">
        <v>1.25727617974978</v>
      </c>
    </row>
    <row r="147" spans="1:18" ht="15" hidden="1">
      <c r="A147" s="1">
        <v>202402</v>
      </c>
      <c r="B147" s="53" t="s">
        <v>333</v>
      </c>
      <c r="C147" s="33" t="s">
        <v>19</v>
      </c>
      <c r="D147" s="33" t="s">
        <v>24</v>
      </c>
      <c r="E147" s="53" t="s">
        <v>334</v>
      </c>
      <c r="F147" s="1">
        <v>45</v>
      </c>
      <c r="G147" s="1">
        <v>5</v>
      </c>
      <c r="H147" s="1">
        <v>10</v>
      </c>
      <c r="I147" s="1">
        <v>10</v>
      </c>
      <c r="J147" s="1">
        <v>2.5</v>
      </c>
      <c r="K147" s="1">
        <v>5</v>
      </c>
      <c r="L147" s="4">
        <v>77.5</v>
      </c>
      <c r="M147" s="5">
        <v>195412.86</v>
      </c>
      <c r="N147" s="5">
        <v>16096.151202548999</v>
      </c>
      <c r="O147" s="4">
        <v>7.1492397686079498E-2</v>
      </c>
      <c r="P147" s="4">
        <v>2.1852446878462502E-2</v>
      </c>
      <c r="Q147" s="4">
        <v>5.5406608206711603</v>
      </c>
      <c r="R147" s="4">
        <v>1.69356463308084</v>
      </c>
    </row>
    <row r="148" spans="1:18" ht="15" hidden="1">
      <c r="A148" s="1">
        <v>202402</v>
      </c>
      <c r="B148" s="53" t="s">
        <v>335</v>
      </c>
      <c r="C148" s="33" t="s">
        <v>18</v>
      </c>
      <c r="D148" s="33" t="s">
        <v>29</v>
      </c>
      <c r="E148" s="53" t="s">
        <v>336</v>
      </c>
      <c r="F148" s="1">
        <v>42.3</v>
      </c>
      <c r="G148" s="1">
        <v>10</v>
      </c>
      <c r="H148" s="1">
        <v>5</v>
      </c>
      <c r="I148" s="1">
        <v>7</v>
      </c>
      <c r="J148" s="1">
        <v>2.5</v>
      </c>
      <c r="K148" s="1">
        <v>5</v>
      </c>
      <c r="L148" s="4">
        <v>71.8</v>
      </c>
      <c r="M148" s="5">
        <v>200483.71</v>
      </c>
      <c r="N148" s="5">
        <v>25158.421399999999</v>
      </c>
      <c r="O148" s="4">
        <v>0.100035325242311</v>
      </c>
      <c r="P148" s="4">
        <v>2.2308081161525401E-2</v>
      </c>
      <c r="Q148" s="4">
        <v>7.1825363523979302</v>
      </c>
      <c r="R148" s="4">
        <v>1.60172022739752</v>
      </c>
    </row>
    <row r="149" spans="1:18" ht="15" hidden="1">
      <c r="A149" s="1">
        <v>202402</v>
      </c>
      <c r="B149" s="53" t="s">
        <v>337</v>
      </c>
      <c r="C149" s="33" t="s">
        <v>18</v>
      </c>
      <c r="D149" s="33" t="s">
        <v>35</v>
      </c>
      <c r="E149" s="53" t="s">
        <v>338</v>
      </c>
      <c r="F149" s="1">
        <v>45</v>
      </c>
      <c r="G149" s="1">
        <v>10</v>
      </c>
      <c r="H149" s="1">
        <v>7.5</v>
      </c>
      <c r="I149" s="1">
        <v>4</v>
      </c>
      <c r="J149" s="1">
        <v>7.5</v>
      </c>
      <c r="K149" s="1">
        <v>5</v>
      </c>
      <c r="L149" s="4">
        <v>79</v>
      </c>
      <c r="M149" s="5">
        <v>351977.58</v>
      </c>
      <c r="N149" s="5">
        <v>46880.813315462699</v>
      </c>
      <c r="O149" s="4">
        <v>7.0313277582795194E-2</v>
      </c>
      <c r="P149" s="4">
        <v>3.9742146736142701E-2</v>
      </c>
      <c r="Q149" s="4">
        <v>5.5547489290408203</v>
      </c>
      <c r="R149" s="4">
        <v>3.1396295921552699</v>
      </c>
    </row>
    <row r="150" spans="1:18" ht="15" hidden="1">
      <c r="A150" s="1">
        <v>202402</v>
      </c>
      <c r="B150" s="53" t="s">
        <v>339</v>
      </c>
      <c r="C150" s="33" t="s">
        <v>18</v>
      </c>
      <c r="D150" s="33" t="s">
        <v>29</v>
      </c>
      <c r="E150" s="53" t="s">
        <v>340</v>
      </c>
      <c r="F150" s="1">
        <v>0</v>
      </c>
      <c r="G150" s="1">
        <v>0</v>
      </c>
      <c r="H150" s="1">
        <v>10</v>
      </c>
      <c r="I150" s="1">
        <v>4</v>
      </c>
      <c r="J150" s="1">
        <v>5</v>
      </c>
      <c r="K150" s="1">
        <v>5</v>
      </c>
      <c r="L150" s="4">
        <v>24</v>
      </c>
      <c r="M150" s="5">
        <v>136767.35</v>
      </c>
      <c r="N150" s="5">
        <v>0</v>
      </c>
      <c r="O150" s="4">
        <v>5.06073402887076E-2</v>
      </c>
      <c r="P150" s="4">
        <v>1.15653467721919E-2</v>
      </c>
      <c r="Q150" s="4">
        <v>1.2145761669289801</v>
      </c>
      <c r="R150" s="4">
        <v>0.27756832253260599</v>
      </c>
    </row>
    <row r="151" spans="1:18" ht="15" hidden="1">
      <c r="A151" s="1">
        <v>202402</v>
      </c>
      <c r="B151" s="53" t="s">
        <v>341</v>
      </c>
      <c r="C151" s="33" t="s">
        <v>17</v>
      </c>
      <c r="D151" s="33" t="s">
        <v>31</v>
      </c>
      <c r="E151" s="53" t="s">
        <v>342</v>
      </c>
      <c r="F151" s="1">
        <v>45</v>
      </c>
      <c r="G151" s="1">
        <v>5</v>
      </c>
      <c r="H151" s="1">
        <v>10</v>
      </c>
      <c r="I151" s="1">
        <v>10</v>
      </c>
      <c r="J151" s="1">
        <v>2.5</v>
      </c>
      <c r="K151" s="1">
        <v>5</v>
      </c>
      <c r="L151" s="4">
        <v>77.5</v>
      </c>
      <c r="M151" s="5">
        <v>199467.08</v>
      </c>
      <c r="N151" s="5">
        <v>13478.3087482139</v>
      </c>
      <c r="O151" s="4">
        <v>9.0209292707599101E-2</v>
      </c>
      <c r="P151" s="4">
        <v>1.8832570620583501E-2</v>
      </c>
      <c r="Q151" s="4">
        <v>6.9912201848389302</v>
      </c>
      <c r="R151" s="4">
        <v>1.4595242230952199</v>
      </c>
    </row>
    <row r="152" spans="1:18" ht="15" hidden="1">
      <c r="A152" s="1">
        <v>202402</v>
      </c>
      <c r="B152" s="53" t="s">
        <v>343</v>
      </c>
      <c r="C152" s="33" t="s">
        <v>18</v>
      </c>
      <c r="D152" s="33" t="s">
        <v>26</v>
      </c>
      <c r="E152" s="53" t="s">
        <v>344</v>
      </c>
      <c r="F152" s="1">
        <v>45</v>
      </c>
      <c r="G152" s="1">
        <v>10</v>
      </c>
      <c r="H152" s="1">
        <v>10</v>
      </c>
      <c r="I152" s="1">
        <v>4</v>
      </c>
      <c r="J152" s="1">
        <v>0</v>
      </c>
      <c r="K152" s="1">
        <v>5</v>
      </c>
      <c r="L152" s="4">
        <v>74</v>
      </c>
      <c r="M152" s="5">
        <v>183754.48</v>
      </c>
      <c r="N152" s="5">
        <v>23948.930299</v>
      </c>
      <c r="O152" s="4">
        <v>9.8867670603860106E-2</v>
      </c>
      <c r="P152" s="4">
        <v>2.0635991724807901E-2</v>
      </c>
      <c r="Q152" s="4">
        <v>7.3162076246856502</v>
      </c>
      <c r="R152" s="4">
        <v>1.52706338763578</v>
      </c>
    </row>
    <row r="153" spans="1:18" ht="15" hidden="1">
      <c r="A153" s="1">
        <v>202402</v>
      </c>
      <c r="B153" s="53" t="s">
        <v>345</v>
      </c>
      <c r="C153" s="33" t="s">
        <v>18</v>
      </c>
      <c r="D153" s="33" t="s">
        <v>26</v>
      </c>
      <c r="E153" s="53" t="s">
        <v>346</v>
      </c>
      <c r="F153" s="1">
        <v>45</v>
      </c>
      <c r="G153" s="1">
        <v>20</v>
      </c>
      <c r="H153" s="1">
        <v>10</v>
      </c>
      <c r="I153" s="1">
        <v>10</v>
      </c>
      <c r="J153" s="1">
        <v>2.5</v>
      </c>
      <c r="K153" s="1">
        <v>5</v>
      </c>
      <c r="L153" s="4">
        <v>92.5</v>
      </c>
      <c r="M153" s="5">
        <v>250384.76</v>
      </c>
      <c r="N153" s="5">
        <v>52121.985479000003</v>
      </c>
      <c r="O153" s="4">
        <v>0.15796603893629099</v>
      </c>
      <c r="P153" s="4">
        <v>3.2266770740792997E-2</v>
      </c>
      <c r="Q153" s="4">
        <v>14.611858601606899</v>
      </c>
      <c r="R153" s="4">
        <v>2.98467629352335</v>
      </c>
    </row>
    <row r="154" spans="1:18" ht="15" hidden="1">
      <c r="A154" s="1">
        <v>202402</v>
      </c>
      <c r="B154" s="53" t="s">
        <v>347</v>
      </c>
      <c r="C154" s="33" t="s">
        <v>16</v>
      </c>
      <c r="D154" s="33" t="s">
        <v>34</v>
      </c>
      <c r="E154" s="53" t="s">
        <v>348</v>
      </c>
      <c r="F154" s="1">
        <v>37.799999999999997</v>
      </c>
      <c r="G154" s="1">
        <v>5</v>
      </c>
      <c r="H154" s="1">
        <v>10</v>
      </c>
      <c r="I154" s="1">
        <v>7</v>
      </c>
      <c r="J154" s="1">
        <v>5</v>
      </c>
      <c r="K154" s="1">
        <v>5</v>
      </c>
      <c r="L154" s="4">
        <v>69.8</v>
      </c>
      <c r="M154" s="5">
        <v>156424.70000000001</v>
      </c>
      <c r="N154" s="5">
        <v>13897.6230113396</v>
      </c>
      <c r="O154" s="4">
        <v>7.5095260058322302E-2</v>
      </c>
      <c r="P154" s="4">
        <v>2.8092977440943901E-2</v>
      </c>
      <c r="Q154" s="4">
        <v>5.2416491520708997</v>
      </c>
      <c r="R154" s="4">
        <v>1.9608898253778799</v>
      </c>
    </row>
    <row r="155" spans="1:18" ht="15" hidden="1">
      <c r="A155" s="1">
        <v>202402</v>
      </c>
      <c r="B155" s="53" t="s">
        <v>349</v>
      </c>
      <c r="C155" s="33" t="s">
        <v>16</v>
      </c>
      <c r="D155" s="33" t="s">
        <v>22</v>
      </c>
      <c r="E155" s="53" t="s">
        <v>350</v>
      </c>
      <c r="F155" s="1">
        <v>36.9</v>
      </c>
      <c r="G155" s="1">
        <v>5</v>
      </c>
      <c r="H155" s="1">
        <v>2.5</v>
      </c>
      <c r="I155" s="1">
        <v>10</v>
      </c>
      <c r="J155" s="1">
        <v>5</v>
      </c>
      <c r="K155" s="1">
        <v>5</v>
      </c>
      <c r="L155" s="4">
        <v>64.400000000000006</v>
      </c>
      <c r="M155" s="5">
        <v>142687.4</v>
      </c>
      <c r="N155" s="5">
        <v>8906.0507560000005</v>
      </c>
      <c r="O155" s="4">
        <v>0.104181133257797</v>
      </c>
      <c r="P155" s="4">
        <v>2.3878834235847201E-2</v>
      </c>
      <c r="Q155" s="4">
        <v>6.7092649818021304</v>
      </c>
      <c r="R155" s="4">
        <v>1.5377969247885599</v>
      </c>
    </row>
    <row r="156" spans="1:18" ht="15" hidden="1">
      <c r="A156" s="1">
        <v>202402</v>
      </c>
      <c r="B156" s="53" t="s">
        <v>351</v>
      </c>
      <c r="C156" s="33" t="s">
        <v>16</v>
      </c>
      <c r="D156" s="33" t="s">
        <v>23</v>
      </c>
      <c r="E156" s="53" t="s">
        <v>352</v>
      </c>
      <c r="F156" s="1">
        <v>0</v>
      </c>
      <c r="G156" s="1">
        <v>0</v>
      </c>
      <c r="H156" s="1">
        <v>5</v>
      </c>
      <c r="I156" s="1">
        <v>10</v>
      </c>
      <c r="J156" s="1">
        <v>7.5</v>
      </c>
      <c r="K156" s="1">
        <v>5</v>
      </c>
      <c r="L156" s="4">
        <v>27.5</v>
      </c>
      <c r="M156" s="5">
        <v>66930.89</v>
      </c>
      <c r="N156" s="5">
        <v>0</v>
      </c>
      <c r="O156" s="4">
        <v>2.20338271160056E-2</v>
      </c>
      <c r="P156" s="4">
        <v>9.2656024264445094E-3</v>
      </c>
      <c r="Q156" s="4">
        <v>0.60593024569015397</v>
      </c>
      <c r="R156" s="4">
        <v>0.254804066727224</v>
      </c>
    </row>
    <row r="157" spans="1:18" ht="15" hidden="1">
      <c r="A157" s="1">
        <v>202402</v>
      </c>
      <c r="B157" s="53" t="s">
        <v>353</v>
      </c>
      <c r="C157" s="33" t="s">
        <v>19</v>
      </c>
      <c r="D157" s="33" t="s">
        <v>25</v>
      </c>
      <c r="E157" s="53" t="s">
        <v>354</v>
      </c>
      <c r="F157" s="1">
        <v>45</v>
      </c>
      <c r="G157" s="1">
        <v>10</v>
      </c>
      <c r="H157" s="1">
        <v>7.5</v>
      </c>
      <c r="I157" s="1">
        <v>10</v>
      </c>
      <c r="J157" s="1">
        <v>2.5</v>
      </c>
      <c r="K157" s="1">
        <v>5</v>
      </c>
      <c r="L157" s="4">
        <v>80</v>
      </c>
      <c r="M157" s="5">
        <v>236015.84</v>
      </c>
      <c r="N157" s="5">
        <v>34141.551284546302</v>
      </c>
      <c r="O157" s="4">
        <v>0.234484687290824</v>
      </c>
      <c r="P157" s="4">
        <v>3.16232020523807E-2</v>
      </c>
      <c r="Q157" s="4">
        <v>18.758774983265901</v>
      </c>
      <c r="R157" s="4">
        <v>2.52985616419046</v>
      </c>
    </row>
    <row r="158" spans="1:18" ht="15" hidden="1">
      <c r="A158" s="1">
        <v>202402</v>
      </c>
      <c r="B158" s="53" t="s">
        <v>355</v>
      </c>
      <c r="C158" s="33" t="s">
        <v>19</v>
      </c>
      <c r="D158" s="33" t="s">
        <v>20</v>
      </c>
      <c r="E158" s="53" t="s">
        <v>356</v>
      </c>
      <c r="F158" s="1">
        <v>44.55</v>
      </c>
      <c r="G158" s="1">
        <v>10</v>
      </c>
      <c r="H158" s="1">
        <v>7.5</v>
      </c>
      <c r="I158" s="1">
        <v>10</v>
      </c>
      <c r="J158" s="1">
        <v>7.5</v>
      </c>
      <c r="K158" s="1">
        <v>5</v>
      </c>
      <c r="L158" s="4">
        <v>84.55</v>
      </c>
      <c r="M158" s="5">
        <v>170567.69</v>
      </c>
      <c r="N158" s="5">
        <v>19464.4902048527</v>
      </c>
      <c r="O158" s="4">
        <v>0.14202970920675001</v>
      </c>
      <c r="P158" s="4">
        <v>2.1000554015683199E-2</v>
      </c>
      <c r="Q158" s="4">
        <v>12.0086119134307</v>
      </c>
      <c r="R158" s="4">
        <v>1.77559684202601</v>
      </c>
    </row>
    <row r="159" spans="1:18" ht="15" hidden="1">
      <c r="A159" s="1">
        <v>202402</v>
      </c>
      <c r="B159" s="53" t="s">
        <v>357</v>
      </c>
      <c r="C159" s="33" t="s">
        <v>18</v>
      </c>
      <c r="D159" s="33" t="s">
        <v>29</v>
      </c>
      <c r="E159" s="53" t="s">
        <v>358</v>
      </c>
      <c r="F159" s="1">
        <v>0</v>
      </c>
      <c r="G159" s="1">
        <v>0</v>
      </c>
      <c r="H159" s="1">
        <v>0</v>
      </c>
      <c r="I159" s="1">
        <v>10</v>
      </c>
      <c r="J159" s="1">
        <v>2.5</v>
      </c>
      <c r="K159" s="1">
        <v>5</v>
      </c>
      <c r="L159" s="4">
        <v>17.5</v>
      </c>
      <c r="M159" s="5">
        <v>87638.66</v>
      </c>
      <c r="N159" s="5">
        <v>0</v>
      </c>
      <c r="O159" s="4">
        <v>3.2428496194935E-2</v>
      </c>
      <c r="P159" s="4">
        <v>7.41091710521716E-3</v>
      </c>
      <c r="Q159" s="4">
        <v>0.567498683411362</v>
      </c>
      <c r="R159" s="4">
        <v>0.12969104934129999</v>
      </c>
    </row>
    <row r="160" spans="1:18" ht="15" hidden="1">
      <c r="A160" s="1">
        <v>202402</v>
      </c>
      <c r="B160" s="53" t="s">
        <v>359</v>
      </c>
      <c r="C160" s="33" t="s">
        <v>18</v>
      </c>
      <c r="D160" s="33" t="s">
        <v>35</v>
      </c>
      <c r="E160" s="53" t="s">
        <v>360</v>
      </c>
      <c r="F160" s="1">
        <v>0</v>
      </c>
      <c r="G160" s="1">
        <v>0</v>
      </c>
      <c r="H160" s="1">
        <v>5</v>
      </c>
      <c r="I160" s="1">
        <v>10</v>
      </c>
      <c r="J160" s="1">
        <v>2.5</v>
      </c>
      <c r="K160" s="1">
        <v>5</v>
      </c>
      <c r="L160" s="4">
        <v>22.5</v>
      </c>
      <c r="M160" s="5">
        <v>120400.05</v>
      </c>
      <c r="N160" s="5">
        <v>0</v>
      </c>
      <c r="O160" s="4">
        <v>1.84969096588526E-2</v>
      </c>
      <c r="P160" s="4">
        <v>1.0181292023565901E-2</v>
      </c>
      <c r="Q160" s="4">
        <v>0.41618046732418401</v>
      </c>
      <c r="R160" s="4">
        <v>0.22907907053023299</v>
      </c>
    </row>
    <row r="161" spans="1:18" ht="15" hidden="1">
      <c r="A161" s="1">
        <v>202402</v>
      </c>
      <c r="B161" s="53" t="s">
        <v>361</v>
      </c>
      <c r="C161" s="33" t="s">
        <v>18</v>
      </c>
      <c r="D161" s="33" t="s">
        <v>35</v>
      </c>
      <c r="E161" s="53" t="s">
        <v>362</v>
      </c>
      <c r="F161" s="1">
        <v>0</v>
      </c>
      <c r="G161" s="1">
        <v>0</v>
      </c>
      <c r="H161" s="1">
        <v>5</v>
      </c>
      <c r="I161" s="1">
        <v>10</v>
      </c>
      <c r="J161" s="1">
        <v>2.5</v>
      </c>
      <c r="K161" s="1">
        <v>5</v>
      </c>
      <c r="L161" s="4">
        <v>22.5</v>
      </c>
      <c r="M161" s="5">
        <v>138802.12</v>
      </c>
      <c r="N161" s="5">
        <v>0</v>
      </c>
      <c r="O161" s="4">
        <v>2.1323996743333799E-2</v>
      </c>
      <c r="P161" s="4">
        <v>1.1737411381556999E-2</v>
      </c>
      <c r="Q161" s="4">
        <v>0.47978992672500997</v>
      </c>
      <c r="R161" s="4">
        <v>0.26409175608503199</v>
      </c>
    </row>
    <row r="162" spans="1:18" ht="15" hidden="1">
      <c r="A162" s="1">
        <v>202402</v>
      </c>
      <c r="B162" s="53" t="s">
        <v>363</v>
      </c>
      <c r="C162" s="33" t="s">
        <v>18</v>
      </c>
      <c r="D162" s="33" t="s">
        <v>35</v>
      </c>
      <c r="E162" s="33" t="s">
        <v>364</v>
      </c>
      <c r="F162" s="1">
        <v>0</v>
      </c>
      <c r="G162" s="1">
        <v>0</v>
      </c>
      <c r="H162" s="1">
        <v>7.5</v>
      </c>
      <c r="I162" s="1">
        <v>10</v>
      </c>
      <c r="J162" s="1">
        <v>2.5</v>
      </c>
      <c r="K162" s="1">
        <v>5</v>
      </c>
      <c r="L162" s="4">
        <v>25</v>
      </c>
      <c r="M162" s="5">
        <v>111087.87</v>
      </c>
      <c r="N162" s="5">
        <v>0</v>
      </c>
      <c r="O162" s="4">
        <v>1.70662910487526E-2</v>
      </c>
      <c r="P162" s="4">
        <v>9.3938336798524806E-3</v>
      </c>
      <c r="Q162" s="4">
        <v>0.426657276218815</v>
      </c>
      <c r="R162" s="4">
        <v>0.234845841996312</v>
      </c>
    </row>
    <row r="163" spans="1:18" hidden="1">
      <c r="A163" s="1">
        <v>202402</v>
      </c>
      <c r="B163" s="2" t="s">
        <v>365</v>
      </c>
      <c r="C163" s="33" t="s">
        <v>18</v>
      </c>
      <c r="D163" s="33" t="s">
        <v>35</v>
      </c>
      <c r="E163" s="33" t="s">
        <v>366</v>
      </c>
      <c r="F163" s="1">
        <v>0</v>
      </c>
      <c r="G163" s="1">
        <v>20</v>
      </c>
      <c r="H163" s="1">
        <v>7.5</v>
      </c>
      <c r="I163" s="1">
        <v>10</v>
      </c>
      <c r="J163" s="1">
        <v>2.5</v>
      </c>
      <c r="K163" s="1">
        <v>5</v>
      </c>
      <c r="L163" s="4">
        <v>45</v>
      </c>
      <c r="M163" s="5">
        <v>265075.86</v>
      </c>
      <c r="N163" s="5">
        <v>54592.121917596603</v>
      </c>
      <c r="O163" s="4">
        <v>5.9633853303396399E-2</v>
      </c>
      <c r="P163" s="4">
        <v>3.4034828243854599E-2</v>
      </c>
      <c r="Q163" s="4">
        <v>2.6835233986528402</v>
      </c>
      <c r="R163" s="4">
        <v>1.53156727097346</v>
      </c>
    </row>
    <row r="164" spans="1:18" hidden="1">
      <c r="A164" s="1">
        <v>202402</v>
      </c>
      <c r="B164" s="2" t="s">
        <v>367</v>
      </c>
      <c r="C164" s="33" t="s">
        <v>18</v>
      </c>
      <c r="D164" s="33" t="s">
        <v>35</v>
      </c>
      <c r="E164" s="33" t="s">
        <v>368</v>
      </c>
      <c r="F164" s="1">
        <v>0</v>
      </c>
      <c r="G164" s="1">
        <v>5</v>
      </c>
      <c r="H164" s="1">
        <v>0</v>
      </c>
      <c r="I164" s="1">
        <v>10</v>
      </c>
      <c r="J164" s="1">
        <v>2.5</v>
      </c>
      <c r="K164" s="1">
        <v>5</v>
      </c>
      <c r="L164" s="4">
        <v>22.5</v>
      </c>
      <c r="M164" s="5">
        <v>163864.91</v>
      </c>
      <c r="N164" s="5">
        <v>12266.966514772001</v>
      </c>
      <c r="O164" s="4">
        <v>2.9423609525345701E-2</v>
      </c>
      <c r="P164" s="4">
        <v>1.64676871964715E-2</v>
      </c>
      <c r="Q164" s="4">
        <v>0.66203121432027801</v>
      </c>
      <c r="R164" s="4">
        <v>0.37052296192060902</v>
      </c>
    </row>
    <row r="165" spans="1:18" hidden="1">
      <c r="A165" s="1">
        <v>202402</v>
      </c>
      <c r="B165" s="2" t="s">
        <v>369</v>
      </c>
      <c r="C165" s="33" t="s">
        <v>17</v>
      </c>
      <c r="D165" s="33" t="s">
        <v>30</v>
      </c>
      <c r="E165" s="33" t="s">
        <v>370</v>
      </c>
      <c r="F165" s="1">
        <v>0</v>
      </c>
      <c r="G165" s="1">
        <v>20</v>
      </c>
      <c r="H165" s="1">
        <v>0</v>
      </c>
      <c r="I165" s="1">
        <v>10</v>
      </c>
      <c r="J165" s="1">
        <v>2.5</v>
      </c>
      <c r="K165" s="1">
        <v>5</v>
      </c>
      <c r="L165" s="4">
        <v>37.5</v>
      </c>
      <c r="M165" s="5">
        <v>248313.82</v>
      </c>
      <c r="N165" s="5">
        <v>74980.238453095197</v>
      </c>
      <c r="O165" s="4">
        <v>0.17988774443074601</v>
      </c>
      <c r="P165" s="4">
        <v>4.0449918297196998E-2</v>
      </c>
      <c r="Q165" s="4">
        <v>6.74579041615298</v>
      </c>
      <c r="R165" s="4">
        <v>1.5168719361448899</v>
      </c>
    </row>
  </sheetData>
  <autoFilter ref="A1:R165" xr:uid="{00000000-0009-0000-0000-000006000000}">
    <filterColumn colId="4">
      <filters>
        <filter val="北京西直门凯德店"/>
      </filters>
    </filterColumn>
  </autoFilter>
  <phoneticPr fontId="18" type="noConversion"/>
  <conditionalFormatting sqref="E1:E17 E19:E150 E166:E1048576">
    <cfRule type="duplicateValues" dxfId="340" priority="17"/>
  </conditionalFormatting>
  <conditionalFormatting sqref="E1:E160 E166:E1048576">
    <cfRule type="duplicateValues" dxfId="339" priority="4"/>
    <cfRule type="duplicateValues" dxfId="338" priority="5"/>
  </conditionalFormatting>
  <conditionalFormatting sqref="E18">
    <cfRule type="duplicateValues" dxfId="337" priority="6"/>
  </conditionalFormatting>
  <conditionalFormatting sqref="E151">
    <cfRule type="duplicateValues" dxfId="336" priority="16"/>
  </conditionalFormatting>
  <conditionalFormatting sqref="E152">
    <cfRule type="duplicateValues" dxfId="335" priority="15"/>
  </conditionalFormatting>
  <conditionalFormatting sqref="E153">
    <cfRule type="duplicateValues" dxfId="334" priority="14"/>
  </conditionalFormatting>
  <conditionalFormatting sqref="E154">
    <cfRule type="duplicateValues" dxfId="333" priority="13"/>
  </conditionalFormatting>
  <conditionalFormatting sqref="E155">
    <cfRule type="duplicateValues" dxfId="332" priority="12"/>
  </conditionalFormatting>
  <conditionalFormatting sqref="E156">
    <cfRule type="duplicateValues" dxfId="331" priority="11"/>
  </conditionalFormatting>
  <conditionalFormatting sqref="E157">
    <cfRule type="duplicateValues" dxfId="330" priority="10"/>
  </conditionalFormatting>
  <conditionalFormatting sqref="E158">
    <cfRule type="duplicateValues" dxfId="329" priority="9"/>
  </conditionalFormatting>
  <conditionalFormatting sqref="E159">
    <cfRule type="duplicateValues" dxfId="328" priority="8"/>
  </conditionalFormatting>
  <conditionalFormatting sqref="E160">
    <cfRule type="duplicateValues" dxfId="327" priority="7"/>
  </conditionalFormatting>
  <conditionalFormatting sqref="E161">
    <cfRule type="duplicateValues" dxfId="326" priority="1"/>
    <cfRule type="duplicateValues" dxfId="325" priority="2"/>
    <cfRule type="duplicateValues" dxfId="324" priority="3"/>
  </conditionalFormatting>
  <conditionalFormatting sqref="F1:I1">
    <cfRule type="cellIs" dxfId="323" priority="20" operator="equal">
      <formula>0</formula>
    </cfRule>
  </conditionalFormatting>
  <conditionalFormatting sqref="L1">
    <cfRule type="cellIs" dxfId="322" priority="19" operator="equal">
      <formula>0</formula>
    </cfRule>
  </conditionalFormatting>
  <conditionalFormatting sqref="L1:L65525">
    <cfRule type="cellIs" dxfId="321" priority="18" operator="greaterThan">
      <formula>60</formula>
    </cfRule>
  </conditionalFormatting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R164"/>
  <sheetViews>
    <sheetView zoomScale="70" zoomScaleNormal="70" workbookViewId="0">
      <selection activeCell="K190" sqref="K190"/>
    </sheetView>
  </sheetViews>
  <sheetFormatPr defaultColWidth="8.6640625" defaultRowHeight="15.6"/>
  <cols>
    <col min="1" max="1" width="9.33203125" style="1"/>
    <col min="2" max="2" width="9.44140625" style="2" customWidth="1"/>
    <col min="3" max="4" width="11.6640625" style="1" customWidth="1"/>
    <col min="5" max="5" width="19.88671875" style="2" customWidth="1"/>
    <col min="6" max="6" width="11.88671875" style="1" customWidth="1"/>
    <col min="7" max="7" width="12.88671875" style="1" customWidth="1"/>
    <col min="8" max="8" width="15" style="1" customWidth="1"/>
    <col min="9" max="9" width="13.109375" style="1" customWidth="1"/>
    <col min="10" max="10" width="12.6640625" style="3" customWidth="1"/>
    <col min="11" max="11" width="10.77734375" style="1" customWidth="1"/>
    <col min="12" max="12" width="8.6640625" style="1"/>
    <col min="13" max="13" width="17.21875" style="5"/>
    <col min="14" max="14" width="16.33203125" style="5"/>
    <col min="15" max="17" width="16.21875" style="4" customWidth="1"/>
    <col min="18" max="18" width="12.77734375" style="4"/>
    <col min="19" max="16384" width="8.6640625" style="1"/>
  </cols>
  <sheetData>
    <row r="1" spans="1:18" ht="30">
      <c r="A1" s="6" t="s">
        <v>414</v>
      </c>
      <c r="B1" s="51" t="s">
        <v>39</v>
      </c>
      <c r="C1" s="6" t="s">
        <v>15</v>
      </c>
      <c r="D1" s="6" t="s">
        <v>21</v>
      </c>
      <c r="E1" s="51" t="s">
        <v>40</v>
      </c>
      <c r="F1" s="10" t="s">
        <v>415</v>
      </c>
      <c r="G1" s="10" t="s">
        <v>416</v>
      </c>
      <c r="H1" s="10" t="s">
        <v>417</v>
      </c>
      <c r="I1" s="10" t="s">
        <v>418</v>
      </c>
      <c r="J1" s="10" t="s">
        <v>419</v>
      </c>
      <c r="K1" s="10" t="s">
        <v>420</v>
      </c>
      <c r="L1" s="54" t="s">
        <v>421</v>
      </c>
      <c r="M1" s="21" t="s">
        <v>422</v>
      </c>
      <c r="N1" s="21" t="s">
        <v>423</v>
      </c>
      <c r="O1" s="22" t="s">
        <v>424</v>
      </c>
      <c r="P1" s="22" t="s">
        <v>425</v>
      </c>
      <c r="Q1" s="22" t="s">
        <v>426</v>
      </c>
      <c r="R1" s="22" t="s">
        <v>427</v>
      </c>
    </row>
    <row r="2" spans="1:18" ht="15" hidden="1">
      <c r="A2" s="1">
        <v>202403</v>
      </c>
      <c r="B2" s="53" t="s">
        <v>283</v>
      </c>
      <c r="C2" s="33" t="s">
        <v>18</v>
      </c>
      <c r="D2" s="33" t="s">
        <v>29</v>
      </c>
      <c r="E2" s="53" t="s">
        <v>284</v>
      </c>
      <c r="F2" s="1">
        <v>45</v>
      </c>
      <c r="G2" s="1">
        <v>10</v>
      </c>
      <c r="H2" s="1">
        <v>10</v>
      </c>
      <c r="I2" s="1">
        <v>7</v>
      </c>
      <c r="J2" s="1">
        <v>0</v>
      </c>
      <c r="K2" s="1">
        <v>5</v>
      </c>
      <c r="L2" s="1">
        <v>77</v>
      </c>
      <c r="M2" s="5">
        <v>302014.3</v>
      </c>
      <c r="N2" s="5">
        <v>36926.821693963102</v>
      </c>
      <c r="O2" s="4">
        <v>0.26393673503852</v>
      </c>
      <c r="P2" s="4">
        <v>5.4851033457623599E-2</v>
      </c>
      <c r="Q2" s="4">
        <v>20.323128597966001</v>
      </c>
      <c r="R2" s="4">
        <v>4.22352957623702</v>
      </c>
    </row>
    <row r="3" spans="1:18" ht="15" hidden="1">
      <c r="A3" s="1">
        <v>202403</v>
      </c>
      <c r="B3" s="53" t="s">
        <v>279</v>
      </c>
      <c r="C3" s="33" t="s">
        <v>18</v>
      </c>
      <c r="D3" s="33" t="s">
        <v>29</v>
      </c>
      <c r="E3" s="53" t="s">
        <v>280</v>
      </c>
      <c r="F3" s="1">
        <v>45</v>
      </c>
      <c r="G3" s="1">
        <v>0</v>
      </c>
      <c r="H3" s="1">
        <v>10</v>
      </c>
      <c r="I3" s="1">
        <v>7</v>
      </c>
      <c r="J3" s="1">
        <v>2.5</v>
      </c>
      <c r="K3" s="1">
        <v>5</v>
      </c>
      <c r="L3" s="1">
        <v>69.5</v>
      </c>
      <c r="M3" s="5">
        <v>122285.34</v>
      </c>
      <c r="N3" s="5">
        <v>0</v>
      </c>
      <c r="O3" s="4">
        <v>5.77853377492447E-2</v>
      </c>
      <c r="P3" s="4">
        <v>1.32239986054695E-2</v>
      </c>
      <c r="Q3" s="4">
        <v>4.0160809735725103</v>
      </c>
      <c r="R3" s="4">
        <v>0.91906790308012998</v>
      </c>
    </row>
    <row r="4" spans="1:18" ht="15" hidden="1">
      <c r="A4" s="1">
        <v>202403</v>
      </c>
      <c r="B4" s="53" t="s">
        <v>285</v>
      </c>
      <c r="C4" s="33" t="s">
        <v>18</v>
      </c>
      <c r="D4" s="33" t="s">
        <v>29</v>
      </c>
      <c r="E4" s="53" t="s">
        <v>286</v>
      </c>
      <c r="F4" s="1">
        <v>45</v>
      </c>
      <c r="G4" s="1">
        <v>0</v>
      </c>
      <c r="H4" s="1">
        <v>10</v>
      </c>
      <c r="I4" s="1">
        <v>7</v>
      </c>
      <c r="J4" s="1">
        <v>2.5</v>
      </c>
      <c r="K4" s="1">
        <v>5</v>
      </c>
      <c r="L4" s="1">
        <v>69.5</v>
      </c>
      <c r="M4" s="5">
        <v>89431.53</v>
      </c>
      <c r="N4" s="5">
        <v>0</v>
      </c>
      <c r="O4" s="4">
        <v>4.2260430943575997E-2</v>
      </c>
      <c r="P4" s="4">
        <v>9.6711709515220692E-3</v>
      </c>
      <c r="Q4" s="4">
        <v>2.93709995057853</v>
      </c>
      <c r="R4" s="4">
        <v>0.67214638113078395</v>
      </c>
    </row>
    <row r="5" spans="1:18" ht="15" hidden="1">
      <c r="A5" s="1">
        <v>202403</v>
      </c>
      <c r="B5" s="53" t="s">
        <v>339</v>
      </c>
      <c r="C5" s="33" t="s">
        <v>18</v>
      </c>
      <c r="D5" s="33" t="s">
        <v>29</v>
      </c>
      <c r="E5" s="53" t="s">
        <v>340</v>
      </c>
      <c r="F5" s="1">
        <v>36.9</v>
      </c>
      <c r="G5" s="1">
        <v>0</v>
      </c>
      <c r="H5" s="1">
        <v>10</v>
      </c>
      <c r="I5" s="1">
        <v>4</v>
      </c>
      <c r="J5" s="1">
        <v>5</v>
      </c>
      <c r="K5" s="1">
        <v>5</v>
      </c>
      <c r="L5" s="1">
        <v>60.9</v>
      </c>
      <c r="M5" s="5">
        <v>128432.34</v>
      </c>
      <c r="N5" s="5">
        <v>0</v>
      </c>
      <c r="O5" s="4">
        <v>6.0690072455339597E-2</v>
      </c>
      <c r="P5" s="4">
        <v>1.3888738298942299E-2</v>
      </c>
      <c r="Q5" s="4">
        <v>3.6960254125301799</v>
      </c>
      <c r="R5" s="4">
        <v>0.845824162405586</v>
      </c>
    </row>
    <row r="6" spans="1:18" ht="15" hidden="1">
      <c r="A6" s="1">
        <v>202403</v>
      </c>
      <c r="B6" s="53" t="s">
        <v>271</v>
      </c>
      <c r="C6" s="33" t="s">
        <v>18</v>
      </c>
      <c r="D6" s="33" t="s">
        <v>35</v>
      </c>
      <c r="E6" s="53" t="s">
        <v>272</v>
      </c>
      <c r="F6" s="1">
        <v>41.85</v>
      </c>
      <c r="G6" s="1">
        <v>0</v>
      </c>
      <c r="H6" s="1">
        <v>10</v>
      </c>
      <c r="I6" s="1">
        <v>10</v>
      </c>
      <c r="J6" s="1">
        <v>5</v>
      </c>
      <c r="K6" s="1">
        <v>5</v>
      </c>
      <c r="L6" s="1">
        <v>71.849999999999994</v>
      </c>
      <c r="M6" s="5">
        <v>93322.36</v>
      </c>
      <c r="N6" s="5">
        <v>0</v>
      </c>
      <c r="O6" s="4">
        <v>2.73224902295102E-2</v>
      </c>
      <c r="P6" s="4">
        <v>1.00919272784384E-2</v>
      </c>
      <c r="Q6" s="4">
        <v>1.9631209229903099</v>
      </c>
      <c r="R6" s="4">
        <v>0.72510497495579895</v>
      </c>
    </row>
    <row r="7" spans="1:18" ht="15" hidden="1">
      <c r="A7" s="1">
        <v>202403</v>
      </c>
      <c r="B7" s="53" t="s">
        <v>289</v>
      </c>
      <c r="C7" s="33" t="s">
        <v>18</v>
      </c>
      <c r="D7" s="33" t="s">
        <v>29</v>
      </c>
      <c r="E7" s="53" t="s">
        <v>290</v>
      </c>
      <c r="F7" s="1">
        <v>45</v>
      </c>
      <c r="G7" s="1">
        <v>15</v>
      </c>
      <c r="H7" s="1">
        <v>10</v>
      </c>
      <c r="I7" s="1">
        <v>7</v>
      </c>
      <c r="J7" s="1">
        <v>5</v>
      </c>
      <c r="K7" s="1">
        <v>5</v>
      </c>
      <c r="L7" s="1">
        <v>87</v>
      </c>
      <c r="M7" s="5">
        <v>148527.72</v>
      </c>
      <c r="N7" s="5">
        <v>28346.021275871601</v>
      </c>
      <c r="O7" s="4">
        <v>0.163238820174857</v>
      </c>
      <c r="P7" s="4">
        <v>3.3096312692030297E-2</v>
      </c>
      <c r="Q7" s="4">
        <v>14.201777355212601</v>
      </c>
      <c r="R7" s="4">
        <v>2.8793792042066402</v>
      </c>
    </row>
    <row r="8" spans="1:18" ht="15" hidden="1">
      <c r="A8" s="1">
        <v>202403</v>
      </c>
      <c r="B8" s="53" t="s">
        <v>273</v>
      </c>
      <c r="C8" s="33" t="s">
        <v>18</v>
      </c>
      <c r="D8" s="33" t="s">
        <v>35</v>
      </c>
      <c r="E8" s="53" t="s">
        <v>274</v>
      </c>
      <c r="F8" s="1">
        <v>43.65</v>
      </c>
      <c r="G8" s="1">
        <v>0</v>
      </c>
      <c r="H8" s="1">
        <v>10</v>
      </c>
      <c r="I8" s="1">
        <v>10</v>
      </c>
      <c r="J8" s="1">
        <v>0</v>
      </c>
      <c r="K8" s="1">
        <v>5</v>
      </c>
      <c r="L8" s="1">
        <v>68.650000000000006</v>
      </c>
      <c r="M8" s="5">
        <v>218205.49</v>
      </c>
      <c r="N8" s="5">
        <v>0</v>
      </c>
      <c r="O8" s="4">
        <v>6.3885197165507598E-2</v>
      </c>
      <c r="P8" s="4">
        <v>2.35968522102959E-2</v>
      </c>
      <c r="Q8" s="4">
        <v>4.3857187854120996</v>
      </c>
      <c r="R8" s="4">
        <v>1.6199239042368101</v>
      </c>
    </row>
    <row r="9" spans="1:18" ht="15" hidden="1">
      <c r="A9" s="1">
        <v>202403</v>
      </c>
      <c r="B9" s="53" t="s">
        <v>275</v>
      </c>
      <c r="C9" s="33" t="s">
        <v>18</v>
      </c>
      <c r="D9" s="33" t="s">
        <v>35</v>
      </c>
      <c r="E9" s="53" t="s">
        <v>276</v>
      </c>
      <c r="F9" s="1">
        <v>45</v>
      </c>
      <c r="G9" s="1">
        <v>20</v>
      </c>
      <c r="H9" s="1">
        <v>10</v>
      </c>
      <c r="I9" s="1">
        <v>10</v>
      </c>
      <c r="J9" s="1">
        <v>5</v>
      </c>
      <c r="K9" s="1">
        <v>5</v>
      </c>
      <c r="L9" s="1">
        <v>95</v>
      </c>
      <c r="M9" s="5">
        <v>242580.33</v>
      </c>
      <c r="N9" s="5">
        <v>50122.632519923398</v>
      </c>
      <c r="O9" s="4">
        <v>0.13672183878300001</v>
      </c>
      <c r="P9" s="4">
        <v>5.63537936821333E-2</v>
      </c>
      <c r="Q9" s="4">
        <v>12.988574684385</v>
      </c>
      <c r="R9" s="4">
        <v>5.3536103998026601</v>
      </c>
    </row>
    <row r="10" spans="1:18" ht="15" hidden="1">
      <c r="A10" s="1">
        <v>202403</v>
      </c>
      <c r="B10" s="53" t="s">
        <v>277</v>
      </c>
      <c r="C10" s="33" t="s">
        <v>18</v>
      </c>
      <c r="D10" s="33" t="s">
        <v>35</v>
      </c>
      <c r="E10" s="53" t="s">
        <v>278</v>
      </c>
      <c r="F10" s="1">
        <v>45</v>
      </c>
      <c r="G10" s="1">
        <v>20</v>
      </c>
      <c r="H10" s="1">
        <v>10</v>
      </c>
      <c r="I10" s="1">
        <v>10</v>
      </c>
      <c r="J10" s="1">
        <v>2.5</v>
      </c>
      <c r="K10" s="1">
        <v>5</v>
      </c>
      <c r="L10" s="1">
        <v>92.5</v>
      </c>
      <c r="M10" s="5">
        <v>240048.5</v>
      </c>
      <c r="N10" s="5">
        <v>51458.597662950502</v>
      </c>
      <c r="O10" s="4">
        <v>0.13773175216320099</v>
      </c>
      <c r="P10" s="4">
        <v>5.6882844236066502E-2</v>
      </c>
      <c r="Q10" s="4">
        <v>12.740187075096101</v>
      </c>
      <c r="R10" s="4">
        <v>5.2616630918361498</v>
      </c>
    </row>
    <row r="11" spans="1:18" ht="15" hidden="1">
      <c r="A11" s="1">
        <v>202403</v>
      </c>
      <c r="B11" s="53" t="s">
        <v>299</v>
      </c>
      <c r="C11" s="33" t="s">
        <v>18</v>
      </c>
      <c r="D11" s="33" t="s">
        <v>35</v>
      </c>
      <c r="E11" s="53" t="s">
        <v>300</v>
      </c>
      <c r="F11" s="1">
        <v>45</v>
      </c>
      <c r="G11" s="1">
        <v>0</v>
      </c>
      <c r="H11" s="1">
        <v>10</v>
      </c>
      <c r="I11" s="1">
        <v>10</v>
      </c>
      <c r="J11" s="1">
        <v>5</v>
      </c>
      <c r="K11" s="1">
        <v>5</v>
      </c>
      <c r="L11" s="1">
        <v>75</v>
      </c>
      <c r="M11" s="5">
        <v>147525.41</v>
      </c>
      <c r="N11" s="5">
        <v>0</v>
      </c>
      <c r="O11" s="4">
        <v>4.3191809265533801E-2</v>
      </c>
      <c r="P11" s="4">
        <v>1.5953472559436101E-2</v>
      </c>
      <c r="Q11" s="4">
        <v>3.2393856949150401</v>
      </c>
      <c r="R11" s="4">
        <v>1.1965104419577099</v>
      </c>
    </row>
    <row r="12" spans="1:18" ht="15" hidden="1">
      <c r="A12" s="1">
        <v>202403</v>
      </c>
      <c r="B12" s="53" t="s">
        <v>367</v>
      </c>
      <c r="C12" s="33" t="s">
        <v>18</v>
      </c>
      <c r="D12" s="33" t="s">
        <v>35</v>
      </c>
      <c r="E12" s="53" t="s">
        <v>368</v>
      </c>
      <c r="F12" s="1">
        <v>45</v>
      </c>
      <c r="G12" s="1">
        <v>10</v>
      </c>
      <c r="H12" s="1">
        <v>10</v>
      </c>
      <c r="I12" s="1">
        <v>10</v>
      </c>
      <c r="J12" s="1">
        <v>2.5</v>
      </c>
      <c r="K12" s="1">
        <v>5</v>
      </c>
      <c r="L12" s="1">
        <v>82.5</v>
      </c>
      <c r="M12" s="5">
        <v>174795.13</v>
      </c>
      <c r="N12" s="5">
        <v>17854.098019689802</v>
      </c>
      <c r="O12" s="4">
        <v>7.45787005573601E-2</v>
      </c>
      <c r="P12" s="4">
        <v>2.96317963615008E-2</v>
      </c>
      <c r="Q12" s="4">
        <v>6.1527427959822099</v>
      </c>
      <c r="R12" s="4">
        <v>2.4446231998238201</v>
      </c>
    </row>
    <row r="13" spans="1:18" ht="15" hidden="1">
      <c r="A13" s="1">
        <v>202403</v>
      </c>
      <c r="B13" s="53" t="s">
        <v>287</v>
      </c>
      <c r="C13" s="33" t="s">
        <v>18</v>
      </c>
      <c r="D13" s="33" t="s">
        <v>35</v>
      </c>
      <c r="E13" s="53" t="s">
        <v>288</v>
      </c>
      <c r="F13" s="1">
        <v>44.1</v>
      </c>
      <c r="G13" s="1">
        <v>20</v>
      </c>
      <c r="H13" s="1">
        <v>10</v>
      </c>
      <c r="I13" s="1">
        <v>7</v>
      </c>
      <c r="J13" s="1">
        <v>2.5</v>
      </c>
      <c r="K13" s="1">
        <v>5</v>
      </c>
      <c r="L13" s="1">
        <v>88.6</v>
      </c>
      <c r="M13" s="5">
        <v>268135.02</v>
      </c>
      <c r="N13" s="5">
        <v>61122.879489090003</v>
      </c>
      <c r="O13" s="4">
        <v>0.15862264621788899</v>
      </c>
      <c r="P13" s="4">
        <v>6.5727853646224105E-2</v>
      </c>
      <c r="Q13" s="4">
        <v>14.053966454905</v>
      </c>
      <c r="R13" s="4">
        <v>5.8234878330554496</v>
      </c>
    </row>
    <row r="14" spans="1:18" ht="15" hidden="1">
      <c r="A14" s="1">
        <v>202403</v>
      </c>
      <c r="B14" s="53" t="s">
        <v>257</v>
      </c>
      <c r="C14" s="33" t="s">
        <v>18</v>
      </c>
      <c r="D14" s="33" t="s">
        <v>37</v>
      </c>
      <c r="E14" s="53" t="s">
        <v>258</v>
      </c>
      <c r="F14" s="1">
        <v>45</v>
      </c>
      <c r="G14" s="1">
        <v>2.5</v>
      </c>
      <c r="H14" s="1">
        <v>7.5</v>
      </c>
      <c r="I14" s="1">
        <v>6</v>
      </c>
      <c r="J14" s="1">
        <v>5</v>
      </c>
      <c r="K14" s="1">
        <v>5</v>
      </c>
      <c r="L14" s="1">
        <v>71</v>
      </c>
      <c r="M14" s="5">
        <v>150762.85999999999</v>
      </c>
      <c r="N14" s="5">
        <v>1040.7334051323101</v>
      </c>
      <c r="O14" s="4">
        <v>0.109862100037192</v>
      </c>
      <c r="P14" s="4">
        <v>1.6928997416546399E-2</v>
      </c>
      <c r="Q14" s="4">
        <v>7.8002091026406299</v>
      </c>
      <c r="R14" s="4">
        <v>1.2019588165747901</v>
      </c>
    </row>
    <row r="15" spans="1:18" ht="15" hidden="1">
      <c r="A15" s="1">
        <v>202403</v>
      </c>
      <c r="B15" s="53" t="s">
        <v>259</v>
      </c>
      <c r="C15" s="33" t="s">
        <v>18</v>
      </c>
      <c r="D15" s="33" t="s">
        <v>35</v>
      </c>
      <c r="E15" s="53" t="s">
        <v>260</v>
      </c>
      <c r="F15" s="1">
        <v>40.5</v>
      </c>
      <c r="G15" s="1">
        <v>0</v>
      </c>
      <c r="H15" s="1">
        <v>10</v>
      </c>
      <c r="I15" s="1">
        <v>10</v>
      </c>
      <c r="J15" s="1">
        <v>5</v>
      </c>
      <c r="K15" s="1">
        <v>5</v>
      </c>
      <c r="L15" s="1">
        <v>70.5</v>
      </c>
      <c r="M15" s="5">
        <v>110690.69</v>
      </c>
      <c r="N15" s="5">
        <v>0</v>
      </c>
      <c r="O15" s="4">
        <v>3.2407509797467003E-2</v>
      </c>
      <c r="P15" s="4">
        <v>1.19701472817466E-2</v>
      </c>
      <c r="Q15" s="4">
        <v>2.2847294407214198</v>
      </c>
      <c r="R15" s="4">
        <v>0.84389538336313497</v>
      </c>
    </row>
    <row r="16" spans="1:18" ht="15" hidden="1">
      <c r="A16" s="1">
        <v>202403</v>
      </c>
      <c r="B16" s="53" t="s">
        <v>261</v>
      </c>
      <c r="C16" s="33" t="s">
        <v>18</v>
      </c>
      <c r="D16" s="33" t="s">
        <v>37</v>
      </c>
      <c r="E16" s="53" t="s">
        <v>262</v>
      </c>
      <c r="F16" s="1">
        <v>44.55</v>
      </c>
      <c r="G16" s="1">
        <v>2.5</v>
      </c>
      <c r="H16" s="1">
        <v>2.5</v>
      </c>
      <c r="I16" s="1">
        <v>7</v>
      </c>
      <c r="J16" s="1">
        <v>7.5</v>
      </c>
      <c r="K16" s="1">
        <v>5</v>
      </c>
      <c r="L16" s="1">
        <v>69.05</v>
      </c>
      <c r="M16" s="5">
        <v>145986.9</v>
      </c>
      <c r="N16" s="5">
        <v>5478.9051171082601</v>
      </c>
      <c r="O16" s="4">
        <v>0.12686300641449599</v>
      </c>
      <c r="P16" s="4">
        <v>1.9079627621441501E-2</v>
      </c>
      <c r="Q16" s="4">
        <v>8.7598905929209501</v>
      </c>
      <c r="R16" s="4">
        <v>1.31744828726054</v>
      </c>
    </row>
    <row r="17" spans="1:18" ht="15" hidden="1">
      <c r="A17" s="1">
        <v>202403</v>
      </c>
      <c r="B17" s="53" t="s">
        <v>263</v>
      </c>
      <c r="C17" s="33" t="s">
        <v>18</v>
      </c>
      <c r="D17" s="33" t="s">
        <v>35</v>
      </c>
      <c r="E17" s="53" t="s">
        <v>264</v>
      </c>
      <c r="F17" s="1">
        <v>45</v>
      </c>
      <c r="G17" s="1">
        <v>2.5</v>
      </c>
      <c r="H17" s="1">
        <v>5</v>
      </c>
      <c r="I17" s="1">
        <v>10</v>
      </c>
      <c r="J17" s="1">
        <v>5</v>
      </c>
      <c r="K17" s="1">
        <v>5</v>
      </c>
      <c r="L17" s="1">
        <v>72.5</v>
      </c>
      <c r="M17" s="5">
        <v>151968.51</v>
      </c>
      <c r="N17" s="5">
        <v>5237.6867923853397</v>
      </c>
      <c r="O17" s="4">
        <v>5.1358151546757498E-2</v>
      </c>
      <c r="P17" s="4">
        <v>1.9581522584343699E-2</v>
      </c>
      <c r="Q17" s="4">
        <v>3.7234659871399201</v>
      </c>
      <c r="R17" s="4">
        <v>1.4196603873649201</v>
      </c>
    </row>
    <row r="18" spans="1:18" ht="15" hidden="1">
      <c r="A18" s="1">
        <v>202403</v>
      </c>
      <c r="B18" s="53" t="s">
        <v>265</v>
      </c>
      <c r="C18" s="33" t="s">
        <v>18</v>
      </c>
      <c r="D18" s="33" t="s">
        <v>37</v>
      </c>
      <c r="E18" s="53" t="s">
        <v>266</v>
      </c>
      <c r="F18" s="1">
        <v>39.6</v>
      </c>
      <c r="G18" s="1">
        <v>15</v>
      </c>
      <c r="H18" s="1">
        <v>10</v>
      </c>
      <c r="I18" s="1">
        <v>7</v>
      </c>
      <c r="J18" s="1">
        <v>2.5</v>
      </c>
      <c r="K18" s="1">
        <v>5</v>
      </c>
      <c r="L18" s="1">
        <v>79.099999999999994</v>
      </c>
      <c r="M18" s="5">
        <v>115966.55</v>
      </c>
      <c r="N18" s="5">
        <v>18070.872679366701</v>
      </c>
      <c r="O18" s="4">
        <v>0.163616904925591</v>
      </c>
      <c r="P18" s="4">
        <v>2.3400313954194899E-2</v>
      </c>
      <c r="Q18" s="4">
        <v>12.942097179614199</v>
      </c>
      <c r="R18" s="4">
        <v>1.8509648337768201</v>
      </c>
    </row>
    <row r="19" spans="1:18" ht="15" hidden="1">
      <c r="A19" s="1">
        <v>202403</v>
      </c>
      <c r="B19" s="53" t="s">
        <v>267</v>
      </c>
      <c r="C19" s="33" t="s">
        <v>18</v>
      </c>
      <c r="D19" s="33" t="s">
        <v>37</v>
      </c>
      <c r="E19" s="53" t="s">
        <v>268</v>
      </c>
      <c r="F19" s="1">
        <v>41.4</v>
      </c>
      <c r="G19" s="1">
        <v>0</v>
      </c>
      <c r="H19" s="1">
        <v>10</v>
      </c>
      <c r="I19" s="1">
        <v>10</v>
      </c>
      <c r="J19" s="1">
        <v>2.5</v>
      </c>
      <c r="K19" s="1">
        <v>5</v>
      </c>
      <c r="L19" s="1">
        <v>68.900000000000006</v>
      </c>
      <c r="M19" s="5">
        <v>233405.47</v>
      </c>
      <c r="N19" s="5">
        <v>0</v>
      </c>
      <c r="O19" s="4">
        <v>0.162703808432656</v>
      </c>
      <c r="P19" s="4">
        <v>2.5240585746328599E-2</v>
      </c>
      <c r="Q19" s="4">
        <v>11.210292401009999</v>
      </c>
      <c r="R19" s="4">
        <v>1.7390763579220401</v>
      </c>
    </row>
    <row r="20" spans="1:18" ht="15" hidden="1">
      <c r="A20" s="1">
        <v>202403</v>
      </c>
      <c r="B20" s="53" t="s">
        <v>319</v>
      </c>
      <c r="C20" s="33" t="s">
        <v>18</v>
      </c>
      <c r="D20" s="33" t="s">
        <v>35</v>
      </c>
      <c r="E20" s="53" t="s">
        <v>320</v>
      </c>
      <c r="F20" s="1">
        <v>42.3</v>
      </c>
      <c r="G20" s="1">
        <v>5</v>
      </c>
      <c r="H20" s="1">
        <v>10</v>
      </c>
      <c r="I20" s="1">
        <v>10</v>
      </c>
      <c r="J20" s="1">
        <v>7.5</v>
      </c>
      <c r="K20" s="1">
        <v>5</v>
      </c>
      <c r="L20" s="1">
        <v>79.8</v>
      </c>
      <c r="M20" s="5">
        <v>161153.07999999999</v>
      </c>
      <c r="N20" s="5">
        <v>12359.3412335218</v>
      </c>
      <c r="O20" s="4">
        <v>6.3382167116580193E-2</v>
      </c>
      <c r="P20" s="4">
        <v>2.4854481842837998E-2</v>
      </c>
      <c r="Q20" s="4">
        <v>5.0578969359031003</v>
      </c>
      <c r="R20" s="4">
        <v>1.98338765105847</v>
      </c>
    </row>
    <row r="21" spans="1:18" ht="15" hidden="1">
      <c r="A21" s="1">
        <v>202403</v>
      </c>
      <c r="B21" s="53" t="s">
        <v>329</v>
      </c>
      <c r="C21" s="33" t="s">
        <v>18</v>
      </c>
      <c r="D21" s="33" t="s">
        <v>35</v>
      </c>
      <c r="E21" s="53" t="s">
        <v>330</v>
      </c>
      <c r="F21" s="1">
        <v>38.700000000000003</v>
      </c>
      <c r="G21" s="1">
        <v>0</v>
      </c>
      <c r="H21" s="1">
        <v>0</v>
      </c>
      <c r="I21" s="1">
        <v>3</v>
      </c>
      <c r="J21" s="1">
        <v>5</v>
      </c>
      <c r="K21" s="1">
        <v>5</v>
      </c>
      <c r="L21" s="1">
        <v>51.7</v>
      </c>
      <c r="M21" s="5">
        <v>27655.3</v>
      </c>
      <c r="N21" s="5">
        <v>0</v>
      </c>
      <c r="O21" s="4">
        <v>8.0967912089254107E-3</v>
      </c>
      <c r="P21" s="4">
        <v>2.99065814948742E-3</v>
      </c>
      <c r="Q21" s="4">
        <v>0.418604105501444</v>
      </c>
      <c r="R21" s="4">
        <v>0.1546170263285</v>
      </c>
    </row>
    <row r="22" spans="1:18" ht="15" hidden="1">
      <c r="A22" s="1">
        <v>202403</v>
      </c>
      <c r="B22" s="53" t="s">
        <v>337</v>
      </c>
      <c r="C22" s="33" t="s">
        <v>18</v>
      </c>
      <c r="D22" s="33" t="s">
        <v>35</v>
      </c>
      <c r="E22" s="53" t="s">
        <v>338</v>
      </c>
      <c r="F22" s="1">
        <v>42.3</v>
      </c>
      <c r="G22" s="1">
        <v>5</v>
      </c>
      <c r="H22" s="1">
        <v>10</v>
      </c>
      <c r="I22" s="1">
        <v>10</v>
      </c>
      <c r="J22" s="1">
        <v>2.5</v>
      </c>
      <c r="K22" s="1">
        <v>5</v>
      </c>
      <c r="L22" s="1">
        <v>74.8</v>
      </c>
      <c r="M22" s="5">
        <v>309645.5</v>
      </c>
      <c r="N22" s="5">
        <v>29885.074470059801</v>
      </c>
      <c r="O22" s="4">
        <v>0.12982966397308399</v>
      </c>
      <c r="P22" s="4">
        <v>5.1444560067959701E-2</v>
      </c>
      <c r="Q22" s="4">
        <v>9.7112588651866805</v>
      </c>
      <c r="R22" s="4">
        <v>3.8480530930833901</v>
      </c>
    </row>
    <row r="23" spans="1:18" ht="15" hidden="1">
      <c r="A23" s="1">
        <v>202403</v>
      </c>
      <c r="B23" s="53" t="s">
        <v>359</v>
      </c>
      <c r="C23" s="33" t="s">
        <v>18</v>
      </c>
      <c r="D23" s="33" t="s">
        <v>35</v>
      </c>
      <c r="E23" s="53" t="s">
        <v>360</v>
      </c>
      <c r="F23" s="1">
        <v>0</v>
      </c>
      <c r="G23" s="1">
        <v>0</v>
      </c>
      <c r="H23" s="1">
        <v>7.5</v>
      </c>
      <c r="I23" s="1">
        <v>10</v>
      </c>
      <c r="J23" s="1">
        <v>7.5</v>
      </c>
      <c r="K23" s="1">
        <v>5</v>
      </c>
      <c r="L23" s="1">
        <v>30</v>
      </c>
      <c r="M23" s="5">
        <v>99735.47</v>
      </c>
      <c r="N23" s="5">
        <v>0</v>
      </c>
      <c r="O23" s="4">
        <v>2.92000910029558E-2</v>
      </c>
      <c r="P23" s="4">
        <v>1.07854442420967E-2</v>
      </c>
      <c r="Q23" s="4">
        <v>0.87600273008867402</v>
      </c>
      <c r="R23" s="4">
        <v>0.32356332726290099</v>
      </c>
    </row>
    <row r="24" spans="1:18" ht="15" hidden="1">
      <c r="A24" s="1">
        <v>202403</v>
      </c>
      <c r="B24" s="53" t="s">
        <v>361</v>
      </c>
      <c r="C24" s="33" t="s">
        <v>18</v>
      </c>
      <c r="D24" s="33" t="s">
        <v>35</v>
      </c>
      <c r="E24" s="53" t="s">
        <v>362</v>
      </c>
      <c r="F24" s="1">
        <v>0</v>
      </c>
      <c r="G24" s="1">
        <v>2.5</v>
      </c>
      <c r="H24" s="1">
        <v>5</v>
      </c>
      <c r="I24" s="1">
        <v>7</v>
      </c>
      <c r="J24" s="1">
        <v>5</v>
      </c>
      <c r="K24" s="1">
        <v>5</v>
      </c>
      <c r="L24" s="1">
        <v>24.5</v>
      </c>
      <c r="M24" s="5">
        <v>145450.56</v>
      </c>
      <c r="N24" s="5">
        <v>829.15342102063005</v>
      </c>
      <c r="O24" s="4">
        <v>4.3671190972229101E-2</v>
      </c>
      <c r="P24" s="4">
        <v>1.6227374296598401E-2</v>
      </c>
      <c r="Q24" s="4">
        <v>1.06994417881961</v>
      </c>
      <c r="R24" s="4">
        <v>0.39757067026666099</v>
      </c>
    </row>
    <row r="25" spans="1:18" ht="15" hidden="1">
      <c r="A25" s="1">
        <v>202403</v>
      </c>
      <c r="B25" s="53" t="s">
        <v>365</v>
      </c>
      <c r="C25" s="33" t="s">
        <v>18</v>
      </c>
      <c r="D25" s="33" t="s">
        <v>37</v>
      </c>
      <c r="E25" s="53" t="s">
        <v>366</v>
      </c>
      <c r="F25" s="1">
        <v>0</v>
      </c>
      <c r="G25" s="1">
        <v>15</v>
      </c>
      <c r="H25" s="1">
        <v>10</v>
      </c>
      <c r="I25" s="1">
        <v>10</v>
      </c>
      <c r="J25" s="1">
        <v>5</v>
      </c>
      <c r="K25" s="1">
        <v>5</v>
      </c>
      <c r="L25" s="1">
        <v>45</v>
      </c>
      <c r="M25" s="5">
        <v>230323.29</v>
      </c>
      <c r="N25" s="5">
        <v>34797.049638814198</v>
      </c>
      <c r="O25" s="4">
        <v>0.31995191544151502</v>
      </c>
      <c r="P25" s="4">
        <v>4.5818451695153598E-2</v>
      </c>
      <c r="Q25" s="4">
        <v>14.3978361948682</v>
      </c>
      <c r="R25" s="4">
        <v>2.06183032628191</v>
      </c>
    </row>
    <row r="26" spans="1:18" ht="15" hidden="1">
      <c r="A26" s="1">
        <v>202403</v>
      </c>
      <c r="B26" s="53" t="s">
        <v>363</v>
      </c>
      <c r="C26" s="33" t="s">
        <v>18</v>
      </c>
      <c r="D26" s="33" t="s">
        <v>37</v>
      </c>
      <c r="E26" s="53" t="s">
        <v>364</v>
      </c>
      <c r="F26" s="1">
        <v>0</v>
      </c>
      <c r="G26" s="1">
        <v>2.5</v>
      </c>
      <c r="H26" s="1">
        <v>7.5</v>
      </c>
      <c r="I26" s="1">
        <v>10</v>
      </c>
      <c r="J26" s="1">
        <v>2.5</v>
      </c>
      <c r="K26" s="1">
        <v>5</v>
      </c>
      <c r="L26" s="1">
        <v>27.5</v>
      </c>
      <c r="M26" s="5">
        <v>127734.43</v>
      </c>
      <c r="N26" s="5">
        <v>6103.8700314125999</v>
      </c>
      <c r="O26" s="4">
        <v>0.11700226474854999</v>
      </c>
      <c r="P26" s="4">
        <v>1.7481366914979E-2</v>
      </c>
      <c r="Q26" s="4">
        <v>3.2175622805851201</v>
      </c>
      <c r="R26" s="4">
        <v>0.48073759016192302</v>
      </c>
    </row>
    <row r="27" spans="1:18" ht="15" hidden="1">
      <c r="A27" s="1">
        <v>202403</v>
      </c>
      <c r="B27" s="53" t="s">
        <v>335</v>
      </c>
      <c r="C27" s="33" t="s">
        <v>18</v>
      </c>
      <c r="D27" s="33" t="s">
        <v>29</v>
      </c>
      <c r="E27" s="53" t="s">
        <v>336</v>
      </c>
      <c r="F27" s="1">
        <v>45</v>
      </c>
      <c r="G27" s="1">
        <v>5</v>
      </c>
      <c r="H27" s="1">
        <v>10</v>
      </c>
      <c r="I27" s="1">
        <v>0</v>
      </c>
      <c r="J27" s="1">
        <v>5</v>
      </c>
      <c r="K27" s="1">
        <v>5</v>
      </c>
      <c r="L27" s="1">
        <v>70</v>
      </c>
      <c r="M27" s="5">
        <v>161108.29999999999</v>
      </c>
      <c r="N27" s="5">
        <v>10037.019974541199</v>
      </c>
      <c r="O27" s="4">
        <v>0.10907991950375701</v>
      </c>
      <c r="P27" s="4">
        <v>2.3454047860200701E-2</v>
      </c>
      <c r="Q27" s="4">
        <v>7.6355943652629898</v>
      </c>
      <c r="R27" s="4">
        <v>1.64178335021405</v>
      </c>
    </row>
    <row r="28" spans="1:18" ht="15" hidden="1">
      <c r="A28" s="1">
        <v>202403</v>
      </c>
      <c r="B28" s="53" t="s">
        <v>357</v>
      </c>
      <c r="C28" s="33" t="s">
        <v>18</v>
      </c>
      <c r="D28" s="33" t="s">
        <v>29</v>
      </c>
      <c r="E28" s="53" t="s">
        <v>358</v>
      </c>
      <c r="F28" s="1">
        <v>0</v>
      </c>
      <c r="G28" s="1">
        <v>0</v>
      </c>
      <c r="H28" s="1">
        <v>7.5</v>
      </c>
      <c r="I28" s="1">
        <v>7</v>
      </c>
      <c r="J28" s="1">
        <v>0</v>
      </c>
      <c r="K28" s="1">
        <v>5</v>
      </c>
      <c r="L28" s="1">
        <v>19.5</v>
      </c>
      <c r="M28" s="5">
        <v>89413.92</v>
      </c>
      <c r="N28" s="5">
        <v>0</v>
      </c>
      <c r="O28" s="4">
        <v>4.2252109424432603E-2</v>
      </c>
      <c r="P28" s="4">
        <v>9.6692665972025593E-3</v>
      </c>
      <c r="Q28" s="4">
        <v>0.82391613377643602</v>
      </c>
      <c r="R28" s="4">
        <v>0.18855069864544999</v>
      </c>
    </row>
    <row r="29" spans="1:18" ht="15" hidden="1">
      <c r="A29" s="1">
        <v>202403</v>
      </c>
      <c r="B29" s="53" t="s">
        <v>281</v>
      </c>
      <c r="C29" s="33" t="s">
        <v>18</v>
      </c>
      <c r="D29" s="33" t="s">
        <v>29</v>
      </c>
      <c r="E29" s="53" t="s">
        <v>282</v>
      </c>
      <c r="F29" s="1">
        <v>45</v>
      </c>
      <c r="G29" s="1">
        <v>5</v>
      </c>
      <c r="H29" s="1">
        <v>10</v>
      </c>
      <c r="I29" s="1">
        <v>0</v>
      </c>
      <c r="J29" s="1">
        <v>5</v>
      </c>
      <c r="K29" s="1">
        <v>5</v>
      </c>
      <c r="L29" s="1">
        <v>70</v>
      </c>
      <c r="M29" s="5">
        <v>254867.27</v>
      </c>
      <c r="N29" s="5">
        <v>16077.056290185799</v>
      </c>
      <c r="O29" s="4">
        <v>0.17321316317365201</v>
      </c>
      <c r="P29" s="4">
        <v>3.7222930657045503E-2</v>
      </c>
      <c r="Q29" s="4">
        <v>12.1249214221556</v>
      </c>
      <c r="R29" s="4">
        <v>2.6056051459931902</v>
      </c>
    </row>
    <row r="30" spans="1:18" ht="15" hidden="1">
      <c r="A30" s="1">
        <v>202403</v>
      </c>
      <c r="B30" s="53" t="s">
        <v>315</v>
      </c>
      <c r="C30" s="33" t="s">
        <v>18</v>
      </c>
      <c r="D30" s="33" t="s">
        <v>29</v>
      </c>
      <c r="E30" s="53" t="s">
        <v>316</v>
      </c>
      <c r="F30" s="1">
        <v>45</v>
      </c>
      <c r="G30" s="1">
        <v>0</v>
      </c>
      <c r="H30" s="1">
        <v>10</v>
      </c>
      <c r="I30" s="1">
        <v>3</v>
      </c>
      <c r="J30" s="1">
        <v>5</v>
      </c>
      <c r="K30" s="1">
        <v>5</v>
      </c>
      <c r="L30" s="1">
        <v>68</v>
      </c>
      <c r="M30" s="5">
        <v>185259.38</v>
      </c>
      <c r="N30" s="5">
        <v>0</v>
      </c>
      <c r="O30" s="4">
        <v>8.7543411536621499E-2</v>
      </c>
      <c r="P30" s="4">
        <v>2.0034043187598299E-2</v>
      </c>
      <c r="Q30" s="4">
        <v>5.9529519844902596</v>
      </c>
      <c r="R30" s="4">
        <v>1.36231493675668</v>
      </c>
    </row>
    <row r="31" spans="1:18" ht="15" hidden="1">
      <c r="A31" s="1">
        <v>202403</v>
      </c>
      <c r="B31" s="53" t="s">
        <v>221</v>
      </c>
      <c r="C31" s="33" t="s">
        <v>17</v>
      </c>
      <c r="D31" s="33" t="s">
        <v>33</v>
      </c>
      <c r="E31" s="53" t="s">
        <v>222</v>
      </c>
      <c r="F31" s="1">
        <v>44.55</v>
      </c>
      <c r="G31" s="1">
        <v>0</v>
      </c>
      <c r="H31" s="1">
        <v>10</v>
      </c>
      <c r="I31" s="1">
        <v>10</v>
      </c>
      <c r="J31" s="1">
        <v>7.5</v>
      </c>
      <c r="K31" s="1">
        <v>5</v>
      </c>
      <c r="L31" s="1">
        <v>77.05</v>
      </c>
      <c r="M31" s="5">
        <v>88977.73</v>
      </c>
      <c r="N31" s="5">
        <v>0</v>
      </c>
      <c r="O31" s="4">
        <v>4.9125368123324999E-2</v>
      </c>
      <c r="P31" s="4">
        <v>7.3745382953390301E-3</v>
      </c>
      <c r="Q31" s="4">
        <v>3.7851096139021898</v>
      </c>
      <c r="R31" s="4">
        <v>0.56820817565587201</v>
      </c>
    </row>
    <row r="32" spans="1:18" ht="15" hidden="1">
      <c r="A32" s="1">
        <v>202403</v>
      </c>
      <c r="B32" s="53" t="s">
        <v>171</v>
      </c>
      <c r="C32" s="33" t="s">
        <v>17</v>
      </c>
      <c r="D32" s="33" t="s">
        <v>32</v>
      </c>
      <c r="E32" s="53" t="s">
        <v>172</v>
      </c>
      <c r="F32" s="1">
        <v>0</v>
      </c>
      <c r="G32" s="1">
        <v>2.5</v>
      </c>
      <c r="H32" s="1">
        <v>10</v>
      </c>
      <c r="I32" s="1">
        <v>10</v>
      </c>
      <c r="J32" s="1">
        <v>2.5</v>
      </c>
      <c r="K32" s="1">
        <v>5</v>
      </c>
      <c r="L32" s="1">
        <v>30</v>
      </c>
      <c r="M32" s="5">
        <v>168338.48</v>
      </c>
      <c r="N32" s="5">
        <v>3575.9287675432402</v>
      </c>
      <c r="O32" s="4">
        <v>6.3599752731702194E-2</v>
      </c>
      <c r="P32" s="4">
        <v>1.54901437766984E-2</v>
      </c>
      <c r="Q32" s="4">
        <v>1.9079925819510699</v>
      </c>
      <c r="R32" s="4">
        <v>0.46470431330095202</v>
      </c>
    </row>
    <row r="33" spans="1:18" ht="15">
      <c r="A33" s="1">
        <v>202403</v>
      </c>
      <c r="B33" s="53" t="s">
        <v>173</v>
      </c>
      <c r="C33" s="33" t="s">
        <v>17</v>
      </c>
      <c r="D33" s="33" t="s">
        <v>31</v>
      </c>
      <c r="E33" s="53" t="s">
        <v>444</v>
      </c>
      <c r="F33" s="1">
        <v>45</v>
      </c>
      <c r="G33" s="1">
        <v>10</v>
      </c>
      <c r="H33" s="1">
        <v>10</v>
      </c>
      <c r="I33" s="1">
        <v>7</v>
      </c>
      <c r="J33" s="1">
        <v>5</v>
      </c>
      <c r="K33" s="1">
        <v>5</v>
      </c>
      <c r="L33" s="1">
        <v>82</v>
      </c>
      <c r="M33" s="5">
        <v>348333.51</v>
      </c>
      <c r="N33" s="5">
        <v>36726.892570138298</v>
      </c>
      <c r="O33" s="4">
        <v>0.19094317377977499</v>
      </c>
      <c r="P33" s="4">
        <v>4.4667626078170597E-2</v>
      </c>
      <c r="Q33" s="4">
        <v>15.6573402499415</v>
      </c>
      <c r="R33" s="4">
        <v>3.6627453384099899</v>
      </c>
    </row>
    <row r="34" spans="1:18" ht="15" hidden="1">
      <c r="A34" s="1">
        <v>202403</v>
      </c>
      <c r="B34" s="53" t="s">
        <v>175</v>
      </c>
      <c r="C34" s="33" t="s">
        <v>17</v>
      </c>
      <c r="D34" s="33" t="s">
        <v>32</v>
      </c>
      <c r="E34" s="53" t="s">
        <v>176</v>
      </c>
      <c r="F34" s="1">
        <v>45</v>
      </c>
      <c r="G34" s="1">
        <v>10</v>
      </c>
      <c r="H34" s="1">
        <v>10</v>
      </c>
      <c r="I34" s="1">
        <v>10</v>
      </c>
      <c r="J34" s="1">
        <v>0</v>
      </c>
      <c r="K34" s="1">
        <v>5</v>
      </c>
      <c r="L34" s="1">
        <v>80</v>
      </c>
      <c r="M34" s="5">
        <v>339651.85</v>
      </c>
      <c r="N34" s="5">
        <v>39002.0718623906</v>
      </c>
      <c r="O34" s="4">
        <v>0.17042051752559101</v>
      </c>
      <c r="P34" s="4">
        <v>4.4926716369520198E-2</v>
      </c>
      <c r="Q34" s="4">
        <v>13.633641402047299</v>
      </c>
      <c r="R34" s="4">
        <v>3.5941373095616198</v>
      </c>
    </row>
    <row r="35" spans="1:18" ht="15" hidden="1">
      <c r="A35" s="1">
        <v>202403</v>
      </c>
      <c r="B35" s="53" t="s">
        <v>157</v>
      </c>
      <c r="C35" s="33" t="s">
        <v>17</v>
      </c>
      <c r="D35" s="33" t="s">
        <v>32</v>
      </c>
      <c r="E35" s="53" t="s">
        <v>158</v>
      </c>
      <c r="F35" s="1">
        <v>44.55</v>
      </c>
      <c r="G35" s="1">
        <v>10</v>
      </c>
      <c r="H35" s="1">
        <v>10</v>
      </c>
      <c r="I35" s="1">
        <v>4</v>
      </c>
      <c r="J35" s="1">
        <v>2.5</v>
      </c>
      <c r="K35" s="1">
        <v>5</v>
      </c>
      <c r="L35" s="1">
        <v>76.05</v>
      </c>
      <c r="M35" s="5">
        <v>382906.64</v>
      </c>
      <c r="N35" s="5">
        <v>45176.0629054725</v>
      </c>
      <c r="O35" s="4">
        <v>0.19372220491429301</v>
      </c>
      <c r="P35" s="4">
        <v>5.1167349449514198E-2</v>
      </c>
      <c r="Q35" s="4">
        <v>14.732573683731999</v>
      </c>
      <c r="R35" s="4">
        <v>3.8912769256355499</v>
      </c>
    </row>
    <row r="36" spans="1:18" ht="15" hidden="1">
      <c r="A36" s="1">
        <v>202403</v>
      </c>
      <c r="B36" s="53" t="s">
        <v>161</v>
      </c>
      <c r="C36" s="33" t="s">
        <v>17</v>
      </c>
      <c r="D36" s="33" t="s">
        <v>31</v>
      </c>
      <c r="E36" s="53" t="s">
        <v>162</v>
      </c>
      <c r="F36" s="1">
        <v>45</v>
      </c>
      <c r="G36" s="1">
        <v>2.5</v>
      </c>
      <c r="H36" s="1">
        <v>10</v>
      </c>
      <c r="I36" s="1">
        <v>6</v>
      </c>
      <c r="J36" s="1">
        <v>7.5</v>
      </c>
      <c r="K36" s="1">
        <v>5</v>
      </c>
      <c r="L36" s="1">
        <v>76</v>
      </c>
      <c r="M36" s="5">
        <v>220625.5</v>
      </c>
      <c r="N36" s="5">
        <v>8203.8436337578896</v>
      </c>
      <c r="O36" s="4">
        <v>8.4583934551215698E-2</v>
      </c>
      <c r="P36" s="4">
        <v>2.1814354274988498E-2</v>
      </c>
      <c r="Q36" s="4">
        <v>6.4283790258923901</v>
      </c>
      <c r="R36" s="4">
        <v>1.65789092489913</v>
      </c>
    </row>
    <row r="37" spans="1:18" ht="15" hidden="1">
      <c r="A37" s="1">
        <v>202403</v>
      </c>
      <c r="B37" s="53" t="s">
        <v>169</v>
      </c>
      <c r="C37" s="33" t="s">
        <v>17</v>
      </c>
      <c r="D37" s="33" t="s">
        <v>32</v>
      </c>
      <c r="E37" s="53" t="s">
        <v>170</v>
      </c>
      <c r="F37" s="1">
        <v>39.15</v>
      </c>
      <c r="G37" s="1">
        <v>15</v>
      </c>
      <c r="H37" s="1">
        <v>10</v>
      </c>
      <c r="I37" s="1">
        <v>10</v>
      </c>
      <c r="J37" s="1">
        <v>2.5</v>
      </c>
      <c r="K37" s="1">
        <v>5</v>
      </c>
      <c r="L37" s="1">
        <v>81.650000000000006</v>
      </c>
      <c r="M37" s="5">
        <v>221353.02</v>
      </c>
      <c r="N37" s="5">
        <v>34406.729969796201</v>
      </c>
      <c r="O37" s="4">
        <v>0.122968387528126</v>
      </c>
      <c r="P37" s="4">
        <v>3.31454103042578E-2</v>
      </c>
      <c r="Q37" s="4">
        <v>10.0403688416715</v>
      </c>
      <c r="R37" s="4">
        <v>2.70632275134265</v>
      </c>
    </row>
    <row r="38" spans="1:18" ht="15" hidden="1">
      <c r="A38" s="1">
        <v>202403</v>
      </c>
      <c r="B38" s="53" t="s">
        <v>195</v>
      </c>
      <c r="C38" s="33" t="s">
        <v>17</v>
      </c>
      <c r="D38" s="33" t="s">
        <v>31</v>
      </c>
      <c r="E38" s="53" t="s">
        <v>196</v>
      </c>
      <c r="F38" s="1">
        <v>42.3</v>
      </c>
      <c r="G38" s="1">
        <v>0</v>
      </c>
      <c r="H38" s="1">
        <v>10</v>
      </c>
      <c r="I38" s="1">
        <v>4</v>
      </c>
      <c r="J38" s="1">
        <v>5</v>
      </c>
      <c r="K38" s="1">
        <v>5</v>
      </c>
      <c r="L38" s="1">
        <v>66.3</v>
      </c>
      <c r="M38" s="5">
        <v>169201.58</v>
      </c>
      <c r="N38" s="5">
        <v>0</v>
      </c>
      <c r="O38" s="4">
        <v>4.9678935470718999E-2</v>
      </c>
      <c r="P38" s="4">
        <v>1.40235487165369E-2</v>
      </c>
      <c r="Q38" s="4">
        <v>3.2937134217086701</v>
      </c>
      <c r="R38" s="4">
        <v>0.92976127990639601</v>
      </c>
    </row>
    <row r="39" spans="1:18" ht="15" hidden="1">
      <c r="A39" s="1">
        <v>202403</v>
      </c>
      <c r="B39" s="53" t="s">
        <v>167</v>
      </c>
      <c r="C39" s="33" t="s">
        <v>17</v>
      </c>
      <c r="D39" s="33" t="s">
        <v>31</v>
      </c>
      <c r="E39" s="53" t="s">
        <v>168</v>
      </c>
      <c r="F39" s="1">
        <v>39.6</v>
      </c>
      <c r="G39" s="1">
        <v>0</v>
      </c>
      <c r="H39" s="1">
        <v>10</v>
      </c>
      <c r="I39" s="1">
        <v>10</v>
      </c>
      <c r="J39" s="1">
        <v>0</v>
      </c>
      <c r="K39" s="1">
        <v>5</v>
      </c>
      <c r="L39" s="1">
        <v>64.599999999999994</v>
      </c>
      <c r="M39" s="5">
        <v>273727.68</v>
      </c>
      <c r="N39" s="5">
        <v>0</v>
      </c>
      <c r="O39" s="4">
        <v>8.0368633385513297E-2</v>
      </c>
      <c r="P39" s="4">
        <v>2.2686747106880598E-2</v>
      </c>
      <c r="Q39" s="4">
        <v>5.1918137167041598</v>
      </c>
      <c r="R39" s="4">
        <v>1.46556386310449</v>
      </c>
    </row>
    <row r="40" spans="1:18" ht="15" hidden="1">
      <c r="A40" s="1">
        <v>202403</v>
      </c>
      <c r="B40" s="53" t="s">
        <v>163</v>
      </c>
      <c r="C40" s="33" t="s">
        <v>17</v>
      </c>
      <c r="D40" s="33" t="s">
        <v>31</v>
      </c>
      <c r="E40" s="53" t="s">
        <v>164</v>
      </c>
      <c r="F40" s="1">
        <v>45</v>
      </c>
      <c r="G40" s="1">
        <v>0</v>
      </c>
      <c r="H40" s="1">
        <v>10</v>
      </c>
      <c r="I40" s="1">
        <v>7</v>
      </c>
      <c r="J40" s="1">
        <v>2.5</v>
      </c>
      <c r="K40" s="1">
        <v>5</v>
      </c>
      <c r="L40" s="1">
        <v>69.5</v>
      </c>
      <c r="M40" s="5">
        <v>203595.47</v>
      </c>
      <c r="N40" s="5">
        <v>0</v>
      </c>
      <c r="O40" s="4">
        <v>5.9777256313213498E-2</v>
      </c>
      <c r="P40" s="4">
        <v>1.68741390713446E-2</v>
      </c>
      <c r="Q40" s="4">
        <v>4.1545193137683398</v>
      </c>
      <c r="R40" s="4">
        <v>1.1727526654584499</v>
      </c>
    </row>
    <row r="41" spans="1:18" ht="15" hidden="1">
      <c r="A41" s="1">
        <v>202403</v>
      </c>
      <c r="B41" s="53" t="s">
        <v>165</v>
      </c>
      <c r="C41" s="33" t="s">
        <v>17</v>
      </c>
      <c r="D41" s="33" t="s">
        <v>32</v>
      </c>
      <c r="E41" s="53" t="s">
        <v>166</v>
      </c>
      <c r="F41" s="1">
        <v>41.85</v>
      </c>
      <c r="G41" s="1">
        <v>20</v>
      </c>
      <c r="H41" s="1">
        <v>10</v>
      </c>
      <c r="I41" s="1">
        <v>7</v>
      </c>
      <c r="J41" s="1">
        <v>2.5</v>
      </c>
      <c r="K41" s="1">
        <v>5</v>
      </c>
      <c r="L41" s="1">
        <v>86.35</v>
      </c>
      <c r="M41" s="5">
        <v>244566.09</v>
      </c>
      <c r="N41" s="5">
        <v>53228.9204837734</v>
      </c>
      <c r="O41" s="4">
        <v>0.15601257617845099</v>
      </c>
      <c r="P41" s="4">
        <v>4.3165394897626302E-2</v>
      </c>
      <c r="Q41" s="4">
        <v>13.471685953009199</v>
      </c>
      <c r="R41" s="4">
        <v>3.7273318494100298</v>
      </c>
    </row>
    <row r="42" spans="1:18" ht="15" hidden="1">
      <c r="A42" s="1">
        <v>202403</v>
      </c>
      <c r="B42" s="53" t="s">
        <v>159</v>
      </c>
      <c r="C42" s="33" t="s">
        <v>17</v>
      </c>
      <c r="D42" s="33" t="s">
        <v>31</v>
      </c>
      <c r="E42" s="53" t="s">
        <v>160</v>
      </c>
      <c r="F42" s="1">
        <v>45</v>
      </c>
      <c r="G42" s="1">
        <v>10</v>
      </c>
      <c r="H42" s="1">
        <v>10</v>
      </c>
      <c r="I42" s="1">
        <v>10</v>
      </c>
      <c r="J42" s="1">
        <v>0</v>
      </c>
      <c r="K42" s="1">
        <v>5</v>
      </c>
      <c r="L42" s="1">
        <v>80</v>
      </c>
      <c r="M42" s="5">
        <v>233039.08</v>
      </c>
      <c r="N42" s="5">
        <v>32550.6679265946</v>
      </c>
      <c r="O42" s="4">
        <v>0.14700915627750999</v>
      </c>
      <c r="P42" s="4">
        <v>3.3315603527189999E-2</v>
      </c>
      <c r="Q42" s="4">
        <v>11.760732502200799</v>
      </c>
      <c r="R42" s="4">
        <v>2.6652482821752002</v>
      </c>
    </row>
    <row r="43" spans="1:18" ht="15" hidden="1">
      <c r="A43" s="1">
        <v>202403</v>
      </c>
      <c r="B43" s="53" t="s">
        <v>185</v>
      </c>
      <c r="C43" s="33" t="s">
        <v>17</v>
      </c>
      <c r="D43" s="33" t="s">
        <v>32</v>
      </c>
      <c r="E43" s="53" t="s">
        <v>186</v>
      </c>
      <c r="F43" s="1">
        <v>45</v>
      </c>
      <c r="G43" s="1">
        <v>15</v>
      </c>
      <c r="H43" s="1">
        <v>10</v>
      </c>
      <c r="I43" s="1">
        <v>10</v>
      </c>
      <c r="J43" s="1">
        <v>2.5</v>
      </c>
      <c r="K43" s="1">
        <v>5</v>
      </c>
      <c r="L43" s="1">
        <v>87.5</v>
      </c>
      <c r="M43" s="5">
        <v>176847.04</v>
      </c>
      <c r="N43" s="5">
        <v>26977.5686722469</v>
      </c>
      <c r="O43" s="4">
        <v>9.7566906580257198E-2</v>
      </c>
      <c r="P43" s="4">
        <v>2.62611859908609E-2</v>
      </c>
      <c r="Q43" s="4">
        <v>8.5371043257725105</v>
      </c>
      <c r="R43" s="4">
        <v>2.29785377420033</v>
      </c>
    </row>
    <row r="44" spans="1:18" ht="15" hidden="1">
      <c r="A44" s="1">
        <v>202403</v>
      </c>
      <c r="B44" s="53" t="s">
        <v>183</v>
      </c>
      <c r="C44" s="33" t="s">
        <v>17</v>
      </c>
      <c r="D44" s="33" t="s">
        <v>32</v>
      </c>
      <c r="E44" s="53" t="s">
        <v>184</v>
      </c>
      <c r="F44" s="1">
        <v>41.4</v>
      </c>
      <c r="G44" s="1">
        <v>2.5</v>
      </c>
      <c r="H44" s="1">
        <v>10</v>
      </c>
      <c r="I44" s="1">
        <v>7</v>
      </c>
      <c r="J44" s="1">
        <v>5</v>
      </c>
      <c r="K44" s="1">
        <v>5</v>
      </c>
      <c r="L44" s="1">
        <v>70.900000000000006</v>
      </c>
      <c r="M44" s="5">
        <v>162999.65</v>
      </c>
      <c r="N44" s="5">
        <v>4947.3003469632204</v>
      </c>
      <c r="O44" s="4">
        <v>6.3549063369337397E-2</v>
      </c>
      <c r="P44" s="4">
        <v>1.5637531578793901E-2</v>
      </c>
      <c r="Q44" s="4">
        <v>4.50562859288602</v>
      </c>
      <c r="R44" s="4">
        <v>1.1087009889364901</v>
      </c>
    </row>
    <row r="45" spans="1:18" ht="15" hidden="1">
      <c r="A45" s="1">
        <v>202403</v>
      </c>
      <c r="B45" s="53" t="s">
        <v>187</v>
      </c>
      <c r="C45" s="33" t="s">
        <v>17</v>
      </c>
      <c r="D45" s="33" t="s">
        <v>31</v>
      </c>
      <c r="E45" s="53" t="s">
        <v>188</v>
      </c>
      <c r="F45" s="1">
        <v>40.049999999999997</v>
      </c>
      <c r="G45" s="1">
        <v>0</v>
      </c>
      <c r="H45" s="1">
        <v>10</v>
      </c>
      <c r="I45" s="1">
        <v>10</v>
      </c>
      <c r="J45" s="1">
        <v>5</v>
      </c>
      <c r="K45" s="1">
        <v>5</v>
      </c>
      <c r="L45" s="1">
        <v>70.05</v>
      </c>
      <c r="M45" s="5">
        <v>124185.51</v>
      </c>
      <c r="N45" s="5">
        <v>0</v>
      </c>
      <c r="O45" s="4">
        <v>3.6461857730219302E-2</v>
      </c>
      <c r="P45" s="4">
        <v>1.0292584439063701E-2</v>
      </c>
      <c r="Q45" s="4">
        <v>2.5541531340018602</v>
      </c>
      <c r="R45" s="4">
        <v>0.72099553995641197</v>
      </c>
    </row>
    <row r="46" spans="1:18" ht="15" hidden="1">
      <c r="A46" s="1">
        <v>202403</v>
      </c>
      <c r="B46" s="53" t="s">
        <v>191</v>
      </c>
      <c r="C46" s="33" t="s">
        <v>17</v>
      </c>
      <c r="D46" s="33" t="s">
        <v>31</v>
      </c>
      <c r="E46" s="53" t="s">
        <v>192</v>
      </c>
      <c r="F46" s="1">
        <v>45</v>
      </c>
      <c r="G46" s="1">
        <v>5</v>
      </c>
      <c r="H46" s="1">
        <v>10</v>
      </c>
      <c r="I46" s="1">
        <v>7</v>
      </c>
      <c r="J46" s="1">
        <v>2.5</v>
      </c>
      <c r="K46" s="1">
        <v>5</v>
      </c>
      <c r="L46" s="1">
        <v>74.5</v>
      </c>
      <c r="M46" s="5">
        <v>115734.02</v>
      </c>
      <c r="N46" s="5">
        <v>10853.7708945001</v>
      </c>
      <c r="O46" s="4">
        <v>6.0184672919261599E-2</v>
      </c>
      <c r="P46" s="4">
        <v>1.4260697380522699E-2</v>
      </c>
      <c r="Q46" s="4">
        <v>4.48375813248499</v>
      </c>
      <c r="R46" s="4">
        <v>1.06242195484894</v>
      </c>
    </row>
    <row r="47" spans="1:18" ht="15" hidden="1">
      <c r="A47" s="1">
        <v>202403</v>
      </c>
      <c r="B47" s="53" t="s">
        <v>189</v>
      </c>
      <c r="C47" s="33" t="s">
        <v>17</v>
      </c>
      <c r="D47" s="33" t="s">
        <v>32</v>
      </c>
      <c r="E47" s="53" t="s">
        <v>190</v>
      </c>
      <c r="F47" s="1">
        <v>45</v>
      </c>
      <c r="G47" s="1">
        <v>10</v>
      </c>
      <c r="H47" s="1">
        <v>10</v>
      </c>
      <c r="I47" s="1">
        <v>7</v>
      </c>
      <c r="J47" s="1">
        <v>0</v>
      </c>
      <c r="K47" s="1">
        <v>5</v>
      </c>
      <c r="L47" s="1">
        <v>77</v>
      </c>
      <c r="M47" s="5">
        <v>167571.84</v>
      </c>
      <c r="N47" s="5">
        <v>19212.001781748098</v>
      </c>
      <c r="O47" s="4">
        <v>8.4039276869858903E-2</v>
      </c>
      <c r="P47" s="4">
        <v>2.21522145130673E-2</v>
      </c>
      <c r="Q47" s="4">
        <v>6.4710243189791399</v>
      </c>
      <c r="R47" s="4">
        <v>1.70572051750618</v>
      </c>
    </row>
    <row r="48" spans="1:18" ht="15" hidden="1">
      <c r="A48" s="1">
        <v>202403</v>
      </c>
      <c r="B48" s="53" t="s">
        <v>193</v>
      </c>
      <c r="C48" s="33" t="s">
        <v>17</v>
      </c>
      <c r="D48" s="33" t="s">
        <v>31</v>
      </c>
      <c r="E48" s="53" t="s">
        <v>194</v>
      </c>
      <c r="F48" s="1">
        <v>45</v>
      </c>
      <c r="G48" s="1">
        <v>0</v>
      </c>
      <c r="H48" s="1">
        <v>10</v>
      </c>
      <c r="I48" s="1">
        <v>10</v>
      </c>
      <c r="J48" s="1">
        <v>2.5</v>
      </c>
      <c r="K48" s="1">
        <v>5</v>
      </c>
      <c r="L48" s="1">
        <v>72.5</v>
      </c>
      <c r="M48" s="5">
        <v>167951.91</v>
      </c>
      <c r="N48" s="5">
        <v>0</v>
      </c>
      <c r="O48" s="4">
        <v>4.9312022376351301E-2</v>
      </c>
      <c r="P48" s="4">
        <v>1.39199751676103E-2</v>
      </c>
      <c r="Q48" s="4">
        <v>3.57512162228547</v>
      </c>
      <c r="R48" s="4">
        <v>1.0091981996517501</v>
      </c>
    </row>
    <row r="49" spans="1:18" ht="15" hidden="1">
      <c r="A49" s="1">
        <v>202403</v>
      </c>
      <c r="B49" s="53" t="s">
        <v>303</v>
      </c>
      <c r="C49" s="33" t="s">
        <v>17</v>
      </c>
      <c r="D49" s="33" t="s">
        <v>31</v>
      </c>
      <c r="E49" s="53" t="s">
        <v>304</v>
      </c>
      <c r="F49" s="1">
        <v>45</v>
      </c>
      <c r="G49" s="1">
        <v>10</v>
      </c>
      <c r="H49" s="1">
        <v>10</v>
      </c>
      <c r="I49" s="1">
        <v>7</v>
      </c>
      <c r="J49" s="1">
        <v>5</v>
      </c>
      <c r="K49" s="1">
        <v>5</v>
      </c>
      <c r="L49" s="1">
        <v>82</v>
      </c>
      <c r="M49" s="5">
        <v>179408.27</v>
      </c>
      <c r="N49" s="5">
        <v>18852.1631335563</v>
      </c>
      <c r="O49" s="4">
        <v>9.8190445799093806E-2</v>
      </c>
      <c r="P49" s="4">
        <v>2.2978447425445699E-2</v>
      </c>
      <c r="Q49" s="4">
        <v>8.0516165555256904</v>
      </c>
      <c r="R49" s="4">
        <v>1.8842326888865499</v>
      </c>
    </row>
    <row r="50" spans="1:18" ht="15" hidden="1">
      <c r="A50" s="1">
        <v>202403</v>
      </c>
      <c r="B50" s="53" t="s">
        <v>301</v>
      </c>
      <c r="C50" s="33" t="s">
        <v>17</v>
      </c>
      <c r="D50" s="33" t="s">
        <v>32</v>
      </c>
      <c r="E50" s="53" t="s">
        <v>302</v>
      </c>
      <c r="F50" s="1">
        <v>42.75</v>
      </c>
      <c r="G50" s="1">
        <v>0</v>
      </c>
      <c r="H50" s="1">
        <v>10</v>
      </c>
      <c r="I50" s="1">
        <v>3</v>
      </c>
      <c r="J50" s="1">
        <v>2.5</v>
      </c>
      <c r="K50" s="1">
        <v>5</v>
      </c>
      <c r="L50" s="1">
        <v>63.25</v>
      </c>
      <c r="M50" s="5">
        <v>137616.74</v>
      </c>
      <c r="N50" s="5">
        <v>0</v>
      </c>
      <c r="O50" s="4">
        <v>4.8121314302383103E-2</v>
      </c>
      <c r="P50" s="4">
        <v>1.14057744472658E-2</v>
      </c>
      <c r="Q50" s="4">
        <v>3.0436731296257298</v>
      </c>
      <c r="R50" s="4">
        <v>0.72141523378956196</v>
      </c>
    </row>
    <row r="51" spans="1:18" ht="15" hidden="1">
      <c r="A51" s="1">
        <v>202403</v>
      </c>
      <c r="B51" s="53" t="s">
        <v>331</v>
      </c>
      <c r="C51" s="33" t="s">
        <v>17</v>
      </c>
      <c r="D51" s="33" t="s">
        <v>31</v>
      </c>
      <c r="E51" s="53" t="s">
        <v>332</v>
      </c>
      <c r="F51" s="1">
        <v>45</v>
      </c>
      <c r="G51" s="1">
        <v>10</v>
      </c>
      <c r="H51" s="1">
        <v>10</v>
      </c>
      <c r="I51" s="1">
        <v>10</v>
      </c>
      <c r="J51" s="1">
        <v>5</v>
      </c>
      <c r="K51" s="1">
        <v>5</v>
      </c>
      <c r="L51" s="1">
        <v>85</v>
      </c>
      <c r="M51" s="5">
        <v>168916.02</v>
      </c>
      <c r="N51" s="5">
        <v>17072.371263476201</v>
      </c>
      <c r="O51" s="4">
        <v>9.0812888975392497E-2</v>
      </c>
      <c r="P51" s="4">
        <v>2.1343292768018701E-2</v>
      </c>
      <c r="Q51" s="4">
        <v>7.7190955629083602</v>
      </c>
      <c r="R51" s="4">
        <v>1.81417988528159</v>
      </c>
    </row>
    <row r="52" spans="1:18" ht="15" hidden="1">
      <c r="A52" s="1">
        <v>202403</v>
      </c>
      <c r="B52" s="53" t="s">
        <v>341</v>
      </c>
      <c r="C52" s="33" t="s">
        <v>17</v>
      </c>
      <c r="D52" s="33" t="s">
        <v>31</v>
      </c>
      <c r="E52" s="53" t="s">
        <v>342</v>
      </c>
      <c r="F52" s="1">
        <v>0</v>
      </c>
      <c r="G52" s="1">
        <v>0</v>
      </c>
      <c r="H52" s="1">
        <v>10</v>
      </c>
      <c r="I52" s="1">
        <v>10</v>
      </c>
      <c r="J52" s="1">
        <v>7.5</v>
      </c>
      <c r="K52" s="1">
        <v>5</v>
      </c>
      <c r="L52" s="1">
        <v>32.5</v>
      </c>
      <c r="M52" s="5">
        <v>179412.77</v>
      </c>
      <c r="N52" s="5">
        <v>0</v>
      </c>
      <c r="O52" s="4">
        <v>5.26770224217347E-2</v>
      </c>
      <c r="P52" s="4">
        <v>1.4869859492233101E-2</v>
      </c>
      <c r="Q52" s="4">
        <v>1.71200322870638</v>
      </c>
      <c r="R52" s="4">
        <v>0.48327043349757598</v>
      </c>
    </row>
    <row r="53" spans="1:18" ht="15" hidden="1">
      <c r="A53" s="1">
        <v>202403</v>
      </c>
      <c r="B53" s="53" t="s">
        <v>243</v>
      </c>
      <c r="C53" s="33" t="s">
        <v>18</v>
      </c>
      <c r="D53" s="33" t="s">
        <v>26</v>
      </c>
      <c r="E53" s="53" t="s">
        <v>244</v>
      </c>
      <c r="F53" s="1">
        <v>45</v>
      </c>
      <c r="G53" s="1">
        <v>10</v>
      </c>
      <c r="H53" s="1">
        <v>10</v>
      </c>
      <c r="I53" s="1">
        <v>7</v>
      </c>
      <c r="J53" s="1">
        <v>5</v>
      </c>
      <c r="K53" s="1">
        <v>5</v>
      </c>
      <c r="L53" s="1">
        <v>82</v>
      </c>
      <c r="M53" s="5">
        <v>119409.45</v>
      </c>
      <c r="N53" s="5">
        <v>13576.6545616567</v>
      </c>
      <c r="O53" s="4">
        <v>8.8248599403276798E-2</v>
      </c>
      <c r="P53" s="4">
        <v>2.1071845059415902E-2</v>
      </c>
      <c r="Q53" s="4">
        <v>7.2363851510687001</v>
      </c>
      <c r="R53" s="4">
        <v>1.7278912948720999</v>
      </c>
    </row>
    <row r="54" spans="1:18" ht="15" hidden="1">
      <c r="A54" s="1">
        <v>202403</v>
      </c>
      <c r="B54" s="53" t="s">
        <v>233</v>
      </c>
      <c r="C54" s="33" t="s">
        <v>18</v>
      </c>
      <c r="D54" s="33" t="s">
        <v>26</v>
      </c>
      <c r="E54" s="53" t="s">
        <v>234</v>
      </c>
      <c r="F54" s="1">
        <v>45</v>
      </c>
      <c r="G54" s="1">
        <v>5</v>
      </c>
      <c r="H54" s="1">
        <v>10</v>
      </c>
      <c r="I54" s="1">
        <v>7</v>
      </c>
      <c r="J54" s="1">
        <v>7.5</v>
      </c>
      <c r="K54" s="1">
        <v>5</v>
      </c>
      <c r="L54" s="1">
        <v>79.5</v>
      </c>
      <c r="M54" s="5">
        <v>148011.43</v>
      </c>
      <c r="N54" s="5">
        <v>13939.6673730906</v>
      </c>
      <c r="O54" s="4">
        <v>0.10174818987196101</v>
      </c>
      <c r="P54" s="4">
        <v>2.4383029038734499E-2</v>
      </c>
      <c r="Q54" s="4">
        <v>8.0889810948209</v>
      </c>
      <c r="R54" s="4">
        <v>1.9384508085793899</v>
      </c>
    </row>
    <row r="55" spans="1:18" ht="15" hidden="1">
      <c r="A55" s="1">
        <v>202403</v>
      </c>
      <c r="B55" s="53" t="s">
        <v>235</v>
      </c>
      <c r="C55" s="33" t="s">
        <v>18</v>
      </c>
      <c r="D55" s="33" t="s">
        <v>26</v>
      </c>
      <c r="E55" s="53" t="s">
        <v>236</v>
      </c>
      <c r="F55" s="1">
        <v>45</v>
      </c>
      <c r="G55" s="1">
        <v>15</v>
      </c>
      <c r="H55" s="1">
        <v>10</v>
      </c>
      <c r="I55" s="1">
        <v>10</v>
      </c>
      <c r="J55" s="1">
        <v>5</v>
      </c>
      <c r="K55" s="1">
        <v>5</v>
      </c>
      <c r="L55" s="1">
        <v>90</v>
      </c>
      <c r="M55" s="5">
        <v>172772.65</v>
      </c>
      <c r="N55" s="5">
        <v>26651.6653724102</v>
      </c>
      <c r="O55" s="4">
        <v>0.14621461436809</v>
      </c>
      <c r="P55" s="4">
        <v>3.4699954001309902E-2</v>
      </c>
      <c r="Q55" s="4">
        <v>13.159315293128101</v>
      </c>
      <c r="R55" s="4">
        <v>3.1229958601178902</v>
      </c>
    </row>
    <row r="56" spans="1:18" ht="15" hidden="1">
      <c r="A56" s="1">
        <v>202403</v>
      </c>
      <c r="B56" s="53" t="s">
        <v>231</v>
      </c>
      <c r="C56" s="33" t="s">
        <v>18</v>
      </c>
      <c r="D56" s="33" t="s">
        <v>26</v>
      </c>
      <c r="E56" s="53" t="s">
        <v>232</v>
      </c>
      <c r="F56" s="1">
        <v>45</v>
      </c>
      <c r="G56" s="1">
        <v>5</v>
      </c>
      <c r="H56" s="1">
        <v>10</v>
      </c>
      <c r="I56" s="1">
        <v>4</v>
      </c>
      <c r="J56" s="1">
        <v>5</v>
      </c>
      <c r="K56" s="1">
        <v>5</v>
      </c>
      <c r="L56" s="1">
        <v>74</v>
      </c>
      <c r="M56" s="5">
        <v>171901.08</v>
      </c>
      <c r="N56" s="5">
        <v>9249.0028672153094</v>
      </c>
      <c r="O56" s="4">
        <v>9.9819861691777298E-2</v>
      </c>
      <c r="P56" s="4">
        <v>2.4147628223584398E-2</v>
      </c>
      <c r="Q56" s="4">
        <v>7.3866697651915203</v>
      </c>
      <c r="R56" s="4">
        <v>1.78692448854525</v>
      </c>
    </row>
    <row r="57" spans="1:18" ht="15" hidden="1">
      <c r="A57" s="1">
        <v>202403</v>
      </c>
      <c r="B57" s="53" t="s">
        <v>241</v>
      </c>
      <c r="C57" s="33" t="s">
        <v>18</v>
      </c>
      <c r="D57" s="33" t="s">
        <v>26</v>
      </c>
      <c r="E57" s="53" t="s">
        <v>242</v>
      </c>
      <c r="F57" s="1">
        <v>43.65</v>
      </c>
      <c r="G57" s="1">
        <v>2.5</v>
      </c>
      <c r="H57" s="1">
        <v>10</v>
      </c>
      <c r="I57" s="1">
        <v>10</v>
      </c>
      <c r="J57" s="1">
        <v>5</v>
      </c>
      <c r="K57" s="1">
        <v>5</v>
      </c>
      <c r="L57" s="1">
        <v>76.150000000000006</v>
      </c>
      <c r="M57" s="5">
        <v>88116.53</v>
      </c>
      <c r="N57" s="5">
        <v>905.59649817939498</v>
      </c>
      <c r="O57" s="4">
        <v>4.1026768286225E-2</v>
      </c>
      <c r="P57" s="4">
        <v>1.0073181472570599E-2</v>
      </c>
      <c r="Q57" s="4">
        <v>3.1241884049960298</v>
      </c>
      <c r="R57" s="4">
        <v>0.767072769136251</v>
      </c>
    </row>
    <row r="58" spans="1:18" ht="15" hidden="1">
      <c r="A58" s="1">
        <v>202403</v>
      </c>
      <c r="B58" s="53" t="s">
        <v>245</v>
      </c>
      <c r="C58" s="33" t="s">
        <v>18</v>
      </c>
      <c r="D58" s="33" t="s">
        <v>26</v>
      </c>
      <c r="E58" s="53" t="s">
        <v>246</v>
      </c>
      <c r="F58" s="1">
        <v>45</v>
      </c>
      <c r="G58" s="1">
        <v>5</v>
      </c>
      <c r="H58" s="1">
        <v>10</v>
      </c>
      <c r="I58" s="1">
        <v>7</v>
      </c>
      <c r="J58" s="1">
        <v>5</v>
      </c>
      <c r="K58" s="1">
        <v>5</v>
      </c>
      <c r="L58" s="1">
        <v>77</v>
      </c>
      <c r="M58" s="5">
        <v>134550.01999999999</v>
      </c>
      <c r="N58" s="5">
        <v>10197.3263271796</v>
      </c>
      <c r="O58" s="4">
        <v>8.5951640379954605E-2</v>
      </c>
      <c r="P58" s="4">
        <v>2.0678357593382799E-2</v>
      </c>
      <c r="Q58" s="4">
        <v>6.6182763092565002</v>
      </c>
      <c r="R58" s="4">
        <v>1.5922335346904799</v>
      </c>
    </row>
    <row r="59" spans="1:18" ht="15" hidden="1">
      <c r="A59" s="1">
        <v>202403</v>
      </c>
      <c r="B59" s="53" t="s">
        <v>239</v>
      </c>
      <c r="C59" s="33" t="s">
        <v>18</v>
      </c>
      <c r="D59" s="33" t="s">
        <v>26</v>
      </c>
      <c r="E59" s="53" t="s">
        <v>240</v>
      </c>
      <c r="F59" s="1">
        <v>45</v>
      </c>
      <c r="G59" s="1">
        <v>2.5</v>
      </c>
      <c r="H59" s="1">
        <v>10</v>
      </c>
      <c r="I59" s="1">
        <v>10</v>
      </c>
      <c r="J59" s="1">
        <v>7.5</v>
      </c>
      <c r="K59" s="1">
        <v>5</v>
      </c>
      <c r="L59" s="1">
        <v>80</v>
      </c>
      <c r="M59" s="5">
        <v>128943.27</v>
      </c>
      <c r="N59" s="5">
        <v>6270.3107297691104</v>
      </c>
      <c r="O59" s="4">
        <v>7.3110480178847095E-2</v>
      </c>
      <c r="P59" s="4">
        <v>1.7712113484308099E-2</v>
      </c>
      <c r="Q59" s="4">
        <v>5.8488384143077701</v>
      </c>
      <c r="R59" s="4">
        <v>1.4169690787446501</v>
      </c>
    </row>
    <row r="60" spans="1:18" ht="15" hidden="1">
      <c r="A60" s="1">
        <v>202403</v>
      </c>
      <c r="B60" s="53" t="s">
        <v>237</v>
      </c>
      <c r="C60" s="33" t="s">
        <v>18</v>
      </c>
      <c r="D60" s="33" t="s">
        <v>26</v>
      </c>
      <c r="E60" s="53" t="s">
        <v>238</v>
      </c>
      <c r="F60" s="1">
        <v>45</v>
      </c>
      <c r="G60" s="1">
        <v>5</v>
      </c>
      <c r="H60" s="1">
        <v>10</v>
      </c>
      <c r="I60" s="1">
        <v>10</v>
      </c>
      <c r="J60" s="1">
        <v>2.5</v>
      </c>
      <c r="K60" s="1">
        <v>5</v>
      </c>
      <c r="L60" s="1">
        <v>77.5</v>
      </c>
      <c r="M60" s="5">
        <v>138491.44</v>
      </c>
      <c r="N60" s="5">
        <v>12736.7791042796</v>
      </c>
      <c r="O60" s="4">
        <v>9.4393964725525595E-2</v>
      </c>
      <c r="P60" s="4">
        <v>2.2630660682942099E-2</v>
      </c>
      <c r="Q60" s="4">
        <v>7.3155322662282298</v>
      </c>
      <c r="R60" s="4">
        <v>1.7538762029280099</v>
      </c>
    </row>
    <row r="61" spans="1:18" ht="15" hidden="1">
      <c r="A61" s="1">
        <v>202403</v>
      </c>
      <c r="B61" s="53" t="s">
        <v>325</v>
      </c>
      <c r="C61" s="33" t="s">
        <v>18</v>
      </c>
      <c r="D61" s="33" t="s">
        <v>26</v>
      </c>
      <c r="E61" s="53" t="s">
        <v>326</v>
      </c>
      <c r="F61" s="1">
        <v>45</v>
      </c>
      <c r="G61" s="1">
        <v>2.5</v>
      </c>
      <c r="H61" s="1">
        <v>10</v>
      </c>
      <c r="I61" s="1">
        <v>7</v>
      </c>
      <c r="J61" s="1">
        <v>5</v>
      </c>
      <c r="K61" s="1">
        <v>5</v>
      </c>
      <c r="L61" s="1">
        <v>74.5</v>
      </c>
      <c r="M61" s="5">
        <v>136461.41</v>
      </c>
      <c r="N61" s="5">
        <v>2860.3053409064</v>
      </c>
      <c r="O61" s="4">
        <v>6.73905571283831E-2</v>
      </c>
      <c r="P61" s="4">
        <v>1.6475897240567201E-2</v>
      </c>
      <c r="Q61" s="4">
        <v>5.0205965060645399</v>
      </c>
      <c r="R61" s="4">
        <v>1.2274543444222601</v>
      </c>
    </row>
    <row r="62" spans="1:18" ht="15" hidden="1">
      <c r="A62" s="1">
        <v>202403</v>
      </c>
      <c r="B62" s="53" t="s">
        <v>343</v>
      </c>
      <c r="C62" s="33" t="s">
        <v>18</v>
      </c>
      <c r="D62" s="33" t="s">
        <v>26</v>
      </c>
      <c r="E62" s="53" t="s">
        <v>344</v>
      </c>
      <c r="F62" s="1">
        <v>45</v>
      </c>
      <c r="G62" s="1">
        <v>5</v>
      </c>
      <c r="H62" s="1">
        <v>7.5</v>
      </c>
      <c r="I62" s="1">
        <v>10</v>
      </c>
      <c r="J62" s="1">
        <v>2.5</v>
      </c>
      <c r="K62" s="1">
        <v>5</v>
      </c>
      <c r="L62" s="1">
        <v>75</v>
      </c>
      <c r="M62" s="5">
        <v>168834.94</v>
      </c>
      <c r="N62" s="5">
        <v>10269.700144168501</v>
      </c>
      <c r="O62" s="4">
        <v>0.101174316751157</v>
      </c>
      <c r="P62" s="4">
        <v>2.4429439018871402E-2</v>
      </c>
      <c r="Q62" s="4">
        <v>7.5880737563367804</v>
      </c>
      <c r="R62" s="4">
        <v>1.8322079264153599</v>
      </c>
    </row>
    <row r="63" spans="1:18" ht="15" hidden="1">
      <c r="A63" s="1">
        <v>202403</v>
      </c>
      <c r="B63" s="53" t="s">
        <v>345</v>
      </c>
      <c r="C63" s="33" t="s">
        <v>18</v>
      </c>
      <c r="D63" s="33" t="s">
        <v>26</v>
      </c>
      <c r="E63" s="53" t="s">
        <v>346</v>
      </c>
      <c r="F63" s="1">
        <v>45</v>
      </c>
      <c r="G63" s="1">
        <v>2.5</v>
      </c>
      <c r="H63" s="1">
        <v>10</v>
      </c>
      <c r="I63" s="1">
        <v>10</v>
      </c>
      <c r="J63" s="1">
        <v>7.5</v>
      </c>
      <c r="K63" s="1">
        <v>5</v>
      </c>
      <c r="L63" s="1">
        <v>80</v>
      </c>
      <c r="M63" s="5">
        <v>189136.95</v>
      </c>
      <c r="N63" s="5">
        <v>6807.4490908114003</v>
      </c>
      <c r="O63" s="4">
        <v>0.100921007214802</v>
      </c>
      <c r="P63" s="4">
        <v>2.4544280088868799E-2</v>
      </c>
      <c r="Q63" s="4">
        <v>8.0736805771841595</v>
      </c>
      <c r="R63" s="4">
        <v>1.9635424071095</v>
      </c>
    </row>
    <row r="64" spans="1:18" ht="15" hidden="1">
      <c r="A64" s="1">
        <v>202403</v>
      </c>
      <c r="B64" s="53" t="s">
        <v>50</v>
      </c>
      <c r="C64" s="33" t="s">
        <v>16</v>
      </c>
      <c r="D64" s="33" t="s">
        <v>22</v>
      </c>
      <c r="E64" s="53" t="s">
        <v>51</v>
      </c>
      <c r="F64" s="1">
        <v>45</v>
      </c>
      <c r="G64" s="1">
        <v>20</v>
      </c>
      <c r="H64" s="1">
        <v>10</v>
      </c>
      <c r="I64" s="1">
        <v>6</v>
      </c>
      <c r="J64" s="1">
        <v>7.5</v>
      </c>
      <c r="K64" s="1">
        <v>5</v>
      </c>
      <c r="L64" s="1">
        <v>93.5</v>
      </c>
      <c r="M64" s="5">
        <v>177701.49</v>
      </c>
      <c r="N64" s="5">
        <v>36666.298086594201</v>
      </c>
      <c r="O64" s="4">
        <v>0.20096952024076101</v>
      </c>
      <c r="P64" s="4">
        <v>4.11413329934366E-2</v>
      </c>
      <c r="Q64" s="4">
        <v>18.7906501425112</v>
      </c>
      <c r="R64" s="4">
        <v>3.8467146348863199</v>
      </c>
    </row>
    <row r="65" spans="1:18" ht="15" hidden="1">
      <c r="A65" s="1">
        <v>202403</v>
      </c>
      <c r="B65" s="53" t="s">
        <v>227</v>
      </c>
      <c r="C65" s="33" t="s">
        <v>17</v>
      </c>
      <c r="D65" s="33" t="s">
        <v>33</v>
      </c>
      <c r="E65" s="53" t="s">
        <v>228</v>
      </c>
      <c r="F65" s="1">
        <v>45</v>
      </c>
      <c r="G65" s="1">
        <v>2.5</v>
      </c>
      <c r="H65" s="1">
        <v>10</v>
      </c>
      <c r="I65" s="1">
        <v>10</v>
      </c>
      <c r="J65" s="1">
        <v>5</v>
      </c>
      <c r="K65" s="1">
        <v>5</v>
      </c>
      <c r="L65" s="1">
        <v>77.5</v>
      </c>
      <c r="M65" s="5">
        <v>95342.2</v>
      </c>
      <c r="N65" s="5">
        <v>2178.0988209123002</v>
      </c>
      <c r="O65" s="4">
        <v>6.6913090699601205E-2</v>
      </c>
      <c r="P65" s="4">
        <v>8.8389050341186205E-3</v>
      </c>
      <c r="Q65" s="4">
        <v>5.1857645292190897</v>
      </c>
      <c r="R65" s="4">
        <v>0.68501514014419296</v>
      </c>
    </row>
    <row r="66" spans="1:18" ht="15" hidden="1">
      <c r="A66" s="1">
        <v>202403</v>
      </c>
      <c r="B66" s="53" t="s">
        <v>197</v>
      </c>
      <c r="C66" s="33" t="s">
        <v>17</v>
      </c>
      <c r="D66" s="33" t="s">
        <v>33</v>
      </c>
      <c r="E66" s="53" t="s">
        <v>198</v>
      </c>
      <c r="F66" s="1">
        <v>45</v>
      </c>
      <c r="G66" s="1">
        <v>0</v>
      </c>
      <c r="H66" s="1">
        <v>7.5</v>
      </c>
      <c r="I66" s="1">
        <v>10</v>
      </c>
      <c r="J66" s="1">
        <v>5</v>
      </c>
      <c r="K66" s="1">
        <v>5</v>
      </c>
      <c r="L66" s="1">
        <v>72.5</v>
      </c>
      <c r="M66" s="5">
        <v>180664.79</v>
      </c>
      <c r="N66" s="5">
        <v>0</v>
      </c>
      <c r="O66" s="4">
        <v>9.9746580584525998E-2</v>
      </c>
      <c r="P66" s="4">
        <v>1.49736278108509E-2</v>
      </c>
      <c r="Q66" s="4">
        <v>7.2316270923781296</v>
      </c>
      <c r="R66" s="4">
        <v>1.08558801628669</v>
      </c>
    </row>
    <row r="67" spans="1:18" ht="15" hidden="1">
      <c r="A67" s="1">
        <v>202403</v>
      </c>
      <c r="B67" s="53" t="s">
        <v>205</v>
      </c>
      <c r="C67" s="33" t="s">
        <v>17</v>
      </c>
      <c r="D67" s="33" t="s">
        <v>33</v>
      </c>
      <c r="E67" s="53" t="s">
        <v>206</v>
      </c>
      <c r="F67" s="1">
        <v>45</v>
      </c>
      <c r="G67" s="1">
        <v>0</v>
      </c>
      <c r="H67" s="1">
        <v>10</v>
      </c>
      <c r="I67" s="1">
        <v>10</v>
      </c>
      <c r="J67" s="1">
        <v>5</v>
      </c>
      <c r="K67" s="1">
        <v>5</v>
      </c>
      <c r="L67" s="1">
        <v>75</v>
      </c>
      <c r="M67" s="5">
        <v>101722.12</v>
      </c>
      <c r="N67" s="5">
        <v>0</v>
      </c>
      <c r="O67" s="4">
        <v>5.6161655183662701E-2</v>
      </c>
      <c r="P67" s="4">
        <v>8.4308025100558494E-3</v>
      </c>
      <c r="Q67" s="4">
        <v>4.2121241387747004</v>
      </c>
      <c r="R67" s="4">
        <v>0.63231018825418905</v>
      </c>
    </row>
    <row r="68" spans="1:18" ht="15" hidden="1">
      <c r="A68" s="1">
        <v>202403</v>
      </c>
      <c r="B68" s="53" t="s">
        <v>52</v>
      </c>
      <c r="C68" s="33" t="s">
        <v>19</v>
      </c>
      <c r="D68" s="33" t="s">
        <v>28</v>
      </c>
      <c r="E68" s="53" t="s">
        <v>53</v>
      </c>
      <c r="F68" s="1">
        <v>45</v>
      </c>
      <c r="G68" s="1">
        <v>2.5</v>
      </c>
      <c r="H68" s="1">
        <v>0</v>
      </c>
      <c r="I68" s="1">
        <v>7</v>
      </c>
      <c r="J68" s="1">
        <v>2.5</v>
      </c>
      <c r="K68" s="1">
        <v>5</v>
      </c>
      <c r="L68" s="1">
        <v>62</v>
      </c>
      <c r="M68" s="5">
        <v>114371.87</v>
      </c>
      <c r="N68" s="5">
        <v>1050.9835594675501</v>
      </c>
      <c r="O68" s="4">
        <v>0.10935188900234299</v>
      </c>
      <c r="P68" s="4">
        <v>1.0694791031887E-2</v>
      </c>
      <c r="Q68" s="4">
        <v>6.77981711814527</v>
      </c>
      <c r="R68" s="4">
        <v>0.66307704397699396</v>
      </c>
    </row>
    <row r="69" spans="1:18" ht="15" hidden="1">
      <c r="A69" s="1">
        <v>202403</v>
      </c>
      <c r="B69" s="53" t="s">
        <v>48</v>
      </c>
      <c r="C69" s="33" t="s">
        <v>17</v>
      </c>
      <c r="D69" s="33" t="s">
        <v>36</v>
      </c>
      <c r="E69" s="53" t="s">
        <v>49</v>
      </c>
      <c r="F69" s="1">
        <v>45</v>
      </c>
      <c r="G69" s="1">
        <v>5</v>
      </c>
      <c r="H69" s="1">
        <v>10</v>
      </c>
      <c r="I69" s="1">
        <v>4</v>
      </c>
      <c r="J69" s="1">
        <v>2.5</v>
      </c>
      <c r="K69" s="1">
        <v>5</v>
      </c>
      <c r="L69" s="1">
        <v>71.5</v>
      </c>
      <c r="M69" s="5">
        <v>186374.31</v>
      </c>
      <c r="N69" s="5">
        <v>15057.449942716799</v>
      </c>
      <c r="O69" s="4">
        <v>0.147974431176122</v>
      </c>
      <c r="P69" s="4">
        <v>2.1923561752432499E-2</v>
      </c>
      <c r="Q69" s="4">
        <v>10.5801718290927</v>
      </c>
      <c r="R69" s="4">
        <v>1.5675346652989199</v>
      </c>
    </row>
    <row r="70" spans="1:18" ht="15" hidden="1">
      <c r="A70" s="1">
        <v>202403</v>
      </c>
      <c r="B70" s="53" t="s">
        <v>127</v>
      </c>
      <c r="C70" s="33" t="s">
        <v>17</v>
      </c>
      <c r="D70" s="33" t="s">
        <v>36</v>
      </c>
      <c r="E70" s="53" t="s">
        <v>128</v>
      </c>
      <c r="F70" s="1">
        <v>45</v>
      </c>
      <c r="G70" s="1">
        <v>0</v>
      </c>
      <c r="H70" s="1">
        <v>10</v>
      </c>
      <c r="I70" s="1">
        <v>7</v>
      </c>
      <c r="J70" s="1">
        <v>5</v>
      </c>
      <c r="K70" s="1">
        <v>5</v>
      </c>
      <c r="L70" s="1">
        <v>72</v>
      </c>
      <c r="M70" s="5">
        <v>88013.79</v>
      </c>
      <c r="N70" s="5">
        <v>0</v>
      </c>
      <c r="O70" s="4">
        <v>4.1882990027523E-2</v>
      </c>
      <c r="P70" s="4">
        <v>7.2946462544383603E-3</v>
      </c>
      <c r="Q70" s="4">
        <v>3.0155752819816599</v>
      </c>
      <c r="R70" s="4">
        <v>0.525214530319562</v>
      </c>
    </row>
    <row r="71" spans="1:18" ht="15" hidden="1">
      <c r="A71" s="1">
        <v>202403</v>
      </c>
      <c r="B71" s="53" t="s">
        <v>133</v>
      </c>
      <c r="C71" s="33" t="s">
        <v>17</v>
      </c>
      <c r="D71" s="33" t="s">
        <v>36</v>
      </c>
      <c r="E71" s="53" t="s">
        <v>134</v>
      </c>
      <c r="F71" s="1">
        <v>45</v>
      </c>
      <c r="G71" s="1">
        <v>10</v>
      </c>
      <c r="H71" s="1">
        <v>10</v>
      </c>
      <c r="I71" s="1">
        <v>7</v>
      </c>
      <c r="J71" s="1">
        <v>5</v>
      </c>
      <c r="K71" s="1">
        <v>5</v>
      </c>
      <c r="L71" s="1">
        <v>82</v>
      </c>
      <c r="M71" s="5">
        <v>124473.12</v>
      </c>
      <c r="N71" s="5">
        <v>16504.230865783298</v>
      </c>
      <c r="O71" s="4">
        <v>0.124213926110496</v>
      </c>
      <c r="P71" s="4">
        <v>1.7415456593408998E-2</v>
      </c>
      <c r="Q71" s="4">
        <v>10.1855419410607</v>
      </c>
      <c r="R71" s="4">
        <v>1.4280674406595399</v>
      </c>
    </row>
    <row r="72" spans="1:18" ht="15" hidden="1">
      <c r="A72" s="1">
        <v>202403</v>
      </c>
      <c r="B72" s="53" t="s">
        <v>305</v>
      </c>
      <c r="C72" s="33" t="s">
        <v>17</v>
      </c>
      <c r="D72" s="33" t="s">
        <v>36</v>
      </c>
      <c r="E72" s="53" t="s">
        <v>306</v>
      </c>
      <c r="F72" s="1">
        <v>45</v>
      </c>
      <c r="G72" s="1">
        <v>5</v>
      </c>
      <c r="H72" s="1">
        <v>5</v>
      </c>
      <c r="I72" s="1">
        <v>10</v>
      </c>
      <c r="J72" s="1">
        <v>2.5</v>
      </c>
      <c r="K72" s="1">
        <v>5</v>
      </c>
      <c r="L72" s="1">
        <v>72.5</v>
      </c>
      <c r="M72" s="5">
        <v>203939.06</v>
      </c>
      <c r="N72" s="5">
        <v>11312.5951399437</v>
      </c>
      <c r="O72" s="4">
        <v>0.141588556702717</v>
      </c>
      <c r="P72" s="4">
        <v>2.1768550591545002E-2</v>
      </c>
      <c r="Q72" s="4">
        <v>10.265170360947</v>
      </c>
      <c r="R72" s="4">
        <v>1.57821991788701</v>
      </c>
    </row>
    <row r="73" spans="1:18" ht="15" hidden="1">
      <c r="A73" s="1">
        <v>202403</v>
      </c>
      <c r="B73" s="53" t="s">
        <v>155</v>
      </c>
      <c r="C73" s="33" t="s">
        <v>16</v>
      </c>
      <c r="D73" s="33" t="s">
        <v>34</v>
      </c>
      <c r="E73" s="53" t="s">
        <v>156</v>
      </c>
      <c r="F73" s="1">
        <v>45</v>
      </c>
      <c r="G73" s="1">
        <v>20</v>
      </c>
      <c r="H73" s="1">
        <v>10</v>
      </c>
      <c r="I73" s="1">
        <v>10</v>
      </c>
      <c r="J73" s="1">
        <v>2.5</v>
      </c>
      <c r="K73" s="1">
        <v>5</v>
      </c>
      <c r="L73" s="1">
        <v>92.5</v>
      </c>
      <c r="M73" s="5">
        <v>652690.57999999996</v>
      </c>
      <c r="N73" s="5">
        <v>192849.67551689499</v>
      </c>
      <c r="O73" s="4">
        <v>0.497253931254654</v>
      </c>
      <c r="P73" s="4">
        <v>0.17703088017228799</v>
      </c>
      <c r="Q73" s="4">
        <v>45.995988641055497</v>
      </c>
      <c r="R73" s="4">
        <v>16.375356415936601</v>
      </c>
    </row>
    <row r="74" spans="1:18" ht="15" hidden="1">
      <c r="A74" s="1">
        <v>202403</v>
      </c>
      <c r="B74" s="53" t="s">
        <v>44</v>
      </c>
      <c r="C74" s="33" t="s">
        <v>16</v>
      </c>
      <c r="D74" s="33" t="s">
        <v>34</v>
      </c>
      <c r="E74" s="53" t="s">
        <v>45</v>
      </c>
      <c r="F74" s="1">
        <v>45</v>
      </c>
      <c r="G74" s="1">
        <v>20</v>
      </c>
      <c r="H74" s="1">
        <v>10</v>
      </c>
      <c r="I74" s="1">
        <v>7</v>
      </c>
      <c r="J74" s="1">
        <v>2.5</v>
      </c>
      <c r="K74" s="1">
        <v>5</v>
      </c>
      <c r="L74" s="1">
        <v>89.5</v>
      </c>
      <c r="M74" s="5">
        <v>163068.60999999999</v>
      </c>
      <c r="N74" s="5">
        <v>32988.586204973297</v>
      </c>
      <c r="O74" s="4">
        <v>0.106285801094644</v>
      </c>
      <c r="P74" s="4">
        <v>3.7460179594970701E-2</v>
      </c>
      <c r="Q74" s="4">
        <v>9.5125791979706396</v>
      </c>
      <c r="R74" s="4">
        <v>3.3526860737498798</v>
      </c>
    </row>
    <row r="75" spans="1:18" ht="15" hidden="1">
      <c r="A75" s="1">
        <v>202403</v>
      </c>
      <c r="B75" s="53" t="s">
        <v>42</v>
      </c>
      <c r="C75" s="33" t="s">
        <v>16</v>
      </c>
      <c r="D75" s="33" t="s">
        <v>34</v>
      </c>
      <c r="E75" s="53" t="s">
        <v>43</v>
      </c>
      <c r="F75" s="1">
        <v>45</v>
      </c>
      <c r="G75" s="1">
        <v>10</v>
      </c>
      <c r="H75" s="1">
        <v>10</v>
      </c>
      <c r="I75" s="1">
        <v>10</v>
      </c>
      <c r="J75" s="1">
        <v>7.5</v>
      </c>
      <c r="K75" s="1">
        <v>5</v>
      </c>
      <c r="L75" s="1">
        <v>87.5</v>
      </c>
      <c r="M75" s="5">
        <v>147405.65</v>
      </c>
      <c r="N75" s="5">
        <v>16825.9525536687</v>
      </c>
      <c r="O75" s="4">
        <v>8.0726350312573705E-2</v>
      </c>
      <c r="P75" s="4">
        <v>2.8072552162017601E-2</v>
      </c>
      <c r="Q75" s="4">
        <v>7.0635556523501997</v>
      </c>
      <c r="R75" s="4">
        <v>2.4563483141765401</v>
      </c>
    </row>
    <row r="76" spans="1:18" ht="15" hidden="1">
      <c r="A76" s="1">
        <v>202403</v>
      </c>
      <c r="B76" s="53" t="s">
        <v>251</v>
      </c>
      <c r="C76" s="33" t="s">
        <v>16</v>
      </c>
      <c r="D76" s="33" t="s">
        <v>34</v>
      </c>
      <c r="E76" s="53" t="s">
        <v>252</v>
      </c>
      <c r="F76" s="1">
        <v>45</v>
      </c>
      <c r="G76" s="1">
        <v>2.5</v>
      </c>
      <c r="H76" s="1">
        <v>10</v>
      </c>
      <c r="I76" s="1">
        <v>6</v>
      </c>
      <c r="J76" s="1">
        <v>5</v>
      </c>
      <c r="K76" s="1">
        <v>5</v>
      </c>
      <c r="L76" s="1">
        <v>73.5</v>
      </c>
      <c r="M76" s="5">
        <v>146724.79</v>
      </c>
      <c r="N76" s="5">
        <v>5035.8859490512696</v>
      </c>
      <c r="O76" s="4">
        <v>6.65170490592049E-2</v>
      </c>
      <c r="P76" s="4">
        <v>2.27244187527312E-2</v>
      </c>
      <c r="Q76" s="4">
        <v>4.8890031058515602</v>
      </c>
      <c r="R76" s="4">
        <v>1.6702447783257399</v>
      </c>
    </row>
    <row r="77" spans="1:18" ht="15" hidden="1">
      <c r="A77" s="1">
        <v>202403</v>
      </c>
      <c r="B77" s="53" t="s">
        <v>347</v>
      </c>
      <c r="C77" s="33" t="s">
        <v>16</v>
      </c>
      <c r="D77" s="33" t="s">
        <v>34</v>
      </c>
      <c r="E77" s="53" t="s">
        <v>348</v>
      </c>
      <c r="F77" s="1">
        <v>38.25</v>
      </c>
      <c r="G77" s="1">
        <v>2.5</v>
      </c>
      <c r="H77" s="1">
        <v>10</v>
      </c>
      <c r="I77" s="1">
        <v>10</v>
      </c>
      <c r="J77" s="1">
        <v>2.5</v>
      </c>
      <c r="K77" s="1">
        <v>5</v>
      </c>
      <c r="L77" s="1">
        <v>68.25</v>
      </c>
      <c r="M77" s="5">
        <v>130749.1</v>
      </c>
      <c r="N77" s="5">
        <v>2531.05492404196</v>
      </c>
      <c r="O77" s="4">
        <v>5.6963203797102797E-2</v>
      </c>
      <c r="P77" s="4">
        <v>1.93784085751335E-2</v>
      </c>
      <c r="Q77" s="4">
        <v>3.8877386591522698</v>
      </c>
      <c r="R77" s="4">
        <v>1.32257638525286</v>
      </c>
    </row>
    <row r="78" spans="1:18" ht="15" hidden="1">
      <c r="A78" s="1">
        <v>202403</v>
      </c>
      <c r="B78" s="53" t="s">
        <v>255</v>
      </c>
      <c r="C78" s="33" t="s">
        <v>16</v>
      </c>
      <c r="D78" s="33" t="s">
        <v>34</v>
      </c>
      <c r="E78" s="53" t="s">
        <v>256</v>
      </c>
      <c r="F78" s="1">
        <v>45</v>
      </c>
      <c r="G78" s="1">
        <v>2.5</v>
      </c>
      <c r="H78" s="1">
        <v>10</v>
      </c>
      <c r="I78" s="1">
        <v>10</v>
      </c>
      <c r="J78" s="1">
        <v>5</v>
      </c>
      <c r="K78" s="1">
        <v>5</v>
      </c>
      <c r="L78" s="1">
        <v>77.5</v>
      </c>
      <c r="M78" s="5">
        <v>109915.28</v>
      </c>
      <c r="N78" s="5">
        <v>92.789747515929804</v>
      </c>
      <c r="O78" s="4">
        <v>4.5482563894998898E-2</v>
      </c>
      <c r="P78" s="4">
        <v>1.53839320388902E-2</v>
      </c>
      <c r="Q78" s="4">
        <v>3.5248987018624098</v>
      </c>
      <c r="R78" s="4">
        <v>1.1922547330139901</v>
      </c>
    </row>
    <row r="79" spans="1:18" ht="15" hidden="1">
      <c r="A79" s="1">
        <v>202403</v>
      </c>
      <c r="B79" s="53" t="s">
        <v>207</v>
      </c>
      <c r="C79" s="33" t="s">
        <v>17</v>
      </c>
      <c r="D79" s="33" t="s">
        <v>36</v>
      </c>
      <c r="E79" s="53" t="s">
        <v>208</v>
      </c>
      <c r="F79" s="1">
        <v>45</v>
      </c>
      <c r="G79" s="1">
        <v>0</v>
      </c>
      <c r="H79" s="1">
        <v>2.5</v>
      </c>
      <c r="I79" s="1">
        <v>6</v>
      </c>
      <c r="J79" s="1">
        <v>2.5</v>
      </c>
      <c r="K79" s="1">
        <v>5</v>
      </c>
      <c r="L79" s="1">
        <v>61</v>
      </c>
      <c r="M79" s="5">
        <v>98368.66</v>
      </c>
      <c r="N79" s="5">
        <v>0</v>
      </c>
      <c r="O79" s="4">
        <v>4.6810546458694702E-2</v>
      </c>
      <c r="P79" s="4">
        <v>8.1528653319340103E-3</v>
      </c>
      <c r="Q79" s="4">
        <v>2.85544333398038</v>
      </c>
      <c r="R79" s="4">
        <v>0.49732478524797502</v>
      </c>
    </row>
    <row r="80" spans="1:18" ht="15" hidden="1">
      <c r="A80" s="1">
        <v>202403</v>
      </c>
      <c r="B80" s="53" t="s">
        <v>223</v>
      </c>
      <c r="C80" s="33" t="s">
        <v>17</v>
      </c>
      <c r="D80" s="33" t="s">
        <v>36</v>
      </c>
      <c r="E80" s="53" t="s">
        <v>224</v>
      </c>
      <c r="F80" s="1">
        <v>45</v>
      </c>
      <c r="G80" s="1">
        <v>10</v>
      </c>
      <c r="H80" s="1">
        <v>10</v>
      </c>
      <c r="I80" s="1">
        <v>10</v>
      </c>
      <c r="J80" s="1">
        <v>7.5</v>
      </c>
      <c r="K80" s="1">
        <v>5</v>
      </c>
      <c r="L80" s="1">
        <v>87.5</v>
      </c>
      <c r="M80" s="5">
        <v>230567.1</v>
      </c>
      <c r="N80" s="5">
        <v>33321.264920404203</v>
      </c>
      <c r="O80" s="4">
        <v>0.24091337916755001</v>
      </c>
      <c r="P80" s="4">
        <v>3.3442184199520997E-2</v>
      </c>
      <c r="Q80" s="4">
        <v>21.079920677160601</v>
      </c>
      <c r="R80" s="4">
        <v>2.9261911174580901</v>
      </c>
    </row>
    <row r="81" spans="1:18" ht="15" hidden="1">
      <c r="A81" s="1">
        <v>202403</v>
      </c>
      <c r="B81" s="53" t="s">
        <v>219</v>
      </c>
      <c r="C81" s="33" t="s">
        <v>17</v>
      </c>
      <c r="D81" s="33" t="s">
        <v>36</v>
      </c>
      <c r="E81" s="53" t="s">
        <v>220</v>
      </c>
      <c r="F81" s="1">
        <v>45</v>
      </c>
      <c r="G81" s="1">
        <v>0</v>
      </c>
      <c r="H81" s="1">
        <v>10</v>
      </c>
      <c r="I81" s="1">
        <v>7</v>
      </c>
      <c r="J81" s="1">
        <v>5</v>
      </c>
      <c r="K81" s="1">
        <v>5</v>
      </c>
      <c r="L81" s="1">
        <v>72</v>
      </c>
      <c r="M81" s="5">
        <v>131066.26</v>
      </c>
      <c r="N81" s="5">
        <v>0</v>
      </c>
      <c r="O81" s="4">
        <v>6.2370304250331E-2</v>
      </c>
      <c r="P81" s="4">
        <v>1.0862865950804299E-2</v>
      </c>
      <c r="Q81" s="4">
        <v>4.4906619060238304</v>
      </c>
      <c r="R81" s="4">
        <v>0.78212634845790996</v>
      </c>
    </row>
    <row r="82" spans="1:18" ht="15" hidden="1">
      <c r="A82" s="1">
        <v>202403</v>
      </c>
      <c r="B82" s="53" t="s">
        <v>225</v>
      </c>
      <c r="C82" s="33" t="s">
        <v>17</v>
      </c>
      <c r="D82" s="33" t="s">
        <v>36</v>
      </c>
      <c r="E82" s="53" t="s">
        <v>226</v>
      </c>
      <c r="F82" s="1">
        <v>45</v>
      </c>
      <c r="G82" s="1">
        <v>0</v>
      </c>
      <c r="H82" s="1">
        <v>10</v>
      </c>
      <c r="I82" s="1">
        <v>3</v>
      </c>
      <c r="J82" s="1">
        <v>2.5</v>
      </c>
      <c r="K82" s="1">
        <v>5</v>
      </c>
      <c r="L82" s="1">
        <v>65.5</v>
      </c>
      <c r="M82" s="5">
        <v>99691.66</v>
      </c>
      <c r="N82" s="5">
        <v>0</v>
      </c>
      <c r="O82" s="4">
        <v>4.7440120481201997E-2</v>
      </c>
      <c r="P82" s="4">
        <v>8.2625165240326794E-3</v>
      </c>
      <c r="Q82" s="4">
        <v>3.1073278915187301</v>
      </c>
      <c r="R82" s="4">
        <v>0.54119483232414001</v>
      </c>
    </row>
    <row r="83" spans="1:18" ht="15" hidden="1">
      <c r="A83" s="1">
        <v>202403</v>
      </c>
      <c r="B83" s="53" t="s">
        <v>55</v>
      </c>
      <c r="C83" s="33" t="s">
        <v>16</v>
      </c>
      <c r="D83" s="33" t="s">
        <v>23</v>
      </c>
      <c r="E83" s="53" t="s">
        <v>56</v>
      </c>
      <c r="F83" s="1">
        <v>45</v>
      </c>
      <c r="G83" s="1">
        <v>0</v>
      </c>
      <c r="H83" s="1">
        <v>10</v>
      </c>
      <c r="I83" s="1">
        <v>7</v>
      </c>
      <c r="J83" s="1">
        <v>2.5</v>
      </c>
      <c r="K83" s="1">
        <v>5</v>
      </c>
      <c r="L83" s="1">
        <v>69.5</v>
      </c>
      <c r="M83" s="5">
        <v>64151.08</v>
      </c>
      <c r="N83" s="5">
        <v>0</v>
      </c>
      <c r="O83" s="4">
        <v>1.9134951223143799E-2</v>
      </c>
      <c r="P83" s="4">
        <v>8.9545664175820303E-3</v>
      </c>
      <c r="Q83" s="4">
        <v>1.3298791100084899</v>
      </c>
      <c r="R83" s="4">
        <v>0.62234236602195103</v>
      </c>
    </row>
    <row r="84" spans="1:18" ht="15" hidden="1">
      <c r="A84" s="1">
        <v>202403</v>
      </c>
      <c r="B84" s="53" t="s">
        <v>247</v>
      </c>
      <c r="C84" s="33" t="s">
        <v>16</v>
      </c>
      <c r="D84" s="33" t="s">
        <v>34</v>
      </c>
      <c r="E84" s="53" t="s">
        <v>248</v>
      </c>
      <c r="F84" s="1">
        <v>45</v>
      </c>
      <c r="G84" s="1">
        <v>0</v>
      </c>
      <c r="H84" s="1">
        <v>10</v>
      </c>
      <c r="I84" s="1">
        <v>0</v>
      </c>
      <c r="J84" s="1">
        <v>7.5</v>
      </c>
      <c r="K84" s="1">
        <v>5</v>
      </c>
      <c r="L84" s="1">
        <v>67.5</v>
      </c>
      <c r="M84" s="5">
        <v>59104.61</v>
      </c>
      <c r="N84" s="5">
        <v>0</v>
      </c>
      <c r="O84" s="4">
        <v>2.4398339327444001E-2</v>
      </c>
      <c r="P84" s="4">
        <v>8.2501519199720905E-3</v>
      </c>
      <c r="Q84" s="4">
        <v>1.64688790460247</v>
      </c>
      <c r="R84" s="4">
        <v>0.556885254598116</v>
      </c>
    </row>
    <row r="85" spans="1:18" ht="15" hidden="1">
      <c r="A85" s="1">
        <v>202403</v>
      </c>
      <c r="B85" s="53" t="s">
        <v>57</v>
      </c>
      <c r="C85" s="33" t="s">
        <v>19</v>
      </c>
      <c r="D85" s="33" t="s">
        <v>28</v>
      </c>
      <c r="E85" s="53" t="s">
        <v>58</v>
      </c>
      <c r="F85" s="1">
        <v>45</v>
      </c>
      <c r="G85" s="1">
        <v>10</v>
      </c>
      <c r="H85" s="1">
        <v>10</v>
      </c>
      <c r="I85" s="1">
        <v>10</v>
      </c>
      <c r="J85" s="1">
        <v>5</v>
      </c>
      <c r="K85" s="1">
        <v>5</v>
      </c>
      <c r="L85" s="1">
        <v>85</v>
      </c>
      <c r="M85" s="5">
        <v>193897.52</v>
      </c>
      <c r="N85" s="5">
        <v>24755.349534823599</v>
      </c>
      <c r="O85" s="4">
        <v>0.343297581011347</v>
      </c>
      <c r="P85" s="4">
        <v>2.9120049708483999E-2</v>
      </c>
      <c r="Q85" s="4">
        <v>29.180294385964501</v>
      </c>
      <c r="R85" s="4">
        <v>2.4752042252211401</v>
      </c>
    </row>
    <row r="86" spans="1:18" ht="15" hidden="1">
      <c r="A86" s="1">
        <v>202403</v>
      </c>
      <c r="B86" s="53" t="s">
        <v>141</v>
      </c>
      <c r="C86" s="33" t="s">
        <v>19</v>
      </c>
      <c r="D86" s="33" t="s">
        <v>28</v>
      </c>
      <c r="E86" s="53" t="s">
        <v>142</v>
      </c>
      <c r="F86" s="1">
        <v>45</v>
      </c>
      <c r="G86" s="1">
        <v>0</v>
      </c>
      <c r="H86" s="1">
        <v>10</v>
      </c>
      <c r="I86" s="1">
        <v>10</v>
      </c>
      <c r="J86" s="1">
        <v>5</v>
      </c>
      <c r="K86" s="1">
        <v>5</v>
      </c>
      <c r="L86" s="1">
        <v>75</v>
      </c>
      <c r="M86" s="5">
        <v>53845.3</v>
      </c>
      <c r="N86" s="5">
        <v>0</v>
      </c>
      <c r="O86" s="4">
        <v>4.8080934464207498E-2</v>
      </c>
      <c r="P86" s="4">
        <v>4.7983426927430102E-3</v>
      </c>
      <c r="Q86" s="4">
        <v>3.6060700848155598</v>
      </c>
      <c r="R86" s="4">
        <v>0.35987570195572599</v>
      </c>
    </row>
    <row r="87" spans="1:18" ht="15" hidden="1">
      <c r="A87" s="1">
        <v>202403</v>
      </c>
      <c r="B87" s="53" t="s">
        <v>151</v>
      </c>
      <c r="C87" s="33" t="s">
        <v>19</v>
      </c>
      <c r="D87" s="33" t="s">
        <v>28</v>
      </c>
      <c r="E87" s="53" t="s">
        <v>152</v>
      </c>
      <c r="F87" s="1">
        <v>45</v>
      </c>
      <c r="G87" s="1">
        <v>0</v>
      </c>
      <c r="H87" s="1">
        <v>10</v>
      </c>
      <c r="I87" s="1">
        <v>7</v>
      </c>
      <c r="J87" s="1">
        <v>2.5</v>
      </c>
      <c r="K87" s="1">
        <v>5</v>
      </c>
      <c r="L87" s="1">
        <v>69.5</v>
      </c>
      <c r="M87" s="5">
        <v>174861.75</v>
      </c>
      <c r="N87" s="5">
        <v>0</v>
      </c>
      <c r="O87" s="4">
        <v>0.156142065176471</v>
      </c>
      <c r="P87" s="4">
        <v>1.5582541101131501E-2</v>
      </c>
      <c r="Q87" s="4">
        <v>10.851873529764701</v>
      </c>
      <c r="R87" s="4">
        <v>1.08298660652864</v>
      </c>
    </row>
    <row r="88" spans="1:18" ht="15" hidden="1">
      <c r="A88" s="1">
        <v>202403</v>
      </c>
      <c r="B88" s="53" t="s">
        <v>119</v>
      </c>
      <c r="C88" s="33" t="s">
        <v>19</v>
      </c>
      <c r="D88" s="33" t="s">
        <v>28</v>
      </c>
      <c r="E88" s="53" t="s">
        <v>120</v>
      </c>
      <c r="F88" s="1">
        <v>0</v>
      </c>
      <c r="G88" s="1">
        <v>0</v>
      </c>
      <c r="H88" s="1">
        <v>10</v>
      </c>
      <c r="I88" s="1">
        <v>10</v>
      </c>
      <c r="J88" s="1">
        <v>2.5</v>
      </c>
      <c r="K88" s="1">
        <v>5</v>
      </c>
      <c r="L88" s="1">
        <v>27.5</v>
      </c>
      <c r="M88" s="5">
        <v>65812.58</v>
      </c>
      <c r="N88" s="5">
        <v>0</v>
      </c>
      <c r="O88" s="4">
        <v>5.8767066873068097E-2</v>
      </c>
      <c r="P88" s="4">
        <v>5.8647887992743101E-3</v>
      </c>
      <c r="Q88" s="4">
        <v>1.6160943390093701</v>
      </c>
      <c r="R88" s="4">
        <v>0.161281691980044</v>
      </c>
    </row>
    <row r="89" spans="1:18" ht="15" hidden="1">
      <c r="A89" s="1">
        <v>202403</v>
      </c>
      <c r="B89" s="53" t="s">
        <v>209</v>
      </c>
      <c r="C89" s="33" t="s">
        <v>17</v>
      </c>
      <c r="D89" s="33" t="s">
        <v>36</v>
      </c>
      <c r="E89" s="53" t="s">
        <v>210</v>
      </c>
      <c r="F89" s="1">
        <v>45</v>
      </c>
      <c r="G89" s="1">
        <v>0</v>
      </c>
      <c r="H89" s="1">
        <v>10</v>
      </c>
      <c r="I89" s="1">
        <v>10</v>
      </c>
      <c r="J89" s="1">
        <v>2.5</v>
      </c>
      <c r="K89" s="1">
        <v>5</v>
      </c>
      <c r="L89" s="1">
        <v>72.5</v>
      </c>
      <c r="M89" s="5">
        <v>177497.13</v>
      </c>
      <c r="N89" s="5">
        <v>0</v>
      </c>
      <c r="O89" s="4">
        <v>8.4465292605896802E-2</v>
      </c>
      <c r="P89" s="4">
        <v>1.47110898704403E-2</v>
      </c>
      <c r="Q89" s="4">
        <v>6.1237337139275203</v>
      </c>
      <c r="R89" s="4">
        <v>1.06655401560692</v>
      </c>
    </row>
    <row r="90" spans="1:18" ht="15" hidden="1">
      <c r="A90" s="1">
        <v>202403</v>
      </c>
      <c r="B90" s="53" t="s">
        <v>97</v>
      </c>
      <c r="C90" s="33" t="s">
        <v>16</v>
      </c>
      <c r="D90" s="33" t="s">
        <v>23</v>
      </c>
      <c r="E90" s="53" t="s">
        <v>98</v>
      </c>
      <c r="F90" s="1">
        <v>0</v>
      </c>
      <c r="G90" s="1">
        <v>0</v>
      </c>
      <c r="H90" s="1">
        <v>10</v>
      </c>
      <c r="I90" s="1">
        <v>7</v>
      </c>
      <c r="J90" s="1">
        <v>2.5</v>
      </c>
      <c r="K90" s="1">
        <v>5</v>
      </c>
      <c r="L90" s="1">
        <v>24.5</v>
      </c>
      <c r="M90" s="5">
        <v>187179.1</v>
      </c>
      <c r="N90" s="5">
        <v>0</v>
      </c>
      <c r="O90" s="4">
        <v>5.5831685896667101E-2</v>
      </c>
      <c r="P90" s="4">
        <v>2.6127505303624302E-2</v>
      </c>
      <c r="Q90" s="4">
        <v>1.36787630446834</v>
      </c>
      <c r="R90" s="4">
        <v>0.64012387993879505</v>
      </c>
    </row>
    <row r="91" spans="1:18" ht="15" hidden="1">
      <c r="A91" s="1">
        <v>202403</v>
      </c>
      <c r="B91" s="53" t="s">
        <v>67</v>
      </c>
      <c r="C91" s="33" t="s">
        <v>19</v>
      </c>
      <c r="D91" s="33" t="s">
        <v>20</v>
      </c>
      <c r="E91" s="53" t="s">
        <v>68</v>
      </c>
      <c r="F91" s="1">
        <v>42.75</v>
      </c>
      <c r="G91" s="1">
        <v>5</v>
      </c>
      <c r="H91" s="1">
        <v>7.5</v>
      </c>
      <c r="I91" s="1">
        <v>7</v>
      </c>
      <c r="J91" s="1">
        <v>2.5</v>
      </c>
      <c r="K91" s="1">
        <v>5</v>
      </c>
      <c r="L91" s="1">
        <v>69.75</v>
      </c>
      <c r="M91" s="5">
        <v>273244.09000000003</v>
      </c>
      <c r="N91" s="5">
        <v>16452.0233784423</v>
      </c>
      <c r="O91" s="4">
        <v>0.14583544087491199</v>
      </c>
      <c r="P91" s="4">
        <v>3.2219190296453398E-2</v>
      </c>
      <c r="Q91" s="4">
        <v>10.1720220010251</v>
      </c>
      <c r="R91" s="4">
        <v>2.2472885231776201</v>
      </c>
    </row>
    <row r="92" spans="1:18" ht="15" hidden="1">
      <c r="A92" s="1">
        <v>202403</v>
      </c>
      <c r="B92" s="53" t="s">
        <v>123</v>
      </c>
      <c r="C92" s="33" t="s">
        <v>19</v>
      </c>
      <c r="D92" s="33" t="s">
        <v>20</v>
      </c>
      <c r="E92" s="53" t="s">
        <v>124</v>
      </c>
      <c r="F92" s="1">
        <v>45</v>
      </c>
      <c r="G92" s="1">
        <v>10</v>
      </c>
      <c r="H92" s="1">
        <v>10</v>
      </c>
      <c r="I92" s="1">
        <v>10</v>
      </c>
      <c r="J92" s="1">
        <v>2.5</v>
      </c>
      <c r="K92" s="1">
        <v>5</v>
      </c>
      <c r="L92" s="1">
        <v>82.5</v>
      </c>
      <c r="M92" s="5">
        <v>246002.15</v>
      </c>
      <c r="N92" s="5">
        <v>29266.0936128348</v>
      </c>
      <c r="O92" s="4">
        <v>0.16548614437258499</v>
      </c>
      <c r="P92" s="4">
        <v>3.59208881980266E-2</v>
      </c>
      <c r="Q92" s="4">
        <v>13.652606910738299</v>
      </c>
      <c r="R92" s="4">
        <v>2.96347327633719</v>
      </c>
    </row>
    <row r="93" spans="1:18" ht="15" hidden="1">
      <c r="A93" s="1">
        <v>202403</v>
      </c>
      <c r="B93" s="53" t="s">
        <v>81</v>
      </c>
      <c r="C93" s="33" t="s">
        <v>19</v>
      </c>
      <c r="D93" s="33" t="s">
        <v>25</v>
      </c>
      <c r="E93" s="53" t="s">
        <v>82</v>
      </c>
      <c r="F93" s="1">
        <v>45</v>
      </c>
      <c r="G93" s="1">
        <v>5</v>
      </c>
      <c r="H93" s="1">
        <v>10</v>
      </c>
      <c r="I93" s="1">
        <v>7</v>
      </c>
      <c r="J93" s="1">
        <v>2.5</v>
      </c>
      <c r="K93" s="1">
        <v>5</v>
      </c>
      <c r="L93" s="1">
        <v>74.5</v>
      </c>
      <c r="M93" s="5">
        <v>173610.64</v>
      </c>
      <c r="N93" s="5">
        <v>9681.3416852984192</v>
      </c>
      <c r="O93" s="4">
        <v>0.10348594750573301</v>
      </c>
      <c r="P93" s="4">
        <v>2.0101902372175399E-2</v>
      </c>
      <c r="Q93" s="4">
        <v>7.7097030891771103</v>
      </c>
      <c r="R93" s="4">
        <v>1.49759172672707</v>
      </c>
    </row>
    <row r="94" spans="1:18" ht="15" hidden="1">
      <c r="A94" s="1">
        <v>202403</v>
      </c>
      <c r="B94" s="53" t="s">
        <v>103</v>
      </c>
      <c r="C94" s="33" t="s">
        <v>19</v>
      </c>
      <c r="D94" s="33" t="s">
        <v>25</v>
      </c>
      <c r="E94" s="53" t="s">
        <v>104</v>
      </c>
      <c r="F94" s="1">
        <v>45</v>
      </c>
      <c r="G94" s="1">
        <v>2.5</v>
      </c>
      <c r="H94" s="1">
        <v>10</v>
      </c>
      <c r="I94" s="1">
        <v>10</v>
      </c>
      <c r="J94" s="1">
        <v>5</v>
      </c>
      <c r="K94" s="1">
        <v>5</v>
      </c>
      <c r="L94" s="1">
        <v>77.5</v>
      </c>
      <c r="M94" s="5">
        <v>174638.36</v>
      </c>
      <c r="N94" s="5">
        <v>4158.3218953326596</v>
      </c>
      <c r="O94" s="4">
        <v>8.3303195724143797E-2</v>
      </c>
      <c r="P94" s="4">
        <v>1.75516737918258E-2</v>
      </c>
      <c r="Q94" s="4">
        <v>6.4559976686211398</v>
      </c>
      <c r="R94" s="4">
        <v>1.3602547188665</v>
      </c>
    </row>
    <row r="95" spans="1:18" ht="15" hidden="1">
      <c r="A95" s="1">
        <v>202403</v>
      </c>
      <c r="B95" s="53" t="s">
        <v>87</v>
      </c>
      <c r="C95" s="33" t="s">
        <v>16</v>
      </c>
      <c r="D95" s="33" t="s">
        <v>23</v>
      </c>
      <c r="E95" s="53" t="s">
        <v>88</v>
      </c>
      <c r="F95" s="1">
        <v>39.15</v>
      </c>
      <c r="G95" s="1">
        <v>15</v>
      </c>
      <c r="H95" s="1">
        <v>10</v>
      </c>
      <c r="I95" s="1">
        <v>10</v>
      </c>
      <c r="J95" s="1">
        <v>2.5</v>
      </c>
      <c r="K95" s="1">
        <v>5</v>
      </c>
      <c r="L95" s="1">
        <v>81.650000000000006</v>
      </c>
      <c r="M95" s="5">
        <v>168579.11</v>
      </c>
      <c r="N95" s="5">
        <v>30931.987919523101</v>
      </c>
      <c r="O95" s="4">
        <v>8.4810266194976905E-2</v>
      </c>
      <c r="P95" s="4">
        <v>3.7313043222906697E-2</v>
      </c>
      <c r="Q95" s="4">
        <v>6.9247582348198602</v>
      </c>
      <c r="R95" s="4">
        <v>3.0466099791503298</v>
      </c>
    </row>
    <row r="96" spans="1:18" ht="15" hidden="1">
      <c r="A96" s="1">
        <v>202403</v>
      </c>
      <c r="B96" s="53" t="s">
        <v>105</v>
      </c>
      <c r="C96" s="33" t="s">
        <v>19</v>
      </c>
      <c r="D96" s="33" t="s">
        <v>20</v>
      </c>
      <c r="E96" s="53" t="s">
        <v>106</v>
      </c>
      <c r="F96" s="1">
        <v>45</v>
      </c>
      <c r="G96" s="1">
        <v>2.5</v>
      </c>
      <c r="H96" s="1">
        <v>10</v>
      </c>
      <c r="I96" s="1">
        <v>7</v>
      </c>
      <c r="J96" s="1">
        <v>2.5</v>
      </c>
      <c r="K96" s="1">
        <v>5</v>
      </c>
      <c r="L96" s="1">
        <v>72</v>
      </c>
      <c r="M96" s="5">
        <v>337052</v>
      </c>
      <c r="N96" s="5">
        <v>6756.8412833717002</v>
      </c>
      <c r="O96" s="4">
        <v>0.147870341711341</v>
      </c>
      <c r="P96" s="4">
        <v>3.3267863652061899E-2</v>
      </c>
      <c r="Q96" s="4">
        <v>10.6466646032166</v>
      </c>
      <c r="R96" s="4">
        <v>2.39528618294846</v>
      </c>
    </row>
    <row r="97" spans="1:18" ht="15" hidden="1">
      <c r="A97" s="1">
        <v>202403</v>
      </c>
      <c r="B97" s="53" t="s">
        <v>79</v>
      </c>
      <c r="C97" s="33" t="s">
        <v>19</v>
      </c>
      <c r="D97" s="33" t="s">
        <v>24</v>
      </c>
      <c r="E97" s="53" t="s">
        <v>80</v>
      </c>
      <c r="F97" s="1">
        <v>45</v>
      </c>
      <c r="G97" s="1">
        <v>20</v>
      </c>
      <c r="H97" s="1">
        <v>10</v>
      </c>
      <c r="I97" s="1">
        <v>10</v>
      </c>
      <c r="J97" s="1">
        <v>5</v>
      </c>
      <c r="K97" s="1">
        <v>5</v>
      </c>
      <c r="L97" s="1">
        <v>95</v>
      </c>
      <c r="M97" s="5">
        <v>317131.26</v>
      </c>
      <c r="N97" s="5">
        <v>80529.743839821094</v>
      </c>
      <c r="O97" s="4">
        <v>0.23648729856189399</v>
      </c>
      <c r="P97" s="4">
        <v>6.6780265661784993E-2</v>
      </c>
      <c r="Q97" s="4">
        <v>22.466293363379901</v>
      </c>
      <c r="R97" s="4">
        <v>6.3441252378695703</v>
      </c>
    </row>
    <row r="98" spans="1:18" ht="15" hidden="1">
      <c r="A98" s="1">
        <v>202403</v>
      </c>
      <c r="B98" s="53" t="s">
        <v>101</v>
      </c>
      <c r="C98" s="33" t="s">
        <v>19</v>
      </c>
      <c r="D98" s="33" t="s">
        <v>25</v>
      </c>
      <c r="E98" s="53" t="s">
        <v>102</v>
      </c>
      <c r="F98" s="1">
        <v>45</v>
      </c>
      <c r="G98" s="1">
        <v>2.5</v>
      </c>
      <c r="H98" s="1">
        <v>10</v>
      </c>
      <c r="I98" s="1">
        <v>7</v>
      </c>
      <c r="J98" s="1">
        <v>2.5</v>
      </c>
      <c r="K98" s="1">
        <v>5</v>
      </c>
      <c r="L98" s="1">
        <v>72</v>
      </c>
      <c r="M98" s="5">
        <v>159729.45000000001</v>
      </c>
      <c r="N98" s="5">
        <v>5802.6277331589199</v>
      </c>
      <c r="O98" s="4">
        <v>8.3642078475407194E-2</v>
      </c>
      <c r="P98" s="4">
        <v>1.7009605480163999E-2</v>
      </c>
      <c r="Q98" s="4">
        <v>6.0222296502293204</v>
      </c>
      <c r="R98" s="4">
        <v>1.22469159457181</v>
      </c>
    </row>
    <row r="99" spans="1:18" ht="15" hidden="1">
      <c r="A99" s="1">
        <v>202403</v>
      </c>
      <c r="B99" s="53" t="s">
        <v>91</v>
      </c>
      <c r="C99" s="33" t="s">
        <v>16</v>
      </c>
      <c r="D99" s="33" t="s">
        <v>23</v>
      </c>
      <c r="E99" s="53" t="s">
        <v>92</v>
      </c>
      <c r="F99" s="1">
        <v>45</v>
      </c>
      <c r="G99" s="1">
        <v>5</v>
      </c>
      <c r="H99" s="1">
        <v>10</v>
      </c>
      <c r="I99" s="1">
        <v>10</v>
      </c>
      <c r="J99" s="1">
        <v>10</v>
      </c>
      <c r="K99" s="1">
        <v>5</v>
      </c>
      <c r="L99" s="1">
        <v>85</v>
      </c>
      <c r="M99" s="5">
        <v>209895.94</v>
      </c>
      <c r="N99" s="5">
        <v>16007.361500725499</v>
      </c>
      <c r="O99" s="4">
        <v>8.0475220699849997E-2</v>
      </c>
      <c r="P99" s="4">
        <v>3.6430570830698998E-2</v>
      </c>
      <c r="Q99" s="4">
        <v>6.8403937594872497</v>
      </c>
      <c r="R99" s="4">
        <v>3.09659852060941</v>
      </c>
    </row>
    <row r="100" spans="1:18" ht="15" hidden="1">
      <c r="A100" s="1">
        <v>202403</v>
      </c>
      <c r="B100" s="53" t="s">
        <v>73</v>
      </c>
      <c r="C100" s="33" t="s">
        <v>19</v>
      </c>
      <c r="D100" s="33" t="s">
        <v>24</v>
      </c>
      <c r="E100" s="53" t="s">
        <v>74</v>
      </c>
      <c r="F100" s="1">
        <v>45</v>
      </c>
      <c r="G100" s="1">
        <v>10</v>
      </c>
      <c r="H100" s="1">
        <v>10</v>
      </c>
      <c r="I100" s="1">
        <v>10</v>
      </c>
      <c r="J100" s="1">
        <v>2.5</v>
      </c>
      <c r="K100" s="1">
        <v>5</v>
      </c>
      <c r="L100" s="1">
        <v>82.5</v>
      </c>
      <c r="M100" s="5">
        <v>180354.79</v>
      </c>
      <c r="N100" s="5">
        <v>20487.388067478099</v>
      </c>
      <c r="O100" s="4">
        <v>9.8675098316083301E-2</v>
      </c>
      <c r="P100" s="4">
        <v>2.58717263745489E-2</v>
      </c>
      <c r="Q100" s="4">
        <v>8.14069561107687</v>
      </c>
      <c r="R100" s="4">
        <v>2.1344174259002799</v>
      </c>
    </row>
    <row r="101" spans="1:18" ht="15" hidden="1">
      <c r="A101" s="1">
        <v>202403</v>
      </c>
      <c r="B101" s="53" t="s">
        <v>65</v>
      </c>
      <c r="C101" s="33" t="s">
        <v>19</v>
      </c>
      <c r="D101" s="33" t="s">
        <v>27</v>
      </c>
      <c r="E101" s="53" t="s">
        <v>66</v>
      </c>
      <c r="F101" s="1">
        <v>45</v>
      </c>
      <c r="G101" s="1">
        <v>2.5</v>
      </c>
      <c r="H101" s="1">
        <v>10</v>
      </c>
      <c r="I101" s="1">
        <v>10</v>
      </c>
      <c r="J101" s="1">
        <v>5</v>
      </c>
      <c r="K101" s="1">
        <v>5</v>
      </c>
      <c r="L101" s="1">
        <v>77.5</v>
      </c>
      <c r="M101" s="5">
        <v>230399.75</v>
      </c>
      <c r="N101" s="5">
        <v>9630.5591832755108</v>
      </c>
      <c r="O101" s="4">
        <v>0.114302216431123</v>
      </c>
      <c r="P101" s="4">
        <v>2.51382875851257E-2</v>
      </c>
      <c r="Q101" s="4">
        <v>8.8584217734120294</v>
      </c>
      <c r="R101" s="4">
        <v>1.9482172878472399</v>
      </c>
    </row>
    <row r="102" spans="1:18" ht="15" hidden="1">
      <c r="A102" s="1">
        <v>202403</v>
      </c>
      <c r="B102" s="53" t="s">
        <v>99</v>
      </c>
      <c r="C102" s="33" t="s">
        <v>19</v>
      </c>
      <c r="D102" s="33" t="s">
        <v>20</v>
      </c>
      <c r="E102" s="53" t="s">
        <v>100</v>
      </c>
      <c r="F102" s="1">
        <v>41.85</v>
      </c>
      <c r="G102" s="1">
        <v>2.5</v>
      </c>
      <c r="H102" s="1">
        <v>10</v>
      </c>
      <c r="I102" s="1">
        <v>10</v>
      </c>
      <c r="J102" s="1">
        <v>2.5</v>
      </c>
      <c r="K102" s="1">
        <v>5</v>
      </c>
      <c r="L102" s="1">
        <v>71.849999999999994</v>
      </c>
      <c r="M102" s="5">
        <v>144215.14000000001</v>
      </c>
      <c r="N102" s="5">
        <v>5781.7203641137703</v>
      </c>
      <c r="O102" s="4">
        <v>7.0107152610173501E-2</v>
      </c>
      <c r="P102" s="4">
        <v>1.56170705755386E-2</v>
      </c>
      <c r="Q102" s="4">
        <v>5.0371989150409702</v>
      </c>
      <c r="R102" s="4">
        <v>1.12208652085245</v>
      </c>
    </row>
    <row r="103" spans="1:18" ht="15" hidden="1">
      <c r="A103" s="1">
        <v>202403</v>
      </c>
      <c r="B103" s="53" t="s">
        <v>95</v>
      </c>
      <c r="C103" s="33" t="s">
        <v>19</v>
      </c>
      <c r="D103" s="33" t="s">
        <v>25</v>
      </c>
      <c r="E103" s="53" t="s">
        <v>96</v>
      </c>
      <c r="F103" s="1">
        <v>43.65</v>
      </c>
      <c r="G103" s="1">
        <v>0</v>
      </c>
      <c r="H103" s="1">
        <v>10</v>
      </c>
      <c r="I103" s="1">
        <v>10</v>
      </c>
      <c r="J103" s="1">
        <v>5</v>
      </c>
      <c r="K103" s="1">
        <v>5</v>
      </c>
      <c r="L103" s="1">
        <v>73.650000000000006</v>
      </c>
      <c r="M103" s="5">
        <v>186354.83</v>
      </c>
      <c r="N103" s="5">
        <v>0</v>
      </c>
      <c r="O103" s="4">
        <v>7.2356185194129993E-2</v>
      </c>
      <c r="P103" s="4">
        <v>1.6606729589915301E-2</v>
      </c>
      <c r="Q103" s="4">
        <v>5.3290330395476699</v>
      </c>
      <c r="R103" s="4">
        <v>1.22308563429726</v>
      </c>
    </row>
    <row r="104" spans="1:18" ht="15" hidden="1">
      <c r="A104" s="1">
        <v>202403</v>
      </c>
      <c r="B104" s="53" t="s">
        <v>77</v>
      </c>
      <c r="C104" s="33" t="s">
        <v>16</v>
      </c>
      <c r="D104" s="33" t="s">
        <v>23</v>
      </c>
      <c r="E104" s="53" t="s">
        <v>78</v>
      </c>
      <c r="F104" s="1">
        <v>45</v>
      </c>
      <c r="G104" s="1">
        <v>5</v>
      </c>
      <c r="H104" s="1">
        <v>10</v>
      </c>
      <c r="I104" s="1">
        <v>7</v>
      </c>
      <c r="J104" s="1">
        <v>5</v>
      </c>
      <c r="K104" s="1">
        <v>5</v>
      </c>
      <c r="L104" s="1">
        <v>77</v>
      </c>
      <c r="M104" s="5">
        <v>186344.45</v>
      </c>
      <c r="N104" s="5">
        <v>16757.019664226002</v>
      </c>
      <c r="O104" s="4">
        <v>7.4287069839319195E-2</v>
      </c>
      <c r="P104" s="4">
        <v>3.34771343442931E-2</v>
      </c>
      <c r="Q104" s="4">
        <v>5.72010437762758</v>
      </c>
      <c r="R104" s="4">
        <v>2.5777393445105701</v>
      </c>
    </row>
    <row r="105" spans="1:18" ht="15" hidden="1">
      <c r="A105" s="1">
        <v>202403</v>
      </c>
      <c r="B105" s="53" t="s">
        <v>113</v>
      </c>
      <c r="C105" s="33" t="s">
        <v>19</v>
      </c>
      <c r="D105" s="33" t="s">
        <v>27</v>
      </c>
      <c r="E105" s="53" t="s">
        <v>114</v>
      </c>
      <c r="F105" s="1">
        <v>45</v>
      </c>
      <c r="G105" s="1">
        <v>20</v>
      </c>
      <c r="H105" s="1">
        <v>10</v>
      </c>
      <c r="I105" s="1">
        <v>10</v>
      </c>
      <c r="J105" s="1">
        <v>5</v>
      </c>
      <c r="K105" s="1">
        <v>5</v>
      </c>
      <c r="L105" s="1">
        <v>95</v>
      </c>
      <c r="M105" s="5">
        <v>326318.56</v>
      </c>
      <c r="N105" s="5">
        <v>77720.382761583605</v>
      </c>
      <c r="O105" s="4">
        <v>0.27895885375256801</v>
      </c>
      <c r="P105" s="4">
        <v>6.6255183357469605E-2</v>
      </c>
      <c r="Q105" s="4">
        <v>26.501091106493998</v>
      </c>
      <c r="R105" s="4">
        <v>6.2942424189596098</v>
      </c>
    </row>
    <row r="106" spans="1:18" ht="15" hidden="1">
      <c r="A106" s="1">
        <v>202403</v>
      </c>
      <c r="B106" s="53" t="s">
        <v>71</v>
      </c>
      <c r="C106" s="33" t="s">
        <v>19</v>
      </c>
      <c r="D106" s="33" t="s">
        <v>24</v>
      </c>
      <c r="E106" s="53" t="s">
        <v>72</v>
      </c>
      <c r="F106" s="1">
        <v>45</v>
      </c>
      <c r="G106" s="1">
        <v>2.5</v>
      </c>
      <c r="H106" s="1">
        <v>10</v>
      </c>
      <c r="I106" s="1">
        <v>10</v>
      </c>
      <c r="J106" s="1">
        <v>2.5</v>
      </c>
      <c r="K106" s="1">
        <v>5</v>
      </c>
      <c r="L106" s="1">
        <v>75</v>
      </c>
      <c r="M106" s="5">
        <v>221526.91</v>
      </c>
      <c r="N106" s="5">
        <v>10000.598445379899</v>
      </c>
      <c r="O106" s="4">
        <v>9.9742796910989695E-2</v>
      </c>
      <c r="P106" s="4">
        <v>2.4524597790197101E-2</v>
      </c>
      <c r="Q106" s="4">
        <v>7.4807097683242301</v>
      </c>
      <c r="R106" s="4">
        <v>1.83934483426478</v>
      </c>
    </row>
    <row r="107" spans="1:18" ht="15" hidden="1">
      <c r="A107" s="1">
        <v>202403</v>
      </c>
      <c r="B107" s="53" t="s">
        <v>93</v>
      </c>
      <c r="C107" s="33" t="s">
        <v>19</v>
      </c>
      <c r="D107" s="33" t="s">
        <v>20</v>
      </c>
      <c r="E107" s="53" t="s">
        <v>94</v>
      </c>
      <c r="F107" s="1">
        <v>45</v>
      </c>
      <c r="G107" s="1">
        <v>5</v>
      </c>
      <c r="H107" s="1">
        <v>10</v>
      </c>
      <c r="I107" s="1">
        <v>10</v>
      </c>
      <c r="J107" s="1">
        <v>5</v>
      </c>
      <c r="K107" s="1">
        <v>5</v>
      </c>
      <c r="L107" s="1">
        <v>80</v>
      </c>
      <c r="M107" s="5">
        <v>167814.34</v>
      </c>
      <c r="N107" s="5">
        <v>12527.788615187599</v>
      </c>
      <c r="O107" s="4">
        <v>9.5298623927068796E-2</v>
      </c>
      <c r="P107" s="4">
        <v>2.0946907709764099E-2</v>
      </c>
      <c r="Q107" s="4">
        <v>7.6238899141654999</v>
      </c>
      <c r="R107" s="4">
        <v>1.6757526167811301</v>
      </c>
    </row>
    <row r="108" spans="1:18" ht="15" hidden="1">
      <c r="A108" s="1">
        <v>202403</v>
      </c>
      <c r="B108" s="53" t="s">
        <v>89</v>
      </c>
      <c r="C108" s="33" t="s">
        <v>19</v>
      </c>
      <c r="D108" s="33" t="s">
        <v>24</v>
      </c>
      <c r="E108" s="53" t="s">
        <v>90</v>
      </c>
      <c r="F108" s="1">
        <v>45</v>
      </c>
      <c r="G108" s="1">
        <v>20</v>
      </c>
      <c r="H108" s="1">
        <v>7.5</v>
      </c>
      <c r="I108" s="1">
        <v>10</v>
      </c>
      <c r="J108" s="1">
        <v>2.5</v>
      </c>
      <c r="K108" s="1">
        <v>5</v>
      </c>
      <c r="L108" s="1">
        <v>90</v>
      </c>
      <c r="M108" s="5">
        <v>169889.54</v>
      </c>
      <c r="N108" s="5">
        <v>37522.237602007597</v>
      </c>
      <c r="O108" s="4">
        <v>0.118737734760227</v>
      </c>
      <c r="P108" s="4">
        <v>3.3087368549054197E-2</v>
      </c>
      <c r="Q108" s="4">
        <v>10.6863961284204</v>
      </c>
      <c r="R108" s="4">
        <v>2.9778631694148801</v>
      </c>
    </row>
    <row r="109" spans="1:18" ht="15" hidden="1">
      <c r="A109" s="1">
        <v>202403</v>
      </c>
      <c r="B109" s="53" t="s">
        <v>153</v>
      </c>
      <c r="C109" s="33" t="s">
        <v>19</v>
      </c>
      <c r="D109" s="33" t="s">
        <v>25</v>
      </c>
      <c r="E109" s="53" t="s">
        <v>154</v>
      </c>
      <c r="F109" s="1">
        <v>44.1</v>
      </c>
      <c r="G109" s="1">
        <v>0</v>
      </c>
      <c r="H109" s="1">
        <v>10</v>
      </c>
      <c r="I109" s="1">
        <v>10</v>
      </c>
      <c r="J109" s="1">
        <v>5</v>
      </c>
      <c r="K109" s="1">
        <v>5</v>
      </c>
      <c r="L109" s="1">
        <v>74.099999999999994</v>
      </c>
      <c r="M109" s="5">
        <v>210274.95</v>
      </c>
      <c r="N109" s="5">
        <v>0</v>
      </c>
      <c r="O109" s="4">
        <v>8.1643675261255294E-2</v>
      </c>
      <c r="P109" s="4">
        <v>1.8738335004158301E-2</v>
      </c>
      <c r="Q109" s="4">
        <v>6.0497963368590204</v>
      </c>
      <c r="R109" s="4">
        <v>1.38851062380813</v>
      </c>
    </row>
    <row r="110" spans="1:18" ht="15" hidden="1">
      <c r="A110" s="1">
        <v>202403</v>
      </c>
      <c r="B110" s="53" t="s">
        <v>109</v>
      </c>
      <c r="C110" s="33" t="s">
        <v>19</v>
      </c>
      <c r="D110" s="33" t="s">
        <v>24</v>
      </c>
      <c r="E110" s="53" t="s">
        <v>110</v>
      </c>
      <c r="F110" s="1">
        <v>45</v>
      </c>
      <c r="G110" s="1">
        <v>0</v>
      </c>
      <c r="H110" s="1">
        <v>10</v>
      </c>
      <c r="I110" s="1">
        <v>10</v>
      </c>
      <c r="J110" s="1">
        <v>2.5</v>
      </c>
      <c r="K110" s="1">
        <v>5</v>
      </c>
      <c r="L110" s="1">
        <v>72.5</v>
      </c>
      <c r="M110" s="5">
        <v>122944.84</v>
      </c>
      <c r="N110" s="5">
        <v>0</v>
      </c>
      <c r="O110" s="4">
        <v>4.7501955449989003E-2</v>
      </c>
      <c r="P110" s="4">
        <v>1.0956043974580099E-2</v>
      </c>
      <c r="Q110" s="4">
        <v>3.4438917701241998</v>
      </c>
      <c r="R110" s="4">
        <v>0.79431318815705698</v>
      </c>
    </row>
    <row r="111" spans="1:18" ht="15" hidden="1">
      <c r="A111" s="1">
        <v>202403</v>
      </c>
      <c r="B111" s="53" t="s">
        <v>85</v>
      </c>
      <c r="C111" s="33" t="s">
        <v>19</v>
      </c>
      <c r="D111" s="33" t="s">
        <v>24</v>
      </c>
      <c r="E111" s="53" t="s">
        <v>86</v>
      </c>
      <c r="F111" s="1">
        <v>45</v>
      </c>
      <c r="G111" s="1">
        <v>0</v>
      </c>
      <c r="H111" s="1">
        <v>7.5</v>
      </c>
      <c r="I111" s="1">
        <v>10</v>
      </c>
      <c r="J111" s="1">
        <v>0</v>
      </c>
      <c r="K111" s="1">
        <v>5</v>
      </c>
      <c r="L111" s="1">
        <v>67.5</v>
      </c>
      <c r="M111" s="5">
        <v>120647.39</v>
      </c>
      <c r="N111" s="5">
        <v>0</v>
      </c>
      <c r="O111" s="4">
        <v>4.6614294222819402E-2</v>
      </c>
      <c r="P111" s="4">
        <v>1.0751310183154599E-2</v>
      </c>
      <c r="Q111" s="4">
        <v>3.14646486004031</v>
      </c>
      <c r="R111" s="4">
        <v>0.72571343736293503</v>
      </c>
    </row>
    <row r="112" spans="1:18" ht="15" hidden="1">
      <c r="A112" s="1">
        <v>202403</v>
      </c>
      <c r="B112" s="53" t="s">
        <v>111</v>
      </c>
      <c r="C112" s="33" t="s">
        <v>16</v>
      </c>
      <c r="D112" s="33" t="s">
        <v>23</v>
      </c>
      <c r="E112" s="53" t="s">
        <v>112</v>
      </c>
      <c r="F112" s="1">
        <v>45</v>
      </c>
      <c r="G112" s="1">
        <v>2.5</v>
      </c>
      <c r="H112" s="1">
        <v>10</v>
      </c>
      <c r="I112" s="1">
        <v>7</v>
      </c>
      <c r="J112" s="1">
        <v>2.5</v>
      </c>
      <c r="K112" s="1">
        <v>5</v>
      </c>
      <c r="L112" s="1">
        <v>72</v>
      </c>
      <c r="M112" s="5">
        <v>171872.54</v>
      </c>
      <c r="N112" s="5">
        <v>7898.0234508542899</v>
      </c>
      <c r="O112" s="4">
        <v>6.0081901075834297E-2</v>
      </c>
      <c r="P112" s="4">
        <v>2.7509915186324601E-2</v>
      </c>
      <c r="Q112" s="4">
        <v>4.3258968774600701</v>
      </c>
      <c r="R112" s="4">
        <v>1.9807138934153701</v>
      </c>
    </row>
    <row r="113" spans="1:18" ht="15" hidden="1">
      <c r="A113" s="1">
        <v>202403</v>
      </c>
      <c r="B113" s="53" t="s">
        <v>69</v>
      </c>
      <c r="C113" s="33" t="s">
        <v>19</v>
      </c>
      <c r="D113" s="33" t="s">
        <v>24</v>
      </c>
      <c r="E113" s="53" t="s">
        <v>70</v>
      </c>
      <c r="F113" s="1">
        <v>45</v>
      </c>
      <c r="G113" s="1">
        <v>2.5</v>
      </c>
      <c r="H113" s="1">
        <v>10</v>
      </c>
      <c r="I113" s="1">
        <v>7</v>
      </c>
      <c r="J113" s="1">
        <v>5</v>
      </c>
      <c r="K113" s="1">
        <v>5</v>
      </c>
      <c r="L113" s="1">
        <v>74.5</v>
      </c>
      <c r="M113" s="5">
        <v>249309.17</v>
      </c>
      <c r="N113" s="5">
        <v>9836.7327348729305</v>
      </c>
      <c r="O113" s="4">
        <v>0.110245087002264</v>
      </c>
      <c r="P113" s="4">
        <v>2.6921990508029899E-2</v>
      </c>
      <c r="Q113" s="4">
        <v>8.2132589816686696</v>
      </c>
      <c r="R113" s="4">
        <v>2.0056882928482298</v>
      </c>
    </row>
    <row r="114" spans="1:18" ht="15" hidden="1">
      <c r="A114" s="1">
        <v>202403</v>
      </c>
      <c r="B114" s="53" t="s">
        <v>83</v>
      </c>
      <c r="C114" s="33" t="s">
        <v>19</v>
      </c>
      <c r="D114" s="33" t="s">
        <v>27</v>
      </c>
      <c r="E114" s="53" t="s">
        <v>84</v>
      </c>
      <c r="F114" s="1">
        <v>45</v>
      </c>
      <c r="G114" s="1">
        <v>0</v>
      </c>
      <c r="H114" s="1">
        <v>10</v>
      </c>
      <c r="I114" s="1">
        <v>3</v>
      </c>
      <c r="J114" s="1">
        <v>2.5</v>
      </c>
      <c r="K114" s="1">
        <v>5</v>
      </c>
      <c r="L114" s="1">
        <v>65.5</v>
      </c>
      <c r="M114" s="5">
        <v>102285.51</v>
      </c>
      <c r="N114" s="5">
        <v>0</v>
      </c>
      <c r="O114" s="4">
        <v>4.2933235315841797E-2</v>
      </c>
      <c r="P114" s="4">
        <v>9.1150189428230999E-3</v>
      </c>
      <c r="Q114" s="4">
        <v>2.8121269131876399</v>
      </c>
      <c r="R114" s="4">
        <v>0.597033740754913</v>
      </c>
    </row>
    <row r="115" spans="1:18" ht="15" hidden="1">
      <c r="A115" s="1">
        <v>202403</v>
      </c>
      <c r="B115" s="53" t="s">
        <v>107</v>
      </c>
      <c r="C115" s="33" t="s">
        <v>19</v>
      </c>
      <c r="D115" s="33" t="s">
        <v>20</v>
      </c>
      <c r="E115" s="53" t="s">
        <v>108</v>
      </c>
      <c r="F115" s="1">
        <v>45</v>
      </c>
      <c r="G115" s="1">
        <v>10</v>
      </c>
      <c r="H115" s="1">
        <v>10</v>
      </c>
      <c r="I115" s="1">
        <v>7</v>
      </c>
      <c r="J115" s="1">
        <v>0</v>
      </c>
      <c r="K115" s="1">
        <v>5</v>
      </c>
      <c r="L115" s="1">
        <v>77</v>
      </c>
      <c r="M115" s="5">
        <v>162332.17000000001</v>
      </c>
      <c r="N115" s="5">
        <v>20938.465075337201</v>
      </c>
      <c r="O115" s="4">
        <v>0.113048085342636</v>
      </c>
      <c r="P115" s="4">
        <v>2.4481430318912499E-2</v>
      </c>
      <c r="Q115" s="4">
        <v>8.7047025713829704</v>
      </c>
      <c r="R115" s="4">
        <v>1.8850701345562599</v>
      </c>
    </row>
    <row r="116" spans="1:18" ht="15" hidden="1">
      <c r="A116" s="1">
        <v>202403</v>
      </c>
      <c r="B116" s="53" t="s">
        <v>63</v>
      </c>
      <c r="C116" s="33" t="s">
        <v>16</v>
      </c>
      <c r="D116" s="33" t="s">
        <v>23</v>
      </c>
      <c r="E116" s="53" t="s">
        <v>64</v>
      </c>
      <c r="F116" s="1">
        <v>45</v>
      </c>
      <c r="G116" s="1">
        <v>10</v>
      </c>
      <c r="H116" s="1">
        <v>10</v>
      </c>
      <c r="I116" s="1">
        <v>4</v>
      </c>
      <c r="J116" s="1">
        <v>5</v>
      </c>
      <c r="K116" s="1">
        <v>5</v>
      </c>
      <c r="L116" s="1">
        <v>79</v>
      </c>
      <c r="M116" s="5">
        <v>230865.28</v>
      </c>
      <c r="N116" s="5">
        <v>31644.851577955</v>
      </c>
      <c r="O116" s="4">
        <v>0.104184658138939</v>
      </c>
      <c r="P116" s="4">
        <v>4.63249133525536E-2</v>
      </c>
      <c r="Q116" s="4">
        <v>8.2305879929761794</v>
      </c>
      <c r="R116" s="4">
        <v>3.65966815485173</v>
      </c>
    </row>
    <row r="117" spans="1:18" ht="15" hidden="1">
      <c r="A117" s="1">
        <v>202403</v>
      </c>
      <c r="B117" s="53" t="s">
        <v>115</v>
      </c>
      <c r="C117" s="33" t="s">
        <v>19</v>
      </c>
      <c r="D117" s="33" t="s">
        <v>25</v>
      </c>
      <c r="E117" s="53" t="s">
        <v>116</v>
      </c>
      <c r="F117" s="1">
        <v>44.1</v>
      </c>
      <c r="G117" s="1">
        <v>0</v>
      </c>
      <c r="H117" s="1">
        <v>10</v>
      </c>
      <c r="I117" s="1">
        <v>7</v>
      </c>
      <c r="J117" s="1">
        <v>2.5</v>
      </c>
      <c r="K117" s="1">
        <v>5</v>
      </c>
      <c r="L117" s="1">
        <v>68.599999999999994</v>
      </c>
      <c r="M117" s="5">
        <v>139592.04999999999</v>
      </c>
      <c r="N117" s="5">
        <v>0</v>
      </c>
      <c r="O117" s="4">
        <v>5.4199551583547702E-2</v>
      </c>
      <c r="P117" s="4">
        <v>1.24395349841586E-2</v>
      </c>
      <c r="Q117" s="4">
        <v>3.7180892386313702</v>
      </c>
      <c r="R117" s="4">
        <v>0.85335209991327998</v>
      </c>
    </row>
    <row r="118" spans="1:18" ht="15" hidden="1">
      <c r="A118" s="1">
        <v>202403</v>
      </c>
      <c r="B118" s="53" t="s">
        <v>135</v>
      </c>
      <c r="C118" s="33" t="s">
        <v>19</v>
      </c>
      <c r="D118" s="33" t="s">
        <v>27</v>
      </c>
      <c r="E118" s="53" t="s">
        <v>443</v>
      </c>
      <c r="F118" s="1">
        <v>45</v>
      </c>
      <c r="G118" s="1">
        <v>10</v>
      </c>
      <c r="H118" s="1">
        <v>10</v>
      </c>
      <c r="I118" s="1">
        <v>10</v>
      </c>
      <c r="J118" s="1">
        <v>0</v>
      </c>
      <c r="K118" s="1">
        <v>5</v>
      </c>
      <c r="L118" s="1">
        <v>80</v>
      </c>
      <c r="M118" s="5">
        <v>180897.27</v>
      </c>
      <c r="N118" s="5">
        <v>19082.115977048099</v>
      </c>
      <c r="O118" s="4">
        <v>0.11079147656548601</v>
      </c>
      <c r="P118" s="4">
        <v>2.52478883630981E-2</v>
      </c>
      <c r="Q118" s="4">
        <v>8.8633181252388802</v>
      </c>
      <c r="R118" s="4">
        <v>2.01983106904785</v>
      </c>
    </row>
    <row r="119" spans="1:18" ht="15" hidden="1">
      <c r="A119" s="1">
        <v>202403</v>
      </c>
      <c r="B119" s="53" t="s">
        <v>121</v>
      </c>
      <c r="C119" s="33" t="s">
        <v>19</v>
      </c>
      <c r="D119" s="33" t="s">
        <v>27</v>
      </c>
      <c r="E119" s="53" t="s">
        <v>445</v>
      </c>
      <c r="F119" s="1">
        <v>0</v>
      </c>
      <c r="G119" s="1">
        <v>0</v>
      </c>
      <c r="H119" s="1">
        <v>5</v>
      </c>
      <c r="I119" s="1">
        <v>10</v>
      </c>
      <c r="J119" s="1">
        <v>2.5</v>
      </c>
      <c r="K119" s="1">
        <v>5</v>
      </c>
      <c r="L119" s="1">
        <v>22.5</v>
      </c>
      <c r="M119" s="5">
        <v>3470.86</v>
      </c>
      <c r="N119" s="5">
        <v>0</v>
      </c>
      <c r="O119" s="4">
        <v>1.4568559039138799E-3</v>
      </c>
      <c r="P119" s="4">
        <v>3.0930045367996901E-4</v>
      </c>
      <c r="Q119" s="4">
        <v>3.2779257838062299E-2</v>
      </c>
      <c r="R119" s="4">
        <v>6.9592602077992996E-3</v>
      </c>
    </row>
    <row r="120" spans="1:18" ht="15" hidden="1">
      <c r="A120" s="1">
        <v>202403</v>
      </c>
      <c r="B120" s="53" t="s">
        <v>125</v>
      </c>
      <c r="C120" s="33" t="s">
        <v>16</v>
      </c>
      <c r="D120" s="33" t="s">
        <v>23</v>
      </c>
      <c r="E120" s="53" t="s">
        <v>126</v>
      </c>
      <c r="F120" s="1">
        <v>45</v>
      </c>
      <c r="G120" s="1">
        <v>20</v>
      </c>
      <c r="H120" s="1">
        <v>10</v>
      </c>
      <c r="I120" s="1">
        <v>7</v>
      </c>
      <c r="J120" s="1">
        <v>5</v>
      </c>
      <c r="K120" s="1">
        <v>5</v>
      </c>
      <c r="L120" s="1">
        <v>92</v>
      </c>
      <c r="M120" s="5">
        <v>250708.17</v>
      </c>
      <c r="N120" s="5">
        <v>51129.8327545016</v>
      </c>
      <c r="O120" s="4">
        <v>0.131852704393289</v>
      </c>
      <c r="P120" s="4">
        <v>5.7776279457126399E-2</v>
      </c>
      <c r="Q120" s="4">
        <v>12.130448804182601</v>
      </c>
      <c r="R120" s="4">
        <v>5.3154177100556304</v>
      </c>
    </row>
    <row r="121" spans="1:18" ht="15" hidden="1">
      <c r="A121" s="1">
        <v>202403</v>
      </c>
      <c r="B121" s="53" t="s">
        <v>131</v>
      </c>
      <c r="C121" s="33" t="s">
        <v>19</v>
      </c>
      <c r="D121" s="33" t="s">
        <v>20</v>
      </c>
      <c r="E121" s="53" t="s">
        <v>132</v>
      </c>
      <c r="F121" s="1">
        <v>38.700000000000003</v>
      </c>
      <c r="G121" s="1">
        <v>2.5</v>
      </c>
      <c r="H121" s="1">
        <v>10</v>
      </c>
      <c r="I121" s="1">
        <v>10</v>
      </c>
      <c r="J121" s="1">
        <v>5</v>
      </c>
      <c r="K121" s="1">
        <v>5</v>
      </c>
      <c r="L121" s="1">
        <v>71.2</v>
      </c>
      <c r="M121" s="5">
        <v>101006.57</v>
      </c>
      <c r="N121" s="5">
        <v>4086.3683579785602</v>
      </c>
      <c r="O121" s="4">
        <v>4.9189547355230699E-2</v>
      </c>
      <c r="P121" s="4">
        <v>1.0955670531108E-2</v>
      </c>
      <c r="Q121" s="4">
        <v>3.5022957716924301</v>
      </c>
      <c r="R121" s="4">
        <v>0.78004374181489</v>
      </c>
    </row>
    <row r="122" spans="1:18" ht="15" hidden="1">
      <c r="A122" s="1">
        <v>202403</v>
      </c>
      <c r="B122" s="53" t="s">
        <v>129</v>
      </c>
      <c r="C122" s="33" t="s">
        <v>16</v>
      </c>
      <c r="D122" s="33" t="s">
        <v>23</v>
      </c>
      <c r="E122" s="53" t="s">
        <v>130</v>
      </c>
      <c r="F122" s="1">
        <v>45</v>
      </c>
      <c r="G122" s="1">
        <v>2.5</v>
      </c>
      <c r="H122" s="1">
        <v>10</v>
      </c>
      <c r="I122" s="1">
        <v>7</v>
      </c>
      <c r="J122" s="1">
        <v>7.5</v>
      </c>
      <c r="K122" s="1">
        <v>5</v>
      </c>
      <c r="L122" s="1">
        <v>77</v>
      </c>
      <c r="M122" s="5">
        <v>123401.8</v>
      </c>
      <c r="N122" s="5">
        <v>1043.0827594554601</v>
      </c>
      <c r="O122" s="4">
        <v>3.7972524364383697E-2</v>
      </c>
      <c r="P122" s="4">
        <v>1.7689861453292901E-2</v>
      </c>
      <c r="Q122" s="4">
        <v>2.9238843760575399</v>
      </c>
      <c r="R122" s="4">
        <v>1.3621193319035501</v>
      </c>
    </row>
    <row r="123" spans="1:18" ht="15" hidden="1">
      <c r="A123" s="1">
        <v>202403</v>
      </c>
      <c r="B123" s="53" t="s">
        <v>149</v>
      </c>
      <c r="C123" s="33" t="s">
        <v>19</v>
      </c>
      <c r="D123" s="33" t="s">
        <v>25</v>
      </c>
      <c r="E123" s="53" t="s">
        <v>150</v>
      </c>
      <c r="F123" s="1">
        <v>45</v>
      </c>
      <c r="G123" s="1">
        <v>10</v>
      </c>
      <c r="H123" s="1">
        <v>7.5</v>
      </c>
      <c r="I123" s="1">
        <v>10</v>
      </c>
      <c r="J123" s="1">
        <v>2.5</v>
      </c>
      <c r="K123" s="1">
        <v>5</v>
      </c>
      <c r="L123" s="1">
        <v>80</v>
      </c>
      <c r="M123" s="5">
        <v>192866.94</v>
      </c>
      <c r="N123" s="5">
        <v>22896.217309201202</v>
      </c>
      <c r="O123" s="4">
        <v>0.160208449354027</v>
      </c>
      <c r="P123" s="4">
        <v>2.8138937039957599E-2</v>
      </c>
      <c r="Q123" s="4">
        <v>12.816675948322199</v>
      </c>
      <c r="R123" s="4">
        <v>2.2511149631966099</v>
      </c>
    </row>
    <row r="124" spans="1:18" ht="15" hidden="1">
      <c r="A124" s="1">
        <v>202403</v>
      </c>
      <c r="B124" s="53" t="s">
        <v>137</v>
      </c>
      <c r="C124" s="33" t="s">
        <v>19</v>
      </c>
      <c r="D124" s="33" t="s">
        <v>25</v>
      </c>
      <c r="E124" s="53" t="s">
        <v>138</v>
      </c>
      <c r="F124" s="1">
        <v>45</v>
      </c>
      <c r="G124" s="1">
        <v>5</v>
      </c>
      <c r="H124" s="1">
        <v>10</v>
      </c>
      <c r="I124" s="1">
        <v>7</v>
      </c>
      <c r="J124" s="1">
        <v>2.5</v>
      </c>
      <c r="K124" s="1">
        <v>5</v>
      </c>
      <c r="L124" s="1">
        <v>74.5</v>
      </c>
      <c r="M124" s="5">
        <v>207655.9</v>
      </c>
      <c r="N124" s="5">
        <v>11776.309234796599</v>
      </c>
      <c r="O124" s="4">
        <v>0.12451172862823801</v>
      </c>
      <c r="P124" s="4">
        <v>2.4137874974692001E-2</v>
      </c>
      <c r="Q124" s="4">
        <v>9.2761237828037295</v>
      </c>
      <c r="R124" s="4">
        <v>1.79827168561455</v>
      </c>
    </row>
    <row r="125" spans="1:18" ht="15" hidden="1">
      <c r="A125" s="1">
        <v>202403</v>
      </c>
      <c r="B125" s="53" t="s">
        <v>143</v>
      </c>
      <c r="C125" s="33" t="s">
        <v>19</v>
      </c>
      <c r="D125" s="33" t="s">
        <v>20</v>
      </c>
      <c r="E125" s="53" t="s">
        <v>144</v>
      </c>
      <c r="F125" s="1">
        <v>45</v>
      </c>
      <c r="G125" s="1">
        <v>5</v>
      </c>
      <c r="H125" s="1">
        <v>10</v>
      </c>
      <c r="I125" s="1">
        <v>10</v>
      </c>
      <c r="J125" s="1">
        <v>2.5</v>
      </c>
      <c r="K125" s="1">
        <v>5</v>
      </c>
      <c r="L125" s="1">
        <v>77.5</v>
      </c>
      <c r="M125" s="5">
        <v>176295.02</v>
      </c>
      <c r="N125" s="5">
        <v>12658.4333608947</v>
      </c>
      <c r="O125" s="4">
        <v>9.8926122477997203E-2</v>
      </c>
      <c r="P125" s="4">
        <v>2.1765141692027801E-2</v>
      </c>
      <c r="Q125" s="4">
        <v>7.6667744920447802</v>
      </c>
      <c r="R125" s="4">
        <v>1.6867984811321499</v>
      </c>
    </row>
    <row r="126" spans="1:18" ht="15" hidden="1">
      <c r="A126" s="1">
        <v>202403</v>
      </c>
      <c r="B126" s="53" t="s">
        <v>145</v>
      </c>
      <c r="C126" s="33" t="s">
        <v>16</v>
      </c>
      <c r="D126" s="33" t="s">
        <v>23</v>
      </c>
      <c r="E126" s="53" t="s">
        <v>146</v>
      </c>
      <c r="F126" s="1">
        <v>45</v>
      </c>
      <c r="G126" s="1">
        <v>15</v>
      </c>
      <c r="H126" s="1">
        <v>10</v>
      </c>
      <c r="I126" s="1">
        <v>7</v>
      </c>
      <c r="J126" s="1">
        <v>2.5</v>
      </c>
      <c r="K126" s="1">
        <v>5</v>
      </c>
      <c r="L126" s="1">
        <v>84.5</v>
      </c>
      <c r="M126" s="5">
        <v>231759.37</v>
      </c>
      <c r="N126" s="5">
        <v>40192.892292696299</v>
      </c>
      <c r="O126" s="4">
        <v>0.11399275026880799</v>
      </c>
      <c r="P126" s="4">
        <v>5.0258317441096899E-2</v>
      </c>
      <c r="Q126" s="4">
        <v>9.6323873977142807</v>
      </c>
      <c r="R126" s="4">
        <v>4.2468278237726897</v>
      </c>
    </row>
    <row r="127" spans="1:18" ht="15" hidden="1">
      <c r="A127" s="1">
        <v>202403</v>
      </c>
      <c r="B127" s="53" t="s">
        <v>295</v>
      </c>
      <c r="C127" s="33" t="s">
        <v>19</v>
      </c>
      <c r="D127" s="33" t="s">
        <v>27</v>
      </c>
      <c r="E127" s="53" t="s">
        <v>296</v>
      </c>
      <c r="F127" s="1">
        <v>43.2</v>
      </c>
      <c r="G127" s="1">
        <v>2.5</v>
      </c>
      <c r="H127" s="1">
        <v>10</v>
      </c>
      <c r="I127" s="1">
        <v>10</v>
      </c>
      <c r="J127" s="1">
        <v>7.5</v>
      </c>
      <c r="K127" s="1">
        <v>5</v>
      </c>
      <c r="L127" s="1">
        <v>78.2</v>
      </c>
      <c r="M127" s="5">
        <v>172104.16</v>
      </c>
      <c r="N127" s="5">
        <v>5399.2191390646503</v>
      </c>
      <c r="O127" s="4">
        <v>8.2102885935327705E-2</v>
      </c>
      <c r="P127" s="4">
        <v>1.79193976687031E-2</v>
      </c>
      <c r="Q127" s="4">
        <v>6.4204456801426302</v>
      </c>
      <c r="R127" s="4">
        <v>1.4012968976925799</v>
      </c>
    </row>
    <row r="128" spans="1:18" ht="15" hidden="1">
      <c r="A128" s="1">
        <v>202403</v>
      </c>
      <c r="B128" s="53" t="s">
        <v>293</v>
      </c>
      <c r="C128" s="33" t="s">
        <v>16</v>
      </c>
      <c r="D128" s="33" t="s">
        <v>23</v>
      </c>
      <c r="E128" s="53" t="s">
        <v>294</v>
      </c>
      <c r="F128" s="1">
        <v>45</v>
      </c>
      <c r="G128" s="1">
        <v>10</v>
      </c>
      <c r="H128" s="1">
        <v>10</v>
      </c>
      <c r="I128" s="1">
        <v>7</v>
      </c>
      <c r="J128" s="1">
        <v>2.5</v>
      </c>
      <c r="K128" s="1">
        <v>5</v>
      </c>
      <c r="L128" s="1">
        <v>79.5</v>
      </c>
      <c r="M128" s="5">
        <v>207349.16</v>
      </c>
      <c r="N128" s="5">
        <v>26638.456691747</v>
      </c>
      <c r="O128" s="4">
        <v>9.1582096885302902E-2</v>
      </c>
      <c r="P128" s="4">
        <v>4.0811789443447703E-2</v>
      </c>
      <c r="Q128" s="4">
        <v>7.2807767023815799</v>
      </c>
      <c r="R128" s="4">
        <v>3.2445372607540901</v>
      </c>
    </row>
    <row r="129" spans="1:18" ht="15" hidden="1">
      <c r="A129" s="1">
        <v>202403</v>
      </c>
      <c r="B129" s="53" t="s">
        <v>297</v>
      </c>
      <c r="C129" s="33" t="s">
        <v>19</v>
      </c>
      <c r="D129" s="33" t="s">
        <v>27</v>
      </c>
      <c r="E129" s="53" t="s">
        <v>298</v>
      </c>
      <c r="F129" s="1">
        <v>45</v>
      </c>
      <c r="G129" s="1">
        <v>0</v>
      </c>
      <c r="H129" s="1">
        <v>5</v>
      </c>
      <c r="I129" s="1">
        <v>10</v>
      </c>
      <c r="J129" s="1">
        <v>5</v>
      </c>
      <c r="K129" s="1">
        <v>5</v>
      </c>
      <c r="L129" s="1">
        <v>70</v>
      </c>
      <c r="M129" s="5">
        <v>155479.1</v>
      </c>
      <c r="N129" s="5">
        <v>0</v>
      </c>
      <c r="O129" s="4">
        <v>6.5260668759390197E-2</v>
      </c>
      <c r="P129" s="4">
        <v>1.38552854819132E-2</v>
      </c>
      <c r="Q129" s="4">
        <v>4.5682468131573097</v>
      </c>
      <c r="R129" s="4">
        <v>0.96986998373392397</v>
      </c>
    </row>
    <row r="130" spans="1:18" ht="15" hidden="1">
      <c r="A130" s="1">
        <v>202403</v>
      </c>
      <c r="B130" s="53" t="s">
        <v>307</v>
      </c>
      <c r="C130" s="33" t="s">
        <v>19</v>
      </c>
      <c r="D130" s="33" t="s">
        <v>27</v>
      </c>
      <c r="E130" s="53" t="s">
        <v>308</v>
      </c>
      <c r="F130" s="1">
        <v>45</v>
      </c>
      <c r="G130" s="1">
        <v>0</v>
      </c>
      <c r="H130" s="1">
        <v>10</v>
      </c>
      <c r="I130" s="1">
        <v>10</v>
      </c>
      <c r="J130" s="1">
        <v>0</v>
      </c>
      <c r="K130" s="1">
        <v>5</v>
      </c>
      <c r="L130" s="1">
        <v>70</v>
      </c>
      <c r="M130" s="5">
        <v>65494.7</v>
      </c>
      <c r="N130" s="5">
        <v>0</v>
      </c>
      <c r="O130" s="4">
        <v>2.74906911745414E-2</v>
      </c>
      <c r="P130" s="4">
        <v>5.8364614025438804E-3</v>
      </c>
      <c r="Q130" s="4">
        <v>1.9243483822178999</v>
      </c>
      <c r="R130" s="4">
        <v>0.40855229817807198</v>
      </c>
    </row>
    <row r="131" spans="1:18" ht="15" hidden="1">
      <c r="A131" s="1">
        <v>202403</v>
      </c>
      <c r="B131" s="53" t="s">
        <v>309</v>
      </c>
      <c r="C131" s="33" t="s">
        <v>19</v>
      </c>
      <c r="D131" s="33" t="s">
        <v>27</v>
      </c>
      <c r="E131" s="53" t="s">
        <v>310</v>
      </c>
      <c r="F131" s="1">
        <v>45</v>
      </c>
      <c r="G131" s="1">
        <v>5</v>
      </c>
      <c r="H131" s="1">
        <v>10</v>
      </c>
      <c r="I131" s="1">
        <v>7</v>
      </c>
      <c r="J131" s="1">
        <v>2.5</v>
      </c>
      <c r="K131" s="1">
        <v>5</v>
      </c>
      <c r="L131" s="1">
        <v>74.5</v>
      </c>
      <c r="M131" s="5">
        <v>225116.79999999999</v>
      </c>
      <c r="N131" s="5">
        <v>15439.504753683001</v>
      </c>
      <c r="O131" s="4">
        <v>0.122697327621205</v>
      </c>
      <c r="P131" s="4">
        <v>2.7446083928640799E-2</v>
      </c>
      <c r="Q131" s="4">
        <v>9.1409509077797697</v>
      </c>
      <c r="R131" s="4">
        <v>2.0447332526837401</v>
      </c>
    </row>
    <row r="132" spans="1:18" ht="15" hidden="1">
      <c r="A132" s="1">
        <v>202403</v>
      </c>
      <c r="B132" s="53" t="s">
        <v>311</v>
      </c>
      <c r="C132" s="33" t="s">
        <v>19</v>
      </c>
      <c r="D132" s="33" t="s">
        <v>24</v>
      </c>
      <c r="E132" s="53" t="s">
        <v>312</v>
      </c>
      <c r="F132" s="1">
        <v>45</v>
      </c>
      <c r="G132" s="1">
        <v>10</v>
      </c>
      <c r="H132" s="1">
        <v>10</v>
      </c>
      <c r="I132" s="1">
        <v>10</v>
      </c>
      <c r="J132" s="1">
        <v>7.5</v>
      </c>
      <c r="K132" s="1">
        <v>5</v>
      </c>
      <c r="L132" s="1">
        <v>87.5</v>
      </c>
      <c r="M132" s="5">
        <v>215825.54</v>
      </c>
      <c r="N132" s="5">
        <v>28436.182489332099</v>
      </c>
      <c r="O132" s="4">
        <v>0.12362822852465701</v>
      </c>
      <c r="P132" s="4">
        <v>3.2834775793964197E-2</v>
      </c>
      <c r="Q132" s="4">
        <v>10.8174699959075</v>
      </c>
      <c r="R132" s="4">
        <v>2.8730428819718701</v>
      </c>
    </row>
    <row r="133" spans="1:18" ht="15" hidden="1">
      <c r="A133" s="1">
        <v>202403</v>
      </c>
      <c r="B133" s="53" t="s">
        <v>313</v>
      </c>
      <c r="C133" s="33" t="s">
        <v>16</v>
      </c>
      <c r="D133" s="33" t="s">
        <v>23</v>
      </c>
      <c r="E133" s="53" t="s">
        <v>314</v>
      </c>
      <c r="F133" s="1">
        <v>45</v>
      </c>
      <c r="G133" s="1">
        <v>15</v>
      </c>
      <c r="H133" s="1">
        <v>10</v>
      </c>
      <c r="I133" s="1">
        <v>10</v>
      </c>
      <c r="J133" s="1">
        <v>10</v>
      </c>
      <c r="K133" s="1">
        <v>5</v>
      </c>
      <c r="L133" s="1">
        <v>95</v>
      </c>
      <c r="M133" s="5">
        <v>235638.68</v>
      </c>
      <c r="N133" s="5">
        <v>46341.050873190201</v>
      </c>
      <c r="O133" s="4">
        <v>0.12201250128393901</v>
      </c>
      <c r="P133" s="4">
        <v>5.35391414351458E-2</v>
      </c>
      <c r="Q133" s="4">
        <v>11.5911876219742</v>
      </c>
      <c r="R133" s="4">
        <v>5.0862184363388501</v>
      </c>
    </row>
    <row r="134" spans="1:18" ht="15" hidden="1">
      <c r="A134" s="1">
        <v>202403</v>
      </c>
      <c r="B134" s="53" t="s">
        <v>327</v>
      </c>
      <c r="C134" s="33" t="s">
        <v>19</v>
      </c>
      <c r="D134" s="33" t="s">
        <v>27</v>
      </c>
      <c r="E134" s="53" t="s">
        <v>328</v>
      </c>
      <c r="F134" s="1">
        <v>45</v>
      </c>
      <c r="G134" s="1">
        <v>15</v>
      </c>
      <c r="H134" s="1">
        <v>10</v>
      </c>
      <c r="I134" s="1">
        <v>10</v>
      </c>
      <c r="J134" s="1">
        <v>2.5</v>
      </c>
      <c r="K134" s="1">
        <v>5</v>
      </c>
      <c r="L134" s="1">
        <v>87.5</v>
      </c>
      <c r="M134" s="5">
        <v>206135.63</v>
      </c>
      <c r="N134" s="5">
        <v>36937.5757209695</v>
      </c>
      <c r="O134" s="4">
        <v>0.15400578854060301</v>
      </c>
      <c r="P134" s="4">
        <v>3.6037724327020099E-2</v>
      </c>
      <c r="Q134" s="4">
        <v>13.475506497302799</v>
      </c>
      <c r="R134" s="4">
        <v>3.1533008786142598</v>
      </c>
    </row>
    <row r="135" spans="1:18" ht="15" hidden="1">
      <c r="A135" s="1">
        <v>202403</v>
      </c>
      <c r="B135" s="53" t="s">
        <v>333</v>
      </c>
      <c r="C135" s="33" t="s">
        <v>19</v>
      </c>
      <c r="D135" s="33" t="s">
        <v>24</v>
      </c>
      <c r="E135" s="53" t="s">
        <v>334</v>
      </c>
      <c r="F135" s="1">
        <v>45</v>
      </c>
      <c r="G135" s="1">
        <v>10</v>
      </c>
      <c r="H135" s="1">
        <v>10</v>
      </c>
      <c r="I135" s="1">
        <v>10</v>
      </c>
      <c r="J135" s="1">
        <v>5</v>
      </c>
      <c r="K135" s="1">
        <v>5</v>
      </c>
      <c r="L135" s="1">
        <v>85</v>
      </c>
      <c r="M135" s="5">
        <v>214114.67</v>
      </c>
      <c r="N135" s="5">
        <v>25185.751021631499</v>
      </c>
      <c r="O135" s="4">
        <v>0.118367506251076</v>
      </c>
      <c r="P135" s="4">
        <v>3.11275434075289E-2</v>
      </c>
      <c r="Q135" s="4">
        <v>10.0612380313415</v>
      </c>
      <c r="R135" s="4">
        <v>2.6458411896399601</v>
      </c>
    </row>
    <row r="136" spans="1:18" ht="15" hidden="1">
      <c r="A136" s="1">
        <v>202403</v>
      </c>
      <c r="B136" s="53" t="s">
        <v>353</v>
      </c>
      <c r="C136" s="33" t="s">
        <v>19</v>
      </c>
      <c r="D136" s="33" t="s">
        <v>25</v>
      </c>
      <c r="E136" s="53" t="s">
        <v>354</v>
      </c>
      <c r="F136" s="1">
        <v>45</v>
      </c>
      <c r="G136" s="1">
        <v>5</v>
      </c>
      <c r="H136" s="1">
        <v>10</v>
      </c>
      <c r="I136" s="1">
        <v>7</v>
      </c>
      <c r="J136" s="1">
        <v>2.5</v>
      </c>
      <c r="K136" s="1">
        <v>5</v>
      </c>
      <c r="L136" s="1">
        <v>74.5</v>
      </c>
      <c r="M136" s="5">
        <v>190676.42</v>
      </c>
      <c r="N136" s="5">
        <v>14135.1011182811</v>
      </c>
      <c r="O136" s="4">
        <v>0.12670923390323099</v>
      </c>
      <c r="P136" s="4">
        <v>2.37530492709912E-2</v>
      </c>
      <c r="Q136" s="4">
        <v>9.4398379257907106</v>
      </c>
      <c r="R136" s="4">
        <v>1.7696021706888401</v>
      </c>
    </row>
    <row r="137" spans="1:18" ht="15" hidden="1">
      <c r="A137" s="1">
        <v>202403</v>
      </c>
      <c r="B137" s="53" t="s">
        <v>351</v>
      </c>
      <c r="C137" s="33" t="s">
        <v>16</v>
      </c>
      <c r="D137" s="33" t="s">
        <v>23</v>
      </c>
      <c r="E137" s="53" t="s">
        <v>352</v>
      </c>
      <c r="F137" s="1">
        <v>0</v>
      </c>
      <c r="G137" s="1">
        <v>2.5</v>
      </c>
      <c r="H137" s="1">
        <v>10</v>
      </c>
      <c r="I137" s="1">
        <v>10</v>
      </c>
      <c r="J137" s="1">
        <v>5</v>
      </c>
      <c r="K137" s="1">
        <v>5</v>
      </c>
      <c r="L137" s="1">
        <v>32.5</v>
      </c>
      <c r="M137" s="5">
        <v>79047.61</v>
      </c>
      <c r="N137" s="5">
        <v>182.2141863631</v>
      </c>
      <c r="O137" s="4">
        <v>2.37816697355475E-2</v>
      </c>
      <c r="P137" s="4">
        <v>1.11150933717119E-2</v>
      </c>
      <c r="Q137" s="4">
        <v>0.77290426640529397</v>
      </c>
      <c r="R137" s="4">
        <v>0.36124053458063698</v>
      </c>
    </row>
    <row r="138" spans="1:18" ht="15" hidden="1">
      <c r="A138" s="1">
        <v>202403</v>
      </c>
      <c r="B138" s="53" t="s">
        <v>355</v>
      </c>
      <c r="C138" s="33" t="s">
        <v>19</v>
      </c>
      <c r="D138" s="33" t="s">
        <v>20</v>
      </c>
      <c r="E138" s="53" t="s">
        <v>356</v>
      </c>
      <c r="F138" s="1">
        <v>45</v>
      </c>
      <c r="G138" s="1">
        <v>10</v>
      </c>
      <c r="H138" s="1">
        <v>7.5</v>
      </c>
      <c r="I138" s="1">
        <v>10</v>
      </c>
      <c r="J138" s="1">
        <v>2.5</v>
      </c>
      <c r="K138" s="1">
        <v>5</v>
      </c>
      <c r="L138" s="1">
        <v>80</v>
      </c>
      <c r="M138" s="5">
        <v>180957.39</v>
      </c>
      <c r="N138" s="5">
        <v>18360.656296636</v>
      </c>
      <c r="O138" s="4">
        <v>0.114238541328055</v>
      </c>
      <c r="P138" s="4">
        <v>2.49081518544793E-2</v>
      </c>
      <c r="Q138" s="4">
        <v>9.1390833062443999</v>
      </c>
      <c r="R138" s="4">
        <v>1.9926521483583399</v>
      </c>
    </row>
    <row r="139" spans="1:18" ht="15" hidden="1">
      <c r="A139" s="1">
        <v>202403</v>
      </c>
      <c r="B139" s="53" t="s">
        <v>75</v>
      </c>
      <c r="C139" s="33" t="s">
        <v>19</v>
      </c>
      <c r="D139" s="33" t="s">
        <v>25</v>
      </c>
      <c r="E139" s="53" t="s">
        <v>76</v>
      </c>
      <c r="F139" s="1">
        <v>41.4</v>
      </c>
      <c r="G139" s="1">
        <v>5</v>
      </c>
      <c r="H139" s="1">
        <v>10</v>
      </c>
      <c r="I139" s="1">
        <v>10</v>
      </c>
      <c r="J139" s="1">
        <v>2.5</v>
      </c>
      <c r="K139" s="1">
        <v>5</v>
      </c>
      <c r="L139" s="1">
        <v>73.900000000000006</v>
      </c>
      <c r="M139" s="5">
        <v>167464.73000000001</v>
      </c>
      <c r="N139" s="5">
        <v>12053.5883907731</v>
      </c>
      <c r="O139" s="4">
        <v>0.109939954370287</v>
      </c>
      <c r="P139" s="4">
        <v>2.06889297298565E-2</v>
      </c>
      <c r="Q139" s="4">
        <v>8.1245626279642096</v>
      </c>
      <c r="R139" s="4">
        <v>1.5289119070363999</v>
      </c>
    </row>
    <row r="140" spans="1:18" ht="15" hidden="1">
      <c r="A140" s="1">
        <v>202403</v>
      </c>
      <c r="B140" s="53" t="s">
        <v>46</v>
      </c>
      <c r="C140" s="33" t="s">
        <v>16</v>
      </c>
      <c r="D140" s="33" t="s">
        <v>34</v>
      </c>
      <c r="E140" s="53" t="s">
        <v>47</v>
      </c>
      <c r="F140" s="1">
        <v>45</v>
      </c>
      <c r="G140" s="1">
        <v>0</v>
      </c>
      <c r="H140" s="1">
        <v>5</v>
      </c>
      <c r="I140" s="1">
        <v>6</v>
      </c>
      <c r="J140" s="1">
        <v>2.5</v>
      </c>
      <c r="K140" s="1">
        <v>5</v>
      </c>
      <c r="L140" s="1">
        <v>63.5</v>
      </c>
      <c r="M140" s="5">
        <v>58492.95</v>
      </c>
      <c r="N140" s="5">
        <v>0</v>
      </c>
      <c r="O140" s="4">
        <v>2.4145846531484001E-2</v>
      </c>
      <c r="P140" s="4">
        <v>8.1647729973572496E-3</v>
      </c>
      <c r="Q140" s="4">
        <v>1.5332612547492299</v>
      </c>
      <c r="R140" s="4">
        <v>0.51846308533218499</v>
      </c>
    </row>
    <row r="141" spans="1:18" ht="15" hidden="1">
      <c r="A141" s="1">
        <v>202403</v>
      </c>
      <c r="B141" s="53" t="s">
        <v>199</v>
      </c>
      <c r="C141" s="33" t="s">
        <v>17</v>
      </c>
      <c r="D141" s="33" t="s">
        <v>33</v>
      </c>
      <c r="E141" s="53" t="s">
        <v>200</v>
      </c>
      <c r="F141" s="1">
        <v>42.3</v>
      </c>
      <c r="G141" s="1">
        <v>0</v>
      </c>
      <c r="H141" s="1">
        <v>7.5</v>
      </c>
      <c r="I141" s="1">
        <v>6</v>
      </c>
      <c r="J141" s="1">
        <v>2.5</v>
      </c>
      <c r="K141" s="1">
        <v>5</v>
      </c>
      <c r="L141" s="1">
        <v>63.3</v>
      </c>
      <c r="M141" s="5">
        <v>130208.87</v>
      </c>
      <c r="N141" s="5">
        <v>0</v>
      </c>
      <c r="O141" s="4">
        <v>7.1889434262620094E-2</v>
      </c>
      <c r="P141" s="4">
        <v>1.0791804850582501E-2</v>
      </c>
      <c r="Q141" s="4">
        <v>4.5506011888238502</v>
      </c>
      <c r="R141" s="4">
        <v>0.68312124704187205</v>
      </c>
    </row>
    <row r="142" spans="1:18" ht="15" hidden="1">
      <c r="A142" s="1">
        <v>202403</v>
      </c>
      <c r="B142" s="53" t="s">
        <v>179</v>
      </c>
      <c r="C142" s="33" t="s">
        <v>17</v>
      </c>
      <c r="D142" s="33" t="s">
        <v>33</v>
      </c>
      <c r="E142" s="53" t="s">
        <v>180</v>
      </c>
      <c r="F142" s="1">
        <v>0</v>
      </c>
      <c r="G142" s="1">
        <v>5</v>
      </c>
      <c r="H142" s="1">
        <v>7.5</v>
      </c>
      <c r="I142" s="1">
        <v>10</v>
      </c>
      <c r="J142" s="1">
        <v>5</v>
      </c>
      <c r="K142" s="1">
        <v>5</v>
      </c>
      <c r="L142" s="1">
        <v>32.5</v>
      </c>
      <c r="M142" s="5">
        <v>119003.08</v>
      </c>
      <c r="N142" s="5">
        <v>11408.980160471299</v>
      </c>
      <c r="O142" s="4">
        <v>0.14046966252382301</v>
      </c>
      <c r="P142" s="4">
        <v>1.47704539425857E-2</v>
      </c>
      <c r="Q142" s="4">
        <v>4.5652640320242499</v>
      </c>
      <c r="R142" s="4">
        <v>0.48003975313403502</v>
      </c>
    </row>
    <row r="143" spans="1:18" ht="15" hidden="1">
      <c r="A143" s="1">
        <v>202403</v>
      </c>
      <c r="B143" s="53" t="s">
        <v>177</v>
      </c>
      <c r="C143" s="33" t="s">
        <v>17</v>
      </c>
      <c r="D143" s="33" t="s">
        <v>33</v>
      </c>
      <c r="E143" s="53" t="s">
        <v>178</v>
      </c>
      <c r="F143" s="1">
        <v>40.049999999999997</v>
      </c>
      <c r="G143" s="1">
        <v>0</v>
      </c>
      <c r="H143" s="1">
        <v>10</v>
      </c>
      <c r="I143" s="1">
        <v>10</v>
      </c>
      <c r="J143" s="1">
        <v>5</v>
      </c>
      <c r="K143" s="1">
        <v>5</v>
      </c>
      <c r="L143" s="1">
        <v>70.05</v>
      </c>
      <c r="M143" s="5">
        <v>153957.62</v>
      </c>
      <c r="N143" s="5">
        <v>0</v>
      </c>
      <c r="O143" s="4">
        <v>8.5001322891592998E-2</v>
      </c>
      <c r="P143" s="4">
        <v>1.27601183414013E-2</v>
      </c>
      <c r="Q143" s="4">
        <v>5.9543426685560901</v>
      </c>
      <c r="R143" s="4">
        <v>0.89384628981516101</v>
      </c>
    </row>
    <row r="144" spans="1:18" ht="15" hidden="1">
      <c r="A144" s="1">
        <v>202403</v>
      </c>
      <c r="B144" s="53" t="s">
        <v>201</v>
      </c>
      <c r="C144" s="33" t="s">
        <v>17</v>
      </c>
      <c r="D144" s="33" t="s">
        <v>33</v>
      </c>
      <c r="E144" s="53" t="s">
        <v>202</v>
      </c>
      <c r="F144" s="1">
        <v>36.9</v>
      </c>
      <c r="G144" s="1">
        <v>0</v>
      </c>
      <c r="H144" s="1">
        <v>2.5</v>
      </c>
      <c r="I144" s="1">
        <v>10</v>
      </c>
      <c r="J144" s="1">
        <v>7.5</v>
      </c>
      <c r="K144" s="1">
        <v>5</v>
      </c>
      <c r="L144" s="1">
        <v>61.9</v>
      </c>
      <c r="M144" s="5">
        <v>83845.119999999995</v>
      </c>
      <c r="N144" s="5">
        <v>0</v>
      </c>
      <c r="O144" s="4">
        <v>4.6291610106757697E-2</v>
      </c>
      <c r="P144" s="4">
        <v>6.94914388484957E-3</v>
      </c>
      <c r="Q144" s="4">
        <v>2.8654506656083001</v>
      </c>
      <c r="R144" s="4">
        <v>0.43015200647218799</v>
      </c>
    </row>
    <row r="145" spans="1:18" ht="15" hidden="1">
      <c r="A145" s="1">
        <v>202403</v>
      </c>
      <c r="B145" s="53" t="s">
        <v>203</v>
      </c>
      <c r="C145" s="33" t="s">
        <v>17</v>
      </c>
      <c r="D145" s="33" t="s">
        <v>33</v>
      </c>
      <c r="E145" s="53" t="s">
        <v>204</v>
      </c>
      <c r="F145" s="1">
        <v>39.15</v>
      </c>
      <c r="G145" s="1">
        <v>10</v>
      </c>
      <c r="H145" s="1">
        <v>10</v>
      </c>
      <c r="I145" s="1">
        <v>7</v>
      </c>
      <c r="J145" s="1">
        <v>2.5</v>
      </c>
      <c r="K145" s="1">
        <v>5</v>
      </c>
      <c r="L145" s="1">
        <v>73.650000000000006</v>
      </c>
      <c r="M145" s="5">
        <v>203115.19</v>
      </c>
      <c r="N145" s="5">
        <v>21999.798185998799</v>
      </c>
      <c r="O145" s="4">
        <v>0.25631401826779099</v>
      </c>
      <c r="P145" s="4">
        <v>2.6297199632625199E-2</v>
      </c>
      <c r="Q145" s="4">
        <v>18.8775274454228</v>
      </c>
      <c r="R145" s="4">
        <v>1.93678875294285</v>
      </c>
    </row>
    <row r="146" spans="1:18" ht="15" hidden="1">
      <c r="A146" s="1">
        <v>202403</v>
      </c>
      <c r="B146" s="53" t="s">
        <v>317</v>
      </c>
      <c r="C146" s="33" t="s">
        <v>17</v>
      </c>
      <c r="D146" s="33" t="s">
        <v>33</v>
      </c>
      <c r="E146" s="53" t="s">
        <v>318</v>
      </c>
      <c r="F146" s="1">
        <v>45</v>
      </c>
      <c r="G146" s="1">
        <v>5</v>
      </c>
      <c r="H146" s="1">
        <v>10</v>
      </c>
      <c r="I146" s="1">
        <v>10</v>
      </c>
      <c r="J146" s="1">
        <v>7.5</v>
      </c>
      <c r="K146" s="1">
        <v>5</v>
      </c>
      <c r="L146" s="1">
        <v>82.5</v>
      </c>
      <c r="M146" s="5">
        <v>111029.83</v>
      </c>
      <c r="N146" s="5">
        <v>10191.235749350901</v>
      </c>
      <c r="O146" s="4">
        <v>0.128087257356301</v>
      </c>
      <c r="P146" s="4">
        <v>1.35858316755967E-2</v>
      </c>
      <c r="Q146" s="4">
        <v>10.5671987318948</v>
      </c>
      <c r="R146" s="4">
        <v>1.1208311132367299</v>
      </c>
    </row>
    <row r="147" spans="1:18" ht="15" hidden="1">
      <c r="A147" s="1">
        <v>202403</v>
      </c>
      <c r="B147" s="53" t="s">
        <v>59</v>
      </c>
      <c r="C147" s="33" t="s">
        <v>16</v>
      </c>
      <c r="D147" s="33" t="s">
        <v>22</v>
      </c>
      <c r="E147" s="53" t="s">
        <v>60</v>
      </c>
      <c r="F147" s="1">
        <v>38.700000000000003</v>
      </c>
      <c r="G147" s="1">
        <v>20</v>
      </c>
      <c r="H147" s="1">
        <v>10</v>
      </c>
      <c r="I147" s="1">
        <v>4</v>
      </c>
      <c r="J147" s="1">
        <v>5</v>
      </c>
      <c r="K147" s="1">
        <v>5</v>
      </c>
      <c r="L147" s="1">
        <v>82.7</v>
      </c>
      <c r="M147" s="5">
        <v>178718.85</v>
      </c>
      <c r="N147" s="5">
        <v>44695.509276995901</v>
      </c>
      <c r="O147" s="4">
        <v>0.21769549657204099</v>
      </c>
      <c r="P147" s="4">
        <v>4.4860777939567102E-2</v>
      </c>
      <c r="Q147" s="4">
        <v>18.0034175665078</v>
      </c>
      <c r="R147" s="4">
        <v>3.7099863356022</v>
      </c>
    </row>
    <row r="148" spans="1:18" ht="15" hidden="1">
      <c r="A148" s="1">
        <v>202403</v>
      </c>
      <c r="B148" s="53" t="s">
        <v>321</v>
      </c>
      <c r="C148" s="33" t="s">
        <v>16</v>
      </c>
      <c r="D148" s="33" t="s">
        <v>22</v>
      </c>
      <c r="E148" s="53" t="s">
        <v>322</v>
      </c>
      <c r="F148" s="1">
        <v>45</v>
      </c>
      <c r="G148" s="1">
        <v>15</v>
      </c>
      <c r="H148" s="1">
        <v>10</v>
      </c>
      <c r="I148" s="1">
        <v>7</v>
      </c>
      <c r="J148" s="1">
        <v>7.5</v>
      </c>
      <c r="K148" s="1">
        <v>5</v>
      </c>
      <c r="L148" s="1">
        <v>89.5</v>
      </c>
      <c r="M148" s="5">
        <v>189511.63</v>
      </c>
      <c r="N148" s="5">
        <v>30964.0589085274</v>
      </c>
      <c r="O148" s="4">
        <v>0.19811362811877101</v>
      </c>
      <c r="P148" s="4">
        <v>4.0249210712483503E-2</v>
      </c>
      <c r="Q148" s="4">
        <v>17.731169716629999</v>
      </c>
      <c r="R148" s="4">
        <v>3.6023043587672698</v>
      </c>
    </row>
    <row r="149" spans="1:18" ht="15" hidden="1">
      <c r="A149" s="1">
        <v>202403</v>
      </c>
      <c r="B149" s="53" t="s">
        <v>181</v>
      </c>
      <c r="C149" s="33" t="s">
        <v>17</v>
      </c>
      <c r="D149" s="33" t="s">
        <v>30</v>
      </c>
      <c r="E149" s="53" t="s">
        <v>182</v>
      </c>
      <c r="F149" s="1">
        <v>45</v>
      </c>
      <c r="G149" s="1">
        <v>5</v>
      </c>
      <c r="H149" s="1">
        <v>10</v>
      </c>
      <c r="I149" s="1">
        <v>10</v>
      </c>
      <c r="J149" s="1">
        <v>5</v>
      </c>
      <c r="K149" s="1">
        <v>5</v>
      </c>
      <c r="L149" s="1">
        <v>80</v>
      </c>
      <c r="M149" s="5">
        <v>137223.60999999999</v>
      </c>
      <c r="N149" s="5">
        <v>12498.3425136563</v>
      </c>
      <c r="O149" s="4">
        <v>8.9400373825341398E-2</v>
      </c>
      <c r="P149" s="4">
        <v>1.6749156631287499E-2</v>
      </c>
      <c r="Q149" s="4">
        <v>7.1520299060273098</v>
      </c>
      <c r="R149" s="4">
        <v>1.3399325305030001</v>
      </c>
    </row>
    <row r="150" spans="1:18" ht="15" hidden="1">
      <c r="A150" s="1">
        <v>202403</v>
      </c>
      <c r="B150" s="53" t="s">
        <v>291</v>
      </c>
      <c r="C150" s="33" t="s">
        <v>17</v>
      </c>
      <c r="D150" s="33" t="s">
        <v>30</v>
      </c>
      <c r="E150" s="53" t="s">
        <v>292</v>
      </c>
      <c r="F150" s="1">
        <v>42.3</v>
      </c>
      <c r="G150" s="1">
        <v>10</v>
      </c>
      <c r="H150" s="1">
        <v>10</v>
      </c>
      <c r="I150" s="1">
        <v>7</v>
      </c>
      <c r="J150" s="1">
        <v>2.5</v>
      </c>
      <c r="K150" s="1">
        <v>5</v>
      </c>
      <c r="L150" s="1">
        <v>76.8</v>
      </c>
      <c r="M150" s="5">
        <v>230878.95</v>
      </c>
      <c r="N150" s="5">
        <v>30926.407098466301</v>
      </c>
      <c r="O150" s="4">
        <v>0.16363132197671901</v>
      </c>
      <c r="P150" s="4">
        <v>3.2437920198396197E-2</v>
      </c>
      <c r="Q150" s="4">
        <v>12.566885527812</v>
      </c>
      <c r="R150" s="4">
        <v>2.49123227123683</v>
      </c>
    </row>
    <row r="151" spans="1:18" ht="15" hidden="1">
      <c r="A151" s="1">
        <v>202403</v>
      </c>
      <c r="B151" s="53" t="s">
        <v>215</v>
      </c>
      <c r="C151" s="33" t="s">
        <v>17</v>
      </c>
      <c r="D151" s="33" t="s">
        <v>30</v>
      </c>
      <c r="E151" s="53" t="s">
        <v>216</v>
      </c>
      <c r="F151" s="1">
        <v>36.450000000000003</v>
      </c>
      <c r="G151" s="1">
        <v>5</v>
      </c>
      <c r="H151" s="1">
        <v>10</v>
      </c>
      <c r="I151" s="1">
        <v>10</v>
      </c>
      <c r="J151" s="1">
        <v>5</v>
      </c>
      <c r="K151" s="1">
        <v>5</v>
      </c>
      <c r="L151" s="1">
        <v>71.45</v>
      </c>
      <c r="M151" s="5">
        <v>98239.6</v>
      </c>
      <c r="N151" s="5">
        <v>9663.4354258722906</v>
      </c>
      <c r="O151" s="4">
        <v>6.4958157107254194E-2</v>
      </c>
      <c r="P151" s="4">
        <v>1.229874321671E-2</v>
      </c>
      <c r="Q151" s="4">
        <v>4.6412603253133096</v>
      </c>
      <c r="R151" s="4">
        <v>0.87874520283392998</v>
      </c>
    </row>
    <row r="152" spans="1:18" ht="15" hidden="1">
      <c r="A152" s="1">
        <v>202403</v>
      </c>
      <c r="B152" s="53" t="s">
        <v>213</v>
      </c>
      <c r="C152" s="33" t="s">
        <v>17</v>
      </c>
      <c r="D152" s="33" t="s">
        <v>30</v>
      </c>
      <c r="E152" s="53" t="s">
        <v>214</v>
      </c>
      <c r="F152" s="1">
        <v>45</v>
      </c>
      <c r="G152" s="1">
        <v>5</v>
      </c>
      <c r="H152" s="1">
        <v>10</v>
      </c>
      <c r="I152" s="1">
        <v>10</v>
      </c>
      <c r="J152" s="1">
        <v>2.5</v>
      </c>
      <c r="K152" s="1">
        <v>5</v>
      </c>
      <c r="L152" s="1">
        <v>77.5</v>
      </c>
      <c r="M152" s="5">
        <v>138011.20000000001</v>
      </c>
      <c r="N152" s="5">
        <v>8363.0007932334702</v>
      </c>
      <c r="O152" s="4">
        <v>8.4296479119643497E-2</v>
      </c>
      <c r="P152" s="4">
        <v>1.5035680581624199E-2</v>
      </c>
      <c r="Q152" s="4">
        <v>6.5329771317723697</v>
      </c>
      <c r="R152" s="4">
        <v>1.16526524507588</v>
      </c>
    </row>
    <row r="153" spans="1:18" ht="15" hidden="1">
      <c r="A153" s="1">
        <v>202403</v>
      </c>
      <c r="B153" s="53" t="s">
        <v>211</v>
      </c>
      <c r="C153" s="33" t="s">
        <v>17</v>
      </c>
      <c r="D153" s="33" t="s">
        <v>30</v>
      </c>
      <c r="E153" s="53" t="s">
        <v>212</v>
      </c>
      <c r="F153" s="1">
        <v>45</v>
      </c>
      <c r="G153" s="1">
        <v>20</v>
      </c>
      <c r="H153" s="1">
        <v>10</v>
      </c>
      <c r="I153" s="1">
        <v>10</v>
      </c>
      <c r="J153" s="1">
        <v>2.5</v>
      </c>
      <c r="K153" s="1">
        <v>5</v>
      </c>
      <c r="L153" s="1">
        <v>92.5</v>
      </c>
      <c r="M153" s="5">
        <v>379243.05</v>
      </c>
      <c r="N153" s="5">
        <v>95075.414522984094</v>
      </c>
      <c r="O153" s="4">
        <v>0.32789543294984802</v>
      </c>
      <c r="P153" s="4">
        <v>7.23271282499931E-2</v>
      </c>
      <c r="Q153" s="4">
        <v>30.3303275478609</v>
      </c>
      <c r="R153" s="4">
        <v>6.6902593631243601</v>
      </c>
    </row>
    <row r="154" spans="1:18" ht="15" hidden="1">
      <c r="A154" s="1">
        <v>202403</v>
      </c>
      <c r="B154" s="53" t="s">
        <v>323</v>
      </c>
      <c r="C154" s="33" t="s">
        <v>17</v>
      </c>
      <c r="D154" s="33" t="s">
        <v>30</v>
      </c>
      <c r="E154" s="53" t="s">
        <v>324</v>
      </c>
      <c r="F154" s="1">
        <v>45</v>
      </c>
      <c r="G154" s="1">
        <v>15</v>
      </c>
      <c r="H154" s="1">
        <v>10</v>
      </c>
      <c r="I154" s="1">
        <v>7</v>
      </c>
      <c r="J154" s="1">
        <v>5</v>
      </c>
      <c r="K154" s="1">
        <v>5</v>
      </c>
      <c r="L154" s="1">
        <v>87</v>
      </c>
      <c r="M154" s="5">
        <v>145828.76</v>
      </c>
      <c r="N154" s="5">
        <v>23476.036786212098</v>
      </c>
      <c r="O154" s="4">
        <v>0.108616838040883</v>
      </c>
      <c r="P154" s="4">
        <v>2.21842398590456E-2</v>
      </c>
      <c r="Q154" s="4">
        <v>9.4496649095568195</v>
      </c>
      <c r="R154" s="4">
        <v>1.9300288677369699</v>
      </c>
    </row>
    <row r="155" spans="1:18" ht="15" hidden="1">
      <c r="A155" s="1">
        <v>202403</v>
      </c>
      <c r="B155" s="53" t="s">
        <v>369</v>
      </c>
      <c r="C155" s="33" t="s">
        <v>17</v>
      </c>
      <c r="D155" s="33" t="s">
        <v>30</v>
      </c>
      <c r="E155" s="53" t="s">
        <v>370</v>
      </c>
      <c r="F155" s="1">
        <v>45</v>
      </c>
      <c r="G155" s="1">
        <v>20</v>
      </c>
      <c r="H155" s="1">
        <v>7.5</v>
      </c>
      <c r="I155" s="1">
        <v>10</v>
      </c>
      <c r="J155" s="1">
        <v>2.5</v>
      </c>
      <c r="K155" s="1">
        <v>5</v>
      </c>
      <c r="L155" s="1">
        <v>90</v>
      </c>
      <c r="M155" s="5">
        <v>191603.6</v>
      </c>
      <c r="N155" s="5">
        <v>44694.094242766099</v>
      </c>
      <c r="O155" s="4">
        <v>0.161201396980311</v>
      </c>
      <c r="P155" s="4">
        <v>3.5104704597510202E-2</v>
      </c>
      <c r="Q155" s="4">
        <v>14.508125728228</v>
      </c>
      <c r="R155" s="4">
        <v>3.1594234137759201</v>
      </c>
    </row>
    <row r="156" spans="1:18" ht="15" hidden="1">
      <c r="A156" s="1">
        <v>202403</v>
      </c>
      <c r="B156" s="53" t="s">
        <v>249</v>
      </c>
      <c r="C156" s="33" t="s">
        <v>16</v>
      </c>
      <c r="D156" s="33" t="s">
        <v>34</v>
      </c>
      <c r="E156" s="53" t="s">
        <v>250</v>
      </c>
      <c r="F156" s="1">
        <v>45</v>
      </c>
      <c r="G156" s="1">
        <v>2.5</v>
      </c>
      <c r="H156" s="1">
        <v>10</v>
      </c>
      <c r="I156" s="1">
        <v>10</v>
      </c>
      <c r="J156" s="1">
        <v>5</v>
      </c>
      <c r="K156" s="1">
        <v>5</v>
      </c>
      <c r="L156" s="1">
        <v>77.5</v>
      </c>
      <c r="M156" s="5">
        <v>91580.1</v>
      </c>
      <c r="N156" s="5">
        <v>369.61388086563602</v>
      </c>
      <c r="O156" s="4">
        <v>3.8240842448131203E-2</v>
      </c>
      <c r="P156" s="4">
        <v>1.29479448219829E-2</v>
      </c>
      <c r="Q156" s="4">
        <v>2.9636652897301698</v>
      </c>
      <c r="R156" s="4">
        <v>1.0034657237036699</v>
      </c>
    </row>
    <row r="157" spans="1:18" ht="15" hidden="1">
      <c r="A157" s="1">
        <v>202403</v>
      </c>
      <c r="B157" s="53" t="s">
        <v>229</v>
      </c>
      <c r="C157" s="33" t="s">
        <v>17</v>
      </c>
      <c r="D157" s="33" t="s">
        <v>36</v>
      </c>
      <c r="E157" s="53" t="s">
        <v>230</v>
      </c>
      <c r="F157" s="1">
        <v>45</v>
      </c>
      <c r="G157" s="1">
        <v>0</v>
      </c>
      <c r="H157" s="1">
        <v>5</v>
      </c>
      <c r="I157" s="1">
        <v>7</v>
      </c>
      <c r="J157" s="1">
        <v>2.5</v>
      </c>
      <c r="K157" s="1">
        <v>5</v>
      </c>
      <c r="L157" s="1">
        <v>64.5</v>
      </c>
      <c r="M157" s="5">
        <v>56627.89</v>
      </c>
      <c r="N157" s="5">
        <v>0</v>
      </c>
      <c r="O157" s="4">
        <v>2.6947428944369599E-2</v>
      </c>
      <c r="P157" s="4">
        <v>4.6933602755346304E-3</v>
      </c>
      <c r="Q157" s="4">
        <v>1.73810916691184</v>
      </c>
      <c r="R157" s="4">
        <v>0.30272173777198402</v>
      </c>
    </row>
    <row r="158" spans="1:18" ht="15" hidden="1">
      <c r="A158" s="1">
        <v>202403</v>
      </c>
      <c r="B158" s="53" t="s">
        <v>117</v>
      </c>
      <c r="C158" s="33" t="s">
        <v>16</v>
      </c>
      <c r="D158" s="33" t="s">
        <v>22</v>
      </c>
      <c r="E158" s="53" t="s">
        <v>118</v>
      </c>
      <c r="F158" s="1">
        <v>45</v>
      </c>
      <c r="G158" s="1">
        <v>15</v>
      </c>
      <c r="H158" s="1">
        <v>10</v>
      </c>
      <c r="I158" s="1">
        <v>10</v>
      </c>
      <c r="J158" s="1">
        <v>2.5</v>
      </c>
      <c r="K158" s="1">
        <v>5</v>
      </c>
      <c r="L158" s="1">
        <v>87.5</v>
      </c>
      <c r="M158" s="5">
        <v>196001.69</v>
      </c>
      <c r="N158" s="5">
        <v>36640.1435296567</v>
      </c>
      <c r="O158" s="4">
        <v>0.214092343074167</v>
      </c>
      <c r="P158" s="4">
        <v>4.3684123994980097E-2</v>
      </c>
      <c r="Q158" s="4">
        <v>18.7330800189896</v>
      </c>
      <c r="R158" s="4">
        <v>3.8223608495607602</v>
      </c>
    </row>
    <row r="159" spans="1:18" ht="15" hidden="1">
      <c r="A159" s="1">
        <v>202403</v>
      </c>
      <c r="B159" s="53" t="s">
        <v>147</v>
      </c>
      <c r="C159" s="33" t="s">
        <v>16</v>
      </c>
      <c r="D159" s="33" t="s">
        <v>22</v>
      </c>
      <c r="E159" s="53" t="s">
        <v>148</v>
      </c>
      <c r="F159" s="1">
        <v>43.2</v>
      </c>
      <c r="G159" s="1">
        <v>2.5</v>
      </c>
      <c r="H159" s="1">
        <v>10</v>
      </c>
      <c r="I159" s="1">
        <v>10</v>
      </c>
      <c r="J159" s="1">
        <v>2.5</v>
      </c>
      <c r="K159" s="1">
        <v>5</v>
      </c>
      <c r="L159" s="1">
        <v>73.2</v>
      </c>
      <c r="M159" s="5">
        <v>120860.46</v>
      </c>
      <c r="N159" s="5">
        <v>1642.45977902397</v>
      </c>
      <c r="O159" s="4">
        <v>9.0283099800391897E-2</v>
      </c>
      <c r="P159" s="4">
        <v>1.7602181013786401E-2</v>
      </c>
      <c r="Q159" s="4">
        <v>6.6087229053886896</v>
      </c>
      <c r="R159" s="4">
        <v>1.28847965020916</v>
      </c>
    </row>
    <row r="160" spans="1:18" ht="15" hidden="1">
      <c r="A160" s="1">
        <v>202403</v>
      </c>
      <c r="B160" s="53" t="s">
        <v>349</v>
      </c>
      <c r="C160" s="33" t="s">
        <v>16</v>
      </c>
      <c r="D160" s="33" t="s">
        <v>22</v>
      </c>
      <c r="E160" s="53" t="s">
        <v>350</v>
      </c>
      <c r="F160" s="1">
        <v>36.9</v>
      </c>
      <c r="G160" s="1">
        <v>0</v>
      </c>
      <c r="H160" s="1">
        <v>10</v>
      </c>
      <c r="I160" s="1">
        <v>10</v>
      </c>
      <c r="J160" s="1">
        <v>7.5</v>
      </c>
      <c r="K160" s="1">
        <v>5</v>
      </c>
      <c r="L160" s="1">
        <v>69.400000000000006</v>
      </c>
      <c r="M160" s="5">
        <v>109518.38</v>
      </c>
      <c r="N160" s="5">
        <v>0</v>
      </c>
      <c r="O160" s="4">
        <v>7.8845912193867704E-2</v>
      </c>
      <c r="P160" s="4">
        <v>1.5287187801919899E-2</v>
      </c>
      <c r="Q160" s="4">
        <v>5.4719063062544198</v>
      </c>
      <c r="R160" s="4">
        <v>1.0609308334532399</v>
      </c>
    </row>
    <row r="161" spans="1:18" ht="15" hidden="1">
      <c r="A161" s="1">
        <v>202403</v>
      </c>
      <c r="B161" s="53" t="s">
        <v>253</v>
      </c>
      <c r="C161" s="33" t="s">
        <v>16</v>
      </c>
      <c r="D161" s="33" t="s">
        <v>34</v>
      </c>
      <c r="E161" s="53" t="s">
        <v>254</v>
      </c>
      <c r="F161" s="1">
        <v>45</v>
      </c>
      <c r="G161" s="1">
        <v>2.5</v>
      </c>
      <c r="H161" s="1">
        <v>10</v>
      </c>
      <c r="I161" s="1">
        <v>7</v>
      </c>
      <c r="J161" s="1">
        <v>5</v>
      </c>
      <c r="K161" s="1">
        <v>5</v>
      </c>
      <c r="L161" s="1">
        <v>74.5</v>
      </c>
      <c r="M161" s="5">
        <v>136007.79999999999</v>
      </c>
      <c r="N161" s="5">
        <v>3252.3298207002999</v>
      </c>
      <c r="O161" s="4">
        <v>5.9986072279761798E-2</v>
      </c>
      <c r="P161" s="4">
        <v>2.04338132486779E-2</v>
      </c>
      <c r="Q161" s="4">
        <v>4.4689623848422499</v>
      </c>
      <c r="R161" s="4">
        <v>1.5223190870265</v>
      </c>
    </row>
    <row r="162" spans="1:18" ht="15" hidden="1">
      <c r="A162" s="1">
        <v>202403</v>
      </c>
      <c r="B162" s="53" t="s">
        <v>61</v>
      </c>
      <c r="C162" s="33" t="s">
        <v>19</v>
      </c>
      <c r="D162" s="33" t="s">
        <v>28</v>
      </c>
      <c r="E162" s="33" t="s">
        <v>62</v>
      </c>
      <c r="F162" s="1">
        <v>0</v>
      </c>
      <c r="G162" s="1">
        <v>15</v>
      </c>
      <c r="H162" s="1">
        <v>10</v>
      </c>
      <c r="I162" s="1">
        <v>7</v>
      </c>
      <c r="J162" s="1">
        <v>2.5</v>
      </c>
      <c r="K162" s="1">
        <v>5</v>
      </c>
      <c r="L162" s="1">
        <v>39.5</v>
      </c>
      <c r="M162" s="5">
        <v>106085.84</v>
      </c>
      <c r="N162" s="5">
        <v>17839.114675842498</v>
      </c>
      <c r="O162" s="4">
        <v>0.217347292164841</v>
      </c>
      <c r="P162" s="4">
        <v>1.7986618903330798E-2</v>
      </c>
      <c r="Q162" s="4">
        <v>8.5852180405112204</v>
      </c>
      <c r="R162" s="4">
        <v>0.71047144668156703</v>
      </c>
    </row>
    <row r="163" spans="1:18" hidden="1">
      <c r="A163" s="1">
        <v>202403</v>
      </c>
      <c r="B163" s="2" t="s">
        <v>139</v>
      </c>
      <c r="C163" s="33" t="s">
        <v>19</v>
      </c>
      <c r="D163" s="53" t="s">
        <v>28</v>
      </c>
      <c r="E163" s="53" t="s">
        <v>140</v>
      </c>
      <c r="F163" s="1">
        <v>0</v>
      </c>
      <c r="G163" s="1">
        <v>0</v>
      </c>
      <c r="H163" s="1">
        <v>0</v>
      </c>
      <c r="I163" s="1">
        <v>10</v>
      </c>
      <c r="J163" s="1">
        <v>7.5</v>
      </c>
      <c r="K163" s="1">
        <v>5</v>
      </c>
      <c r="L163" s="1">
        <v>22.5</v>
      </c>
      <c r="M163" s="5">
        <v>75047.3</v>
      </c>
      <c r="N163" s="5">
        <v>0</v>
      </c>
      <c r="O163" s="4">
        <v>6.7013171307722705E-2</v>
      </c>
      <c r="P163" s="4">
        <v>6.6877269430218201E-3</v>
      </c>
      <c r="Q163" s="4">
        <v>1.50779635442376</v>
      </c>
      <c r="R163" s="4">
        <v>0.150473856217991</v>
      </c>
    </row>
    <row r="164" spans="1:18" hidden="1">
      <c r="A164" s="1">
        <v>202403</v>
      </c>
      <c r="B164" s="2" t="s">
        <v>217</v>
      </c>
      <c r="C164" s="33" t="s">
        <v>17</v>
      </c>
      <c r="D164" s="53" t="s">
        <v>36</v>
      </c>
      <c r="E164" s="53" t="s">
        <v>218</v>
      </c>
      <c r="F164" s="1">
        <v>0</v>
      </c>
      <c r="G164" s="1">
        <v>0</v>
      </c>
      <c r="H164" s="1">
        <v>0</v>
      </c>
      <c r="I164" s="1">
        <v>10</v>
      </c>
      <c r="J164" s="1">
        <v>2.5</v>
      </c>
      <c r="K164" s="1">
        <v>5</v>
      </c>
      <c r="L164" s="1">
        <v>17.5</v>
      </c>
      <c r="M164" s="5">
        <v>74375.64</v>
      </c>
      <c r="N164" s="5">
        <v>0</v>
      </c>
      <c r="O164" s="4">
        <v>3.5393024075098298E-2</v>
      </c>
      <c r="P164" s="4">
        <v>6.1643065677259804E-3</v>
      </c>
      <c r="Q164" s="4">
        <v>0.61937792131421998</v>
      </c>
      <c r="R164" s="4">
        <v>0.107875364935205</v>
      </c>
    </row>
  </sheetData>
  <autoFilter ref="A1:R164" xr:uid="{00000000-0009-0000-0000-000007000000}">
    <filterColumn colId="4">
      <filters>
        <filter val="北京西直门凯德店"/>
      </filters>
    </filterColumn>
  </autoFilter>
  <phoneticPr fontId="18" type="noConversion"/>
  <conditionalFormatting sqref="D163:E164">
    <cfRule type="duplicateValues" dxfId="320" priority="1"/>
    <cfRule type="duplicateValues" dxfId="319" priority="2"/>
    <cfRule type="duplicateValues" dxfId="318" priority="3"/>
  </conditionalFormatting>
  <conditionalFormatting sqref="E1:E17 E19:E150 E165:E1048576">
    <cfRule type="duplicateValues" dxfId="317" priority="20"/>
  </conditionalFormatting>
  <conditionalFormatting sqref="E1:E160 E165:E1048576">
    <cfRule type="duplicateValues" dxfId="316" priority="7"/>
    <cfRule type="duplicateValues" dxfId="315" priority="8"/>
  </conditionalFormatting>
  <conditionalFormatting sqref="E18">
    <cfRule type="duplicateValues" dxfId="314" priority="9"/>
  </conditionalFormatting>
  <conditionalFormatting sqref="E151">
    <cfRule type="duplicateValues" dxfId="313" priority="19"/>
  </conditionalFormatting>
  <conditionalFormatting sqref="E152">
    <cfRule type="duplicateValues" dxfId="312" priority="18"/>
  </conditionalFormatting>
  <conditionalFormatting sqref="E153">
    <cfRule type="duplicateValues" dxfId="311" priority="17"/>
  </conditionalFormatting>
  <conditionalFormatting sqref="E154">
    <cfRule type="duplicateValues" dxfId="310" priority="16"/>
  </conditionalFormatting>
  <conditionalFormatting sqref="E155">
    <cfRule type="duplicateValues" dxfId="309" priority="15"/>
  </conditionalFormatting>
  <conditionalFormatting sqref="E156">
    <cfRule type="duplicateValues" dxfId="308" priority="14"/>
  </conditionalFormatting>
  <conditionalFormatting sqref="E157">
    <cfRule type="duplicateValues" dxfId="307" priority="13"/>
  </conditionalFormatting>
  <conditionalFormatting sqref="E158">
    <cfRule type="duplicateValues" dxfId="306" priority="12"/>
  </conditionalFormatting>
  <conditionalFormatting sqref="E159">
    <cfRule type="duplicateValues" dxfId="305" priority="11"/>
  </conditionalFormatting>
  <conditionalFormatting sqref="E160">
    <cfRule type="duplicateValues" dxfId="304" priority="10"/>
  </conditionalFormatting>
  <conditionalFormatting sqref="E161">
    <cfRule type="duplicateValues" dxfId="303" priority="4"/>
    <cfRule type="duplicateValues" dxfId="302" priority="5"/>
    <cfRule type="duplicateValues" dxfId="301" priority="6"/>
  </conditionalFormatting>
  <conditionalFormatting sqref="F1:I1">
    <cfRule type="cellIs" dxfId="300" priority="23" operator="equal">
      <formula>0</formula>
    </cfRule>
  </conditionalFormatting>
  <conditionalFormatting sqref="L1">
    <cfRule type="cellIs" dxfId="299" priority="22" operator="equal">
      <formula>0</formula>
    </cfRule>
  </conditionalFormatting>
  <conditionalFormatting sqref="L1:L65525">
    <cfRule type="cellIs" dxfId="298" priority="21" operator="greaterThan">
      <formula>60</formula>
    </cfRule>
  </conditionalFormatting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R162"/>
  <sheetViews>
    <sheetView topLeftCell="B1" zoomScale="70" zoomScaleNormal="70" workbookViewId="0">
      <selection activeCell="Q182" sqref="Q182"/>
    </sheetView>
  </sheetViews>
  <sheetFormatPr defaultColWidth="8.6640625" defaultRowHeight="15.6"/>
  <cols>
    <col min="1" max="1" width="9.33203125" style="1"/>
    <col min="2" max="2" width="9.44140625" style="2" customWidth="1"/>
    <col min="3" max="4" width="11.6640625" style="1" customWidth="1"/>
    <col min="5" max="5" width="19.88671875" style="2" customWidth="1"/>
    <col min="6" max="6" width="11.88671875" style="1" customWidth="1"/>
    <col min="7" max="7" width="12.88671875" style="1" customWidth="1"/>
    <col min="8" max="8" width="15" style="1" customWidth="1"/>
    <col min="9" max="9" width="13.109375" style="1" customWidth="1"/>
    <col min="10" max="10" width="12.6640625" style="3" customWidth="1"/>
    <col min="11" max="11" width="10.77734375" style="1" customWidth="1"/>
    <col min="12" max="12" width="8.6640625" style="1"/>
    <col min="13" max="13" width="17.21875" style="5"/>
    <col min="14" max="14" width="16.33203125" style="5"/>
    <col min="15" max="17" width="16.21875" style="4" customWidth="1"/>
    <col min="18" max="18" width="12.77734375" style="4"/>
    <col min="19" max="16384" width="8.6640625" style="1"/>
  </cols>
  <sheetData>
    <row r="1" spans="1:18" ht="30">
      <c r="A1" s="6" t="s">
        <v>414</v>
      </c>
      <c r="B1" s="51" t="s">
        <v>39</v>
      </c>
      <c r="C1" s="6" t="s">
        <v>15</v>
      </c>
      <c r="D1" s="6" t="s">
        <v>21</v>
      </c>
      <c r="E1" s="51" t="s">
        <v>40</v>
      </c>
      <c r="F1" s="10" t="s">
        <v>415</v>
      </c>
      <c r="G1" s="10" t="s">
        <v>416</v>
      </c>
      <c r="H1" s="10" t="s">
        <v>417</v>
      </c>
      <c r="I1" s="10" t="s">
        <v>418</v>
      </c>
      <c r="J1" s="10" t="s">
        <v>419</v>
      </c>
      <c r="K1" s="10" t="s">
        <v>420</v>
      </c>
      <c r="L1" s="54" t="s">
        <v>421</v>
      </c>
      <c r="M1" s="21" t="s">
        <v>422</v>
      </c>
      <c r="N1" s="21" t="s">
        <v>423</v>
      </c>
      <c r="O1" s="22" t="s">
        <v>424</v>
      </c>
      <c r="P1" s="22" t="s">
        <v>425</v>
      </c>
      <c r="Q1" s="22" t="s">
        <v>426</v>
      </c>
      <c r="R1" s="22" t="s">
        <v>427</v>
      </c>
    </row>
    <row r="2" spans="1:18" ht="15" hidden="1">
      <c r="A2" s="1">
        <v>202404</v>
      </c>
      <c r="B2" s="53" t="s">
        <v>42</v>
      </c>
      <c r="C2" s="33" t="s">
        <v>18</v>
      </c>
      <c r="D2" s="33" t="s">
        <v>29</v>
      </c>
      <c r="E2" s="53" t="s">
        <v>284</v>
      </c>
      <c r="F2" s="1">
        <v>41.85</v>
      </c>
      <c r="G2" s="1">
        <v>15</v>
      </c>
      <c r="H2" s="1">
        <v>10</v>
      </c>
      <c r="I2" s="1">
        <v>7</v>
      </c>
      <c r="J2" s="1">
        <v>5</v>
      </c>
      <c r="K2" s="1">
        <v>5</v>
      </c>
      <c r="L2" s="1">
        <v>83.85</v>
      </c>
      <c r="M2" s="5">
        <v>317305.18</v>
      </c>
      <c r="N2" s="5">
        <v>51354.021964689302</v>
      </c>
      <c r="O2" s="4">
        <v>0.29651025517456298</v>
      </c>
      <c r="P2" s="4">
        <v>6.7223642429563302E-2</v>
      </c>
      <c r="Q2" s="4">
        <v>24.862384896387098</v>
      </c>
      <c r="R2" s="4">
        <v>5.6367024177188796</v>
      </c>
    </row>
    <row r="3" spans="1:18" ht="15" hidden="1">
      <c r="A3" s="1">
        <v>202404</v>
      </c>
      <c r="B3" s="53" t="s">
        <v>44</v>
      </c>
      <c r="C3" s="33" t="s">
        <v>18</v>
      </c>
      <c r="D3" s="33" t="s">
        <v>29</v>
      </c>
      <c r="E3" s="53" t="s">
        <v>280</v>
      </c>
      <c r="F3" s="1">
        <v>45</v>
      </c>
      <c r="G3" s="1">
        <v>0</v>
      </c>
      <c r="H3" s="1">
        <v>10</v>
      </c>
      <c r="I3" s="1">
        <v>7</v>
      </c>
      <c r="J3" s="1">
        <v>0</v>
      </c>
      <c r="K3" s="1">
        <v>5</v>
      </c>
      <c r="L3" s="1">
        <v>67</v>
      </c>
      <c r="M3" s="5">
        <v>140784.57999999999</v>
      </c>
      <c r="N3" s="5">
        <v>0</v>
      </c>
      <c r="O3" s="4">
        <v>6.2813170715660893E-2</v>
      </c>
      <c r="P3" s="4">
        <v>1.5198531355085001E-2</v>
      </c>
      <c r="Q3" s="4">
        <v>4.2084824379492796</v>
      </c>
      <c r="R3" s="4">
        <v>1.0183016007907</v>
      </c>
    </row>
    <row r="4" spans="1:18" ht="15" hidden="1">
      <c r="A4" s="1">
        <v>202404</v>
      </c>
      <c r="B4" s="53" t="s">
        <v>46</v>
      </c>
      <c r="C4" s="33" t="s">
        <v>18</v>
      </c>
      <c r="D4" s="33" t="s">
        <v>29</v>
      </c>
      <c r="E4" s="53" t="s">
        <v>286</v>
      </c>
      <c r="F4" s="1">
        <v>45</v>
      </c>
      <c r="G4" s="1">
        <v>2.5</v>
      </c>
      <c r="H4" s="1">
        <v>10</v>
      </c>
      <c r="I4" s="1">
        <v>7</v>
      </c>
      <c r="J4" s="1">
        <v>2.5</v>
      </c>
      <c r="K4" s="1">
        <v>5</v>
      </c>
      <c r="L4" s="1">
        <v>72</v>
      </c>
      <c r="M4" s="5">
        <v>108074.66</v>
      </c>
      <c r="N4" s="5">
        <v>928.78713359642302</v>
      </c>
      <c r="O4" s="4">
        <v>5.1021380066078398E-2</v>
      </c>
      <c r="P4" s="4">
        <v>1.22635714315145E-2</v>
      </c>
      <c r="Q4" s="4">
        <v>3.67353936475764</v>
      </c>
      <c r="R4" s="4">
        <v>0.88297714306904396</v>
      </c>
    </row>
    <row r="5" spans="1:18" ht="15" hidden="1">
      <c r="A5" s="1">
        <v>202404</v>
      </c>
      <c r="B5" s="53" t="s">
        <v>48</v>
      </c>
      <c r="C5" s="33" t="s">
        <v>18</v>
      </c>
      <c r="D5" s="33" t="s">
        <v>29</v>
      </c>
      <c r="E5" s="53" t="s">
        <v>340</v>
      </c>
      <c r="F5" s="1">
        <v>44.1</v>
      </c>
      <c r="G5" s="1">
        <v>2.5</v>
      </c>
      <c r="H5" s="1">
        <v>10</v>
      </c>
      <c r="I5" s="1">
        <v>10</v>
      </c>
      <c r="J5" s="1">
        <v>2.5</v>
      </c>
      <c r="K5" s="1">
        <v>5</v>
      </c>
      <c r="L5" s="1">
        <v>74.099999999999994</v>
      </c>
      <c r="M5" s="5">
        <v>180429.67</v>
      </c>
      <c r="N5" s="5">
        <v>3525.2067857174002</v>
      </c>
      <c r="O5" s="4">
        <v>9.1137296519895203E-2</v>
      </c>
      <c r="P5" s="4">
        <v>2.17415945616708E-2</v>
      </c>
      <c r="Q5" s="4">
        <v>6.7532736721242301</v>
      </c>
      <c r="R5" s="4">
        <v>1.61105215701981</v>
      </c>
    </row>
    <row r="6" spans="1:18" ht="15" hidden="1" customHeight="1">
      <c r="A6" s="1">
        <v>202404</v>
      </c>
      <c r="B6" s="53" t="s">
        <v>50</v>
      </c>
      <c r="C6" s="33" t="s">
        <v>18</v>
      </c>
      <c r="D6" s="33" t="s">
        <v>35</v>
      </c>
      <c r="E6" s="53" t="s">
        <v>272</v>
      </c>
      <c r="F6" s="1">
        <v>0</v>
      </c>
      <c r="G6" s="1">
        <v>0</v>
      </c>
      <c r="H6" s="1">
        <v>10</v>
      </c>
      <c r="I6" s="1">
        <v>10</v>
      </c>
      <c r="J6" s="1">
        <v>7.5</v>
      </c>
      <c r="K6" s="1">
        <v>5</v>
      </c>
      <c r="L6" s="1">
        <v>32.5</v>
      </c>
      <c r="M6" s="5">
        <v>99293.59</v>
      </c>
      <c r="N6" s="5">
        <v>0</v>
      </c>
      <c r="O6" s="4">
        <v>2.9086008321755001E-2</v>
      </c>
      <c r="P6" s="4">
        <v>1.07193326213279E-2</v>
      </c>
      <c r="Q6" s="4">
        <v>0.94529527045703798</v>
      </c>
      <c r="R6" s="4">
        <v>0.34837831019315701</v>
      </c>
    </row>
    <row r="7" spans="1:18" ht="15" hidden="1">
      <c r="A7" s="1">
        <v>202404</v>
      </c>
      <c r="B7" s="53" t="s">
        <v>52</v>
      </c>
      <c r="C7" s="33" t="s">
        <v>18</v>
      </c>
      <c r="D7" s="33" t="s">
        <v>29</v>
      </c>
      <c r="E7" s="53" t="s">
        <v>290</v>
      </c>
      <c r="F7" s="1">
        <v>45</v>
      </c>
      <c r="G7" s="1">
        <v>2.5</v>
      </c>
      <c r="H7" s="1">
        <v>10</v>
      </c>
      <c r="I7" s="1">
        <v>10</v>
      </c>
      <c r="J7" s="1">
        <v>2.5</v>
      </c>
      <c r="K7" s="1">
        <v>5</v>
      </c>
      <c r="L7" s="1">
        <v>75</v>
      </c>
      <c r="M7" s="5">
        <v>95782.48</v>
      </c>
      <c r="N7" s="5">
        <v>348.41162071832298</v>
      </c>
      <c r="O7" s="4">
        <v>4.3785992328578001E-2</v>
      </c>
      <c r="P7" s="4">
        <v>1.05639635168577E-2</v>
      </c>
      <c r="Q7" s="4">
        <v>3.28394942464335</v>
      </c>
      <c r="R7" s="4">
        <v>0.79229726376432796</v>
      </c>
    </row>
    <row r="8" spans="1:18" ht="15" hidden="1">
      <c r="A8" s="1">
        <v>202404</v>
      </c>
      <c r="B8" s="53" t="s">
        <v>55</v>
      </c>
      <c r="C8" s="33" t="s">
        <v>18</v>
      </c>
      <c r="D8" s="33" t="s">
        <v>35</v>
      </c>
      <c r="E8" s="53" t="s">
        <v>274</v>
      </c>
      <c r="F8" s="1">
        <v>37.799999999999997</v>
      </c>
      <c r="G8" s="1">
        <v>0</v>
      </c>
      <c r="H8" s="1">
        <v>10</v>
      </c>
      <c r="I8" s="1">
        <v>3</v>
      </c>
      <c r="J8" s="1">
        <v>5</v>
      </c>
      <c r="K8" s="1">
        <v>5</v>
      </c>
      <c r="L8" s="1">
        <v>60.8</v>
      </c>
      <c r="M8" s="5">
        <v>212620.16</v>
      </c>
      <c r="N8" s="5">
        <v>0</v>
      </c>
      <c r="O8" s="4">
        <v>6.2282688571668E-2</v>
      </c>
      <c r="P8" s="4">
        <v>2.29536087580272E-2</v>
      </c>
      <c r="Q8" s="4">
        <v>3.7867874651574098</v>
      </c>
      <c r="R8" s="4">
        <v>1.3955794124880501</v>
      </c>
    </row>
    <row r="9" spans="1:18" ht="15" hidden="1">
      <c r="A9" s="1">
        <v>202404</v>
      </c>
      <c r="B9" s="53" t="s">
        <v>57</v>
      </c>
      <c r="C9" s="33" t="s">
        <v>18</v>
      </c>
      <c r="D9" s="33" t="s">
        <v>35</v>
      </c>
      <c r="E9" s="53" t="s">
        <v>276</v>
      </c>
      <c r="F9" s="1">
        <v>42.3</v>
      </c>
      <c r="G9" s="1">
        <v>20</v>
      </c>
      <c r="H9" s="1">
        <v>10</v>
      </c>
      <c r="I9" s="1">
        <v>10</v>
      </c>
      <c r="J9" s="1">
        <v>2.5</v>
      </c>
      <c r="K9" s="1">
        <v>5</v>
      </c>
      <c r="L9" s="1">
        <v>89.8</v>
      </c>
      <c r="M9" s="5">
        <v>266137.71999999997</v>
      </c>
      <c r="N9" s="5">
        <v>59654.120269426799</v>
      </c>
      <c r="O9" s="4">
        <v>0.157833391340473</v>
      </c>
      <c r="P9" s="4">
        <v>6.7028374541046196E-2</v>
      </c>
      <c r="Q9" s="4">
        <v>14.1734385423745</v>
      </c>
      <c r="R9" s="4">
        <v>6.0191480337859504</v>
      </c>
    </row>
    <row r="10" spans="1:18" ht="15" hidden="1">
      <c r="A10" s="1">
        <v>202404</v>
      </c>
      <c r="B10" s="53" t="s">
        <v>59</v>
      </c>
      <c r="C10" s="33" t="s">
        <v>18</v>
      </c>
      <c r="D10" s="33" t="s">
        <v>35</v>
      </c>
      <c r="E10" s="53" t="s">
        <v>278</v>
      </c>
      <c r="F10" s="1">
        <v>45</v>
      </c>
      <c r="G10" s="1">
        <v>20</v>
      </c>
      <c r="H10" s="1">
        <v>10</v>
      </c>
      <c r="I10" s="1">
        <v>10</v>
      </c>
      <c r="J10" s="1">
        <v>5</v>
      </c>
      <c r="K10" s="1">
        <v>5</v>
      </c>
      <c r="L10" s="1">
        <v>95</v>
      </c>
      <c r="M10" s="5">
        <v>247056.02</v>
      </c>
      <c r="N10" s="5">
        <v>54805.676682581099</v>
      </c>
      <c r="O10" s="4">
        <v>0.14575198130155401</v>
      </c>
      <c r="P10" s="4">
        <v>6.1855749281211903E-2</v>
      </c>
      <c r="Q10" s="4">
        <v>13.846438223647599</v>
      </c>
      <c r="R10" s="4">
        <v>5.87629618171513</v>
      </c>
    </row>
    <row r="11" spans="1:18" ht="15" hidden="1">
      <c r="A11" s="1">
        <v>202404</v>
      </c>
      <c r="B11" s="53" t="s">
        <v>63</v>
      </c>
      <c r="C11" s="33" t="s">
        <v>18</v>
      </c>
      <c r="D11" s="33" t="s">
        <v>35</v>
      </c>
      <c r="E11" s="53" t="s">
        <v>300</v>
      </c>
      <c r="F11" s="1">
        <v>37.35</v>
      </c>
      <c r="G11" s="1">
        <v>0</v>
      </c>
      <c r="H11" s="1">
        <v>10</v>
      </c>
      <c r="I11" s="1">
        <v>10</v>
      </c>
      <c r="J11" s="1">
        <v>2.5</v>
      </c>
      <c r="K11" s="1">
        <v>5</v>
      </c>
      <c r="L11" s="1">
        <v>64.849999999999994</v>
      </c>
      <c r="M11" s="5">
        <v>147074.04999999999</v>
      </c>
      <c r="N11" s="5">
        <v>0</v>
      </c>
      <c r="O11" s="4">
        <v>4.3082308155181201E-2</v>
      </c>
      <c r="P11" s="4">
        <v>1.5877516986905399E-2</v>
      </c>
      <c r="Q11" s="4">
        <v>2.7938876838634998</v>
      </c>
      <c r="R11" s="4">
        <v>1.0296569766008199</v>
      </c>
    </row>
    <row r="12" spans="1:18" ht="15" hidden="1">
      <c r="A12" s="1">
        <v>202404</v>
      </c>
      <c r="B12" s="53" t="s">
        <v>65</v>
      </c>
      <c r="C12" s="33" t="s">
        <v>18</v>
      </c>
      <c r="D12" s="33" t="s">
        <v>35</v>
      </c>
      <c r="E12" s="53" t="s">
        <v>368</v>
      </c>
      <c r="F12" s="1">
        <v>0</v>
      </c>
      <c r="G12" s="1">
        <v>5</v>
      </c>
      <c r="H12" s="1">
        <v>10</v>
      </c>
      <c r="I12" s="1">
        <v>10</v>
      </c>
      <c r="J12" s="1">
        <v>2.5</v>
      </c>
      <c r="K12" s="1">
        <v>5</v>
      </c>
      <c r="L12" s="1">
        <v>32.5</v>
      </c>
      <c r="M12" s="5">
        <v>163864.91</v>
      </c>
      <c r="N12" s="5">
        <v>12266.966514772001</v>
      </c>
      <c r="O12" s="4">
        <v>6.4425689382651294E-2</v>
      </c>
      <c r="P12" s="4">
        <v>2.5565434920433699E-2</v>
      </c>
      <c r="Q12" s="4">
        <v>2.0938349049361702</v>
      </c>
      <c r="R12" s="4">
        <v>0.83087663491409502</v>
      </c>
    </row>
    <row r="13" spans="1:18" ht="15" hidden="1">
      <c r="A13" s="1">
        <v>202404</v>
      </c>
      <c r="B13" s="53" t="s">
        <v>67</v>
      </c>
      <c r="C13" s="33" t="s">
        <v>18</v>
      </c>
      <c r="D13" s="33" t="s">
        <v>35</v>
      </c>
      <c r="E13" s="53" t="s">
        <v>288</v>
      </c>
      <c r="F13" s="1">
        <v>0</v>
      </c>
      <c r="G13" s="1">
        <v>10</v>
      </c>
      <c r="H13" s="1">
        <v>10</v>
      </c>
      <c r="I13" s="1">
        <v>7</v>
      </c>
      <c r="J13" s="1">
        <v>2.5</v>
      </c>
      <c r="K13" s="1">
        <v>5</v>
      </c>
      <c r="L13" s="1">
        <v>34.5</v>
      </c>
      <c r="M13" s="5">
        <v>257082.93</v>
      </c>
      <c r="N13" s="5">
        <v>35864.788562104099</v>
      </c>
      <c r="O13" s="4">
        <v>0.123328270289736</v>
      </c>
      <c r="P13" s="4">
        <v>5.07783914915741E-2</v>
      </c>
      <c r="Q13" s="4">
        <v>4.2548253249958901</v>
      </c>
      <c r="R13" s="4">
        <v>1.7518545064593101</v>
      </c>
    </row>
    <row r="14" spans="1:18" ht="15" hidden="1">
      <c r="A14" s="1">
        <v>202404</v>
      </c>
      <c r="B14" s="53" t="s">
        <v>69</v>
      </c>
      <c r="C14" s="33" t="s">
        <v>18</v>
      </c>
      <c r="D14" s="33" t="s">
        <v>37</v>
      </c>
      <c r="E14" s="53" t="s">
        <v>258</v>
      </c>
      <c r="F14" s="1">
        <v>36.9</v>
      </c>
      <c r="G14" s="1">
        <v>2.5</v>
      </c>
      <c r="H14" s="1">
        <v>10</v>
      </c>
      <c r="I14" s="1">
        <v>7</v>
      </c>
      <c r="J14" s="1">
        <v>2.5</v>
      </c>
      <c r="K14" s="1">
        <v>5</v>
      </c>
      <c r="L14" s="1">
        <v>63.9</v>
      </c>
      <c r="M14" s="5">
        <v>140540.43</v>
      </c>
      <c r="N14" s="5">
        <v>2380.58668286171</v>
      </c>
      <c r="O14" s="4">
        <v>0.115747072134592</v>
      </c>
      <c r="P14" s="4">
        <v>1.6700481918159701E-2</v>
      </c>
      <c r="Q14" s="4">
        <v>7.3962379094004298</v>
      </c>
      <c r="R14" s="4">
        <v>1.0671607945704</v>
      </c>
    </row>
    <row r="15" spans="1:18" ht="15" hidden="1">
      <c r="A15" s="1">
        <v>202404</v>
      </c>
      <c r="B15" s="53" t="s">
        <v>71</v>
      </c>
      <c r="C15" s="33" t="s">
        <v>18</v>
      </c>
      <c r="D15" s="33" t="s">
        <v>35</v>
      </c>
      <c r="E15" s="53" t="s">
        <v>260</v>
      </c>
      <c r="F15" s="1">
        <v>39.15</v>
      </c>
      <c r="G15" s="1">
        <v>0</v>
      </c>
      <c r="H15" s="1">
        <v>10</v>
      </c>
      <c r="I15" s="1">
        <v>10</v>
      </c>
      <c r="J15" s="1">
        <v>5</v>
      </c>
      <c r="K15" s="1">
        <v>5</v>
      </c>
      <c r="L15" s="1">
        <v>69.150000000000006</v>
      </c>
      <c r="M15" s="5">
        <v>108969.39</v>
      </c>
      <c r="N15" s="5">
        <v>0</v>
      </c>
      <c r="O15" s="4">
        <v>3.1920334276931403E-2</v>
      </c>
      <c r="P15" s="4">
        <v>1.176389268384E-2</v>
      </c>
      <c r="Q15" s="4">
        <v>2.2072911152498098</v>
      </c>
      <c r="R15" s="4">
        <v>0.81347317908753602</v>
      </c>
    </row>
    <row r="16" spans="1:18" ht="15" hidden="1">
      <c r="A16" s="1">
        <v>202404</v>
      </c>
      <c r="B16" s="53" t="s">
        <v>73</v>
      </c>
      <c r="C16" s="33" t="s">
        <v>18</v>
      </c>
      <c r="D16" s="33" t="s">
        <v>37</v>
      </c>
      <c r="E16" s="53" t="s">
        <v>262</v>
      </c>
      <c r="F16" s="1">
        <v>40.049999999999997</v>
      </c>
      <c r="G16" s="1">
        <v>5</v>
      </c>
      <c r="H16" s="1">
        <v>10</v>
      </c>
      <c r="I16" s="1">
        <v>10</v>
      </c>
      <c r="J16" s="1">
        <v>5</v>
      </c>
      <c r="K16" s="1">
        <v>5</v>
      </c>
      <c r="L16" s="1">
        <v>75.05</v>
      </c>
      <c r="M16" s="5">
        <v>140532.89000000001</v>
      </c>
      <c r="N16" s="5">
        <v>11573.5290465776</v>
      </c>
      <c r="O16" s="4">
        <v>0.15435277173112399</v>
      </c>
      <c r="P16" s="4">
        <v>2.2601426311070798E-2</v>
      </c>
      <c r="Q16" s="4">
        <v>11.584175518420899</v>
      </c>
      <c r="R16" s="4">
        <v>1.6962370446458599</v>
      </c>
    </row>
    <row r="17" spans="1:18" ht="15" hidden="1">
      <c r="A17" s="1">
        <v>202404</v>
      </c>
      <c r="B17" s="53" t="s">
        <v>77</v>
      </c>
      <c r="C17" s="33" t="s">
        <v>18</v>
      </c>
      <c r="D17" s="33" t="s">
        <v>35</v>
      </c>
      <c r="E17" s="53" t="s">
        <v>264</v>
      </c>
      <c r="F17" s="1">
        <v>0</v>
      </c>
      <c r="G17" s="1">
        <v>5</v>
      </c>
      <c r="H17" s="1">
        <v>10</v>
      </c>
      <c r="I17" s="1">
        <v>10</v>
      </c>
      <c r="J17" s="1">
        <v>5</v>
      </c>
      <c r="K17" s="1">
        <v>5</v>
      </c>
      <c r="L17" s="1">
        <v>35</v>
      </c>
      <c r="M17" s="5">
        <v>143483.54999999999</v>
      </c>
      <c r="N17" s="5">
        <v>8698.7197958092402</v>
      </c>
      <c r="O17" s="4">
        <v>5.3677689363655599E-2</v>
      </c>
      <c r="P17" s="4">
        <v>2.1074374631368901E-2</v>
      </c>
      <c r="Q17" s="4">
        <v>1.87871912772795</v>
      </c>
      <c r="R17" s="4">
        <v>0.73760311209791196</v>
      </c>
    </row>
    <row r="18" spans="1:18" ht="15" hidden="1">
      <c r="A18" s="1">
        <v>202404</v>
      </c>
      <c r="B18" s="53" t="s">
        <v>79</v>
      </c>
      <c r="C18" s="33" t="s">
        <v>18</v>
      </c>
      <c r="D18" s="33" t="s">
        <v>37</v>
      </c>
      <c r="E18" s="53" t="s">
        <v>266</v>
      </c>
      <c r="F18" s="1">
        <v>0</v>
      </c>
      <c r="G18" s="1">
        <v>10</v>
      </c>
      <c r="H18" s="1">
        <v>10</v>
      </c>
      <c r="I18" s="1">
        <v>10</v>
      </c>
      <c r="J18" s="1">
        <v>7.5</v>
      </c>
      <c r="K18" s="1">
        <v>5</v>
      </c>
      <c r="L18" s="1">
        <v>42.5</v>
      </c>
      <c r="M18" s="5">
        <v>111422</v>
      </c>
      <c r="N18" s="5">
        <v>16229.273526749799</v>
      </c>
      <c r="O18" s="4">
        <v>0.152003193003451</v>
      </c>
      <c r="P18" s="4">
        <v>2.2447664816926598E-2</v>
      </c>
      <c r="Q18" s="4">
        <v>6.4601357026466699</v>
      </c>
      <c r="R18" s="4">
        <v>0.95402575471938</v>
      </c>
    </row>
    <row r="19" spans="1:18" ht="15" hidden="1">
      <c r="A19" s="1">
        <v>202404</v>
      </c>
      <c r="B19" s="53" t="s">
        <v>81</v>
      </c>
      <c r="C19" s="33" t="s">
        <v>18</v>
      </c>
      <c r="D19" s="33" t="s">
        <v>37</v>
      </c>
      <c r="E19" s="53" t="s">
        <v>268</v>
      </c>
      <c r="F19" s="1">
        <v>0</v>
      </c>
      <c r="G19" s="1">
        <v>0</v>
      </c>
      <c r="H19" s="1">
        <v>10</v>
      </c>
      <c r="I19" s="1">
        <v>10</v>
      </c>
      <c r="J19" s="1">
        <v>2.5</v>
      </c>
      <c r="K19" s="1">
        <v>5</v>
      </c>
      <c r="L19" s="1">
        <v>27.5</v>
      </c>
      <c r="M19" s="5">
        <v>193145.13</v>
      </c>
      <c r="N19" s="5">
        <v>0</v>
      </c>
      <c r="O19" s="4">
        <v>0.14533026462201401</v>
      </c>
      <c r="P19" s="4">
        <v>2.0851163631606301E-2</v>
      </c>
      <c r="Q19" s="4">
        <v>3.9965822771053898</v>
      </c>
      <c r="R19" s="4">
        <v>0.57340699986917298</v>
      </c>
    </row>
    <row r="20" spans="1:18" ht="15" hidden="1">
      <c r="A20" s="1">
        <v>202404</v>
      </c>
      <c r="B20" s="53" t="s">
        <v>83</v>
      </c>
      <c r="C20" s="33" t="s">
        <v>18</v>
      </c>
      <c r="D20" s="33" t="s">
        <v>35</v>
      </c>
      <c r="E20" s="53" t="s">
        <v>320</v>
      </c>
      <c r="F20" s="1">
        <v>39.15</v>
      </c>
      <c r="G20" s="1">
        <v>5</v>
      </c>
      <c r="H20" s="1">
        <v>10</v>
      </c>
      <c r="I20" s="1">
        <v>7</v>
      </c>
      <c r="J20" s="1">
        <v>7.5</v>
      </c>
      <c r="K20" s="1">
        <v>5</v>
      </c>
      <c r="L20" s="1">
        <v>73.650000000000006</v>
      </c>
      <c r="M20" s="5">
        <v>154351.12</v>
      </c>
      <c r="N20" s="5">
        <v>11897.191454764599</v>
      </c>
      <c r="O20" s="4">
        <v>6.1143710885395101E-2</v>
      </c>
      <c r="P20" s="4">
        <v>2.4300973660301099E-2</v>
      </c>
      <c r="Q20" s="4">
        <v>4.5032343067093503</v>
      </c>
      <c r="R20" s="4">
        <v>1.78976671008118</v>
      </c>
    </row>
    <row r="21" spans="1:18" ht="15" hidden="1">
      <c r="A21" s="1">
        <v>202404</v>
      </c>
      <c r="B21" s="53" t="s">
        <v>85</v>
      </c>
      <c r="C21" s="33" t="s">
        <v>18</v>
      </c>
      <c r="D21" s="33" t="s">
        <v>35</v>
      </c>
      <c r="E21" s="53" t="s">
        <v>330</v>
      </c>
      <c r="F21" s="1">
        <v>0</v>
      </c>
      <c r="G21" s="1">
        <v>0</v>
      </c>
      <c r="H21" s="1">
        <v>10</v>
      </c>
      <c r="I21" s="1">
        <v>10</v>
      </c>
      <c r="J21" s="1">
        <v>2.5</v>
      </c>
      <c r="K21" s="1">
        <v>5</v>
      </c>
      <c r="L21" s="1">
        <v>27.5</v>
      </c>
      <c r="M21" s="5">
        <v>25138.639999999999</v>
      </c>
      <c r="N21" s="5">
        <v>0</v>
      </c>
      <c r="O21" s="4">
        <v>7.3638458659577499E-3</v>
      </c>
      <c r="P21" s="4">
        <v>2.7138654550391398E-3</v>
      </c>
      <c r="Q21" s="4">
        <v>0.20250576131383799</v>
      </c>
      <c r="R21" s="4">
        <v>7.4631300013576304E-2</v>
      </c>
    </row>
    <row r="22" spans="1:18" ht="15" hidden="1">
      <c r="A22" s="1">
        <v>202404</v>
      </c>
      <c r="B22" s="53" t="s">
        <v>87</v>
      </c>
      <c r="C22" s="33" t="s">
        <v>18</v>
      </c>
      <c r="D22" s="33" t="s">
        <v>35</v>
      </c>
      <c r="E22" s="53" t="s">
        <v>338</v>
      </c>
      <c r="F22" s="1">
        <v>41.4</v>
      </c>
      <c r="G22" s="1">
        <v>10</v>
      </c>
      <c r="H22" s="1">
        <v>10</v>
      </c>
      <c r="I22" s="1">
        <v>10</v>
      </c>
      <c r="J22" s="1">
        <v>2.5</v>
      </c>
      <c r="K22" s="1">
        <v>5</v>
      </c>
      <c r="L22" s="1">
        <v>78.900000000000006</v>
      </c>
      <c r="M22" s="5">
        <v>318083.36</v>
      </c>
      <c r="N22" s="5">
        <v>39404.933549264701</v>
      </c>
      <c r="O22" s="4">
        <v>0.14593716192110101</v>
      </c>
      <c r="P22" s="4">
        <v>5.9636480599475697E-2</v>
      </c>
      <c r="Q22" s="4">
        <v>11.5144420755749</v>
      </c>
      <c r="R22" s="4">
        <v>4.7053183192986303</v>
      </c>
    </row>
    <row r="23" spans="1:18" ht="15" hidden="1">
      <c r="A23" s="1">
        <v>202404</v>
      </c>
      <c r="B23" s="53" t="s">
        <v>89</v>
      </c>
      <c r="C23" s="33" t="s">
        <v>18</v>
      </c>
      <c r="D23" s="33" t="s">
        <v>35</v>
      </c>
      <c r="E23" s="53" t="s">
        <v>360</v>
      </c>
      <c r="F23" s="1">
        <v>0</v>
      </c>
      <c r="G23" s="1">
        <v>0</v>
      </c>
      <c r="H23" s="1">
        <v>10</v>
      </c>
      <c r="I23" s="1">
        <v>7</v>
      </c>
      <c r="J23" s="1">
        <v>0</v>
      </c>
      <c r="K23" s="1">
        <v>5</v>
      </c>
      <c r="L23" s="1">
        <v>22</v>
      </c>
      <c r="M23" s="5">
        <v>98243</v>
      </c>
      <c r="N23" s="5">
        <v>0</v>
      </c>
      <c r="O23" s="4">
        <v>2.8778259659603199E-2</v>
      </c>
      <c r="P23" s="4">
        <v>1.06059151926838E-2</v>
      </c>
      <c r="Q23" s="4">
        <v>0.63312171251127003</v>
      </c>
      <c r="R23" s="4">
        <v>0.233330134239044</v>
      </c>
    </row>
    <row r="24" spans="1:18" ht="15" hidden="1">
      <c r="A24" s="1">
        <v>202404</v>
      </c>
      <c r="B24" s="53" t="s">
        <v>91</v>
      </c>
      <c r="C24" s="33" t="s">
        <v>18</v>
      </c>
      <c r="D24" s="33" t="s">
        <v>35</v>
      </c>
      <c r="E24" s="53" t="s">
        <v>362</v>
      </c>
      <c r="F24" s="1">
        <v>0</v>
      </c>
      <c r="G24" s="1">
        <v>2.5</v>
      </c>
      <c r="H24" s="1">
        <v>10</v>
      </c>
      <c r="I24" s="1">
        <v>10</v>
      </c>
      <c r="J24" s="1">
        <v>2.5</v>
      </c>
      <c r="K24" s="1">
        <v>5</v>
      </c>
      <c r="L24" s="1">
        <v>30</v>
      </c>
      <c r="M24" s="5">
        <v>148256.14000000001</v>
      </c>
      <c r="N24" s="5">
        <v>1463.89691595059</v>
      </c>
      <c r="O24" s="4">
        <v>4.5388660664337797E-2</v>
      </c>
      <c r="P24" s="4">
        <v>1.6944934826627501E-2</v>
      </c>
      <c r="Q24" s="4">
        <v>1.36165981993013</v>
      </c>
      <c r="R24" s="4">
        <v>0.50834804479882501</v>
      </c>
    </row>
    <row r="25" spans="1:18" ht="15" hidden="1">
      <c r="A25" s="1">
        <v>202404</v>
      </c>
      <c r="B25" s="53" t="s">
        <v>93</v>
      </c>
      <c r="C25" s="33" t="s">
        <v>18</v>
      </c>
      <c r="D25" s="33" t="s">
        <v>37</v>
      </c>
      <c r="E25" s="53" t="s">
        <v>366</v>
      </c>
      <c r="F25" s="1">
        <v>0</v>
      </c>
      <c r="G25" s="1">
        <v>15</v>
      </c>
      <c r="H25" s="1">
        <v>10</v>
      </c>
      <c r="I25" s="1">
        <v>7</v>
      </c>
      <c r="J25" s="1">
        <v>5</v>
      </c>
      <c r="K25" s="1">
        <v>5</v>
      </c>
      <c r="L25" s="1">
        <v>42</v>
      </c>
      <c r="M25" s="5">
        <v>227486.73</v>
      </c>
      <c r="N25" s="5">
        <v>40936.835535678998</v>
      </c>
      <c r="O25" s="4">
        <v>0.34310951299174203</v>
      </c>
      <c r="P25" s="4">
        <v>5.0839499092759401E-2</v>
      </c>
      <c r="Q25" s="4">
        <v>14.4105995456532</v>
      </c>
      <c r="R25" s="4">
        <v>2.1352589618958899</v>
      </c>
    </row>
    <row r="26" spans="1:18" ht="15" hidden="1">
      <c r="A26" s="1">
        <v>202404</v>
      </c>
      <c r="B26" s="53" t="s">
        <v>95</v>
      </c>
      <c r="C26" s="33" t="s">
        <v>18</v>
      </c>
      <c r="D26" s="33" t="s">
        <v>37</v>
      </c>
      <c r="E26" s="53" t="s">
        <v>364</v>
      </c>
      <c r="F26" s="1">
        <v>0</v>
      </c>
      <c r="G26" s="1">
        <v>2.5</v>
      </c>
      <c r="H26" s="1">
        <v>10</v>
      </c>
      <c r="I26" s="1">
        <v>10</v>
      </c>
      <c r="J26" s="1">
        <v>5</v>
      </c>
      <c r="K26" s="1">
        <v>5</v>
      </c>
      <c r="L26" s="1">
        <v>32.5</v>
      </c>
      <c r="M26" s="5">
        <v>117178.64</v>
      </c>
      <c r="N26" s="5">
        <v>306.46881820180698</v>
      </c>
      <c r="O26" s="4">
        <v>8.9457185517077001E-2</v>
      </c>
      <c r="P26" s="4">
        <v>1.28468792594481E-2</v>
      </c>
      <c r="Q26" s="4">
        <v>2.9073585293050002</v>
      </c>
      <c r="R26" s="4">
        <v>0.41752357593206302</v>
      </c>
    </row>
    <row r="27" spans="1:18" ht="15" hidden="1">
      <c r="A27" s="1">
        <v>202404</v>
      </c>
      <c r="B27" s="53" t="s">
        <v>99</v>
      </c>
      <c r="C27" s="33" t="s">
        <v>18</v>
      </c>
      <c r="D27" s="33" t="s">
        <v>29</v>
      </c>
      <c r="E27" s="53" t="s">
        <v>336</v>
      </c>
      <c r="F27" s="1">
        <v>43.2</v>
      </c>
      <c r="G27" s="1">
        <v>2.5</v>
      </c>
      <c r="H27" s="1">
        <v>10</v>
      </c>
      <c r="I27" s="1">
        <v>10</v>
      </c>
      <c r="J27" s="1">
        <v>5</v>
      </c>
      <c r="K27" s="1">
        <v>5</v>
      </c>
      <c r="L27" s="1">
        <v>75.7</v>
      </c>
      <c r="M27" s="5">
        <v>155955.01999999999</v>
      </c>
      <c r="N27" s="5">
        <v>3510.5424363245002</v>
      </c>
      <c r="O27" s="4">
        <v>8.0173317398847796E-2</v>
      </c>
      <c r="P27" s="4">
        <v>1.9089996433883299E-2</v>
      </c>
      <c r="Q27" s="4">
        <v>6.0691201270927797</v>
      </c>
      <c r="R27" s="4">
        <v>1.44511273004497</v>
      </c>
    </row>
    <row r="28" spans="1:18" ht="15" hidden="1">
      <c r="A28" s="1">
        <v>202404</v>
      </c>
      <c r="B28" s="53" t="s">
        <v>101</v>
      </c>
      <c r="C28" s="33" t="s">
        <v>18</v>
      </c>
      <c r="D28" s="33" t="s">
        <v>29</v>
      </c>
      <c r="E28" s="53" t="s">
        <v>358</v>
      </c>
      <c r="F28" s="1">
        <v>0</v>
      </c>
      <c r="G28" s="1">
        <v>0</v>
      </c>
      <c r="H28" s="1">
        <v>10</v>
      </c>
      <c r="I28" s="1">
        <v>7</v>
      </c>
      <c r="J28" s="1">
        <v>2.5</v>
      </c>
      <c r="K28" s="1">
        <v>5</v>
      </c>
      <c r="L28" s="1">
        <v>24.5</v>
      </c>
      <c r="M28" s="5">
        <v>91882.74</v>
      </c>
      <c r="N28" s="5">
        <v>0</v>
      </c>
      <c r="O28" s="4">
        <v>4.09948748182698E-2</v>
      </c>
      <c r="P28" s="4">
        <v>9.9192873600299197E-3</v>
      </c>
      <c r="Q28" s="4">
        <v>1.0043744330476101</v>
      </c>
      <c r="R28" s="4">
        <v>0.243022540320733</v>
      </c>
    </row>
    <row r="29" spans="1:18" ht="15" hidden="1">
      <c r="A29" s="1">
        <v>202404</v>
      </c>
      <c r="B29" s="53" t="s">
        <v>103</v>
      </c>
      <c r="C29" s="33" t="s">
        <v>18</v>
      </c>
      <c r="D29" s="33" t="s">
        <v>29</v>
      </c>
      <c r="E29" s="53" t="s">
        <v>282</v>
      </c>
      <c r="F29" s="1">
        <v>45</v>
      </c>
      <c r="G29" s="1">
        <v>10</v>
      </c>
      <c r="H29" s="1">
        <v>10</v>
      </c>
      <c r="I29" s="1">
        <v>10</v>
      </c>
      <c r="J29" s="1">
        <v>5</v>
      </c>
      <c r="K29" s="1">
        <v>5</v>
      </c>
      <c r="L29" s="1">
        <v>85</v>
      </c>
      <c r="M29" s="5">
        <v>281469.46000000002</v>
      </c>
      <c r="N29" s="5">
        <v>35381.379134445102</v>
      </c>
      <c r="O29" s="4">
        <v>0.23233069255626301</v>
      </c>
      <c r="P29" s="4">
        <v>5.3100719170480898E-2</v>
      </c>
      <c r="Q29" s="4">
        <v>19.748108867282401</v>
      </c>
      <c r="R29" s="4">
        <v>4.5135611294908804</v>
      </c>
    </row>
    <row r="30" spans="1:18" ht="15" hidden="1">
      <c r="A30" s="1">
        <v>202404</v>
      </c>
      <c r="B30" s="53" t="s">
        <v>105</v>
      </c>
      <c r="C30" s="33" t="s">
        <v>18</v>
      </c>
      <c r="D30" s="33" t="s">
        <v>29</v>
      </c>
      <c r="E30" s="53" t="s">
        <v>316</v>
      </c>
      <c r="F30" s="1">
        <v>45</v>
      </c>
      <c r="G30" s="1">
        <v>2.5</v>
      </c>
      <c r="H30" s="1">
        <v>10</v>
      </c>
      <c r="I30" s="1">
        <v>10</v>
      </c>
      <c r="J30" s="1">
        <v>2.5</v>
      </c>
      <c r="K30" s="1">
        <v>5</v>
      </c>
      <c r="L30" s="1">
        <v>75</v>
      </c>
      <c r="M30" s="5">
        <v>197242.04</v>
      </c>
      <c r="N30" s="5">
        <v>4385.1844219700997</v>
      </c>
      <c r="O30" s="4">
        <v>0.101233020421845</v>
      </c>
      <c r="P30" s="4">
        <v>2.4108685025410501E-2</v>
      </c>
      <c r="Q30" s="4">
        <v>7.5924765316383702</v>
      </c>
      <c r="R30" s="4">
        <v>1.80815137690579</v>
      </c>
    </row>
    <row r="31" spans="1:18" ht="15" hidden="1">
      <c r="A31" s="1">
        <v>202404</v>
      </c>
      <c r="B31" s="53" t="s">
        <v>107</v>
      </c>
      <c r="C31" s="33" t="s">
        <v>17</v>
      </c>
      <c r="D31" s="33" t="s">
        <v>33</v>
      </c>
      <c r="E31" s="53" t="s">
        <v>222</v>
      </c>
      <c r="F31" s="1">
        <v>45</v>
      </c>
      <c r="G31" s="1">
        <v>0</v>
      </c>
      <c r="H31" s="1">
        <v>10</v>
      </c>
      <c r="I31" s="1">
        <v>10</v>
      </c>
      <c r="J31" s="1">
        <v>5</v>
      </c>
      <c r="K31" s="1">
        <v>5</v>
      </c>
      <c r="L31" s="1">
        <v>75</v>
      </c>
      <c r="M31" s="5">
        <v>100276.5</v>
      </c>
      <c r="N31" s="5">
        <v>0</v>
      </c>
      <c r="O31" s="4">
        <v>5.5746455293639703E-2</v>
      </c>
      <c r="P31" s="4">
        <v>9.0218438021848601E-3</v>
      </c>
      <c r="Q31" s="4">
        <v>4.18098414702298</v>
      </c>
      <c r="R31" s="4">
        <v>0.67663828516386404</v>
      </c>
    </row>
    <row r="32" spans="1:18" ht="15" hidden="1">
      <c r="A32" s="1">
        <v>202404</v>
      </c>
      <c r="B32" s="53" t="s">
        <v>109</v>
      </c>
      <c r="C32" s="33" t="s">
        <v>17</v>
      </c>
      <c r="D32" s="33" t="s">
        <v>32</v>
      </c>
      <c r="E32" s="53" t="s">
        <v>172</v>
      </c>
      <c r="F32" s="1">
        <v>0</v>
      </c>
      <c r="G32" s="1">
        <v>0</v>
      </c>
      <c r="H32" s="1">
        <v>10</v>
      </c>
      <c r="I32" s="1">
        <v>7</v>
      </c>
      <c r="J32" s="1">
        <v>2.5</v>
      </c>
      <c r="K32" s="1">
        <v>5</v>
      </c>
      <c r="L32" s="1">
        <v>24.5</v>
      </c>
      <c r="M32" s="5">
        <v>56212.83</v>
      </c>
      <c r="N32" s="5">
        <v>0</v>
      </c>
      <c r="O32" s="4">
        <v>2.28679307061091E-2</v>
      </c>
      <c r="P32" s="4">
        <v>5.0574498704957904E-3</v>
      </c>
      <c r="Q32" s="4">
        <v>0.56026430229967294</v>
      </c>
      <c r="R32" s="4">
        <v>0.123907521827147</v>
      </c>
    </row>
    <row r="33" spans="1:18" ht="15" hidden="1">
      <c r="A33" s="1">
        <v>202404</v>
      </c>
      <c r="B33" s="53" t="s">
        <v>111</v>
      </c>
      <c r="C33" s="33" t="s">
        <v>17</v>
      </c>
      <c r="D33" s="33" t="s">
        <v>31</v>
      </c>
      <c r="E33" s="53" t="s">
        <v>444</v>
      </c>
      <c r="F33" s="1">
        <v>42.75</v>
      </c>
      <c r="G33" s="1">
        <v>15</v>
      </c>
      <c r="H33" s="1">
        <v>10</v>
      </c>
      <c r="I33" s="1">
        <v>7</v>
      </c>
      <c r="J33" s="1">
        <v>2.5</v>
      </c>
      <c r="K33" s="1">
        <v>5</v>
      </c>
      <c r="L33" s="1">
        <v>82.25</v>
      </c>
      <c r="M33" s="5">
        <v>380355.62</v>
      </c>
      <c r="N33" s="5">
        <v>57117.4768930563</v>
      </c>
      <c r="O33" s="4">
        <v>0.26634485369718103</v>
      </c>
      <c r="P33" s="4">
        <v>6.7825342905054903E-2</v>
      </c>
      <c r="Q33" s="4">
        <v>21.9068642165931</v>
      </c>
      <c r="R33" s="4">
        <v>5.5786344539407704</v>
      </c>
    </row>
    <row r="34" spans="1:18" ht="15" hidden="1">
      <c r="A34" s="1">
        <v>202404</v>
      </c>
      <c r="B34" s="53" t="s">
        <v>113</v>
      </c>
      <c r="C34" s="33" t="s">
        <v>17</v>
      </c>
      <c r="D34" s="33" t="s">
        <v>32</v>
      </c>
      <c r="E34" s="53" t="s">
        <v>176</v>
      </c>
      <c r="F34" s="1">
        <v>43.2</v>
      </c>
      <c r="G34" s="1">
        <v>10</v>
      </c>
      <c r="H34" s="1">
        <v>10</v>
      </c>
      <c r="I34" s="1">
        <v>7</v>
      </c>
      <c r="J34" s="1">
        <v>5</v>
      </c>
      <c r="K34" s="1">
        <v>5</v>
      </c>
      <c r="L34" s="1">
        <v>80.2</v>
      </c>
      <c r="M34" s="5">
        <v>335297.25</v>
      </c>
      <c r="N34" s="5">
        <v>37355.8218338554</v>
      </c>
      <c r="O34" s="4">
        <v>0.20758441966584601</v>
      </c>
      <c r="P34" s="4">
        <v>5.2144753837277701E-2</v>
      </c>
      <c r="Q34" s="4">
        <v>16.648270457200901</v>
      </c>
      <c r="R34" s="4">
        <v>4.1820092577496704</v>
      </c>
    </row>
    <row r="35" spans="1:18" ht="15" hidden="1">
      <c r="A35" s="1">
        <v>202404</v>
      </c>
      <c r="B35" s="53" t="s">
        <v>115</v>
      </c>
      <c r="C35" s="33" t="s">
        <v>17</v>
      </c>
      <c r="D35" s="33" t="s">
        <v>32</v>
      </c>
      <c r="E35" s="53" t="s">
        <v>158</v>
      </c>
      <c r="F35" s="1">
        <v>41.4</v>
      </c>
      <c r="G35" s="1">
        <v>10</v>
      </c>
      <c r="H35" s="1">
        <v>10</v>
      </c>
      <c r="I35" s="1">
        <v>10</v>
      </c>
      <c r="J35" s="1">
        <v>5</v>
      </c>
      <c r="K35" s="1">
        <v>5</v>
      </c>
      <c r="L35" s="1">
        <v>81.400000000000006</v>
      </c>
      <c r="M35" s="5">
        <v>379196.79</v>
      </c>
      <c r="N35" s="5">
        <v>44167.536724504098</v>
      </c>
      <c r="O35" s="4">
        <v>0.23842303183996399</v>
      </c>
      <c r="P35" s="4">
        <v>6.0102030252844399E-2</v>
      </c>
      <c r="Q35" s="4">
        <v>19.407634791773098</v>
      </c>
      <c r="R35" s="4">
        <v>4.8923052625815302</v>
      </c>
    </row>
    <row r="36" spans="1:18" ht="15" hidden="1">
      <c r="A36" s="1">
        <v>202404</v>
      </c>
      <c r="B36" s="53" t="s">
        <v>117</v>
      </c>
      <c r="C36" s="33" t="s">
        <v>17</v>
      </c>
      <c r="D36" s="33" t="s">
        <v>31</v>
      </c>
      <c r="E36" s="53" t="s">
        <v>162</v>
      </c>
      <c r="F36" s="1">
        <v>45</v>
      </c>
      <c r="G36" s="1">
        <v>2.5</v>
      </c>
      <c r="H36" s="1">
        <v>10</v>
      </c>
      <c r="I36" s="1">
        <v>7</v>
      </c>
      <c r="J36" s="1">
        <v>5</v>
      </c>
      <c r="K36" s="1">
        <v>5</v>
      </c>
      <c r="L36" s="1">
        <v>74.5</v>
      </c>
      <c r="M36" s="5">
        <v>231078.71</v>
      </c>
      <c r="N36" s="5">
        <v>10181.2592997309</v>
      </c>
      <c r="O36" s="4">
        <v>9.9950767270213695E-2</v>
      </c>
      <c r="P36" s="4">
        <v>2.6780184875201899E-2</v>
      </c>
      <c r="Q36" s="4">
        <v>7.4463321616309202</v>
      </c>
      <c r="R36" s="4">
        <v>1.99512377320254</v>
      </c>
    </row>
    <row r="37" spans="1:18" ht="15" hidden="1">
      <c r="A37" s="1">
        <v>202404</v>
      </c>
      <c r="B37" s="53" t="s">
        <v>119</v>
      </c>
      <c r="C37" s="33" t="s">
        <v>17</v>
      </c>
      <c r="D37" s="33" t="s">
        <v>32</v>
      </c>
      <c r="E37" s="53" t="s">
        <v>170</v>
      </c>
      <c r="F37" s="1">
        <v>0</v>
      </c>
      <c r="G37" s="1">
        <v>10</v>
      </c>
      <c r="H37" s="1">
        <v>10</v>
      </c>
      <c r="I37" s="1">
        <v>4</v>
      </c>
      <c r="J37" s="1">
        <v>2.5</v>
      </c>
      <c r="K37" s="1">
        <v>5</v>
      </c>
      <c r="L37" s="1">
        <v>31.5</v>
      </c>
      <c r="M37" s="5">
        <v>228432</v>
      </c>
      <c r="N37" s="5">
        <v>32906.671797773997</v>
      </c>
      <c r="O37" s="4">
        <v>0.15563264995578899</v>
      </c>
      <c r="P37" s="4">
        <v>3.9912480121639102E-2</v>
      </c>
      <c r="Q37" s="4">
        <v>4.9024284736073502</v>
      </c>
      <c r="R37" s="4">
        <v>1.2572431238316299</v>
      </c>
    </row>
    <row r="38" spans="1:18" ht="15" hidden="1">
      <c r="A38" s="1">
        <v>202404</v>
      </c>
      <c r="B38" s="53" t="s">
        <v>123</v>
      </c>
      <c r="C38" s="33" t="s">
        <v>17</v>
      </c>
      <c r="D38" s="33" t="s">
        <v>31</v>
      </c>
      <c r="E38" s="53" t="s">
        <v>196</v>
      </c>
      <c r="F38" s="1">
        <v>37.35</v>
      </c>
      <c r="G38" s="1">
        <v>0</v>
      </c>
      <c r="H38" s="1">
        <v>10</v>
      </c>
      <c r="I38" s="1">
        <v>10</v>
      </c>
      <c r="J38" s="1">
        <v>7.5</v>
      </c>
      <c r="K38" s="1">
        <v>5</v>
      </c>
      <c r="L38" s="1">
        <v>69.849999999999994</v>
      </c>
      <c r="M38" s="5">
        <v>151191.75</v>
      </c>
      <c r="N38" s="5">
        <v>0</v>
      </c>
      <c r="O38" s="4">
        <v>4.8589628140464899E-2</v>
      </c>
      <c r="P38" s="4">
        <v>1.36026721383274E-2</v>
      </c>
      <c r="Q38" s="4">
        <v>3.3939855256114702</v>
      </c>
      <c r="R38" s="4">
        <v>0.95014664886216904</v>
      </c>
    </row>
    <row r="39" spans="1:18" ht="15" hidden="1">
      <c r="A39" s="1">
        <v>202404</v>
      </c>
      <c r="B39" s="53" t="s">
        <v>127</v>
      </c>
      <c r="C39" s="33" t="s">
        <v>17</v>
      </c>
      <c r="D39" s="33" t="s">
        <v>31</v>
      </c>
      <c r="E39" s="53" t="s">
        <v>168</v>
      </c>
      <c r="F39" s="1">
        <v>42.3</v>
      </c>
      <c r="G39" s="1">
        <v>0</v>
      </c>
      <c r="H39" s="1">
        <v>10</v>
      </c>
      <c r="I39" s="1">
        <v>7</v>
      </c>
      <c r="J39" s="1">
        <v>2.5</v>
      </c>
      <c r="K39" s="1">
        <v>5</v>
      </c>
      <c r="L39" s="1">
        <v>66.8</v>
      </c>
      <c r="M39" s="5">
        <v>281472.94</v>
      </c>
      <c r="N39" s="5">
        <v>0</v>
      </c>
      <c r="O39" s="4">
        <v>9.0459072576402996E-2</v>
      </c>
      <c r="P39" s="4">
        <v>2.53240280546464E-2</v>
      </c>
      <c r="Q39" s="4">
        <v>6.0426660481037198</v>
      </c>
      <c r="R39" s="4">
        <v>1.6916450740503799</v>
      </c>
    </row>
    <row r="40" spans="1:18" ht="15" hidden="1">
      <c r="A40" s="1">
        <v>202404</v>
      </c>
      <c r="B40" s="53" t="s">
        <v>129</v>
      </c>
      <c r="C40" s="33" t="s">
        <v>17</v>
      </c>
      <c r="D40" s="33" t="s">
        <v>31</v>
      </c>
      <c r="E40" s="53" t="s">
        <v>164</v>
      </c>
      <c r="F40" s="1">
        <v>42.3</v>
      </c>
      <c r="G40" s="1">
        <v>0</v>
      </c>
      <c r="H40" s="1">
        <v>10</v>
      </c>
      <c r="I40" s="1">
        <v>6</v>
      </c>
      <c r="J40" s="1">
        <v>2.5</v>
      </c>
      <c r="K40" s="1">
        <v>5</v>
      </c>
      <c r="L40" s="1">
        <v>65.8</v>
      </c>
      <c r="M40" s="5">
        <v>62354.64</v>
      </c>
      <c r="N40" s="5">
        <v>0</v>
      </c>
      <c r="O40" s="4">
        <v>2.00393789372274E-2</v>
      </c>
      <c r="P40" s="4">
        <v>5.6100265009395803E-3</v>
      </c>
      <c r="Q40" s="4">
        <v>1.31859113406956</v>
      </c>
      <c r="R40" s="4">
        <v>0.36913974376182401</v>
      </c>
    </row>
    <row r="41" spans="1:18" ht="15" hidden="1">
      <c r="A41" s="1">
        <v>202404</v>
      </c>
      <c r="B41" s="53" t="s">
        <v>131</v>
      </c>
      <c r="C41" s="33" t="s">
        <v>17</v>
      </c>
      <c r="D41" s="33" t="s">
        <v>32</v>
      </c>
      <c r="E41" s="53" t="s">
        <v>166</v>
      </c>
      <c r="F41" s="1">
        <v>38.25</v>
      </c>
      <c r="G41" s="1">
        <v>2.5</v>
      </c>
      <c r="H41" s="1">
        <v>10</v>
      </c>
      <c r="I41" s="1">
        <v>10</v>
      </c>
      <c r="J41" s="1">
        <v>2.5</v>
      </c>
      <c r="K41" s="1">
        <v>5</v>
      </c>
      <c r="L41" s="1">
        <v>68.25</v>
      </c>
      <c r="M41" s="5">
        <v>103728.75</v>
      </c>
      <c r="N41" s="5">
        <v>3938.39145512089</v>
      </c>
      <c r="O41" s="4">
        <v>4.9702550822967699E-2</v>
      </c>
      <c r="P41" s="4">
        <v>1.1649580772006301E-2</v>
      </c>
      <c r="Q41" s="4">
        <v>3.3921990936675499</v>
      </c>
      <c r="R41" s="4">
        <v>0.79508388768942995</v>
      </c>
    </row>
    <row r="42" spans="1:18" ht="15" hidden="1">
      <c r="A42" s="1">
        <v>202404</v>
      </c>
      <c r="B42" s="53" t="s">
        <v>133</v>
      </c>
      <c r="C42" s="33" t="s">
        <v>17</v>
      </c>
      <c r="D42" s="33" t="s">
        <v>31</v>
      </c>
      <c r="E42" s="53" t="s">
        <v>160</v>
      </c>
      <c r="F42" s="1">
        <v>44.55</v>
      </c>
      <c r="G42" s="1">
        <v>10</v>
      </c>
      <c r="H42" s="1">
        <v>10</v>
      </c>
      <c r="I42" s="1">
        <v>3</v>
      </c>
      <c r="J42" s="1">
        <v>2.5</v>
      </c>
      <c r="K42" s="1">
        <v>5</v>
      </c>
      <c r="L42" s="1">
        <v>75.05</v>
      </c>
      <c r="M42" s="5">
        <v>209185.34</v>
      </c>
      <c r="N42" s="5">
        <v>24364.829724985699</v>
      </c>
      <c r="O42" s="4">
        <v>0.12869980855288299</v>
      </c>
      <c r="P42" s="4">
        <v>3.3155300808216999E-2</v>
      </c>
      <c r="Q42" s="4">
        <v>9.6589206318938707</v>
      </c>
      <c r="R42" s="4">
        <v>2.48830532565669</v>
      </c>
    </row>
    <row r="43" spans="1:18" ht="15" hidden="1">
      <c r="A43" s="1">
        <v>202404</v>
      </c>
      <c r="B43" s="53" t="s">
        <v>135</v>
      </c>
      <c r="C43" s="33" t="s">
        <v>17</v>
      </c>
      <c r="D43" s="33" t="s">
        <v>32</v>
      </c>
      <c r="E43" s="53" t="s">
        <v>186</v>
      </c>
      <c r="F43" s="1">
        <v>43.65</v>
      </c>
      <c r="G43" s="1">
        <v>10</v>
      </c>
      <c r="H43" s="1">
        <v>10</v>
      </c>
      <c r="I43" s="1">
        <v>10</v>
      </c>
      <c r="J43" s="1">
        <v>5</v>
      </c>
      <c r="K43" s="1">
        <v>5</v>
      </c>
      <c r="L43" s="1">
        <v>83.65</v>
      </c>
      <c r="M43" s="5">
        <v>174017.07</v>
      </c>
      <c r="N43" s="5">
        <v>18060.065040835299</v>
      </c>
      <c r="O43" s="4">
        <v>0.105205638997405</v>
      </c>
      <c r="P43" s="4">
        <v>2.62818363133056E-2</v>
      </c>
      <c r="Q43" s="4">
        <v>8.8004517021329303</v>
      </c>
      <c r="R43" s="4">
        <v>2.1984756076080099</v>
      </c>
    </row>
    <row r="44" spans="1:18" ht="15" hidden="1">
      <c r="A44" s="1">
        <v>202404</v>
      </c>
      <c r="B44" s="53" t="s">
        <v>137</v>
      </c>
      <c r="C44" s="33" t="s">
        <v>17</v>
      </c>
      <c r="D44" s="33" t="s">
        <v>32</v>
      </c>
      <c r="E44" s="53" t="s">
        <v>184</v>
      </c>
      <c r="F44" s="1">
        <v>42.75</v>
      </c>
      <c r="G44" s="1">
        <v>2.5</v>
      </c>
      <c r="H44" s="1">
        <v>10</v>
      </c>
      <c r="I44" s="1">
        <v>10</v>
      </c>
      <c r="J44" s="1">
        <v>0</v>
      </c>
      <c r="K44" s="1">
        <v>5</v>
      </c>
      <c r="L44" s="1">
        <v>70.25</v>
      </c>
      <c r="M44" s="5">
        <v>165095.47</v>
      </c>
      <c r="N44" s="5">
        <v>5690.1633885685596</v>
      </c>
      <c r="O44" s="4">
        <v>7.8005168342172998E-2</v>
      </c>
      <c r="P44" s="4">
        <v>1.82013734725875E-2</v>
      </c>
      <c r="Q44" s="4">
        <v>5.4798630760376499</v>
      </c>
      <c r="R44" s="4">
        <v>1.2786464864492699</v>
      </c>
    </row>
    <row r="45" spans="1:18" ht="15" hidden="1">
      <c r="A45" s="1">
        <v>202404</v>
      </c>
      <c r="B45" s="53" t="s">
        <v>139</v>
      </c>
      <c r="C45" s="33" t="s">
        <v>17</v>
      </c>
      <c r="D45" s="33" t="s">
        <v>31</v>
      </c>
      <c r="E45" s="53" t="s">
        <v>188</v>
      </c>
      <c r="F45" s="1">
        <v>38.25</v>
      </c>
      <c r="G45" s="1">
        <v>0</v>
      </c>
      <c r="H45" s="1">
        <v>10</v>
      </c>
      <c r="I45" s="1">
        <v>7</v>
      </c>
      <c r="J45" s="1">
        <v>2.5</v>
      </c>
      <c r="K45" s="1">
        <v>5</v>
      </c>
      <c r="L45" s="1">
        <v>62.75</v>
      </c>
      <c r="M45" s="5">
        <v>116654.64</v>
      </c>
      <c r="N45" s="5">
        <v>0</v>
      </c>
      <c r="O45" s="4">
        <v>3.7490177727685502E-2</v>
      </c>
      <c r="P45" s="4">
        <v>1.04953796839749E-2</v>
      </c>
      <c r="Q45" s="4">
        <v>2.3525086524122698</v>
      </c>
      <c r="R45" s="4">
        <v>0.65858507516942499</v>
      </c>
    </row>
    <row r="46" spans="1:18" ht="15" hidden="1">
      <c r="A46" s="1">
        <v>202404</v>
      </c>
      <c r="B46" s="53" t="s">
        <v>141</v>
      </c>
      <c r="C46" s="33" t="s">
        <v>17</v>
      </c>
      <c r="D46" s="33" t="s">
        <v>31</v>
      </c>
      <c r="E46" s="53" t="s">
        <v>192</v>
      </c>
      <c r="F46" s="1">
        <v>45</v>
      </c>
      <c r="G46" s="1">
        <v>10</v>
      </c>
      <c r="H46" s="1">
        <v>10</v>
      </c>
      <c r="I46" s="1">
        <v>7</v>
      </c>
      <c r="J46" s="1">
        <v>2.5</v>
      </c>
      <c r="K46" s="1">
        <v>5</v>
      </c>
      <c r="L46" s="1">
        <v>79.5</v>
      </c>
      <c r="M46" s="5">
        <v>112660.63</v>
      </c>
      <c r="N46" s="5">
        <v>13357.910911749301</v>
      </c>
      <c r="O46" s="4">
        <v>6.9908535888817694E-2</v>
      </c>
      <c r="P46" s="4">
        <v>1.7995121206411401E-2</v>
      </c>
      <c r="Q46" s="4">
        <v>5.55772860316101</v>
      </c>
      <c r="R46" s="4">
        <v>1.4306121359097099</v>
      </c>
    </row>
    <row r="47" spans="1:18" ht="15" hidden="1">
      <c r="A47" s="1">
        <v>202404</v>
      </c>
      <c r="B47" s="53" t="s">
        <v>143</v>
      </c>
      <c r="C47" s="33" t="s">
        <v>17</v>
      </c>
      <c r="D47" s="33" t="s">
        <v>32</v>
      </c>
      <c r="E47" s="53" t="s">
        <v>190</v>
      </c>
      <c r="F47" s="1">
        <v>40.950000000000003</v>
      </c>
      <c r="G47" s="1">
        <v>5</v>
      </c>
      <c r="H47" s="1">
        <v>10</v>
      </c>
      <c r="I47" s="1">
        <v>4</v>
      </c>
      <c r="J47" s="1">
        <v>7.5</v>
      </c>
      <c r="K47" s="1">
        <v>5</v>
      </c>
      <c r="L47" s="1">
        <v>72.45</v>
      </c>
      <c r="M47" s="5">
        <v>159657.20000000001</v>
      </c>
      <c r="N47" s="5">
        <v>15318.814896445299</v>
      </c>
      <c r="O47" s="4">
        <v>9.4140400186172396E-2</v>
      </c>
      <c r="P47" s="4">
        <v>2.33770783551802E-2</v>
      </c>
      <c r="Q47" s="4">
        <v>6.8204719934881899</v>
      </c>
      <c r="R47" s="4">
        <v>1.69366932683281</v>
      </c>
    </row>
    <row r="48" spans="1:18" ht="15" hidden="1">
      <c r="A48" s="1">
        <v>202404</v>
      </c>
      <c r="B48" s="53" t="s">
        <v>145</v>
      </c>
      <c r="C48" s="33" t="s">
        <v>17</v>
      </c>
      <c r="D48" s="33" t="s">
        <v>31</v>
      </c>
      <c r="E48" s="53" t="s">
        <v>194</v>
      </c>
      <c r="F48" s="1">
        <v>40.5</v>
      </c>
      <c r="G48" s="1">
        <v>0</v>
      </c>
      <c r="H48" s="1">
        <v>10</v>
      </c>
      <c r="I48" s="1">
        <v>7</v>
      </c>
      <c r="J48" s="1">
        <v>0</v>
      </c>
      <c r="K48" s="1">
        <v>5</v>
      </c>
      <c r="L48" s="1">
        <v>62.5</v>
      </c>
      <c r="M48" s="5">
        <v>152558.82999999999</v>
      </c>
      <c r="N48" s="5">
        <v>0</v>
      </c>
      <c r="O48" s="4">
        <v>4.9028976906771701E-2</v>
      </c>
      <c r="P48" s="4">
        <v>1.37256678773598E-2</v>
      </c>
      <c r="Q48" s="4">
        <v>3.0643110566732301</v>
      </c>
      <c r="R48" s="4">
        <v>0.85785424233498797</v>
      </c>
    </row>
    <row r="49" spans="1:18" ht="15" hidden="1">
      <c r="A49" s="1">
        <v>202404</v>
      </c>
      <c r="B49" s="53" t="s">
        <v>147</v>
      </c>
      <c r="C49" s="33" t="s">
        <v>17</v>
      </c>
      <c r="D49" s="33" t="s">
        <v>31</v>
      </c>
      <c r="E49" s="53" t="s">
        <v>304</v>
      </c>
      <c r="F49" s="1">
        <v>45</v>
      </c>
      <c r="G49" s="1">
        <v>5</v>
      </c>
      <c r="H49" s="1">
        <v>10</v>
      </c>
      <c r="I49" s="1">
        <v>3</v>
      </c>
      <c r="J49" s="1">
        <v>7.5</v>
      </c>
      <c r="K49" s="1">
        <v>5</v>
      </c>
      <c r="L49" s="1">
        <v>75.5</v>
      </c>
      <c r="M49" s="5">
        <v>180332.26</v>
      </c>
      <c r="N49" s="5">
        <v>12587.3085889596</v>
      </c>
      <c r="O49" s="4">
        <v>8.97124499844104E-2</v>
      </c>
      <c r="P49" s="4">
        <v>2.3630134306647E-2</v>
      </c>
      <c r="Q49" s="4">
        <v>6.7732899738229904</v>
      </c>
      <c r="R49" s="4">
        <v>1.78407514015185</v>
      </c>
    </row>
    <row r="50" spans="1:18" ht="15" hidden="1">
      <c r="A50" s="1">
        <v>202404</v>
      </c>
      <c r="B50" s="53" t="s">
        <v>149</v>
      </c>
      <c r="C50" s="33" t="s">
        <v>17</v>
      </c>
      <c r="D50" s="33" t="s">
        <v>32</v>
      </c>
      <c r="E50" s="53" t="s">
        <v>302</v>
      </c>
      <c r="F50" s="1">
        <v>0</v>
      </c>
      <c r="G50" s="1">
        <v>0</v>
      </c>
      <c r="H50" s="1">
        <v>10</v>
      </c>
      <c r="I50" s="1">
        <v>4</v>
      </c>
      <c r="J50" s="1">
        <v>5</v>
      </c>
      <c r="K50" s="1">
        <v>5</v>
      </c>
      <c r="L50" s="1">
        <v>24</v>
      </c>
      <c r="M50" s="5">
        <v>119068.44</v>
      </c>
      <c r="N50" s="5">
        <v>0</v>
      </c>
      <c r="O50" s="4">
        <v>4.8438209483573497E-2</v>
      </c>
      <c r="P50" s="4">
        <v>1.0712548477956701E-2</v>
      </c>
      <c r="Q50" s="4">
        <v>1.1625170276057599</v>
      </c>
      <c r="R50" s="4">
        <v>0.25710116347096101</v>
      </c>
    </row>
    <row r="51" spans="1:18" ht="15" hidden="1">
      <c r="A51" s="1">
        <v>202404</v>
      </c>
      <c r="B51" s="53" t="s">
        <v>151</v>
      </c>
      <c r="C51" s="33" t="s">
        <v>17</v>
      </c>
      <c r="D51" s="33" t="s">
        <v>31</v>
      </c>
      <c r="E51" s="53" t="s">
        <v>332</v>
      </c>
      <c r="F51" s="1">
        <v>0</v>
      </c>
      <c r="G51" s="1">
        <v>2.5</v>
      </c>
      <c r="H51" s="1">
        <v>10</v>
      </c>
      <c r="I51" s="1">
        <v>6</v>
      </c>
      <c r="J51" s="1">
        <v>5</v>
      </c>
      <c r="K51" s="1">
        <v>5</v>
      </c>
      <c r="L51" s="1">
        <v>28.5</v>
      </c>
      <c r="M51" s="5">
        <v>141016.34</v>
      </c>
      <c r="N51" s="5">
        <v>1297.5119344404</v>
      </c>
      <c r="O51" s="4">
        <v>4.85930964038013E-2</v>
      </c>
      <c r="P51" s="4">
        <v>1.34505805573438E-2</v>
      </c>
      <c r="Q51" s="4">
        <v>1.38490324750834</v>
      </c>
      <c r="R51" s="4">
        <v>0.38334154588429797</v>
      </c>
    </row>
    <row r="52" spans="1:18" ht="15" hidden="1">
      <c r="A52" s="1">
        <v>202404</v>
      </c>
      <c r="B52" s="53" t="s">
        <v>153</v>
      </c>
      <c r="C52" s="33" t="s">
        <v>17</v>
      </c>
      <c r="D52" s="33" t="s">
        <v>31</v>
      </c>
      <c r="E52" s="53" t="s">
        <v>342</v>
      </c>
      <c r="F52" s="1">
        <v>0</v>
      </c>
      <c r="G52" s="1">
        <v>0</v>
      </c>
      <c r="H52" s="1">
        <v>10</v>
      </c>
      <c r="I52" s="1">
        <v>10</v>
      </c>
      <c r="J52" s="1">
        <v>2.5</v>
      </c>
      <c r="K52" s="1">
        <v>5</v>
      </c>
      <c r="L52" s="1">
        <v>27.5</v>
      </c>
      <c r="M52" s="5">
        <v>159262.09</v>
      </c>
      <c r="N52" s="5">
        <v>0</v>
      </c>
      <c r="O52" s="4">
        <v>5.1183253914140497E-2</v>
      </c>
      <c r="P52" s="4">
        <v>1.43287579800802E-2</v>
      </c>
      <c r="Q52" s="4">
        <v>1.4075394826388601</v>
      </c>
      <c r="R52" s="4">
        <v>0.394040844452205</v>
      </c>
    </row>
    <row r="53" spans="1:18" ht="15">
      <c r="A53" s="1">
        <v>202404</v>
      </c>
      <c r="B53" s="53" t="s">
        <v>155</v>
      </c>
      <c r="C53" s="33" t="s">
        <v>18</v>
      </c>
      <c r="D53" s="33" t="s">
        <v>26</v>
      </c>
      <c r="E53" s="53" t="s">
        <v>244</v>
      </c>
      <c r="F53" s="1">
        <v>41.85</v>
      </c>
      <c r="G53" s="1">
        <v>2.5</v>
      </c>
      <c r="H53" s="1">
        <v>10</v>
      </c>
      <c r="I53" s="1">
        <v>10</v>
      </c>
      <c r="J53" s="1">
        <v>5</v>
      </c>
      <c r="K53" s="1">
        <v>5</v>
      </c>
      <c r="L53" s="1">
        <v>74.349999999999994</v>
      </c>
      <c r="M53" s="5">
        <v>113465.71</v>
      </c>
      <c r="N53" s="5">
        <v>5306.2467450005097</v>
      </c>
      <c r="O53" s="4">
        <v>7.1782041660886906E-2</v>
      </c>
      <c r="P53" s="4">
        <v>1.5655843687170299E-2</v>
      </c>
      <c r="Q53" s="4">
        <v>5.3369947974869403</v>
      </c>
      <c r="R53" s="4">
        <v>1.16401197814111</v>
      </c>
    </row>
    <row r="54" spans="1:18" ht="15">
      <c r="A54" s="1">
        <v>202404</v>
      </c>
      <c r="B54" s="53" t="s">
        <v>157</v>
      </c>
      <c r="C54" s="33" t="s">
        <v>18</v>
      </c>
      <c r="D54" s="33" t="s">
        <v>26</v>
      </c>
      <c r="E54" s="53" t="s">
        <v>234</v>
      </c>
      <c r="F54" s="1">
        <v>45</v>
      </c>
      <c r="G54" s="1">
        <v>2.5</v>
      </c>
      <c r="H54" s="1">
        <v>10</v>
      </c>
      <c r="I54" s="1">
        <v>7</v>
      </c>
      <c r="J54" s="1">
        <v>7.5</v>
      </c>
      <c r="K54" s="1">
        <v>5</v>
      </c>
      <c r="L54" s="1">
        <v>77</v>
      </c>
      <c r="M54" s="5">
        <v>144234.79999999999</v>
      </c>
      <c r="N54" s="5">
        <v>4855.09062763361</v>
      </c>
      <c r="O54" s="4">
        <v>8.3413782834269895E-2</v>
      </c>
      <c r="P54" s="4">
        <v>1.8687912853252799E-2</v>
      </c>
      <c r="Q54" s="4">
        <v>6.4228612782387797</v>
      </c>
      <c r="R54" s="4">
        <v>1.43896928970047</v>
      </c>
    </row>
    <row r="55" spans="1:18" ht="15">
      <c r="A55" s="1">
        <v>202404</v>
      </c>
      <c r="B55" s="53" t="s">
        <v>159</v>
      </c>
      <c r="C55" s="33" t="s">
        <v>18</v>
      </c>
      <c r="D55" s="33" t="s">
        <v>26</v>
      </c>
      <c r="E55" s="53" t="s">
        <v>236</v>
      </c>
      <c r="F55" s="1">
        <v>40.5</v>
      </c>
      <c r="G55" s="1">
        <v>2.5</v>
      </c>
      <c r="H55" s="1">
        <v>10</v>
      </c>
      <c r="I55" s="1">
        <v>7</v>
      </c>
      <c r="J55" s="1">
        <v>10</v>
      </c>
      <c r="K55" s="1">
        <v>5</v>
      </c>
      <c r="L55" s="1">
        <v>75</v>
      </c>
      <c r="M55" s="5">
        <v>135721.95000000001</v>
      </c>
      <c r="N55" s="5">
        <v>1019.46573197361</v>
      </c>
      <c r="O55" s="4">
        <v>6.3780864336620793E-2</v>
      </c>
      <c r="P55" s="4">
        <v>1.53064751188389E-2</v>
      </c>
      <c r="Q55" s="4">
        <v>4.7835648252465601</v>
      </c>
      <c r="R55" s="4">
        <v>1.14798563391292</v>
      </c>
    </row>
    <row r="56" spans="1:18" ht="15">
      <c r="A56" s="1">
        <v>202404</v>
      </c>
      <c r="B56" s="53" t="s">
        <v>161</v>
      </c>
      <c r="C56" s="33" t="s">
        <v>18</v>
      </c>
      <c r="D56" s="33" t="s">
        <v>26</v>
      </c>
      <c r="E56" s="53" t="s">
        <v>232</v>
      </c>
      <c r="F56" s="1">
        <v>45</v>
      </c>
      <c r="G56" s="1">
        <v>0</v>
      </c>
      <c r="H56" s="1">
        <v>10</v>
      </c>
      <c r="I56" s="1">
        <v>7</v>
      </c>
      <c r="J56" s="1">
        <v>2.5</v>
      </c>
      <c r="K56" s="1">
        <v>5</v>
      </c>
      <c r="L56" s="1">
        <v>69.5</v>
      </c>
      <c r="M56" s="5">
        <v>30432.7</v>
      </c>
      <c r="N56" s="5">
        <v>0</v>
      </c>
      <c r="O56" s="4">
        <v>1.33540288939599E-2</v>
      </c>
      <c r="P56" s="4">
        <v>3.2853906668606401E-3</v>
      </c>
      <c r="Q56" s="4">
        <v>0.92810500813021302</v>
      </c>
      <c r="R56" s="4">
        <v>0.22833465134681399</v>
      </c>
    </row>
    <row r="57" spans="1:18" ht="15">
      <c r="A57" s="1">
        <v>202404</v>
      </c>
      <c r="B57" s="53" t="s">
        <v>163</v>
      </c>
      <c r="C57" s="33" t="s">
        <v>18</v>
      </c>
      <c r="D57" s="33" t="s">
        <v>26</v>
      </c>
      <c r="E57" s="53" t="s">
        <v>242</v>
      </c>
      <c r="F57" s="1">
        <v>44.55</v>
      </c>
      <c r="G57" s="1">
        <v>2.5</v>
      </c>
      <c r="H57" s="1">
        <v>10</v>
      </c>
      <c r="I57" s="1">
        <v>10</v>
      </c>
      <c r="J57" s="1">
        <v>5</v>
      </c>
      <c r="K57" s="1">
        <v>5</v>
      </c>
      <c r="L57" s="1">
        <v>77.05</v>
      </c>
      <c r="M57" s="5">
        <v>119573</v>
      </c>
      <c r="N57" s="5">
        <v>3889.2124930982</v>
      </c>
      <c r="O57" s="4">
        <v>6.8588800111613599E-2</v>
      </c>
      <c r="P57" s="4">
        <v>1.54054429674172E-2</v>
      </c>
      <c r="Q57" s="4">
        <v>5.2847670485998304</v>
      </c>
      <c r="R57" s="4">
        <v>1.1869893806395</v>
      </c>
    </row>
    <row r="58" spans="1:18" ht="15">
      <c r="A58" s="1">
        <v>202404</v>
      </c>
      <c r="B58" s="53" t="s">
        <v>165</v>
      </c>
      <c r="C58" s="33" t="s">
        <v>18</v>
      </c>
      <c r="D58" s="33" t="s">
        <v>26</v>
      </c>
      <c r="E58" s="53" t="s">
        <v>246</v>
      </c>
      <c r="F58" s="1">
        <v>37.799999999999997</v>
      </c>
      <c r="G58" s="1">
        <v>10</v>
      </c>
      <c r="H58" s="1">
        <v>10</v>
      </c>
      <c r="I58" s="1">
        <v>10</v>
      </c>
      <c r="J58" s="1">
        <v>7.5</v>
      </c>
      <c r="K58" s="1">
        <v>5</v>
      </c>
      <c r="L58" s="1">
        <v>80.3</v>
      </c>
      <c r="M58" s="5">
        <v>143939</v>
      </c>
      <c r="N58" s="5">
        <v>15466.6787593749</v>
      </c>
      <c r="O58" s="4">
        <v>0.12726561395247901</v>
      </c>
      <c r="P58" s="4">
        <v>2.5468491380340699E-2</v>
      </c>
      <c r="Q58" s="4">
        <v>10.219428800384099</v>
      </c>
      <c r="R58" s="4">
        <v>2.0451198578413599</v>
      </c>
    </row>
    <row r="59" spans="1:18" ht="15" hidden="1">
      <c r="A59" s="1">
        <v>202404</v>
      </c>
      <c r="B59" s="53" t="s">
        <v>167</v>
      </c>
      <c r="C59" s="33" t="s">
        <v>18</v>
      </c>
      <c r="D59" s="33" t="s">
        <v>26</v>
      </c>
      <c r="E59" s="53" t="s">
        <v>240</v>
      </c>
      <c r="F59" s="1">
        <v>45</v>
      </c>
      <c r="G59" s="1">
        <v>5</v>
      </c>
      <c r="H59" s="1">
        <v>10</v>
      </c>
      <c r="I59" s="1">
        <v>10</v>
      </c>
      <c r="J59" s="1">
        <v>2.5</v>
      </c>
      <c r="K59" s="1">
        <v>5</v>
      </c>
      <c r="L59" s="1">
        <v>77.5</v>
      </c>
      <c r="M59" s="5">
        <v>139478.6</v>
      </c>
      <c r="N59" s="5">
        <v>7369.1437726535096</v>
      </c>
      <c r="O59" s="4">
        <v>9.1746681287507501E-2</v>
      </c>
      <c r="P59" s="4">
        <v>1.9788444690118898E-2</v>
      </c>
      <c r="Q59" s="4">
        <v>7.1103677997818302</v>
      </c>
      <c r="R59" s="4">
        <v>1.5336044634842101</v>
      </c>
    </row>
    <row r="60" spans="1:18" ht="15" hidden="1">
      <c r="A60" s="1">
        <v>202404</v>
      </c>
      <c r="B60" s="53" t="s">
        <v>169</v>
      </c>
      <c r="C60" s="33" t="s">
        <v>18</v>
      </c>
      <c r="D60" s="33" t="s">
        <v>26</v>
      </c>
      <c r="E60" s="53" t="s">
        <v>238</v>
      </c>
      <c r="F60" s="1">
        <v>45</v>
      </c>
      <c r="G60" s="1">
        <v>5</v>
      </c>
      <c r="H60" s="1">
        <v>10</v>
      </c>
      <c r="I60" s="1">
        <v>4</v>
      </c>
      <c r="J60" s="1">
        <v>5</v>
      </c>
      <c r="K60" s="1">
        <v>5</v>
      </c>
      <c r="L60" s="1">
        <v>74</v>
      </c>
      <c r="M60" s="5">
        <v>141275.62</v>
      </c>
      <c r="N60" s="5">
        <v>11646.6527848272</v>
      </c>
      <c r="O60" s="4">
        <v>0.110264126195685</v>
      </c>
      <c r="P60" s="4">
        <v>2.2728552984791199E-2</v>
      </c>
      <c r="Q60" s="4">
        <v>8.1595453384806902</v>
      </c>
      <c r="R60" s="4">
        <v>1.68191292087455</v>
      </c>
    </row>
    <row r="61" spans="1:18" ht="15" hidden="1">
      <c r="A61" s="1">
        <v>202404</v>
      </c>
      <c r="B61" s="53" t="s">
        <v>171</v>
      </c>
      <c r="C61" s="33" t="s">
        <v>18</v>
      </c>
      <c r="D61" s="33" t="s">
        <v>26</v>
      </c>
      <c r="E61" s="53" t="s">
        <v>326</v>
      </c>
      <c r="F61" s="1">
        <v>45</v>
      </c>
      <c r="G61" s="1">
        <v>2.5</v>
      </c>
      <c r="H61" s="1">
        <v>10</v>
      </c>
      <c r="I61" s="1">
        <v>10</v>
      </c>
      <c r="J61" s="1">
        <v>7.5</v>
      </c>
      <c r="K61" s="1">
        <v>5</v>
      </c>
      <c r="L61" s="1">
        <v>80</v>
      </c>
      <c r="M61" s="5">
        <v>135211.85</v>
      </c>
      <c r="N61" s="5">
        <v>2956.55630810611</v>
      </c>
      <c r="O61" s="4">
        <v>7.1585648993845896E-2</v>
      </c>
      <c r="P61" s="4">
        <v>1.64949956362474E-2</v>
      </c>
      <c r="Q61" s="4">
        <v>5.7268519195076699</v>
      </c>
      <c r="R61" s="4">
        <v>1.31959965089979</v>
      </c>
    </row>
    <row r="62" spans="1:18" ht="15" hidden="1">
      <c r="A62" s="1">
        <v>202404</v>
      </c>
      <c r="B62" s="53" t="s">
        <v>173</v>
      </c>
      <c r="C62" s="33" t="s">
        <v>18</v>
      </c>
      <c r="D62" s="33" t="s">
        <v>26</v>
      </c>
      <c r="E62" s="53" t="s">
        <v>344</v>
      </c>
      <c r="F62" s="1">
        <v>45</v>
      </c>
      <c r="G62" s="1">
        <v>5</v>
      </c>
      <c r="H62" s="1">
        <v>10</v>
      </c>
      <c r="I62" s="1">
        <v>4</v>
      </c>
      <c r="J62" s="1">
        <v>2.5</v>
      </c>
      <c r="K62" s="1">
        <v>5</v>
      </c>
      <c r="L62" s="1">
        <v>71.5</v>
      </c>
      <c r="M62" s="5">
        <v>171780.42</v>
      </c>
      <c r="N62" s="5">
        <v>12829.9585999964</v>
      </c>
      <c r="O62" s="4">
        <v>0.128554216071739</v>
      </c>
      <c r="P62" s="4">
        <v>2.6781395369621899E-2</v>
      </c>
      <c r="Q62" s="4">
        <v>9.1916264491293393</v>
      </c>
      <c r="R62" s="4">
        <v>1.9148697689279699</v>
      </c>
    </row>
    <row r="63" spans="1:18" ht="15" hidden="1">
      <c r="A63" s="1">
        <v>202404</v>
      </c>
      <c r="B63" s="53" t="s">
        <v>175</v>
      </c>
      <c r="C63" s="33" t="s">
        <v>18</v>
      </c>
      <c r="D63" s="33" t="s">
        <v>26</v>
      </c>
      <c r="E63" s="53" t="s">
        <v>346</v>
      </c>
      <c r="F63" s="1">
        <v>45</v>
      </c>
      <c r="G63" s="1">
        <v>2.5</v>
      </c>
      <c r="H63" s="1">
        <v>10</v>
      </c>
      <c r="I63" s="1">
        <v>3</v>
      </c>
      <c r="J63" s="1">
        <v>7.5</v>
      </c>
      <c r="K63" s="1">
        <v>5</v>
      </c>
      <c r="L63" s="1">
        <v>73</v>
      </c>
      <c r="M63" s="5">
        <v>194709.46</v>
      </c>
      <c r="N63" s="5">
        <v>7042.9513757023096</v>
      </c>
      <c r="O63" s="4">
        <v>0.11463031039817401</v>
      </c>
      <c r="P63" s="4">
        <v>2.5541532380497198E-2</v>
      </c>
      <c r="Q63" s="4">
        <v>8.3680126590667001</v>
      </c>
      <c r="R63" s="4">
        <v>1.8645318637763</v>
      </c>
    </row>
    <row r="64" spans="1:18" ht="15" hidden="1">
      <c r="A64" s="1">
        <v>202404</v>
      </c>
      <c r="B64" s="53" t="s">
        <v>177</v>
      </c>
      <c r="C64" s="33" t="s">
        <v>18</v>
      </c>
      <c r="D64" s="33" t="s">
        <v>26</v>
      </c>
      <c r="E64" s="53" t="s">
        <v>371</v>
      </c>
      <c r="F64" s="1">
        <v>36.450000000000003</v>
      </c>
      <c r="G64" s="1">
        <v>0</v>
      </c>
      <c r="H64" s="1">
        <v>7.5</v>
      </c>
      <c r="I64" s="1">
        <v>7</v>
      </c>
      <c r="J64" s="1">
        <v>2.5</v>
      </c>
      <c r="K64" s="1">
        <v>5</v>
      </c>
      <c r="L64" s="1">
        <v>58.45</v>
      </c>
      <c r="M64" s="5">
        <v>125417.56</v>
      </c>
      <c r="N64" s="5">
        <v>0</v>
      </c>
      <c r="O64" s="4">
        <v>5.5033885263218597E-2</v>
      </c>
      <c r="P64" s="4">
        <v>1.35395703005134E-2</v>
      </c>
      <c r="Q64" s="4">
        <v>3.21673059363513</v>
      </c>
      <c r="R64" s="4">
        <v>0.79138788406500804</v>
      </c>
    </row>
    <row r="65" spans="1:18" ht="15" hidden="1">
      <c r="A65" s="1">
        <v>202404</v>
      </c>
      <c r="B65" s="53" t="s">
        <v>179</v>
      </c>
      <c r="C65" s="33" t="s">
        <v>16</v>
      </c>
      <c r="D65" s="33" t="s">
        <v>22</v>
      </c>
      <c r="E65" s="53" t="s">
        <v>51</v>
      </c>
      <c r="F65" s="1">
        <v>45</v>
      </c>
      <c r="G65" s="1">
        <v>15</v>
      </c>
      <c r="H65" s="1">
        <v>10</v>
      </c>
      <c r="I65" s="1">
        <v>7</v>
      </c>
      <c r="J65" s="1">
        <v>5</v>
      </c>
      <c r="K65" s="1">
        <v>5</v>
      </c>
      <c r="L65" s="1">
        <v>87</v>
      </c>
      <c r="M65" s="5">
        <v>167930.41</v>
      </c>
      <c r="N65" s="5">
        <v>27891.943850433399</v>
      </c>
      <c r="O65" s="4">
        <v>0.17221338498703201</v>
      </c>
      <c r="P65" s="4">
        <v>3.9787329384732999E-2</v>
      </c>
      <c r="Q65" s="4">
        <v>14.9825644938718</v>
      </c>
      <c r="R65" s="4">
        <v>3.4614976564717699</v>
      </c>
    </row>
    <row r="66" spans="1:18" ht="15" hidden="1">
      <c r="A66" s="1">
        <v>202404</v>
      </c>
      <c r="B66" s="53" t="s">
        <v>181</v>
      </c>
      <c r="C66" s="33" t="s">
        <v>17</v>
      </c>
      <c r="D66" s="33" t="s">
        <v>33</v>
      </c>
      <c r="E66" s="53" t="s">
        <v>228</v>
      </c>
      <c r="F66" s="1">
        <v>45</v>
      </c>
      <c r="G66" s="1">
        <v>2.5</v>
      </c>
      <c r="H66" s="1">
        <v>10</v>
      </c>
      <c r="I66" s="1">
        <v>10</v>
      </c>
      <c r="J66" s="1">
        <v>2.5</v>
      </c>
      <c r="K66" s="1">
        <v>5</v>
      </c>
      <c r="L66" s="1">
        <v>75</v>
      </c>
      <c r="M66" s="5">
        <v>100485.84</v>
      </c>
      <c r="N66" s="5">
        <v>4700.2282011179204</v>
      </c>
      <c r="O66" s="4">
        <v>0.1099752939851</v>
      </c>
      <c r="P66" s="4">
        <v>1.1806041272574E-2</v>
      </c>
      <c r="Q66" s="4">
        <v>8.2481470488824993</v>
      </c>
      <c r="R66" s="4">
        <v>0.88545309544304995</v>
      </c>
    </row>
    <row r="67" spans="1:18" ht="15" hidden="1">
      <c r="A67" s="1">
        <v>202404</v>
      </c>
      <c r="B67" s="53" t="s">
        <v>183</v>
      </c>
      <c r="C67" s="33" t="s">
        <v>17</v>
      </c>
      <c r="D67" s="33" t="s">
        <v>33</v>
      </c>
      <c r="E67" s="53" t="s">
        <v>198</v>
      </c>
      <c r="F67" s="1">
        <v>43.2</v>
      </c>
      <c r="G67" s="1">
        <v>0</v>
      </c>
      <c r="H67" s="1">
        <v>7.5</v>
      </c>
      <c r="I67" s="1">
        <v>10</v>
      </c>
      <c r="J67" s="1">
        <v>2.5</v>
      </c>
      <c r="K67" s="1">
        <v>5</v>
      </c>
      <c r="L67" s="1">
        <v>68.2</v>
      </c>
      <c r="M67" s="5">
        <v>171247.54</v>
      </c>
      <c r="N67" s="5">
        <v>0</v>
      </c>
      <c r="O67" s="4">
        <v>9.5201202004016702E-2</v>
      </c>
      <c r="P67" s="4">
        <v>1.54070849839035E-2</v>
      </c>
      <c r="Q67" s="4">
        <v>6.4927219766739404</v>
      </c>
      <c r="R67" s="4">
        <v>1.0507631959022199</v>
      </c>
    </row>
    <row r="68" spans="1:18" ht="15" hidden="1">
      <c r="A68" s="1">
        <v>202404</v>
      </c>
      <c r="B68" s="53" t="s">
        <v>185</v>
      </c>
      <c r="C68" s="33" t="s">
        <v>17</v>
      </c>
      <c r="D68" s="33" t="s">
        <v>33</v>
      </c>
      <c r="E68" s="53" t="s">
        <v>206</v>
      </c>
      <c r="F68" s="1">
        <v>40.049999999999997</v>
      </c>
      <c r="G68" s="1">
        <v>0</v>
      </c>
      <c r="H68" s="1">
        <v>10</v>
      </c>
      <c r="I68" s="1">
        <v>10</v>
      </c>
      <c r="J68" s="1">
        <v>2.5</v>
      </c>
      <c r="K68" s="1">
        <v>5</v>
      </c>
      <c r="L68" s="1">
        <v>67.55</v>
      </c>
      <c r="M68" s="5">
        <v>97241.77</v>
      </c>
      <c r="N68" s="5">
        <v>0</v>
      </c>
      <c r="O68" s="4">
        <v>5.4059365693651003E-2</v>
      </c>
      <c r="P68" s="4">
        <v>8.7488101398431901E-3</v>
      </c>
      <c r="Q68" s="4">
        <v>3.6517101526061202</v>
      </c>
      <c r="R68" s="4">
        <v>0.59098212494640701</v>
      </c>
    </row>
    <row r="69" spans="1:18" ht="15" hidden="1">
      <c r="A69" s="1">
        <v>202404</v>
      </c>
      <c r="B69" s="53" t="s">
        <v>187</v>
      </c>
      <c r="C69" s="33" t="s">
        <v>19</v>
      </c>
      <c r="D69" s="33" t="s">
        <v>28</v>
      </c>
      <c r="E69" s="53" t="s">
        <v>53</v>
      </c>
      <c r="F69" s="1">
        <v>45</v>
      </c>
      <c r="G69" s="1">
        <v>0</v>
      </c>
      <c r="H69" s="1">
        <v>0</v>
      </c>
      <c r="I69" s="1">
        <v>10</v>
      </c>
      <c r="J69" s="1">
        <v>5</v>
      </c>
      <c r="K69" s="1">
        <v>5</v>
      </c>
      <c r="L69" s="1">
        <v>65</v>
      </c>
      <c r="M69" s="5">
        <v>109035.32</v>
      </c>
      <c r="N69" s="5">
        <v>0</v>
      </c>
      <c r="O69" s="4">
        <v>0.105290643231936</v>
      </c>
      <c r="P69" s="4">
        <v>1.04338867916606E-2</v>
      </c>
      <c r="Q69" s="4">
        <v>6.8438918100758404</v>
      </c>
      <c r="R69" s="4">
        <v>0.67820264145793896</v>
      </c>
    </row>
    <row r="70" spans="1:18" ht="15" hidden="1">
      <c r="A70" s="1">
        <v>202404</v>
      </c>
      <c r="B70" s="53" t="s">
        <v>189</v>
      </c>
      <c r="C70" s="33" t="s">
        <v>17</v>
      </c>
      <c r="D70" s="33" t="s">
        <v>36</v>
      </c>
      <c r="E70" s="53" t="s">
        <v>49</v>
      </c>
      <c r="F70" s="1">
        <v>37.35</v>
      </c>
      <c r="G70" s="1">
        <v>2.5</v>
      </c>
      <c r="H70" s="1">
        <v>10</v>
      </c>
      <c r="I70" s="1">
        <v>7</v>
      </c>
      <c r="J70" s="1">
        <v>5</v>
      </c>
      <c r="K70" s="1">
        <v>5</v>
      </c>
      <c r="L70" s="1">
        <v>66.849999999999994</v>
      </c>
      <c r="M70" s="5">
        <v>173356.87</v>
      </c>
      <c r="N70" s="5">
        <v>6140.9978553166502</v>
      </c>
      <c r="O70" s="4">
        <v>0.14957320268341801</v>
      </c>
      <c r="P70" s="4">
        <v>1.9209895839569599E-2</v>
      </c>
      <c r="Q70" s="4">
        <v>9.9989685993864903</v>
      </c>
      <c r="R70" s="4">
        <v>1.2841815368752301</v>
      </c>
    </row>
    <row r="71" spans="1:18" ht="15" hidden="1">
      <c r="A71" s="1">
        <v>202404</v>
      </c>
      <c r="B71" s="53" t="s">
        <v>191</v>
      </c>
      <c r="C71" s="33" t="s">
        <v>17</v>
      </c>
      <c r="D71" s="33" t="s">
        <v>36</v>
      </c>
      <c r="E71" s="53" t="s">
        <v>128</v>
      </c>
      <c r="F71" s="1">
        <v>41.4</v>
      </c>
      <c r="G71" s="1">
        <v>0</v>
      </c>
      <c r="H71" s="1">
        <v>10</v>
      </c>
      <c r="I71" s="1">
        <v>10</v>
      </c>
      <c r="J71" s="1">
        <v>2.5</v>
      </c>
      <c r="K71" s="1">
        <v>5</v>
      </c>
      <c r="L71" s="1">
        <v>68.900000000000006</v>
      </c>
      <c r="M71" s="5">
        <v>88637.43</v>
      </c>
      <c r="N71" s="5">
        <v>0</v>
      </c>
      <c r="O71" s="4">
        <v>4.5611572748991497E-2</v>
      </c>
      <c r="P71" s="4">
        <v>7.9746804933069505E-3</v>
      </c>
      <c r="Q71" s="4">
        <v>3.1426373624055102</v>
      </c>
      <c r="R71" s="4">
        <v>0.54945548598884897</v>
      </c>
    </row>
    <row r="72" spans="1:18" ht="15" hidden="1">
      <c r="A72" s="1">
        <v>202404</v>
      </c>
      <c r="B72" s="53" t="s">
        <v>193</v>
      </c>
      <c r="C72" s="33" t="s">
        <v>17</v>
      </c>
      <c r="D72" s="33" t="s">
        <v>36</v>
      </c>
      <c r="E72" s="53" t="s">
        <v>134</v>
      </c>
      <c r="F72" s="1">
        <v>45</v>
      </c>
      <c r="G72" s="1">
        <v>5</v>
      </c>
      <c r="H72" s="1">
        <v>10</v>
      </c>
      <c r="I72" s="1">
        <v>7</v>
      </c>
      <c r="J72" s="1">
        <v>7.5</v>
      </c>
      <c r="K72" s="1">
        <v>5</v>
      </c>
      <c r="L72" s="1">
        <v>79.5</v>
      </c>
      <c r="M72" s="5">
        <v>124100.53</v>
      </c>
      <c r="N72" s="5">
        <v>6822.4036937937999</v>
      </c>
      <c r="O72" s="4">
        <v>0.13092482460053401</v>
      </c>
      <c r="P72" s="4">
        <v>1.5179221891093201E-2</v>
      </c>
      <c r="Q72" s="4">
        <v>10.4085235557425</v>
      </c>
      <c r="R72" s="4">
        <v>1.20674814034191</v>
      </c>
    </row>
    <row r="73" spans="1:18" ht="15" hidden="1">
      <c r="A73" s="1">
        <v>202404</v>
      </c>
      <c r="B73" s="53" t="s">
        <v>195</v>
      </c>
      <c r="C73" s="33" t="s">
        <v>17</v>
      </c>
      <c r="D73" s="33" t="s">
        <v>36</v>
      </c>
      <c r="E73" s="53" t="s">
        <v>306</v>
      </c>
      <c r="F73" s="1">
        <v>45</v>
      </c>
      <c r="G73" s="1">
        <v>5</v>
      </c>
      <c r="H73" s="1">
        <v>10</v>
      </c>
      <c r="I73" s="1">
        <v>10</v>
      </c>
      <c r="J73" s="1">
        <v>0</v>
      </c>
      <c r="K73" s="1">
        <v>5</v>
      </c>
      <c r="L73" s="1">
        <v>75</v>
      </c>
      <c r="M73" s="5">
        <v>196810.02</v>
      </c>
      <c r="N73" s="5">
        <v>14618.1277301429</v>
      </c>
      <c r="O73" s="4">
        <v>0.244972313213215</v>
      </c>
      <c r="P73" s="4">
        <v>2.6307458477259599E-2</v>
      </c>
      <c r="Q73" s="4">
        <v>18.372923490991099</v>
      </c>
      <c r="R73" s="4">
        <v>1.97305938579447</v>
      </c>
    </row>
    <row r="74" spans="1:18" ht="15" hidden="1">
      <c r="A74" s="1">
        <v>202404</v>
      </c>
      <c r="B74" s="53" t="s">
        <v>197</v>
      </c>
      <c r="C74" s="33" t="s">
        <v>16</v>
      </c>
      <c r="D74" s="33" t="s">
        <v>34</v>
      </c>
      <c r="E74" s="53" t="s">
        <v>156</v>
      </c>
      <c r="F74" s="1">
        <v>43.2</v>
      </c>
      <c r="G74" s="1">
        <v>20</v>
      </c>
      <c r="H74" s="1">
        <v>10</v>
      </c>
      <c r="I74" s="1">
        <v>6</v>
      </c>
      <c r="J74" s="1">
        <v>2.5</v>
      </c>
      <c r="K74" s="1">
        <v>5</v>
      </c>
      <c r="L74" s="1">
        <v>86.7</v>
      </c>
      <c r="M74" s="5">
        <v>673559.6</v>
      </c>
      <c r="N74" s="5">
        <v>215298.05614756199</v>
      </c>
      <c r="O74" s="4">
        <v>0.52882598723962704</v>
      </c>
      <c r="P74" s="4">
        <v>0.21051783946886099</v>
      </c>
      <c r="Q74" s="4">
        <v>45.849213093675701</v>
      </c>
      <c r="R74" s="4">
        <v>18.2518966819502</v>
      </c>
    </row>
    <row r="75" spans="1:18" ht="15" hidden="1">
      <c r="A75" s="1">
        <v>202404</v>
      </c>
      <c r="B75" s="53" t="s">
        <v>199</v>
      </c>
      <c r="C75" s="33" t="s">
        <v>16</v>
      </c>
      <c r="D75" s="33" t="s">
        <v>34</v>
      </c>
      <c r="E75" s="53" t="s">
        <v>45</v>
      </c>
      <c r="F75" s="1">
        <v>37.799999999999997</v>
      </c>
      <c r="G75" s="1">
        <v>20</v>
      </c>
      <c r="H75" s="1">
        <v>10</v>
      </c>
      <c r="I75" s="1">
        <v>10</v>
      </c>
      <c r="J75" s="1">
        <v>2.5</v>
      </c>
      <c r="K75" s="1">
        <v>5</v>
      </c>
      <c r="L75" s="1">
        <v>85.3</v>
      </c>
      <c r="M75" s="5">
        <v>160136.54999999999</v>
      </c>
      <c r="N75" s="5">
        <v>34140.403094501104</v>
      </c>
      <c r="O75" s="4">
        <v>0.10675791348855999</v>
      </c>
      <c r="P75" s="4">
        <v>4.1655383025601303E-2</v>
      </c>
      <c r="Q75" s="4">
        <v>9.1064500205741705</v>
      </c>
      <c r="R75" s="4">
        <v>3.5532041720837899</v>
      </c>
    </row>
    <row r="76" spans="1:18" ht="15" hidden="1">
      <c r="A76" s="1">
        <v>202404</v>
      </c>
      <c r="B76" s="53" t="s">
        <v>201</v>
      </c>
      <c r="C76" s="33" t="s">
        <v>16</v>
      </c>
      <c r="D76" s="33" t="s">
        <v>34</v>
      </c>
      <c r="E76" s="53" t="s">
        <v>43</v>
      </c>
      <c r="F76" s="1">
        <v>45</v>
      </c>
      <c r="G76" s="1">
        <v>10</v>
      </c>
      <c r="H76" s="1">
        <v>10</v>
      </c>
      <c r="I76" s="1">
        <v>10</v>
      </c>
      <c r="J76" s="1">
        <v>7.5</v>
      </c>
      <c r="K76" s="1">
        <v>5</v>
      </c>
      <c r="L76" s="1">
        <v>87.5</v>
      </c>
      <c r="M76" s="5">
        <v>139116.07999999999</v>
      </c>
      <c r="N76" s="5">
        <v>13944.5339786761</v>
      </c>
      <c r="O76" s="4">
        <v>7.5257328257482103E-2</v>
      </c>
      <c r="P76" s="4">
        <v>2.8448681313427801E-2</v>
      </c>
      <c r="Q76" s="4">
        <v>6.5850162225296804</v>
      </c>
      <c r="R76" s="4">
        <v>2.4892596149249302</v>
      </c>
    </row>
    <row r="77" spans="1:18" ht="15" hidden="1">
      <c r="A77" s="1">
        <v>202404</v>
      </c>
      <c r="B77" s="53" t="s">
        <v>203</v>
      </c>
      <c r="C77" s="33" t="s">
        <v>16</v>
      </c>
      <c r="D77" s="33" t="s">
        <v>34</v>
      </c>
      <c r="E77" s="53" t="s">
        <v>252</v>
      </c>
      <c r="F77" s="1">
        <v>45</v>
      </c>
      <c r="G77" s="1">
        <v>0</v>
      </c>
      <c r="H77" s="1">
        <v>10</v>
      </c>
      <c r="I77" s="1">
        <v>10</v>
      </c>
      <c r="J77" s="1">
        <v>5</v>
      </c>
      <c r="K77" s="1">
        <v>5</v>
      </c>
      <c r="L77" s="1">
        <v>75</v>
      </c>
      <c r="M77" s="5">
        <v>143948.32</v>
      </c>
      <c r="N77" s="5">
        <v>0</v>
      </c>
      <c r="O77" s="4">
        <v>6.1814998742060999E-2</v>
      </c>
      <c r="P77" s="4">
        <v>2.2331145339416401E-2</v>
      </c>
      <c r="Q77" s="4">
        <v>4.6361249056545804</v>
      </c>
      <c r="R77" s="4">
        <v>1.6748359004562301</v>
      </c>
    </row>
    <row r="78" spans="1:18" ht="15" hidden="1">
      <c r="A78" s="1">
        <v>202404</v>
      </c>
      <c r="B78" s="53" t="s">
        <v>205</v>
      </c>
      <c r="C78" s="33" t="s">
        <v>16</v>
      </c>
      <c r="D78" s="33" t="s">
        <v>34</v>
      </c>
      <c r="E78" s="53" t="s">
        <v>348</v>
      </c>
      <c r="F78" s="1">
        <v>36</v>
      </c>
      <c r="G78" s="1">
        <v>0</v>
      </c>
      <c r="H78" s="1">
        <v>10</v>
      </c>
      <c r="I78" s="1">
        <v>10</v>
      </c>
      <c r="J78" s="1">
        <v>5</v>
      </c>
      <c r="K78" s="1">
        <v>5</v>
      </c>
      <c r="L78" s="1">
        <v>66</v>
      </c>
      <c r="M78" s="5">
        <v>126468.08</v>
      </c>
      <c r="N78" s="5">
        <v>0</v>
      </c>
      <c r="O78" s="4">
        <v>5.4308547721229901E-2</v>
      </c>
      <c r="P78" s="4">
        <v>1.9619381978733301E-2</v>
      </c>
      <c r="Q78" s="4">
        <v>3.58436414960117</v>
      </c>
      <c r="R78" s="4">
        <v>1.2948792105964</v>
      </c>
    </row>
    <row r="79" spans="1:18" ht="15" hidden="1">
      <c r="A79" s="1">
        <v>202404</v>
      </c>
      <c r="B79" s="53" t="s">
        <v>207</v>
      </c>
      <c r="C79" s="33" t="s">
        <v>16</v>
      </c>
      <c r="D79" s="33" t="s">
        <v>34</v>
      </c>
      <c r="E79" s="53" t="s">
        <v>256</v>
      </c>
      <c r="F79" s="1">
        <v>45</v>
      </c>
      <c r="G79" s="1">
        <v>0</v>
      </c>
      <c r="H79" s="1">
        <v>10</v>
      </c>
      <c r="I79" s="1">
        <v>3</v>
      </c>
      <c r="J79" s="1">
        <v>7.5</v>
      </c>
      <c r="K79" s="1">
        <v>5</v>
      </c>
      <c r="L79" s="1">
        <v>70.5</v>
      </c>
      <c r="M79" s="5">
        <v>99845.9</v>
      </c>
      <c r="N79" s="5">
        <v>0</v>
      </c>
      <c r="O79" s="4">
        <v>4.2876319660416599E-2</v>
      </c>
      <c r="P79" s="4">
        <v>1.54894013660238E-2</v>
      </c>
      <c r="Q79" s="4">
        <v>3.0227805360593698</v>
      </c>
      <c r="R79" s="4">
        <v>1.0920027963046799</v>
      </c>
    </row>
    <row r="80" spans="1:18" ht="15" hidden="1">
      <c r="A80" s="1">
        <v>202404</v>
      </c>
      <c r="B80" s="53" t="s">
        <v>209</v>
      </c>
      <c r="C80" s="33" t="s">
        <v>17</v>
      </c>
      <c r="D80" s="33" t="s">
        <v>36</v>
      </c>
      <c r="E80" s="53" t="s">
        <v>208</v>
      </c>
      <c r="F80" s="1">
        <v>45</v>
      </c>
      <c r="G80" s="1">
        <v>2.5</v>
      </c>
      <c r="H80" s="1">
        <v>5</v>
      </c>
      <c r="I80" s="1">
        <v>7</v>
      </c>
      <c r="J80" s="1">
        <v>5</v>
      </c>
      <c r="K80" s="1">
        <v>5</v>
      </c>
      <c r="L80" s="1">
        <v>69.5</v>
      </c>
      <c r="M80" s="5">
        <v>92305.03</v>
      </c>
      <c r="N80" s="5">
        <v>2720.7800933712101</v>
      </c>
      <c r="O80" s="4">
        <v>7.4244220858449006E-2</v>
      </c>
      <c r="P80" s="4">
        <v>9.9054149432412E-3</v>
      </c>
      <c r="Q80" s="4">
        <v>5.1599733496622102</v>
      </c>
      <c r="R80" s="4">
        <v>0.68842633855526303</v>
      </c>
    </row>
    <row r="81" spans="1:18" ht="15" hidden="1">
      <c r="A81" s="1">
        <v>202404</v>
      </c>
      <c r="B81" s="53" t="s">
        <v>211</v>
      </c>
      <c r="C81" s="33" t="s">
        <v>17</v>
      </c>
      <c r="D81" s="33" t="s">
        <v>36</v>
      </c>
      <c r="E81" s="53" t="s">
        <v>224</v>
      </c>
      <c r="F81" s="1">
        <v>45</v>
      </c>
      <c r="G81" s="1">
        <v>0</v>
      </c>
      <c r="H81" s="1">
        <v>10</v>
      </c>
      <c r="I81" s="1">
        <v>7</v>
      </c>
      <c r="J81" s="1">
        <v>2.5</v>
      </c>
      <c r="K81" s="1">
        <v>5</v>
      </c>
      <c r="L81" s="1">
        <v>69.5</v>
      </c>
      <c r="M81" s="5">
        <v>246758.35</v>
      </c>
      <c r="N81" s="5">
        <v>0</v>
      </c>
      <c r="O81" s="4">
        <v>0.12697837056473901</v>
      </c>
      <c r="P81" s="4">
        <v>2.2200767782928801E-2</v>
      </c>
      <c r="Q81" s="4">
        <v>8.8249967542493604</v>
      </c>
      <c r="R81" s="4">
        <v>1.54295336091355</v>
      </c>
    </row>
    <row r="82" spans="1:18" ht="15" hidden="1">
      <c r="A82" s="1">
        <v>202404</v>
      </c>
      <c r="B82" s="53" t="s">
        <v>213</v>
      </c>
      <c r="C82" s="33" t="s">
        <v>17</v>
      </c>
      <c r="D82" s="33" t="s">
        <v>36</v>
      </c>
      <c r="E82" s="53" t="s">
        <v>220</v>
      </c>
      <c r="F82" s="1">
        <v>45</v>
      </c>
      <c r="G82" s="1">
        <v>2.5</v>
      </c>
      <c r="H82" s="1">
        <v>10</v>
      </c>
      <c r="I82" s="1">
        <v>7</v>
      </c>
      <c r="J82" s="1">
        <v>5</v>
      </c>
      <c r="K82" s="1">
        <v>5</v>
      </c>
      <c r="L82" s="1">
        <v>74.5</v>
      </c>
      <c r="M82" s="5">
        <v>136528.07999999999</v>
      </c>
      <c r="N82" s="5">
        <v>216.41414323580801</v>
      </c>
      <c r="O82" s="4">
        <v>7.2382784302187198E-2</v>
      </c>
      <c r="P82" s="4">
        <v>1.2410713082390499E-2</v>
      </c>
      <c r="Q82" s="4">
        <v>5.3925174305129504</v>
      </c>
      <c r="R82" s="4">
        <v>0.92459812463809199</v>
      </c>
    </row>
    <row r="83" spans="1:18" ht="15" hidden="1">
      <c r="A83" s="1">
        <v>202404</v>
      </c>
      <c r="B83" s="53" t="s">
        <v>215</v>
      </c>
      <c r="C83" s="33" t="s">
        <v>16</v>
      </c>
      <c r="D83" s="33" t="s">
        <v>23</v>
      </c>
      <c r="E83" s="53" t="s">
        <v>56</v>
      </c>
      <c r="F83" s="1">
        <v>45</v>
      </c>
      <c r="G83" s="1">
        <v>0</v>
      </c>
      <c r="H83" s="1">
        <v>5</v>
      </c>
      <c r="I83" s="1">
        <v>10</v>
      </c>
      <c r="J83" s="1">
        <v>5</v>
      </c>
      <c r="K83" s="1">
        <v>5</v>
      </c>
      <c r="L83" s="1">
        <v>70</v>
      </c>
      <c r="M83" s="5">
        <v>67444.86</v>
      </c>
      <c r="N83" s="5">
        <v>0</v>
      </c>
      <c r="O83" s="4">
        <v>2.48961428993845E-2</v>
      </c>
      <c r="P83" s="4">
        <v>1.04629284388772E-2</v>
      </c>
      <c r="Q83" s="4">
        <v>1.7427300029569199</v>
      </c>
      <c r="R83" s="4">
        <v>0.73240499072140397</v>
      </c>
    </row>
    <row r="84" spans="1:18" ht="15" hidden="1">
      <c r="A84" s="1">
        <v>202404</v>
      </c>
      <c r="B84" s="53" t="s">
        <v>217</v>
      </c>
      <c r="C84" s="33" t="s">
        <v>19</v>
      </c>
      <c r="D84" s="33" t="s">
        <v>28</v>
      </c>
      <c r="E84" s="53" t="s">
        <v>58</v>
      </c>
      <c r="F84" s="1">
        <v>45</v>
      </c>
      <c r="G84" s="1">
        <v>5</v>
      </c>
      <c r="H84" s="1">
        <v>10</v>
      </c>
      <c r="I84" s="1">
        <v>7</v>
      </c>
      <c r="J84" s="1">
        <v>5</v>
      </c>
      <c r="K84" s="1">
        <v>5</v>
      </c>
      <c r="L84" s="1">
        <v>77</v>
      </c>
      <c r="M84" s="5">
        <v>189207.88</v>
      </c>
      <c r="N84" s="5">
        <v>15085.5400740525</v>
      </c>
      <c r="O84" s="4">
        <v>0.482709780553227</v>
      </c>
      <c r="P84" s="4">
        <v>2.8361493715174001E-2</v>
      </c>
      <c r="Q84" s="4">
        <v>37.168653102598498</v>
      </c>
      <c r="R84" s="4">
        <v>2.1838350160684001</v>
      </c>
    </row>
    <row r="85" spans="1:18" ht="15" hidden="1">
      <c r="A85" s="1">
        <v>202404</v>
      </c>
      <c r="B85" s="53" t="s">
        <v>219</v>
      </c>
      <c r="C85" s="33" t="s">
        <v>19</v>
      </c>
      <c r="D85" s="33" t="s">
        <v>28</v>
      </c>
      <c r="E85" s="53" t="s">
        <v>142</v>
      </c>
      <c r="F85" s="1">
        <v>45</v>
      </c>
      <c r="G85" s="1">
        <v>0</v>
      </c>
      <c r="H85" s="1">
        <v>10</v>
      </c>
      <c r="I85" s="1">
        <v>10</v>
      </c>
      <c r="J85" s="1">
        <v>2.5</v>
      </c>
      <c r="K85" s="1">
        <v>5</v>
      </c>
      <c r="L85" s="1">
        <v>72.5</v>
      </c>
      <c r="M85" s="5">
        <v>57085.52</v>
      </c>
      <c r="N85" s="5">
        <v>0</v>
      </c>
      <c r="O85" s="4">
        <v>5.5124991791921499E-2</v>
      </c>
      <c r="P85" s="4">
        <v>5.4626689142846102E-3</v>
      </c>
      <c r="Q85" s="4">
        <v>3.99656190491431</v>
      </c>
      <c r="R85" s="4">
        <v>0.39604349628563401</v>
      </c>
    </row>
    <row r="86" spans="1:18" ht="15" hidden="1">
      <c r="A86" s="1">
        <v>202404</v>
      </c>
      <c r="B86" s="53" t="s">
        <v>221</v>
      </c>
      <c r="C86" s="33" t="s">
        <v>19</v>
      </c>
      <c r="D86" s="33" t="s">
        <v>28</v>
      </c>
      <c r="E86" s="53" t="s">
        <v>152</v>
      </c>
      <c r="F86" s="1">
        <v>43.2</v>
      </c>
      <c r="G86" s="1">
        <v>0</v>
      </c>
      <c r="H86" s="1">
        <v>10</v>
      </c>
      <c r="I86" s="1">
        <v>10</v>
      </c>
      <c r="J86" s="1">
        <v>5</v>
      </c>
      <c r="K86" s="1">
        <v>5</v>
      </c>
      <c r="L86" s="1">
        <v>73.2</v>
      </c>
      <c r="M86" s="5">
        <v>165243.97</v>
      </c>
      <c r="N86" s="5">
        <v>0</v>
      </c>
      <c r="O86" s="4">
        <v>0.15956887998768399</v>
      </c>
      <c r="P86" s="4">
        <v>1.5812645626981699E-2</v>
      </c>
      <c r="Q86" s="4">
        <v>11.6804420150985</v>
      </c>
      <c r="R86" s="4">
        <v>1.15748565989506</v>
      </c>
    </row>
    <row r="87" spans="1:18" ht="15" hidden="1">
      <c r="A87" s="1">
        <v>202404</v>
      </c>
      <c r="B87" s="53" t="s">
        <v>223</v>
      </c>
      <c r="C87" s="33" t="s">
        <v>19</v>
      </c>
      <c r="D87" s="33" t="s">
        <v>28</v>
      </c>
      <c r="E87" s="53" t="s">
        <v>120</v>
      </c>
      <c r="F87" s="1">
        <v>0</v>
      </c>
      <c r="G87" s="1">
        <v>0</v>
      </c>
      <c r="H87" s="1">
        <v>10</v>
      </c>
      <c r="I87" s="1">
        <v>10</v>
      </c>
      <c r="J87" s="1">
        <v>2.5</v>
      </c>
      <c r="K87" s="1">
        <v>5</v>
      </c>
      <c r="L87" s="1">
        <v>27.5</v>
      </c>
      <c r="M87" s="5">
        <v>64409.48</v>
      </c>
      <c r="N87" s="5">
        <v>0</v>
      </c>
      <c r="O87" s="4">
        <v>6.2197419876738103E-2</v>
      </c>
      <c r="P87" s="4">
        <v>6.1635185977326002E-3</v>
      </c>
      <c r="Q87" s="4">
        <v>1.7104290466103</v>
      </c>
      <c r="R87" s="4">
        <v>0.169496761437646</v>
      </c>
    </row>
    <row r="88" spans="1:18" ht="15" hidden="1">
      <c r="A88" s="1">
        <v>202404</v>
      </c>
      <c r="B88" s="53" t="s">
        <v>227</v>
      </c>
      <c r="C88" s="33" t="s">
        <v>17</v>
      </c>
      <c r="D88" s="33" t="s">
        <v>36</v>
      </c>
      <c r="E88" s="53" t="s">
        <v>210</v>
      </c>
      <c r="F88" s="1">
        <v>45</v>
      </c>
      <c r="G88" s="1">
        <v>0</v>
      </c>
      <c r="H88" s="1">
        <v>10</v>
      </c>
      <c r="I88" s="1">
        <v>10</v>
      </c>
      <c r="J88" s="1">
        <v>7.5</v>
      </c>
      <c r="K88" s="1">
        <v>5</v>
      </c>
      <c r="L88" s="1">
        <v>77.5</v>
      </c>
      <c r="M88" s="5">
        <v>165339.94</v>
      </c>
      <c r="N88" s="5">
        <v>0</v>
      </c>
      <c r="O88" s="4">
        <v>8.5081603805795006E-2</v>
      </c>
      <c r="P88" s="4">
        <v>1.48755801503106E-2</v>
      </c>
      <c r="Q88" s="4">
        <v>6.5938242949491102</v>
      </c>
      <c r="R88" s="4">
        <v>1.1528574616490701</v>
      </c>
    </row>
    <row r="89" spans="1:18" ht="15" hidden="1">
      <c r="A89" s="1">
        <v>202404</v>
      </c>
      <c r="B89" s="53" t="s">
        <v>229</v>
      </c>
      <c r="C89" s="33" t="s">
        <v>19</v>
      </c>
      <c r="D89" s="33" t="s">
        <v>20</v>
      </c>
      <c r="E89" s="53" t="s">
        <v>68</v>
      </c>
      <c r="F89" s="1">
        <v>0</v>
      </c>
      <c r="G89" s="1">
        <v>0</v>
      </c>
      <c r="H89" s="1">
        <v>10</v>
      </c>
      <c r="I89" s="1">
        <v>10</v>
      </c>
      <c r="J89" s="1">
        <v>2.5</v>
      </c>
      <c r="K89" s="1">
        <v>5</v>
      </c>
      <c r="L89" s="1">
        <v>27.5</v>
      </c>
      <c r="M89" s="5">
        <v>245630.41</v>
      </c>
      <c r="N89" s="5">
        <v>0</v>
      </c>
      <c r="O89" s="4">
        <v>0.108050128675718</v>
      </c>
      <c r="P89" s="4">
        <v>2.35050430496207E-2</v>
      </c>
      <c r="Q89" s="4">
        <v>2.9713785385822402</v>
      </c>
      <c r="R89" s="4">
        <v>0.64638868386456905</v>
      </c>
    </row>
    <row r="90" spans="1:18" ht="15" hidden="1">
      <c r="A90" s="1">
        <v>202404</v>
      </c>
      <c r="B90" s="53" t="s">
        <v>233</v>
      </c>
      <c r="C90" s="33" t="s">
        <v>19</v>
      </c>
      <c r="D90" s="33" t="s">
        <v>20</v>
      </c>
      <c r="E90" s="53" t="s">
        <v>124</v>
      </c>
      <c r="F90" s="1">
        <v>40.049999999999997</v>
      </c>
      <c r="G90" s="1">
        <v>5</v>
      </c>
      <c r="H90" s="1">
        <v>10</v>
      </c>
      <c r="I90" s="1">
        <v>10</v>
      </c>
      <c r="J90" s="1">
        <v>2.5</v>
      </c>
      <c r="K90" s="1">
        <v>5</v>
      </c>
      <c r="L90" s="1">
        <v>72.55</v>
      </c>
      <c r="M90" s="5">
        <v>213466.81</v>
      </c>
      <c r="N90" s="5">
        <v>15038.833822860701</v>
      </c>
      <c r="O90" s="4">
        <v>0.17179818990977899</v>
      </c>
      <c r="P90" s="4">
        <v>3.0651144271651502E-2</v>
      </c>
      <c r="Q90" s="4">
        <v>12.4639586779545</v>
      </c>
      <c r="R90" s="4">
        <v>2.22374051690832</v>
      </c>
    </row>
    <row r="91" spans="1:18" ht="15" hidden="1">
      <c r="A91" s="1">
        <v>202404</v>
      </c>
      <c r="B91" s="53" t="s">
        <v>235</v>
      </c>
      <c r="C91" s="33" t="s">
        <v>19</v>
      </c>
      <c r="D91" s="33" t="s">
        <v>25</v>
      </c>
      <c r="E91" s="53" t="s">
        <v>82</v>
      </c>
      <c r="F91" s="1">
        <v>45</v>
      </c>
      <c r="G91" s="1">
        <v>0</v>
      </c>
      <c r="H91" s="1">
        <v>10</v>
      </c>
      <c r="I91" s="1">
        <v>10</v>
      </c>
      <c r="J91" s="1">
        <v>5</v>
      </c>
      <c r="K91" s="1">
        <v>5</v>
      </c>
      <c r="L91" s="1">
        <v>75</v>
      </c>
      <c r="M91" s="5">
        <v>144744.17000000001</v>
      </c>
      <c r="N91" s="5">
        <v>0</v>
      </c>
      <c r="O91" s="4">
        <v>6.1327176581293302E-2</v>
      </c>
      <c r="P91" s="4">
        <v>1.38509639219005E-2</v>
      </c>
      <c r="Q91" s="4">
        <v>4.5995382435970003</v>
      </c>
      <c r="R91" s="4">
        <v>1.03882229414254</v>
      </c>
    </row>
    <row r="92" spans="1:18" ht="15" hidden="1">
      <c r="A92" s="1">
        <v>202404</v>
      </c>
      <c r="B92" s="53" t="s">
        <v>237</v>
      </c>
      <c r="C92" s="33" t="s">
        <v>19</v>
      </c>
      <c r="D92" s="33" t="s">
        <v>25</v>
      </c>
      <c r="E92" s="53" t="s">
        <v>104</v>
      </c>
      <c r="F92" s="1">
        <v>45</v>
      </c>
      <c r="G92" s="1">
        <v>2.5</v>
      </c>
      <c r="H92" s="1">
        <v>10</v>
      </c>
      <c r="I92" s="1">
        <v>7</v>
      </c>
      <c r="J92" s="1">
        <v>2.5</v>
      </c>
      <c r="K92" s="1">
        <v>5</v>
      </c>
      <c r="L92" s="1">
        <v>72</v>
      </c>
      <c r="M92" s="5">
        <v>161541.82999999999</v>
      </c>
      <c r="N92" s="5">
        <v>917.11343978135801</v>
      </c>
      <c r="O92" s="4">
        <v>7.7910535367288203E-2</v>
      </c>
      <c r="P92" s="4">
        <v>1.6081863466770301E-2</v>
      </c>
      <c r="Q92" s="4">
        <v>5.6095585464447497</v>
      </c>
      <c r="R92" s="4">
        <v>1.1578941696074601</v>
      </c>
    </row>
    <row r="93" spans="1:18" ht="15" hidden="1">
      <c r="A93" s="1">
        <v>202404</v>
      </c>
      <c r="B93" s="53" t="s">
        <v>239</v>
      </c>
      <c r="C93" s="33" t="s">
        <v>16</v>
      </c>
      <c r="D93" s="33" t="s">
        <v>23</v>
      </c>
      <c r="E93" s="53" t="s">
        <v>88</v>
      </c>
      <c r="F93" s="1">
        <v>36.450000000000003</v>
      </c>
      <c r="G93" s="1">
        <v>20</v>
      </c>
      <c r="H93" s="1">
        <v>10</v>
      </c>
      <c r="I93" s="1">
        <v>10</v>
      </c>
      <c r="J93" s="1">
        <v>5</v>
      </c>
      <c r="K93" s="1">
        <v>5</v>
      </c>
      <c r="L93" s="1">
        <v>86.45</v>
      </c>
      <c r="M93" s="5">
        <v>198413.5</v>
      </c>
      <c r="N93" s="5">
        <v>50117.9848545446</v>
      </c>
      <c r="O93" s="4">
        <v>0.156020860002826</v>
      </c>
      <c r="P93" s="4">
        <v>5.54617822983565E-2</v>
      </c>
      <c r="Q93" s="4">
        <v>13.4880033472443</v>
      </c>
      <c r="R93" s="4">
        <v>4.7946710796929199</v>
      </c>
    </row>
    <row r="94" spans="1:18" ht="15" hidden="1">
      <c r="A94" s="1">
        <v>202404</v>
      </c>
      <c r="B94" s="53" t="s">
        <v>241</v>
      </c>
      <c r="C94" s="33" t="s">
        <v>19</v>
      </c>
      <c r="D94" s="33" t="s">
        <v>20</v>
      </c>
      <c r="E94" s="53" t="s">
        <v>106</v>
      </c>
      <c r="F94" s="1">
        <v>41.85</v>
      </c>
      <c r="G94" s="1">
        <v>0</v>
      </c>
      <c r="H94" s="1">
        <v>10</v>
      </c>
      <c r="I94" s="1">
        <v>10</v>
      </c>
      <c r="J94" s="1">
        <v>2.5</v>
      </c>
      <c r="K94" s="1">
        <v>5</v>
      </c>
      <c r="L94" s="1">
        <v>69.349999999999994</v>
      </c>
      <c r="M94" s="5">
        <v>305021.8</v>
      </c>
      <c r="N94" s="5">
        <v>0</v>
      </c>
      <c r="O94" s="4">
        <v>0.134175751035464</v>
      </c>
      <c r="P94" s="4">
        <v>2.9188366945578099E-2</v>
      </c>
      <c r="Q94" s="4">
        <v>9.3050883343094295</v>
      </c>
      <c r="R94" s="4">
        <v>2.0242132476758399</v>
      </c>
    </row>
    <row r="95" spans="1:18" ht="15" hidden="1">
      <c r="A95" s="1">
        <v>202404</v>
      </c>
      <c r="B95" s="53" t="s">
        <v>243</v>
      </c>
      <c r="C95" s="33" t="s">
        <v>19</v>
      </c>
      <c r="D95" s="33" t="s">
        <v>24</v>
      </c>
      <c r="E95" s="53" t="s">
        <v>80</v>
      </c>
      <c r="F95" s="1">
        <v>45</v>
      </c>
      <c r="G95" s="1">
        <v>20</v>
      </c>
      <c r="H95" s="1">
        <v>10</v>
      </c>
      <c r="I95" s="1">
        <v>10</v>
      </c>
      <c r="J95" s="1">
        <v>5</v>
      </c>
      <c r="K95" s="1">
        <v>5</v>
      </c>
      <c r="L95" s="1">
        <v>95</v>
      </c>
      <c r="M95" s="5">
        <v>303192.53000000003</v>
      </c>
      <c r="N95" s="5">
        <v>77857.277071622302</v>
      </c>
      <c r="O95" s="4">
        <v>0.19991541243389899</v>
      </c>
      <c r="P95" s="4">
        <v>8.1943411394410803E-2</v>
      </c>
      <c r="Q95" s="4">
        <v>18.9919641812204</v>
      </c>
      <c r="R95" s="4">
        <v>7.7846240824690298</v>
      </c>
    </row>
    <row r="96" spans="1:18" ht="15" hidden="1">
      <c r="A96" s="1">
        <v>202404</v>
      </c>
      <c r="B96" s="53" t="s">
        <v>245</v>
      </c>
      <c r="C96" s="33" t="s">
        <v>19</v>
      </c>
      <c r="D96" s="33" t="s">
        <v>25</v>
      </c>
      <c r="E96" s="53" t="s">
        <v>102</v>
      </c>
      <c r="F96" s="1">
        <v>45</v>
      </c>
      <c r="G96" s="1">
        <v>5</v>
      </c>
      <c r="H96" s="1">
        <v>10</v>
      </c>
      <c r="I96" s="1">
        <v>10</v>
      </c>
      <c r="J96" s="1">
        <v>5</v>
      </c>
      <c r="K96" s="1">
        <v>5</v>
      </c>
      <c r="L96" s="1">
        <v>80</v>
      </c>
      <c r="M96" s="5">
        <v>173006.58</v>
      </c>
      <c r="N96" s="5">
        <v>16007.1409353567</v>
      </c>
      <c r="O96" s="4">
        <v>0.23852492221195801</v>
      </c>
      <c r="P96" s="4">
        <v>2.7437683591512399E-2</v>
      </c>
      <c r="Q96" s="4">
        <v>19.081993776956601</v>
      </c>
      <c r="R96" s="4">
        <v>2.1950146873209899</v>
      </c>
    </row>
    <row r="97" spans="1:18" ht="15" hidden="1">
      <c r="A97" s="1">
        <v>202404</v>
      </c>
      <c r="B97" s="53" t="s">
        <v>249</v>
      </c>
      <c r="C97" s="33" t="s">
        <v>16</v>
      </c>
      <c r="D97" s="33" t="s">
        <v>23</v>
      </c>
      <c r="E97" s="53" t="s">
        <v>92</v>
      </c>
      <c r="F97" s="1">
        <v>44.55</v>
      </c>
      <c r="G97" s="1">
        <v>0</v>
      </c>
      <c r="H97" s="1">
        <v>10</v>
      </c>
      <c r="I97" s="1">
        <v>10</v>
      </c>
      <c r="J97" s="1">
        <v>5</v>
      </c>
      <c r="K97" s="1">
        <v>5</v>
      </c>
      <c r="L97" s="1">
        <v>74.55</v>
      </c>
      <c r="M97" s="5">
        <v>181465.2</v>
      </c>
      <c r="N97" s="5">
        <v>0</v>
      </c>
      <c r="O97" s="4">
        <v>6.6984845849860003E-2</v>
      </c>
      <c r="P97" s="4">
        <v>2.8151254250457902E-2</v>
      </c>
      <c r="Q97" s="4">
        <v>4.9937202581070599</v>
      </c>
      <c r="R97" s="4">
        <v>2.0986760043716401</v>
      </c>
    </row>
    <row r="98" spans="1:18" ht="15" hidden="1">
      <c r="A98" s="1">
        <v>202404</v>
      </c>
      <c r="B98" s="53" t="s">
        <v>251</v>
      </c>
      <c r="C98" s="33" t="s">
        <v>19</v>
      </c>
      <c r="D98" s="33" t="s">
        <v>24</v>
      </c>
      <c r="E98" s="53" t="s">
        <v>74</v>
      </c>
      <c r="F98" s="1">
        <v>41.4</v>
      </c>
      <c r="G98" s="1">
        <v>0</v>
      </c>
      <c r="H98" s="1">
        <v>10</v>
      </c>
      <c r="I98" s="1">
        <v>7</v>
      </c>
      <c r="J98" s="1">
        <v>5</v>
      </c>
      <c r="K98" s="1">
        <v>5</v>
      </c>
      <c r="L98" s="1">
        <v>68.400000000000006</v>
      </c>
      <c r="M98" s="5">
        <v>151704.97</v>
      </c>
      <c r="N98" s="5">
        <v>0</v>
      </c>
      <c r="O98" s="4">
        <v>5.6130801276325797E-2</v>
      </c>
      <c r="P98" s="4">
        <v>1.45170618356718E-2</v>
      </c>
      <c r="Q98" s="4">
        <v>3.83934680730068</v>
      </c>
      <c r="R98" s="4">
        <v>0.99296702955995098</v>
      </c>
    </row>
    <row r="99" spans="1:18" ht="15" hidden="1">
      <c r="A99" s="1">
        <v>202404</v>
      </c>
      <c r="B99" s="53" t="s">
        <v>253</v>
      </c>
      <c r="C99" s="33" t="s">
        <v>19</v>
      </c>
      <c r="D99" s="33" t="s">
        <v>27</v>
      </c>
      <c r="E99" s="53" t="s">
        <v>66</v>
      </c>
      <c r="F99" s="1">
        <v>0</v>
      </c>
      <c r="G99" s="1">
        <v>0</v>
      </c>
      <c r="H99" s="1">
        <v>10</v>
      </c>
      <c r="I99" s="1">
        <v>10</v>
      </c>
      <c r="J99" s="1">
        <v>2.5</v>
      </c>
      <c r="K99" s="1">
        <v>5</v>
      </c>
      <c r="L99" s="1">
        <v>27.5</v>
      </c>
      <c r="M99" s="5">
        <v>107118.24</v>
      </c>
      <c r="N99" s="5">
        <v>0</v>
      </c>
      <c r="O99" s="4">
        <v>5.1540065188833299E-2</v>
      </c>
      <c r="P99" s="4">
        <v>1.02504361841826E-2</v>
      </c>
      <c r="Q99" s="4">
        <v>1.41735179269292</v>
      </c>
      <c r="R99" s="4">
        <v>0.28188699506502202</v>
      </c>
    </row>
    <row r="100" spans="1:18" ht="15" hidden="1">
      <c r="A100" s="1">
        <v>202404</v>
      </c>
      <c r="B100" s="53" t="s">
        <v>255</v>
      </c>
      <c r="C100" s="33" t="s">
        <v>19</v>
      </c>
      <c r="D100" s="33" t="s">
        <v>20</v>
      </c>
      <c r="E100" s="53" t="s">
        <v>100</v>
      </c>
      <c r="F100" s="1">
        <v>38.700000000000003</v>
      </c>
      <c r="G100" s="1">
        <v>0</v>
      </c>
      <c r="H100" s="1">
        <v>10</v>
      </c>
      <c r="I100" s="1">
        <v>10</v>
      </c>
      <c r="J100" s="1">
        <v>2.5</v>
      </c>
      <c r="K100" s="1">
        <v>5</v>
      </c>
      <c r="L100" s="1">
        <v>66.2</v>
      </c>
      <c r="M100" s="5">
        <v>125756.7</v>
      </c>
      <c r="N100" s="5">
        <v>0</v>
      </c>
      <c r="O100" s="4">
        <v>5.5318995790601101E-2</v>
      </c>
      <c r="P100" s="4">
        <v>1.20340011942261E-2</v>
      </c>
      <c r="Q100" s="4">
        <v>3.6621175213377901</v>
      </c>
      <c r="R100" s="4">
        <v>0.79665087905776799</v>
      </c>
    </row>
    <row r="101" spans="1:18" ht="15" hidden="1">
      <c r="A101" s="1">
        <v>202404</v>
      </c>
      <c r="B101" s="53" t="s">
        <v>257</v>
      </c>
      <c r="C101" s="33" t="s">
        <v>19</v>
      </c>
      <c r="D101" s="33" t="s">
        <v>25</v>
      </c>
      <c r="E101" s="53" t="s">
        <v>96</v>
      </c>
      <c r="F101" s="1">
        <v>45</v>
      </c>
      <c r="G101" s="1">
        <v>2.5</v>
      </c>
      <c r="H101" s="1">
        <v>10</v>
      </c>
      <c r="I101" s="1">
        <v>10</v>
      </c>
      <c r="J101" s="1">
        <v>7.5</v>
      </c>
      <c r="K101" s="1">
        <v>5</v>
      </c>
      <c r="L101" s="1">
        <v>80</v>
      </c>
      <c r="M101" s="5">
        <v>193020.4</v>
      </c>
      <c r="N101" s="5">
        <v>642.19067254637798</v>
      </c>
      <c r="O101" s="4">
        <v>8.8410094853533003E-2</v>
      </c>
      <c r="P101" s="4">
        <v>1.89072314949091E-2</v>
      </c>
      <c r="Q101" s="4">
        <v>7.0728075882826396</v>
      </c>
      <c r="R101" s="4">
        <v>1.5125785195927299</v>
      </c>
    </row>
    <row r="102" spans="1:18" ht="15" hidden="1">
      <c r="A102" s="1">
        <v>202404</v>
      </c>
      <c r="B102" s="53" t="s">
        <v>259</v>
      </c>
      <c r="C102" s="33" t="s">
        <v>16</v>
      </c>
      <c r="D102" s="33" t="s">
        <v>23</v>
      </c>
      <c r="E102" s="53" t="s">
        <v>78</v>
      </c>
      <c r="F102" s="1">
        <v>45</v>
      </c>
      <c r="G102" s="1">
        <v>5</v>
      </c>
      <c r="H102" s="1">
        <v>10</v>
      </c>
      <c r="I102" s="1">
        <v>7</v>
      </c>
      <c r="J102" s="1">
        <v>5</v>
      </c>
      <c r="K102" s="1">
        <v>5</v>
      </c>
      <c r="L102" s="1">
        <v>77</v>
      </c>
      <c r="M102" s="5">
        <v>157559.53</v>
      </c>
      <c r="N102" s="5">
        <v>13309.060056799401</v>
      </c>
      <c r="O102" s="4">
        <v>8.0143030334797E-2</v>
      </c>
      <c r="P102" s="4">
        <v>3.0996922589653E-2</v>
      </c>
      <c r="Q102" s="4">
        <v>6.1710133357793699</v>
      </c>
      <c r="R102" s="4">
        <v>2.3867630394032799</v>
      </c>
    </row>
    <row r="103" spans="1:18" ht="15" hidden="1">
      <c r="A103" s="1">
        <v>202404</v>
      </c>
      <c r="B103" s="53" t="s">
        <v>261</v>
      </c>
      <c r="C103" s="33" t="s">
        <v>19</v>
      </c>
      <c r="D103" s="33" t="s">
        <v>27</v>
      </c>
      <c r="E103" s="53" t="s">
        <v>114</v>
      </c>
      <c r="F103" s="1">
        <v>40.5</v>
      </c>
      <c r="G103" s="1">
        <v>5</v>
      </c>
      <c r="H103" s="1">
        <v>10</v>
      </c>
      <c r="I103" s="1">
        <v>10</v>
      </c>
      <c r="J103" s="1">
        <v>5</v>
      </c>
      <c r="K103" s="1">
        <v>5</v>
      </c>
      <c r="L103" s="1">
        <v>75.5</v>
      </c>
      <c r="M103" s="5">
        <v>275808.68</v>
      </c>
      <c r="N103" s="5">
        <v>24724.641600545099</v>
      </c>
      <c r="O103" s="4">
        <v>0.23432985037465201</v>
      </c>
      <c r="P103" s="4">
        <v>4.32015575624832E-2</v>
      </c>
      <c r="Q103" s="4">
        <v>17.691903703286201</v>
      </c>
      <c r="R103" s="4">
        <v>3.2617175959674798</v>
      </c>
    </row>
    <row r="104" spans="1:18" ht="15" hidden="1">
      <c r="A104" s="1">
        <v>202404</v>
      </c>
      <c r="B104" s="53" t="s">
        <v>263</v>
      </c>
      <c r="C104" s="33" t="s">
        <v>19</v>
      </c>
      <c r="D104" s="33" t="s">
        <v>24</v>
      </c>
      <c r="E104" s="53" t="s">
        <v>72</v>
      </c>
      <c r="F104" s="1">
        <v>45</v>
      </c>
      <c r="G104" s="1">
        <v>20</v>
      </c>
      <c r="H104" s="1">
        <v>10</v>
      </c>
      <c r="I104" s="1">
        <v>10</v>
      </c>
      <c r="J104" s="1">
        <v>2.5</v>
      </c>
      <c r="K104" s="1">
        <v>5</v>
      </c>
      <c r="L104" s="1">
        <v>92.5</v>
      </c>
      <c r="M104" s="5">
        <v>352349.91</v>
      </c>
      <c r="N104" s="5">
        <v>104402.682162107</v>
      </c>
      <c r="O104" s="4">
        <v>0.248016586120508</v>
      </c>
      <c r="P104" s="4">
        <v>0.104693907164587</v>
      </c>
      <c r="Q104" s="4">
        <v>22.941534216147002</v>
      </c>
      <c r="R104" s="4">
        <v>9.6841864127242996</v>
      </c>
    </row>
    <row r="105" spans="1:18" ht="15" hidden="1">
      <c r="A105" s="1">
        <v>202404</v>
      </c>
      <c r="B105" s="53" t="s">
        <v>265</v>
      </c>
      <c r="C105" s="33" t="s">
        <v>19</v>
      </c>
      <c r="D105" s="33" t="s">
        <v>20</v>
      </c>
      <c r="E105" s="53" t="s">
        <v>94</v>
      </c>
      <c r="F105" s="1">
        <v>42.3</v>
      </c>
      <c r="G105" s="1">
        <v>2.5</v>
      </c>
      <c r="H105" s="1">
        <v>10</v>
      </c>
      <c r="I105" s="1">
        <v>7</v>
      </c>
      <c r="J105" s="1">
        <v>5</v>
      </c>
      <c r="K105" s="1">
        <v>5</v>
      </c>
      <c r="L105" s="1">
        <v>71.8</v>
      </c>
      <c r="M105" s="5">
        <v>147373.31</v>
      </c>
      <c r="N105" s="5">
        <v>6454.8432244983896</v>
      </c>
      <c r="O105" s="4">
        <v>9.8261984078252498E-2</v>
      </c>
      <c r="P105" s="4">
        <v>1.8490781031500699E-2</v>
      </c>
      <c r="Q105" s="4">
        <v>7.0552104568185303</v>
      </c>
      <c r="R105" s="4">
        <v>1.32763807806175</v>
      </c>
    </row>
    <row r="106" spans="1:18" ht="15" hidden="1">
      <c r="A106" s="1">
        <v>202404</v>
      </c>
      <c r="B106" s="53" t="s">
        <v>267</v>
      </c>
      <c r="C106" s="33" t="s">
        <v>19</v>
      </c>
      <c r="D106" s="33" t="s">
        <v>24</v>
      </c>
      <c r="E106" s="53" t="s">
        <v>90</v>
      </c>
      <c r="F106" s="1">
        <v>41.4</v>
      </c>
      <c r="G106" s="1">
        <v>15</v>
      </c>
      <c r="H106" s="1">
        <v>7.5</v>
      </c>
      <c r="I106" s="1">
        <v>6</v>
      </c>
      <c r="J106" s="1">
        <v>2.5</v>
      </c>
      <c r="K106" s="1">
        <v>5</v>
      </c>
      <c r="L106" s="1">
        <v>77.400000000000006</v>
      </c>
      <c r="M106" s="5">
        <v>153076.12</v>
      </c>
      <c r="N106" s="5">
        <v>28253.6507153778</v>
      </c>
      <c r="O106" s="4">
        <v>8.8476035385335397E-2</v>
      </c>
      <c r="P106" s="4">
        <v>3.3856088035684802E-2</v>
      </c>
      <c r="Q106" s="4">
        <v>6.8480451388249604</v>
      </c>
      <c r="R106" s="4">
        <v>2.6204612139619998</v>
      </c>
    </row>
    <row r="107" spans="1:18" ht="15" hidden="1">
      <c r="A107" s="1">
        <v>202404</v>
      </c>
      <c r="B107" s="53" t="s">
        <v>271</v>
      </c>
      <c r="C107" s="33" t="s">
        <v>19</v>
      </c>
      <c r="D107" s="33" t="s">
        <v>25</v>
      </c>
      <c r="E107" s="53" t="s">
        <v>154</v>
      </c>
      <c r="F107" s="1">
        <v>39.6</v>
      </c>
      <c r="G107" s="1">
        <v>0</v>
      </c>
      <c r="H107" s="1">
        <v>10</v>
      </c>
      <c r="I107" s="1">
        <v>7</v>
      </c>
      <c r="J107" s="1">
        <v>2.5</v>
      </c>
      <c r="K107" s="1">
        <v>5</v>
      </c>
      <c r="L107" s="1">
        <v>64.099999999999994</v>
      </c>
      <c r="M107" s="5">
        <v>200883.98</v>
      </c>
      <c r="N107" s="5">
        <v>0</v>
      </c>
      <c r="O107" s="4">
        <v>8.5113254052394602E-2</v>
      </c>
      <c r="P107" s="4">
        <v>1.9223135270096E-2</v>
      </c>
      <c r="Q107" s="4">
        <v>5.4557595847584901</v>
      </c>
      <c r="R107" s="4">
        <v>1.2322029708131499</v>
      </c>
    </row>
    <row r="108" spans="1:18" ht="15" hidden="1">
      <c r="A108" s="1">
        <v>202404</v>
      </c>
      <c r="B108" s="53" t="s">
        <v>273</v>
      </c>
      <c r="C108" s="33" t="s">
        <v>19</v>
      </c>
      <c r="D108" s="33" t="s">
        <v>24</v>
      </c>
      <c r="E108" s="53" t="s">
        <v>110</v>
      </c>
      <c r="F108" s="1">
        <v>41.85</v>
      </c>
      <c r="G108" s="1">
        <v>2.5</v>
      </c>
      <c r="H108" s="1">
        <v>10</v>
      </c>
      <c r="I108" s="1">
        <v>10</v>
      </c>
      <c r="J108" s="1">
        <v>2.5</v>
      </c>
      <c r="K108" s="1">
        <v>5</v>
      </c>
      <c r="L108" s="1">
        <v>71.849999999999994</v>
      </c>
      <c r="M108" s="5">
        <v>223389.61</v>
      </c>
      <c r="N108" s="5">
        <v>9424.5221443816208</v>
      </c>
      <c r="O108" s="4">
        <v>9.3274217356423605E-2</v>
      </c>
      <c r="P108" s="4">
        <v>2.77838791522186E-2</v>
      </c>
      <c r="Q108" s="4">
        <v>6.70175251705904</v>
      </c>
      <c r="R108" s="4">
        <v>1.99627171708691</v>
      </c>
    </row>
    <row r="109" spans="1:18" ht="15" hidden="1">
      <c r="A109" s="1">
        <v>202404</v>
      </c>
      <c r="B109" s="53" t="s">
        <v>275</v>
      </c>
      <c r="C109" s="33" t="s">
        <v>19</v>
      </c>
      <c r="D109" s="33" t="s">
        <v>24</v>
      </c>
      <c r="E109" s="53" t="s">
        <v>86</v>
      </c>
      <c r="F109" s="1">
        <v>45</v>
      </c>
      <c r="G109" s="1">
        <v>0</v>
      </c>
      <c r="H109" s="1">
        <v>10</v>
      </c>
      <c r="I109" s="1">
        <v>10</v>
      </c>
      <c r="J109" s="1">
        <v>2.5</v>
      </c>
      <c r="K109" s="1">
        <v>5</v>
      </c>
      <c r="L109" s="1">
        <v>72.5</v>
      </c>
      <c r="M109" s="5">
        <v>112295.42</v>
      </c>
      <c r="N109" s="5">
        <v>0</v>
      </c>
      <c r="O109" s="4">
        <v>4.1549277550112798E-2</v>
      </c>
      <c r="P109" s="4">
        <v>1.07458546414316E-2</v>
      </c>
      <c r="Q109" s="4">
        <v>3.0123226223831798</v>
      </c>
      <c r="R109" s="4">
        <v>0.779074461503791</v>
      </c>
    </row>
    <row r="110" spans="1:18" ht="15" hidden="1">
      <c r="A110" s="1">
        <v>202404</v>
      </c>
      <c r="B110" s="53" t="s">
        <v>277</v>
      </c>
      <c r="C110" s="33" t="s">
        <v>16</v>
      </c>
      <c r="D110" s="33" t="s">
        <v>23</v>
      </c>
      <c r="E110" s="53" t="s">
        <v>112</v>
      </c>
      <c r="F110" s="1">
        <v>40.950000000000003</v>
      </c>
      <c r="G110" s="1">
        <v>0</v>
      </c>
      <c r="H110" s="1">
        <v>10</v>
      </c>
      <c r="I110" s="1">
        <v>10</v>
      </c>
      <c r="J110" s="1">
        <v>2.5</v>
      </c>
      <c r="K110" s="1">
        <v>5</v>
      </c>
      <c r="L110" s="1">
        <v>68.45</v>
      </c>
      <c r="M110" s="5">
        <v>147009.04999999999</v>
      </c>
      <c r="N110" s="5">
        <v>0</v>
      </c>
      <c r="O110" s="4">
        <v>5.4265933924434899E-2</v>
      </c>
      <c r="P110" s="4">
        <v>2.2805965792164401E-2</v>
      </c>
      <c r="Q110" s="4">
        <v>3.7145031771275701</v>
      </c>
      <c r="R110" s="4">
        <v>1.56106835847365</v>
      </c>
    </row>
    <row r="111" spans="1:18" ht="15" hidden="1">
      <c r="A111" s="1">
        <v>202404</v>
      </c>
      <c r="B111" s="53" t="s">
        <v>279</v>
      </c>
      <c r="C111" s="33" t="s">
        <v>19</v>
      </c>
      <c r="D111" s="33" t="s">
        <v>24</v>
      </c>
      <c r="E111" s="53" t="s">
        <v>70</v>
      </c>
      <c r="F111" s="1">
        <v>40.950000000000003</v>
      </c>
      <c r="G111" s="1">
        <v>2.5</v>
      </c>
      <c r="H111" s="1">
        <v>10</v>
      </c>
      <c r="I111" s="1">
        <v>10</v>
      </c>
      <c r="J111" s="1">
        <v>2.5</v>
      </c>
      <c r="K111" s="1">
        <v>5</v>
      </c>
      <c r="L111" s="1">
        <v>70.95</v>
      </c>
      <c r="M111" s="5">
        <v>218747.27</v>
      </c>
      <c r="N111" s="5">
        <v>5310.7290739051996</v>
      </c>
      <c r="O111" s="4">
        <v>8.69208838332199E-2</v>
      </c>
      <c r="P111" s="4">
        <v>2.4542940990905201E-2</v>
      </c>
      <c r="Q111" s="4">
        <v>6.1670367079669504</v>
      </c>
      <c r="R111" s="4">
        <v>1.7413216633047199</v>
      </c>
    </row>
    <row r="112" spans="1:18" ht="15" hidden="1">
      <c r="A112" s="1">
        <v>202404</v>
      </c>
      <c r="B112" s="53" t="s">
        <v>281</v>
      </c>
      <c r="C112" s="33" t="s">
        <v>19</v>
      </c>
      <c r="D112" s="33" t="s">
        <v>27</v>
      </c>
      <c r="E112" s="53" t="s">
        <v>84</v>
      </c>
      <c r="F112" s="1">
        <v>44.55</v>
      </c>
      <c r="G112" s="1">
        <v>10</v>
      </c>
      <c r="H112" s="1">
        <v>10</v>
      </c>
      <c r="I112" s="1">
        <v>10</v>
      </c>
      <c r="J112" s="1">
        <v>2.5</v>
      </c>
      <c r="K112" s="1">
        <v>5</v>
      </c>
      <c r="L112" s="1">
        <v>82.05</v>
      </c>
      <c r="M112" s="5">
        <v>173134.31</v>
      </c>
      <c r="N112" s="5">
        <v>20603.598560661299</v>
      </c>
      <c r="O112" s="4">
        <v>0.16798948680519801</v>
      </c>
      <c r="P112" s="4">
        <v>3.0574738621393299E-2</v>
      </c>
      <c r="Q112" s="4">
        <v>13.783537392366499</v>
      </c>
      <c r="R112" s="4">
        <v>2.5086573038853199</v>
      </c>
    </row>
    <row r="113" spans="1:18" ht="15" hidden="1">
      <c r="A113" s="1">
        <v>202404</v>
      </c>
      <c r="B113" s="53" t="s">
        <v>283</v>
      </c>
      <c r="C113" s="33" t="s">
        <v>19</v>
      </c>
      <c r="D113" s="33" t="s">
        <v>20</v>
      </c>
      <c r="E113" s="53" t="s">
        <v>108</v>
      </c>
      <c r="F113" s="1">
        <v>40.049999999999997</v>
      </c>
      <c r="G113" s="1">
        <v>5</v>
      </c>
      <c r="H113" s="1">
        <v>10</v>
      </c>
      <c r="I113" s="1">
        <v>10</v>
      </c>
      <c r="J113" s="1">
        <v>0</v>
      </c>
      <c r="K113" s="1">
        <v>5</v>
      </c>
      <c r="L113" s="1">
        <v>70.05</v>
      </c>
      <c r="M113" s="5">
        <v>138344.95999999999</v>
      </c>
      <c r="N113" s="5">
        <v>12338.5084944586</v>
      </c>
      <c r="O113" s="4">
        <v>0.124766065936954</v>
      </c>
      <c r="P113" s="4">
        <v>2.1626754473362899E-2</v>
      </c>
      <c r="Q113" s="4">
        <v>8.7398629188836292</v>
      </c>
      <c r="R113" s="4">
        <v>1.51495415085907</v>
      </c>
    </row>
    <row r="114" spans="1:18" ht="15" hidden="1">
      <c r="A114" s="1">
        <v>202404</v>
      </c>
      <c r="B114" s="53" t="s">
        <v>285</v>
      </c>
      <c r="C114" s="33" t="s">
        <v>16</v>
      </c>
      <c r="D114" s="33" t="s">
        <v>23</v>
      </c>
      <c r="E114" s="53" t="s">
        <v>64</v>
      </c>
      <c r="F114" s="1">
        <v>42.3</v>
      </c>
      <c r="G114" s="1">
        <v>5</v>
      </c>
      <c r="H114" s="1">
        <v>10</v>
      </c>
      <c r="I114" s="1">
        <v>10</v>
      </c>
      <c r="J114" s="1">
        <v>2.5</v>
      </c>
      <c r="K114" s="1">
        <v>5</v>
      </c>
      <c r="L114" s="1">
        <v>74.8</v>
      </c>
      <c r="M114" s="5">
        <v>202415.31</v>
      </c>
      <c r="N114" s="5">
        <v>11591.323079829001</v>
      </c>
      <c r="O114" s="4">
        <v>9.3863607184625303E-2</v>
      </c>
      <c r="P114" s="4">
        <v>3.7109614579574401E-2</v>
      </c>
      <c r="Q114" s="4">
        <v>7.0209978174099703</v>
      </c>
      <c r="R114" s="4">
        <v>2.7757991705521601</v>
      </c>
    </row>
    <row r="115" spans="1:18" ht="15" hidden="1">
      <c r="A115" s="1">
        <v>202404</v>
      </c>
      <c r="B115" s="53" t="s">
        <v>287</v>
      </c>
      <c r="C115" s="33" t="s">
        <v>19</v>
      </c>
      <c r="D115" s="33" t="s">
        <v>25</v>
      </c>
      <c r="E115" s="53" t="s">
        <v>116</v>
      </c>
      <c r="F115" s="1">
        <v>40.049999999999997</v>
      </c>
      <c r="G115" s="1">
        <v>2.5</v>
      </c>
      <c r="H115" s="1">
        <v>10</v>
      </c>
      <c r="I115" s="1">
        <v>4</v>
      </c>
      <c r="J115" s="1">
        <v>5</v>
      </c>
      <c r="K115" s="1">
        <v>5</v>
      </c>
      <c r="L115" s="1">
        <v>66.55</v>
      </c>
      <c r="M115" s="5">
        <v>136378.31</v>
      </c>
      <c r="N115" s="5">
        <v>1492.5444880730599</v>
      </c>
      <c r="O115" s="4">
        <v>7.3188420391302494E-2</v>
      </c>
      <c r="P115" s="4">
        <v>1.40650957857195E-2</v>
      </c>
      <c r="Q115" s="4">
        <v>4.8706893770411801</v>
      </c>
      <c r="R115" s="4">
        <v>0.93603212453963303</v>
      </c>
    </row>
    <row r="116" spans="1:18" ht="15" hidden="1">
      <c r="A116" s="1">
        <v>202404</v>
      </c>
      <c r="B116" s="53" t="s">
        <v>291</v>
      </c>
      <c r="C116" s="33" t="s">
        <v>19</v>
      </c>
      <c r="D116" s="33" t="s">
        <v>27</v>
      </c>
      <c r="E116" s="53" t="s">
        <v>443</v>
      </c>
      <c r="F116" s="1">
        <v>43.2</v>
      </c>
      <c r="G116" s="1">
        <v>0</v>
      </c>
      <c r="H116" s="1">
        <v>10</v>
      </c>
      <c r="I116" s="1">
        <v>7</v>
      </c>
      <c r="J116" s="1">
        <v>7.5</v>
      </c>
      <c r="K116" s="1">
        <v>5</v>
      </c>
      <c r="L116" s="1">
        <v>72.7</v>
      </c>
      <c r="M116" s="5">
        <v>151446.09</v>
      </c>
      <c r="N116" s="5">
        <v>0</v>
      </c>
      <c r="O116" s="4">
        <v>7.2868461535532295E-2</v>
      </c>
      <c r="P116" s="4">
        <v>1.44922889032621E-2</v>
      </c>
      <c r="Q116" s="4">
        <v>5.2975371536331997</v>
      </c>
      <c r="R116" s="4">
        <v>1.05358940326715</v>
      </c>
    </row>
    <row r="117" spans="1:18" ht="15" hidden="1">
      <c r="A117" s="1">
        <v>202404</v>
      </c>
      <c r="B117" s="53" t="s">
        <v>293</v>
      </c>
      <c r="C117" s="33" t="s">
        <v>16</v>
      </c>
      <c r="D117" s="33" t="s">
        <v>23</v>
      </c>
      <c r="E117" s="53" t="s">
        <v>126</v>
      </c>
      <c r="F117" s="1">
        <v>45</v>
      </c>
      <c r="G117" s="1">
        <v>2.5</v>
      </c>
      <c r="H117" s="1">
        <v>10</v>
      </c>
      <c r="I117" s="1">
        <v>10</v>
      </c>
      <c r="J117" s="1">
        <v>2.5</v>
      </c>
      <c r="K117" s="1">
        <v>5</v>
      </c>
      <c r="L117" s="1">
        <v>75</v>
      </c>
      <c r="M117" s="5">
        <v>67831.460000000006</v>
      </c>
      <c r="N117" s="5">
        <v>589.261584879314</v>
      </c>
      <c r="O117" s="4">
        <v>2.60121326810096E-2</v>
      </c>
      <c r="P117" s="4">
        <v>1.08130928010401E-2</v>
      </c>
      <c r="Q117" s="4">
        <v>1.95090995107572</v>
      </c>
      <c r="R117" s="4">
        <v>0.81098196007800705</v>
      </c>
    </row>
    <row r="118" spans="1:18" ht="15" hidden="1">
      <c r="A118" s="1">
        <v>202404</v>
      </c>
      <c r="B118" s="53" t="s">
        <v>295</v>
      </c>
      <c r="C118" s="33" t="s">
        <v>19</v>
      </c>
      <c r="D118" s="33" t="s">
        <v>20</v>
      </c>
      <c r="E118" s="53" t="s">
        <v>132</v>
      </c>
      <c r="F118" s="1">
        <v>42.75</v>
      </c>
      <c r="G118" s="1">
        <v>0</v>
      </c>
      <c r="H118" s="1">
        <v>10</v>
      </c>
      <c r="I118" s="1">
        <v>10</v>
      </c>
      <c r="J118" s="1">
        <v>7.5</v>
      </c>
      <c r="K118" s="1">
        <v>5</v>
      </c>
      <c r="L118" s="1">
        <v>75.25</v>
      </c>
      <c r="M118" s="5">
        <v>92402.04</v>
      </c>
      <c r="N118" s="5">
        <v>0</v>
      </c>
      <c r="O118" s="4">
        <v>4.06466459584496E-2</v>
      </c>
      <c r="P118" s="4">
        <v>8.8422029180864597E-3</v>
      </c>
      <c r="Q118" s="4">
        <v>3.05866010837333</v>
      </c>
      <c r="R118" s="4">
        <v>0.66537576958600597</v>
      </c>
    </row>
    <row r="119" spans="1:18" ht="15" hidden="1">
      <c r="A119" s="1">
        <v>202404</v>
      </c>
      <c r="B119" s="53" t="s">
        <v>297</v>
      </c>
      <c r="C119" s="33" t="s">
        <v>16</v>
      </c>
      <c r="D119" s="33" t="s">
        <v>23</v>
      </c>
      <c r="E119" s="53" t="s">
        <v>130</v>
      </c>
      <c r="F119" s="1">
        <v>39.15</v>
      </c>
      <c r="G119" s="1">
        <v>0</v>
      </c>
      <c r="H119" s="1">
        <v>10</v>
      </c>
      <c r="I119" s="1">
        <v>7</v>
      </c>
      <c r="J119" s="1">
        <v>5</v>
      </c>
      <c r="K119" s="1">
        <v>5</v>
      </c>
      <c r="L119" s="1">
        <v>66.150000000000006</v>
      </c>
      <c r="M119" s="5">
        <v>114940.44</v>
      </c>
      <c r="N119" s="5">
        <v>0</v>
      </c>
      <c r="O119" s="4">
        <v>4.24283424883398E-2</v>
      </c>
      <c r="P119" s="4">
        <v>1.7831063752716699E-2</v>
      </c>
      <c r="Q119" s="4">
        <v>2.8066348556036802</v>
      </c>
      <c r="R119" s="4">
        <v>1.1795248672422101</v>
      </c>
    </row>
    <row r="120" spans="1:18" ht="15" hidden="1">
      <c r="A120" s="1">
        <v>202404</v>
      </c>
      <c r="B120" s="53" t="s">
        <v>299</v>
      </c>
      <c r="C120" s="33" t="s">
        <v>19</v>
      </c>
      <c r="D120" s="33" t="s">
        <v>25</v>
      </c>
      <c r="E120" s="53" t="s">
        <v>150</v>
      </c>
      <c r="F120" s="1">
        <v>39.6</v>
      </c>
      <c r="G120" s="1">
        <v>2.5</v>
      </c>
      <c r="H120" s="1">
        <v>10</v>
      </c>
      <c r="I120" s="1">
        <v>7</v>
      </c>
      <c r="J120" s="1">
        <v>2.5</v>
      </c>
      <c r="K120" s="1">
        <v>5</v>
      </c>
      <c r="L120" s="1">
        <v>66.599999999999994</v>
      </c>
      <c r="M120" s="5">
        <v>162823.4</v>
      </c>
      <c r="N120" s="5">
        <v>2557.8592641955202</v>
      </c>
      <c r="O120" s="4">
        <v>9.5389043845135399E-2</v>
      </c>
      <c r="P120" s="4">
        <v>1.7319936624719898E-2</v>
      </c>
      <c r="Q120" s="4">
        <v>6.3529103200860204</v>
      </c>
      <c r="R120" s="4">
        <v>1.1535077792063499</v>
      </c>
    </row>
    <row r="121" spans="1:18" ht="15" hidden="1">
      <c r="A121" s="1">
        <v>202404</v>
      </c>
      <c r="B121" s="53" t="s">
        <v>301</v>
      </c>
      <c r="C121" s="33" t="s">
        <v>19</v>
      </c>
      <c r="D121" s="33" t="s">
        <v>25</v>
      </c>
      <c r="E121" s="53" t="s">
        <v>138</v>
      </c>
      <c r="F121" s="1">
        <v>45</v>
      </c>
      <c r="G121" s="1">
        <v>0</v>
      </c>
      <c r="H121" s="1">
        <v>10</v>
      </c>
      <c r="I121" s="1">
        <v>7</v>
      </c>
      <c r="J121" s="1">
        <v>5</v>
      </c>
      <c r="K121" s="1">
        <v>5</v>
      </c>
      <c r="L121" s="1">
        <v>72</v>
      </c>
      <c r="M121" s="5">
        <v>174573.36</v>
      </c>
      <c r="N121" s="5">
        <v>0</v>
      </c>
      <c r="O121" s="4">
        <v>7.3965613089008606E-2</v>
      </c>
      <c r="P121" s="4">
        <v>1.6705400370080101E-2</v>
      </c>
      <c r="Q121" s="4">
        <v>5.3255241424086197</v>
      </c>
      <c r="R121" s="4">
        <v>1.20278882664577</v>
      </c>
    </row>
    <row r="122" spans="1:18" ht="15" hidden="1">
      <c r="A122" s="1">
        <v>202404</v>
      </c>
      <c r="B122" s="53" t="s">
        <v>303</v>
      </c>
      <c r="C122" s="33" t="s">
        <v>19</v>
      </c>
      <c r="D122" s="33" t="s">
        <v>20</v>
      </c>
      <c r="E122" s="53" t="s">
        <v>144</v>
      </c>
      <c r="F122" s="1">
        <v>45</v>
      </c>
      <c r="G122" s="1">
        <v>5</v>
      </c>
      <c r="H122" s="1">
        <v>10</v>
      </c>
      <c r="I122" s="1">
        <v>10</v>
      </c>
      <c r="J122" s="1">
        <v>5</v>
      </c>
      <c r="K122" s="1">
        <v>5</v>
      </c>
      <c r="L122" s="1">
        <v>80</v>
      </c>
      <c r="M122" s="5">
        <v>162850.46</v>
      </c>
      <c r="N122" s="5">
        <v>14633.832048205901</v>
      </c>
      <c r="O122" s="4">
        <v>0.147434828499975</v>
      </c>
      <c r="P122" s="4">
        <v>2.55321935260794E-2</v>
      </c>
      <c r="Q122" s="4">
        <v>11.794786279998</v>
      </c>
      <c r="R122" s="4">
        <v>2.0425754820863502</v>
      </c>
    </row>
    <row r="123" spans="1:18" ht="15" hidden="1">
      <c r="A123" s="1">
        <v>202404</v>
      </c>
      <c r="B123" s="53" t="s">
        <v>305</v>
      </c>
      <c r="C123" s="33" t="s">
        <v>16</v>
      </c>
      <c r="D123" s="33" t="s">
        <v>23</v>
      </c>
      <c r="E123" s="53" t="s">
        <v>146</v>
      </c>
      <c r="F123" s="1">
        <v>41.85</v>
      </c>
      <c r="G123" s="1">
        <v>10</v>
      </c>
      <c r="H123" s="1">
        <v>10</v>
      </c>
      <c r="I123" s="1">
        <v>3</v>
      </c>
      <c r="J123" s="1">
        <v>0</v>
      </c>
      <c r="K123" s="1">
        <v>5</v>
      </c>
      <c r="L123" s="1">
        <v>69.849999999999994</v>
      </c>
      <c r="M123" s="5">
        <v>203182.78</v>
      </c>
      <c r="N123" s="5">
        <v>25466.856200247901</v>
      </c>
      <c r="O123" s="4">
        <v>0.117065112023372</v>
      </c>
      <c r="P123" s="4">
        <v>4.4061870362772898E-2</v>
      </c>
      <c r="Q123" s="4">
        <v>8.1769980748325306</v>
      </c>
      <c r="R123" s="4">
        <v>3.07772164483969</v>
      </c>
    </row>
    <row r="124" spans="1:18" ht="15" hidden="1">
      <c r="A124" s="1">
        <v>202404</v>
      </c>
      <c r="B124" s="53" t="s">
        <v>307</v>
      </c>
      <c r="C124" s="33" t="s">
        <v>19</v>
      </c>
      <c r="D124" s="33" t="s">
        <v>27</v>
      </c>
      <c r="E124" s="53" t="s">
        <v>296</v>
      </c>
      <c r="F124" s="1">
        <v>39.15</v>
      </c>
      <c r="G124" s="1">
        <v>2.5</v>
      </c>
      <c r="H124" s="1">
        <v>10</v>
      </c>
      <c r="I124" s="1">
        <v>10</v>
      </c>
      <c r="J124" s="1">
        <v>5</v>
      </c>
      <c r="K124" s="1">
        <v>5</v>
      </c>
      <c r="L124" s="1">
        <v>71.650000000000006</v>
      </c>
      <c r="M124" s="5">
        <v>167382.48000000001</v>
      </c>
      <c r="N124" s="5">
        <v>3339.2419362798501</v>
      </c>
      <c r="O124" s="4">
        <v>9.4261356270415694E-2</v>
      </c>
      <c r="P124" s="4">
        <v>1.8287418600944801E-2</v>
      </c>
      <c r="Q124" s="4">
        <v>6.7538261767752896</v>
      </c>
      <c r="R124" s="4">
        <v>1.3102935427577</v>
      </c>
    </row>
    <row r="125" spans="1:18" ht="15" hidden="1">
      <c r="A125" s="1">
        <v>202404</v>
      </c>
      <c r="B125" s="53" t="s">
        <v>309</v>
      </c>
      <c r="C125" s="33" t="s">
        <v>16</v>
      </c>
      <c r="D125" s="33" t="s">
        <v>23</v>
      </c>
      <c r="E125" s="53" t="s">
        <v>294</v>
      </c>
      <c r="F125" s="1">
        <v>45</v>
      </c>
      <c r="G125" s="1">
        <v>10</v>
      </c>
      <c r="H125" s="1">
        <v>10</v>
      </c>
      <c r="I125" s="1">
        <v>10</v>
      </c>
      <c r="J125" s="1">
        <v>2.5</v>
      </c>
      <c r="K125" s="1">
        <v>5</v>
      </c>
      <c r="L125" s="1">
        <v>82.5</v>
      </c>
      <c r="M125" s="5">
        <v>188402.43</v>
      </c>
      <c r="N125" s="5">
        <v>22513.188794890099</v>
      </c>
      <c r="O125" s="4">
        <v>0.106730622925216</v>
      </c>
      <c r="P125" s="4">
        <v>4.0314375380295399E-2</v>
      </c>
      <c r="Q125" s="4">
        <v>8.8052763913303203</v>
      </c>
      <c r="R125" s="4">
        <v>3.3259359688743699</v>
      </c>
    </row>
    <row r="126" spans="1:18" ht="15" hidden="1">
      <c r="A126" s="1">
        <v>202404</v>
      </c>
      <c r="B126" s="53" t="s">
        <v>311</v>
      </c>
      <c r="C126" s="33" t="s">
        <v>19</v>
      </c>
      <c r="D126" s="33" t="s">
        <v>27</v>
      </c>
      <c r="E126" s="53" t="s">
        <v>298</v>
      </c>
      <c r="F126" s="1">
        <v>43.2</v>
      </c>
      <c r="G126" s="1">
        <v>0</v>
      </c>
      <c r="H126" s="1">
        <v>10</v>
      </c>
      <c r="I126" s="1">
        <v>10</v>
      </c>
      <c r="J126" s="1">
        <v>7.5</v>
      </c>
      <c r="K126" s="1">
        <v>5</v>
      </c>
      <c r="L126" s="1">
        <v>75.7</v>
      </c>
      <c r="M126" s="5">
        <v>132717.53</v>
      </c>
      <c r="N126" s="5">
        <v>0</v>
      </c>
      <c r="O126" s="4">
        <v>6.3857193209120505E-2</v>
      </c>
      <c r="P126" s="4">
        <v>1.27001019787791E-2</v>
      </c>
      <c r="Q126" s="4">
        <v>4.83398952593042</v>
      </c>
      <c r="R126" s="4">
        <v>0.96139771979357802</v>
      </c>
    </row>
    <row r="127" spans="1:18" ht="15" hidden="1">
      <c r="A127" s="1">
        <v>202404</v>
      </c>
      <c r="B127" s="53" t="s">
        <v>313</v>
      </c>
      <c r="C127" s="33" t="s">
        <v>19</v>
      </c>
      <c r="D127" s="33" t="s">
        <v>27</v>
      </c>
      <c r="E127" s="53" t="s">
        <v>308</v>
      </c>
      <c r="F127" s="1">
        <v>42.3</v>
      </c>
      <c r="G127" s="1">
        <v>0</v>
      </c>
      <c r="H127" s="1">
        <v>10</v>
      </c>
      <c r="I127" s="1">
        <v>7</v>
      </c>
      <c r="J127" s="1">
        <v>2.5</v>
      </c>
      <c r="K127" s="1">
        <v>5</v>
      </c>
      <c r="L127" s="1">
        <v>66.8</v>
      </c>
      <c r="M127" s="5">
        <v>54931.93</v>
      </c>
      <c r="N127" s="5">
        <v>0</v>
      </c>
      <c r="O127" s="4">
        <v>2.6430561715245E-2</v>
      </c>
      <c r="P127" s="4">
        <v>5.2565860206346196E-3</v>
      </c>
      <c r="Q127" s="4">
        <v>1.7655615225783701</v>
      </c>
      <c r="R127" s="4">
        <v>0.351139946178393</v>
      </c>
    </row>
    <row r="128" spans="1:18" ht="15" hidden="1">
      <c r="A128" s="1">
        <v>202404</v>
      </c>
      <c r="B128" s="53" t="s">
        <v>315</v>
      </c>
      <c r="C128" s="33" t="s">
        <v>19</v>
      </c>
      <c r="D128" s="33" t="s">
        <v>27</v>
      </c>
      <c r="E128" s="53" t="s">
        <v>310</v>
      </c>
      <c r="F128" s="1">
        <v>45</v>
      </c>
      <c r="G128" s="1">
        <v>0</v>
      </c>
      <c r="H128" s="1">
        <v>10</v>
      </c>
      <c r="I128" s="1">
        <v>10</v>
      </c>
      <c r="J128" s="1">
        <v>2.5</v>
      </c>
      <c r="K128" s="1">
        <v>5</v>
      </c>
      <c r="L128" s="1">
        <v>72.5</v>
      </c>
      <c r="M128" s="5">
        <v>190969.16</v>
      </c>
      <c r="N128" s="5">
        <v>0</v>
      </c>
      <c r="O128" s="4">
        <v>9.1885032422645702E-2</v>
      </c>
      <c r="P128" s="4">
        <v>1.8274359135539899E-2</v>
      </c>
      <c r="Q128" s="4">
        <v>6.6616648506418104</v>
      </c>
      <c r="R128" s="4">
        <v>1.32489103732664</v>
      </c>
    </row>
    <row r="129" spans="1:18" ht="15" hidden="1">
      <c r="A129" s="1">
        <v>202404</v>
      </c>
      <c r="B129" s="53" t="s">
        <v>317</v>
      </c>
      <c r="C129" s="33" t="s">
        <v>19</v>
      </c>
      <c r="D129" s="33" t="s">
        <v>24</v>
      </c>
      <c r="E129" s="53" t="s">
        <v>312</v>
      </c>
      <c r="F129" s="1">
        <v>45</v>
      </c>
      <c r="G129" s="1">
        <v>10</v>
      </c>
      <c r="H129" s="1">
        <v>10</v>
      </c>
      <c r="I129" s="1">
        <v>10</v>
      </c>
      <c r="J129" s="1">
        <v>5</v>
      </c>
      <c r="K129" s="1">
        <v>5</v>
      </c>
      <c r="L129" s="1">
        <v>85</v>
      </c>
      <c r="M129" s="5">
        <v>186993.82</v>
      </c>
      <c r="N129" s="5">
        <v>24995.699827891702</v>
      </c>
      <c r="O129" s="4">
        <v>9.7354321424500595E-2</v>
      </c>
      <c r="P129" s="4">
        <v>3.4886896506647801E-2</v>
      </c>
      <c r="Q129" s="4">
        <v>8.2751173210825506</v>
      </c>
      <c r="R129" s="4">
        <v>2.96538620306506</v>
      </c>
    </row>
    <row r="130" spans="1:18" ht="15" hidden="1">
      <c r="A130" s="1">
        <v>202404</v>
      </c>
      <c r="B130" s="53" t="s">
        <v>319</v>
      </c>
      <c r="C130" s="33" t="s">
        <v>16</v>
      </c>
      <c r="D130" s="33" t="s">
        <v>23</v>
      </c>
      <c r="E130" s="53" t="s">
        <v>314</v>
      </c>
      <c r="F130" s="1">
        <v>45</v>
      </c>
      <c r="G130" s="1">
        <v>15</v>
      </c>
      <c r="H130" s="1">
        <v>10</v>
      </c>
      <c r="I130" s="1">
        <v>6</v>
      </c>
      <c r="J130" s="1">
        <v>2.5</v>
      </c>
      <c r="K130" s="1">
        <v>5</v>
      </c>
      <c r="L130" s="1">
        <v>83.5</v>
      </c>
      <c r="M130" s="5">
        <v>205688.63</v>
      </c>
      <c r="N130" s="5">
        <v>33622.8502073298</v>
      </c>
      <c r="O130" s="4">
        <v>0.131461352954898</v>
      </c>
      <c r="P130" s="4">
        <v>4.8467141222406897E-2</v>
      </c>
      <c r="Q130" s="4">
        <v>10.977022971734</v>
      </c>
      <c r="R130" s="4">
        <v>4.0470062920709804</v>
      </c>
    </row>
    <row r="131" spans="1:18" ht="15" hidden="1">
      <c r="A131" s="1">
        <v>202404</v>
      </c>
      <c r="B131" s="53" t="s">
        <v>321</v>
      </c>
      <c r="C131" s="33" t="s">
        <v>19</v>
      </c>
      <c r="D131" s="33" t="s">
        <v>27</v>
      </c>
      <c r="E131" s="53" t="s">
        <v>328</v>
      </c>
      <c r="F131" s="1">
        <v>43.2</v>
      </c>
      <c r="G131" s="1">
        <v>10</v>
      </c>
      <c r="H131" s="1">
        <v>10</v>
      </c>
      <c r="I131" s="1">
        <v>7</v>
      </c>
      <c r="J131" s="1">
        <v>2.5</v>
      </c>
      <c r="K131" s="1">
        <v>5</v>
      </c>
      <c r="L131" s="1">
        <v>77.7</v>
      </c>
      <c r="M131" s="5">
        <v>189206.84</v>
      </c>
      <c r="N131" s="5">
        <v>24320.975357318799</v>
      </c>
      <c r="O131" s="4">
        <v>0.19100211008638199</v>
      </c>
      <c r="P131" s="4">
        <v>3.4639965192324498E-2</v>
      </c>
      <c r="Q131" s="4">
        <v>14.840863953711899</v>
      </c>
      <c r="R131" s="4">
        <v>2.69152529544361</v>
      </c>
    </row>
    <row r="132" spans="1:18" ht="15" hidden="1">
      <c r="A132" s="1">
        <v>202404</v>
      </c>
      <c r="B132" s="53" t="s">
        <v>323</v>
      </c>
      <c r="C132" s="33" t="s">
        <v>19</v>
      </c>
      <c r="D132" s="33" t="s">
        <v>24</v>
      </c>
      <c r="E132" s="53" t="s">
        <v>334</v>
      </c>
      <c r="F132" s="1">
        <v>45</v>
      </c>
      <c r="G132" s="1">
        <v>5</v>
      </c>
      <c r="H132" s="1">
        <v>10</v>
      </c>
      <c r="I132" s="1">
        <v>10</v>
      </c>
      <c r="J132" s="1">
        <v>5</v>
      </c>
      <c r="K132" s="1">
        <v>5</v>
      </c>
      <c r="L132" s="1">
        <v>80</v>
      </c>
      <c r="M132" s="5">
        <v>190143.51</v>
      </c>
      <c r="N132" s="5">
        <v>15981.943646531699</v>
      </c>
      <c r="O132" s="4">
        <v>8.8362464619675299E-2</v>
      </c>
      <c r="P132" s="4">
        <v>2.9060433109853401E-2</v>
      </c>
      <c r="Q132" s="4">
        <v>7.0689971695740201</v>
      </c>
      <c r="R132" s="4">
        <v>2.3248346487882698</v>
      </c>
    </row>
    <row r="133" spans="1:18" ht="15" hidden="1">
      <c r="A133" s="1">
        <v>202404</v>
      </c>
      <c r="B133" s="53" t="s">
        <v>325</v>
      </c>
      <c r="C133" s="33" t="s">
        <v>19</v>
      </c>
      <c r="D133" s="33" t="s">
        <v>25</v>
      </c>
      <c r="E133" s="53" t="s">
        <v>354</v>
      </c>
      <c r="F133" s="1">
        <v>41.4</v>
      </c>
      <c r="G133" s="1">
        <v>2.5</v>
      </c>
      <c r="H133" s="1">
        <v>10</v>
      </c>
      <c r="I133" s="1">
        <v>10</v>
      </c>
      <c r="J133" s="1">
        <v>0</v>
      </c>
      <c r="K133" s="1">
        <v>5</v>
      </c>
      <c r="L133" s="1">
        <v>68.900000000000006</v>
      </c>
      <c r="M133" s="5">
        <v>156099.10999999999</v>
      </c>
      <c r="N133" s="5">
        <v>5306.6905225195096</v>
      </c>
      <c r="O133" s="4">
        <v>0.120913001072693</v>
      </c>
      <c r="P133" s="4">
        <v>1.8545222353868799E-2</v>
      </c>
      <c r="Q133" s="4">
        <v>8.3309057739085492</v>
      </c>
      <c r="R133" s="4">
        <v>1.27776582018156</v>
      </c>
    </row>
    <row r="134" spans="1:18" ht="15" hidden="1">
      <c r="A134" s="1">
        <v>202404</v>
      </c>
      <c r="B134" s="53" t="s">
        <v>327</v>
      </c>
      <c r="C134" s="33" t="s">
        <v>16</v>
      </c>
      <c r="D134" s="33" t="s">
        <v>23</v>
      </c>
      <c r="E134" s="53" t="s">
        <v>352</v>
      </c>
      <c r="F134" s="1">
        <v>45</v>
      </c>
      <c r="G134" s="1">
        <v>15</v>
      </c>
      <c r="H134" s="1">
        <v>10</v>
      </c>
      <c r="I134" s="1">
        <v>7</v>
      </c>
      <c r="J134" s="1">
        <v>2.5</v>
      </c>
      <c r="K134" s="1">
        <v>5</v>
      </c>
      <c r="L134" s="1">
        <v>84.5</v>
      </c>
      <c r="M134" s="5">
        <v>161980.79999999999</v>
      </c>
      <c r="N134" s="5">
        <v>24420.616651926401</v>
      </c>
      <c r="O134" s="4">
        <v>0.100128016731237</v>
      </c>
      <c r="P134" s="4">
        <v>3.7154845606183297E-2</v>
      </c>
      <c r="Q134" s="4">
        <v>8.4608174137895293</v>
      </c>
      <c r="R134" s="4">
        <v>3.13958445372249</v>
      </c>
    </row>
    <row r="135" spans="1:18" ht="15" hidden="1">
      <c r="A135" s="1">
        <v>202404</v>
      </c>
      <c r="B135" s="53" t="s">
        <v>329</v>
      </c>
      <c r="C135" s="33" t="s">
        <v>19</v>
      </c>
      <c r="D135" s="33" t="s">
        <v>20</v>
      </c>
      <c r="E135" s="53" t="s">
        <v>356</v>
      </c>
      <c r="F135" s="1">
        <v>45</v>
      </c>
      <c r="G135" s="1">
        <v>5</v>
      </c>
      <c r="H135" s="1">
        <v>10</v>
      </c>
      <c r="I135" s="1">
        <v>7</v>
      </c>
      <c r="J135" s="1">
        <v>5</v>
      </c>
      <c r="K135" s="1">
        <v>5</v>
      </c>
      <c r="L135" s="1">
        <v>77</v>
      </c>
      <c r="M135" s="5">
        <v>160463.85</v>
      </c>
      <c r="N135" s="5">
        <v>9452.5216256182703</v>
      </c>
      <c r="O135" s="4">
        <v>0.119547410114806</v>
      </c>
      <c r="P135" s="4">
        <v>2.1781376786902399E-2</v>
      </c>
      <c r="Q135" s="4">
        <v>9.20515057884006</v>
      </c>
      <c r="R135" s="4">
        <v>1.67716601259148</v>
      </c>
    </row>
    <row r="136" spans="1:18" ht="15" hidden="1">
      <c r="A136" s="1">
        <v>202404</v>
      </c>
      <c r="B136" s="53" t="s">
        <v>331</v>
      </c>
      <c r="C136" s="33" t="s">
        <v>19</v>
      </c>
      <c r="D136" s="33" t="s">
        <v>25</v>
      </c>
      <c r="E136" s="53" t="s">
        <v>76</v>
      </c>
      <c r="F136" s="1">
        <v>0</v>
      </c>
      <c r="G136" s="1">
        <v>2.5</v>
      </c>
      <c r="H136" s="1">
        <v>10</v>
      </c>
      <c r="I136" s="1">
        <v>7</v>
      </c>
      <c r="J136" s="1">
        <v>2.5</v>
      </c>
      <c r="K136" s="1">
        <v>5</v>
      </c>
      <c r="L136" s="1">
        <v>27</v>
      </c>
      <c r="M136" s="5">
        <v>149066.21</v>
      </c>
      <c r="N136" s="5">
        <v>2141.0467354529201</v>
      </c>
      <c r="O136" s="4">
        <v>8.5257938535393499E-2</v>
      </c>
      <c r="P136" s="4">
        <v>1.5720109944286499E-2</v>
      </c>
      <c r="Q136" s="4">
        <v>2.30196434045562</v>
      </c>
      <c r="R136" s="4">
        <v>0.42444296849573498</v>
      </c>
    </row>
    <row r="137" spans="1:18" ht="15" hidden="1">
      <c r="A137" s="1">
        <v>202404</v>
      </c>
      <c r="B137" s="53" t="s">
        <v>333</v>
      </c>
      <c r="C137" s="33" t="s">
        <v>16</v>
      </c>
      <c r="D137" s="33" t="s">
        <v>34</v>
      </c>
      <c r="E137" s="53" t="s">
        <v>47</v>
      </c>
      <c r="F137" s="1">
        <v>45</v>
      </c>
      <c r="G137" s="1">
        <v>0</v>
      </c>
      <c r="H137" s="1">
        <v>10</v>
      </c>
      <c r="I137" s="1">
        <v>10</v>
      </c>
      <c r="J137" s="1">
        <v>2.5</v>
      </c>
      <c r="K137" s="1">
        <v>5</v>
      </c>
      <c r="L137" s="1">
        <v>72.5</v>
      </c>
      <c r="M137" s="5">
        <v>52022.38</v>
      </c>
      <c r="N137" s="5">
        <v>0</v>
      </c>
      <c r="O137" s="4">
        <v>2.2339707432910801E-2</v>
      </c>
      <c r="P137" s="4">
        <v>8.0703917119862804E-3</v>
      </c>
      <c r="Q137" s="4">
        <v>1.6196287888860299</v>
      </c>
      <c r="R137" s="4">
        <v>0.585103399119005</v>
      </c>
    </row>
    <row r="138" spans="1:18" ht="15" hidden="1">
      <c r="A138" s="1">
        <v>202404</v>
      </c>
      <c r="B138" s="53" t="s">
        <v>335</v>
      </c>
      <c r="C138" s="33" t="s">
        <v>17</v>
      </c>
      <c r="D138" s="33" t="s">
        <v>33</v>
      </c>
      <c r="E138" s="53" t="s">
        <v>200</v>
      </c>
      <c r="F138" s="1">
        <v>45</v>
      </c>
      <c r="G138" s="1">
        <v>0</v>
      </c>
      <c r="H138" s="1">
        <v>10</v>
      </c>
      <c r="I138" s="1">
        <v>7</v>
      </c>
      <c r="J138" s="1">
        <v>5</v>
      </c>
      <c r="K138" s="1">
        <v>5</v>
      </c>
      <c r="L138" s="1">
        <v>72</v>
      </c>
      <c r="M138" s="5">
        <v>129731.62</v>
      </c>
      <c r="N138" s="5">
        <v>0</v>
      </c>
      <c r="O138" s="4">
        <v>7.2121363973627506E-2</v>
      </c>
      <c r="P138" s="4">
        <v>1.16719112837445E-2</v>
      </c>
      <c r="Q138" s="4">
        <v>5.19273820610118</v>
      </c>
      <c r="R138" s="4">
        <v>0.84037761242960396</v>
      </c>
    </row>
    <row r="139" spans="1:18" ht="15" hidden="1">
      <c r="A139" s="1">
        <v>202404</v>
      </c>
      <c r="B139" s="53" t="s">
        <v>337</v>
      </c>
      <c r="C139" s="33" t="s">
        <v>17</v>
      </c>
      <c r="D139" s="33" t="s">
        <v>33</v>
      </c>
      <c r="E139" s="53" t="s">
        <v>180</v>
      </c>
      <c r="F139" s="1">
        <v>0</v>
      </c>
      <c r="G139" s="1">
        <v>0</v>
      </c>
      <c r="H139" s="1">
        <v>10</v>
      </c>
      <c r="I139" s="1">
        <v>10</v>
      </c>
      <c r="J139" s="1">
        <v>5</v>
      </c>
      <c r="K139" s="1">
        <v>5</v>
      </c>
      <c r="L139" s="1">
        <v>30</v>
      </c>
      <c r="M139" s="5">
        <v>124006.65</v>
      </c>
      <c r="N139" s="5">
        <v>0</v>
      </c>
      <c r="O139" s="4">
        <v>6.8938696208374103E-2</v>
      </c>
      <c r="P139" s="4">
        <v>1.1156837611326799E-2</v>
      </c>
      <c r="Q139" s="4">
        <v>2.0681608862512202</v>
      </c>
      <c r="R139" s="4">
        <v>0.33470512833980398</v>
      </c>
    </row>
    <row r="140" spans="1:18" ht="15" hidden="1">
      <c r="A140" s="1">
        <v>202404</v>
      </c>
      <c r="B140" s="53" t="s">
        <v>339</v>
      </c>
      <c r="C140" s="33" t="s">
        <v>17</v>
      </c>
      <c r="D140" s="33" t="s">
        <v>33</v>
      </c>
      <c r="E140" s="53" t="s">
        <v>178</v>
      </c>
      <c r="F140" s="1">
        <v>0</v>
      </c>
      <c r="G140" s="1">
        <v>0</v>
      </c>
      <c r="H140" s="1">
        <v>10</v>
      </c>
      <c r="I140" s="1">
        <v>10</v>
      </c>
      <c r="J140" s="1">
        <v>5</v>
      </c>
      <c r="K140" s="1">
        <v>5</v>
      </c>
      <c r="L140" s="1">
        <v>30</v>
      </c>
      <c r="M140" s="5">
        <v>148515.15</v>
      </c>
      <c r="N140" s="5">
        <v>0</v>
      </c>
      <c r="O140" s="4">
        <v>8.2563643225513406E-2</v>
      </c>
      <c r="P140" s="4">
        <v>1.3361859314575701E-2</v>
      </c>
      <c r="Q140" s="4">
        <v>2.4769092967653998</v>
      </c>
      <c r="R140" s="4">
        <v>0.40085577943727102</v>
      </c>
    </row>
    <row r="141" spans="1:18" ht="15" hidden="1">
      <c r="A141" s="1">
        <v>202404</v>
      </c>
      <c r="B141" s="53" t="s">
        <v>341</v>
      </c>
      <c r="C141" s="33" t="s">
        <v>17</v>
      </c>
      <c r="D141" s="33" t="s">
        <v>33</v>
      </c>
      <c r="E141" s="53" t="s">
        <v>202</v>
      </c>
      <c r="F141" s="1">
        <v>0</v>
      </c>
      <c r="G141" s="1">
        <v>0</v>
      </c>
      <c r="H141" s="1">
        <v>7.5</v>
      </c>
      <c r="I141" s="1">
        <v>7</v>
      </c>
      <c r="J141" s="1">
        <v>5</v>
      </c>
      <c r="K141" s="1">
        <v>5</v>
      </c>
      <c r="L141" s="1">
        <v>24.5</v>
      </c>
      <c r="M141" s="5">
        <v>86470.07</v>
      </c>
      <c r="N141" s="5">
        <v>0</v>
      </c>
      <c r="O141" s="4">
        <v>4.80710823721699E-2</v>
      </c>
      <c r="P141" s="4">
        <v>7.7796838252630601E-3</v>
      </c>
      <c r="Q141" s="4">
        <v>1.1777415181181601</v>
      </c>
      <c r="R141" s="4">
        <v>0.19060225371894499</v>
      </c>
    </row>
    <row r="142" spans="1:18" ht="15" hidden="1">
      <c r="A142" s="1">
        <v>202404</v>
      </c>
      <c r="B142" s="53" t="s">
        <v>343</v>
      </c>
      <c r="C142" s="33" t="s">
        <v>17</v>
      </c>
      <c r="D142" s="33" t="s">
        <v>33</v>
      </c>
      <c r="E142" s="53" t="s">
        <v>204</v>
      </c>
      <c r="F142" s="1">
        <v>38.700000000000003</v>
      </c>
      <c r="G142" s="1">
        <v>10</v>
      </c>
      <c r="H142" s="1">
        <v>10</v>
      </c>
      <c r="I142" s="1">
        <v>7</v>
      </c>
      <c r="J142" s="1">
        <v>2.5</v>
      </c>
      <c r="K142" s="1">
        <v>5</v>
      </c>
      <c r="L142" s="1">
        <v>73.2</v>
      </c>
      <c r="M142" s="5">
        <v>197463.08</v>
      </c>
      <c r="N142" s="5">
        <v>20592.1377982716</v>
      </c>
      <c r="O142" s="4">
        <v>0.34684687346478998</v>
      </c>
      <c r="P142" s="4">
        <v>2.9881002504230099E-2</v>
      </c>
      <c r="Q142" s="4">
        <v>25.3891911376226</v>
      </c>
      <c r="R142" s="4">
        <v>2.1872893833096398</v>
      </c>
    </row>
    <row r="143" spans="1:18" ht="15" hidden="1">
      <c r="A143" s="1">
        <v>202404</v>
      </c>
      <c r="B143" s="53" t="s">
        <v>345</v>
      </c>
      <c r="C143" s="33" t="s">
        <v>17</v>
      </c>
      <c r="D143" s="33" t="s">
        <v>33</v>
      </c>
      <c r="E143" s="53" t="s">
        <v>318</v>
      </c>
      <c r="F143" s="1">
        <v>45</v>
      </c>
      <c r="G143" s="1">
        <v>2.5</v>
      </c>
      <c r="H143" s="1">
        <v>10</v>
      </c>
      <c r="I143" s="1">
        <v>10</v>
      </c>
      <c r="J143" s="1">
        <v>2.5</v>
      </c>
      <c r="K143" s="1">
        <v>5</v>
      </c>
      <c r="L143" s="1">
        <v>75</v>
      </c>
      <c r="M143" s="5">
        <v>103718.97</v>
      </c>
      <c r="N143" s="5">
        <v>765.74406014673002</v>
      </c>
      <c r="O143" s="4">
        <v>6.6476023779118001E-2</v>
      </c>
      <c r="P143" s="4">
        <v>9.7820846026831897E-3</v>
      </c>
      <c r="Q143" s="4">
        <v>4.98570178343385</v>
      </c>
      <c r="R143" s="4">
        <v>0.73365634520123901</v>
      </c>
    </row>
    <row r="144" spans="1:18" ht="15" hidden="1">
      <c r="A144" s="1">
        <v>202404</v>
      </c>
      <c r="B144" s="53" t="s">
        <v>347</v>
      </c>
      <c r="C144" s="33" t="s">
        <v>16</v>
      </c>
      <c r="D144" s="33" t="s">
        <v>22</v>
      </c>
      <c r="E144" s="53" t="s">
        <v>60</v>
      </c>
      <c r="F144" s="1">
        <v>39.6</v>
      </c>
      <c r="G144" s="1">
        <v>20</v>
      </c>
      <c r="H144" s="1">
        <v>10</v>
      </c>
      <c r="I144" s="1">
        <v>10</v>
      </c>
      <c r="J144" s="1">
        <v>7.5</v>
      </c>
      <c r="K144" s="1">
        <v>5</v>
      </c>
      <c r="L144" s="1">
        <v>92.1</v>
      </c>
      <c r="M144" s="5">
        <v>212028.17</v>
      </c>
      <c r="N144" s="5">
        <v>63773.577321870602</v>
      </c>
      <c r="O144" s="4">
        <v>0.27167251380332202</v>
      </c>
      <c r="P144" s="4">
        <v>6.4298750927679602E-2</v>
      </c>
      <c r="Q144" s="4">
        <v>25.021038521285998</v>
      </c>
      <c r="R144" s="4">
        <v>5.92191496043929</v>
      </c>
    </row>
    <row r="145" spans="1:18" ht="15" hidden="1">
      <c r="A145" s="1">
        <v>202404</v>
      </c>
      <c r="B145" s="53" t="s">
        <v>349</v>
      </c>
      <c r="C145" s="33" t="s">
        <v>16</v>
      </c>
      <c r="D145" s="33" t="s">
        <v>22</v>
      </c>
      <c r="E145" s="53" t="s">
        <v>322</v>
      </c>
      <c r="F145" s="1">
        <v>45</v>
      </c>
      <c r="G145" s="1">
        <v>10</v>
      </c>
      <c r="H145" s="1">
        <v>10</v>
      </c>
      <c r="I145" s="1">
        <v>10</v>
      </c>
      <c r="J145" s="1">
        <v>2.5</v>
      </c>
      <c r="K145" s="1">
        <v>5</v>
      </c>
      <c r="L145" s="1">
        <v>82.5</v>
      </c>
      <c r="M145" s="5">
        <v>196306.23</v>
      </c>
      <c r="N145" s="5">
        <v>26353.822503693598</v>
      </c>
      <c r="O145" s="4">
        <v>0.189440648515418</v>
      </c>
      <c r="P145" s="4">
        <v>4.34318886953328E-2</v>
      </c>
      <c r="Q145" s="4">
        <v>15.628853502522</v>
      </c>
      <c r="R145" s="4">
        <v>3.5831308173649599</v>
      </c>
    </row>
    <row r="146" spans="1:18" ht="15" hidden="1">
      <c r="A146" s="1">
        <v>202404</v>
      </c>
      <c r="B146" s="53" t="s">
        <v>351</v>
      </c>
      <c r="C146" s="33" t="s">
        <v>17</v>
      </c>
      <c r="D146" s="33" t="s">
        <v>30</v>
      </c>
      <c r="E146" s="53" t="s">
        <v>182</v>
      </c>
      <c r="F146" s="1">
        <v>42.75</v>
      </c>
      <c r="G146" s="1">
        <v>5</v>
      </c>
      <c r="H146" s="1">
        <v>10</v>
      </c>
      <c r="I146" s="1">
        <v>10</v>
      </c>
      <c r="J146" s="1">
        <v>2.5</v>
      </c>
      <c r="K146" s="1">
        <v>5</v>
      </c>
      <c r="L146" s="1">
        <v>75.25</v>
      </c>
      <c r="M146" s="5">
        <v>131689.25</v>
      </c>
      <c r="N146" s="5">
        <v>9618.1542277520002</v>
      </c>
      <c r="O146" s="4">
        <v>8.9342736722688207E-2</v>
      </c>
      <c r="P146" s="4">
        <v>1.7506846823655799E-2</v>
      </c>
      <c r="Q146" s="4">
        <v>6.7230409383822902</v>
      </c>
      <c r="R146" s="4">
        <v>1.3173902234801</v>
      </c>
    </row>
    <row r="147" spans="1:18" ht="15" hidden="1">
      <c r="A147" s="1">
        <v>202404</v>
      </c>
      <c r="B147" s="53" t="s">
        <v>353</v>
      </c>
      <c r="C147" s="33" t="s">
        <v>17</v>
      </c>
      <c r="D147" s="33" t="s">
        <v>30</v>
      </c>
      <c r="E147" s="53" t="s">
        <v>292</v>
      </c>
      <c r="F147" s="1">
        <v>40.049999999999997</v>
      </c>
      <c r="G147" s="1">
        <v>10</v>
      </c>
      <c r="H147" s="1">
        <v>10</v>
      </c>
      <c r="I147" s="1">
        <v>7</v>
      </c>
      <c r="J147" s="1">
        <v>2.5</v>
      </c>
      <c r="K147" s="1">
        <v>5</v>
      </c>
      <c r="L147" s="1">
        <v>74.55</v>
      </c>
      <c r="M147" s="5">
        <v>227419.64</v>
      </c>
      <c r="N147" s="5">
        <v>27080.126576370101</v>
      </c>
      <c r="O147" s="4">
        <v>0.17203739098169399</v>
      </c>
      <c r="P147" s="4">
        <v>3.6393370430804997E-2</v>
      </c>
      <c r="Q147" s="4">
        <v>12.8253874976853</v>
      </c>
      <c r="R147" s="4">
        <v>2.71312576561651</v>
      </c>
    </row>
    <row r="148" spans="1:18" ht="15" hidden="1">
      <c r="A148" s="1">
        <v>202404</v>
      </c>
      <c r="B148" s="53" t="s">
        <v>355</v>
      </c>
      <c r="C148" s="33" t="s">
        <v>17</v>
      </c>
      <c r="D148" s="33" t="s">
        <v>30</v>
      </c>
      <c r="E148" s="53" t="s">
        <v>216</v>
      </c>
      <c r="F148" s="1">
        <v>36</v>
      </c>
      <c r="G148" s="1">
        <v>2.5</v>
      </c>
      <c r="H148" s="1">
        <v>10</v>
      </c>
      <c r="I148" s="1">
        <v>10</v>
      </c>
      <c r="J148" s="1">
        <v>7.5</v>
      </c>
      <c r="K148" s="1">
        <v>5</v>
      </c>
      <c r="L148" s="1">
        <v>71</v>
      </c>
      <c r="M148" s="5">
        <v>96638.2</v>
      </c>
      <c r="N148" s="5">
        <v>2142.5428057551098</v>
      </c>
      <c r="O148" s="4">
        <v>5.7230516728903599E-2</v>
      </c>
      <c r="P148" s="4">
        <v>9.9550648918119503E-3</v>
      </c>
      <c r="Q148" s="4">
        <v>4.0633666877521604</v>
      </c>
      <c r="R148" s="4">
        <v>0.70680960731864895</v>
      </c>
    </row>
    <row r="149" spans="1:18" ht="15" hidden="1">
      <c r="A149" s="1">
        <v>202404</v>
      </c>
      <c r="B149" s="53" t="s">
        <v>357</v>
      </c>
      <c r="C149" s="33" t="s">
        <v>17</v>
      </c>
      <c r="D149" s="33" t="s">
        <v>30</v>
      </c>
      <c r="E149" s="53" t="s">
        <v>214</v>
      </c>
      <c r="F149" s="1">
        <v>45</v>
      </c>
      <c r="G149" s="1">
        <v>10</v>
      </c>
      <c r="H149" s="1">
        <v>10</v>
      </c>
      <c r="I149" s="1">
        <v>7</v>
      </c>
      <c r="J149" s="1">
        <v>2.5</v>
      </c>
      <c r="K149" s="1">
        <v>5</v>
      </c>
      <c r="L149" s="1">
        <v>79.5</v>
      </c>
      <c r="M149" s="5">
        <v>135311.79</v>
      </c>
      <c r="N149" s="5">
        <v>14597.4086963138</v>
      </c>
      <c r="O149" s="4">
        <v>9.9792145338351998E-2</v>
      </c>
      <c r="P149" s="4">
        <v>2.0762292930179001E-2</v>
      </c>
      <c r="Q149" s="4">
        <v>7.9334755543989797</v>
      </c>
      <c r="R149" s="4">
        <v>1.6506022879492299</v>
      </c>
    </row>
    <row r="150" spans="1:18" ht="15" hidden="1">
      <c r="A150" s="1">
        <v>202404</v>
      </c>
      <c r="B150" s="53" t="s">
        <v>359</v>
      </c>
      <c r="C150" s="33" t="s">
        <v>17</v>
      </c>
      <c r="D150" s="33" t="s">
        <v>30</v>
      </c>
      <c r="E150" s="53" t="s">
        <v>212</v>
      </c>
      <c r="F150" s="1">
        <v>45</v>
      </c>
      <c r="G150" s="1">
        <v>20</v>
      </c>
      <c r="H150" s="1">
        <v>10</v>
      </c>
      <c r="I150" s="1">
        <v>10</v>
      </c>
      <c r="J150" s="1">
        <v>0</v>
      </c>
      <c r="K150" s="1">
        <v>5</v>
      </c>
      <c r="L150" s="1">
        <v>90</v>
      </c>
      <c r="M150" s="5">
        <v>374520.02</v>
      </c>
      <c r="N150" s="5">
        <v>83710.395659236805</v>
      </c>
      <c r="O150" s="4">
        <v>0.34961688472550101</v>
      </c>
      <c r="P150" s="4">
        <v>8.2946168876794402E-2</v>
      </c>
      <c r="Q150" s="4">
        <v>31.465519625295101</v>
      </c>
      <c r="R150" s="4">
        <v>7.4651551989114999</v>
      </c>
    </row>
    <row r="151" spans="1:18" ht="15" hidden="1">
      <c r="A151" s="1">
        <v>202404</v>
      </c>
      <c r="B151" s="53" t="s">
        <v>361</v>
      </c>
      <c r="C151" s="33" t="s">
        <v>17</v>
      </c>
      <c r="D151" s="33" t="s">
        <v>30</v>
      </c>
      <c r="E151" s="53" t="s">
        <v>324</v>
      </c>
      <c r="F151" s="1">
        <v>40.5</v>
      </c>
      <c r="G151" s="1">
        <v>5</v>
      </c>
      <c r="H151" s="1">
        <v>10</v>
      </c>
      <c r="I151" s="1">
        <v>4</v>
      </c>
      <c r="J151" s="1">
        <v>2.5</v>
      </c>
      <c r="K151" s="1">
        <v>5</v>
      </c>
      <c r="L151" s="1">
        <v>67</v>
      </c>
      <c r="M151" s="5">
        <v>145019.47</v>
      </c>
      <c r="N151" s="5">
        <v>14278.585431265999</v>
      </c>
      <c r="O151" s="4">
        <v>0.10463591481505501</v>
      </c>
      <c r="P151" s="4">
        <v>2.14481111347051E-2</v>
      </c>
      <c r="Q151" s="4">
        <v>7.0106062926086903</v>
      </c>
      <c r="R151" s="4">
        <v>1.43702344602524</v>
      </c>
    </row>
    <row r="152" spans="1:18" ht="15" hidden="1">
      <c r="A152" s="1">
        <v>202404</v>
      </c>
      <c r="B152" s="53" t="s">
        <v>363</v>
      </c>
      <c r="C152" s="33" t="s">
        <v>17</v>
      </c>
      <c r="D152" s="33" t="s">
        <v>30</v>
      </c>
      <c r="E152" s="53" t="s">
        <v>370</v>
      </c>
      <c r="F152" s="1">
        <v>41.4</v>
      </c>
      <c r="G152" s="1">
        <v>15</v>
      </c>
      <c r="H152" s="1">
        <v>5</v>
      </c>
      <c r="I152" s="1">
        <v>10</v>
      </c>
      <c r="J152" s="1">
        <v>0</v>
      </c>
      <c r="K152" s="1">
        <v>5</v>
      </c>
      <c r="L152" s="1">
        <v>76.400000000000006</v>
      </c>
      <c r="M152" s="5">
        <v>151497.39000000001</v>
      </c>
      <c r="N152" s="5">
        <v>25555.718040342101</v>
      </c>
      <c r="O152" s="4">
        <v>0.127344410687807</v>
      </c>
      <c r="P152" s="4">
        <v>2.8665789950931001E-2</v>
      </c>
      <c r="Q152" s="4">
        <v>9.7291129765484605</v>
      </c>
      <c r="R152" s="4">
        <v>2.1900663522511299</v>
      </c>
    </row>
    <row r="153" spans="1:18" ht="15" hidden="1">
      <c r="A153" s="1">
        <v>202404</v>
      </c>
      <c r="B153" s="53" t="s">
        <v>365</v>
      </c>
      <c r="C153" s="33" t="s">
        <v>16</v>
      </c>
      <c r="D153" s="33" t="s">
        <v>34</v>
      </c>
      <c r="E153" s="53" t="s">
        <v>250</v>
      </c>
      <c r="F153" s="1">
        <v>45</v>
      </c>
      <c r="G153" s="1">
        <v>2.5</v>
      </c>
      <c r="H153" s="1">
        <v>10</v>
      </c>
      <c r="I153" s="1">
        <v>10</v>
      </c>
      <c r="J153" s="1">
        <v>5</v>
      </c>
      <c r="K153" s="1">
        <v>5</v>
      </c>
      <c r="L153" s="1">
        <v>77.5</v>
      </c>
      <c r="M153" s="5">
        <v>104035.78</v>
      </c>
      <c r="N153" s="5">
        <v>2208.2138711832599</v>
      </c>
      <c r="O153" s="4">
        <v>4.7132848966579502E-2</v>
      </c>
      <c r="P153" s="4">
        <v>1.72268554105625E-2</v>
      </c>
      <c r="Q153" s="4">
        <v>3.6527957949099101</v>
      </c>
      <c r="R153" s="4">
        <v>1.3350812943185899</v>
      </c>
    </row>
    <row r="154" spans="1:18" ht="15" hidden="1">
      <c r="A154" s="1">
        <v>202404</v>
      </c>
      <c r="B154" s="53" t="s">
        <v>367</v>
      </c>
      <c r="C154" s="33" t="s">
        <v>17</v>
      </c>
      <c r="D154" s="33" t="s">
        <v>36</v>
      </c>
      <c r="E154" s="53" t="s">
        <v>230</v>
      </c>
      <c r="F154" s="1">
        <v>41.4</v>
      </c>
      <c r="G154" s="1">
        <v>0</v>
      </c>
      <c r="H154" s="1">
        <v>7.5</v>
      </c>
      <c r="I154" s="1">
        <v>10</v>
      </c>
      <c r="J154" s="1">
        <v>2.5</v>
      </c>
      <c r="K154" s="1">
        <v>5</v>
      </c>
      <c r="L154" s="1">
        <v>66.400000000000006</v>
      </c>
      <c r="M154" s="5">
        <v>58199.27</v>
      </c>
      <c r="N154" s="5">
        <v>0</v>
      </c>
      <c r="O154" s="4">
        <v>2.99485244274704E-2</v>
      </c>
      <c r="P154" s="4">
        <v>5.2361692255033197E-3</v>
      </c>
      <c r="Q154" s="4">
        <v>1.98858202198403</v>
      </c>
      <c r="R154" s="4">
        <v>0.34768163657341999</v>
      </c>
    </row>
    <row r="155" spans="1:18" ht="15" hidden="1">
      <c r="A155" s="1">
        <v>202404</v>
      </c>
      <c r="B155" s="53" t="s">
        <v>75</v>
      </c>
      <c r="C155" s="33" t="s">
        <v>16</v>
      </c>
      <c r="D155" s="33" t="s">
        <v>22</v>
      </c>
      <c r="E155" s="53" t="s">
        <v>118</v>
      </c>
      <c r="F155" s="1">
        <v>45</v>
      </c>
      <c r="G155" s="1">
        <v>15</v>
      </c>
      <c r="H155" s="1">
        <v>10</v>
      </c>
      <c r="I155" s="1">
        <v>6</v>
      </c>
      <c r="J155" s="1">
        <v>2.5</v>
      </c>
      <c r="K155" s="1">
        <v>5</v>
      </c>
      <c r="L155" s="1">
        <v>83.5</v>
      </c>
      <c r="M155" s="5">
        <v>191404.16</v>
      </c>
      <c r="N155" s="5">
        <v>35717.001909776998</v>
      </c>
      <c r="O155" s="4">
        <v>0.203742634065114</v>
      </c>
      <c r="P155" s="4">
        <v>4.7282441093436003E-2</v>
      </c>
      <c r="Q155" s="4">
        <v>17.012509944436999</v>
      </c>
      <c r="R155" s="4">
        <v>3.94808383130191</v>
      </c>
    </row>
    <row r="156" spans="1:18" ht="15" hidden="1">
      <c r="A156" s="1">
        <v>202404</v>
      </c>
      <c r="B156" s="53" t="s">
        <v>369</v>
      </c>
      <c r="C156" s="33" t="s">
        <v>16</v>
      </c>
      <c r="D156" s="33" t="s">
        <v>22</v>
      </c>
      <c r="E156" s="53" t="s">
        <v>148</v>
      </c>
      <c r="F156" s="1">
        <v>42.3</v>
      </c>
      <c r="G156" s="1">
        <v>2.5</v>
      </c>
      <c r="H156" s="1">
        <v>10</v>
      </c>
      <c r="I156" s="1">
        <v>10</v>
      </c>
      <c r="J156" s="1">
        <v>5</v>
      </c>
      <c r="K156" s="1">
        <v>5</v>
      </c>
      <c r="L156" s="1">
        <v>74.8</v>
      </c>
      <c r="M156" s="5">
        <v>121844.52</v>
      </c>
      <c r="N156" s="5">
        <v>4223.1939072447003</v>
      </c>
      <c r="O156" s="4">
        <v>9.4537526459433294E-2</v>
      </c>
      <c r="P156" s="4">
        <v>2.0981884426180802E-2</v>
      </c>
      <c r="Q156" s="4">
        <v>7.0714069791656096</v>
      </c>
      <c r="R156" s="4">
        <v>1.56944495507832</v>
      </c>
    </row>
    <row r="157" spans="1:18" ht="15" hidden="1">
      <c r="A157" s="1">
        <v>202404</v>
      </c>
      <c r="B157" s="53" t="s">
        <v>429</v>
      </c>
      <c r="C157" s="33" t="s">
        <v>16</v>
      </c>
      <c r="D157" s="33" t="s">
        <v>22</v>
      </c>
      <c r="E157" s="53" t="s">
        <v>350</v>
      </c>
      <c r="F157" s="1">
        <v>0</v>
      </c>
      <c r="G157" s="1">
        <v>0</v>
      </c>
      <c r="H157" s="1">
        <v>10</v>
      </c>
      <c r="I157" s="1">
        <v>7</v>
      </c>
      <c r="J157" s="1">
        <v>5</v>
      </c>
      <c r="K157" s="1">
        <v>5</v>
      </c>
      <c r="L157" s="1">
        <v>27</v>
      </c>
      <c r="M157" s="5">
        <v>96320.63</v>
      </c>
      <c r="N157" s="5">
        <v>0</v>
      </c>
      <c r="O157" s="4">
        <v>6.8393292169680597E-2</v>
      </c>
      <c r="P157" s="4">
        <v>1.49425153952068E-2</v>
      </c>
      <c r="Q157" s="4">
        <v>1.8466188885813799</v>
      </c>
      <c r="R157" s="4">
        <v>0.40344791567058402</v>
      </c>
    </row>
    <row r="158" spans="1:18" ht="15" hidden="1">
      <c r="A158" s="1">
        <v>202404</v>
      </c>
      <c r="B158" s="53" t="s">
        <v>372</v>
      </c>
      <c r="C158" s="33" t="s">
        <v>16</v>
      </c>
      <c r="D158" s="33" t="s">
        <v>34</v>
      </c>
      <c r="E158" s="53" t="s">
        <v>254</v>
      </c>
      <c r="F158" s="1">
        <v>44.1</v>
      </c>
      <c r="G158" s="1">
        <v>2.5</v>
      </c>
      <c r="H158" s="1">
        <v>10</v>
      </c>
      <c r="I158" s="1">
        <v>10</v>
      </c>
      <c r="J158" s="1">
        <v>0</v>
      </c>
      <c r="K158" s="1">
        <v>5</v>
      </c>
      <c r="L158" s="1">
        <v>71.599999999999994</v>
      </c>
      <c r="M158" s="5">
        <v>130954.28</v>
      </c>
      <c r="N158" s="5">
        <v>4000.1193601296</v>
      </c>
      <c r="O158" s="4">
        <v>6.0686348491132497E-2</v>
      </c>
      <c r="P158" s="4">
        <v>2.2285253388320499E-2</v>
      </c>
      <c r="Q158" s="4">
        <v>4.3451425519650897</v>
      </c>
      <c r="R158" s="4">
        <v>1.5956241426037501</v>
      </c>
    </row>
    <row r="159" spans="1:18" ht="15" hidden="1">
      <c r="A159" s="1">
        <v>202404</v>
      </c>
      <c r="B159" s="53" t="s">
        <v>374</v>
      </c>
      <c r="C159" s="33" t="s">
        <v>19</v>
      </c>
      <c r="D159" s="33" t="s">
        <v>28</v>
      </c>
      <c r="E159" s="53" t="s">
        <v>62</v>
      </c>
      <c r="F159" s="1">
        <v>45</v>
      </c>
      <c r="G159" s="1">
        <v>0</v>
      </c>
      <c r="H159" s="1">
        <v>10</v>
      </c>
      <c r="I159" s="1">
        <v>10</v>
      </c>
      <c r="J159" s="1">
        <v>2.5</v>
      </c>
      <c r="K159" s="1">
        <v>5</v>
      </c>
      <c r="L159" s="1">
        <v>72.5</v>
      </c>
      <c r="M159" s="5">
        <v>46228.83</v>
      </c>
      <c r="N159" s="5">
        <v>0</v>
      </c>
      <c r="O159" s="4">
        <v>4.4641160740939802E-2</v>
      </c>
      <c r="P159" s="4">
        <v>4.4237626736998801E-3</v>
      </c>
      <c r="Q159" s="4">
        <v>3.2364841537181399</v>
      </c>
      <c r="R159" s="4">
        <v>0.32072279384324098</v>
      </c>
    </row>
    <row r="160" spans="1:18" ht="15" hidden="1">
      <c r="A160" s="1">
        <v>202404</v>
      </c>
      <c r="B160" s="53" t="s">
        <v>430</v>
      </c>
      <c r="C160" s="33" t="s">
        <v>19</v>
      </c>
      <c r="D160" s="33" t="s">
        <v>28</v>
      </c>
      <c r="E160" s="53" t="s">
        <v>140</v>
      </c>
      <c r="F160" s="1">
        <v>45</v>
      </c>
      <c r="G160" s="1">
        <v>0</v>
      </c>
      <c r="H160" s="1">
        <v>10</v>
      </c>
      <c r="I160" s="1">
        <v>6</v>
      </c>
      <c r="J160" s="1">
        <v>0</v>
      </c>
      <c r="K160" s="1">
        <v>5</v>
      </c>
      <c r="L160" s="1">
        <v>66</v>
      </c>
      <c r="M160" s="5">
        <v>93684.6</v>
      </c>
      <c r="N160" s="5">
        <v>0</v>
      </c>
      <c r="O160" s="4">
        <v>9.0467123817553896E-2</v>
      </c>
      <c r="P160" s="4">
        <v>8.9649345782816404E-3</v>
      </c>
      <c r="Q160" s="4">
        <v>5.9708301719585597</v>
      </c>
      <c r="R160" s="4">
        <v>0.59168568216658801</v>
      </c>
    </row>
    <row r="161" spans="1:18" ht="15" hidden="1">
      <c r="A161" s="1">
        <v>202404</v>
      </c>
      <c r="B161" s="53" t="s">
        <v>376</v>
      </c>
      <c r="C161" s="33" t="s">
        <v>17</v>
      </c>
      <c r="D161" s="33" t="s">
        <v>36</v>
      </c>
      <c r="E161" s="53" t="s">
        <v>218</v>
      </c>
      <c r="F161" s="1">
        <v>45</v>
      </c>
      <c r="G161" s="1">
        <v>0</v>
      </c>
      <c r="H161" s="1">
        <v>10</v>
      </c>
      <c r="I161" s="1">
        <v>10</v>
      </c>
      <c r="J161" s="1">
        <v>5</v>
      </c>
      <c r="K161" s="1">
        <v>5</v>
      </c>
      <c r="L161" s="1">
        <v>75</v>
      </c>
      <c r="M161" s="5">
        <v>78281.55</v>
      </c>
      <c r="N161" s="5">
        <v>0</v>
      </c>
      <c r="O161" s="4">
        <v>4.0282582795200798E-2</v>
      </c>
      <c r="P161" s="4">
        <v>7.0429653676875904E-3</v>
      </c>
      <c r="Q161" s="4">
        <v>3.0211937096400598</v>
      </c>
      <c r="R161" s="4">
        <v>0.52822240257656905</v>
      </c>
    </row>
    <row r="162" spans="1:18" ht="15" hidden="1">
      <c r="A162" s="1">
        <v>202404</v>
      </c>
      <c r="B162" s="53" t="s">
        <v>430</v>
      </c>
      <c r="C162" s="33" t="s">
        <v>19</v>
      </c>
      <c r="D162" s="33" t="s">
        <v>27</v>
      </c>
      <c r="E162" s="33" t="s">
        <v>122</v>
      </c>
      <c r="F162" s="1">
        <v>0</v>
      </c>
      <c r="G162" s="1">
        <v>0</v>
      </c>
      <c r="H162" s="1">
        <v>10</v>
      </c>
      <c r="I162" s="1">
        <v>10</v>
      </c>
      <c r="J162" s="1">
        <v>2.5</v>
      </c>
      <c r="K162" s="1">
        <v>5</v>
      </c>
      <c r="L162" s="1">
        <v>27.5</v>
      </c>
      <c r="M162" s="5">
        <v>12129</v>
      </c>
      <c r="N162" s="5">
        <v>0</v>
      </c>
      <c r="O162" s="4">
        <v>5.8358823919750702E-3</v>
      </c>
      <c r="P162" s="4">
        <v>1.1606570503580899E-3</v>
      </c>
      <c r="Q162" s="4">
        <v>0.16048676577931401</v>
      </c>
      <c r="R162" s="4">
        <v>3.1918068884847502E-2</v>
      </c>
    </row>
  </sheetData>
  <autoFilter ref="A1:R162" xr:uid="{00000000-0009-0000-0000-000008000000}">
    <filterColumn colId="4">
      <filters>
        <filter val="成都华侨城店"/>
        <filter val="成都环球中心店"/>
        <filter val="成都金牛嘉茂二店"/>
        <filter val="成都天府凯德店"/>
        <filter val="成都王府井二店"/>
        <filter val="成都银泰城二店"/>
      </filters>
    </filterColumn>
  </autoFilter>
  <phoneticPr fontId="18" type="noConversion"/>
  <conditionalFormatting sqref="E1:E17 E19:E150 E163:E1048576">
    <cfRule type="duplicateValues" dxfId="297" priority="17"/>
  </conditionalFormatting>
  <conditionalFormatting sqref="E1:E160 E163:E1048576">
    <cfRule type="duplicateValues" dxfId="296" priority="4"/>
    <cfRule type="duplicateValues" dxfId="295" priority="5"/>
  </conditionalFormatting>
  <conditionalFormatting sqref="E18">
    <cfRule type="duplicateValues" dxfId="294" priority="6"/>
  </conditionalFormatting>
  <conditionalFormatting sqref="E151">
    <cfRule type="duplicateValues" dxfId="293" priority="16"/>
  </conditionalFormatting>
  <conditionalFormatting sqref="E152">
    <cfRule type="duplicateValues" dxfId="292" priority="15"/>
  </conditionalFormatting>
  <conditionalFormatting sqref="E153">
    <cfRule type="duplicateValues" dxfId="291" priority="14"/>
  </conditionalFormatting>
  <conditionalFormatting sqref="E154">
    <cfRule type="duplicateValues" dxfId="290" priority="13"/>
  </conditionalFormatting>
  <conditionalFormatting sqref="E155">
    <cfRule type="duplicateValues" dxfId="289" priority="12"/>
  </conditionalFormatting>
  <conditionalFormatting sqref="E156">
    <cfRule type="duplicateValues" dxfId="288" priority="11"/>
  </conditionalFormatting>
  <conditionalFormatting sqref="E157">
    <cfRule type="duplicateValues" dxfId="287" priority="10"/>
  </conditionalFormatting>
  <conditionalFormatting sqref="E158">
    <cfRule type="duplicateValues" dxfId="286" priority="9"/>
  </conditionalFormatting>
  <conditionalFormatting sqref="E159">
    <cfRule type="duplicateValues" dxfId="285" priority="8"/>
  </conditionalFormatting>
  <conditionalFormatting sqref="E160">
    <cfRule type="duplicateValues" dxfId="284" priority="7"/>
  </conditionalFormatting>
  <conditionalFormatting sqref="E161">
    <cfRule type="duplicateValues" dxfId="283" priority="1"/>
    <cfRule type="duplicateValues" dxfId="282" priority="2"/>
    <cfRule type="duplicateValues" dxfId="281" priority="3"/>
  </conditionalFormatting>
  <conditionalFormatting sqref="F1:I1">
    <cfRule type="cellIs" dxfId="280" priority="20" operator="equal">
      <formula>0</formula>
    </cfRule>
  </conditionalFormatting>
  <conditionalFormatting sqref="L1">
    <cfRule type="cellIs" dxfId="279" priority="19" operator="equal">
      <formula>0</formula>
    </cfRule>
  </conditionalFormatting>
  <conditionalFormatting sqref="L1:L65525">
    <cfRule type="cellIs" dxfId="278" priority="18" operator="greaterThan">
      <formula>60</formula>
    </cfRule>
  </conditionalFormatting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R161"/>
  <sheetViews>
    <sheetView zoomScale="70" zoomScaleNormal="70" workbookViewId="0">
      <selection activeCell="N179" sqref="N179"/>
    </sheetView>
  </sheetViews>
  <sheetFormatPr defaultColWidth="8.6640625" defaultRowHeight="15.6"/>
  <cols>
    <col min="1" max="1" width="9.33203125" style="1"/>
    <col min="2" max="2" width="9.44140625" style="2" customWidth="1"/>
    <col min="3" max="4" width="11.6640625" style="1" customWidth="1"/>
    <col min="5" max="5" width="19.88671875" style="2" customWidth="1"/>
    <col min="6" max="6" width="11.88671875" style="1" customWidth="1"/>
    <col min="7" max="7" width="12.88671875" style="1" customWidth="1"/>
    <col min="8" max="8" width="15" style="1" customWidth="1"/>
    <col min="9" max="9" width="13.109375" style="1" customWidth="1"/>
    <col min="10" max="10" width="12.6640625" style="3" customWidth="1"/>
    <col min="11" max="11" width="10.77734375" style="1" customWidth="1"/>
    <col min="12" max="12" width="8.77734375" style="4"/>
    <col min="13" max="13" width="17.21875" style="5"/>
    <col min="14" max="14" width="16.33203125" style="5"/>
    <col min="15" max="17" width="16.21875" style="4" customWidth="1"/>
    <col min="18" max="18" width="12.77734375" style="4"/>
    <col min="19" max="16384" width="8.6640625" style="1"/>
  </cols>
  <sheetData>
    <row r="1" spans="1:18" ht="30">
      <c r="A1" s="6" t="s">
        <v>414</v>
      </c>
      <c r="B1" s="51" t="s">
        <v>39</v>
      </c>
      <c r="C1" s="6" t="s">
        <v>15</v>
      </c>
      <c r="D1" s="6" t="s">
        <v>21</v>
      </c>
      <c r="E1" s="51" t="s">
        <v>40</v>
      </c>
      <c r="F1" s="10" t="s">
        <v>415</v>
      </c>
      <c r="G1" s="10" t="s">
        <v>416</v>
      </c>
      <c r="H1" s="10" t="s">
        <v>417</v>
      </c>
      <c r="I1" s="10" t="s">
        <v>418</v>
      </c>
      <c r="J1" s="10" t="s">
        <v>419</v>
      </c>
      <c r="K1" s="10" t="s">
        <v>420</v>
      </c>
      <c r="L1" s="20" t="s">
        <v>421</v>
      </c>
      <c r="M1" s="21" t="s">
        <v>422</v>
      </c>
      <c r="N1" s="21" t="s">
        <v>423</v>
      </c>
      <c r="O1" s="22" t="s">
        <v>424</v>
      </c>
      <c r="P1" s="22" t="s">
        <v>425</v>
      </c>
      <c r="Q1" s="22" t="s">
        <v>426</v>
      </c>
      <c r="R1" s="22" t="s">
        <v>427</v>
      </c>
    </row>
    <row r="2" spans="1:18" ht="15" hidden="1">
      <c r="A2" s="1">
        <v>202405</v>
      </c>
      <c r="B2" s="53" t="s">
        <v>42</v>
      </c>
      <c r="C2" s="33" t="s">
        <v>16</v>
      </c>
      <c r="D2" s="33" t="s">
        <v>34</v>
      </c>
      <c r="E2" s="53" t="s">
        <v>43</v>
      </c>
      <c r="F2" s="1">
        <v>45</v>
      </c>
      <c r="G2" s="1">
        <v>5</v>
      </c>
      <c r="H2" s="1">
        <v>10</v>
      </c>
      <c r="I2" s="1">
        <v>6</v>
      </c>
      <c r="J2" s="1">
        <v>0</v>
      </c>
      <c r="K2" s="1">
        <v>5</v>
      </c>
      <c r="L2" s="4">
        <v>71</v>
      </c>
      <c r="M2" s="5">
        <v>138548.01</v>
      </c>
      <c r="N2" s="5">
        <v>9868.1316552825992</v>
      </c>
      <c r="O2" s="4">
        <v>6.2669575909870406E-2</v>
      </c>
      <c r="P2" s="4">
        <v>2.4316468661231799E-2</v>
      </c>
      <c r="Q2" s="4">
        <v>4.4495398896007998</v>
      </c>
      <c r="R2" s="4">
        <v>1.7264692749474599</v>
      </c>
    </row>
    <row r="3" spans="1:18" ht="15" hidden="1">
      <c r="A3" s="1">
        <v>202405</v>
      </c>
      <c r="B3" s="53" t="s">
        <v>44</v>
      </c>
      <c r="C3" s="33" t="s">
        <v>16</v>
      </c>
      <c r="D3" s="33" t="s">
        <v>34</v>
      </c>
      <c r="E3" s="53" t="s">
        <v>45</v>
      </c>
      <c r="F3" s="1">
        <v>45</v>
      </c>
      <c r="G3" s="1">
        <v>20</v>
      </c>
      <c r="H3" s="1">
        <v>7.5</v>
      </c>
      <c r="I3" s="1">
        <v>10</v>
      </c>
      <c r="J3" s="1">
        <v>2.5</v>
      </c>
      <c r="K3" s="1">
        <v>5</v>
      </c>
      <c r="L3" s="4">
        <v>90</v>
      </c>
      <c r="M3" s="5">
        <v>187582.16</v>
      </c>
      <c r="N3" s="5">
        <v>49654.093556736298</v>
      </c>
      <c r="O3" s="4">
        <v>0.11606923339889</v>
      </c>
      <c r="P3" s="4">
        <v>4.7211119528703001E-2</v>
      </c>
      <c r="Q3" s="4">
        <v>10.446231005900099</v>
      </c>
      <c r="R3" s="4">
        <v>4.2490007575832696</v>
      </c>
    </row>
    <row r="4" spans="1:18" ht="15" hidden="1">
      <c r="A4" s="1">
        <v>202405</v>
      </c>
      <c r="B4" s="53" t="s">
        <v>46</v>
      </c>
      <c r="C4" s="33" t="s">
        <v>16</v>
      </c>
      <c r="D4" s="33" t="s">
        <v>34</v>
      </c>
      <c r="E4" s="53" t="s">
        <v>47</v>
      </c>
      <c r="F4" s="1">
        <v>44.1</v>
      </c>
      <c r="G4" s="1">
        <v>0</v>
      </c>
      <c r="H4" s="1">
        <v>5</v>
      </c>
      <c r="I4" s="1">
        <v>6</v>
      </c>
      <c r="J4" s="1">
        <v>0</v>
      </c>
      <c r="K4" s="1">
        <v>5</v>
      </c>
      <c r="L4" s="4">
        <v>60.1</v>
      </c>
      <c r="M4" s="5">
        <v>53910.42</v>
      </c>
      <c r="N4" s="5">
        <v>0</v>
      </c>
      <c r="O4" s="4">
        <v>2.1082339208904601E-2</v>
      </c>
      <c r="P4" s="4">
        <v>7.9500617235733501E-3</v>
      </c>
      <c r="Q4" s="4">
        <v>1.2670485864551699</v>
      </c>
      <c r="R4" s="4">
        <v>0.47779870958675802</v>
      </c>
    </row>
    <row r="5" spans="1:18" ht="15" hidden="1">
      <c r="A5" s="1">
        <v>202405</v>
      </c>
      <c r="B5" s="53" t="s">
        <v>48</v>
      </c>
      <c r="C5" s="33" t="s">
        <v>17</v>
      </c>
      <c r="D5" s="33" t="s">
        <v>36</v>
      </c>
      <c r="E5" s="53" t="s">
        <v>49</v>
      </c>
      <c r="F5" s="1">
        <v>45</v>
      </c>
      <c r="G5" s="1">
        <v>5</v>
      </c>
      <c r="H5" s="1">
        <v>2.5</v>
      </c>
      <c r="I5" s="1">
        <v>3</v>
      </c>
      <c r="J5" s="1">
        <v>2.5</v>
      </c>
      <c r="K5" s="1">
        <v>5</v>
      </c>
      <c r="L5" s="4">
        <v>63</v>
      </c>
      <c r="M5" s="5">
        <v>194773.29</v>
      </c>
      <c r="N5" s="5">
        <v>14920.069242375201</v>
      </c>
      <c r="O5" s="4">
        <v>0.121843223273103</v>
      </c>
      <c r="P5" s="4">
        <v>1.9674253322228E-2</v>
      </c>
      <c r="Q5" s="4">
        <v>7.6761230662054896</v>
      </c>
      <c r="R5" s="4">
        <v>1.23947795930036</v>
      </c>
    </row>
    <row r="6" spans="1:18" ht="15" hidden="1">
      <c r="A6" s="1">
        <v>202405</v>
      </c>
      <c r="B6" s="53" t="s">
        <v>50</v>
      </c>
      <c r="C6" s="33" t="s">
        <v>16</v>
      </c>
      <c r="D6" s="33" t="s">
        <v>22</v>
      </c>
      <c r="E6" s="53" t="s">
        <v>51</v>
      </c>
      <c r="F6" s="1">
        <v>45</v>
      </c>
      <c r="G6" s="1">
        <v>15</v>
      </c>
      <c r="H6" s="1">
        <v>7.5</v>
      </c>
      <c r="I6" s="1">
        <v>6</v>
      </c>
      <c r="J6" s="1">
        <v>2.5</v>
      </c>
      <c r="K6" s="1">
        <v>5</v>
      </c>
      <c r="L6" s="4">
        <v>81</v>
      </c>
      <c r="M6" s="5">
        <v>180654.97</v>
      </c>
      <c r="N6" s="5">
        <v>35395.516122800902</v>
      </c>
      <c r="O6" s="4">
        <v>0.202338020897261</v>
      </c>
      <c r="P6" s="4">
        <v>4.0575996769714601E-2</v>
      </c>
      <c r="Q6" s="4">
        <v>16.389379692678101</v>
      </c>
      <c r="R6" s="4">
        <v>3.2866557383468802</v>
      </c>
    </row>
    <row r="7" spans="1:18" ht="15" hidden="1">
      <c r="A7" s="1">
        <v>202405</v>
      </c>
      <c r="B7" s="53" t="s">
        <v>52</v>
      </c>
      <c r="C7" s="33" t="s">
        <v>19</v>
      </c>
      <c r="D7" s="33" t="s">
        <v>28</v>
      </c>
      <c r="E7" s="53" t="s">
        <v>53</v>
      </c>
      <c r="F7" s="1">
        <v>45</v>
      </c>
      <c r="G7" s="1">
        <v>0</v>
      </c>
      <c r="H7" s="1">
        <v>0</v>
      </c>
      <c r="I7" s="1">
        <v>7</v>
      </c>
      <c r="J7" s="1">
        <v>0</v>
      </c>
      <c r="K7" s="1">
        <v>5</v>
      </c>
      <c r="L7" s="4">
        <v>57</v>
      </c>
      <c r="M7" s="5">
        <v>115015.08</v>
      </c>
      <c r="N7" s="5">
        <v>0</v>
      </c>
      <c r="O7" s="4">
        <v>0.108752061222976</v>
      </c>
      <c r="P7" s="4">
        <v>9.9712574389605908E-3</v>
      </c>
      <c r="Q7" s="4">
        <v>6.1988674897096301</v>
      </c>
      <c r="R7" s="4">
        <v>0.56836167402075399</v>
      </c>
    </row>
    <row r="8" spans="1:18" ht="15" hidden="1">
      <c r="A8" s="1">
        <v>202405</v>
      </c>
      <c r="B8" s="53" t="s">
        <v>55</v>
      </c>
      <c r="C8" s="33" t="s">
        <v>16</v>
      </c>
      <c r="D8" s="33" t="s">
        <v>23</v>
      </c>
      <c r="E8" s="53" t="s">
        <v>56</v>
      </c>
      <c r="F8" s="1">
        <v>45</v>
      </c>
      <c r="G8" s="1">
        <v>2.5</v>
      </c>
      <c r="H8" s="1">
        <v>0</v>
      </c>
      <c r="I8" s="1">
        <v>7</v>
      </c>
      <c r="J8" s="1">
        <v>0</v>
      </c>
      <c r="K8" s="1">
        <v>5</v>
      </c>
      <c r="L8" s="4">
        <v>59.5</v>
      </c>
      <c r="M8" s="5">
        <v>74392.179999999993</v>
      </c>
      <c r="N8" s="5">
        <v>2168.35702518998</v>
      </c>
      <c r="O8" s="4">
        <v>2.86713315944487E-2</v>
      </c>
      <c r="P8" s="4">
        <v>1.18241452924139E-2</v>
      </c>
      <c r="Q8" s="4">
        <v>1.7059442298697001</v>
      </c>
      <c r="R8" s="4">
        <v>0.70353664489862699</v>
      </c>
    </row>
    <row r="9" spans="1:18" ht="15" hidden="1">
      <c r="A9" s="1">
        <v>202405</v>
      </c>
      <c r="B9" s="53" t="s">
        <v>57</v>
      </c>
      <c r="C9" s="33" t="s">
        <v>19</v>
      </c>
      <c r="D9" s="33" t="s">
        <v>28</v>
      </c>
      <c r="E9" s="53" t="s">
        <v>58</v>
      </c>
      <c r="F9" s="1">
        <v>45</v>
      </c>
      <c r="G9" s="1">
        <v>10</v>
      </c>
      <c r="H9" s="1">
        <v>7.5</v>
      </c>
      <c r="I9" s="1">
        <v>6</v>
      </c>
      <c r="J9" s="1">
        <v>2.5</v>
      </c>
      <c r="K9" s="1">
        <v>5</v>
      </c>
      <c r="L9" s="4">
        <v>76</v>
      </c>
      <c r="M9" s="5">
        <v>179001.29</v>
      </c>
      <c r="N9" s="5">
        <v>19311.545464396801</v>
      </c>
      <c r="O9" s="4">
        <v>0.42375515823948101</v>
      </c>
      <c r="P9" s="4">
        <v>2.2273190448941299E-2</v>
      </c>
      <c r="Q9" s="4">
        <v>32.205392026200599</v>
      </c>
      <c r="R9" s="4">
        <v>1.69276247411954</v>
      </c>
    </row>
    <row r="10" spans="1:18" ht="15" hidden="1">
      <c r="A10" s="1">
        <v>202405</v>
      </c>
      <c r="B10" s="53" t="s">
        <v>59</v>
      </c>
      <c r="C10" s="33" t="s">
        <v>16</v>
      </c>
      <c r="D10" s="33" t="s">
        <v>22</v>
      </c>
      <c r="E10" s="53" t="s">
        <v>60</v>
      </c>
      <c r="F10" s="1">
        <v>45</v>
      </c>
      <c r="G10" s="1">
        <v>20</v>
      </c>
      <c r="H10" s="1">
        <v>10</v>
      </c>
      <c r="I10" s="1">
        <v>3</v>
      </c>
      <c r="J10" s="1">
        <v>2.5</v>
      </c>
      <c r="K10" s="1">
        <v>5</v>
      </c>
      <c r="L10" s="4">
        <v>85.5</v>
      </c>
      <c r="M10" s="5">
        <v>182306.16</v>
      </c>
      <c r="N10" s="5">
        <v>44970.112928048402</v>
      </c>
      <c r="O10" s="4">
        <v>0.223039419092943</v>
      </c>
      <c r="P10" s="4">
        <v>4.4589001115815999E-2</v>
      </c>
      <c r="Q10" s="4">
        <v>19.069870332446602</v>
      </c>
      <c r="R10" s="4">
        <v>3.81235959540227</v>
      </c>
    </row>
    <row r="11" spans="1:18" ht="15" hidden="1">
      <c r="A11" s="1">
        <v>202405</v>
      </c>
      <c r="B11" s="53" t="s">
        <v>63</v>
      </c>
      <c r="C11" s="33" t="s">
        <v>16</v>
      </c>
      <c r="D11" s="33" t="s">
        <v>23</v>
      </c>
      <c r="E11" s="53" t="s">
        <v>64</v>
      </c>
      <c r="F11" s="1">
        <v>44.1</v>
      </c>
      <c r="G11" s="1">
        <v>5</v>
      </c>
      <c r="H11" s="1">
        <v>10</v>
      </c>
      <c r="I11" s="1">
        <v>6</v>
      </c>
      <c r="J11" s="1">
        <v>5</v>
      </c>
      <c r="K11" s="1">
        <v>5</v>
      </c>
      <c r="L11" s="4">
        <v>75.099999999999994</v>
      </c>
      <c r="M11" s="5">
        <v>174840.57</v>
      </c>
      <c r="N11" s="5">
        <v>11467.8158457956</v>
      </c>
      <c r="O11" s="4">
        <v>7.4570021194055203E-2</v>
      </c>
      <c r="P11" s="4">
        <v>3.0298253480867E-2</v>
      </c>
      <c r="Q11" s="4">
        <v>5.6002085916735496</v>
      </c>
      <c r="R11" s="4">
        <v>2.2753988364131099</v>
      </c>
    </row>
    <row r="12" spans="1:18" ht="15" hidden="1">
      <c r="A12" s="1">
        <v>202405</v>
      </c>
      <c r="B12" s="53" t="s">
        <v>65</v>
      </c>
      <c r="C12" s="33" t="s">
        <v>19</v>
      </c>
      <c r="D12" s="33" t="s">
        <v>27</v>
      </c>
      <c r="E12" s="53" t="s">
        <v>66</v>
      </c>
      <c r="F12" s="1">
        <v>40.049999999999997</v>
      </c>
      <c r="G12" s="1">
        <v>5</v>
      </c>
      <c r="H12" s="1">
        <v>5</v>
      </c>
      <c r="I12" s="1">
        <v>7</v>
      </c>
      <c r="J12" s="1">
        <v>0</v>
      </c>
      <c r="K12" s="1">
        <v>5</v>
      </c>
      <c r="L12" s="4">
        <v>62.05</v>
      </c>
      <c r="M12" s="5">
        <v>216764.98</v>
      </c>
      <c r="N12" s="5">
        <v>13806.6191989075</v>
      </c>
      <c r="O12" s="4">
        <v>0.105493673673628</v>
      </c>
      <c r="P12" s="4">
        <v>2.36216536580208E-2</v>
      </c>
      <c r="Q12" s="4">
        <v>6.5458824514486196</v>
      </c>
      <c r="R12" s="4">
        <v>1.46572360948019</v>
      </c>
    </row>
    <row r="13" spans="1:18" ht="15" hidden="1">
      <c r="A13" s="1">
        <v>202405</v>
      </c>
      <c r="B13" s="53" t="s">
        <v>67</v>
      </c>
      <c r="C13" s="33" t="s">
        <v>19</v>
      </c>
      <c r="D13" s="33" t="s">
        <v>20</v>
      </c>
      <c r="E13" s="53" t="s">
        <v>68</v>
      </c>
      <c r="F13" s="1">
        <v>40.049999999999997</v>
      </c>
      <c r="G13" s="1">
        <v>10</v>
      </c>
      <c r="H13" s="1">
        <v>2.5</v>
      </c>
      <c r="I13" s="1">
        <v>10</v>
      </c>
      <c r="J13" s="1">
        <v>2.5</v>
      </c>
      <c r="K13" s="1">
        <v>5</v>
      </c>
      <c r="L13" s="4">
        <v>70.05</v>
      </c>
      <c r="M13" s="5">
        <v>261169.41</v>
      </c>
      <c r="N13" s="5">
        <v>36107.529967602801</v>
      </c>
      <c r="O13" s="4">
        <v>0.14902607660617401</v>
      </c>
      <c r="P13" s="4">
        <v>3.5271535751911498E-2</v>
      </c>
      <c r="Q13" s="4">
        <v>10.439276666262501</v>
      </c>
      <c r="R13" s="4">
        <v>2.4707710794214002</v>
      </c>
    </row>
    <row r="14" spans="1:18" ht="15" hidden="1">
      <c r="A14" s="1">
        <v>202405</v>
      </c>
      <c r="B14" s="53" t="s">
        <v>69</v>
      </c>
      <c r="C14" s="33" t="s">
        <v>19</v>
      </c>
      <c r="D14" s="33" t="s">
        <v>24</v>
      </c>
      <c r="E14" s="53" t="s">
        <v>70</v>
      </c>
      <c r="F14" s="1">
        <v>42.3</v>
      </c>
      <c r="G14" s="1">
        <v>0</v>
      </c>
      <c r="H14" s="1">
        <v>10</v>
      </c>
      <c r="I14" s="1">
        <v>6</v>
      </c>
      <c r="J14" s="1">
        <v>2.5</v>
      </c>
      <c r="K14" s="1">
        <v>5</v>
      </c>
      <c r="L14" s="4">
        <v>65.8</v>
      </c>
      <c r="M14" s="5">
        <v>214235.03</v>
      </c>
      <c r="N14" s="5">
        <v>0</v>
      </c>
      <c r="O14" s="4">
        <v>7.4606625095439499E-2</v>
      </c>
      <c r="P14" s="4">
        <v>1.8573152638536101E-2</v>
      </c>
      <c r="Q14" s="4">
        <v>4.9091159312799197</v>
      </c>
      <c r="R14" s="4">
        <v>1.22211344361568</v>
      </c>
    </row>
    <row r="15" spans="1:18" ht="15" hidden="1">
      <c r="A15" s="1">
        <v>202405</v>
      </c>
      <c r="B15" s="53" t="s">
        <v>71</v>
      </c>
      <c r="C15" s="33" t="s">
        <v>19</v>
      </c>
      <c r="D15" s="33" t="s">
        <v>24</v>
      </c>
      <c r="E15" s="53" t="s">
        <v>72</v>
      </c>
      <c r="F15" s="1">
        <v>45</v>
      </c>
      <c r="G15" s="1">
        <v>20</v>
      </c>
      <c r="H15" s="1">
        <v>10</v>
      </c>
      <c r="I15" s="1">
        <v>10</v>
      </c>
      <c r="J15" s="1">
        <v>0</v>
      </c>
      <c r="K15" s="1">
        <v>5</v>
      </c>
      <c r="L15" s="4">
        <v>90</v>
      </c>
      <c r="M15" s="5">
        <v>379289.3</v>
      </c>
      <c r="N15" s="5">
        <v>123432.512494701</v>
      </c>
      <c r="O15" s="4">
        <v>0.23762756280570499</v>
      </c>
      <c r="P15" s="4">
        <v>7.6055784246219907E-2</v>
      </c>
      <c r="Q15" s="4">
        <v>21.386480652513399</v>
      </c>
      <c r="R15" s="4">
        <v>6.8450205821597896</v>
      </c>
    </row>
    <row r="16" spans="1:18" ht="15" hidden="1">
      <c r="A16" s="1">
        <v>202405</v>
      </c>
      <c r="B16" s="53" t="s">
        <v>73</v>
      </c>
      <c r="C16" s="33" t="s">
        <v>19</v>
      </c>
      <c r="D16" s="33" t="s">
        <v>24</v>
      </c>
      <c r="E16" s="53" t="s">
        <v>74</v>
      </c>
      <c r="F16" s="1">
        <v>45</v>
      </c>
      <c r="G16" s="1">
        <v>2.5</v>
      </c>
      <c r="H16" s="1">
        <v>7.5</v>
      </c>
      <c r="I16" s="1">
        <v>6</v>
      </c>
      <c r="J16" s="1">
        <v>2.5</v>
      </c>
      <c r="K16" s="1">
        <v>5</v>
      </c>
      <c r="L16" s="4">
        <v>68.5</v>
      </c>
      <c r="M16" s="5">
        <v>162262.25</v>
      </c>
      <c r="N16" s="5">
        <v>4977.3397927248698</v>
      </c>
      <c r="O16" s="4">
        <v>6.0763169687183399E-2</v>
      </c>
      <c r="P16" s="4">
        <v>1.5808294388045901E-2</v>
      </c>
      <c r="Q16" s="4">
        <v>4.1622771235720597</v>
      </c>
      <c r="R16" s="4">
        <v>1.0828681655811401</v>
      </c>
    </row>
    <row r="17" spans="1:18" ht="15" hidden="1">
      <c r="A17" s="1">
        <v>202405</v>
      </c>
      <c r="B17" s="53" t="s">
        <v>77</v>
      </c>
      <c r="C17" s="33" t="s">
        <v>16</v>
      </c>
      <c r="D17" s="33" t="s">
        <v>23</v>
      </c>
      <c r="E17" s="53" t="s">
        <v>78</v>
      </c>
      <c r="F17" s="1">
        <v>45</v>
      </c>
      <c r="G17" s="1">
        <v>5</v>
      </c>
      <c r="H17" s="1">
        <v>10</v>
      </c>
      <c r="I17" s="1">
        <v>6</v>
      </c>
      <c r="J17" s="1">
        <v>2.5</v>
      </c>
      <c r="K17" s="1">
        <v>5</v>
      </c>
      <c r="L17" s="4">
        <v>73.5</v>
      </c>
      <c r="M17" s="5">
        <v>154215.85</v>
      </c>
      <c r="N17" s="5">
        <v>7894.7265761226399</v>
      </c>
      <c r="O17" s="4">
        <v>6.3269738772148101E-2</v>
      </c>
      <c r="P17" s="4">
        <v>2.5850046577614499E-2</v>
      </c>
      <c r="Q17" s="4">
        <v>4.6503257997528902</v>
      </c>
      <c r="R17" s="4">
        <v>1.8999784234546699</v>
      </c>
    </row>
    <row r="18" spans="1:18" ht="15" hidden="1">
      <c r="A18" s="1">
        <v>202405</v>
      </c>
      <c r="B18" s="53" t="s">
        <v>79</v>
      </c>
      <c r="C18" s="33" t="s">
        <v>19</v>
      </c>
      <c r="D18" s="33" t="s">
        <v>24</v>
      </c>
      <c r="E18" s="53" t="s">
        <v>80</v>
      </c>
      <c r="F18" s="1">
        <v>45</v>
      </c>
      <c r="G18" s="1">
        <v>20</v>
      </c>
      <c r="H18" s="1">
        <v>10</v>
      </c>
      <c r="I18" s="1">
        <v>6</v>
      </c>
      <c r="J18" s="1">
        <v>5</v>
      </c>
      <c r="K18" s="1">
        <v>5</v>
      </c>
      <c r="L18" s="4">
        <v>91</v>
      </c>
      <c r="M18" s="5">
        <v>313986.96999999997</v>
      </c>
      <c r="N18" s="5">
        <v>96223.973299737205</v>
      </c>
      <c r="O18" s="4">
        <v>0.19162150272535</v>
      </c>
      <c r="P18" s="4">
        <v>6.0877603983360097E-2</v>
      </c>
      <c r="Q18" s="4">
        <v>17.437556748006902</v>
      </c>
      <c r="R18" s="4">
        <v>5.5398619624857703</v>
      </c>
    </row>
    <row r="19" spans="1:18" ht="15" hidden="1">
      <c r="A19" s="1">
        <v>202405</v>
      </c>
      <c r="B19" s="53" t="s">
        <v>81</v>
      </c>
      <c r="C19" s="33" t="s">
        <v>19</v>
      </c>
      <c r="D19" s="33" t="s">
        <v>25</v>
      </c>
      <c r="E19" s="53" t="s">
        <v>82</v>
      </c>
      <c r="F19" s="1">
        <v>45</v>
      </c>
      <c r="G19" s="1">
        <v>2.5</v>
      </c>
      <c r="H19" s="1">
        <v>10</v>
      </c>
      <c r="I19" s="1">
        <v>7</v>
      </c>
      <c r="J19" s="1">
        <v>0</v>
      </c>
      <c r="K19" s="1">
        <v>5</v>
      </c>
      <c r="L19" s="4">
        <v>69.5</v>
      </c>
      <c r="M19" s="5">
        <v>151624.78</v>
      </c>
      <c r="N19" s="5">
        <v>2156.6487682024299</v>
      </c>
      <c r="O19" s="4">
        <v>7.4153372510563795E-2</v>
      </c>
      <c r="P19" s="4">
        <v>1.3899478347636701E-2</v>
      </c>
      <c r="Q19" s="4">
        <v>5.1536593894841802</v>
      </c>
      <c r="R19" s="4">
        <v>0.966013745160751</v>
      </c>
    </row>
    <row r="20" spans="1:18" ht="15" hidden="1">
      <c r="A20" s="1">
        <v>202405</v>
      </c>
      <c r="B20" s="53" t="s">
        <v>83</v>
      </c>
      <c r="C20" s="33" t="s">
        <v>19</v>
      </c>
      <c r="D20" s="33" t="s">
        <v>27</v>
      </c>
      <c r="E20" s="53" t="s">
        <v>84</v>
      </c>
      <c r="F20" s="1">
        <v>45</v>
      </c>
      <c r="G20" s="1">
        <v>10</v>
      </c>
      <c r="H20" s="1">
        <v>0</v>
      </c>
      <c r="I20" s="1">
        <v>10</v>
      </c>
      <c r="J20" s="1">
        <v>2.5</v>
      </c>
      <c r="K20" s="1">
        <v>5</v>
      </c>
      <c r="L20" s="4">
        <v>72.5</v>
      </c>
      <c r="M20" s="5">
        <v>173075.86</v>
      </c>
      <c r="N20" s="5">
        <v>24048.9295591277</v>
      </c>
      <c r="O20" s="4">
        <v>0.102418737249124</v>
      </c>
      <c r="P20" s="4">
        <v>2.3416487503634498E-2</v>
      </c>
      <c r="Q20" s="4">
        <v>7.4253584505614896</v>
      </c>
      <c r="R20" s="4">
        <v>1.6976953440135001</v>
      </c>
    </row>
    <row r="21" spans="1:18" ht="15" hidden="1">
      <c r="A21" s="1">
        <v>202405</v>
      </c>
      <c r="B21" s="53" t="s">
        <v>85</v>
      </c>
      <c r="C21" s="33" t="s">
        <v>19</v>
      </c>
      <c r="D21" s="33" t="s">
        <v>24</v>
      </c>
      <c r="E21" s="53" t="s">
        <v>86</v>
      </c>
      <c r="F21" s="1">
        <v>45</v>
      </c>
      <c r="G21" s="1">
        <v>5</v>
      </c>
      <c r="H21" s="1">
        <v>10</v>
      </c>
      <c r="I21" s="1">
        <v>6</v>
      </c>
      <c r="J21" s="1">
        <v>2.5</v>
      </c>
      <c r="K21" s="1">
        <v>5</v>
      </c>
      <c r="L21" s="4">
        <v>73.5</v>
      </c>
      <c r="M21" s="5">
        <v>134799.35999999999</v>
      </c>
      <c r="N21" s="5">
        <v>13086.595408703301</v>
      </c>
      <c r="O21" s="4">
        <v>5.8133154800817897E-2</v>
      </c>
      <c r="P21" s="4">
        <v>1.6263782321816099E-2</v>
      </c>
      <c r="Q21" s="4">
        <v>4.2727868778601197</v>
      </c>
      <c r="R21" s="4">
        <v>1.1953880006534801</v>
      </c>
    </row>
    <row r="22" spans="1:18" ht="15" hidden="1">
      <c r="A22" s="1">
        <v>202405</v>
      </c>
      <c r="B22" s="53" t="s">
        <v>87</v>
      </c>
      <c r="C22" s="33" t="s">
        <v>16</v>
      </c>
      <c r="D22" s="33" t="s">
        <v>23</v>
      </c>
      <c r="E22" s="53" t="s">
        <v>88</v>
      </c>
      <c r="F22" s="1">
        <v>42.3</v>
      </c>
      <c r="G22" s="1">
        <v>20</v>
      </c>
      <c r="H22" s="1">
        <v>10</v>
      </c>
      <c r="I22" s="1">
        <v>10</v>
      </c>
      <c r="J22" s="1">
        <v>2.5</v>
      </c>
      <c r="K22" s="1">
        <v>5</v>
      </c>
      <c r="L22" s="4">
        <v>89.8</v>
      </c>
      <c r="M22" s="5">
        <v>227670.51</v>
      </c>
      <c r="N22" s="5">
        <v>58978.084955071601</v>
      </c>
      <c r="O22" s="4">
        <v>0.14677053562519399</v>
      </c>
      <c r="P22" s="4">
        <v>5.6793711887395702E-2</v>
      </c>
      <c r="Q22" s="4">
        <v>13.1799940991424</v>
      </c>
      <c r="R22" s="4">
        <v>5.1000753274881303</v>
      </c>
    </row>
    <row r="23" spans="1:18" ht="15" hidden="1">
      <c r="A23" s="1">
        <v>202405</v>
      </c>
      <c r="B23" s="53" t="s">
        <v>89</v>
      </c>
      <c r="C23" s="33" t="s">
        <v>19</v>
      </c>
      <c r="D23" s="33" t="s">
        <v>24</v>
      </c>
      <c r="E23" s="53" t="s">
        <v>90</v>
      </c>
      <c r="F23" s="1">
        <v>45</v>
      </c>
      <c r="G23" s="1">
        <v>20</v>
      </c>
      <c r="H23" s="1">
        <v>2.5</v>
      </c>
      <c r="I23" s="1">
        <v>10</v>
      </c>
      <c r="J23" s="1">
        <v>2.5</v>
      </c>
      <c r="K23" s="1">
        <v>5</v>
      </c>
      <c r="L23" s="4">
        <v>85</v>
      </c>
      <c r="M23" s="5">
        <v>165671.94</v>
      </c>
      <c r="N23" s="5">
        <v>34445.844017950498</v>
      </c>
      <c r="O23" s="4">
        <v>8.7147717069066599E-2</v>
      </c>
      <c r="P23" s="4">
        <v>2.6411150833395899E-2</v>
      </c>
      <c r="Q23" s="4">
        <v>7.4075559508706599</v>
      </c>
      <c r="R23" s="4">
        <v>2.2449478208386502</v>
      </c>
    </row>
    <row r="24" spans="1:18" ht="15" hidden="1">
      <c r="A24" s="1">
        <v>202405</v>
      </c>
      <c r="B24" s="53" t="s">
        <v>91</v>
      </c>
      <c r="C24" s="33" t="s">
        <v>16</v>
      </c>
      <c r="D24" s="33" t="s">
        <v>23</v>
      </c>
      <c r="E24" s="53" t="s">
        <v>92</v>
      </c>
      <c r="F24" s="1">
        <v>45</v>
      </c>
      <c r="G24" s="1">
        <v>5</v>
      </c>
      <c r="H24" s="1">
        <v>10</v>
      </c>
      <c r="I24" s="1">
        <v>10</v>
      </c>
      <c r="J24" s="1">
        <v>0</v>
      </c>
      <c r="K24" s="1">
        <v>5</v>
      </c>
      <c r="L24" s="4">
        <v>75</v>
      </c>
      <c r="M24" s="5">
        <v>202427.7</v>
      </c>
      <c r="N24" s="5">
        <v>16620.2836494271</v>
      </c>
      <c r="O24" s="4">
        <v>9.0105842005790998E-2</v>
      </c>
      <c r="P24" s="4">
        <v>3.6394992382820901E-2</v>
      </c>
      <c r="Q24" s="4">
        <v>6.7579381504343203</v>
      </c>
      <c r="R24" s="4">
        <v>2.7296244287115701</v>
      </c>
    </row>
    <row r="25" spans="1:18" ht="15" hidden="1">
      <c r="A25" s="1">
        <v>202405</v>
      </c>
      <c r="B25" s="53" t="s">
        <v>93</v>
      </c>
      <c r="C25" s="33" t="s">
        <v>19</v>
      </c>
      <c r="D25" s="33" t="s">
        <v>20</v>
      </c>
      <c r="E25" s="53" t="s">
        <v>94</v>
      </c>
      <c r="F25" s="1">
        <v>45</v>
      </c>
      <c r="G25" s="1">
        <v>5</v>
      </c>
      <c r="H25" s="1">
        <v>10</v>
      </c>
      <c r="I25" s="1">
        <v>10</v>
      </c>
      <c r="J25" s="1">
        <v>2.5</v>
      </c>
      <c r="K25" s="1">
        <v>5</v>
      </c>
      <c r="L25" s="4">
        <v>77.5</v>
      </c>
      <c r="M25" s="5">
        <v>154010.22</v>
      </c>
      <c r="N25" s="5">
        <v>11941.4702038255</v>
      </c>
      <c r="O25" s="4">
        <v>7.38857636978663E-2</v>
      </c>
      <c r="P25" s="4">
        <v>1.7528739480730901E-2</v>
      </c>
      <c r="Q25" s="4">
        <v>5.7261466865846398</v>
      </c>
      <c r="R25" s="4">
        <v>1.3584773097566401</v>
      </c>
    </row>
    <row r="26" spans="1:18" ht="15" hidden="1">
      <c r="A26" s="1">
        <v>202405</v>
      </c>
      <c r="B26" s="53" t="s">
        <v>95</v>
      </c>
      <c r="C26" s="33" t="s">
        <v>19</v>
      </c>
      <c r="D26" s="33" t="s">
        <v>25</v>
      </c>
      <c r="E26" s="53" t="s">
        <v>96</v>
      </c>
      <c r="F26" s="1">
        <v>40.5</v>
      </c>
      <c r="G26" s="1">
        <v>0</v>
      </c>
      <c r="H26" s="1">
        <v>10</v>
      </c>
      <c r="I26" s="1">
        <v>6</v>
      </c>
      <c r="J26" s="1">
        <v>2.5</v>
      </c>
      <c r="K26" s="1">
        <v>5</v>
      </c>
      <c r="L26" s="4">
        <v>64</v>
      </c>
      <c r="M26" s="5">
        <v>165925.04</v>
      </c>
      <c r="N26" s="5">
        <v>0</v>
      </c>
      <c r="O26" s="4">
        <v>7.0852155763132696E-2</v>
      </c>
      <c r="P26" s="4">
        <v>1.43849075217774E-2</v>
      </c>
      <c r="Q26" s="4">
        <v>4.5345379688404899</v>
      </c>
      <c r="R26" s="4">
        <v>0.92063408139375402</v>
      </c>
    </row>
    <row r="27" spans="1:18" ht="15" hidden="1">
      <c r="A27" s="1">
        <v>202405</v>
      </c>
      <c r="B27" s="53" t="s">
        <v>99</v>
      </c>
      <c r="C27" s="33" t="s">
        <v>19</v>
      </c>
      <c r="D27" s="33" t="s">
        <v>20</v>
      </c>
      <c r="E27" s="53" t="s">
        <v>100</v>
      </c>
      <c r="F27" s="1">
        <v>42.75</v>
      </c>
      <c r="G27" s="1">
        <v>5</v>
      </c>
      <c r="H27" s="1">
        <v>10</v>
      </c>
      <c r="I27" s="1">
        <v>3</v>
      </c>
      <c r="J27" s="1">
        <v>0</v>
      </c>
      <c r="K27" s="1">
        <v>5</v>
      </c>
      <c r="L27" s="4">
        <v>65.75</v>
      </c>
      <c r="M27" s="5">
        <v>129507.63</v>
      </c>
      <c r="N27" s="5">
        <v>8933.6015790698093</v>
      </c>
      <c r="O27" s="4">
        <v>6.0472553177873901E-2</v>
      </c>
      <c r="P27" s="4">
        <v>1.4352414387090799E-2</v>
      </c>
      <c r="Q27" s="4">
        <v>3.9760703714452101</v>
      </c>
      <c r="R27" s="4">
        <v>0.94367124595121998</v>
      </c>
    </row>
    <row r="28" spans="1:18" ht="15" hidden="1">
      <c r="A28" s="1">
        <v>202405</v>
      </c>
      <c r="B28" s="53" t="s">
        <v>101</v>
      </c>
      <c r="C28" s="33" t="s">
        <v>19</v>
      </c>
      <c r="D28" s="33" t="s">
        <v>25</v>
      </c>
      <c r="E28" s="53" t="s">
        <v>102</v>
      </c>
      <c r="F28" s="1">
        <v>39.6</v>
      </c>
      <c r="G28" s="1">
        <v>0</v>
      </c>
      <c r="H28" s="1">
        <v>10</v>
      </c>
      <c r="I28" s="1">
        <v>6</v>
      </c>
      <c r="J28" s="1">
        <v>2.5</v>
      </c>
      <c r="K28" s="1">
        <v>5</v>
      </c>
      <c r="L28" s="4">
        <v>63.1</v>
      </c>
      <c r="M28" s="5">
        <v>128362.89</v>
      </c>
      <c r="N28" s="5">
        <v>0</v>
      </c>
      <c r="O28" s="4">
        <v>5.4812627898030701E-2</v>
      </c>
      <c r="P28" s="4">
        <v>1.1128448737321901E-2</v>
      </c>
      <c r="Q28" s="4">
        <v>3.4586768203657399</v>
      </c>
      <c r="R28" s="4">
        <v>0.70220511532501195</v>
      </c>
    </row>
    <row r="29" spans="1:18" ht="15" hidden="1">
      <c r="A29" s="1">
        <v>202405</v>
      </c>
      <c r="B29" s="53" t="s">
        <v>103</v>
      </c>
      <c r="C29" s="33" t="s">
        <v>19</v>
      </c>
      <c r="D29" s="33" t="s">
        <v>25</v>
      </c>
      <c r="E29" s="53" t="s">
        <v>104</v>
      </c>
      <c r="F29" s="1">
        <v>45</v>
      </c>
      <c r="G29" s="1">
        <v>5</v>
      </c>
      <c r="H29" s="1">
        <v>10</v>
      </c>
      <c r="I29" s="1">
        <v>7</v>
      </c>
      <c r="J29" s="1">
        <v>2.5</v>
      </c>
      <c r="K29" s="1">
        <v>5</v>
      </c>
      <c r="L29" s="4">
        <v>74.5</v>
      </c>
      <c r="M29" s="5">
        <v>167904.38</v>
      </c>
      <c r="N29" s="5">
        <v>11028.947263123</v>
      </c>
      <c r="O29" s="4">
        <v>0.119807224886047</v>
      </c>
      <c r="P29" s="4">
        <v>1.8414121893292799E-2</v>
      </c>
      <c r="Q29" s="4">
        <v>8.9256382540105008</v>
      </c>
      <c r="R29" s="4">
        <v>1.3718520810503101</v>
      </c>
    </row>
    <row r="30" spans="1:18" ht="15" hidden="1">
      <c r="A30" s="1">
        <v>202405</v>
      </c>
      <c r="B30" s="53" t="s">
        <v>105</v>
      </c>
      <c r="C30" s="33" t="s">
        <v>19</v>
      </c>
      <c r="D30" s="33" t="s">
        <v>20</v>
      </c>
      <c r="E30" s="53" t="s">
        <v>106</v>
      </c>
      <c r="F30" s="1">
        <v>45</v>
      </c>
      <c r="G30" s="1">
        <v>2.5</v>
      </c>
      <c r="H30" s="1">
        <v>5</v>
      </c>
      <c r="I30" s="1">
        <v>6</v>
      </c>
      <c r="J30" s="1">
        <v>2.5</v>
      </c>
      <c r="K30" s="1">
        <v>5</v>
      </c>
      <c r="L30" s="4">
        <v>66</v>
      </c>
      <c r="M30" s="5">
        <v>336586.74</v>
      </c>
      <c r="N30" s="5">
        <v>11186.9417161233</v>
      </c>
      <c r="O30" s="4">
        <v>0.13916118359816801</v>
      </c>
      <c r="P30" s="4">
        <v>3.3093337882520703E-2</v>
      </c>
      <c r="Q30" s="4">
        <v>9.1846381174790892</v>
      </c>
      <c r="R30" s="4">
        <v>2.1841603002463699</v>
      </c>
    </row>
    <row r="31" spans="1:18" ht="15" hidden="1">
      <c r="A31" s="1">
        <v>202405</v>
      </c>
      <c r="B31" s="53" t="s">
        <v>107</v>
      </c>
      <c r="C31" s="33" t="s">
        <v>19</v>
      </c>
      <c r="D31" s="33" t="s">
        <v>20</v>
      </c>
      <c r="E31" s="53" t="s">
        <v>108</v>
      </c>
      <c r="F31" s="1">
        <v>45</v>
      </c>
      <c r="G31" s="1">
        <v>15</v>
      </c>
      <c r="H31" s="1">
        <v>10</v>
      </c>
      <c r="I31" s="1">
        <v>10</v>
      </c>
      <c r="J31" s="1">
        <v>5</v>
      </c>
      <c r="K31" s="1">
        <v>5</v>
      </c>
      <c r="L31" s="4">
        <v>90</v>
      </c>
      <c r="M31" s="5">
        <v>157545.26999999999</v>
      </c>
      <c r="N31" s="5">
        <v>27484.377202575401</v>
      </c>
      <c r="O31" s="4">
        <v>9.8432166028163098E-2</v>
      </c>
      <c r="P31" s="4">
        <v>2.3271682423681099E-2</v>
      </c>
      <c r="Q31" s="4">
        <v>8.8588949425346808</v>
      </c>
      <c r="R31" s="4">
        <v>2.0944514181313001</v>
      </c>
    </row>
    <row r="32" spans="1:18" ht="15" hidden="1">
      <c r="A32" s="1">
        <v>202405</v>
      </c>
      <c r="B32" s="53" t="s">
        <v>109</v>
      </c>
      <c r="C32" s="33" t="s">
        <v>19</v>
      </c>
      <c r="D32" s="33" t="s">
        <v>24</v>
      </c>
      <c r="E32" s="53" t="s">
        <v>110</v>
      </c>
      <c r="F32" s="1">
        <v>45</v>
      </c>
      <c r="G32" s="1">
        <v>10</v>
      </c>
      <c r="H32" s="1">
        <v>10</v>
      </c>
      <c r="I32" s="1">
        <v>6</v>
      </c>
      <c r="J32" s="1">
        <v>2.5</v>
      </c>
      <c r="K32" s="1">
        <v>5</v>
      </c>
      <c r="L32" s="4">
        <v>78.5</v>
      </c>
      <c r="M32" s="5">
        <v>251690.78</v>
      </c>
      <c r="N32" s="5">
        <v>27432.105313931399</v>
      </c>
      <c r="O32" s="4">
        <v>0.11110636870213</v>
      </c>
      <c r="P32" s="4">
        <v>3.1415364706896903E-2</v>
      </c>
      <c r="Q32" s="4">
        <v>8.7218499431171992</v>
      </c>
      <c r="R32" s="4">
        <v>2.4661061294914099</v>
      </c>
    </row>
    <row r="33" spans="1:18" ht="15" hidden="1">
      <c r="A33" s="1">
        <v>202405</v>
      </c>
      <c r="B33" s="53" t="s">
        <v>111</v>
      </c>
      <c r="C33" s="33" t="s">
        <v>16</v>
      </c>
      <c r="D33" s="33" t="s">
        <v>23</v>
      </c>
      <c r="E33" s="53" t="s">
        <v>112</v>
      </c>
      <c r="F33" s="1">
        <v>45</v>
      </c>
      <c r="G33" s="1">
        <v>2.5</v>
      </c>
      <c r="H33" s="1">
        <v>5</v>
      </c>
      <c r="I33" s="1">
        <v>7</v>
      </c>
      <c r="J33" s="1">
        <v>2.5</v>
      </c>
      <c r="K33" s="1">
        <v>5</v>
      </c>
      <c r="L33" s="4">
        <v>67</v>
      </c>
      <c r="M33" s="5">
        <v>160719.46</v>
      </c>
      <c r="N33" s="5">
        <v>3947.37077103008</v>
      </c>
      <c r="O33" s="4">
        <v>6.1111200009612399E-2</v>
      </c>
      <c r="P33" s="4">
        <v>2.5255051934006401E-2</v>
      </c>
      <c r="Q33" s="4">
        <v>4.0944504006440301</v>
      </c>
      <c r="R33" s="4">
        <v>1.6920884795784299</v>
      </c>
    </row>
    <row r="34" spans="1:18" ht="15" hidden="1">
      <c r="A34" s="1">
        <v>202405</v>
      </c>
      <c r="B34" s="53" t="s">
        <v>113</v>
      </c>
      <c r="C34" s="33" t="s">
        <v>19</v>
      </c>
      <c r="D34" s="33" t="s">
        <v>27</v>
      </c>
      <c r="E34" s="53" t="s">
        <v>114</v>
      </c>
      <c r="F34" s="1">
        <v>44.55</v>
      </c>
      <c r="G34" s="1">
        <v>20</v>
      </c>
      <c r="H34" s="1">
        <v>7.5</v>
      </c>
      <c r="I34" s="1">
        <v>10</v>
      </c>
      <c r="J34" s="1">
        <v>2.5</v>
      </c>
      <c r="K34" s="1">
        <v>5</v>
      </c>
      <c r="L34" s="4">
        <v>89.55</v>
      </c>
      <c r="M34" s="5">
        <v>295625.33</v>
      </c>
      <c r="N34" s="5">
        <v>99963.933089316502</v>
      </c>
      <c r="O34" s="4">
        <v>0.25716401890254798</v>
      </c>
      <c r="P34" s="4">
        <v>6.0593870176736099E-2</v>
      </c>
      <c r="Q34" s="4">
        <v>23.029037892723199</v>
      </c>
      <c r="R34" s="4">
        <v>5.4261810743267196</v>
      </c>
    </row>
    <row r="35" spans="1:18" ht="15" hidden="1">
      <c r="A35" s="1">
        <v>202405</v>
      </c>
      <c r="B35" s="53" t="s">
        <v>115</v>
      </c>
      <c r="C35" s="33" t="s">
        <v>19</v>
      </c>
      <c r="D35" s="33" t="s">
        <v>25</v>
      </c>
      <c r="E35" s="53" t="s">
        <v>116</v>
      </c>
      <c r="F35" s="1">
        <v>40.049999999999997</v>
      </c>
      <c r="G35" s="1">
        <v>2.5</v>
      </c>
      <c r="H35" s="1">
        <v>10</v>
      </c>
      <c r="I35" s="1">
        <v>10</v>
      </c>
      <c r="J35" s="1">
        <v>0</v>
      </c>
      <c r="K35" s="1">
        <v>5</v>
      </c>
      <c r="L35" s="4">
        <v>67.55</v>
      </c>
      <c r="M35" s="5">
        <v>142505.01999999999</v>
      </c>
      <c r="N35" s="5">
        <v>2112.1145168585399</v>
      </c>
      <c r="O35" s="4">
        <v>7.0064851214116999E-2</v>
      </c>
      <c r="P35" s="4">
        <v>1.30932619393711E-2</v>
      </c>
      <c r="Q35" s="4">
        <v>4.7328806995135997</v>
      </c>
      <c r="R35" s="4">
        <v>0.88444984400451798</v>
      </c>
    </row>
    <row r="36" spans="1:18" ht="15" hidden="1">
      <c r="A36" s="1">
        <v>202405</v>
      </c>
      <c r="B36" s="53" t="s">
        <v>117</v>
      </c>
      <c r="C36" s="33" t="s">
        <v>16</v>
      </c>
      <c r="D36" s="33" t="s">
        <v>22</v>
      </c>
      <c r="E36" s="53" t="s">
        <v>118</v>
      </c>
      <c r="F36" s="1">
        <v>45</v>
      </c>
      <c r="G36" s="1">
        <v>15</v>
      </c>
      <c r="H36" s="1">
        <v>10</v>
      </c>
      <c r="I36" s="1">
        <v>10</v>
      </c>
      <c r="J36" s="1">
        <v>0</v>
      </c>
      <c r="K36" s="1">
        <v>5</v>
      </c>
      <c r="L36" s="4">
        <v>85</v>
      </c>
      <c r="M36" s="5">
        <v>136852.29999999999</v>
      </c>
      <c r="N36" s="5">
        <v>22259.621814427501</v>
      </c>
      <c r="O36" s="4">
        <v>0.14399835928798599</v>
      </c>
      <c r="P36" s="4">
        <v>2.8944919717398199E-2</v>
      </c>
      <c r="Q36" s="4">
        <v>12.2398605394788</v>
      </c>
      <c r="R36" s="4">
        <v>2.4603181759788502</v>
      </c>
    </row>
    <row r="37" spans="1:18" ht="15" hidden="1">
      <c r="A37" s="1">
        <v>202405</v>
      </c>
      <c r="B37" s="53" t="s">
        <v>119</v>
      </c>
      <c r="C37" s="33" t="s">
        <v>19</v>
      </c>
      <c r="D37" s="33" t="s">
        <v>28</v>
      </c>
      <c r="E37" s="53" t="s">
        <v>120</v>
      </c>
      <c r="F37" s="1">
        <v>40.049999999999997</v>
      </c>
      <c r="G37" s="1">
        <v>0</v>
      </c>
      <c r="H37" s="1">
        <v>10</v>
      </c>
      <c r="I37" s="1">
        <v>0</v>
      </c>
      <c r="J37" s="1">
        <v>5</v>
      </c>
      <c r="K37" s="1">
        <v>5</v>
      </c>
      <c r="L37" s="4">
        <v>60.05</v>
      </c>
      <c r="M37" s="5">
        <v>75866.06</v>
      </c>
      <c r="N37" s="5">
        <v>0</v>
      </c>
      <c r="O37" s="4">
        <v>7.1734857740967203E-2</v>
      </c>
      <c r="P37" s="4">
        <v>6.5772246138474204E-3</v>
      </c>
      <c r="Q37" s="4">
        <v>4.3076782073450799</v>
      </c>
      <c r="R37" s="4">
        <v>0.39496233806153802</v>
      </c>
    </row>
    <row r="38" spans="1:18" ht="15" hidden="1">
      <c r="A38" s="1">
        <v>202405</v>
      </c>
      <c r="B38" s="53" t="s">
        <v>123</v>
      </c>
      <c r="C38" s="33" t="s">
        <v>19</v>
      </c>
      <c r="D38" s="33" t="s">
        <v>20</v>
      </c>
      <c r="E38" s="53" t="s">
        <v>124</v>
      </c>
      <c r="F38" s="1">
        <v>40.950000000000003</v>
      </c>
      <c r="G38" s="1">
        <v>2.5</v>
      </c>
      <c r="H38" s="1">
        <v>5</v>
      </c>
      <c r="I38" s="1">
        <v>0</v>
      </c>
      <c r="J38" s="1">
        <v>2.5</v>
      </c>
      <c r="K38" s="1">
        <v>5</v>
      </c>
      <c r="L38" s="4">
        <v>55.95</v>
      </c>
      <c r="M38" s="5">
        <v>208525.81</v>
      </c>
      <c r="N38" s="5">
        <v>8816.2351371602999</v>
      </c>
      <c r="O38" s="4">
        <v>8.9036481478991195E-2</v>
      </c>
      <c r="P38" s="4">
        <v>2.1161861256563299E-2</v>
      </c>
      <c r="Q38" s="4">
        <v>4.9815911387495602</v>
      </c>
      <c r="R38" s="4">
        <v>1.1840061373047199</v>
      </c>
    </row>
    <row r="39" spans="1:18" ht="15" hidden="1">
      <c r="A39" s="1">
        <v>202405</v>
      </c>
      <c r="B39" s="53" t="s">
        <v>127</v>
      </c>
      <c r="C39" s="33" t="s">
        <v>17</v>
      </c>
      <c r="D39" s="33" t="s">
        <v>36</v>
      </c>
      <c r="E39" s="53" t="s">
        <v>128</v>
      </c>
      <c r="F39" s="1">
        <v>45</v>
      </c>
      <c r="G39" s="1">
        <v>0</v>
      </c>
      <c r="H39" s="1">
        <v>2.5</v>
      </c>
      <c r="I39" s="1">
        <v>4</v>
      </c>
      <c r="J39" s="1">
        <v>2.5</v>
      </c>
      <c r="K39" s="1">
        <v>5</v>
      </c>
      <c r="L39" s="4">
        <v>59</v>
      </c>
      <c r="M39" s="5">
        <v>106180.27</v>
      </c>
      <c r="N39" s="5">
        <v>0</v>
      </c>
      <c r="O39" s="4">
        <v>5.0055297338929897E-2</v>
      </c>
      <c r="P39" s="4">
        <v>8.2640547919915902E-3</v>
      </c>
      <c r="Q39" s="4">
        <v>2.95326254299686</v>
      </c>
      <c r="R39" s="4">
        <v>0.48757923272750398</v>
      </c>
    </row>
    <row r="40" spans="1:18" ht="15" hidden="1">
      <c r="A40" s="1">
        <v>202405</v>
      </c>
      <c r="B40" s="53" t="s">
        <v>129</v>
      </c>
      <c r="C40" s="33" t="s">
        <v>16</v>
      </c>
      <c r="D40" s="33" t="s">
        <v>23</v>
      </c>
      <c r="E40" s="53" t="s">
        <v>130</v>
      </c>
      <c r="F40" s="1">
        <v>44.1</v>
      </c>
      <c r="G40" s="1">
        <v>5</v>
      </c>
      <c r="H40" s="1">
        <v>7.5</v>
      </c>
      <c r="I40" s="1">
        <v>3</v>
      </c>
      <c r="J40" s="1">
        <v>0</v>
      </c>
      <c r="K40" s="1">
        <v>5</v>
      </c>
      <c r="L40" s="4">
        <v>64.599999999999994</v>
      </c>
      <c r="M40" s="5">
        <v>130605.99</v>
      </c>
      <c r="N40" s="5">
        <v>10284.365933490801</v>
      </c>
      <c r="O40" s="4">
        <v>5.7641068195525003E-2</v>
      </c>
      <c r="P40" s="4">
        <v>2.3309145778871901E-2</v>
      </c>
      <c r="Q40" s="4">
        <v>3.7236130054309098</v>
      </c>
      <c r="R40" s="4">
        <v>1.5057708173151201</v>
      </c>
    </row>
    <row r="41" spans="1:18" ht="15" hidden="1">
      <c r="A41" s="1">
        <v>202405</v>
      </c>
      <c r="B41" s="53" t="s">
        <v>131</v>
      </c>
      <c r="C41" s="33" t="s">
        <v>19</v>
      </c>
      <c r="D41" s="33" t="s">
        <v>20</v>
      </c>
      <c r="E41" s="53" t="s">
        <v>132</v>
      </c>
      <c r="F41" s="1">
        <v>43.65</v>
      </c>
      <c r="G41" s="1">
        <v>2.5</v>
      </c>
      <c r="H41" s="1">
        <v>5</v>
      </c>
      <c r="I41" s="1">
        <v>3</v>
      </c>
      <c r="J41" s="1">
        <v>0</v>
      </c>
      <c r="K41" s="1">
        <v>5</v>
      </c>
      <c r="L41" s="4">
        <v>59.15</v>
      </c>
      <c r="M41" s="5">
        <v>98453.23</v>
      </c>
      <c r="N41" s="5">
        <v>4442.2480318040598</v>
      </c>
      <c r="O41" s="4">
        <v>4.2456291186710099E-2</v>
      </c>
      <c r="P41" s="4">
        <v>1.0089197461945301E-2</v>
      </c>
      <c r="Q41" s="4">
        <v>2.5112896236939002</v>
      </c>
      <c r="R41" s="4">
        <v>0.59677602987406497</v>
      </c>
    </row>
    <row r="42" spans="1:18" ht="15" hidden="1">
      <c r="A42" s="1">
        <v>202405</v>
      </c>
      <c r="B42" s="53" t="s">
        <v>133</v>
      </c>
      <c r="C42" s="33" t="s">
        <v>17</v>
      </c>
      <c r="D42" s="33" t="s">
        <v>36</v>
      </c>
      <c r="E42" s="53" t="s">
        <v>134</v>
      </c>
      <c r="F42" s="1">
        <v>45</v>
      </c>
      <c r="G42" s="1">
        <v>10</v>
      </c>
      <c r="H42" s="1">
        <v>5</v>
      </c>
      <c r="I42" s="1">
        <v>3</v>
      </c>
      <c r="J42" s="1">
        <v>2.5</v>
      </c>
      <c r="K42" s="1">
        <v>5</v>
      </c>
      <c r="L42" s="4">
        <v>70.5</v>
      </c>
      <c r="M42" s="5">
        <v>123258.59</v>
      </c>
      <c r="N42" s="5">
        <v>16649.3049543409</v>
      </c>
      <c r="O42" s="4">
        <v>9.1609633659425399E-2</v>
      </c>
      <c r="P42" s="4">
        <v>1.46315188840329E-2</v>
      </c>
      <c r="Q42" s="4">
        <v>6.4584791729894899</v>
      </c>
      <c r="R42" s="4">
        <v>1.03152208132432</v>
      </c>
    </row>
    <row r="43" spans="1:18" ht="15" hidden="1">
      <c r="A43" s="1">
        <v>202405</v>
      </c>
      <c r="B43" s="53" t="s">
        <v>135</v>
      </c>
      <c r="C43" s="33" t="s">
        <v>19</v>
      </c>
      <c r="D43" s="33" t="s">
        <v>27</v>
      </c>
      <c r="E43" s="53" t="s">
        <v>443</v>
      </c>
      <c r="F43" s="1">
        <v>45</v>
      </c>
      <c r="G43" s="1">
        <v>5</v>
      </c>
      <c r="H43" s="1">
        <v>7.5</v>
      </c>
      <c r="I43" s="1">
        <v>10</v>
      </c>
      <c r="J43" s="1">
        <v>0</v>
      </c>
      <c r="K43" s="1">
        <v>5</v>
      </c>
      <c r="L43" s="4">
        <v>72.5</v>
      </c>
      <c r="M43" s="5">
        <v>159903.85</v>
      </c>
      <c r="N43" s="5">
        <v>11693.8113582613</v>
      </c>
      <c r="O43" s="4">
        <v>7.9927834156651598E-2</v>
      </c>
      <c r="P43" s="4">
        <v>1.7953064931215901E-2</v>
      </c>
      <c r="Q43" s="4">
        <v>5.7947679763572397</v>
      </c>
      <c r="R43" s="4">
        <v>1.3015972075131499</v>
      </c>
    </row>
    <row r="44" spans="1:18" ht="15" hidden="1">
      <c r="A44" s="1">
        <v>202405</v>
      </c>
      <c r="B44" s="53" t="s">
        <v>137</v>
      </c>
      <c r="C44" s="33" t="s">
        <v>19</v>
      </c>
      <c r="D44" s="33" t="s">
        <v>25</v>
      </c>
      <c r="E44" s="53" t="s">
        <v>138</v>
      </c>
      <c r="F44" s="1">
        <v>45</v>
      </c>
      <c r="G44" s="1">
        <v>2.5</v>
      </c>
      <c r="H44" s="1">
        <v>7.5</v>
      </c>
      <c r="I44" s="1">
        <v>6</v>
      </c>
      <c r="J44" s="1">
        <v>0</v>
      </c>
      <c r="K44" s="1">
        <v>5</v>
      </c>
      <c r="L44" s="4">
        <v>66</v>
      </c>
      <c r="M44" s="5">
        <v>179639.61</v>
      </c>
      <c r="N44" s="5">
        <v>3919.7472902302002</v>
      </c>
      <c r="O44" s="4">
        <v>9.3806961315756193E-2</v>
      </c>
      <c r="P44" s="4">
        <v>1.6944912338106199E-2</v>
      </c>
      <c r="Q44" s="4">
        <v>6.1912594468399096</v>
      </c>
      <c r="R44" s="4">
        <v>1.1183642143150101</v>
      </c>
    </row>
    <row r="45" spans="1:18" ht="15" hidden="1">
      <c r="A45" s="1">
        <v>202405</v>
      </c>
      <c r="B45" s="53" t="s">
        <v>139</v>
      </c>
      <c r="C45" s="33" t="s">
        <v>19</v>
      </c>
      <c r="D45" s="33" t="s">
        <v>28</v>
      </c>
      <c r="E45" s="53" t="s">
        <v>140</v>
      </c>
      <c r="F45" s="1">
        <v>45</v>
      </c>
      <c r="G45" s="1">
        <v>2.5</v>
      </c>
      <c r="H45" s="1">
        <v>7.5</v>
      </c>
      <c r="I45" s="1">
        <v>7</v>
      </c>
      <c r="J45" s="1">
        <v>2.5</v>
      </c>
      <c r="K45" s="1">
        <v>5</v>
      </c>
      <c r="L45" s="4">
        <v>69.5</v>
      </c>
      <c r="M45" s="5">
        <v>123763.05</v>
      </c>
      <c r="N45" s="5">
        <v>367.19123390984902</v>
      </c>
      <c r="O45" s="4">
        <v>0.12186277562179</v>
      </c>
      <c r="P45" s="4">
        <v>1.0858097755113399E-2</v>
      </c>
      <c r="Q45" s="4">
        <v>8.4694629057143995</v>
      </c>
      <c r="R45" s="4">
        <v>0.754637793980381</v>
      </c>
    </row>
    <row r="46" spans="1:18" ht="15" hidden="1">
      <c r="A46" s="1">
        <v>202405</v>
      </c>
      <c r="B46" s="53" t="s">
        <v>141</v>
      </c>
      <c r="C46" s="33" t="s">
        <v>19</v>
      </c>
      <c r="D46" s="33" t="s">
        <v>28</v>
      </c>
      <c r="E46" s="53" t="s">
        <v>142</v>
      </c>
      <c r="F46" s="1">
        <v>45</v>
      </c>
      <c r="G46" s="1">
        <v>2.5</v>
      </c>
      <c r="H46" s="1">
        <v>10</v>
      </c>
      <c r="I46" s="1">
        <v>7</v>
      </c>
      <c r="J46" s="1">
        <v>5</v>
      </c>
      <c r="K46" s="1">
        <v>5</v>
      </c>
      <c r="L46" s="4">
        <v>74.5</v>
      </c>
      <c r="M46" s="5">
        <v>70911.37</v>
      </c>
      <c r="N46" s="5">
        <v>3085.2580339403398</v>
      </c>
      <c r="O46" s="4">
        <v>0.107709679278318</v>
      </c>
      <c r="P46" s="4">
        <v>7.22681303011423E-3</v>
      </c>
      <c r="Q46" s="4">
        <v>8.0243711062346907</v>
      </c>
      <c r="R46" s="4">
        <v>0.53839757074351002</v>
      </c>
    </row>
    <row r="47" spans="1:18" ht="15" hidden="1">
      <c r="A47" s="1">
        <v>202405</v>
      </c>
      <c r="B47" s="53" t="s">
        <v>143</v>
      </c>
      <c r="C47" s="33" t="s">
        <v>19</v>
      </c>
      <c r="D47" s="33" t="s">
        <v>20</v>
      </c>
      <c r="E47" s="53" t="s">
        <v>144</v>
      </c>
      <c r="F47" s="1">
        <v>45</v>
      </c>
      <c r="G47" s="1">
        <v>10</v>
      </c>
      <c r="H47" s="1">
        <v>10</v>
      </c>
      <c r="I47" s="1">
        <v>10</v>
      </c>
      <c r="J47" s="1">
        <v>5</v>
      </c>
      <c r="K47" s="1">
        <v>5</v>
      </c>
      <c r="L47" s="4">
        <v>85</v>
      </c>
      <c r="M47" s="5">
        <v>176289.29</v>
      </c>
      <c r="N47" s="5">
        <v>18338.853617336899</v>
      </c>
      <c r="O47" s="4">
        <v>9.1562826162565503E-2</v>
      </c>
      <c r="P47" s="4">
        <v>2.1697852810988801E-2</v>
      </c>
      <c r="Q47" s="4">
        <v>7.7828402238180701</v>
      </c>
      <c r="R47" s="4">
        <v>1.8443174889340499</v>
      </c>
    </row>
    <row r="48" spans="1:18" ht="15" hidden="1">
      <c r="A48" s="1">
        <v>202405</v>
      </c>
      <c r="B48" s="53" t="s">
        <v>145</v>
      </c>
      <c r="C48" s="33" t="s">
        <v>16</v>
      </c>
      <c r="D48" s="33" t="s">
        <v>23</v>
      </c>
      <c r="E48" s="53" t="s">
        <v>146</v>
      </c>
      <c r="F48" s="1">
        <v>45</v>
      </c>
      <c r="G48" s="1">
        <v>10</v>
      </c>
      <c r="H48" s="1">
        <v>5</v>
      </c>
      <c r="I48" s="1">
        <v>7</v>
      </c>
      <c r="J48" s="1">
        <v>2.5</v>
      </c>
      <c r="K48" s="1">
        <v>5</v>
      </c>
      <c r="L48" s="4">
        <v>74.5</v>
      </c>
      <c r="M48" s="5">
        <v>216421.18</v>
      </c>
      <c r="N48" s="5">
        <v>32030.4895990761</v>
      </c>
      <c r="O48" s="4">
        <v>0.112416714966816</v>
      </c>
      <c r="P48" s="4">
        <v>4.4525561474570999E-2</v>
      </c>
      <c r="Q48" s="4">
        <v>8.37504526502779</v>
      </c>
      <c r="R48" s="4">
        <v>3.3171543298555402</v>
      </c>
    </row>
    <row r="49" spans="1:18" ht="15" hidden="1">
      <c r="A49" s="1">
        <v>202405</v>
      </c>
      <c r="B49" s="53" t="s">
        <v>147</v>
      </c>
      <c r="C49" s="33" t="s">
        <v>16</v>
      </c>
      <c r="D49" s="33" t="s">
        <v>22</v>
      </c>
      <c r="E49" s="53" t="s">
        <v>148</v>
      </c>
      <c r="F49" s="1">
        <v>45</v>
      </c>
      <c r="G49" s="1">
        <v>5</v>
      </c>
      <c r="H49" s="1">
        <v>10</v>
      </c>
      <c r="I49" s="1">
        <v>7</v>
      </c>
      <c r="J49" s="1">
        <v>5</v>
      </c>
      <c r="K49" s="1">
        <v>5</v>
      </c>
      <c r="L49" s="4">
        <v>77</v>
      </c>
      <c r="M49" s="5">
        <v>132731.54999999999</v>
      </c>
      <c r="N49" s="5">
        <v>7180.6864327240301</v>
      </c>
      <c r="O49" s="4">
        <v>0.11030016451336901</v>
      </c>
      <c r="P49" s="4">
        <v>2.2400683160205902E-2</v>
      </c>
      <c r="Q49" s="4">
        <v>8.4931126675294095</v>
      </c>
      <c r="R49" s="4">
        <v>1.72485260333585</v>
      </c>
    </row>
    <row r="50" spans="1:18" ht="15" hidden="1">
      <c r="A50" s="1">
        <v>202405</v>
      </c>
      <c r="B50" s="53" t="s">
        <v>149</v>
      </c>
      <c r="C50" s="33" t="s">
        <v>19</v>
      </c>
      <c r="D50" s="33" t="s">
        <v>25</v>
      </c>
      <c r="E50" s="53" t="s">
        <v>150</v>
      </c>
      <c r="F50" s="1">
        <v>44.1</v>
      </c>
      <c r="G50" s="1">
        <v>10</v>
      </c>
      <c r="H50" s="1">
        <v>7.5</v>
      </c>
      <c r="I50" s="1">
        <v>7</v>
      </c>
      <c r="J50" s="1">
        <v>5</v>
      </c>
      <c r="K50" s="1">
        <v>5</v>
      </c>
      <c r="L50" s="4">
        <v>78.599999999999994</v>
      </c>
      <c r="M50" s="5">
        <v>183293.37</v>
      </c>
      <c r="N50" s="5">
        <v>24360.1210667581</v>
      </c>
      <c r="O50" s="4">
        <v>0.18453103499189699</v>
      </c>
      <c r="P50" s="4">
        <v>2.44111427838151E-2</v>
      </c>
      <c r="Q50" s="4">
        <v>14.504139350363101</v>
      </c>
      <c r="R50" s="4">
        <v>1.91871582280787</v>
      </c>
    </row>
    <row r="51" spans="1:18" ht="15" hidden="1">
      <c r="A51" s="1">
        <v>202405</v>
      </c>
      <c r="B51" s="53" t="s">
        <v>151</v>
      </c>
      <c r="C51" s="33" t="s">
        <v>19</v>
      </c>
      <c r="D51" s="33" t="s">
        <v>28</v>
      </c>
      <c r="E51" s="53" t="s">
        <v>152</v>
      </c>
      <c r="F51" s="1">
        <v>44.1</v>
      </c>
      <c r="G51" s="1">
        <v>0</v>
      </c>
      <c r="H51" s="1">
        <v>0</v>
      </c>
      <c r="I51" s="1">
        <v>3</v>
      </c>
      <c r="J51" s="1">
        <v>0</v>
      </c>
      <c r="K51" s="1">
        <v>5</v>
      </c>
      <c r="L51" s="4">
        <v>52.1</v>
      </c>
      <c r="M51" s="5">
        <v>175756.07</v>
      </c>
      <c r="N51" s="5">
        <v>0</v>
      </c>
      <c r="O51" s="4">
        <v>0.16618546789646699</v>
      </c>
      <c r="P51" s="4">
        <v>1.52372108112256E-2</v>
      </c>
      <c r="Q51" s="4">
        <v>8.6582628774059298</v>
      </c>
      <c r="R51" s="4">
        <v>0.79385868326485398</v>
      </c>
    </row>
    <row r="52" spans="1:18" ht="15" hidden="1">
      <c r="A52" s="1">
        <v>202405</v>
      </c>
      <c r="B52" s="53" t="s">
        <v>153</v>
      </c>
      <c r="C52" s="33" t="s">
        <v>19</v>
      </c>
      <c r="D52" s="33" t="s">
        <v>25</v>
      </c>
      <c r="E52" s="53" t="s">
        <v>154</v>
      </c>
      <c r="F52" s="1">
        <v>45</v>
      </c>
      <c r="G52" s="1">
        <v>2.5</v>
      </c>
      <c r="H52" s="1">
        <v>7.5</v>
      </c>
      <c r="I52" s="1">
        <v>6</v>
      </c>
      <c r="J52" s="1">
        <v>2.5</v>
      </c>
      <c r="K52" s="1">
        <v>5</v>
      </c>
      <c r="L52" s="4">
        <v>68.5</v>
      </c>
      <c r="M52" s="5">
        <v>211105.73</v>
      </c>
      <c r="N52" s="5">
        <v>8642.1679564637197</v>
      </c>
      <c r="O52" s="4">
        <v>0.12784328770703901</v>
      </c>
      <c r="P52" s="4">
        <v>2.13246441872996E-2</v>
      </c>
      <c r="Q52" s="4">
        <v>8.7572652079321696</v>
      </c>
      <c r="R52" s="4">
        <v>1.4607381268300199</v>
      </c>
    </row>
    <row r="53" spans="1:18" ht="15" hidden="1">
      <c r="A53" s="1">
        <v>202405</v>
      </c>
      <c r="B53" s="53" t="s">
        <v>155</v>
      </c>
      <c r="C53" s="33" t="s">
        <v>16</v>
      </c>
      <c r="D53" s="33" t="s">
        <v>34</v>
      </c>
      <c r="E53" s="53" t="s">
        <v>156</v>
      </c>
      <c r="F53" s="1">
        <v>45</v>
      </c>
      <c r="G53" s="1">
        <v>20</v>
      </c>
      <c r="H53" s="1">
        <v>10</v>
      </c>
      <c r="I53" s="1">
        <v>3</v>
      </c>
      <c r="J53" s="1">
        <v>5</v>
      </c>
      <c r="K53" s="1">
        <v>5</v>
      </c>
      <c r="L53" s="4">
        <v>88</v>
      </c>
      <c r="M53" s="5">
        <v>749874.76</v>
      </c>
      <c r="N53" s="5">
        <v>249733.84579617399</v>
      </c>
      <c r="O53" s="4">
        <v>0.50807114949181198</v>
      </c>
      <c r="P53" s="4">
        <v>0.20890242929525499</v>
      </c>
      <c r="Q53" s="4">
        <v>44.710261155279497</v>
      </c>
      <c r="R53" s="4">
        <v>18.383413777982401</v>
      </c>
    </row>
    <row r="54" spans="1:18" ht="15" hidden="1">
      <c r="A54" s="1">
        <v>202405</v>
      </c>
      <c r="B54" s="53" t="s">
        <v>157</v>
      </c>
      <c r="C54" s="33" t="s">
        <v>17</v>
      </c>
      <c r="D54" s="33" t="s">
        <v>32</v>
      </c>
      <c r="E54" s="53" t="s">
        <v>158</v>
      </c>
      <c r="F54" s="1">
        <v>43.2</v>
      </c>
      <c r="G54" s="1">
        <v>10</v>
      </c>
      <c r="H54" s="1">
        <v>7.5</v>
      </c>
      <c r="I54" s="1">
        <v>3</v>
      </c>
      <c r="J54" s="1">
        <v>0</v>
      </c>
      <c r="K54" s="1">
        <v>5</v>
      </c>
      <c r="L54" s="4">
        <v>68.7</v>
      </c>
      <c r="M54" s="5">
        <v>379149.38</v>
      </c>
      <c r="N54" s="5">
        <v>46864.068019177503</v>
      </c>
      <c r="O54" s="4">
        <v>0.20440895784291799</v>
      </c>
      <c r="P54" s="4">
        <v>4.3690904791295601E-2</v>
      </c>
      <c r="Q54" s="4">
        <v>14.042895403808499</v>
      </c>
      <c r="R54" s="4">
        <v>3.0015651591620101</v>
      </c>
    </row>
    <row r="55" spans="1:18" ht="15" hidden="1">
      <c r="A55" s="1">
        <v>202405</v>
      </c>
      <c r="B55" s="53" t="s">
        <v>159</v>
      </c>
      <c r="C55" s="33" t="s">
        <v>17</v>
      </c>
      <c r="D55" s="33" t="s">
        <v>31</v>
      </c>
      <c r="E55" s="53" t="s">
        <v>160</v>
      </c>
      <c r="F55" s="1">
        <v>45</v>
      </c>
      <c r="G55" s="1">
        <v>10</v>
      </c>
      <c r="H55" s="1">
        <v>2.5</v>
      </c>
      <c r="I55" s="1">
        <v>3</v>
      </c>
      <c r="J55" s="1">
        <v>2.5</v>
      </c>
      <c r="K55" s="1">
        <v>5</v>
      </c>
      <c r="L55" s="4">
        <v>68</v>
      </c>
      <c r="M55" s="5">
        <v>199730.17</v>
      </c>
      <c r="N55" s="5">
        <v>22356.074601146302</v>
      </c>
      <c r="O55" s="4">
        <v>7.0736804662448902E-2</v>
      </c>
      <c r="P55" s="4">
        <v>2.23102612399914E-2</v>
      </c>
      <c r="Q55" s="4">
        <v>4.8101027170465196</v>
      </c>
      <c r="R55" s="4">
        <v>1.5170977643194199</v>
      </c>
    </row>
    <row r="56" spans="1:18" ht="15" hidden="1">
      <c r="A56" s="1">
        <v>202405</v>
      </c>
      <c r="B56" s="53" t="s">
        <v>161</v>
      </c>
      <c r="C56" s="33" t="s">
        <v>17</v>
      </c>
      <c r="D56" s="33" t="s">
        <v>31</v>
      </c>
      <c r="E56" s="53" t="s">
        <v>162</v>
      </c>
      <c r="F56" s="1">
        <v>45</v>
      </c>
      <c r="G56" s="1">
        <v>5</v>
      </c>
      <c r="H56" s="1">
        <v>7.5</v>
      </c>
      <c r="I56" s="1">
        <v>10</v>
      </c>
      <c r="J56" s="1">
        <v>0</v>
      </c>
      <c r="K56" s="1">
        <v>5</v>
      </c>
      <c r="L56" s="4">
        <v>72.5</v>
      </c>
      <c r="M56" s="5">
        <v>212913.47</v>
      </c>
      <c r="N56" s="5">
        <v>14340.077776887299</v>
      </c>
      <c r="O56" s="4">
        <v>6.61216341699883E-2</v>
      </c>
      <c r="P56" s="4">
        <v>2.0910599716990299E-2</v>
      </c>
      <c r="Q56" s="4">
        <v>4.7938184773241499</v>
      </c>
      <c r="R56" s="4">
        <v>1.5160184794817999</v>
      </c>
    </row>
    <row r="57" spans="1:18" ht="15" hidden="1">
      <c r="A57" s="1">
        <v>202405</v>
      </c>
      <c r="B57" s="53" t="s">
        <v>163</v>
      </c>
      <c r="C57" s="33" t="s">
        <v>17</v>
      </c>
      <c r="D57" s="33" t="s">
        <v>31</v>
      </c>
      <c r="E57" s="53" t="s">
        <v>164</v>
      </c>
      <c r="F57" s="1">
        <v>45</v>
      </c>
      <c r="G57" s="1">
        <v>20</v>
      </c>
      <c r="H57" s="1">
        <v>10</v>
      </c>
      <c r="I57" s="1">
        <v>6</v>
      </c>
      <c r="J57" s="1">
        <v>0</v>
      </c>
      <c r="K57" s="1">
        <v>5</v>
      </c>
      <c r="L57" s="4">
        <v>86</v>
      </c>
      <c r="M57" s="5">
        <v>507918.77</v>
      </c>
      <c r="N57" s="5">
        <v>116298.134391179</v>
      </c>
      <c r="O57" s="4">
        <v>0.238032396830895</v>
      </c>
      <c r="P57" s="4">
        <v>7.4724544479377805E-2</v>
      </c>
      <c r="Q57" s="4">
        <v>20.470786127457</v>
      </c>
      <c r="R57" s="4">
        <v>6.4263108252264898</v>
      </c>
    </row>
    <row r="58" spans="1:18" ht="15" hidden="1">
      <c r="A58" s="1">
        <v>202405</v>
      </c>
      <c r="B58" s="53" t="s">
        <v>165</v>
      </c>
      <c r="C58" s="33" t="s">
        <v>17</v>
      </c>
      <c r="D58" s="33" t="s">
        <v>32</v>
      </c>
      <c r="E58" s="53" t="s">
        <v>166</v>
      </c>
      <c r="F58" s="1">
        <v>41.4</v>
      </c>
      <c r="G58" s="1">
        <v>15</v>
      </c>
      <c r="H58" s="1">
        <v>10</v>
      </c>
      <c r="I58" s="1">
        <v>7</v>
      </c>
      <c r="J58" s="1">
        <v>0</v>
      </c>
      <c r="K58" s="1">
        <v>5</v>
      </c>
      <c r="L58" s="4">
        <v>78.400000000000006</v>
      </c>
      <c r="M58" s="5">
        <v>219121.84</v>
      </c>
      <c r="N58" s="5">
        <v>38927.939766310301</v>
      </c>
      <c r="O58" s="4">
        <v>0.135434210365911</v>
      </c>
      <c r="P58" s="4">
        <v>2.88343402509008E-2</v>
      </c>
      <c r="Q58" s="4">
        <v>10.6180420926874</v>
      </c>
      <c r="R58" s="4">
        <v>2.2606122756706202</v>
      </c>
    </row>
    <row r="59" spans="1:18" ht="15" hidden="1">
      <c r="A59" s="1">
        <v>202405</v>
      </c>
      <c r="B59" s="53" t="s">
        <v>167</v>
      </c>
      <c r="C59" s="33" t="s">
        <v>17</v>
      </c>
      <c r="D59" s="33" t="s">
        <v>31</v>
      </c>
      <c r="E59" s="53" t="s">
        <v>168</v>
      </c>
      <c r="F59" s="1">
        <v>45</v>
      </c>
      <c r="G59" s="1">
        <v>0</v>
      </c>
      <c r="H59" s="1">
        <v>5</v>
      </c>
      <c r="I59" s="1">
        <v>3</v>
      </c>
      <c r="J59" s="1">
        <v>0</v>
      </c>
      <c r="K59" s="1">
        <v>5</v>
      </c>
      <c r="L59" s="4">
        <v>58</v>
      </c>
      <c r="M59" s="5">
        <v>275882.26</v>
      </c>
      <c r="N59" s="5">
        <v>0</v>
      </c>
      <c r="O59" s="4">
        <v>6.7501933390801294E-2</v>
      </c>
      <c r="P59" s="4">
        <v>2.1472031600395E-2</v>
      </c>
      <c r="Q59" s="4">
        <v>3.9151121366664698</v>
      </c>
      <c r="R59" s="4">
        <v>1.2453778328229099</v>
      </c>
    </row>
    <row r="60" spans="1:18" ht="15" hidden="1">
      <c r="A60" s="1">
        <v>202405</v>
      </c>
      <c r="B60" s="53" t="s">
        <v>169</v>
      </c>
      <c r="C60" s="33" t="s">
        <v>17</v>
      </c>
      <c r="D60" s="33" t="s">
        <v>32</v>
      </c>
      <c r="E60" s="53" t="s">
        <v>170</v>
      </c>
      <c r="F60" s="1">
        <v>40.950000000000003</v>
      </c>
      <c r="G60" s="1">
        <v>15</v>
      </c>
      <c r="H60" s="1">
        <v>7.5</v>
      </c>
      <c r="I60" s="1">
        <v>6</v>
      </c>
      <c r="J60" s="1">
        <v>0</v>
      </c>
      <c r="K60" s="1">
        <v>5</v>
      </c>
      <c r="L60" s="4">
        <v>74.45</v>
      </c>
      <c r="M60" s="5">
        <v>233929.12</v>
      </c>
      <c r="N60" s="5">
        <v>36272.803678259101</v>
      </c>
      <c r="O60" s="4">
        <v>0.136865453433545</v>
      </c>
      <c r="P60" s="4">
        <v>2.91833254912615E-2</v>
      </c>
      <c r="Q60" s="4">
        <v>10.1896330081274</v>
      </c>
      <c r="R60" s="4">
        <v>2.1726985828244199</v>
      </c>
    </row>
    <row r="61" spans="1:18" ht="15" hidden="1">
      <c r="A61" s="1">
        <v>202405</v>
      </c>
      <c r="B61" s="53" t="s">
        <v>171</v>
      </c>
      <c r="C61" s="33" t="s">
        <v>17</v>
      </c>
      <c r="D61" s="33" t="s">
        <v>32</v>
      </c>
      <c r="E61" s="53" t="s">
        <v>172</v>
      </c>
      <c r="F61" s="1">
        <v>0</v>
      </c>
      <c r="G61" s="1">
        <v>5</v>
      </c>
      <c r="H61" s="1">
        <v>10</v>
      </c>
      <c r="I61" s="1">
        <v>3</v>
      </c>
      <c r="J61" s="1">
        <v>0</v>
      </c>
      <c r="K61" s="1">
        <v>5</v>
      </c>
      <c r="L61" s="4">
        <v>23</v>
      </c>
      <c r="M61" s="5">
        <v>174357.79</v>
      </c>
      <c r="N61" s="5">
        <v>9239.0056215072309</v>
      </c>
      <c r="O61" s="4">
        <v>7.6016376113346107E-2</v>
      </c>
      <c r="P61" s="4">
        <v>1.6366158009667099E-2</v>
      </c>
      <c r="Q61" s="4">
        <v>1.74837665060696</v>
      </c>
      <c r="R61" s="4">
        <v>0.37642163422234298</v>
      </c>
    </row>
    <row r="62" spans="1:18" ht="15" hidden="1">
      <c r="A62" s="1">
        <v>202405</v>
      </c>
      <c r="B62" s="53" t="s">
        <v>173</v>
      </c>
      <c r="C62" s="33" t="s">
        <v>17</v>
      </c>
      <c r="D62" s="33" t="s">
        <v>31</v>
      </c>
      <c r="E62" s="53" t="s">
        <v>444</v>
      </c>
      <c r="F62" s="1">
        <v>43.65</v>
      </c>
      <c r="G62" s="1">
        <v>10</v>
      </c>
      <c r="H62" s="1">
        <v>5</v>
      </c>
      <c r="I62" s="1">
        <v>7</v>
      </c>
      <c r="J62" s="1">
        <v>0</v>
      </c>
      <c r="K62" s="1">
        <v>5</v>
      </c>
      <c r="L62" s="4">
        <v>70.650000000000006</v>
      </c>
      <c r="M62" s="5">
        <v>362462.58</v>
      </c>
      <c r="N62" s="5">
        <v>49445.265472072198</v>
      </c>
      <c r="O62" s="4">
        <v>0.13705080211329401</v>
      </c>
      <c r="P62" s="4">
        <v>4.3173261130597301E-2</v>
      </c>
      <c r="Q62" s="4">
        <v>9.6826391693042204</v>
      </c>
      <c r="R62" s="4">
        <v>3.0501908988766999</v>
      </c>
    </row>
    <row r="63" spans="1:18" ht="15" hidden="1">
      <c r="A63" s="1">
        <v>202405</v>
      </c>
      <c r="B63" s="53" t="s">
        <v>175</v>
      </c>
      <c r="C63" s="33" t="s">
        <v>17</v>
      </c>
      <c r="D63" s="33" t="s">
        <v>32</v>
      </c>
      <c r="E63" s="53" t="s">
        <v>176</v>
      </c>
      <c r="F63" s="1">
        <v>45</v>
      </c>
      <c r="G63" s="1">
        <v>5</v>
      </c>
      <c r="H63" s="1">
        <v>7.5</v>
      </c>
      <c r="I63" s="1">
        <v>3</v>
      </c>
      <c r="J63" s="1">
        <v>0</v>
      </c>
      <c r="K63" s="1">
        <v>5</v>
      </c>
      <c r="L63" s="4">
        <v>65.5</v>
      </c>
      <c r="M63" s="5">
        <v>317141.40999999997</v>
      </c>
      <c r="N63" s="5">
        <v>26299.008216551199</v>
      </c>
      <c r="O63" s="4">
        <v>0.152134986739069</v>
      </c>
      <c r="P63" s="4">
        <v>3.2641599478812497E-2</v>
      </c>
      <c r="Q63" s="4">
        <v>9.9648416314090191</v>
      </c>
      <c r="R63" s="4">
        <v>2.13802476586222</v>
      </c>
    </row>
    <row r="64" spans="1:18" ht="15" hidden="1">
      <c r="A64" s="1">
        <v>202405</v>
      </c>
      <c r="B64" s="53" t="s">
        <v>177</v>
      </c>
      <c r="C64" s="33" t="s">
        <v>17</v>
      </c>
      <c r="D64" s="33" t="s">
        <v>33</v>
      </c>
      <c r="E64" s="53" t="s">
        <v>178</v>
      </c>
      <c r="F64" s="1">
        <v>38.700000000000003</v>
      </c>
      <c r="G64" s="1">
        <v>0</v>
      </c>
      <c r="H64" s="1">
        <v>5</v>
      </c>
      <c r="I64" s="1">
        <v>10</v>
      </c>
      <c r="J64" s="1">
        <v>0</v>
      </c>
      <c r="K64" s="1">
        <v>5</v>
      </c>
      <c r="L64" s="4">
        <v>58.7</v>
      </c>
      <c r="M64" s="5">
        <v>164098.92000000001</v>
      </c>
      <c r="N64" s="5">
        <v>0</v>
      </c>
      <c r="O64" s="4">
        <v>8.5561037777975593E-2</v>
      </c>
      <c r="P64" s="4">
        <v>1.27718875285083E-2</v>
      </c>
      <c r="Q64" s="4">
        <v>5.02243291756717</v>
      </c>
      <c r="R64" s="4">
        <v>0.74970979792343695</v>
      </c>
    </row>
    <row r="65" spans="1:18" ht="15" hidden="1">
      <c r="A65" s="1">
        <v>202405</v>
      </c>
      <c r="B65" s="53" t="s">
        <v>179</v>
      </c>
      <c r="C65" s="33" t="s">
        <v>17</v>
      </c>
      <c r="D65" s="33" t="s">
        <v>33</v>
      </c>
      <c r="E65" s="53" t="s">
        <v>180</v>
      </c>
      <c r="F65" s="1">
        <v>41.4</v>
      </c>
      <c r="G65" s="1">
        <v>2.5</v>
      </c>
      <c r="H65" s="1">
        <v>10</v>
      </c>
      <c r="I65" s="1">
        <v>10</v>
      </c>
      <c r="J65" s="1">
        <v>0</v>
      </c>
      <c r="K65" s="1">
        <v>5</v>
      </c>
      <c r="L65" s="4">
        <v>68.900000000000006</v>
      </c>
      <c r="M65" s="5">
        <v>144975.53</v>
      </c>
      <c r="N65" s="5">
        <v>1723.4598868624</v>
      </c>
      <c r="O65" s="4">
        <v>8.7376426983527794E-2</v>
      </c>
      <c r="P65" s="4">
        <v>1.18050428202696E-2</v>
      </c>
      <c r="Q65" s="4">
        <v>6.0202358191650696</v>
      </c>
      <c r="R65" s="4">
        <v>0.81336745031657598</v>
      </c>
    </row>
    <row r="66" spans="1:18" ht="15" hidden="1">
      <c r="A66" s="1">
        <v>202405</v>
      </c>
      <c r="B66" s="53" t="s">
        <v>181</v>
      </c>
      <c r="C66" s="33" t="s">
        <v>17</v>
      </c>
      <c r="D66" s="33" t="s">
        <v>30</v>
      </c>
      <c r="E66" s="53" t="s">
        <v>182</v>
      </c>
      <c r="F66" s="1">
        <v>41.4</v>
      </c>
      <c r="G66" s="1">
        <v>10</v>
      </c>
      <c r="H66" s="1">
        <v>5</v>
      </c>
      <c r="I66" s="1">
        <v>3</v>
      </c>
      <c r="J66" s="1">
        <v>0</v>
      </c>
      <c r="K66" s="1">
        <v>5</v>
      </c>
      <c r="L66" s="4">
        <v>64.400000000000006</v>
      </c>
      <c r="M66" s="5">
        <v>137005.21</v>
      </c>
      <c r="N66" s="5">
        <v>17526.960227764699</v>
      </c>
      <c r="O66" s="4">
        <v>8.92234286084964E-2</v>
      </c>
      <c r="P66" s="4">
        <v>1.5967011597062399E-2</v>
      </c>
      <c r="Q66" s="4">
        <v>5.7459888023871697</v>
      </c>
      <c r="R66" s="4">
        <v>1.02827554685082</v>
      </c>
    </row>
    <row r="67" spans="1:18" ht="15" hidden="1">
      <c r="A67" s="1">
        <v>202405</v>
      </c>
      <c r="B67" s="53" t="s">
        <v>183</v>
      </c>
      <c r="C67" s="33" t="s">
        <v>17</v>
      </c>
      <c r="D67" s="33" t="s">
        <v>32</v>
      </c>
      <c r="E67" s="53" t="s">
        <v>184</v>
      </c>
      <c r="F67" s="1">
        <v>43.2</v>
      </c>
      <c r="G67" s="1">
        <v>2.5</v>
      </c>
      <c r="H67" s="1">
        <v>10</v>
      </c>
      <c r="I67" s="1">
        <v>3</v>
      </c>
      <c r="J67" s="1">
        <v>2.5</v>
      </c>
      <c r="K67" s="1">
        <v>5</v>
      </c>
      <c r="L67" s="4">
        <v>66.2</v>
      </c>
      <c r="M67" s="5">
        <v>164666.35999999999</v>
      </c>
      <c r="N67" s="5">
        <v>6509.4768464454201</v>
      </c>
      <c r="O67" s="4">
        <v>6.8554232462422801E-2</v>
      </c>
      <c r="P67" s="4">
        <v>1.4785886417560399E-2</v>
      </c>
      <c r="Q67" s="4">
        <v>4.5382901890123897</v>
      </c>
      <c r="R67" s="4">
        <v>0.97882568084249799</v>
      </c>
    </row>
    <row r="68" spans="1:18" ht="15" hidden="1">
      <c r="A68" s="1">
        <v>202405</v>
      </c>
      <c r="B68" s="53" t="s">
        <v>185</v>
      </c>
      <c r="C68" s="33" t="s">
        <v>17</v>
      </c>
      <c r="D68" s="33" t="s">
        <v>32</v>
      </c>
      <c r="E68" s="53" t="s">
        <v>186</v>
      </c>
      <c r="F68" s="1">
        <v>43.2</v>
      </c>
      <c r="G68" s="1">
        <v>15</v>
      </c>
      <c r="H68" s="1">
        <v>10</v>
      </c>
      <c r="I68" s="1">
        <v>6</v>
      </c>
      <c r="J68" s="1">
        <v>0</v>
      </c>
      <c r="K68" s="1">
        <v>5</v>
      </c>
      <c r="L68" s="4">
        <v>79.2</v>
      </c>
      <c r="M68" s="5">
        <v>173683.81</v>
      </c>
      <c r="N68" s="5">
        <v>26514.4193340616</v>
      </c>
      <c r="O68" s="4">
        <v>0.101008759224888</v>
      </c>
      <c r="P68" s="4">
        <v>2.1541420137639E-2</v>
      </c>
      <c r="Q68" s="4">
        <v>7.99989373061113</v>
      </c>
      <c r="R68" s="4">
        <v>1.7060804749010099</v>
      </c>
    </row>
    <row r="69" spans="1:18" ht="15" hidden="1">
      <c r="A69" s="1">
        <v>202405</v>
      </c>
      <c r="B69" s="53" t="s">
        <v>187</v>
      </c>
      <c r="C69" s="33" t="s">
        <v>17</v>
      </c>
      <c r="D69" s="33" t="s">
        <v>31</v>
      </c>
      <c r="E69" s="53" t="s">
        <v>188</v>
      </c>
      <c r="F69" s="1">
        <v>37.799999999999997</v>
      </c>
      <c r="G69" s="1">
        <v>0</v>
      </c>
      <c r="H69" s="1">
        <v>5</v>
      </c>
      <c r="I69" s="1">
        <v>3</v>
      </c>
      <c r="J69" s="1">
        <v>0</v>
      </c>
      <c r="K69" s="1">
        <v>5</v>
      </c>
      <c r="L69" s="4">
        <v>50.8</v>
      </c>
      <c r="M69" s="5">
        <v>115795.87</v>
      </c>
      <c r="N69" s="5">
        <v>0</v>
      </c>
      <c r="O69" s="4">
        <v>2.8332539771386101E-2</v>
      </c>
      <c r="P69" s="4">
        <v>9.0124409588178203E-3</v>
      </c>
      <c r="Q69" s="4">
        <v>1.43929302038641</v>
      </c>
      <c r="R69" s="4">
        <v>0.457832000707945</v>
      </c>
    </row>
    <row r="70" spans="1:18" ht="15" hidden="1">
      <c r="A70" s="1">
        <v>202405</v>
      </c>
      <c r="B70" s="53" t="s">
        <v>189</v>
      </c>
      <c r="C70" s="33" t="s">
        <v>17</v>
      </c>
      <c r="D70" s="33" t="s">
        <v>32</v>
      </c>
      <c r="E70" s="53" t="s">
        <v>190</v>
      </c>
      <c r="F70" s="1">
        <v>39.15</v>
      </c>
      <c r="G70" s="1">
        <v>5</v>
      </c>
      <c r="H70" s="1">
        <v>10</v>
      </c>
      <c r="I70" s="1">
        <v>6</v>
      </c>
      <c r="J70" s="1">
        <v>0</v>
      </c>
      <c r="K70" s="1">
        <v>5</v>
      </c>
      <c r="L70" s="4">
        <v>65.150000000000006</v>
      </c>
      <c r="M70" s="5">
        <v>164346.34</v>
      </c>
      <c r="N70" s="5">
        <v>14755.388731991499</v>
      </c>
      <c r="O70" s="4">
        <v>8.0484217333906996E-2</v>
      </c>
      <c r="P70" s="4">
        <v>1.7256277066776401E-2</v>
      </c>
      <c r="Q70" s="4">
        <v>5.2435467593040404</v>
      </c>
      <c r="R70" s="4">
        <v>1.1242464509004799</v>
      </c>
    </row>
    <row r="71" spans="1:18" ht="15" hidden="1">
      <c r="A71" s="1">
        <v>202405</v>
      </c>
      <c r="B71" s="53" t="s">
        <v>191</v>
      </c>
      <c r="C71" s="33" t="s">
        <v>17</v>
      </c>
      <c r="D71" s="33" t="s">
        <v>31</v>
      </c>
      <c r="E71" s="53" t="s">
        <v>192</v>
      </c>
      <c r="F71" s="1">
        <v>45</v>
      </c>
      <c r="G71" s="1">
        <v>15</v>
      </c>
      <c r="H71" s="1">
        <v>10</v>
      </c>
      <c r="I71" s="1">
        <v>6</v>
      </c>
      <c r="J71" s="1">
        <v>2.5</v>
      </c>
      <c r="K71" s="1">
        <v>5</v>
      </c>
      <c r="L71" s="4">
        <v>83.5</v>
      </c>
      <c r="M71" s="5">
        <v>117369.16</v>
      </c>
      <c r="N71" s="5">
        <v>18027.241532019201</v>
      </c>
      <c r="O71" s="4">
        <v>4.63507618542702E-2</v>
      </c>
      <c r="P71" s="4">
        <v>1.45901198985219E-2</v>
      </c>
      <c r="Q71" s="4">
        <v>3.8702886148315598</v>
      </c>
      <c r="R71" s="4">
        <v>1.2182750115265799</v>
      </c>
    </row>
    <row r="72" spans="1:18" ht="15" hidden="1">
      <c r="A72" s="1">
        <v>202405</v>
      </c>
      <c r="B72" s="53" t="s">
        <v>193</v>
      </c>
      <c r="C72" s="33" t="s">
        <v>17</v>
      </c>
      <c r="D72" s="33" t="s">
        <v>31</v>
      </c>
      <c r="E72" s="53" t="s">
        <v>194</v>
      </c>
      <c r="F72" s="1">
        <v>40.950000000000003</v>
      </c>
      <c r="G72" s="1">
        <v>0</v>
      </c>
      <c r="H72" s="1">
        <v>7.5</v>
      </c>
      <c r="I72" s="1">
        <v>3</v>
      </c>
      <c r="J72" s="1">
        <v>2.5</v>
      </c>
      <c r="K72" s="1">
        <v>5</v>
      </c>
      <c r="L72" s="4">
        <v>58.95</v>
      </c>
      <c r="M72" s="5">
        <v>161146.81</v>
      </c>
      <c r="N72" s="5">
        <v>0</v>
      </c>
      <c r="O72" s="4">
        <v>3.9428853579639801E-2</v>
      </c>
      <c r="P72" s="4">
        <v>1.25421235733782E-2</v>
      </c>
      <c r="Q72" s="4">
        <v>2.3243309185197698</v>
      </c>
      <c r="R72" s="4">
        <v>0.73935818465064496</v>
      </c>
    </row>
    <row r="73" spans="1:18" ht="15" hidden="1">
      <c r="A73" s="1">
        <v>202405</v>
      </c>
      <c r="B73" s="53" t="s">
        <v>195</v>
      </c>
      <c r="C73" s="33" t="s">
        <v>17</v>
      </c>
      <c r="D73" s="33" t="s">
        <v>31</v>
      </c>
      <c r="E73" s="53" t="s">
        <v>196</v>
      </c>
      <c r="F73" s="1">
        <v>45</v>
      </c>
      <c r="G73" s="1">
        <v>0</v>
      </c>
      <c r="H73" s="1">
        <v>10</v>
      </c>
      <c r="I73" s="1">
        <v>6</v>
      </c>
      <c r="J73" s="1">
        <v>0</v>
      </c>
      <c r="K73" s="1">
        <v>5</v>
      </c>
      <c r="L73" s="4">
        <v>66</v>
      </c>
      <c r="M73" s="5">
        <v>158278.57</v>
      </c>
      <c r="N73" s="5">
        <v>0</v>
      </c>
      <c r="O73" s="4">
        <v>3.8727062368313497E-2</v>
      </c>
      <c r="P73" s="4">
        <v>1.23188872554014E-2</v>
      </c>
      <c r="Q73" s="4">
        <v>2.5559861163086901</v>
      </c>
      <c r="R73" s="4">
        <v>0.81304655885649202</v>
      </c>
    </row>
    <row r="74" spans="1:18" ht="15" hidden="1">
      <c r="A74" s="1">
        <v>202405</v>
      </c>
      <c r="B74" s="53" t="s">
        <v>197</v>
      </c>
      <c r="C74" s="33" t="s">
        <v>17</v>
      </c>
      <c r="D74" s="33" t="s">
        <v>33</v>
      </c>
      <c r="E74" s="53" t="s">
        <v>198</v>
      </c>
      <c r="F74" s="1">
        <v>45</v>
      </c>
      <c r="G74" s="1">
        <v>0</v>
      </c>
      <c r="H74" s="1">
        <v>0</v>
      </c>
      <c r="I74" s="1">
        <v>6</v>
      </c>
      <c r="J74" s="1">
        <v>2.5</v>
      </c>
      <c r="K74" s="1">
        <v>5</v>
      </c>
      <c r="L74" s="4">
        <v>58.5</v>
      </c>
      <c r="M74" s="5">
        <v>180952.34</v>
      </c>
      <c r="N74" s="5">
        <v>0</v>
      </c>
      <c r="O74" s="4">
        <v>9.43483966789853E-2</v>
      </c>
      <c r="P74" s="4">
        <v>1.4083596250970999E-2</v>
      </c>
      <c r="Q74" s="4">
        <v>5.5193812057206397</v>
      </c>
      <c r="R74" s="4">
        <v>0.82389038068180298</v>
      </c>
    </row>
    <row r="75" spans="1:18" ht="15" hidden="1">
      <c r="A75" s="1">
        <v>202405</v>
      </c>
      <c r="B75" s="53" t="s">
        <v>199</v>
      </c>
      <c r="C75" s="33" t="s">
        <v>17</v>
      </c>
      <c r="D75" s="33" t="s">
        <v>33</v>
      </c>
      <c r="E75" s="53" t="s">
        <v>200</v>
      </c>
      <c r="F75" s="1">
        <v>45</v>
      </c>
      <c r="G75" s="1">
        <v>0</v>
      </c>
      <c r="H75" s="1">
        <v>7.5</v>
      </c>
      <c r="I75" s="1">
        <v>6</v>
      </c>
      <c r="J75" s="1">
        <v>5</v>
      </c>
      <c r="K75" s="1">
        <v>5</v>
      </c>
      <c r="L75" s="4">
        <v>68.5</v>
      </c>
      <c r="M75" s="5">
        <v>143505.68</v>
      </c>
      <c r="N75" s="5">
        <v>0</v>
      </c>
      <c r="O75" s="4">
        <v>7.4823739899288005E-2</v>
      </c>
      <c r="P75" s="4">
        <v>1.11691070523932E-2</v>
      </c>
      <c r="Q75" s="4">
        <v>5.1254261831012302</v>
      </c>
      <c r="R75" s="4">
        <v>0.76508383308893402</v>
      </c>
    </row>
    <row r="76" spans="1:18" ht="15" hidden="1">
      <c r="A76" s="1">
        <v>202405</v>
      </c>
      <c r="B76" s="53" t="s">
        <v>201</v>
      </c>
      <c r="C76" s="33" t="s">
        <v>17</v>
      </c>
      <c r="D76" s="33" t="s">
        <v>33</v>
      </c>
      <c r="E76" s="53" t="s">
        <v>202</v>
      </c>
      <c r="F76" s="1">
        <v>42.3</v>
      </c>
      <c r="G76" s="1">
        <v>0</v>
      </c>
      <c r="H76" s="1">
        <v>0</v>
      </c>
      <c r="I76" s="1">
        <v>10</v>
      </c>
      <c r="J76" s="1">
        <v>2.5</v>
      </c>
      <c r="K76" s="1">
        <v>5</v>
      </c>
      <c r="L76" s="4">
        <v>59.8</v>
      </c>
      <c r="M76" s="5">
        <v>96651.95</v>
      </c>
      <c r="N76" s="5">
        <v>0</v>
      </c>
      <c r="O76" s="4">
        <v>5.0394244796157103E-2</v>
      </c>
      <c r="P76" s="4">
        <v>7.5224616640439104E-3</v>
      </c>
      <c r="Q76" s="4">
        <v>3.0135758388101901</v>
      </c>
      <c r="R76" s="4">
        <v>0.44984320750982598</v>
      </c>
    </row>
    <row r="77" spans="1:18" ht="15" hidden="1">
      <c r="A77" s="1">
        <v>202405</v>
      </c>
      <c r="B77" s="53" t="s">
        <v>203</v>
      </c>
      <c r="C77" s="33" t="s">
        <v>17</v>
      </c>
      <c r="D77" s="33" t="s">
        <v>33</v>
      </c>
      <c r="E77" s="53" t="s">
        <v>204</v>
      </c>
      <c r="F77" s="1">
        <v>37.799999999999997</v>
      </c>
      <c r="G77" s="1">
        <v>10</v>
      </c>
      <c r="H77" s="1">
        <v>10</v>
      </c>
      <c r="I77" s="1">
        <v>3</v>
      </c>
      <c r="J77" s="1">
        <v>2.5</v>
      </c>
      <c r="K77" s="1">
        <v>5</v>
      </c>
      <c r="L77" s="4">
        <v>68.3</v>
      </c>
      <c r="M77" s="5">
        <v>195296.47</v>
      </c>
      <c r="N77" s="5">
        <v>23736.7410295708</v>
      </c>
      <c r="O77" s="4">
        <v>0.264157013590398</v>
      </c>
      <c r="P77" s="4">
        <v>2.2382988409777101E-2</v>
      </c>
      <c r="Q77" s="4">
        <v>18.041924028224201</v>
      </c>
      <c r="R77" s="4">
        <v>1.5287581083877799</v>
      </c>
    </row>
    <row r="78" spans="1:18" ht="15" hidden="1">
      <c r="A78" s="1">
        <v>202405</v>
      </c>
      <c r="B78" s="53" t="s">
        <v>205</v>
      </c>
      <c r="C78" s="33" t="s">
        <v>17</v>
      </c>
      <c r="D78" s="33" t="s">
        <v>33</v>
      </c>
      <c r="E78" s="53" t="s">
        <v>206</v>
      </c>
      <c r="F78" s="1">
        <v>45</v>
      </c>
      <c r="G78" s="1">
        <v>0</v>
      </c>
      <c r="H78" s="1">
        <v>2.5</v>
      </c>
      <c r="I78" s="1">
        <v>10</v>
      </c>
      <c r="J78" s="1">
        <v>7.5</v>
      </c>
      <c r="K78" s="1">
        <v>5</v>
      </c>
      <c r="L78" s="4">
        <v>70</v>
      </c>
      <c r="M78" s="5">
        <v>99036.55</v>
      </c>
      <c r="N78" s="5">
        <v>0</v>
      </c>
      <c r="O78" s="4">
        <v>5.1637573214682701E-2</v>
      </c>
      <c r="P78" s="4">
        <v>7.7080560786840597E-3</v>
      </c>
      <c r="Q78" s="4">
        <v>3.6146301250277899</v>
      </c>
      <c r="R78" s="4">
        <v>0.53956392550788401</v>
      </c>
    </row>
    <row r="79" spans="1:18" ht="15" hidden="1">
      <c r="A79" s="1">
        <v>202405</v>
      </c>
      <c r="B79" s="53" t="s">
        <v>207</v>
      </c>
      <c r="C79" s="33" t="s">
        <v>17</v>
      </c>
      <c r="D79" s="33" t="s">
        <v>36</v>
      </c>
      <c r="E79" s="53" t="s">
        <v>208</v>
      </c>
      <c r="F79" s="1">
        <v>45</v>
      </c>
      <c r="G79" s="1">
        <v>5</v>
      </c>
      <c r="H79" s="1">
        <v>0</v>
      </c>
      <c r="I79" s="1">
        <v>3</v>
      </c>
      <c r="J79" s="1">
        <v>2.5</v>
      </c>
      <c r="K79" s="1">
        <v>5</v>
      </c>
      <c r="L79" s="4">
        <v>60.5</v>
      </c>
      <c r="M79" s="5">
        <v>104689.86</v>
      </c>
      <c r="N79" s="5">
        <v>6481.4428004916199</v>
      </c>
      <c r="O79" s="4">
        <v>6.2395264000672399E-2</v>
      </c>
      <c r="P79" s="4">
        <v>1.01094069641736E-2</v>
      </c>
      <c r="Q79" s="4">
        <v>3.7749134720406801</v>
      </c>
      <c r="R79" s="4">
        <v>0.61161912133250296</v>
      </c>
    </row>
    <row r="80" spans="1:18" ht="15" hidden="1">
      <c r="A80" s="1">
        <v>202405</v>
      </c>
      <c r="B80" s="53" t="s">
        <v>209</v>
      </c>
      <c r="C80" s="33" t="s">
        <v>17</v>
      </c>
      <c r="D80" s="33" t="s">
        <v>36</v>
      </c>
      <c r="E80" s="53" t="s">
        <v>210</v>
      </c>
      <c r="F80" s="1">
        <v>45</v>
      </c>
      <c r="G80" s="1">
        <v>2.5</v>
      </c>
      <c r="H80" s="1">
        <v>5</v>
      </c>
      <c r="I80" s="1">
        <v>0</v>
      </c>
      <c r="J80" s="1">
        <v>0</v>
      </c>
      <c r="K80" s="1">
        <v>5</v>
      </c>
      <c r="L80" s="4">
        <v>57.5</v>
      </c>
      <c r="M80" s="5">
        <v>176288.13</v>
      </c>
      <c r="N80" s="5">
        <v>6394.8520215008202</v>
      </c>
      <c r="O80" s="4">
        <v>9.5973735679865099E-2</v>
      </c>
      <c r="P80" s="4">
        <v>1.5655726980324001E-2</v>
      </c>
      <c r="Q80" s="4">
        <v>5.5184898015922403</v>
      </c>
      <c r="R80" s="4">
        <v>0.90020430136863006</v>
      </c>
    </row>
    <row r="81" spans="1:18" ht="15" hidden="1">
      <c r="A81" s="1">
        <v>202405</v>
      </c>
      <c r="B81" s="53" t="s">
        <v>211</v>
      </c>
      <c r="C81" s="33" t="s">
        <v>17</v>
      </c>
      <c r="D81" s="33" t="s">
        <v>30</v>
      </c>
      <c r="E81" s="53" t="s">
        <v>212</v>
      </c>
      <c r="F81" s="1">
        <v>45</v>
      </c>
      <c r="G81" s="1">
        <v>20</v>
      </c>
      <c r="H81" s="1">
        <v>0</v>
      </c>
      <c r="I81" s="1">
        <v>6</v>
      </c>
      <c r="J81" s="1">
        <v>2.5</v>
      </c>
      <c r="K81" s="1">
        <v>5</v>
      </c>
      <c r="L81" s="4">
        <v>78.5</v>
      </c>
      <c r="M81" s="5">
        <v>412011.07</v>
      </c>
      <c r="N81" s="5">
        <v>116323.253586968</v>
      </c>
      <c r="O81" s="4">
        <v>0.33496882936880801</v>
      </c>
      <c r="P81" s="4">
        <v>6.7267609431479095E-2</v>
      </c>
      <c r="Q81" s="4">
        <v>26.295053105451402</v>
      </c>
      <c r="R81" s="4">
        <v>5.28050734037111</v>
      </c>
    </row>
    <row r="82" spans="1:18" ht="15" hidden="1">
      <c r="A82" s="1">
        <v>202405</v>
      </c>
      <c r="B82" s="53" t="s">
        <v>213</v>
      </c>
      <c r="C82" s="33" t="s">
        <v>17</v>
      </c>
      <c r="D82" s="33" t="s">
        <v>30</v>
      </c>
      <c r="E82" s="53" t="s">
        <v>214</v>
      </c>
      <c r="F82" s="1">
        <v>45</v>
      </c>
      <c r="G82" s="1">
        <v>10</v>
      </c>
      <c r="H82" s="1">
        <v>7.5</v>
      </c>
      <c r="I82" s="1">
        <v>3</v>
      </c>
      <c r="J82" s="1">
        <v>0</v>
      </c>
      <c r="K82" s="1">
        <v>5</v>
      </c>
      <c r="L82" s="4">
        <v>70.5</v>
      </c>
      <c r="M82" s="5">
        <v>148690.96</v>
      </c>
      <c r="N82" s="5">
        <v>22050.4699773344</v>
      </c>
      <c r="O82" s="4">
        <v>0.100006732251593</v>
      </c>
      <c r="P82" s="4">
        <v>1.8245379084435302E-2</v>
      </c>
      <c r="Q82" s="4">
        <v>7.0504746237373102</v>
      </c>
      <c r="R82" s="4">
        <v>1.2862992254526899</v>
      </c>
    </row>
    <row r="83" spans="1:18" ht="15" hidden="1">
      <c r="A83" s="1">
        <v>202405</v>
      </c>
      <c r="B83" s="53" t="s">
        <v>215</v>
      </c>
      <c r="C83" s="33" t="s">
        <v>17</v>
      </c>
      <c r="D83" s="33" t="s">
        <v>30</v>
      </c>
      <c r="E83" s="53" t="s">
        <v>216</v>
      </c>
      <c r="F83" s="1">
        <v>39.6</v>
      </c>
      <c r="G83" s="1">
        <v>2.5</v>
      </c>
      <c r="H83" s="1">
        <v>2.5</v>
      </c>
      <c r="I83" s="1">
        <v>3</v>
      </c>
      <c r="J83" s="1">
        <v>2.5</v>
      </c>
      <c r="K83" s="1">
        <v>5</v>
      </c>
      <c r="L83" s="4">
        <v>55.1</v>
      </c>
      <c r="M83" s="5">
        <v>90114.2</v>
      </c>
      <c r="N83" s="5">
        <v>570.48217780882999</v>
      </c>
      <c r="O83" s="4">
        <v>4.7205499116552203E-2</v>
      </c>
      <c r="P83" s="4">
        <v>7.1862596369224596E-3</v>
      </c>
      <c r="Q83" s="4">
        <v>2.6010230013220301</v>
      </c>
      <c r="R83" s="4">
        <v>0.39596290599442802</v>
      </c>
    </row>
    <row r="84" spans="1:18" ht="15" hidden="1">
      <c r="A84" s="1">
        <v>202405</v>
      </c>
      <c r="B84" s="53" t="s">
        <v>217</v>
      </c>
      <c r="C84" s="33" t="s">
        <v>17</v>
      </c>
      <c r="D84" s="33" t="s">
        <v>36</v>
      </c>
      <c r="E84" s="53" t="s">
        <v>218</v>
      </c>
      <c r="F84" s="1">
        <v>45</v>
      </c>
      <c r="G84" s="1">
        <v>5</v>
      </c>
      <c r="H84" s="1">
        <v>7.5</v>
      </c>
      <c r="I84" s="1">
        <v>3</v>
      </c>
      <c r="J84" s="1">
        <v>0</v>
      </c>
      <c r="K84" s="1">
        <v>5</v>
      </c>
      <c r="L84" s="4">
        <v>65.5</v>
      </c>
      <c r="M84" s="5">
        <v>99308.9</v>
      </c>
      <c r="N84" s="5">
        <v>8749.2724201412202</v>
      </c>
      <c r="O84" s="4">
        <v>6.4422123730163705E-2</v>
      </c>
      <c r="P84" s="4">
        <v>1.0376873219241901E-2</v>
      </c>
      <c r="Q84" s="4">
        <v>4.21964910432572</v>
      </c>
      <c r="R84" s="4">
        <v>0.67968519586034404</v>
      </c>
    </row>
    <row r="85" spans="1:18" ht="15" hidden="1">
      <c r="A85" s="1">
        <v>202405</v>
      </c>
      <c r="B85" s="53" t="s">
        <v>219</v>
      </c>
      <c r="C85" s="33" t="s">
        <v>17</v>
      </c>
      <c r="D85" s="33" t="s">
        <v>36</v>
      </c>
      <c r="E85" s="53" t="s">
        <v>220</v>
      </c>
      <c r="F85" s="1">
        <v>45</v>
      </c>
      <c r="G85" s="1">
        <v>5</v>
      </c>
      <c r="H85" s="1">
        <v>10</v>
      </c>
      <c r="I85" s="1">
        <v>7</v>
      </c>
      <c r="J85" s="1">
        <v>2.5</v>
      </c>
      <c r="K85" s="1">
        <v>5</v>
      </c>
      <c r="L85" s="4">
        <v>74.5</v>
      </c>
      <c r="M85" s="5">
        <v>146321.09</v>
      </c>
      <c r="N85" s="5">
        <v>8210.5330697251193</v>
      </c>
      <c r="O85" s="4">
        <v>8.5500417005317395E-2</v>
      </c>
      <c r="P85" s="4">
        <v>1.3872823534587599E-2</v>
      </c>
      <c r="Q85" s="4">
        <v>6.3697810668961496</v>
      </c>
      <c r="R85" s="4">
        <v>1.0335253533267801</v>
      </c>
    </row>
    <row r="86" spans="1:18" ht="15" hidden="1">
      <c r="A86" s="1">
        <v>202405</v>
      </c>
      <c r="B86" s="53" t="s">
        <v>221</v>
      </c>
      <c r="C86" s="33" t="s">
        <v>17</v>
      </c>
      <c r="D86" s="33" t="s">
        <v>33</v>
      </c>
      <c r="E86" s="53" t="s">
        <v>222</v>
      </c>
      <c r="F86" s="1">
        <v>45</v>
      </c>
      <c r="G86" s="1">
        <v>2.5</v>
      </c>
      <c r="H86" s="1">
        <v>5</v>
      </c>
      <c r="I86" s="1">
        <v>3</v>
      </c>
      <c r="J86" s="1">
        <v>5</v>
      </c>
      <c r="K86" s="1">
        <v>5</v>
      </c>
      <c r="L86" s="4">
        <v>65.5</v>
      </c>
      <c r="M86" s="5">
        <v>107147.49</v>
      </c>
      <c r="N86" s="5">
        <v>1929.83627377589</v>
      </c>
      <c r="O86" s="4">
        <v>6.9064275180519497E-2</v>
      </c>
      <c r="P86" s="4">
        <v>8.9233222790060501E-3</v>
      </c>
      <c r="Q86" s="4">
        <v>4.5237100243240302</v>
      </c>
      <c r="R86" s="4">
        <v>0.584477609274896</v>
      </c>
    </row>
    <row r="87" spans="1:18" ht="15" hidden="1">
      <c r="A87" s="1">
        <v>202405</v>
      </c>
      <c r="B87" s="53" t="s">
        <v>223</v>
      </c>
      <c r="C87" s="33" t="s">
        <v>17</v>
      </c>
      <c r="D87" s="33" t="s">
        <v>36</v>
      </c>
      <c r="E87" s="53" t="s">
        <v>224</v>
      </c>
      <c r="F87" s="1">
        <v>45</v>
      </c>
      <c r="G87" s="1">
        <v>15</v>
      </c>
      <c r="H87" s="1">
        <v>10</v>
      </c>
      <c r="I87" s="1">
        <v>7</v>
      </c>
      <c r="J87" s="1">
        <v>0</v>
      </c>
      <c r="K87" s="1">
        <v>5</v>
      </c>
      <c r="L87" s="4">
        <v>82</v>
      </c>
      <c r="M87" s="5">
        <v>265253.75</v>
      </c>
      <c r="N87" s="5">
        <v>50924.862411914997</v>
      </c>
      <c r="O87" s="4">
        <v>0.227521238998461</v>
      </c>
      <c r="P87" s="4">
        <v>3.6055198549831101E-2</v>
      </c>
      <c r="Q87" s="4">
        <v>18.6567415978738</v>
      </c>
      <c r="R87" s="4">
        <v>2.9565262810861501</v>
      </c>
    </row>
    <row r="88" spans="1:18" ht="15" hidden="1">
      <c r="A88" s="1">
        <v>202405</v>
      </c>
      <c r="B88" s="53" t="s">
        <v>227</v>
      </c>
      <c r="C88" s="33" t="s">
        <v>17</v>
      </c>
      <c r="D88" s="33" t="s">
        <v>33</v>
      </c>
      <c r="E88" s="53" t="s">
        <v>228</v>
      </c>
      <c r="F88" s="1">
        <v>45</v>
      </c>
      <c r="G88" s="1">
        <v>5</v>
      </c>
      <c r="H88" s="1">
        <v>2.5</v>
      </c>
      <c r="I88" s="1">
        <v>6</v>
      </c>
      <c r="J88" s="1">
        <v>0</v>
      </c>
      <c r="K88" s="1">
        <v>5</v>
      </c>
      <c r="L88" s="4">
        <v>63.5</v>
      </c>
      <c r="M88" s="5">
        <v>108808.53</v>
      </c>
      <c r="N88" s="5">
        <v>10022.438387010599</v>
      </c>
      <c r="O88" s="4">
        <v>0.125273609765789</v>
      </c>
      <c r="P88" s="4">
        <v>1.15015065385076E-2</v>
      </c>
      <c r="Q88" s="4">
        <v>7.9548742201275999</v>
      </c>
      <c r="R88" s="4">
        <v>0.73034566519523303</v>
      </c>
    </row>
    <row r="89" spans="1:18" ht="15" hidden="1">
      <c r="A89" s="1">
        <v>202405</v>
      </c>
      <c r="B89" s="53" t="s">
        <v>229</v>
      </c>
      <c r="C89" s="33" t="s">
        <v>17</v>
      </c>
      <c r="D89" s="33" t="s">
        <v>36</v>
      </c>
      <c r="E89" s="53" t="s">
        <v>230</v>
      </c>
      <c r="F89" s="1">
        <v>44.1</v>
      </c>
      <c r="G89" s="1">
        <v>0</v>
      </c>
      <c r="H89" s="1">
        <v>10</v>
      </c>
      <c r="I89" s="1">
        <v>3</v>
      </c>
      <c r="J89" s="1">
        <v>0</v>
      </c>
      <c r="K89" s="1">
        <v>5</v>
      </c>
      <c r="L89" s="4">
        <v>62.1</v>
      </c>
      <c r="M89" s="5">
        <v>63775.29</v>
      </c>
      <c r="N89" s="5">
        <v>0</v>
      </c>
      <c r="O89" s="4">
        <v>3.00648237551711E-2</v>
      </c>
      <c r="P89" s="4">
        <v>4.9636574754910101E-3</v>
      </c>
      <c r="Q89" s="4">
        <v>1.8670255551961299</v>
      </c>
      <c r="R89" s="4">
        <v>0.30824312922799202</v>
      </c>
    </row>
    <row r="90" spans="1:18" ht="15" hidden="1">
      <c r="A90" s="1">
        <v>202405</v>
      </c>
      <c r="B90" s="53" t="s">
        <v>233</v>
      </c>
      <c r="C90" s="33" t="s">
        <v>18</v>
      </c>
      <c r="D90" s="33" t="s">
        <v>26</v>
      </c>
      <c r="E90" s="53" t="s">
        <v>234</v>
      </c>
      <c r="F90" s="1">
        <v>45</v>
      </c>
      <c r="G90" s="1">
        <v>15</v>
      </c>
      <c r="H90" s="1">
        <v>10</v>
      </c>
      <c r="I90" s="1">
        <v>10</v>
      </c>
      <c r="J90" s="1">
        <v>0</v>
      </c>
      <c r="K90" s="1">
        <v>5</v>
      </c>
      <c r="L90" s="4">
        <v>85</v>
      </c>
      <c r="M90" s="5">
        <v>164958.14000000001</v>
      </c>
      <c r="N90" s="5">
        <v>26931.142665907599</v>
      </c>
      <c r="O90" s="4">
        <v>9.9640692001341402E-2</v>
      </c>
      <c r="P90" s="4">
        <v>2.5060109529034699E-2</v>
      </c>
      <c r="Q90" s="4">
        <v>8.4694588201140206</v>
      </c>
      <c r="R90" s="4">
        <v>2.13010930996795</v>
      </c>
    </row>
    <row r="91" spans="1:18" ht="15" hidden="1">
      <c r="A91" s="1">
        <v>202405</v>
      </c>
      <c r="B91" s="53" t="s">
        <v>235</v>
      </c>
      <c r="C91" s="33" t="s">
        <v>18</v>
      </c>
      <c r="D91" s="33" t="s">
        <v>26</v>
      </c>
      <c r="E91" s="53" t="s">
        <v>236</v>
      </c>
      <c r="F91" s="1">
        <v>45</v>
      </c>
      <c r="G91" s="1">
        <v>10</v>
      </c>
      <c r="H91" s="1">
        <v>7.5</v>
      </c>
      <c r="I91" s="1">
        <v>3</v>
      </c>
      <c r="J91" s="1">
        <v>5</v>
      </c>
      <c r="K91" s="1">
        <v>5</v>
      </c>
      <c r="L91" s="4">
        <v>75.5</v>
      </c>
      <c r="M91" s="5">
        <v>168169.79</v>
      </c>
      <c r="N91" s="5">
        <v>22989.992098999501</v>
      </c>
      <c r="O91" s="4">
        <v>9.5949974036505806E-2</v>
      </c>
      <c r="P91" s="4">
        <v>2.4096678926696102E-2</v>
      </c>
      <c r="Q91" s="4">
        <v>7.2442230397561902</v>
      </c>
      <c r="R91" s="4">
        <v>1.8192992589655601</v>
      </c>
    </row>
    <row r="92" spans="1:18" ht="15" hidden="1">
      <c r="A92" s="1">
        <v>202405</v>
      </c>
      <c r="B92" s="53" t="s">
        <v>237</v>
      </c>
      <c r="C92" s="33" t="s">
        <v>18</v>
      </c>
      <c r="D92" s="33" t="s">
        <v>26</v>
      </c>
      <c r="E92" s="53" t="s">
        <v>238</v>
      </c>
      <c r="F92" s="1">
        <v>45</v>
      </c>
      <c r="G92" s="1">
        <v>10</v>
      </c>
      <c r="H92" s="1">
        <v>10</v>
      </c>
      <c r="I92" s="1">
        <v>10</v>
      </c>
      <c r="J92" s="1">
        <v>0</v>
      </c>
      <c r="K92" s="1">
        <v>5</v>
      </c>
      <c r="L92" s="4">
        <v>80</v>
      </c>
      <c r="M92" s="5">
        <v>142830.84</v>
      </c>
      <c r="N92" s="5">
        <v>15776.233584</v>
      </c>
      <c r="O92" s="4">
        <v>7.6764558692776597E-2</v>
      </c>
      <c r="P92" s="4">
        <v>1.9247202893670601E-2</v>
      </c>
      <c r="Q92" s="4">
        <v>6.1411646954221304</v>
      </c>
      <c r="R92" s="4">
        <v>1.5397762314936501</v>
      </c>
    </row>
    <row r="93" spans="1:18" ht="15" hidden="1">
      <c r="A93" s="1">
        <v>202405</v>
      </c>
      <c r="B93" s="53" t="s">
        <v>239</v>
      </c>
      <c r="C93" s="33" t="s">
        <v>18</v>
      </c>
      <c r="D93" s="33" t="s">
        <v>26</v>
      </c>
      <c r="E93" s="53" t="s">
        <v>240</v>
      </c>
      <c r="F93" s="1">
        <v>45</v>
      </c>
      <c r="G93" s="1">
        <v>5</v>
      </c>
      <c r="H93" s="1">
        <v>10</v>
      </c>
      <c r="I93" s="1">
        <v>3</v>
      </c>
      <c r="J93" s="1">
        <v>0</v>
      </c>
      <c r="K93" s="1">
        <v>5</v>
      </c>
      <c r="L93" s="4">
        <v>68</v>
      </c>
      <c r="M93" s="5">
        <v>135037.46</v>
      </c>
      <c r="N93" s="5">
        <v>10916.8865490926</v>
      </c>
      <c r="O93" s="4">
        <v>6.7534119266857998E-2</v>
      </c>
      <c r="P93" s="4">
        <v>1.6897430255686099E-2</v>
      </c>
      <c r="Q93" s="4">
        <v>4.59232011014634</v>
      </c>
      <c r="R93" s="4">
        <v>1.14902525738665</v>
      </c>
    </row>
    <row r="94" spans="1:18" ht="15" hidden="1">
      <c r="A94" s="1">
        <v>202405</v>
      </c>
      <c r="B94" s="53" t="s">
        <v>241</v>
      </c>
      <c r="C94" s="33" t="s">
        <v>18</v>
      </c>
      <c r="D94" s="33" t="s">
        <v>26</v>
      </c>
      <c r="E94" s="53" t="s">
        <v>242</v>
      </c>
      <c r="F94" s="1">
        <v>45</v>
      </c>
      <c r="G94" s="1">
        <v>15</v>
      </c>
      <c r="H94" s="1">
        <v>10</v>
      </c>
      <c r="I94" s="1">
        <v>7</v>
      </c>
      <c r="J94" s="1">
        <v>5</v>
      </c>
      <c r="K94" s="1">
        <v>5</v>
      </c>
      <c r="L94" s="4">
        <v>87</v>
      </c>
      <c r="M94" s="5">
        <v>154160.4</v>
      </c>
      <c r="N94" s="5">
        <v>29885.9975824012</v>
      </c>
      <c r="O94" s="4">
        <v>9.9067159975434596E-2</v>
      </c>
      <c r="P94" s="4">
        <v>2.4953048877832899E-2</v>
      </c>
      <c r="Q94" s="4">
        <v>8.6188429178628105</v>
      </c>
      <c r="R94" s="4">
        <v>2.1709152523714601</v>
      </c>
    </row>
    <row r="95" spans="1:18" ht="15" hidden="1">
      <c r="A95" s="1">
        <v>202405</v>
      </c>
      <c r="B95" s="53" t="s">
        <v>243</v>
      </c>
      <c r="C95" s="33" t="s">
        <v>18</v>
      </c>
      <c r="D95" s="33" t="s">
        <v>26</v>
      </c>
      <c r="E95" s="53" t="s">
        <v>244</v>
      </c>
      <c r="F95" s="1">
        <v>45</v>
      </c>
      <c r="G95" s="1">
        <v>15</v>
      </c>
      <c r="H95" s="1">
        <v>10</v>
      </c>
      <c r="I95" s="1">
        <v>10</v>
      </c>
      <c r="J95" s="1">
        <v>2.5</v>
      </c>
      <c r="K95" s="1">
        <v>5</v>
      </c>
      <c r="L95" s="4">
        <v>87.5</v>
      </c>
      <c r="M95" s="5">
        <v>146996.24</v>
      </c>
      <c r="N95" s="5">
        <v>25647.6930795064</v>
      </c>
      <c r="O95" s="4">
        <v>9.0870352790546102E-2</v>
      </c>
      <c r="P95" s="4">
        <v>2.2867325099509402E-2</v>
      </c>
      <c r="Q95" s="4">
        <v>7.9511558691727799</v>
      </c>
      <c r="R95" s="4">
        <v>2.0008909462070701</v>
      </c>
    </row>
    <row r="96" spans="1:18" ht="15" hidden="1">
      <c r="A96" s="1">
        <v>202405</v>
      </c>
      <c r="B96" s="53" t="s">
        <v>245</v>
      </c>
      <c r="C96" s="33" t="s">
        <v>18</v>
      </c>
      <c r="D96" s="33" t="s">
        <v>26</v>
      </c>
      <c r="E96" s="53" t="s">
        <v>246</v>
      </c>
      <c r="F96" s="1">
        <v>45</v>
      </c>
      <c r="G96" s="1">
        <v>15</v>
      </c>
      <c r="H96" s="1">
        <v>5</v>
      </c>
      <c r="I96" s="1">
        <v>3</v>
      </c>
      <c r="J96" s="1">
        <v>0</v>
      </c>
      <c r="K96" s="1">
        <v>5</v>
      </c>
      <c r="L96" s="4">
        <v>73</v>
      </c>
      <c r="M96" s="5">
        <v>170225.18</v>
      </c>
      <c r="N96" s="5">
        <v>30307.846783498298</v>
      </c>
      <c r="O96" s="4">
        <v>0.105995692678058</v>
      </c>
      <c r="P96" s="4">
        <v>2.6678260240189398E-2</v>
      </c>
      <c r="Q96" s="4">
        <v>7.7376855654982304</v>
      </c>
      <c r="R96" s="4">
        <v>1.9475129975338299</v>
      </c>
    </row>
    <row r="97" spans="1:18" ht="15" hidden="1">
      <c r="A97" s="1">
        <v>202405</v>
      </c>
      <c r="B97" s="53" t="s">
        <v>249</v>
      </c>
      <c r="C97" s="33" t="s">
        <v>16</v>
      </c>
      <c r="D97" s="33" t="s">
        <v>34</v>
      </c>
      <c r="E97" s="53" t="s">
        <v>250</v>
      </c>
      <c r="F97" s="1">
        <v>45</v>
      </c>
      <c r="G97" s="1">
        <v>5</v>
      </c>
      <c r="H97" s="1">
        <v>10</v>
      </c>
      <c r="I97" s="1">
        <v>6</v>
      </c>
      <c r="J97" s="1">
        <v>2.5</v>
      </c>
      <c r="K97" s="1">
        <v>5</v>
      </c>
      <c r="L97" s="4">
        <v>73.5</v>
      </c>
      <c r="M97" s="5">
        <v>110698.18</v>
      </c>
      <c r="N97" s="5">
        <v>7069.5812661473101</v>
      </c>
      <c r="O97" s="4">
        <v>4.9371215692455402E-2</v>
      </c>
      <c r="P97" s="4">
        <v>1.9107724227381301E-2</v>
      </c>
      <c r="Q97" s="4">
        <v>3.6287843533954698</v>
      </c>
      <c r="R97" s="4">
        <v>1.4044177307125301</v>
      </c>
    </row>
    <row r="98" spans="1:18" ht="15">
      <c r="A98" s="1">
        <v>202405</v>
      </c>
      <c r="B98" s="53" t="s">
        <v>251</v>
      </c>
      <c r="C98" s="33" t="s">
        <v>16</v>
      </c>
      <c r="D98" s="33" t="s">
        <v>34</v>
      </c>
      <c r="E98" s="53" t="s">
        <v>252</v>
      </c>
      <c r="F98" s="1">
        <v>45</v>
      </c>
      <c r="G98" s="1">
        <v>5</v>
      </c>
      <c r="H98" s="1">
        <v>10</v>
      </c>
      <c r="I98" s="1">
        <v>10</v>
      </c>
      <c r="J98" s="1">
        <v>5</v>
      </c>
      <c r="K98" s="1">
        <v>5</v>
      </c>
      <c r="L98" s="4">
        <v>80</v>
      </c>
      <c r="M98" s="5">
        <v>157065.01</v>
      </c>
      <c r="N98" s="5">
        <v>9626.1263657598993</v>
      </c>
      <c r="O98" s="4">
        <v>6.9702703568293806E-2</v>
      </c>
      <c r="P98" s="4">
        <v>2.69518564086496E-2</v>
      </c>
      <c r="Q98" s="4">
        <v>5.5762162854634996</v>
      </c>
      <c r="R98" s="4">
        <v>2.1561485126919702</v>
      </c>
    </row>
    <row r="99" spans="1:18" ht="15" hidden="1">
      <c r="A99" s="1">
        <v>202405</v>
      </c>
      <c r="B99" s="53" t="s">
        <v>253</v>
      </c>
      <c r="C99" s="33" t="s">
        <v>16</v>
      </c>
      <c r="D99" s="33" t="s">
        <v>34</v>
      </c>
      <c r="E99" s="53" t="s">
        <v>254</v>
      </c>
      <c r="F99" s="1">
        <v>45</v>
      </c>
      <c r="G99" s="1">
        <v>10</v>
      </c>
      <c r="H99" s="1">
        <v>10</v>
      </c>
      <c r="I99" s="1">
        <v>6</v>
      </c>
      <c r="J99" s="1">
        <v>0</v>
      </c>
      <c r="K99" s="1">
        <v>5</v>
      </c>
      <c r="L99" s="4">
        <v>76</v>
      </c>
      <c r="M99" s="5">
        <v>157965.79</v>
      </c>
      <c r="N99" s="5">
        <v>20983.072033644701</v>
      </c>
      <c r="O99" s="4">
        <v>7.9824312139349499E-2</v>
      </c>
      <c r="P99" s="4">
        <v>3.1555907788886499E-2</v>
      </c>
      <c r="Q99" s="4">
        <v>6.0666477225905604</v>
      </c>
      <c r="R99" s="4">
        <v>2.39824899195537</v>
      </c>
    </row>
    <row r="100" spans="1:18" ht="15" hidden="1">
      <c r="A100" s="1">
        <v>202405</v>
      </c>
      <c r="B100" s="53" t="s">
        <v>255</v>
      </c>
      <c r="C100" s="33" t="s">
        <v>16</v>
      </c>
      <c r="D100" s="33" t="s">
        <v>34</v>
      </c>
      <c r="E100" s="53" t="s">
        <v>256</v>
      </c>
      <c r="F100" s="1">
        <v>45</v>
      </c>
      <c r="G100" s="1">
        <v>2.5</v>
      </c>
      <c r="H100" s="1">
        <v>2.5</v>
      </c>
      <c r="I100" s="1">
        <v>7</v>
      </c>
      <c r="J100" s="1">
        <v>5</v>
      </c>
      <c r="K100" s="1">
        <v>5</v>
      </c>
      <c r="L100" s="4">
        <v>67</v>
      </c>
      <c r="M100" s="5">
        <v>103663.18</v>
      </c>
      <c r="N100" s="5">
        <v>1817.58617912661</v>
      </c>
      <c r="O100" s="4">
        <v>4.21022779123282E-2</v>
      </c>
      <c r="P100" s="4">
        <v>1.6002583031128701E-2</v>
      </c>
      <c r="Q100" s="4">
        <v>2.82085262012599</v>
      </c>
      <c r="R100" s="4">
        <v>1.0721730630856201</v>
      </c>
    </row>
    <row r="101" spans="1:18" ht="15" hidden="1">
      <c r="A101" s="1">
        <v>202405</v>
      </c>
      <c r="B101" s="53" t="s">
        <v>257</v>
      </c>
      <c r="C101" s="33" t="s">
        <v>18</v>
      </c>
      <c r="D101" s="33" t="s">
        <v>37</v>
      </c>
      <c r="E101" s="53" t="s">
        <v>258</v>
      </c>
      <c r="F101" s="1">
        <v>0</v>
      </c>
      <c r="G101" s="1">
        <v>0</v>
      </c>
      <c r="H101" s="1">
        <v>5</v>
      </c>
      <c r="I101" s="1">
        <v>10</v>
      </c>
      <c r="J101" s="1">
        <v>5</v>
      </c>
      <c r="K101" s="1">
        <v>5</v>
      </c>
      <c r="L101" s="4">
        <v>25</v>
      </c>
      <c r="M101" s="5">
        <v>132015.81</v>
      </c>
      <c r="N101" s="5">
        <v>0</v>
      </c>
      <c r="O101" s="4">
        <v>8.3691694659272703E-2</v>
      </c>
      <c r="P101" s="4">
        <v>1.30505982927642E-2</v>
      </c>
      <c r="Q101" s="4">
        <v>2.09229236648182</v>
      </c>
      <c r="R101" s="4">
        <v>0.32626495731910499</v>
      </c>
    </row>
    <row r="102" spans="1:18" ht="15" hidden="1">
      <c r="A102" s="1">
        <v>202405</v>
      </c>
      <c r="B102" s="53" t="s">
        <v>259</v>
      </c>
      <c r="C102" s="33" t="s">
        <v>18</v>
      </c>
      <c r="D102" s="33" t="s">
        <v>35</v>
      </c>
      <c r="E102" s="53" t="s">
        <v>260</v>
      </c>
      <c r="F102" s="1">
        <v>36.450000000000003</v>
      </c>
      <c r="G102" s="1">
        <v>0</v>
      </c>
      <c r="H102" s="1">
        <v>10</v>
      </c>
      <c r="I102" s="1">
        <v>10</v>
      </c>
      <c r="J102" s="1">
        <v>0</v>
      </c>
      <c r="K102" s="1">
        <v>5</v>
      </c>
      <c r="L102" s="4">
        <v>61.45</v>
      </c>
      <c r="M102" s="5">
        <v>107447.49</v>
      </c>
      <c r="N102" s="5">
        <v>0</v>
      </c>
      <c r="O102" s="4">
        <v>2.9056059513021201E-2</v>
      </c>
      <c r="P102" s="4">
        <v>1.0621864377878701E-2</v>
      </c>
      <c r="Q102" s="4">
        <v>1.7854948570751501</v>
      </c>
      <c r="R102" s="4">
        <v>0.65271356602064601</v>
      </c>
    </row>
    <row r="103" spans="1:18" ht="15" hidden="1">
      <c r="A103" s="1">
        <v>202405</v>
      </c>
      <c r="B103" s="53" t="s">
        <v>261</v>
      </c>
      <c r="C103" s="33" t="s">
        <v>18</v>
      </c>
      <c r="D103" s="33" t="s">
        <v>37</v>
      </c>
      <c r="E103" s="53" t="s">
        <v>262</v>
      </c>
      <c r="F103" s="1">
        <v>36.450000000000003</v>
      </c>
      <c r="G103" s="1">
        <v>5</v>
      </c>
      <c r="H103" s="1">
        <v>7.5</v>
      </c>
      <c r="I103" s="1">
        <v>10</v>
      </c>
      <c r="J103" s="1">
        <v>5</v>
      </c>
      <c r="K103" s="1">
        <v>5</v>
      </c>
      <c r="L103" s="4">
        <v>68.95</v>
      </c>
      <c r="M103" s="5">
        <v>144053.96</v>
      </c>
      <c r="N103" s="5">
        <v>13172.557805107301</v>
      </c>
      <c r="O103" s="4">
        <v>0.134707320352877</v>
      </c>
      <c r="P103" s="4">
        <v>1.8521889313890701E-2</v>
      </c>
      <c r="Q103" s="4">
        <v>9.2880697383308704</v>
      </c>
      <c r="R103" s="4">
        <v>1.2770842681927601</v>
      </c>
    </row>
    <row r="104" spans="1:18" ht="15" hidden="1">
      <c r="A104" s="1">
        <v>202405</v>
      </c>
      <c r="B104" s="53" t="s">
        <v>263</v>
      </c>
      <c r="C104" s="33" t="s">
        <v>18</v>
      </c>
      <c r="D104" s="33" t="s">
        <v>35</v>
      </c>
      <c r="E104" s="53" t="s">
        <v>264</v>
      </c>
      <c r="F104" s="1">
        <v>40.5</v>
      </c>
      <c r="G104" s="1">
        <v>20</v>
      </c>
      <c r="H104" s="1">
        <v>10</v>
      </c>
      <c r="I104" s="1">
        <v>3</v>
      </c>
      <c r="J104" s="1">
        <v>0</v>
      </c>
      <c r="K104" s="1">
        <v>5</v>
      </c>
      <c r="L104" s="4">
        <v>78.5</v>
      </c>
      <c r="M104" s="5">
        <v>178793.13</v>
      </c>
      <c r="N104" s="5">
        <v>38011.116587054399</v>
      </c>
      <c r="O104" s="4">
        <v>7.7557151308220995E-2</v>
      </c>
      <c r="P104" s="4">
        <v>3.0028913991023101E-2</v>
      </c>
      <c r="Q104" s="4">
        <v>6.0882363776953499</v>
      </c>
      <c r="R104" s="4">
        <v>2.3572697482953102</v>
      </c>
    </row>
    <row r="105" spans="1:18" ht="15" hidden="1">
      <c r="A105" s="1">
        <v>202405</v>
      </c>
      <c r="B105" s="53" t="s">
        <v>265</v>
      </c>
      <c r="C105" s="33" t="s">
        <v>18</v>
      </c>
      <c r="D105" s="33" t="s">
        <v>37</v>
      </c>
      <c r="E105" s="53" t="s">
        <v>266</v>
      </c>
      <c r="F105" s="1">
        <v>38.25</v>
      </c>
      <c r="G105" s="1">
        <v>15</v>
      </c>
      <c r="H105" s="1">
        <v>7.5</v>
      </c>
      <c r="I105" s="1">
        <v>10</v>
      </c>
      <c r="J105" s="1">
        <v>2.5</v>
      </c>
      <c r="K105" s="1">
        <v>5</v>
      </c>
      <c r="L105" s="4">
        <v>78.25</v>
      </c>
      <c r="M105" s="5">
        <v>119842.06</v>
      </c>
      <c r="N105" s="5">
        <v>20550.446975887298</v>
      </c>
      <c r="O105" s="4">
        <v>0.14365732456409699</v>
      </c>
      <c r="P105" s="4">
        <v>1.85262947241981E-2</v>
      </c>
      <c r="Q105" s="4">
        <v>11.2411856471406</v>
      </c>
      <c r="R105" s="4">
        <v>1.4496825621685001</v>
      </c>
    </row>
    <row r="106" spans="1:18" ht="15" hidden="1">
      <c r="A106" s="1">
        <v>202405</v>
      </c>
      <c r="B106" s="53" t="s">
        <v>267</v>
      </c>
      <c r="C106" s="33" t="s">
        <v>18</v>
      </c>
      <c r="D106" s="33" t="s">
        <v>37</v>
      </c>
      <c r="E106" s="53" t="s">
        <v>268</v>
      </c>
      <c r="F106" s="1">
        <v>41.85</v>
      </c>
      <c r="G106" s="1">
        <v>0</v>
      </c>
      <c r="H106" s="1">
        <v>10</v>
      </c>
      <c r="I106" s="1">
        <v>7</v>
      </c>
      <c r="J106" s="1">
        <v>2.5</v>
      </c>
      <c r="K106" s="1">
        <v>5</v>
      </c>
      <c r="L106" s="4">
        <v>66.349999999999994</v>
      </c>
      <c r="M106" s="5">
        <v>224001.64</v>
      </c>
      <c r="N106" s="5">
        <v>0</v>
      </c>
      <c r="O106" s="4">
        <v>0.142006301048763</v>
      </c>
      <c r="P106" s="4">
        <v>2.2143979729097402E-2</v>
      </c>
      <c r="Q106" s="4">
        <v>9.4221180745854198</v>
      </c>
      <c r="R106" s="4">
        <v>1.46925305502561</v>
      </c>
    </row>
    <row r="107" spans="1:18" ht="15" hidden="1">
      <c r="A107" s="1">
        <v>202405</v>
      </c>
      <c r="B107" s="53" t="s">
        <v>271</v>
      </c>
      <c r="C107" s="33" t="s">
        <v>18</v>
      </c>
      <c r="D107" s="33" t="s">
        <v>35</v>
      </c>
      <c r="E107" s="53" t="s">
        <v>272</v>
      </c>
      <c r="F107" s="1">
        <v>38.700000000000003</v>
      </c>
      <c r="G107" s="1">
        <v>10</v>
      </c>
      <c r="H107" s="1">
        <v>10</v>
      </c>
      <c r="I107" s="1">
        <v>6</v>
      </c>
      <c r="J107" s="1">
        <v>5</v>
      </c>
      <c r="K107" s="1">
        <v>5</v>
      </c>
      <c r="L107" s="4">
        <v>74.7</v>
      </c>
      <c r="M107" s="5">
        <v>120485.51</v>
      </c>
      <c r="N107" s="5">
        <v>17827.7191998321</v>
      </c>
      <c r="O107" s="4">
        <v>4.6280628548844502E-2</v>
      </c>
      <c r="P107" s="4">
        <v>1.7704983729390899E-2</v>
      </c>
      <c r="Q107" s="4">
        <v>3.4571629525986798</v>
      </c>
      <c r="R107" s="4">
        <v>1.3225622845855001</v>
      </c>
    </row>
    <row r="108" spans="1:18" ht="15" hidden="1">
      <c r="A108" s="1">
        <v>202405</v>
      </c>
      <c r="B108" s="53" t="s">
        <v>273</v>
      </c>
      <c r="C108" s="33" t="s">
        <v>18</v>
      </c>
      <c r="D108" s="33" t="s">
        <v>35</v>
      </c>
      <c r="E108" s="53" t="s">
        <v>274</v>
      </c>
      <c r="F108" s="1">
        <v>40.950000000000003</v>
      </c>
      <c r="G108" s="1">
        <v>2.5</v>
      </c>
      <c r="H108" s="1">
        <v>7.5</v>
      </c>
      <c r="I108" s="1">
        <v>10</v>
      </c>
      <c r="J108" s="1">
        <v>0</v>
      </c>
      <c r="K108" s="1">
        <v>5</v>
      </c>
      <c r="L108" s="4">
        <v>65.95</v>
      </c>
      <c r="M108" s="5">
        <v>220720.29</v>
      </c>
      <c r="N108" s="5">
        <v>1051.17603228692</v>
      </c>
      <c r="O108" s="4">
        <v>6.0495128647155998E-2</v>
      </c>
      <c r="P108" s="4">
        <v>2.21612426871459E-2</v>
      </c>
      <c r="Q108" s="4">
        <v>3.9896537342799401</v>
      </c>
      <c r="R108" s="4">
        <v>1.4615339552172699</v>
      </c>
    </row>
    <row r="109" spans="1:18" ht="15" hidden="1">
      <c r="A109" s="1">
        <v>202405</v>
      </c>
      <c r="B109" s="53" t="s">
        <v>275</v>
      </c>
      <c r="C109" s="33" t="s">
        <v>18</v>
      </c>
      <c r="D109" s="33" t="s">
        <v>35</v>
      </c>
      <c r="E109" s="53" t="s">
        <v>276</v>
      </c>
      <c r="F109" s="1">
        <v>44.1</v>
      </c>
      <c r="G109" s="1">
        <v>20</v>
      </c>
      <c r="H109" s="1">
        <v>10</v>
      </c>
      <c r="I109" s="1">
        <v>10</v>
      </c>
      <c r="J109" s="1">
        <v>0</v>
      </c>
      <c r="K109" s="1">
        <v>5</v>
      </c>
      <c r="L109" s="4">
        <v>89.1</v>
      </c>
      <c r="M109" s="5">
        <v>277199.23</v>
      </c>
      <c r="N109" s="5">
        <v>86548.750885072004</v>
      </c>
      <c r="O109" s="4">
        <v>0.14146453345769</v>
      </c>
      <c r="P109" s="4">
        <v>5.5532309381640298E-2</v>
      </c>
      <c r="Q109" s="4">
        <v>12.604489931080201</v>
      </c>
      <c r="R109" s="4">
        <v>4.94792876590415</v>
      </c>
    </row>
    <row r="110" spans="1:18" ht="15" hidden="1">
      <c r="A110" s="1">
        <v>202405</v>
      </c>
      <c r="B110" s="53" t="s">
        <v>277</v>
      </c>
      <c r="C110" s="33" t="s">
        <v>18</v>
      </c>
      <c r="D110" s="33" t="s">
        <v>35</v>
      </c>
      <c r="E110" s="53" t="s">
        <v>278</v>
      </c>
      <c r="F110" s="1">
        <v>45</v>
      </c>
      <c r="G110" s="1">
        <v>20</v>
      </c>
      <c r="H110" s="1">
        <v>7.5</v>
      </c>
      <c r="I110" s="1">
        <v>7</v>
      </c>
      <c r="J110" s="1">
        <v>2.5</v>
      </c>
      <c r="K110" s="1">
        <v>5</v>
      </c>
      <c r="L110" s="4">
        <v>87</v>
      </c>
      <c r="M110" s="5">
        <v>260216.15</v>
      </c>
      <c r="N110" s="5">
        <v>70339.592593882699</v>
      </c>
      <c r="O110" s="4">
        <v>0.124416839030819</v>
      </c>
      <c r="P110" s="4">
        <v>4.8585248135203603E-2</v>
      </c>
      <c r="Q110" s="4">
        <v>10.8242649956813</v>
      </c>
      <c r="R110" s="4">
        <v>4.2269165877627097</v>
      </c>
    </row>
    <row r="111" spans="1:18" ht="15" hidden="1">
      <c r="A111" s="1">
        <v>202405</v>
      </c>
      <c r="B111" s="53" t="s">
        <v>279</v>
      </c>
      <c r="C111" s="33" t="s">
        <v>18</v>
      </c>
      <c r="D111" s="33" t="s">
        <v>29</v>
      </c>
      <c r="E111" s="53" t="s">
        <v>280</v>
      </c>
      <c r="F111" s="1">
        <v>45</v>
      </c>
      <c r="G111" s="1">
        <v>5</v>
      </c>
      <c r="H111" s="1">
        <v>7.5</v>
      </c>
      <c r="I111" s="1">
        <v>6</v>
      </c>
      <c r="J111" s="1">
        <v>2.5</v>
      </c>
      <c r="K111" s="1">
        <v>5</v>
      </c>
      <c r="L111" s="4">
        <v>71</v>
      </c>
      <c r="M111" s="5">
        <v>164004.79999999999</v>
      </c>
      <c r="N111" s="5">
        <v>13975.911952578601</v>
      </c>
      <c r="O111" s="4">
        <v>9.1013660244103095E-2</v>
      </c>
      <c r="P111" s="4">
        <v>2.07552561122035E-2</v>
      </c>
      <c r="Q111" s="4">
        <v>6.4619698773313203</v>
      </c>
      <c r="R111" s="4">
        <v>1.47362318396645</v>
      </c>
    </row>
    <row r="112" spans="1:18" ht="15" hidden="1">
      <c r="A112" s="1">
        <v>202405</v>
      </c>
      <c r="B112" s="53" t="s">
        <v>281</v>
      </c>
      <c r="C112" s="33" t="s">
        <v>18</v>
      </c>
      <c r="D112" s="33" t="s">
        <v>29</v>
      </c>
      <c r="E112" s="53" t="s">
        <v>282</v>
      </c>
      <c r="F112" s="1">
        <v>45</v>
      </c>
      <c r="G112" s="1">
        <v>15</v>
      </c>
      <c r="H112" s="1">
        <v>10</v>
      </c>
      <c r="I112" s="1">
        <v>6</v>
      </c>
      <c r="J112" s="1">
        <v>0</v>
      </c>
      <c r="K112" s="1">
        <v>5</v>
      </c>
      <c r="L112" s="4">
        <v>81</v>
      </c>
      <c r="M112" s="5">
        <v>288117.15000000002</v>
      </c>
      <c r="N112" s="5">
        <v>55383.262746661101</v>
      </c>
      <c r="O112" s="4">
        <v>0.20531506946477401</v>
      </c>
      <c r="P112" s="4">
        <v>4.6482446941937899E-2</v>
      </c>
      <c r="Q112" s="4">
        <v>16.6305206266467</v>
      </c>
      <c r="R112" s="4">
        <v>3.7650782022969702</v>
      </c>
    </row>
    <row r="113" spans="1:18" ht="15" hidden="1">
      <c r="A113" s="1">
        <v>202405</v>
      </c>
      <c r="B113" s="53" t="s">
        <v>283</v>
      </c>
      <c r="C113" s="33" t="s">
        <v>18</v>
      </c>
      <c r="D113" s="33" t="s">
        <v>29</v>
      </c>
      <c r="E113" s="53" t="s">
        <v>284</v>
      </c>
      <c r="F113" s="1">
        <v>45</v>
      </c>
      <c r="G113" s="1">
        <v>20</v>
      </c>
      <c r="H113" s="1">
        <v>7.5</v>
      </c>
      <c r="I113" s="1">
        <v>10</v>
      </c>
      <c r="J113" s="1">
        <v>2.5</v>
      </c>
      <c r="K113" s="1">
        <v>5</v>
      </c>
      <c r="L113" s="4">
        <v>90</v>
      </c>
      <c r="M113" s="5">
        <v>384241.32</v>
      </c>
      <c r="N113" s="5">
        <v>89623.476244395701</v>
      </c>
      <c r="O113" s="4">
        <v>0.297038720507311</v>
      </c>
      <c r="P113" s="4">
        <v>6.7113421058167894E-2</v>
      </c>
      <c r="Q113" s="4">
        <v>26.733484845658001</v>
      </c>
      <c r="R113" s="4">
        <v>6.0402078952351097</v>
      </c>
    </row>
    <row r="114" spans="1:18" ht="15" hidden="1">
      <c r="A114" s="1">
        <v>202405</v>
      </c>
      <c r="B114" s="53" t="s">
        <v>285</v>
      </c>
      <c r="C114" s="33" t="s">
        <v>18</v>
      </c>
      <c r="D114" s="33" t="s">
        <v>29</v>
      </c>
      <c r="E114" s="53" t="s">
        <v>286</v>
      </c>
      <c r="F114" s="1">
        <v>45</v>
      </c>
      <c r="G114" s="1">
        <v>2.5</v>
      </c>
      <c r="H114" s="1">
        <v>5</v>
      </c>
      <c r="I114" s="1">
        <v>10</v>
      </c>
      <c r="J114" s="1">
        <v>0</v>
      </c>
      <c r="K114" s="1">
        <v>5</v>
      </c>
      <c r="L114" s="4">
        <v>67.5</v>
      </c>
      <c r="M114" s="5">
        <v>113532.1</v>
      </c>
      <c r="N114" s="5">
        <v>4009.4364391342101</v>
      </c>
      <c r="O114" s="4">
        <v>5.4656805725859403E-2</v>
      </c>
      <c r="P114" s="4">
        <v>1.2526482863921599E-2</v>
      </c>
      <c r="Q114" s="4">
        <v>3.6893343864955099</v>
      </c>
      <c r="R114" s="4">
        <v>0.84553759331470801</v>
      </c>
    </row>
    <row r="115" spans="1:18" ht="15" hidden="1">
      <c r="A115" s="1">
        <v>202405</v>
      </c>
      <c r="B115" s="53" t="s">
        <v>287</v>
      </c>
      <c r="C115" s="33" t="s">
        <v>18</v>
      </c>
      <c r="D115" s="33" t="s">
        <v>35</v>
      </c>
      <c r="E115" s="53" t="s">
        <v>288</v>
      </c>
      <c r="F115" s="1">
        <v>40.950000000000003</v>
      </c>
      <c r="G115" s="1">
        <v>20</v>
      </c>
      <c r="H115" s="1">
        <v>10</v>
      </c>
      <c r="I115" s="1">
        <v>10</v>
      </c>
      <c r="J115" s="1">
        <v>5</v>
      </c>
      <c r="K115" s="1">
        <v>5</v>
      </c>
      <c r="L115" s="4">
        <v>90.95</v>
      </c>
      <c r="M115" s="5">
        <v>288414.86</v>
      </c>
      <c r="N115" s="5">
        <v>65707.244216595602</v>
      </c>
      <c r="O115" s="4">
        <v>0.128482867677775</v>
      </c>
      <c r="P115" s="4">
        <v>4.9867298735692199E-2</v>
      </c>
      <c r="Q115" s="4">
        <v>11.6855168152936</v>
      </c>
      <c r="R115" s="4">
        <v>4.5354308200112099</v>
      </c>
    </row>
    <row r="116" spans="1:18" ht="15" hidden="1">
      <c r="A116" s="1">
        <v>202405</v>
      </c>
      <c r="B116" s="53" t="s">
        <v>291</v>
      </c>
      <c r="C116" s="33" t="s">
        <v>17</v>
      </c>
      <c r="D116" s="33" t="s">
        <v>30</v>
      </c>
      <c r="E116" s="53" t="s">
        <v>292</v>
      </c>
      <c r="F116" s="1">
        <v>45</v>
      </c>
      <c r="G116" s="1">
        <v>20</v>
      </c>
      <c r="H116" s="1">
        <v>10</v>
      </c>
      <c r="I116" s="1">
        <v>3</v>
      </c>
      <c r="J116" s="1">
        <v>0</v>
      </c>
      <c r="K116" s="1">
        <v>5</v>
      </c>
      <c r="L116" s="4">
        <v>83</v>
      </c>
      <c r="M116" s="5">
        <v>252307.14</v>
      </c>
      <c r="N116" s="5">
        <v>66718.256989333298</v>
      </c>
      <c r="O116" s="4">
        <v>0.20039687180481799</v>
      </c>
      <c r="P116" s="4">
        <v>3.9826802487884998E-2</v>
      </c>
      <c r="Q116" s="4">
        <v>16.6329403597999</v>
      </c>
      <c r="R116" s="4">
        <v>3.3056246064944501</v>
      </c>
    </row>
    <row r="117" spans="1:18" ht="15" hidden="1">
      <c r="A117" s="1">
        <v>202405</v>
      </c>
      <c r="B117" s="53" t="s">
        <v>293</v>
      </c>
      <c r="C117" s="33" t="s">
        <v>16</v>
      </c>
      <c r="D117" s="33" t="s">
        <v>23</v>
      </c>
      <c r="E117" s="53" t="s">
        <v>294</v>
      </c>
      <c r="F117" s="1">
        <v>45</v>
      </c>
      <c r="G117" s="1">
        <v>10</v>
      </c>
      <c r="H117" s="1">
        <v>10</v>
      </c>
      <c r="I117" s="1">
        <v>10</v>
      </c>
      <c r="J117" s="1">
        <v>5</v>
      </c>
      <c r="K117" s="1">
        <v>5</v>
      </c>
      <c r="L117" s="4">
        <v>85</v>
      </c>
      <c r="M117" s="5">
        <v>205286.55</v>
      </c>
      <c r="N117" s="5">
        <v>30514.8044580235</v>
      </c>
      <c r="O117" s="4">
        <v>0.106782131673304</v>
      </c>
      <c r="P117" s="4">
        <v>4.2286836552398503E-2</v>
      </c>
      <c r="Q117" s="4">
        <v>9.0764811922308404</v>
      </c>
      <c r="R117" s="4">
        <v>3.59438110695387</v>
      </c>
    </row>
    <row r="118" spans="1:18" ht="15" hidden="1">
      <c r="A118" s="1">
        <v>202405</v>
      </c>
      <c r="B118" s="53" t="s">
        <v>295</v>
      </c>
      <c r="C118" s="33" t="s">
        <v>19</v>
      </c>
      <c r="D118" s="33" t="s">
        <v>27</v>
      </c>
      <c r="E118" s="53" t="s">
        <v>296</v>
      </c>
      <c r="F118" s="1">
        <v>41.4</v>
      </c>
      <c r="G118" s="1">
        <v>5</v>
      </c>
      <c r="H118" s="1">
        <v>10</v>
      </c>
      <c r="I118" s="1">
        <v>3</v>
      </c>
      <c r="J118" s="1">
        <v>5</v>
      </c>
      <c r="K118" s="1">
        <v>5</v>
      </c>
      <c r="L118" s="4">
        <v>69.400000000000006</v>
      </c>
      <c r="M118" s="5">
        <v>183405.03</v>
      </c>
      <c r="N118" s="5">
        <v>10572.965319015901</v>
      </c>
      <c r="O118" s="4">
        <v>8.7709986750406102E-2</v>
      </c>
      <c r="P118" s="4">
        <v>1.9598464486185001E-2</v>
      </c>
      <c r="Q118" s="4">
        <v>6.0870730804781799</v>
      </c>
      <c r="R118" s="4">
        <v>1.36013343534124</v>
      </c>
    </row>
    <row r="119" spans="1:18" ht="15" hidden="1">
      <c r="A119" s="1">
        <v>202405</v>
      </c>
      <c r="B119" s="53" t="s">
        <v>297</v>
      </c>
      <c r="C119" s="33" t="s">
        <v>19</v>
      </c>
      <c r="D119" s="33" t="s">
        <v>27</v>
      </c>
      <c r="E119" s="53" t="s">
        <v>298</v>
      </c>
      <c r="F119" s="1">
        <v>45</v>
      </c>
      <c r="G119" s="1">
        <v>0</v>
      </c>
      <c r="H119" s="1">
        <v>10</v>
      </c>
      <c r="I119" s="1">
        <v>10</v>
      </c>
      <c r="J119" s="1">
        <v>5</v>
      </c>
      <c r="K119" s="1">
        <v>5</v>
      </c>
      <c r="L119" s="4">
        <v>75</v>
      </c>
      <c r="M119" s="5">
        <v>137585.19</v>
      </c>
      <c r="N119" s="5">
        <v>0</v>
      </c>
      <c r="O119" s="4">
        <v>5.4722400036450701E-2</v>
      </c>
      <c r="P119" s="4">
        <v>1.19279780466901E-2</v>
      </c>
      <c r="Q119" s="4">
        <v>4.1041800027338002</v>
      </c>
      <c r="R119" s="4">
        <v>0.89459835350175798</v>
      </c>
    </row>
    <row r="120" spans="1:18" ht="15" hidden="1">
      <c r="A120" s="1">
        <v>202405</v>
      </c>
      <c r="B120" s="53" t="s">
        <v>299</v>
      </c>
      <c r="C120" s="33" t="s">
        <v>18</v>
      </c>
      <c r="D120" s="33" t="s">
        <v>35</v>
      </c>
      <c r="E120" s="53" t="s">
        <v>300</v>
      </c>
      <c r="F120" s="1">
        <v>39.15</v>
      </c>
      <c r="G120" s="1">
        <v>2.5</v>
      </c>
      <c r="H120" s="1">
        <v>10</v>
      </c>
      <c r="I120" s="1">
        <v>3</v>
      </c>
      <c r="J120" s="1">
        <v>0</v>
      </c>
      <c r="K120" s="1">
        <v>5</v>
      </c>
      <c r="L120" s="4">
        <v>59.65</v>
      </c>
      <c r="M120" s="5">
        <v>164692.13</v>
      </c>
      <c r="N120" s="5">
        <v>3516.3648120919602</v>
      </c>
      <c r="O120" s="4">
        <v>4.7238187006516802E-2</v>
      </c>
      <c r="P120" s="4">
        <v>1.7423721241862498E-2</v>
      </c>
      <c r="Q120" s="4">
        <v>2.8177578549387299</v>
      </c>
      <c r="R120" s="4">
        <v>1.0393249720771001</v>
      </c>
    </row>
    <row r="121" spans="1:18" ht="15" hidden="1">
      <c r="A121" s="1">
        <v>202405</v>
      </c>
      <c r="B121" s="53" t="s">
        <v>301</v>
      </c>
      <c r="C121" s="33" t="s">
        <v>17</v>
      </c>
      <c r="D121" s="33" t="s">
        <v>32</v>
      </c>
      <c r="E121" s="53" t="s">
        <v>302</v>
      </c>
      <c r="F121" s="1">
        <v>40.950000000000003</v>
      </c>
      <c r="G121" s="1">
        <v>0</v>
      </c>
      <c r="H121" s="1">
        <v>10</v>
      </c>
      <c r="I121" s="1">
        <v>6</v>
      </c>
      <c r="J121" s="1">
        <v>5</v>
      </c>
      <c r="K121" s="1">
        <v>5</v>
      </c>
      <c r="L121" s="4">
        <v>66.95</v>
      </c>
      <c r="M121" s="5">
        <v>125754.19</v>
      </c>
      <c r="N121" s="5">
        <v>0</v>
      </c>
      <c r="O121" s="4">
        <v>4.5092806483992699E-2</v>
      </c>
      <c r="P121" s="4">
        <v>9.7875011664833901E-3</v>
      </c>
      <c r="Q121" s="4">
        <v>3.0189633941033098</v>
      </c>
      <c r="R121" s="4">
        <v>0.65527320309606296</v>
      </c>
    </row>
    <row r="122" spans="1:18" ht="15" hidden="1">
      <c r="A122" s="1">
        <v>202405</v>
      </c>
      <c r="B122" s="53" t="s">
        <v>303</v>
      </c>
      <c r="C122" s="33" t="s">
        <v>17</v>
      </c>
      <c r="D122" s="33" t="s">
        <v>31</v>
      </c>
      <c r="E122" s="53" t="s">
        <v>304</v>
      </c>
      <c r="F122" s="1">
        <v>45</v>
      </c>
      <c r="G122" s="1">
        <v>10</v>
      </c>
      <c r="H122" s="1">
        <v>7.5</v>
      </c>
      <c r="I122" s="1">
        <v>6</v>
      </c>
      <c r="J122" s="1">
        <v>0</v>
      </c>
      <c r="K122" s="1">
        <v>5</v>
      </c>
      <c r="L122" s="4">
        <v>73.5</v>
      </c>
      <c r="M122" s="5">
        <v>181728.23</v>
      </c>
      <c r="N122" s="5">
        <v>19346.136738113601</v>
      </c>
      <c r="O122" s="4">
        <v>6.3387992401250898E-2</v>
      </c>
      <c r="P122" s="4">
        <v>1.9998324500601301E-2</v>
      </c>
      <c r="Q122" s="4">
        <v>4.6590174414919403</v>
      </c>
      <c r="R122" s="4">
        <v>1.4698768507941999</v>
      </c>
    </row>
    <row r="123" spans="1:18" ht="15" hidden="1">
      <c r="A123" s="1">
        <v>202405</v>
      </c>
      <c r="B123" s="53" t="s">
        <v>305</v>
      </c>
      <c r="C123" s="33" t="s">
        <v>17</v>
      </c>
      <c r="D123" s="33" t="s">
        <v>36</v>
      </c>
      <c r="E123" s="53" t="s">
        <v>306</v>
      </c>
      <c r="F123" s="1">
        <v>45</v>
      </c>
      <c r="G123" s="1">
        <v>15</v>
      </c>
      <c r="H123" s="1">
        <v>7.5</v>
      </c>
      <c r="I123" s="1">
        <v>6</v>
      </c>
      <c r="J123" s="1">
        <v>0</v>
      </c>
      <c r="K123" s="1">
        <v>5</v>
      </c>
      <c r="L123" s="4">
        <v>78.5</v>
      </c>
      <c r="M123" s="5">
        <v>205032.41</v>
      </c>
      <c r="N123" s="5">
        <v>36753.195998860298</v>
      </c>
      <c r="O123" s="4">
        <v>0.17061424255889099</v>
      </c>
      <c r="P123" s="4">
        <v>2.7079654142962199E-2</v>
      </c>
      <c r="Q123" s="4">
        <v>13.393218040872901</v>
      </c>
      <c r="R123" s="4">
        <v>2.12575285022253</v>
      </c>
    </row>
    <row r="124" spans="1:18" ht="15" hidden="1">
      <c r="A124" s="1">
        <v>202405</v>
      </c>
      <c r="B124" s="53" t="s">
        <v>307</v>
      </c>
      <c r="C124" s="33" t="s">
        <v>19</v>
      </c>
      <c r="D124" s="33" t="s">
        <v>27</v>
      </c>
      <c r="E124" s="53" t="s">
        <v>308</v>
      </c>
      <c r="F124" s="1">
        <v>45</v>
      </c>
      <c r="G124" s="1">
        <v>5</v>
      </c>
      <c r="H124" s="1">
        <v>10</v>
      </c>
      <c r="I124" s="1">
        <v>4</v>
      </c>
      <c r="J124" s="1">
        <v>0</v>
      </c>
      <c r="K124" s="1">
        <v>5</v>
      </c>
      <c r="L124" s="4">
        <v>69</v>
      </c>
      <c r="M124" s="5">
        <v>63947.34</v>
      </c>
      <c r="N124" s="5">
        <v>4726.5735008418696</v>
      </c>
      <c r="O124" s="4">
        <v>3.203397482117E-2</v>
      </c>
      <c r="P124" s="4">
        <v>7.1971508439894697E-3</v>
      </c>
      <c r="Q124" s="4">
        <v>2.2103442626607301</v>
      </c>
      <c r="R124" s="4">
        <v>0.49660340823527299</v>
      </c>
    </row>
    <row r="125" spans="1:18" ht="15" hidden="1">
      <c r="A125" s="1">
        <v>202405</v>
      </c>
      <c r="B125" s="53" t="s">
        <v>309</v>
      </c>
      <c r="C125" s="33" t="s">
        <v>19</v>
      </c>
      <c r="D125" s="33" t="s">
        <v>27</v>
      </c>
      <c r="E125" s="53" t="s">
        <v>310</v>
      </c>
      <c r="F125" s="1">
        <v>45</v>
      </c>
      <c r="G125" s="1">
        <v>0</v>
      </c>
      <c r="H125" s="1">
        <v>5</v>
      </c>
      <c r="I125" s="1">
        <v>7</v>
      </c>
      <c r="J125" s="1">
        <v>2.5</v>
      </c>
      <c r="K125" s="1">
        <v>5</v>
      </c>
      <c r="L125" s="4">
        <v>64.5</v>
      </c>
      <c r="M125" s="5">
        <v>189188.44</v>
      </c>
      <c r="N125" s="5">
        <v>0</v>
      </c>
      <c r="O125" s="4">
        <v>7.5246801606714001E-2</v>
      </c>
      <c r="P125" s="4">
        <v>1.6401733057224699E-2</v>
      </c>
      <c r="Q125" s="4">
        <v>4.8534187036330501</v>
      </c>
      <c r="R125" s="4">
        <v>1.05791178219099</v>
      </c>
    </row>
    <row r="126" spans="1:18" ht="15" hidden="1">
      <c r="A126" s="1">
        <v>202405</v>
      </c>
      <c r="B126" s="53" t="s">
        <v>311</v>
      </c>
      <c r="C126" s="33" t="s">
        <v>19</v>
      </c>
      <c r="D126" s="33" t="s">
        <v>24</v>
      </c>
      <c r="E126" s="53" t="s">
        <v>312</v>
      </c>
      <c r="F126" s="1">
        <v>45</v>
      </c>
      <c r="G126" s="1">
        <v>15</v>
      </c>
      <c r="H126" s="1">
        <v>10</v>
      </c>
      <c r="I126" s="1">
        <v>6</v>
      </c>
      <c r="J126" s="1">
        <v>0</v>
      </c>
      <c r="K126" s="1">
        <v>5</v>
      </c>
      <c r="L126" s="4">
        <v>81</v>
      </c>
      <c r="M126" s="5">
        <v>193317.04</v>
      </c>
      <c r="N126" s="5">
        <v>30275.528357515701</v>
      </c>
      <c r="O126" s="4">
        <v>9.3209188587772607E-2</v>
      </c>
      <c r="P126" s="4">
        <v>2.7349189868757499E-2</v>
      </c>
      <c r="Q126" s="4">
        <v>7.5499442756095796</v>
      </c>
      <c r="R126" s="4">
        <v>2.21528437936936</v>
      </c>
    </row>
    <row r="127" spans="1:18" ht="15" hidden="1">
      <c r="A127" s="1">
        <v>202405</v>
      </c>
      <c r="B127" s="53" t="s">
        <v>313</v>
      </c>
      <c r="C127" s="33" t="s">
        <v>16</v>
      </c>
      <c r="D127" s="33" t="s">
        <v>23</v>
      </c>
      <c r="E127" s="53" t="s">
        <v>314</v>
      </c>
      <c r="F127" s="1">
        <v>45</v>
      </c>
      <c r="G127" s="1">
        <v>20</v>
      </c>
      <c r="H127" s="1">
        <v>10</v>
      </c>
      <c r="I127" s="1">
        <v>10</v>
      </c>
      <c r="J127" s="1">
        <v>0</v>
      </c>
      <c r="K127" s="1">
        <v>5</v>
      </c>
      <c r="L127" s="4">
        <v>90</v>
      </c>
      <c r="M127" s="5">
        <v>221180.7</v>
      </c>
      <c r="N127" s="5">
        <v>45861.355682386202</v>
      </c>
      <c r="O127" s="4">
        <v>0.12969128330598201</v>
      </c>
      <c r="P127" s="4">
        <v>5.0672632859530699E-2</v>
      </c>
      <c r="Q127" s="4">
        <v>11.672215497538399</v>
      </c>
      <c r="R127" s="4">
        <v>4.5605369573577601</v>
      </c>
    </row>
    <row r="128" spans="1:18" ht="15" hidden="1">
      <c r="A128" s="1">
        <v>202405</v>
      </c>
      <c r="B128" s="53" t="s">
        <v>315</v>
      </c>
      <c r="C128" s="33" t="s">
        <v>18</v>
      </c>
      <c r="D128" s="33" t="s">
        <v>29</v>
      </c>
      <c r="E128" s="53" t="s">
        <v>316</v>
      </c>
      <c r="F128" s="1">
        <v>45</v>
      </c>
      <c r="G128" s="1">
        <v>2.5</v>
      </c>
      <c r="H128" s="1">
        <v>5</v>
      </c>
      <c r="I128" s="1">
        <v>7</v>
      </c>
      <c r="J128" s="1">
        <v>0</v>
      </c>
      <c r="K128" s="1">
        <v>5</v>
      </c>
      <c r="L128" s="4">
        <v>64.5</v>
      </c>
      <c r="M128" s="5">
        <v>203959.45</v>
      </c>
      <c r="N128" s="5">
        <v>8485.1396078608996</v>
      </c>
      <c r="O128" s="4">
        <v>0.100079692576931</v>
      </c>
      <c r="P128" s="4">
        <v>2.29204574061515E-2</v>
      </c>
      <c r="Q128" s="4">
        <v>6.45514017121205</v>
      </c>
      <c r="R128" s="4">
        <v>1.47836950269677</v>
      </c>
    </row>
    <row r="129" spans="1:18" ht="15" hidden="1">
      <c r="A129" s="1">
        <v>202405</v>
      </c>
      <c r="B129" s="53" t="s">
        <v>317</v>
      </c>
      <c r="C129" s="33" t="s">
        <v>17</v>
      </c>
      <c r="D129" s="33" t="s">
        <v>33</v>
      </c>
      <c r="E129" s="53" t="s">
        <v>318</v>
      </c>
      <c r="F129" s="1">
        <v>45</v>
      </c>
      <c r="G129" s="1">
        <v>5</v>
      </c>
      <c r="H129" s="1">
        <v>5</v>
      </c>
      <c r="I129" s="1">
        <v>10</v>
      </c>
      <c r="J129" s="1">
        <v>0</v>
      </c>
      <c r="K129" s="1">
        <v>5</v>
      </c>
      <c r="L129" s="4">
        <v>70</v>
      </c>
      <c r="M129" s="5">
        <v>102068.04</v>
      </c>
      <c r="N129" s="5">
        <v>6455.2005736744004</v>
      </c>
      <c r="O129" s="4">
        <v>9.7363682112677E-2</v>
      </c>
      <c r="P129" s="4">
        <v>9.8974084494347705E-3</v>
      </c>
      <c r="Q129" s="4">
        <v>6.8154577478873897</v>
      </c>
      <c r="R129" s="4">
        <v>0.69281859146043401</v>
      </c>
    </row>
    <row r="130" spans="1:18" ht="15" hidden="1">
      <c r="A130" s="1">
        <v>202405</v>
      </c>
      <c r="B130" s="53" t="s">
        <v>319</v>
      </c>
      <c r="C130" s="33" t="s">
        <v>18</v>
      </c>
      <c r="D130" s="33" t="s">
        <v>35</v>
      </c>
      <c r="E130" s="53" t="s">
        <v>320</v>
      </c>
      <c r="F130" s="1">
        <v>0</v>
      </c>
      <c r="G130" s="1">
        <v>5</v>
      </c>
      <c r="H130" s="1">
        <v>7.5</v>
      </c>
      <c r="I130" s="1">
        <v>6</v>
      </c>
      <c r="J130" s="1">
        <v>7.5</v>
      </c>
      <c r="K130" s="1">
        <v>5</v>
      </c>
      <c r="L130" s="4">
        <v>31</v>
      </c>
      <c r="M130" s="5">
        <v>149517.26</v>
      </c>
      <c r="N130" s="5">
        <v>10084.8449631984</v>
      </c>
      <c r="O130" s="4">
        <v>4.8181801526096697E-2</v>
      </c>
      <c r="P130" s="4">
        <v>1.8058426347649099E-2</v>
      </c>
      <c r="Q130" s="4">
        <v>1.4936358473089999</v>
      </c>
      <c r="R130" s="4">
        <v>0.55981121677712198</v>
      </c>
    </row>
    <row r="131" spans="1:18" ht="15" hidden="1">
      <c r="A131" s="1">
        <v>202405</v>
      </c>
      <c r="B131" s="53" t="s">
        <v>321</v>
      </c>
      <c r="C131" s="33" t="s">
        <v>16</v>
      </c>
      <c r="D131" s="33" t="s">
        <v>22</v>
      </c>
      <c r="E131" s="53" t="s">
        <v>322</v>
      </c>
      <c r="F131" s="1">
        <v>45</v>
      </c>
      <c r="G131" s="1">
        <v>15</v>
      </c>
      <c r="H131" s="1">
        <v>10</v>
      </c>
      <c r="I131" s="1">
        <v>6</v>
      </c>
      <c r="J131" s="1">
        <v>2.5</v>
      </c>
      <c r="K131" s="1">
        <v>5</v>
      </c>
      <c r="L131" s="4">
        <v>83.5</v>
      </c>
      <c r="M131" s="5">
        <v>216036.79</v>
      </c>
      <c r="N131" s="5">
        <v>36690.410152731602</v>
      </c>
      <c r="O131" s="4">
        <v>0.23047848366127399</v>
      </c>
      <c r="P131" s="4">
        <v>4.6303481083567598E-2</v>
      </c>
      <c r="Q131" s="4">
        <v>19.2449533857164</v>
      </c>
      <c r="R131" s="4">
        <v>3.8663406704778902</v>
      </c>
    </row>
    <row r="132" spans="1:18" ht="15" hidden="1">
      <c r="A132" s="1">
        <v>202405</v>
      </c>
      <c r="B132" s="53" t="s">
        <v>323</v>
      </c>
      <c r="C132" s="33" t="s">
        <v>17</v>
      </c>
      <c r="D132" s="33" t="s">
        <v>30</v>
      </c>
      <c r="E132" s="53" t="s">
        <v>324</v>
      </c>
      <c r="F132" s="1">
        <v>37.35</v>
      </c>
      <c r="G132" s="1">
        <v>15</v>
      </c>
      <c r="H132" s="1">
        <v>5</v>
      </c>
      <c r="I132" s="1">
        <v>3</v>
      </c>
      <c r="J132" s="1">
        <v>5</v>
      </c>
      <c r="K132" s="1">
        <v>5</v>
      </c>
      <c r="L132" s="4">
        <v>70.349999999999994</v>
      </c>
      <c r="M132" s="5">
        <v>153460.04</v>
      </c>
      <c r="N132" s="5">
        <v>24445.473466602401</v>
      </c>
      <c r="O132" s="4">
        <v>0.10498261482556299</v>
      </c>
      <c r="P132" s="4">
        <v>1.93413113188169E-2</v>
      </c>
      <c r="Q132" s="4">
        <v>7.3855269529783598</v>
      </c>
      <c r="R132" s="4">
        <v>1.3606612512787699</v>
      </c>
    </row>
    <row r="133" spans="1:18" ht="15" hidden="1">
      <c r="A133" s="1">
        <v>202405</v>
      </c>
      <c r="B133" s="53" t="s">
        <v>325</v>
      </c>
      <c r="C133" s="33" t="s">
        <v>18</v>
      </c>
      <c r="D133" s="33" t="s">
        <v>26</v>
      </c>
      <c r="E133" s="53" t="s">
        <v>326</v>
      </c>
      <c r="F133" s="1">
        <v>45</v>
      </c>
      <c r="G133" s="1">
        <v>10</v>
      </c>
      <c r="H133" s="1">
        <v>10</v>
      </c>
      <c r="I133" s="1">
        <v>3</v>
      </c>
      <c r="J133" s="1">
        <v>5</v>
      </c>
      <c r="K133" s="1">
        <v>5</v>
      </c>
      <c r="L133" s="4">
        <v>78</v>
      </c>
      <c r="M133" s="5">
        <v>159761.62</v>
      </c>
      <c r="N133" s="5">
        <v>16583.248861657099</v>
      </c>
      <c r="O133" s="4">
        <v>8.4523579755678604E-2</v>
      </c>
      <c r="P133" s="4">
        <v>2.1183207560707799E-2</v>
      </c>
      <c r="Q133" s="4">
        <v>6.5928392209429303</v>
      </c>
      <c r="R133" s="4">
        <v>1.65229018973521</v>
      </c>
    </row>
    <row r="134" spans="1:18" ht="15" hidden="1">
      <c r="A134" s="1">
        <v>202405</v>
      </c>
      <c r="B134" s="53" t="s">
        <v>327</v>
      </c>
      <c r="C134" s="33" t="s">
        <v>19</v>
      </c>
      <c r="D134" s="33" t="s">
        <v>27</v>
      </c>
      <c r="E134" s="53" t="s">
        <v>328</v>
      </c>
      <c r="F134" s="1">
        <v>39.15</v>
      </c>
      <c r="G134" s="1">
        <v>15</v>
      </c>
      <c r="H134" s="1">
        <v>7.5</v>
      </c>
      <c r="I134" s="1">
        <v>6</v>
      </c>
      <c r="J134" s="1">
        <v>2.5</v>
      </c>
      <c r="K134" s="1">
        <v>5</v>
      </c>
      <c r="L134" s="4">
        <v>75.150000000000006</v>
      </c>
      <c r="M134" s="5">
        <v>188842.55</v>
      </c>
      <c r="N134" s="5">
        <v>34208.588349721103</v>
      </c>
      <c r="O134" s="4">
        <v>0.122876028107896</v>
      </c>
      <c r="P134" s="4">
        <v>2.8336946570490702E-2</v>
      </c>
      <c r="Q134" s="4">
        <v>9.2341335123083805</v>
      </c>
      <c r="R134" s="4">
        <v>2.1295215347723802</v>
      </c>
    </row>
    <row r="135" spans="1:18" ht="15" hidden="1">
      <c r="A135" s="1">
        <v>202405</v>
      </c>
      <c r="B135" s="53" t="s">
        <v>329</v>
      </c>
      <c r="C135" s="33" t="s">
        <v>18</v>
      </c>
      <c r="D135" s="33" t="s">
        <v>35</v>
      </c>
      <c r="E135" s="53" t="s">
        <v>330</v>
      </c>
      <c r="F135" s="1">
        <v>42.3</v>
      </c>
      <c r="G135" s="1">
        <v>0</v>
      </c>
      <c r="H135" s="1">
        <v>10</v>
      </c>
      <c r="I135" s="1">
        <v>4</v>
      </c>
      <c r="J135" s="1">
        <v>2.5</v>
      </c>
      <c r="K135" s="1">
        <v>5</v>
      </c>
      <c r="L135" s="4">
        <v>63.8</v>
      </c>
      <c r="M135" s="5">
        <v>30774.94</v>
      </c>
      <c r="N135" s="5">
        <v>0</v>
      </c>
      <c r="O135" s="4">
        <v>8.3221905709445296E-3</v>
      </c>
      <c r="P135" s="4">
        <v>3.04229758105427E-3</v>
      </c>
      <c r="Q135" s="4">
        <v>0.53095575842626097</v>
      </c>
      <c r="R135" s="4">
        <v>0.19409858567126201</v>
      </c>
    </row>
    <row r="136" spans="1:18" ht="15" hidden="1">
      <c r="A136" s="1">
        <v>202405</v>
      </c>
      <c r="B136" s="53" t="s">
        <v>331</v>
      </c>
      <c r="C136" s="33" t="s">
        <v>17</v>
      </c>
      <c r="D136" s="33" t="s">
        <v>31</v>
      </c>
      <c r="E136" s="53" t="s">
        <v>332</v>
      </c>
      <c r="F136" s="1">
        <v>37.799999999999997</v>
      </c>
      <c r="G136" s="1">
        <v>10</v>
      </c>
      <c r="H136" s="1">
        <v>10</v>
      </c>
      <c r="I136" s="1">
        <v>6</v>
      </c>
      <c r="J136" s="1">
        <v>0</v>
      </c>
      <c r="K136" s="1">
        <v>5</v>
      </c>
      <c r="L136" s="4">
        <v>68.8</v>
      </c>
      <c r="M136" s="5">
        <v>159643.63</v>
      </c>
      <c r="N136" s="5">
        <v>23030.686087967999</v>
      </c>
      <c r="O136" s="4">
        <v>6.15884348988055E-2</v>
      </c>
      <c r="P136" s="4">
        <v>1.9394453467825801E-2</v>
      </c>
      <c r="Q136" s="4">
        <v>4.2372843210378202</v>
      </c>
      <c r="R136" s="4">
        <v>1.3343383985864199</v>
      </c>
    </row>
    <row r="137" spans="1:18" ht="15" hidden="1">
      <c r="A137" s="1">
        <v>202405</v>
      </c>
      <c r="B137" s="53" t="s">
        <v>333</v>
      </c>
      <c r="C137" s="33" t="s">
        <v>19</v>
      </c>
      <c r="D137" s="33" t="s">
        <v>24</v>
      </c>
      <c r="E137" s="53" t="s">
        <v>334</v>
      </c>
      <c r="F137" s="1">
        <v>45</v>
      </c>
      <c r="G137" s="1">
        <v>10</v>
      </c>
      <c r="H137" s="1">
        <v>10</v>
      </c>
      <c r="I137" s="1">
        <v>6</v>
      </c>
      <c r="J137" s="1">
        <v>0</v>
      </c>
      <c r="K137" s="1">
        <v>5</v>
      </c>
      <c r="L137" s="4">
        <v>76</v>
      </c>
      <c r="M137" s="5">
        <v>194817.09</v>
      </c>
      <c r="N137" s="5">
        <v>20981.525581547401</v>
      </c>
      <c r="O137" s="4">
        <v>8.5784710526535399E-2</v>
      </c>
      <c r="P137" s="4">
        <v>2.4228456678826001E-2</v>
      </c>
      <c r="Q137" s="4">
        <v>6.5196380000166902</v>
      </c>
      <c r="R137" s="4">
        <v>1.8413627075907799</v>
      </c>
    </row>
    <row r="138" spans="1:18" ht="15" hidden="1">
      <c r="A138" s="1">
        <v>202405</v>
      </c>
      <c r="B138" s="53" t="s">
        <v>335</v>
      </c>
      <c r="C138" s="33" t="s">
        <v>18</v>
      </c>
      <c r="D138" s="33" t="s">
        <v>29</v>
      </c>
      <c r="E138" s="53" t="s">
        <v>336</v>
      </c>
      <c r="F138" s="1">
        <v>44.55</v>
      </c>
      <c r="G138" s="1">
        <v>2.5</v>
      </c>
      <c r="H138" s="1">
        <v>2.5</v>
      </c>
      <c r="I138" s="1">
        <v>7</v>
      </c>
      <c r="J138" s="1">
        <v>0</v>
      </c>
      <c r="K138" s="1">
        <v>5</v>
      </c>
      <c r="L138" s="4">
        <v>61.55</v>
      </c>
      <c r="M138" s="5">
        <v>170926.92</v>
      </c>
      <c r="N138" s="5">
        <v>5522.9975405513997</v>
      </c>
      <c r="O138" s="4">
        <v>8.1531531005271399E-2</v>
      </c>
      <c r="P138" s="4">
        <v>1.8692250070067199E-2</v>
      </c>
      <c r="Q138" s="4">
        <v>5.0182657333744496</v>
      </c>
      <c r="R138" s="4">
        <v>1.15050799181264</v>
      </c>
    </row>
    <row r="139" spans="1:18" ht="15" hidden="1">
      <c r="A139" s="1">
        <v>202405</v>
      </c>
      <c r="B139" s="53" t="s">
        <v>337</v>
      </c>
      <c r="C139" s="33" t="s">
        <v>18</v>
      </c>
      <c r="D139" s="33" t="s">
        <v>35</v>
      </c>
      <c r="E139" s="53" t="s">
        <v>338</v>
      </c>
      <c r="F139" s="1">
        <v>41.85</v>
      </c>
      <c r="G139" s="1">
        <v>15</v>
      </c>
      <c r="H139" s="1">
        <v>7.5</v>
      </c>
      <c r="I139" s="1">
        <v>6</v>
      </c>
      <c r="J139" s="1">
        <v>2.5</v>
      </c>
      <c r="K139" s="1">
        <v>5</v>
      </c>
      <c r="L139" s="4">
        <v>77.849999999999994</v>
      </c>
      <c r="M139" s="5">
        <v>345982.29</v>
      </c>
      <c r="N139" s="5">
        <v>60871.2604851789</v>
      </c>
      <c r="O139" s="4">
        <v>0.14033434210451901</v>
      </c>
      <c r="P139" s="4">
        <v>5.3986449169851701E-2</v>
      </c>
      <c r="Q139" s="4">
        <v>10.9250285328368</v>
      </c>
      <c r="R139" s="4">
        <v>4.2028450678729499</v>
      </c>
    </row>
    <row r="140" spans="1:18" ht="15" hidden="1">
      <c r="A140" s="1">
        <v>202405</v>
      </c>
      <c r="B140" s="53" t="s">
        <v>339</v>
      </c>
      <c r="C140" s="33" t="s">
        <v>18</v>
      </c>
      <c r="D140" s="33" t="s">
        <v>29</v>
      </c>
      <c r="E140" s="53" t="s">
        <v>340</v>
      </c>
      <c r="F140" s="1">
        <v>45</v>
      </c>
      <c r="G140" s="1">
        <v>10</v>
      </c>
      <c r="H140" s="1">
        <v>7.5</v>
      </c>
      <c r="I140" s="1">
        <v>10</v>
      </c>
      <c r="J140" s="1">
        <v>0</v>
      </c>
      <c r="K140" s="1">
        <v>5</v>
      </c>
      <c r="L140" s="4">
        <v>77.5</v>
      </c>
      <c r="M140" s="5">
        <v>205928.41</v>
      </c>
      <c r="N140" s="5">
        <v>26612.390708653598</v>
      </c>
      <c r="O140" s="4">
        <v>0.12763358106777201</v>
      </c>
      <c r="P140" s="4">
        <v>2.9006681686242999E-2</v>
      </c>
      <c r="Q140" s="4">
        <v>9.89160253275233</v>
      </c>
      <c r="R140" s="4">
        <v>2.2480178306838301</v>
      </c>
    </row>
    <row r="141" spans="1:18" ht="15" hidden="1">
      <c r="A141" s="1">
        <v>202405</v>
      </c>
      <c r="B141" s="53" t="s">
        <v>341</v>
      </c>
      <c r="C141" s="33" t="s">
        <v>17</v>
      </c>
      <c r="D141" s="33" t="s">
        <v>31</v>
      </c>
      <c r="E141" s="53" t="s">
        <v>342</v>
      </c>
      <c r="F141" s="1">
        <v>38.700000000000003</v>
      </c>
      <c r="G141" s="1">
        <v>2.5</v>
      </c>
      <c r="H141" s="1">
        <v>10</v>
      </c>
      <c r="I141" s="1">
        <v>0</v>
      </c>
      <c r="J141" s="1">
        <v>2.5</v>
      </c>
      <c r="K141" s="1">
        <v>5</v>
      </c>
      <c r="L141" s="4">
        <v>58.7</v>
      </c>
      <c r="M141" s="5">
        <v>179512.26</v>
      </c>
      <c r="N141" s="5">
        <v>8045.9883455754798</v>
      </c>
      <c r="O141" s="4">
        <v>5.1792601045588402E-2</v>
      </c>
      <c r="P141" s="4">
        <v>1.6406313238152101E-2</v>
      </c>
      <c r="Q141" s="4">
        <v>3.04022568137604</v>
      </c>
      <c r="R141" s="4">
        <v>0.96305058707952795</v>
      </c>
    </row>
    <row r="142" spans="1:18" ht="15" hidden="1">
      <c r="A142" s="1">
        <v>202405</v>
      </c>
      <c r="B142" s="53" t="s">
        <v>343</v>
      </c>
      <c r="C142" s="33" t="s">
        <v>18</v>
      </c>
      <c r="D142" s="33" t="s">
        <v>26</v>
      </c>
      <c r="E142" s="53" t="s">
        <v>344</v>
      </c>
      <c r="F142" s="1">
        <v>45</v>
      </c>
      <c r="G142" s="1">
        <v>10</v>
      </c>
      <c r="H142" s="1">
        <v>7.5</v>
      </c>
      <c r="I142" s="1">
        <v>10</v>
      </c>
      <c r="J142" s="1">
        <v>2.5</v>
      </c>
      <c r="K142" s="1">
        <v>5</v>
      </c>
      <c r="L142" s="4">
        <v>80</v>
      </c>
      <c r="M142" s="5">
        <v>169203.33</v>
      </c>
      <c r="N142" s="5">
        <v>19409.756212704699</v>
      </c>
      <c r="O142" s="4">
        <v>9.1847073541744401E-2</v>
      </c>
      <c r="P142" s="4">
        <v>2.3035230087895299E-2</v>
      </c>
      <c r="Q142" s="4">
        <v>7.3477658833395498</v>
      </c>
      <c r="R142" s="4">
        <v>1.84281840703162</v>
      </c>
    </row>
    <row r="143" spans="1:18" ht="15" hidden="1">
      <c r="A143" s="1">
        <v>202405</v>
      </c>
      <c r="B143" s="53" t="s">
        <v>345</v>
      </c>
      <c r="C143" s="33" t="s">
        <v>18</v>
      </c>
      <c r="D143" s="33" t="s">
        <v>26</v>
      </c>
      <c r="E143" s="53" t="s">
        <v>346</v>
      </c>
      <c r="F143" s="1">
        <v>45</v>
      </c>
      <c r="G143" s="1">
        <v>10</v>
      </c>
      <c r="H143" s="1">
        <v>5</v>
      </c>
      <c r="I143" s="1">
        <v>10</v>
      </c>
      <c r="J143" s="1">
        <v>2.5</v>
      </c>
      <c r="K143" s="1">
        <v>5</v>
      </c>
      <c r="L143" s="4">
        <v>77.5</v>
      </c>
      <c r="M143" s="5">
        <v>202446.82</v>
      </c>
      <c r="N143" s="5">
        <v>26041.550932241698</v>
      </c>
      <c r="O143" s="4">
        <v>0.113446070677031</v>
      </c>
      <c r="P143" s="4">
        <v>2.84769745151831E-2</v>
      </c>
      <c r="Q143" s="4">
        <v>8.7920704774699008</v>
      </c>
      <c r="R143" s="4">
        <v>2.20696552492669</v>
      </c>
    </row>
    <row r="144" spans="1:18" ht="15" hidden="1">
      <c r="A144" s="1">
        <v>202405</v>
      </c>
      <c r="B144" s="53" t="s">
        <v>347</v>
      </c>
      <c r="C144" s="33" t="s">
        <v>16</v>
      </c>
      <c r="D144" s="33" t="s">
        <v>34</v>
      </c>
      <c r="E144" s="53" t="s">
        <v>348</v>
      </c>
      <c r="F144" s="1">
        <v>0</v>
      </c>
      <c r="G144" s="1">
        <v>0</v>
      </c>
      <c r="H144" s="1">
        <v>7.5</v>
      </c>
      <c r="I144" s="1">
        <v>4</v>
      </c>
      <c r="J144" s="1">
        <v>5</v>
      </c>
      <c r="K144" s="1">
        <v>5</v>
      </c>
      <c r="L144" s="4">
        <v>21.5</v>
      </c>
      <c r="M144" s="5">
        <v>130688.07</v>
      </c>
      <c r="N144" s="5">
        <v>0</v>
      </c>
      <c r="O144" s="4">
        <v>5.1107192678095902E-2</v>
      </c>
      <c r="P144" s="4">
        <v>1.9272308081344499E-2</v>
      </c>
      <c r="Q144" s="4">
        <v>1.0988046425790601</v>
      </c>
      <c r="R144" s="4">
        <v>0.41435462374890702</v>
      </c>
    </row>
    <row r="145" spans="1:18" ht="15" hidden="1">
      <c r="A145" s="1">
        <v>202405</v>
      </c>
      <c r="B145" s="53" t="s">
        <v>349</v>
      </c>
      <c r="C145" s="33" t="s">
        <v>16</v>
      </c>
      <c r="D145" s="33" t="s">
        <v>22</v>
      </c>
      <c r="E145" s="53" t="s">
        <v>350</v>
      </c>
      <c r="F145" s="1">
        <v>0</v>
      </c>
      <c r="G145" s="1">
        <v>2.5</v>
      </c>
      <c r="H145" s="1">
        <v>5</v>
      </c>
      <c r="I145" s="1">
        <v>3</v>
      </c>
      <c r="J145" s="1">
        <v>0</v>
      </c>
      <c r="K145" s="1">
        <v>5</v>
      </c>
      <c r="L145" s="4">
        <v>15.5</v>
      </c>
      <c r="M145" s="5">
        <v>122618.99</v>
      </c>
      <c r="N145" s="5">
        <v>719.89977835643401</v>
      </c>
      <c r="O145" s="4">
        <v>8.9845552547167598E-2</v>
      </c>
      <c r="P145" s="4">
        <v>1.83658006387654E-2</v>
      </c>
      <c r="Q145" s="4">
        <v>1.3926060644811</v>
      </c>
      <c r="R145" s="4">
        <v>0.28466990990086399</v>
      </c>
    </row>
    <row r="146" spans="1:18" ht="15" hidden="1">
      <c r="A146" s="1">
        <v>202405</v>
      </c>
      <c r="B146" s="53" t="s">
        <v>351</v>
      </c>
      <c r="C146" s="33" t="s">
        <v>16</v>
      </c>
      <c r="D146" s="33" t="s">
        <v>23</v>
      </c>
      <c r="E146" s="53" t="s">
        <v>352</v>
      </c>
      <c r="F146" s="1">
        <v>45</v>
      </c>
      <c r="G146" s="1">
        <v>20</v>
      </c>
      <c r="H146" s="1">
        <v>10</v>
      </c>
      <c r="I146" s="1">
        <v>7</v>
      </c>
      <c r="J146" s="1">
        <v>0</v>
      </c>
      <c r="K146" s="1">
        <v>5</v>
      </c>
      <c r="L146" s="4">
        <v>87</v>
      </c>
      <c r="M146" s="5">
        <v>217835.55</v>
      </c>
      <c r="N146" s="5">
        <v>46267.631466564802</v>
      </c>
      <c r="O146" s="4">
        <v>0.12897013265712401</v>
      </c>
      <c r="P146" s="4">
        <v>5.0339280547887902E-2</v>
      </c>
      <c r="Q146" s="4">
        <v>11.220401541169799</v>
      </c>
      <c r="R146" s="4">
        <v>4.37951740766625</v>
      </c>
    </row>
    <row r="147" spans="1:18" ht="15" hidden="1">
      <c r="A147" s="1">
        <v>202405</v>
      </c>
      <c r="B147" s="53" t="s">
        <v>353</v>
      </c>
      <c r="C147" s="33" t="s">
        <v>19</v>
      </c>
      <c r="D147" s="33" t="s">
        <v>25</v>
      </c>
      <c r="E147" s="53" t="s">
        <v>354</v>
      </c>
      <c r="F147" s="1">
        <v>36</v>
      </c>
      <c r="G147" s="1">
        <v>2.5</v>
      </c>
      <c r="H147" s="1">
        <v>10</v>
      </c>
      <c r="I147" s="1">
        <v>6</v>
      </c>
      <c r="J147" s="1">
        <v>0</v>
      </c>
      <c r="K147" s="1">
        <v>5</v>
      </c>
      <c r="L147" s="4">
        <v>59.5</v>
      </c>
      <c r="M147" s="5">
        <v>152860.49</v>
      </c>
      <c r="N147" s="5">
        <v>6269.6088211121996</v>
      </c>
      <c r="O147" s="4">
        <v>9.2622364168450794E-2</v>
      </c>
      <c r="P147" s="4">
        <v>1.54452060567554E-2</v>
      </c>
      <c r="Q147" s="4">
        <v>5.51103066802282</v>
      </c>
      <c r="R147" s="4">
        <v>0.91898976037694602</v>
      </c>
    </row>
    <row r="148" spans="1:18" ht="15" hidden="1">
      <c r="A148" s="1">
        <v>202405</v>
      </c>
      <c r="B148" s="53" t="s">
        <v>355</v>
      </c>
      <c r="C148" s="33" t="s">
        <v>19</v>
      </c>
      <c r="D148" s="33" t="s">
        <v>20</v>
      </c>
      <c r="E148" s="53" t="s">
        <v>356</v>
      </c>
      <c r="F148" s="1">
        <v>45</v>
      </c>
      <c r="G148" s="1">
        <v>10</v>
      </c>
      <c r="H148" s="1">
        <v>0</v>
      </c>
      <c r="I148" s="1">
        <v>3</v>
      </c>
      <c r="J148" s="1">
        <v>0</v>
      </c>
      <c r="K148" s="1">
        <v>5</v>
      </c>
      <c r="L148" s="4">
        <v>63</v>
      </c>
      <c r="M148" s="5">
        <v>171113.32</v>
      </c>
      <c r="N148" s="5">
        <v>21000.060551020299</v>
      </c>
      <c r="O148" s="4">
        <v>9.3662901164916296E-2</v>
      </c>
      <c r="P148" s="4">
        <v>2.21799361803857E-2</v>
      </c>
      <c r="Q148" s="4">
        <v>5.9007627733897303</v>
      </c>
      <c r="R148" s="4">
        <v>1.3973359793643001</v>
      </c>
    </row>
    <row r="149" spans="1:18" ht="15" hidden="1">
      <c r="A149" s="1">
        <v>202405</v>
      </c>
      <c r="B149" s="53" t="s">
        <v>357</v>
      </c>
      <c r="C149" s="33" t="s">
        <v>18</v>
      </c>
      <c r="D149" s="33" t="s">
        <v>29</v>
      </c>
      <c r="E149" s="53" t="s">
        <v>358</v>
      </c>
      <c r="F149" s="1">
        <v>0</v>
      </c>
      <c r="G149" s="1">
        <v>0</v>
      </c>
      <c r="H149" s="1">
        <v>0</v>
      </c>
      <c r="I149" s="1">
        <v>10</v>
      </c>
      <c r="J149" s="1">
        <v>0</v>
      </c>
      <c r="K149" s="1">
        <v>5</v>
      </c>
      <c r="L149" s="4">
        <v>15</v>
      </c>
      <c r="M149" s="5">
        <v>99515.839999999997</v>
      </c>
      <c r="N149" s="5">
        <v>0</v>
      </c>
      <c r="O149" s="4">
        <v>4.2730939407977397E-2</v>
      </c>
      <c r="P149" s="4">
        <v>9.8377705791980099E-3</v>
      </c>
      <c r="Q149" s="4">
        <v>0.64096409111966102</v>
      </c>
      <c r="R149" s="4">
        <v>0.14756655868797</v>
      </c>
    </row>
    <row r="150" spans="1:18" ht="15" hidden="1">
      <c r="A150" s="1">
        <v>202405</v>
      </c>
      <c r="B150" s="53" t="s">
        <v>359</v>
      </c>
      <c r="C150" s="33" t="s">
        <v>18</v>
      </c>
      <c r="D150" s="33" t="s">
        <v>35</v>
      </c>
      <c r="E150" s="53" t="s">
        <v>360</v>
      </c>
      <c r="F150" s="1">
        <v>0</v>
      </c>
      <c r="G150" s="1">
        <v>0</v>
      </c>
      <c r="H150" s="1">
        <v>7.5</v>
      </c>
      <c r="I150" s="1">
        <v>7</v>
      </c>
      <c r="J150" s="1">
        <v>0</v>
      </c>
      <c r="K150" s="1">
        <v>5</v>
      </c>
      <c r="L150" s="4">
        <v>19.5</v>
      </c>
      <c r="M150" s="5">
        <v>107310.77</v>
      </c>
      <c r="N150" s="5">
        <v>0</v>
      </c>
      <c r="O150" s="4">
        <v>2.90190875515857E-2</v>
      </c>
      <c r="P150" s="4">
        <v>1.0608348740633501E-2</v>
      </c>
      <c r="Q150" s="4">
        <v>0.56587220725592102</v>
      </c>
      <c r="R150" s="4">
        <v>0.206862800442353</v>
      </c>
    </row>
    <row r="151" spans="1:18" ht="15" hidden="1">
      <c r="A151" s="1">
        <v>202405</v>
      </c>
      <c r="B151" s="53" t="s">
        <v>361</v>
      </c>
      <c r="C151" s="33" t="s">
        <v>18</v>
      </c>
      <c r="D151" s="33" t="s">
        <v>35</v>
      </c>
      <c r="E151" s="53" t="s">
        <v>362</v>
      </c>
      <c r="F151" s="1">
        <v>0</v>
      </c>
      <c r="G151" s="1">
        <v>2.5</v>
      </c>
      <c r="H151" s="1">
        <v>7.5</v>
      </c>
      <c r="I151" s="1">
        <v>7</v>
      </c>
      <c r="J151" s="1">
        <v>0</v>
      </c>
      <c r="K151" s="1">
        <v>5</v>
      </c>
      <c r="L151" s="4">
        <v>22</v>
      </c>
      <c r="M151" s="5">
        <v>152605.19</v>
      </c>
      <c r="N151" s="5">
        <v>5160.3220539649101</v>
      </c>
      <c r="O151" s="4">
        <v>4.5232840681395103E-2</v>
      </c>
      <c r="P151" s="4">
        <v>1.6763157103743199E-2</v>
      </c>
      <c r="Q151" s="4">
        <v>0.99512249499069205</v>
      </c>
      <c r="R151" s="4">
        <v>0.36878945628234999</v>
      </c>
    </row>
    <row r="152" spans="1:18" ht="15" hidden="1">
      <c r="A152" s="1">
        <v>202405</v>
      </c>
      <c r="B152" s="53" t="s">
        <v>363</v>
      </c>
      <c r="C152" s="33" t="s">
        <v>18</v>
      </c>
      <c r="D152" s="33" t="s">
        <v>37</v>
      </c>
      <c r="E152" s="53" t="s">
        <v>364</v>
      </c>
      <c r="F152" s="1">
        <v>0</v>
      </c>
      <c r="G152" s="1">
        <v>2.5</v>
      </c>
      <c r="H152" s="1">
        <v>7.5</v>
      </c>
      <c r="I152" s="1">
        <v>10</v>
      </c>
      <c r="J152" s="1">
        <v>5</v>
      </c>
      <c r="K152" s="1">
        <v>5</v>
      </c>
      <c r="L152" s="4">
        <v>30</v>
      </c>
      <c r="M152" s="5">
        <v>123082.25</v>
      </c>
      <c r="N152" s="5">
        <v>4791.8633810725996</v>
      </c>
      <c r="O152" s="4">
        <v>9.3810319452017399E-2</v>
      </c>
      <c r="P152" s="4">
        <v>1.37248740341675E-2</v>
      </c>
      <c r="Q152" s="4">
        <v>2.8143095835605201</v>
      </c>
      <c r="R152" s="4">
        <v>0.41174622102502501</v>
      </c>
    </row>
    <row r="153" spans="1:18" ht="15" hidden="1">
      <c r="A153" s="1">
        <v>202405</v>
      </c>
      <c r="B153" s="53" t="s">
        <v>365</v>
      </c>
      <c r="C153" s="33" t="s">
        <v>18</v>
      </c>
      <c r="D153" s="33" t="s">
        <v>37</v>
      </c>
      <c r="E153" s="53" t="s">
        <v>366</v>
      </c>
      <c r="F153" s="1">
        <v>0</v>
      </c>
      <c r="G153" s="1">
        <v>20</v>
      </c>
      <c r="H153" s="1">
        <v>7.5</v>
      </c>
      <c r="I153" s="1">
        <v>7</v>
      </c>
      <c r="J153" s="1">
        <v>5</v>
      </c>
      <c r="K153" s="1">
        <v>5</v>
      </c>
      <c r="L153" s="4">
        <v>44.5</v>
      </c>
      <c r="M153" s="5">
        <v>243390.88</v>
      </c>
      <c r="N153" s="5">
        <v>52573.2267776468</v>
      </c>
      <c r="O153" s="4">
        <v>0.32744885662960999</v>
      </c>
      <c r="P153" s="4">
        <v>4.1147675759407802E-2</v>
      </c>
      <c r="Q153" s="4">
        <v>14.5714741200176</v>
      </c>
      <c r="R153" s="4">
        <v>1.8310715712936501</v>
      </c>
    </row>
    <row r="154" spans="1:18" ht="15" hidden="1">
      <c r="A154" s="1">
        <v>202405</v>
      </c>
      <c r="B154" s="53" t="s">
        <v>367</v>
      </c>
      <c r="C154" s="33" t="s">
        <v>18</v>
      </c>
      <c r="D154" s="33" t="s">
        <v>35</v>
      </c>
      <c r="E154" s="53" t="s">
        <v>368</v>
      </c>
      <c r="F154" s="1">
        <v>37.35</v>
      </c>
      <c r="G154" s="1">
        <v>15</v>
      </c>
      <c r="H154" s="1">
        <v>7.5</v>
      </c>
      <c r="I154" s="1">
        <v>7</v>
      </c>
      <c r="J154" s="1">
        <v>0</v>
      </c>
      <c r="K154" s="1">
        <v>5</v>
      </c>
      <c r="L154" s="4">
        <v>71.849999999999994</v>
      </c>
      <c r="M154" s="5">
        <v>184396.96</v>
      </c>
      <c r="N154" s="5">
        <v>31303.4067606067</v>
      </c>
      <c r="O154" s="4">
        <v>7.3918342375414198E-2</v>
      </c>
      <c r="P154" s="4">
        <v>2.8402799648786201E-2</v>
      </c>
      <c r="Q154" s="4">
        <v>5.3110328996735099</v>
      </c>
      <c r="R154" s="4">
        <v>2.0407411547652901</v>
      </c>
    </row>
    <row r="155" spans="1:18" ht="15" hidden="1">
      <c r="A155" s="1">
        <v>202405</v>
      </c>
      <c r="B155" s="53" t="s">
        <v>75</v>
      </c>
      <c r="C155" s="33" t="s">
        <v>19</v>
      </c>
      <c r="D155" s="33" t="s">
        <v>25</v>
      </c>
      <c r="E155" s="53" t="s">
        <v>76</v>
      </c>
      <c r="F155" s="1">
        <v>39.15</v>
      </c>
      <c r="G155" s="1">
        <v>5</v>
      </c>
      <c r="H155" s="1">
        <v>10</v>
      </c>
      <c r="I155" s="1">
        <v>10</v>
      </c>
      <c r="J155" s="1">
        <v>0</v>
      </c>
      <c r="K155" s="1">
        <v>5</v>
      </c>
      <c r="L155" s="4">
        <v>69.150000000000006</v>
      </c>
      <c r="M155" s="5">
        <v>156072.89000000001</v>
      </c>
      <c r="N155" s="5">
        <v>10284.1519929364</v>
      </c>
      <c r="O155" s="4">
        <v>0.111506119544966</v>
      </c>
      <c r="P155" s="4">
        <v>1.7127879883905898E-2</v>
      </c>
      <c r="Q155" s="4">
        <v>7.7106481665344004</v>
      </c>
      <c r="R155" s="4">
        <v>1.18439289397209</v>
      </c>
    </row>
    <row r="156" spans="1:18" ht="15" hidden="1">
      <c r="A156" s="1">
        <v>202405</v>
      </c>
      <c r="B156" s="53" t="s">
        <v>369</v>
      </c>
      <c r="C156" s="33" t="s">
        <v>17</v>
      </c>
      <c r="D156" s="33" t="s">
        <v>30</v>
      </c>
      <c r="E156" s="53" t="s">
        <v>370</v>
      </c>
      <c r="F156" s="1">
        <v>43.2</v>
      </c>
      <c r="G156" s="1">
        <v>20</v>
      </c>
      <c r="H156" s="1">
        <v>5</v>
      </c>
      <c r="I156" s="1">
        <v>10</v>
      </c>
      <c r="J156" s="1">
        <v>0</v>
      </c>
      <c r="K156" s="1">
        <v>5</v>
      </c>
      <c r="L156" s="4">
        <v>83.2</v>
      </c>
      <c r="M156" s="5">
        <v>159831.69</v>
      </c>
      <c r="N156" s="5">
        <v>38703.141529696702</v>
      </c>
      <c r="O156" s="4">
        <v>0.12321602402416899</v>
      </c>
      <c r="P156" s="4">
        <v>2.4151736832435201E-2</v>
      </c>
      <c r="Q156" s="4">
        <v>10.251573198810901</v>
      </c>
      <c r="R156" s="4">
        <v>2.0094245044586101</v>
      </c>
    </row>
    <row r="157" spans="1:18" ht="15" hidden="1">
      <c r="A157" s="1">
        <v>202405</v>
      </c>
      <c r="B157" s="53" t="s">
        <v>429</v>
      </c>
      <c r="C157" s="33" t="s">
        <v>18</v>
      </c>
      <c r="D157" s="33" t="s">
        <v>26</v>
      </c>
      <c r="E157" s="53" t="s">
        <v>371</v>
      </c>
      <c r="F157" s="1">
        <v>37.799999999999997</v>
      </c>
      <c r="G157" s="1">
        <v>5</v>
      </c>
      <c r="H157" s="1">
        <v>7.5</v>
      </c>
      <c r="I157" s="1">
        <v>7</v>
      </c>
      <c r="J157" s="1">
        <v>2.5</v>
      </c>
      <c r="K157" s="1">
        <v>5</v>
      </c>
      <c r="L157" s="4">
        <v>64.8</v>
      </c>
      <c r="M157" s="5">
        <v>144226.73000000001</v>
      </c>
      <c r="N157" s="5">
        <v>13429.046136557199</v>
      </c>
      <c r="O157" s="4">
        <v>7.4360726584025497E-2</v>
      </c>
      <c r="P157" s="4">
        <v>1.86223305920971E-2</v>
      </c>
      <c r="Q157" s="4">
        <v>4.8185750826448501</v>
      </c>
      <c r="R157" s="4">
        <v>1.2067270223678901</v>
      </c>
    </row>
    <row r="158" spans="1:18" ht="15" hidden="1">
      <c r="A158" s="1">
        <v>202405</v>
      </c>
      <c r="B158" s="53" t="s">
        <v>372</v>
      </c>
      <c r="C158" s="33" t="s">
        <v>17</v>
      </c>
      <c r="D158" s="33" t="s">
        <v>31</v>
      </c>
      <c r="E158" s="53" t="s">
        <v>373</v>
      </c>
      <c r="F158" s="1">
        <v>45</v>
      </c>
      <c r="G158" s="1">
        <v>15</v>
      </c>
      <c r="H158" s="1">
        <v>10</v>
      </c>
      <c r="I158" s="1">
        <v>10</v>
      </c>
      <c r="J158" s="1">
        <v>0</v>
      </c>
      <c r="K158" s="1">
        <v>5</v>
      </c>
      <c r="L158" s="4">
        <v>85</v>
      </c>
      <c r="M158" s="5">
        <v>228537.49</v>
      </c>
      <c r="N158" s="5">
        <v>35813.064313896102</v>
      </c>
      <c r="O158" s="4">
        <v>9.0948182913317896E-2</v>
      </c>
      <c r="P158" s="4">
        <v>2.8624570804056899E-2</v>
      </c>
      <c r="Q158" s="4">
        <v>7.7305955476320198</v>
      </c>
      <c r="R158" s="4">
        <v>2.4330885183448401</v>
      </c>
    </row>
    <row r="159" spans="1:18" ht="15" hidden="1">
      <c r="A159" s="1">
        <v>202405</v>
      </c>
      <c r="B159" s="53" t="s">
        <v>374</v>
      </c>
      <c r="C159" s="33" t="s">
        <v>18</v>
      </c>
      <c r="D159" s="33" t="s">
        <v>37</v>
      </c>
      <c r="E159" s="53" t="s">
        <v>375</v>
      </c>
      <c r="F159" s="1">
        <v>0</v>
      </c>
      <c r="G159" s="1">
        <v>0</v>
      </c>
      <c r="H159" s="1">
        <v>2.5</v>
      </c>
      <c r="I159" s="1">
        <v>10</v>
      </c>
      <c r="J159" s="1">
        <v>0</v>
      </c>
      <c r="K159" s="1">
        <v>5</v>
      </c>
      <c r="L159" s="4">
        <v>17.5</v>
      </c>
      <c r="M159" s="5">
        <v>117797.84</v>
      </c>
      <c r="N159" s="5">
        <v>0</v>
      </c>
      <c r="O159" s="4">
        <v>7.4678183293363606E-2</v>
      </c>
      <c r="P159" s="4">
        <v>1.1645061978526E-2</v>
      </c>
      <c r="Q159" s="4">
        <v>1.30686820763386</v>
      </c>
      <c r="R159" s="4">
        <v>0.20378858462420499</v>
      </c>
    </row>
    <row r="160" spans="1:18" ht="15" hidden="1">
      <c r="A160" s="1">
        <v>202405</v>
      </c>
      <c r="B160" s="53" t="s">
        <v>430</v>
      </c>
      <c r="C160" s="33" t="s">
        <v>19</v>
      </c>
      <c r="D160" s="33" t="s">
        <v>27</v>
      </c>
      <c r="E160" s="53" t="s">
        <v>122</v>
      </c>
      <c r="F160" s="1">
        <v>0</v>
      </c>
      <c r="G160" s="1">
        <v>10</v>
      </c>
      <c r="H160" s="1">
        <v>2.5</v>
      </c>
      <c r="I160" s="1">
        <v>10</v>
      </c>
      <c r="J160" s="1">
        <v>0</v>
      </c>
      <c r="K160" s="1">
        <v>5</v>
      </c>
      <c r="L160" s="4">
        <v>27.5</v>
      </c>
      <c r="M160" s="5">
        <v>151628.70000000001</v>
      </c>
      <c r="N160" s="5">
        <v>15826.0622148484</v>
      </c>
      <c r="O160" s="4">
        <v>8.2406544695412406E-2</v>
      </c>
      <c r="P160" s="4">
        <v>1.8680993938537001E-2</v>
      </c>
      <c r="Q160" s="4">
        <v>2.2661799791238399</v>
      </c>
      <c r="R160" s="4">
        <v>0.51372733330976705</v>
      </c>
    </row>
    <row r="161" spans="1:18" ht="15" hidden="1">
      <c r="A161" s="1">
        <v>202405</v>
      </c>
      <c r="B161" s="53" t="s">
        <v>376</v>
      </c>
      <c r="C161" s="33" t="s">
        <v>19</v>
      </c>
      <c r="D161" s="33" t="s">
        <v>20</v>
      </c>
      <c r="E161" s="53" t="s">
        <v>377</v>
      </c>
      <c r="F161" s="1">
        <v>45</v>
      </c>
      <c r="G161" s="1">
        <v>20</v>
      </c>
      <c r="H161" s="1">
        <v>0</v>
      </c>
      <c r="I161" s="1">
        <v>10</v>
      </c>
      <c r="J161" s="1">
        <v>0</v>
      </c>
      <c r="K161" s="1">
        <v>5</v>
      </c>
      <c r="L161" s="4">
        <v>80</v>
      </c>
      <c r="M161" s="5">
        <v>231418.03</v>
      </c>
      <c r="N161" s="5">
        <v>52210.279965862901</v>
      </c>
      <c r="O161" s="4">
        <v>0.16230375689857199</v>
      </c>
      <c r="P161" s="4">
        <v>3.83245216981183E-2</v>
      </c>
      <c r="Q161" s="4">
        <v>12.9843005518858</v>
      </c>
      <c r="R161" s="4">
        <v>3.0659617358494602</v>
      </c>
    </row>
  </sheetData>
  <autoFilter ref="A1:R161" xr:uid="{00000000-0009-0000-0000-000009000000}">
    <filterColumn colId="4">
      <filters>
        <filter val="杭州中大银泰城店"/>
      </filters>
    </filterColumn>
  </autoFilter>
  <phoneticPr fontId="18" type="noConversion"/>
  <conditionalFormatting sqref="E1:E17 E19:E150 E162:E1048576">
    <cfRule type="duplicateValues" dxfId="277" priority="17"/>
  </conditionalFormatting>
  <conditionalFormatting sqref="E1:E160 E162:E1048576">
    <cfRule type="duplicateValues" dxfId="276" priority="4"/>
    <cfRule type="duplicateValues" dxfId="275" priority="5"/>
  </conditionalFormatting>
  <conditionalFormatting sqref="E18">
    <cfRule type="duplicateValues" dxfId="274" priority="6"/>
  </conditionalFormatting>
  <conditionalFormatting sqref="E151">
    <cfRule type="duplicateValues" dxfId="273" priority="16"/>
  </conditionalFormatting>
  <conditionalFormatting sqref="E152">
    <cfRule type="duplicateValues" dxfId="272" priority="15"/>
  </conditionalFormatting>
  <conditionalFormatting sqref="E153">
    <cfRule type="duplicateValues" dxfId="271" priority="14"/>
  </conditionalFormatting>
  <conditionalFormatting sqref="E154">
    <cfRule type="duplicateValues" dxfId="270" priority="13"/>
  </conditionalFormatting>
  <conditionalFormatting sqref="E155">
    <cfRule type="duplicateValues" dxfId="269" priority="12"/>
  </conditionalFormatting>
  <conditionalFormatting sqref="E156">
    <cfRule type="duplicateValues" dxfId="268" priority="11"/>
  </conditionalFormatting>
  <conditionalFormatting sqref="E157">
    <cfRule type="duplicateValues" dxfId="267" priority="10"/>
  </conditionalFormatting>
  <conditionalFormatting sqref="E158">
    <cfRule type="duplicateValues" dxfId="266" priority="9"/>
  </conditionalFormatting>
  <conditionalFormatting sqref="E159">
    <cfRule type="duplicateValues" dxfId="265" priority="8"/>
  </conditionalFormatting>
  <conditionalFormatting sqref="E160">
    <cfRule type="duplicateValues" dxfId="264" priority="7"/>
  </conditionalFormatting>
  <conditionalFormatting sqref="E161">
    <cfRule type="duplicateValues" dxfId="263" priority="1"/>
    <cfRule type="duplicateValues" dxfId="262" priority="2"/>
    <cfRule type="duplicateValues" dxfId="261" priority="3"/>
  </conditionalFormatting>
  <conditionalFormatting sqref="F1:I1">
    <cfRule type="cellIs" dxfId="260" priority="20" operator="equal">
      <formula>0</formula>
    </cfRule>
  </conditionalFormatting>
  <conditionalFormatting sqref="L1">
    <cfRule type="cellIs" dxfId="259" priority="19" operator="equal">
      <formula>0</formula>
    </cfRule>
  </conditionalFormatting>
  <conditionalFormatting sqref="L1:L65525">
    <cfRule type="cellIs" dxfId="258" priority="18" operator="greaterThan">
      <formula>60</formula>
    </cfRule>
  </conditionalFormatting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R166"/>
  <sheetViews>
    <sheetView zoomScale="70" zoomScaleNormal="70" workbookViewId="0">
      <selection activeCell="G175" sqref="G175"/>
    </sheetView>
  </sheetViews>
  <sheetFormatPr defaultColWidth="8.6640625" defaultRowHeight="15.6"/>
  <cols>
    <col min="1" max="1" width="9.33203125" style="1"/>
    <col min="2" max="2" width="9.44140625" style="2" customWidth="1"/>
    <col min="3" max="4" width="11.6640625" style="1" customWidth="1"/>
    <col min="5" max="5" width="19.88671875" style="2" customWidth="1"/>
    <col min="6" max="6" width="11.88671875" style="1" customWidth="1"/>
    <col min="7" max="7" width="12.88671875" style="1" customWidth="1"/>
    <col min="8" max="8" width="15" style="1" customWidth="1"/>
    <col min="9" max="9" width="13.109375" style="1" customWidth="1"/>
    <col min="10" max="10" width="12.6640625" style="3" customWidth="1"/>
    <col min="11" max="11" width="10.77734375" style="1" customWidth="1"/>
    <col min="12" max="12" width="8.77734375" style="4"/>
    <col min="13" max="13" width="17.21875" style="5"/>
    <col min="14" max="14" width="16.33203125" style="5"/>
    <col min="15" max="17" width="16.21875" style="4" customWidth="1"/>
    <col min="18" max="18" width="12.77734375" style="4"/>
    <col min="19" max="16384" width="8.6640625" style="1"/>
  </cols>
  <sheetData>
    <row r="1" spans="1:18" ht="30">
      <c r="A1" s="6" t="s">
        <v>414</v>
      </c>
      <c r="B1" s="51" t="s">
        <v>39</v>
      </c>
      <c r="C1" s="6" t="s">
        <v>15</v>
      </c>
      <c r="D1" s="6" t="s">
        <v>21</v>
      </c>
      <c r="E1" s="51" t="s">
        <v>40</v>
      </c>
      <c r="F1" s="10" t="s">
        <v>415</v>
      </c>
      <c r="G1" s="10" t="s">
        <v>416</v>
      </c>
      <c r="H1" s="10" t="s">
        <v>417</v>
      </c>
      <c r="I1" s="10" t="s">
        <v>418</v>
      </c>
      <c r="J1" s="10" t="s">
        <v>419</v>
      </c>
      <c r="K1" s="10" t="s">
        <v>420</v>
      </c>
      <c r="L1" s="20" t="s">
        <v>421</v>
      </c>
      <c r="M1" s="21" t="s">
        <v>422</v>
      </c>
      <c r="N1" s="21" t="s">
        <v>423</v>
      </c>
      <c r="O1" s="22" t="s">
        <v>424</v>
      </c>
      <c r="P1" s="22" t="s">
        <v>425</v>
      </c>
      <c r="Q1" s="22" t="s">
        <v>426</v>
      </c>
      <c r="R1" s="22" t="s">
        <v>427</v>
      </c>
    </row>
    <row r="2" spans="1:18" ht="15" hidden="1">
      <c r="A2" s="1">
        <v>202406</v>
      </c>
      <c r="B2" s="53" t="s">
        <v>42</v>
      </c>
      <c r="C2" s="33" t="s">
        <v>16</v>
      </c>
      <c r="D2" s="33" t="s">
        <v>34</v>
      </c>
      <c r="E2" s="53" t="s">
        <v>43</v>
      </c>
      <c r="F2" s="1">
        <v>45</v>
      </c>
      <c r="G2" s="1">
        <v>5</v>
      </c>
      <c r="H2" s="1">
        <v>10</v>
      </c>
      <c r="I2" s="1">
        <v>7</v>
      </c>
      <c r="J2" s="1">
        <v>2.5</v>
      </c>
      <c r="K2" s="1">
        <v>5</v>
      </c>
      <c r="L2" s="4">
        <v>74.5</v>
      </c>
      <c r="M2" s="5">
        <v>143410.26</v>
      </c>
      <c r="N2" s="5">
        <v>14227.2811778368</v>
      </c>
      <c r="O2" s="4">
        <v>6.9030451325522602E-2</v>
      </c>
      <c r="P2" s="4">
        <v>2.6565116808792099E-2</v>
      </c>
      <c r="Q2" s="4">
        <v>5.1427686237514303</v>
      </c>
      <c r="R2" s="4">
        <v>1.9791012022550101</v>
      </c>
    </row>
    <row r="3" spans="1:18" ht="15" hidden="1">
      <c r="A3" s="1">
        <v>202406</v>
      </c>
      <c r="B3" s="53" t="s">
        <v>44</v>
      </c>
      <c r="C3" s="33" t="s">
        <v>16</v>
      </c>
      <c r="D3" s="33" t="s">
        <v>34</v>
      </c>
      <c r="E3" s="53" t="s">
        <v>45</v>
      </c>
      <c r="F3" s="1">
        <v>45</v>
      </c>
      <c r="G3" s="1">
        <v>20</v>
      </c>
      <c r="H3" s="1">
        <v>7.5</v>
      </c>
      <c r="I3" s="1">
        <v>7</v>
      </c>
      <c r="J3" s="1">
        <v>0</v>
      </c>
      <c r="K3" s="1">
        <v>5</v>
      </c>
      <c r="L3" s="4">
        <v>84.5</v>
      </c>
      <c r="M3" s="5">
        <v>171392.29</v>
      </c>
      <c r="N3" s="5">
        <v>34650.593352484597</v>
      </c>
      <c r="O3" s="4">
        <v>9.7478176924449003E-2</v>
      </c>
      <c r="P3" s="4">
        <v>3.8203148093872E-2</v>
      </c>
      <c r="Q3" s="4">
        <v>8.2369059501159398</v>
      </c>
      <c r="R3" s="4">
        <v>3.2281660139321802</v>
      </c>
    </row>
    <row r="4" spans="1:18" ht="15" hidden="1">
      <c r="A4" s="1">
        <v>202406</v>
      </c>
      <c r="B4" s="53" t="s">
        <v>46</v>
      </c>
      <c r="C4" s="33" t="s">
        <v>16</v>
      </c>
      <c r="D4" s="33" t="s">
        <v>34</v>
      </c>
      <c r="E4" s="53" t="s">
        <v>47</v>
      </c>
      <c r="F4" s="1">
        <v>40.950000000000003</v>
      </c>
      <c r="G4" s="1">
        <v>0</v>
      </c>
      <c r="H4" s="1">
        <v>7.5</v>
      </c>
      <c r="I4" s="1">
        <v>0</v>
      </c>
      <c r="J4" s="1">
        <v>0</v>
      </c>
      <c r="K4" s="1">
        <v>5</v>
      </c>
      <c r="L4" s="4">
        <v>53.45</v>
      </c>
      <c r="M4" s="5">
        <v>59239.59</v>
      </c>
      <c r="N4" s="5">
        <v>0</v>
      </c>
      <c r="O4" s="4">
        <v>2.352671615031E-2</v>
      </c>
      <c r="P4" s="4">
        <v>8.8238967929562592E-3</v>
      </c>
      <c r="Q4" s="4">
        <v>1.2575029782340701</v>
      </c>
      <c r="R4" s="4">
        <v>0.47163728358351198</v>
      </c>
    </row>
    <row r="5" spans="1:18" ht="15" hidden="1">
      <c r="A5" s="1">
        <v>202406</v>
      </c>
      <c r="B5" s="53" t="s">
        <v>48</v>
      </c>
      <c r="C5" s="33" t="s">
        <v>17</v>
      </c>
      <c r="D5" s="33" t="s">
        <v>36</v>
      </c>
      <c r="E5" s="53" t="s">
        <v>49</v>
      </c>
      <c r="F5" s="1">
        <v>45</v>
      </c>
      <c r="G5" s="1">
        <v>5</v>
      </c>
      <c r="H5" s="1">
        <v>7.5</v>
      </c>
      <c r="I5" s="1">
        <v>4</v>
      </c>
      <c r="J5" s="1">
        <v>0</v>
      </c>
      <c r="K5" s="1">
        <v>5</v>
      </c>
      <c r="L5" s="4">
        <v>66.5</v>
      </c>
      <c r="M5" s="5">
        <v>194734.61</v>
      </c>
      <c r="N5" s="5">
        <v>11456.115544923099</v>
      </c>
      <c r="O5" s="4">
        <v>9.3242333602677197E-2</v>
      </c>
      <c r="P5" s="4">
        <v>1.58146089388412E-2</v>
      </c>
      <c r="Q5" s="4">
        <v>6.20061518457804</v>
      </c>
      <c r="R5" s="4">
        <v>1.0516714944329399</v>
      </c>
    </row>
    <row r="6" spans="1:18" ht="15" hidden="1">
      <c r="A6" s="1">
        <v>202406</v>
      </c>
      <c r="B6" s="53" t="s">
        <v>50</v>
      </c>
      <c r="C6" s="33" t="s">
        <v>16</v>
      </c>
      <c r="D6" s="33" t="s">
        <v>22</v>
      </c>
      <c r="E6" s="53" t="s">
        <v>51</v>
      </c>
      <c r="F6" s="1">
        <v>42.3</v>
      </c>
      <c r="G6" s="1">
        <v>10</v>
      </c>
      <c r="H6" s="1">
        <v>7.5</v>
      </c>
      <c r="I6" s="1">
        <v>7</v>
      </c>
      <c r="J6" s="1">
        <v>2.5</v>
      </c>
      <c r="K6" s="1">
        <v>5</v>
      </c>
      <c r="L6" s="4">
        <v>74.3</v>
      </c>
      <c r="M6" s="5">
        <v>156663.23000000001</v>
      </c>
      <c r="N6" s="5">
        <v>21058.440006675999</v>
      </c>
      <c r="O6" s="4">
        <v>0.17294901845118801</v>
      </c>
      <c r="P6" s="4">
        <v>3.1037747690982401E-2</v>
      </c>
      <c r="Q6" s="4">
        <v>12.8501120709233</v>
      </c>
      <c r="R6" s="4">
        <v>2.30610465343999</v>
      </c>
    </row>
    <row r="7" spans="1:18" ht="15">
      <c r="A7" s="1">
        <v>202406</v>
      </c>
      <c r="B7" s="53" t="s">
        <v>52</v>
      </c>
      <c r="C7" s="33" t="s">
        <v>19</v>
      </c>
      <c r="D7" s="33" t="s">
        <v>28</v>
      </c>
      <c r="E7" s="53" t="s">
        <v>53</v>
      </c>
      <c r="F7" s="1">
        <v>43.65</v>
      </c>
      <c r="G7" s="1">
        <v>0</v>
      </c>
      <c r="H7" s="1">
        <v>10</v>
      </c>
      <c r="I7" s="1">
        <v>7</v>
      </c>
      <c r="J7" s="1">
        <v>2.5</v>
      </c>
      <c r="K7" s="1">
        <v>5</v>
      </c>
      <c r="L7" s="4">
        <v>68.150000000000006</v>
      </c>
      <c r="M7" s="5">
        <v>115351.89</v>
      </c>
      <c r="N7" s="5">
        <v>0</v>
      </c>
      <c r="O7" s="4">
        <v>8.1517899702835295E-2</v>
      </c>
      <c r="P7" s="4">
        <v>9.0833525632632705E-3</v>
      </c>
      <c r="Q7" s="4">
        <v>5.55544486474823</v>
      </c>
      <c r="R7" s="4">
        <v>0.61903047718639204</v>
      </c>
    </row>
    <row r="8" spans="1:18" ht="15" hidden="1">
      <c r="A8" s="1">
        <v>202406</v>
      </c>
      <c r="B8" s="53" t="s">
        <v>55</v>
      </c>
      <c r="C8" s="33" t="s">
        <v>16</v>
      </c>
      <c r="D8" s="33" t="s">
        <v>23</v>
      </c>
      <c r="E8" s="53" t="s">
        <v>56</v>
      </c>
      <c r="F8" s="1">
        <v>45</v>
      </c>
      <c r="G8" s="1">
        <v>2.5</v>
      </c>
      <c r="H8" s="1">
        <v>2.5</v>
      </c>
      <c r="I8" s="1">
        <v>6</v>
      </c>
      <c r="J8" s="1">
        <v>2.5</v>
      </c>
      <c r="K8" s="1">
        <v>5</v>
      </c>
      <c r="L8" s="4">
        <v>63.5</v>
      </c>
      <c r="M8" s="5">
        <v>75994.929999999993</v>
      </c>
      <c r="N8" s="5">
        <v>2795.1168453651198</v>
      </c>
      <c r="O8" s="4">
        <v>2.8031752903501201E-2</v>
      </c>
      <c r="P8" s="4">
        <v>1.2341992077533E-2</v>
      </c>
      <c r="Q8" s="4">
        <v>1.78001630937232</v>
      </c>
      <c r="R8" s="4">
        <v>0.783716496923345</v>
      </c>
    </row>
    <row r="9" spans="1:18" ht="15" hidden="1">
      <c r="A9" s="1">
        <v>202406</v>
      </c>
      <c r="B9" s="53" t="s">
        <v>57</v>
      </c>
      <c r="C9" s="33" t="s">
        <v>19</v>
      </c>
      <c r="D9" s="33" t="s">
        <v>28</v>
      </c>
      <c r="E9" s="53" t="s">
        <v>58</v>
      </c>
      <c r="F9" s="1">
        <v>45</v>
      </c>
      <c r="G9" s="1">
        <v>10</v>
      </c>
      <c r="H9" s="1">
        <v>0</v>
      </c>
      <c r="I9" s="1">
        <v>4</v>
      </c>
      <c r="J9" s="1">
        <v>2.5</v>
      </c>
      <c r="K9" s="1">
        <v>5</v>
      </c>
      <c r="L9" s="4">
        <v>66.5</v>
      </c>
      <c r="M9" s="5">
        <v>191626.58</v>
      </c>
      <c r="N9" s="5">
        <v>21888.971234643701</v>
      </c>
      <c r="O9" s="4">
        <v>0.21169800555677001</v>
      </c>
      <c r="P9" s="4">
        <v>2.0365854816000801E-2</v>
      </c>
      <c r="Q9" s="4">
        <v>14.077917369525199</v>
      </c>
      <c r="R9" s="4">
        <v>1.3543293452640499</v>
      </c>
    </row>
    <row r="10" spans="1:18" ht="15" hidden="1">
      <c r="A10" s="1">
        <v>202406</v>
      </c>
      <c r="B10" s="53" t="s">
        <v>59</v>
      </c>
      <c r="C10" s="33" t="s">
        <v>16</v>
      </c>
      <c r="D10" s="33" t="s">
        <v>22</v>
      </c>
      <c r="E10" s="53" t="s">
        <v>60</v>
      </c>
      <c r="F10" s="1">
        <v>41.4</v>
      </c>
      <c r="G10" s="1">
        <v>20</v>
      </c>
      <c r="H10" s="1">
        <v>10</v>
      </c>
      <c r="I10" s="1">
        <v>10</v>
      </c>
      <c r="J10" s="1">
        <v>0</v>
      </c>
      <c r="K10" s="1">
        <v>5</v>
      </c>
      <c r="L10" s="4">
        <v>86.4</v>
      </c>
      <c r="M10" s="5">
        <v>165648.5</v>
      </c>
      <c r="N10" s="5">
        <v>35742.682379104001</v>
      </c>
      <c r="O10" s="4">
        <v>0.210305673348608</v>
      </c>
      <c r="P10" s="4">
        <v>3.77470376489576E-2</v>
      </c>
      <c r="Q10" s="4">
        <v>18.170410177319699</v>
      </c>
      <c r="R10" s="4">
        <v>3.2613440528699398</v>
      </c>
    </row>
    <row r="11" spans="1:18" ht="15" hidden="1">
      <c r="A11" s="1">
        <v>202406</v>
      </c>
      <c r="B11" s="53" t="s">
        <v>63</v>
      </c>
      <c r="C11" s="33" t="s">
        <v>16</v>
      </c>
      <c r="D11" s="33" t="s">
        <v>23</v>
      </c>
      <c r="E11" s="53" t="s">
        <v>64</v>
      </c>
      <c r="F11" s="1">
        <v>44.55</v>
      </c>
      <c r="G11" s="1">
        <v>15</v>
      </c>
      <c r="H11" s="1">
        <v>10</v>
      </c>
      <c r="I11" s="1">
        <v>7</v>
      </c>
      <c r="J11" s="1">
        <v>2.5</v>
      </c>
      <c r="K11" s="1">
        <v>5</v>
      </c>
      <c r="L11" s="4">
        <v>84.05</v>
      </c>
      <c r="M11" s="5">
        <v>229196.54</v>
      </c>
      <c r="N11" s="5">
        <v>35665.114488843901</v>
      </c>
      <c r="O11" s="4">
        <v>0.11012258362414699</v>
      </c>
      <c r="P11" s="4">
        <v>4.7184318457922703E-2</v>
      </c>
      <c r="Q11" s="4">
        <v>9.2558031536095502</v>
      </c>
      <c r="R11" s="4">
        <v>3.9658419663884001</v>
      </c>
    </row>
    <row r="12" spans="1:18" ht="15" hidden="1">
      <c r="A12" s="1">
        <v>202406</v>
      </c>
      <c r="B12" s="53" t="s">
        <v>65</v>
      </c>
      <c r="C12" s="33" t="s">
        <v>19</v>
      </c>
      <c r="D12" s="33" t="s">
        <v>27</v>
      </c>
      <c r="E12" s="53" t="s">
        <v>66</v>
      </c>
      <c r="F12" s="1">
        <v>40.950000000000003</v>
      </c>
      <c r="G12" s="1">
        <v>10</v>
      </c>
      <c r="H12" s="1">
        <v>7.5</v>
      </c>
      <c r="I12" s="1">
        <v>3</v>
      </c>
      <c r="J12" s="1">
        <v>5</v>
      </c>
      <c r="K12" s="1">
        <v>5</v>
      </c>
      <c r="L12" s="4">
        <v>71.45</v>
      </c>
      <c r="M12" s="5">
        <v>227860.93</v>
      </c>
      <c r="N12" s="5">
        <v>22989.459376381699</v>
      </c>
      <c r="O12" s="4">
        <v>0.113470304910751</v>
      </c>
      <c r="P12" s="4">
        <v>2.3484388121384502E-2</v>
      </c>
      <c r="Q12" s="4">
        <v>8.1074532858731594</v>
      </c>
      <c r="R12" s="4">
        <v>1.6779595312729301</v>
      </c>
    </row>
    <row r="13" spans="1:18" ht="15" hidden="1">
      <c r="A13" s="1">
        <v>202406</v>
      </c>
      <c r="B13" s="53" t="s">
        <v>67</v>
      </c>
      <c r="C13" s="33" t="s">
        <v>19</v>
      </c>
      <c r="D13" s="33" t="s">
        <v>20</v>
      </c>
      <c r="E13" s="53" t="s">
        <v>68</v>
      </c>
      <c r="F13" s="1">
        <v>0</v>
      </c>
      <c r="G13" s="1">
        <v>0</v>
      </c>
      <c r="H13" s="1">
        <v>10</v>
      </c>
      <c r="I13" s="1">
        <v>6</v>
      </c>
      <c r="J13" s="1">
        <v>2.5</v>
      </c>
      <c r="K13" s="1">
        <v>5</v>
      </c>
      <c r="L13" s="4">
        <v>23.5</v>
      </c>
      <c r="M13" s="5">
        <v>90365.19</v>
      </c>
      <c r="N13" s="5">
        <v>0</v>
      </c>
      <c r="O13" s="4">
        <v>3.0997486942669E-2</v>
      </c>
      <c r="P13" s="4">
        <v>7.1157818065770099E-3</v>
      </c>
      <c r="Q13" s="4">
        <v>0.72844094315272101</v>
      </c>
      <c r="R13" s="4">
        <v>0.16722087245455999</v>
      </c>
    </row>
    <row r="14" spans="1:18" ht="15" hidden="1">
      <c r="A14" s="1">
        <v>202406</v>
      </c>
      <c r="B14" s="53" t="s">
        <v>69</v>
      </c>
      <c r="C14" s="33" t="s">
        <v>19</v>
      </c>
      <c r="D14" s="33" t="s">
        <v>24</v>
      </c>
      <c r="E14" s="53" t="s">
        <v>70</v>
      </c>
      <c r="F14" s="1">
        <v>39.6</v>
      </c>
      <c r="G14" s="1">
        <v>2.5</v>
      </c>
      <c r="H14" s="1">
        <v>10</v>
      </c>
      <c r="I14" s="1">
        <v>10</v>
      </c>
      <c r="J14" s="1">
        <v>2.5</v>
      </c>
      <c r="K14" s="1">
        <v>5</v>
      </c>
      <c r="L14" s="4">
        <v>69.599999999999994</v>
      </c>
      <c r="M14" s="5">
        <v>223441.27</v>
      </c>
      <c r="N14" s="5">
        <v>156.936107778543</v>
      </c>
      <c r="O14" s="4">
        <v>6.95966914729787E-2</v>
      </c>
      <c r="P14" s="4">
        <v>1.76326497853059E-2</v>
      </c>
      <c r="Q14" s="4">
        <v>4.8439297265193204</v>
      </c>
      <c r="R14" s="4">
        <v>1.2272324250572899</v>
      </c>
    </row>
    <row r="15" spans="1:18" ht="15" hidden="1">
      <c r="A15" s="1">
        <v>202406</v>
      </c>
      <c r="B15" s="53" t="s">
        <v>71</v>
      </c>
      <c r="C15" s="33" t="s">
        <v>19</v>
      </c>
      <c r="D15" s="33" t="s">
        <v>24</v>
      </c>
      <c r="E15" s="53" t="s">
        <v>72</v>
      </c>
      <c r="F15" s="1">
        <v>45</v>
      </c>
      <c r="G15" s="1">
        <v>20</v>
      </c>
      <c r="H15" s="1">
        <v>10</v>
      </c>
      <c r="I15" s="1">
        <v>6</v>
      </c>
      <c r="J15" s="1">
        <v>0</v>
      </c>
      <c r="K15" s="1">
        <v>5</v>
      </c>
      <c r="L15" s="4">
        <v>86</v>
      </c>
      <c r="M15" s="5">
        <v>483912.63</v>
      </c>
      <c r="N15" s="5">
        <v>167821.761628632</v>
      </c>
      <c r="O15" s="4">
        <v>0.25417597194313302</v>
      </c>
      <c r="P15" s="4">
        <v>7.8558514087384096E-2</v>
      </c>
      <c r="Q15" s="4">
        <v>21.8591335871095</v>
      </c>
      <c r="R15" s="4">
        <v>6.7560322115150298</v>
      </c>
    </row>
    <row r="16" spans="1:18" ht="15" hidden="1">
      <c r="A16" s="1">
        <v>202406</v>
      </c>
      <c r="B16" s="53" t="s">
        <v>73</v>
      </c>
      <c r="C16" s="33" t="s">
        <v>19</v>
      </c>
      <c r="D16" s="33" t="s">
        <v>24</v>
      </c>
      <c r="E16" s="53" t="s">
        <v>74</v>
      </c>
      <c r="F16" s="1">
        <v>45</v>
      </c>
      <c r="G16" s="1">
        <v>10</v>
      </c>
      <c r="H16" s="1">
        <v>10</v>
      </c>
      <c r="I16" s="1">
        <v>7</v>
      </c>
      <c r="J16" s="1">
        <v>2.5</v>
      </c>
      <c r="K16" s="1">
        <v>5</v>
      </c>
      <c r="L16" s="4">
        <v>79.5</v>
      </c>
      <c r="M16" s="5">
        <v>179902.7</v>
      </c>
      <c r="N16" s="5">
        <v>19184.809625903301</v>
      </c>
      <c r="O16" s="4">
        <v>6.7807293728740795E-2</v>
      </c>
      <c r="P16" s="4">
        <v>1.8790830835427898E-2</v>
      </c>
      <c r="Q16" s="4">
        <v>5.3906798514348999</v>
      </c>
      <c r="R16" s="4">
        <v>1.4938710514165201</v>
      </c>
    </row>
    <row r="17" spans="1:18" ht="15" hidden="1">
      <c r="A17" s="1">
        <v>202406</v>
      </c>
      <c r="B17" s="53" t="s">
        <v>77</v>
      </c>
      <c r="C17" s="33" t="s">
        <v>16</v>
      </c>
      <c r="D17" s="33" t="s">
        <v>23</v>
      </c>
      <c r="E17" s="53" t="s">
        <v>78</v>
      </c>
      <c r="F17" s="1">
        <v>45</v>
      </c>
      <c r="G17" s="1">
        <v>2.5</v>
      </c>
      <c r="H17" s="1">
        <v>10</v>
      </c>
      <c r="I17" s="1">
        <v>7</v>
      </c>
      <c r="J17" s="1">
        <v>2.5</v>
      </c>
      <c r="K17" s="1">
        <v>5</v>
      </c>
      <c r="L17" s="4">
        <v>72</v>
      </c>
      <c r="M17" s="5">
        <v>151648</v>
      </c>
      <c r="N17" s="5">
        <v>6949.7104252741601</v>
      </c>
      <c r="O17" s="4">
        <v>5.7226089281245597E-2</v>
      </c>
      <c r="P17" s="4">
        <v>2.5130305512046199E-2</v>
      </c>
      <c r="Q17" s="4">
        <v>4.12027842824968</v>
      </c>
      <c r="R17" s="4">
        <v>1.8093819968673299</v>
      </c>
    </row>
    <row r="18" spans="1:18" ht="15" hidden="1">
      <c r="A18" s="1">
        <v>202406</v>
      </c>
      <c r="B18" s="53" t="s">
        <v>79</v>
      </c>
      <c r="C18" s="33" t="s">
        <v>19</v>
      </c>
      <c r="D18" s="33" t="s">
        <v>24</v>
      </c>
      <c r="E18" s="53" t="s">
        <v>80</v>
      </c>
      <c r="F18" s="1">
        <v>43.2</v>
      </c>
      <c r="G18" s="1">
        <v>20</v>
      </c>
      <c r="H18" s="1">
        <v>10</v>
      </c>
      <c r="I18" s="1">
        <v>10</v>
      </c>
      <c r="J18" s="1">
        <v>2.5</v>
      </c>
      <c r="K18" s="1">
        <v>5</v>
      </c>
      <c r="L18" s="4">
        <v>90.7</v>
      </c>
      <c r="M18" s="5">
        <v>377416.2</v>
      </c>
      <c r="N18" s="5">
        <v>134456.126653844</v>
      </c>
      <c r="O18" s="4">
        <v>0.200442081273568</v>
      </c>
      <c r="P18" s="4">
        <v>6.2129792835862299E-2</v>
      </c>
      <c r="Q18" s="4">
        <v>18.180096771512599</v>
      </c>
      <c r="R18" s="4">
        <v>5.6351722102127102</v>
      </c>
    </row>
    <row r="19" spans="1:18" ht="15" hidden="1">
      <c r="A19" s="1">
        <v>202406</v>
      </c>
      <c r="B19" s="53" t="s">
        <v>81</v>
      </c>
      <c r="C19" s="33" t="s">
        <v>19</v>
      </c>
      <c r="D19" s="33" t="s">
        <v>25</v>
      </c>
      <c r="E19" s="53" t="s">
        <v>82</v>
      </c>
      <c r="F19" s="1">
        <v>45</v>
      </c>
      <c r="G19" s="1">
        <v>0</v>
      </c>
      <c r="H19" s="1">
        <v>10</v>
      </c>
      <c r="I19" s="1">
        <v>6</v>
      </c>
      <c r="J19" s="1">
        <v>2.5</v>
      </c>
      <c r="K19" s="1">
        <v>5</v>
      </c>
      <c r="L19" s="4">
        <v>68.5</v>
      </c>
      <c r="M19" s="5">
        <v>139680.85</v>
      </c>
      <c r="N19" s="5">
        <v>0</v>
      </c>
      <c r="O19" s="4">
        <v>5.6337865578023102E-2</v>
      </c>
      <c r="P19" s="4">
        <v>1.09991297661988E-2</v>
      </c>
      <c r="Q19" s="4">
        <v>3.8591437920945801</v>
      </c>
      <c r="R19" s="4">
        <v>0.75344038898461996</v>
      </c>
    </row>
    <row r="20" spans="1:18" ht="15" hidden="1">
      <c r="A20" s="1">
        <v>202406</v>
      </c>
      <c r="B20" s="53" t="s">
        <v>83</v>
      </c>
      <c r="C20" s="33" t="s">
        <v>19</v>
      </c>
      <c r="D20" s="33" t="s">
        <v>27</v>
      </c>
      <c r="E20" s="53" t="s">
        <v>84</v>
      </c>
      <c r="F20" s="1">
        <v>41.4</v>
      </c>
      <c r="G20" s="1">
        <v>15</v>
      </c>
      <c r="H20" s="1">
        <v>5</v>
      </c>
      <c r="I20" s="1">
        <v>3</v>
      </c>
      <c r="J20" s="1">
        <v>2.5</v>
      </c>
      <c r="K20" s="1">
        <v>5</v>
      </c>
      <c r="L20" s="4">
        <v>71.900000000000006</v>
      </c>
      <c r="M20" s="5">
        <v>174339.8</v>
      </c>
      <c r="N20" s="5">
        <v>27973.8604265863</v>
      </c>
      <c r="O20" s="4">
        <v>9.9590496054949296E-2</v>
      </c>
      <c r="P20" s="4">
        <v>2.0471356993945498E-2</v>
      </c>
      <c r="Q20" s="4">
        <v>7.1605566663508604</v>
      </c>
      <c r="R20" s="4">
        <v>1.4718905678646801</v>
      </c>
    </row>
    <row r="21" spans="1:18" ht="15" hidden="1">
      <c r="A21" s="1">
        <v>202406</v>
      </c>
      <c r="B21" s="53" t="s">
        <v>85</v>
      </c>
      <c r="C21" s="33" t="s">
        <v>19</v>
      </c>
      <c r="D21" s="33" t="s">
        <v>24</v>
      </c>
      <c r="E21" s="53" t="s">
        <v>86</v>
      </c>
      <c r="F21" s="1">
        <v>45</v>
      </c>
      <c r="G21" s="1">
        <v>20</v>
      </c>
      <c r="H21" s="1">
        <v>10</v>
      </c>
      <c r="I21" s="1">
        <v>10</v>
      </c>
      <c r="J21" s="1">
        <v>2.5</v>
      </c>
      <c r="K21" s="1">
        <v>5</v>
      </c>
      <c r="L21" s="4">
        <v>92.5</v>
      </c>
      <c r="M21" s="5">
        <v>164795.93</v>
      </c>
      <c r="N21" s="5">
        <v>35849.024105037803</v>
      </c>
      <c r="O21" s="4">
        <v>7.3401435323124001E-2</v>
      </c>
      <c r="P21" s="4">
        <v>2.1618112937495899E-2</v>
      </c>
      <c r="Q21" s="4">
        <v>6.7896327673889703</v>
      </c>
      <c r="R21" s="4">
        <v>1.9996754467183699</v>
      </c>
    </row>
    <row r="22" spans="1:18" ht="15" hidden="1">
      <c r="A22" s="1">
        <v>202406</v>
      </c>
      <c r="B22" s="53" t="s">
        <v>87</v>
      </c>
      <c r="C22" s="33" t="s">
        <v>16</v>
      </c>
      <c r="D22" s="33" t="s">
        <v>23</v>
      </c>
      <c r="E22" s="53" t="s">
        <v>88</v>
      </c>
      <c r="F22" s="1">
        <v>43.2</v>
      </c>
      <c r="G22" s="1">
        <v>20</v>
      </c>
      <c r="H22" s="1">
        <v>10</v>
      </c>
      <c r="I22" s="1">
        <v>7</v>
      </c>
      <c r="J22" s="1">
        <v>2.5</v>
      </c>
      <c r="K22" s="1">
        <v>5</v>
      </c>
      <c r="L22" s="4">
        <v>87.7</v>
      </c>
      <c r="M22" s="5">
        <v>215138.96</v>
      </c>
      <c r="N22" s="5">
        <v>50557.763683596</v>
      </c>
      <c r="O22" s="4">
        <v>0.119410637309083</v>
      </c>
      <c r="P22" s="4">
        <v>5.0537540622676402E-2</v>
      </c>
      <c r="Q22" s="4">
        <v>10.472312892006601</v>
      </c>
      <c r="R22" s="4">
        <v>4.43214231260872</v>
      </c>
    </row>
    <row r="23" spans="1:18" ht="15" hidden="1">
      <c r="A23" s="1">
        <v>202406</v>
      </c>
      <c r="B23" s="53" t="s">
        <v>89</v>
      </c>
      <c r="C23" s="33" t="s">
        <v>19</v>
      </c>
      <c r="D23" s="33" t="s">
        <v>24</v>
      </c>
      <c r="E23" s="53" t="s">
        <v>90</v>
      </c>
      <c r="F23" s="1">
        <v>41.85</v>
      </c>
      <c r="G23" s="1">
        <v>20</v>
      </c>
      <c r="H23" s="1">
        <v>2.5</v>
      </c>
      <c r="I23" s="1">
        <v>3</v>
      </c>
      <c r="J23" s="1">
        <v>2.5</v>
      </c>
      <c r="K23" s="1">
        <v>5</v>
      </c>
      <c r="L23" s="4">
        <v>74.849999999999994</v>
      </c>
      <c r="M23" s="5">
        <v>163729.98000000001</v>
      </c>
      <c r="N23" s="5">
        <v>36060.503665794597</v>
      </c>
      <c r="O23" s="4">
        <v>7.3200504098404395E-2</v>
      </c>
      <c r="P23" s="4">
        <v>2.1585151534645599E-2</v>
      </c>
      <c r="Q23" s="4">
        <v>5.47905773176557</v>
      </c>
      <c r="R23" s="4">
        <v>1.61564859236822</v>
      </c>
    </row>
    <row r="24" spans="1:18" ht="15" hidden="1">
      <c r="A24" s="1">
        <v>202406</v>
      </c>
      <c r="B24" s="53" t="s">
        <v>91</v>
      </c>
      <c r="C24" s="33" t="s">
        <v>16</v>
      </c>
      <c r="D24" s="33" t="s">
        <v>23</v>
      </c>
      <c r="E24" s="53" t="s">
        <v>92</v>
      </c>
      <c r="F24" s="1">
        <v>45</v>
      </c>
      <c r="G24" s="1">
        <v>10</v>
      </c>
      <c r="H24" s="1">
        <v>10</v>
      </c>
      <c r="I24" s="1">
        <v>10</v>
      </c>
      <c r="J24" s="1">
        <v>2.5</v>
      </c>
      <c r="K24" s="1">
        <v>5</v>
      </c>
      <c r="L24" s="4">
        <v>82.5</v>
      </c>
      <c r="M24" s="5">
        <v>210452.56</v>
      </c>
      <c r="N24" s="5">
        <v>22364.2558223735</v>
      </c>
      <c r="O24" s="4">
        <v>9.1363450661666901E-2</v>
      </c>
      <c r="P24" s="4">
        <v>3.9527428853260597E-2</v>
      </c>
      <c r="Q24" s="4">
        <v>7.5374846795875197</v>
      </c>
      <c r="R24" s="4">
        <v>3.2610128803939999</v>
      </c>
    </row>
    <row r="25" spans="1:18" ht="15" hidden="1">
      <c r="A25" s="1">
        <v>202406</v>
      </c>
      <c r="B25" s="53" t="s">
        <v>93</v>
      </c>
      <c r="C25" s="33" t="s">
        <v>19</v>
      </c>
      <c r="D25" s="33" t="s">
        <v>20</v>
      </c>
      <c r="E25" s="53" t="s">
        <v>94</v>
      </c>
      <c r="F25" s="1">
        <v>43.2</v>
      </c>
      <c r="G25" s="1">
        <v>5</v>
      </c>
      <c r="H25" s="1">
        <v>10</v>
      </c>
      <c r="I25" s="1">
        <v>10</v>
      </c>
      <c r="J25" s="1">
        <v>2.5</v>
      </c>
      <c r="K25" s="1">
        <v>5</v>
      </c>
      <c r="L25" s="4">
        <v>75.7</v>
      </c>
      <c r="M25" s="5">
        <v>156546.78</v>
      </c>
      <c r="N25" s="5">
        <v>13667.8748108322</v>
      </c>
      <c r="O25" s="4">
        <v>6.9480601331744593E-2</v>
      </c>
      <c r="P25" s="4">
        <v>1.5621834279364699E-2</v>
      </c>
      <c r="Q25" s="4">
        <v>5.2596815208130696</v>
      </c>
      <c r="R25" s="4">
        <v>1.18257285494791</v>
      </c>
    </row>
    <row r="26" spans="1:18" ht="15" hidden="1">
      <c r="A26" s="1">
        <v>202406</v>
      </c>
      <c r="B26" s="53" t="s">
        <v>95</v>
      </c>
      <c r="C26" s="33" t="s">
        <v>19</v>
      </c>
      <c r="D26" s="33" t="s">
        <v>25</v>
      </c>
      <c r="E26" s="53" t="s">
        <v>96</v>
      </c>
      <c r="F26" s="1">
        <v>45</v>
      </c>
      <c r="G26" s="1">
        <v>10</v>
      </c>
      <c r="H26" s="1">
        <v>10</v>
      </c>
      <c r="I26" s="1">
        <v>10</v>
      </c>
      <c r="J26" s="1">
        <v>5</v>
      </c>
      <c r="K26" s="1">
        <v>5</v>
      </c>
      <c r="L26" s="4">
        <v>85</v>
      </c>
      <c r="M26" s="5">
        <v>210988.31</v>
      </c>
      <c r="N26" s="5">
        <v>25847.286230747599</v>
      </c>
      <c r="O26" s="4">
        <v>0.13096590190725099</v>
      </c>
      <c r="P26" s="4">
        <v>2.2844629207402201E-2</v>
      </c>
      <c r="Q26" s="4">
        <v>11.1321016621163</v>
      </c>
      <c r="R26" s="4">
        <v>1.94179348262919</v>
      </c>
    </row>
    <row r="27" spans="1:18" ht="15" hidden="1">
      <c r="A27" s="1">
        <v>202406</v>
      </c>
      <c r="B27" s="53" t="s">
        <v>99</v>
      </c>
      <c r="C27" s="33" t="s">
        <v>19</v>
      </c>
      <c r="D27" s="33" t="s">
        <v>20</v>
      </c>
      <c r="E27" s="53" t="s">
        <v>100</v>
      </c>
      <c r="F27" s="1">
        <v>39.15</v>
      </c>
      <c r="G27" s="1">
        <v>5</v>
      </c>
      <c r="H27" s="1">
        <v>10</v>
      </c>
      <c r="I27" s="1">
        <v>10</v>
      </c>
      <c r="J27" s="1">
        <v>0</v>
      </c>
      <c r="K27" s="1">
        <v>5</v>
      </c>
      <c r="L27" s="4">
        <v>69.150000000000006</v>
      </c>
      <c r="M27" s="5">
        <v>129675.62</v>
      </c>
      <c r="N27" s="5">
        <v>7779.9214834583699</v>
      </c>
      <c r="O27" s="4">
        <v>5.3464784104315502E-2</v>
      </c>
      <c r="P27" s="4">
        <v>1.20865981900431E-2</v>
      </c>
      <c r="Q27" s="4">
        <v>3.69708982081342</v>
      </c>
      <c r="R27" s="4">
        <v>0.83578826484147895</v>
      </c>
    </row>
    <row r="28" spans="1:18" ht="15" hidden="1">
      <c r="A28" s="1">
        <v>202406</v>
      </c>
      <c r="B28" s="53" t="s">
        <v>101</v>
      </c>
      <c r="C28" s="33" t="s">
        <v>19</v>
      </c>
      <c r="D28" s="33" t="s">
        <v>25</v>
      </c>
      <c r="E28" s="53" t="s">
        <v>102</v>
      </c>
      <c r="F28" s="1">
        <v>0</v>
      </c>
      <c r="G28" s="1">
        <v>15</v>
      </c>
      <c r="H28" s="1">
        <v>10</v>
      </c>
      <c r="I28" s="1">
        <v>7</v>
      </c>
      <c r="J28" s="1">
        <v>2.5</v>
      </c>
      <c r="K28" s="1">
        <v>5</v>
      </c>
      <c r="L28" s="4">
        <v>39.5</v>
      </c>
      <c r="M28" s="5">
        <v>160023.12</v>
      </c>
      <c r="N28" s="5">
        <v>27237.137910148798</v>
      </c>
      <c r="O28" s="4">
        <v>0.112876336720366</v>
      </c>
      <c r="P28" s="4">
        <v>1.9166409177404201E-2</v>
      </c>
      <c r="Q28" s="4">
        <v>4.4586153004544604</v>
      </c>
      <c r="R28" s="4">
        <v>0.75707316250746604</v>
      </c>
    </row>
    <row r="29" spans="1:18" ht="15" hidden="1">
      <c r="A29" s="1">
        <v>202406</v>
      </c>
      <c r="B29" s="53" t="s">
        <v>103</v>
      </c>
      <c r="C29" s="33" t="s">
        <v>19</v>
      </c>
      <c r="D29" s="33" t="s">
        <v>25</v>
      </c>
      <c r="E29" s="53" t="s">
        <v>104</v>
      </c>
      <c r="F29" s="1">
        <v>45</v>
      </c>
      <c r="G29" s="1">
        <v>0</v>
      </c>
      <c r="H29" s="1">
        <v>10</v>
      </c>
      <c r="I29" s="1">
        <v>3</v>
      </c>
      <c r="J29" s="1">
        <v>2.5</v>
      </c>
      <c r="K29" s="1">
        <v>5</v>
      </c>
      <c r="L29" s="4">
        <v>65.5</v>
      </c>
      <c r="M29" s="5">
        <v>94247.51</v>
      </c>
      <c r="N29" s="5">
        <v>0</v>
      </c>
      <c r="O29" s="4">
        <v>3.8013110239831602E-2</v>
      </c>
      <c r="P29" s="4">
        <v>7.4214940174771402E-3</v>
      </c>
      <c r="Q29" s="4">
        <v>2.4898587207089702</v>
      </c>
      <c r="R29" s="4">
        <v>0.48610785814475299</v>
      </c>
    </row>
    <row r="30" spans="1:18" ht="15" hidden="1">
      <c r="A30" s="1">
        <v>202406</v>
      </c>
      <c r="B30" s="53" t="s">
        <v>105</v>
      </c>
      <c r="C30" s="33" t="s">
        <v>19</v>
      </c>
      <c r="D30" s="33" t="s">
        <v>20</v>
      </c>
      <c r="E30" s="53" t="s">
        <v>106</v>
      </c>
      <c r="F30" s="1">
        <v>45</v>
      </c>
      <c r="G30" s="1">
        <v>5</v>
      </c>
      <c r="H30" s="1">
        <v>7.5</v>
      </c>
      <c r="I30" s="1">
        <v>6</v>
      </c>
      <c r="J30" s="1">
        <v>0</v>
      </c>
      <c r="K30" s="1">
        <v>5</v>
      </c>
      <c r="L30" s="4">
        <v>68.5</v>
      </c>
      <c r="M30" s="5">
        <v>366770.09</v>
      </c>
      <c r="N30" s="5">
        <v>24505.1183099837</v>
      </c>
      <c r="O30" s="4">
        <v>0.15410527233350901</v>
      </c>
      <c r="P30" s="4">
        <v>3.4788096557694902E-2</v>
      </c>
      <c r="Q30" s="4">
        <v>10.5562111548453</v>
      </c>
      <c r="R30" s="4">
        <v>2.3829846142020998</v>
      </c>
    </row>
    <row r="31" spans="1:18" ht="15" hidden="1">
      <c r="A31" s="1">
        <v>202406</v>
      </c>
      <c r="B31" s="53" t="s">
        <v>107</v>
      </c>
      <c r="C31" s="33" t="s">
        <v>19</v>
      </c>
      <c r="D31" s="33" t="s">
        <v>20</v>
      </c>
      <c r="E31" s="53" t="s">
        <v>108</v>
      </c>
      <c r="F31" s="1">
        <v>45</v>
      </c>
      <c r="G31" s="1">
        <v>10</v>
      </c>
      <c r="H31" s="1">
        <v>10</v>
      </c>
      <c r="I31" s="1">
        <v>7</v>
      </c>
      <c r="J31" s="1">
        <v>5</v>
      </c>
      <c r="K31" s="1">
        <v>5</v>
      </c>
      <c r="L31" s="4">
        <v>82</v>
      </c>
      <c r="M31" s="5">
        <v>150947.71</v>
      </c>
      <c r="N31" s="5">
        <v>21373.928317932001</v>
      </c>
      <c r="O31" s="4">
        <v>7.6457543912357206E-2</v>
      </c>
      <c r="P31" s="4">
        <v>1.70384588883087E-2</v>
      </c>
      <c r="Q31" s="4">
        <v>6.2695186008132904</v>
      </c>
      <c r="R31" s="4">
        <v>1.39715362884131</v>
      </c>
    </row>
    <row r="32" spans="1:18" ht="15" hidden="1">
      <c r="A32" s="1">
        <v>202406</v>
      </c>
      <c r="B32" s="53" t="s">
        <v>109</v>
      </c>
      <c r="C32" s="33" t="s">
        <v>19</v>
      </c>
      <c r="D32" s="33" t="s">
        <v>24</v>
      </c>
      <c r="E32" s="53" t="s">
        <v>110</v>
      </c>
      <c r="F32" s="1">
        <v>45</v>
      </c>
      <c r="G32" s="1">
        <v>10</v>
      </c>
      <c r="H32" s="1">
        <v>10</v>
      </c>
      <c r="I32" s="1">
        <v>10</v>
      </c>
      <c r="J32" s="1">
        <v>2.5</v>
      </c>
      <c r="K32" s="1">
        <v>5</v>
      </c>
      <c r="L32" s="4">
        <v>82.5</v>
      </c>
      <c r="M32" s="5">
        <v>264817.23</v>
      </c>
      <c r="N32" s="5">
        <v>32986.403328849097</v>
      </c>
      <c r="O32" s="4">
        <v>0.10274416601663799</v>
      </c>
      <c r="P32" s="4">
        <v>2.88042360200414E-2</v>
      </c>
      <c r="Q32" s="4">
        <v>8.4763936963726696</v>
      </c>
      <c r="R32" s="4">
        <v>2.3763494716534201</v>
      </c>
    </row>
    <row r="33" spans="1:18" ht="15" hidden="1">
      <c r="A33" s="1">
        <v>202406</v>
      </c>
      <c r="B33" s="53" t="s">
        <v>111</v>
      </c>
      <c r="C33" s="33" t="s">
        <v>16</v>
      </c>
      <c r="D33" s="33" t="s">
        <v>23</v>
      </c>
      <c r="E33" s="53" t="s">
        <v>112</v>
      </c>
      <c r="F33" s="1">
        <v>45</v>
      </c>
      <c r="G33" s="1">
        <v>2.5</v>
      </c>
      <c r="H33" s="1">
        <v>5</v>
      </c>
      <c r="I33" s="1">
        <v>6</v>
      </c>
      <c r="J33" s="1">
        <v>0</v>
      </c>
      <c r="K33" s="1">
        <v>5</v>
      </c>
      <c r="L33" s="4">
        <v>63.5</v>
      </c>
      <c r="M33" s="5">
        <v>161288.70000000001</v>
      </c>
      <c r="N33" s="5">
        <v>4117.5040644321898</v>
      </c>
      <c r="O33" s="4">
        <v>5.7789030153374402E-2</v>
      </c>
      <c r="P33" s="4">
        <v>2.5530405752806101E-2</v>
      </c>
      <c r="Q33" s="4">
        <v>3.6696034147392802</v>
      </c>
      <c r="R33" s="4">
        <v>1.62118076530319</v>
      </c>
    </row>
    <row r="34" spans="1:18" ht="15" hidden="1">
      <c r="A34" s="1">
        <v>202406</v>
      </c>
      <c r="B34" s="53" t="s">
        <v>113</v>
      </c>
      <c r="C34" s="33" t="s">
        <v>19</v>
      </c>
      <c r="D34" s="33" t="s">
        <v>27</v>
      </c>
      <c r="E34" s="53" t="s">
        <v>114</v>
      </c>
      <c r="F34" s="1">
        <v>43.2</v>
      </c>
      <c r="G34" s="1">
        <v>20</v>
      </c>
      <c r="H34" s="1">
        <v>10</v>
      </c>
      <c r="I34" s="1">
        <v>7</v>
      </c>
      <c r="J34" s="1">
        <v>2.5</v>
      </c>
      <c r="K34" s="1">
        <v>5</v>
      </c>
      <c r="L34" s="4">
        <v>87.7</v>
      </c>
      <c r="M34" s="5">
        <v>308777.82</v>
      </c>
      <c r="N34" s="5">
        <v>76645.040658985294</v>
      </c>
      <c r="O34" s="4">
        <v>0.20972011994502199</v>
      </c>
      <c r="P34" s="4">
        <v>4.2789688237350201E-2</v>
      </c>
      <c r="Q34" s="4">
        <v>18.3924545191785</v>
      </c>
      <c r="R34" s="4">
        <v>3.7526556584156099</v>
      </c>
    </row>
    <row r="35" spans="1:18" ht="15" hidden="1">
      <c r="A35" s="1">
        <v>202406</v>
      </c>
      <c r="B35" s="53" t="s">
        <v>115</v>
      </c>
      <c r="C35" s="33" t="s">
        <v>19</v>
      </c>
      <c r="D35" s="33" t="s">
        <v>25</v>
      </c>
      <c r="E35" s="53" t="s">
        <v>116</v>
      </c>
      <c r="F35" s="1">
        <v>45</v>
      </c>
      <c r="G35" s="1">
        <v>5</v>
      </c>
      <c r="H35" s="1">
        <v>10</v>
      </c>
      <c r="I35" s="1">
        <v>10</v>
      </c>
      <c r="J35" s="1">
        <v>2.5</v>
      </c>
      <c r="K35" s="1">
        <v>5</v>
      </c>
      <c r="L35" s="4">
        <v>77.5</v>
      </c>
      <c r="M35" s="5">
        <v>151032.16</v>
      </c>
      <c r="N35" s="5">
        <v>9474.0588162549193</v>
      </c>
      <c r="O35" s="4">
        <v>7.7728448159545702E-2</v>
      </c>
      <c r="P35" s="4">
        <v>1.41766798899164E-2</v>
      </c>
      <c r="Q35" s="4">
        <v>6.02395473236479</v>
      </c>
      <c r="R35" s="4">
        <v>1.09869269146852</v>
      </c>
    </row>
    <row r="36" spans="1:18" ht="15" hidden="1">
      <c r="A36" s="1">
        <v>202406</v>
      </c>
      <c r="B36" s="53" t="s">
        <v>119</v>
      </c>
      <c r="C36" s="33" t="s">
        <v>19</v>
      </c>
      <c r="D36" s="33" t="s">
        <v>28</v>
      </c>
      <c r="E36" s="53" t="s">
        <v>120</v>
      </c>
      <c r="F36" s="1">
        <v>41.85</v>
      </c>
      <c r="G36" s="1">
        <v>2.5</v>
      </c>
      <c r="H36" s="1">
        <v>10</v>
      </c>
      <c r="I36" s="1">
        <v>6</v>
      </c>
      <c r="J36" s="1">
        <v>2.5</v>
      </c>
      <c r="K36" s="1">
        <v>5</v>
      </c>
      <c r="L36" s="4">
        <v>67.849999999999994</v>
      </c>
      <c r="M36" s="5">
        <v>89832.63</v>
      </c>
      <c r="N36" s="5">
        <v>987.04455474701194</v>
      </c>
      <c r="O36" s="4">
        <v>6.6923327224965301E-2</v>
      </c>
      <c r="P36" s="4">
        <v>7.3117697410637799E-3</v>
      </c>
      <c r="Q36" s="4">
        <v>4.5407477522138997</v>
      </c>
      <c r="R36" s="4">
        <v>0.49610357693117701</v>
      </c>
    </row>
    <row r="37" spans="1:18" ht="15" hidden="1">
      <c r="A37" s="1">
        <v>202406</v>
      </c>
      <c r="B37" s="53" t="s">
        <v>123</v>
      </c>
      <c r="C37" s="33" t="s">
        <v>19</v>
      </c>
      <c r="D37" s="33" t="s">
        <v>20</v>
      </c>
      <c r="E37" s="53" t="s">
        <v>124</v>
      </c>
      <c r="F37" s="1">
        <v>41.4</v>
      </c>
      <c r="G37" s="1">
        <v>5</v>
      </c>
      <c r="H37" s="1">
        <v>5</v>
      </c>
      <c r="I37" s="1">
        <v>10</v>
      </c>
      <c r="J37" s="1">
        <v>2.5</v>
      </c>
      <c r="K37" s="1">
        <v>5</v>
      </c>
      <c r="L37" s="4">
        <v>68.900000000000006</v>
      </c>
      <c r="M37" s="5">
        <v>219649.46</v>
      </c>
      <c r="N37" s="5">
        <v>17342.8418255941</v>
      </c>
      <c r="O37" s="4">
        <v>9.5369565033984902E-2</v>
      </c>
      <c r="P37" s="4">
        <v>2.1476677430487801E-2</v>
      </c>
      <c r="Q37" s="4">
        <v>6.5709630308415603</v>
      </c>
      <c r="R37" s="4">
        <v>1.47974307496061</v>
      </c>
    </row>
    <row r="38" spans="1:18" ht="15" hidden="1">
      <c r="A38" s="1">
        <v>202406</v>
      </c>
      <c r="B38" s="53" t="s">
        <v>127</v>
      </c>
      <c r="C38" s="33" t="s">
        <v>17</v>
      </c>
      <c r="D38" s="33" t="s">
        <v>36</v>
      </c>
      <c r="E38" s="53" t="s">
        <v>128</v>
      </c>
      <c r="F38" s="1">
        <v>45</v>
      </c>
      <c r="G38" s="1">
        <v>0</v>
      </c>
      <c r="H38" s="1">
        <v>2.5</v>
      </c>
      <c r="I38" s="1">
        <v>7</v>
      </c>
      <c r="J38" s="1">
        <v>5</v>
      </c>
      <c r="K38" s="1">
        <v>5</v>
      </c>
      <c r="L38" s="4">
        <v>64.5</v>
      </c>
      <c r="M38" s="5">
        <v>112858.19</v>
      </c>
      <c r="N38" s="5">
        <v>0</v>
      </c>
      <c r="O38" s="4">
        <v>4.5273249289808297E-2</v>
      </c>
      <c r="P38" s="4">
        <v>7.8349321074720497E-3</v>
      </c>
      <c r="Q38" s="4">
        <v>2.9201245791926298</v>
      </c>
      <c r="R38" s="4">
        <v>0.50535312093194795</v>
      </c>
    </row>
    <row r="39" spans="1:18" ht="15" hidden="1">
      <c r="A39" s="1">
        <v>202406</v>
      </c>
      <c r="B39" s="53" t="s">
        <v>129</v>
      </c>
      <c r="C39" s="33" t="s">
        <v>16</v>
      </c>
      <c r="D39" s="33" t="s">
        <v>23</v>
      </c>
      <c r="E39" s="53" t="s">
        <v>130</v>
      </c>
      <c r="F39" s="1">
        <v>44.1</v>
      </c>
      <c r="G39" s="1">
        <v>10</v>
      </c>
      <c r="H39" s="1">
        <v>10</v>
      </c>
      <c r="I39" s="1">
        <v>10</v>
      </c>
      <c r="J39" s="1">
        <v>2.5</v>
      </c>
      <c r="K39" s="1">
        <v>5</v>
      </c>
      <c r="L39" s="4">
        <v>81.599999999999994</v>
      </c>
      <c r="M39" s="5">
        <v>140802.69</v>
      </c>
      <c r="N39" s="5">
        <v>18626.1062593321</v>
      </c>
      <c r="O39" s="4">
        <v>6.4567232315738896E-2</v>
      </c>
      <c r="P39" s="4">
        <v>2.7785626858001199E-2</v>
      </c>
      <c r="Q39" s="4">
        <v>5.2686861569642902</v>
      </c>
      <c r="R39" s="4">
        <v>2.2673071516129002</v>
      </c>
    </row>
    <row r="40" spans="1:18" ht="15" hidden="1">
      <c r="A40" s="1">
        <v>202406</v>
      </c>
      <c r="B40" s="53" t="s">
        <v>131</v>
      </c>
      <c r="C40" s="33" t="s">
        <v>19</v>
      </c>
      <c r="D40" s="33" t="s">
        <v>20</v>
      </c>
      <c r="E40" s="53" t="s">
        <v>132</v>
      </c>
      <c r="F40" s="1">
        <v>45</v>
      </c>
      <c r="G40" s="1">
        <v>10</v>
      </c>
      <c r="H40" s="1">
        <v>10</v>
      </c>
      <c r="I40" s="1">
        <v>10</v>
      </c>
      <c r="J40" s="1">
        <v>2.5</v>
      </c>
      <c r="K40" s="1">
        <v>5</v>
      </c>
      <c r="L40" s="4">
        <v>82.5</v>
      </c>
      <c r="M40" s="5">
        <v>110689.89</v>
      </c>
      <c r="N40" s="5">
        <v>12408.437848236799</v>
      </c>
      <c r="O40" s="4">
        <v>5.2296387270442703E-2</v>
      </c>
      <c r="P40" s="4">
        <v>1.1707262580588299E-2</v>
      </c>
      <c r="Q40" s="4">
        <v>4.3144519498115201</v>
      </c>
      <c r="R40" s="4">
        <v>0.96584916289853695</v>
      </c>
    </row>
    <row r="41" spans="1:18" ht="15" hidden="1">
      <c r="A41" s="1">
        <v>202406</v>
      </c>
      <c r="B41" s="53" t="s">
        <v>133</v>
      </c>
      <c r="C41" s="33" t="s">
        <v>17</v>
      </c>
      <c r="D41" s="33" t="s">
        <v>36</v>
      </c>
      <c r="E41" s="53" t="s">
        <v>134</v>
      </c>
      <c r="F41" s="1">
        <v>36.9</v>
      </c>
      <c r="G41" s="1">
        <v>2.5</v>
      </c>
      <c r="H41" s="1">
        <v>0</v>
      </c>
      <c r="I41" s="1">
        <v>10</v>
      </c>
      <c r="J41" s="1">
        <v>5</v>
      </c>
      <c r="K41" s="1">
        <v>5</v>
      </c>
      <c r="L41" s="4">
        <v>59.4</v>
      </c>
      <c r="M41" s="5">
        <v>98921.26</v>
      </c>
      <c r="N41" s="5">
        <v>1840.17304896578</v>
      </c>
      <c r="O41" s="4">
        <v>4.2111800692784897E-2</v>
      </c>
      <c r="P41" s="4">
        <v>7.2361267630884803E-3</v>
      </c>
      <c r="Q41" s="4">
        <v>2.5014409611514199</v>
      </c>
      <c r="R41" s="4">
        <v>0.42982592972745498</v>
      </c>
    </row>
    <row r="42" spans="1:18" ht="15" hidden="1">
      <c r="A42" s="1">
        <v>202406</v>
      </c>
      <c r="B42" s="53" t="s">
        <v>135</v>
      </c>
      <c r="C42" s="33" t="s">
        <v>19</v>
      </c>
      <c r="D42" s="33" t="s">
        <v>27</v>
      </c>
      <c r="E42" s="53" t="s">
        <v>443</v>
      </c>
      <c r="F42" s="1">
        <v>45</v>
      </c>
      <c r="G42" s="1">
        <v>10</v>
      </c>
      <c r="H42" s="1">
        <v>10</v>
      </c>
      <c r="I42" s="1">
        <v>4</v>
      </c>
      <c r="J42" s="1">
        <v>2.5</v>
      </c>
      <c r="K42" s="1">
        <v>5</v>
      </c>
      <c r="L42" s="4">
        <v>76.5</v>
      </c>
      <c r="M42" s="5">
        <v>163897.34</v>
      </c>
      <c r="N42" s="5">
        <v>20090.392897300899</v>
      </c>
      <c r="O42" s="4">
        <v>8.5989572214916002E-2</v>
      </c>
      <c r="P42" s="4">
        <v>1.7748781422423102E-2</v>
      </c>
      <c r="Q42" s="4">
        <v>6.5782022744410797</v>
      </c>
      <c r="R42" s="4">
        <v>1.3577817788153701</v>
      </c>
    </row>
    <row r="43" spans="1:18" ht="15" hidden="1">
      <c r="A43" s="1">
        <v>202406</v>
      </c>
      <c r="B43" s="53" t="s">
        <v>137</v>
      </c>
      <c r="C43" s="33" t="s">
        <v>19</v>
      </c>
      <c r="D43" s="33" t="s">
        <v>25</v>
      </c>
      <c r="E43" s="53" t="s">
        <v>138</v>
      </c>
      <c r="F43" s="1">
        <v>45</v>
      </c>
      <c r="G43" s="1">
        <v>5</v>
      </c>
      <c r="H43" s="1">
        <v>10</v>
      </c>
      <c r="I43" s="1">
        <v>7</v>
      </c>
      <c r="J43" s="1">
        <v>2.5</v>
      </c>
      <c r="K43" s="1">
        <v>5</v>
      </c>
      <c r="L43" s="4">
        <v>74.5</v>
      </c>
      <c r="M43" s="5">
        <v>192244.69</v>
      </c>
      <c r="N43" s="5">
        <v>17193.355960879599</v>
      </c>
      <c r="O43" s="4">
        <v>0.108049120616886</v>
      </c>
      <c r="P43" s="4">
        <v>1.9282663289129899E-2</v>
      </c>
      <c r="Q43" s="4">
        <v>8.0496594859580295</v>
      </c>
      <c r="R43" s="4">
        <v>1.43655841504018</v>
      </c>
    </row>
    <row r="44" spans="1:18" ht="15" hidden="1">
      <c r="A44" s="1">
        <v>202406</v>
      </c>
      <c r="B44" s="53" t="s">
        <v>139</v>
      </c>
      <c r="C44" s="33" t="s">
        <v>19</v>
      </c>
      <c r="D44" s="33" t="s">
        <v>28</v>
      </c>
      <c r="E44" s="53" t="s">
        <v>140</v>
      </c>
      <c r="F44" s="1">
        <v>45</v>
      </c>
      <c r="G44" s="1">
        <v>5</v>
      </c>
      <c r="H44" s="1">
        <v>10</v>
      </c>
      <c r="I44" s="1">
        <v>7</v>
      </c>
      <c r="J44" s="1">
        <v>2.5</v>
      </c>
      <c r="K44" s="1">
        <v>5</v>
      </c>
      <c r="L44" s="4">
        <v>74.5</v>
      </c>
      <c r="M44" s="5">
        <v>132627.93</v>
      </c>
      <c r="N44" s="5">
        <v>6999.0663405176201</v>
      </c>
      <c r="O44" s="4">
        <v>0.118116693564476</v>
      </c>
      <c r="P44" s="4">
        <v>1.21308541567403E-2</v>
      </c>
      <c r="Q44" s="4">
        <v>8.7996936705534701</v>
      </c>
      <c r="R44" s="4">
        <v>0.90374863467715605</v>
      </c>
    </row>
    <row r="45" spans="1:18" ht="15" hidden="1">
      <c r="A45" s="1">
        <v>202406</v>
      </c>
      <c r="B45" s="53" t="s">
        <v>141</v>
      </c>
      <c r="C45" s="33" t="s">
        <v>19</v>
      </c>
      <c r="D45" s="33" t="s">
        <v>28</v>
      </c>
      <c r="E45" s="53" t="s">
        <v>142</v>
      </c>
      <c r="F45" s="1">
        <v>45</v>
      </c>
      <c r="G45" s="1">
        <v>2.5</v>
      </c>
      <c r="H45" s="1">
        <v>10</v>
      </c>
      <c r="I45" s="1">
        <v>10</v>
      </c>
      <c r="J45" s="1">
        <v>2.5</v>
      </c>
      <c r="K45" s="1">
        <v>5</v>
      </c>
      <c r="L45" s="4">
        <v>75</v>
      </c>
      <c r="M45" s="5">
        <v>71655.94</v>
      </c>
      <c r="N45" s="5">
        <v>2950.91912830211</v>
      </c>
      <c r="O45" s="4">
        <v>6.0921677484684397E-2</v>
      </c>
      <c r="P45" s="4">
        <v>6.35383759530736E-3</v>
      </c>
      <c r="Q45" s="4">
        <v>4.5691258113513298</v>
      </c>
      <c r="R45" s="4">
        <v>0.47653781964805197</v>
      </c>
    </row>
    <row r="46" spans="1:18" ht="15" hidden="1">
      <c r="A46" s="1">
        <v>202406</v>
      </c>
      <c r="B46" s="53" t="s">
        <v>143</v>
      </c>
      <c r="C46" s="33" t="s">
        <v>19</v>
      </c>
      <c r="D46" s="33" t="s">
        <v>20</v>
      </c>
      <c r="E46" s="53" t="s">
        <v>144</v>
      </c>
      <c r="F46" s="1">
        <v>45</v>
      </c>
      <c r="G46" s="1">
        <v>15</v>
      </c>
      <c r="H46" s="1">
        <v>10</v>
      </c>
      <c r="I46" s="1">
        <v>7</v>
      </c>
      <c r="J46" s="1">
        <v>2.5</v>
      </c>
      <c r="K46" s="1">
        <v>5</v>
      </c>
      <c r="L46" s="4">
        <v>84.5</v>
      </c>
      <c r="M46" s="5">
        <v>193382.39999999999</v>
      </c>
      <c r="N46" s="5">
        <v>35001.553028034701</v>
      </c>
      <c r="O46" s="4">
        <v>0.106748412870807</v>
      </c>
      <c r="P46" s="4">
        <v>2.3664866141407601E-2</v>
      </c>
      <c r="Q46" s="4">
        <v>9.0202408875832205</v>
      </c>
      <c r="R46" s="4">
        <v>1.9996811889489401</v>
      </c>
    </row>
    <row r="47" spans="1:18" ht="15" hidden="1">
      <c r="A47" s="1">
        <v>202406</v>
      </c>
      <c r="B47" s="53" t="s">
        <v>145</v>
      </c>
      <c r="C47" s="33" t="s">
        <v>16</v>
      </c>
      <c r="D47" s="33" t="s">
        <v>23</v>
      </c>
      <c r="E47" s="53" t="s">
        <v>146</v>
      </c>
      <c r="F47" s="1">
        <v>45</v>
      </c>
      <c r="G47" s="1">
        <v>15</v>
      </c>
      <c r="H47" s="1">
        <v>5</v>
      </c>
      <c r="I47" s="1">
        <v>10</v>
      </c>
      <c r="J47" s="1">
        <v>2.5</v>
      </c>
      <c r="K47" s="1">
        <v>5</v>
      </c>
      <c r="L47" s="4">
        <v>82.5</v>
      </c>
      <c r="M47" s="5">
        <v>235698.29</v>
      </c>
      <c r="N47" s="5">
        <v>40747.7517225064</v>
      </c>
      <c r="O47" s="4">
        <v>0.11707004599912001</v>
      </c>
      <c r="P47" s="4">
        <v>5.0011797494480398E-2</v>
      </c>
      <c r="Q47" s="4">
        <v>9.6582787949274191</v>
      </c>
      <c r="R47" s="4">
        <v>4.1259732932946402</v>
      </c>
    </row>
    <row r="48" spans="1:18" ht="15" hidden="1">
      <c r="A48" s="1">
        <v>202406</v>
      </c>
      <c r="B48" s="53" t="s">
        <v>147</v>
      </c>
      <c r="C48" s="33" t="s">
        <v>16</v>
      </c>
      <c r="D48" s="33" t="s">
        <v>22</v>
      </c>
      <c r="E48" s="53" t="s">
        <v>148</v>
      </c>
      <c r="F48" s="1">
        <v>45</v>
      </c>
      <c r="G48" s="1">
        <v>10</v>
      </c>
      <c r="H48" s="1">
        <v>10</v>
      </c>
      <c r="I48" s="1">
        <v>6</v>
      </c>
      <c r="J48" s="1">
        <v>5</v>
      </c>
      <c r="K48" s="1">
        <v>5</v>
      </c>
      <c r="L48" s="4">
        <v>81</v>
      </c>
      <c r="M48" s="5">
        <v>138735.39000000001</v>
      </c>
      <c r="N48" s="5">
        <v>17173.223001225</v>
      </c>
      <c r="O48" s="4">
        <v>0.15015370576638701</v>
      </c>
      <c r="P48" s="4">
        <v>2.6946290239688201E-2</v>
      </c>
      <c r="Q48" s="4">
        <v>12.162450167077299</v>
      </c>
      <c r="R48" s="4">
        <v>2.1826495094147398</v>
      </c>
    </row>
    <row r="49" spans="1:18" ht="15" hidden="1">
      <c r="A49" s="1">
        <v>202406</v>
      </c>
      <c r="B49" s="53" t="s">
        <v>149</v>
      </c>
      <c r="C49" s="33" t="s">
        <v>19</v>
      </c>
      <c r="D49" s="33" t="s">
        <v>25</v>
      </c>
      <c r="E49" s="53" t="s">
        <v>150</v>
      </c>
      <c r="F49" s="1">
        <v>42.3</v>
      </c>
      <c r="G49" s="1">
        <v>15</v>
      </c>
      <c r="H49" s="1">
        <v>10</v>
      </c>
      <c r="I49" s="1">
        <v>3</v>
      </c>
      <c r="J49" s="1">
        <v>2.5</v>
      </c>
      <c r="K49" s="1">
        <v>5</v>
      </c>
      <c r="L49" s="4">
        <v>77.8</v>
      </c>
      <c r="M49" s="5">
        <v>195565.2</v>
      </c>
      <c r="N49" s="5">
        <v>29816.881511401301</v>
      </c>
      <c r="O49" s="4">
        <v>0.13178951649662499</v>
      </c>
      <c r="P49" s="4">
        <v>2.2587000107031699E-2</v>
      </c>
      <c r="Q49" s="4">
        <v>10.2532243834374</v>
      </c>
      <c r="R49" s="4">
        <v>1.7572686083270701</v>
      </c>
    </row>
    <row r="50" spans="1:18" ht="15" hidden="1">
      <c r="A50" s="1">
        <v>202406</v>
      </c>
      <c r="B50" s="53" t="s">
        <v>151</v>
      </c>
      <c r="C50" s="33" t="s">
        <v>19</v>
      </c>
      <c r="D50" s="33" t="s">
        <v>28</v>
      </c>
      <c r="E50" s="53" t="s">
        <v>152</v>
      </c>
      <c r="F50" s="1">
        <v>42.75</v>
      </c>
      <c r="G50" s="1">
        <v>10</v>
      </c>
      <c r="H50" s="1">
        <v>2.5</v>
      </c>
      <c r="I50" s="1">
        <v>10</v>
      </c>
      <c r="J50" s="1">
        <v>2.5</v>
      </c>
      <c r="K50" s="1">
        <v>5</v>
      </c>
      <c r="L50" s="4">
        <v>72.75</v>
      </c>
      <c r="M50" s="5">
        <v>196180.65</v>
      </c>
      <c r="N50" s="5">
        <v>21433.0926766761</v>
      </c>
      <c r="O50" s="4">
        <v>0.213327692679565</v>
      </c>
      <c r="P50" s="4">
        <v>2.06145755915315E-2</v>
      </c>
      <c r="Q50" s="4">
        <v>15.5195896424383</v>
      </c>
      <c r="R50" s="4">
        <v>1.49971037428392</v>
      </c>
    </row>
    <row r="51" spans="1:18" ht="15" hidden="1">
      <c r="A51" s="1">
        <v>202406</v>
      </c>
      <c r="B51" s="53" t="s">
        <v>153</v>
      </c>
      <c r="C51" s="33" t="s">
        <v>19</v>
      </c>
      <c r="D51" s="33" t="s">
        <v>25</v>
      </c>
      <c r="E51" s="53" t="s">
        <v>154</v>
      </c>
      <c r="F51" s="1">
        <v>45</v>
      </c>
      <c r="G51" s="1">
        <v>5</v>
      </c>
      <c r="H51" s="1">
        <v>7.5</v>
      </c>
      <c r="I51" s="1">
        <v>10</v>
      </c>
      <c r="J51" s="1">
        <v>2.5</v>
      </c>
      <c r="K51" s="1">
        <v>5</v>
      </c>
      <c r="L51" s="4">
        <v>75</v>
      </c>
      <c r="M51" s="5">
        <v>231622.48</v>
      </c>
      <c r="N51" s="5">
        <v>18679.409733612702</v>
      </c>
      <c r="O51" s="4">
        <v>0.12656855652053101</v>
      </c>
      <c r="P51" s="4">
        <v>2.2741665380682501E-2</v>
      </c>
      <c r="Q51" s="4">
        <v>9.4926417390398203</v>
      </c>
      <c r="R51" s="4">
        <v>1.7056249035511899</v>
      </c>
    </row>
    <row r="52" spans="1:18" ht="15" hidden="1">
      <c r="A52" s="1">
        <v>202406</v>
      </c>
      <c r="B52" s="53" t="s">
        <v>155</v>
      </c>
      <c r="C52" s="33" t="s">
        <v>16</v>
      </c>
      <c r="D52" s="33" t="s">
        <v>34</v>
      </c>
      <c r="E52" s="53" t="s">
        <v>156</v>
      </c>
      <c r="F52" s="1">
        <v>45</v>
      </c>
      <c r="G52" s="1">
        <v>20</v>
      </c>
      <c r="H52" s="1">
        <v>10</v>
      </c>
      <c r="I52" s="1">
        <v>4</v>
      </c>
      <c r="J52" s="1">
        <v>2.5</v>
      </c>
      <c r="K52" s="1">
        <v>5</v>
      </c>
      <c r="L52" s="4">
        <v>86.5</v>
      </c>
      <c r="M52" s="5">
        <v>737817.18</v>
      </c>
      <c r="N52" s="5">
        <v>243145.27069922601</v>
      </c>
      <c r="O52" s="4">
        <v>0.499396159319691</v>
      </c>
      <c r="P52" s="4">
        <v>0.198832694989308</v>
      </c>
      <c r="Q52" s="4">
        <v>43.197767781153303</v>
      </c>
      <c r="R52" s="4">
        <v>17.1990281165751</v>
      </c>
    </row>
    <row r="53" spans="1:18" ht="15" hidden="1">
      <c r="A53" s="1">
        <v>202406</v>
      </c>
      <c r="B53" s="53" t="s">
        <v>157</v>
      </c>
      <c r="C53" s="33" t="s">
        <v>17</v>
      </c>
      <c r="D53" s="33" t="s">
        <v>32</v>
      </c>
      <c r="E53" s="53" t="s">
        <v>158</v>
      </c>
      <c r="F53" s="1">
        <v>43.65</v>
      </c>
      <c r="G53" s="1">
        <v>20</v>
      </c>
      <c r="H53" s="1">
        <v>10</v>
      </c>
      <c r="I53" s="1">
        <v>10</v>
      </c>
      <c r="J53" s="1">
        <v>2.5</v>
      </c>
      <c r="K53" s="1">
        <v>5</v>
      </c>
      <c r="L53" s="4">
        <v>91.15</v>
      </c>
      <c r="M53" s="5">
        <v>434736.77</v>
      </c>
      <c r="N53" s="5">
        <v>103989.566889938</v>
      </c>
      <c r="O53" s="4">
        <v>0.20760493090242399</v>
      </c>
      <c r="P53" s="4">
        <v>5.1018163123774898E-2</v>
      </c>
      <c r="Q53" s="4">
        <v>18.923189451755899</v>
      </c>
      <c r="R53" s="4">
        <v>4.6503055687320796</v>
      </c>
    </row>
    <row r="54" spans="1:18" ht="15" hidden="1">
      <c r="A54" s="1">
        <v>202406</v>
      </c>
      <c r="B54" s="53" t="s">
        <v>159</v>
      </c>
      <c r="C54" s="33" t="s">
        <v>17</v>
      </c>
      <c r="D54" s="33" t="s">
        <v>31</v>
      </c>
      <c r="E54" s="53" t="s">
        <v>160</v>
      </c>
      <c r="F54" s="1">
        <v>43.2</v>
      </c>
      <c r="G54" s="1">
        <v>15</v>
      </c>
      <c r="H54" s="1">
        <v>7.5</v>
      </c>
      <c r="I54" s="1">
        <v>10</v>
      </c>
      <c r="J54" s="1">
        <v>2.5</v>
      </c>
      <c r="K54" s="1">
        <v>5</v>
      </c>
      <c r="L54" s="4">
        <v>83.2</v>
      </c>
      <c r="M54" s="5">
        <v>229706.23</v>
      </c>
      <c r="N54" s="5">
        <v>41398.941047595203</v>
      </c>
      <c r="O54" s="4">
        <v>8.1424237389887993E-2</v>
      </c>
      <c r="P54" s="4">
        <v>2.42424055289862E-2</v>
      </c>
      <c r="Q54" s="4">
        <v>6.7744965508386796</v>
      </c>
      <c r="R54" s="4">
        <v>2.0169681400116501</v>
      </c>
    </row>
    <row r="55" spans="1:18" ht="15" hidden="1">
      <c r="A55" s="1">
        <v>202406</v>
      </c>
      <c r="B55" s="53" t="s">
        <v>161</v>
      </c>
      <c r="C55" s="33" t="s">
        <v>17</v>
      </c>
      <c r="D55" s="33" t="s">
        <v>31</v>
      </c>
      <c r="E55" s="53" t="s">
        <v>162</v>
      </c>
      <c r="F55" s="1">
        <v>45</v>
      </c>
      <c r="G55" s="1">
        <v>10</v>
      </c>
      <c r="H55" s="1">
        <v>7.5</v>
      </c>
      <c r="I55" s="1">
        <v>3</v>
      </c>
      <c r="J55" s="1">
        <v>0</v>
      </c>
      <c r="K55" s="1">
        <v>5</v>
      </c>
      <c r="L55" s="4">
        <v>70.5</v>
      </c>
      <c r="M55" s="5">
        <v>241370.8</v>
      </c>
      <c r="N55" s="5">
        <v>26790.665578166001</v>
      </c>
      <c r="O55" s="4">
        <v>7.3245087256176802E-2</v>
      </c>
      <c r="P55" s="4">
        <v>2.2124974132794E-2</v>
      </c>
      <c r="Q55" s="4">
        <v>5.1637786515604596</v>
      </c>
      <c r="R55" s="4">
        <v>1.5598106763619799</v>
      </c>
    </row>
    <row r="56" spans="1:18" ht="15" hidden="1">
      <c r="A56" s="1">
        <v>202406</v>
      </c>
      <c r="B56" s="53" t="s">
        <v>163</v>
      </c>
      <c r="C56" s="33" t="s">
        <v>17</v>
      </c>
      <c r="D56" s="33" t="s">
        <v>31</v>
      </c>
      <c r="E56" s="53" t="s">
        <v>164</v>
      </c>
      <c r="F56" s="1">
        <v>45</v>
      </c>
      <c r="G56" s="1">
        <v>20</v>
      </c>
      <c r="H56" s="1">
        <v>5</v>
      </c>
      <c r="I56" s="1">
        <v>7</v>
      </c>
      <c r="J56" s="1">
        <v>0</v>
      </c>
      <c r="K56" s="1">
        <v>5</v>
      </c>
      <c r="L56" s="4">
        <v>82</v>
      </c>
      <c r="M56" s="5">
        <v>584622.02</v>
      </c>
      <c r="N56" s="5">
        <v>137215.417717515</v>
      </c>
      <c r="O56" s="4">
        <v>0.23070291325589401</v>
      </c>
      <c r="P56" s="4">
        <v>6.8081441616055505E-2</v>
      </c>
      <c r="Q56" s="4">
        <v>18.917638886983301</v>
      </c>
      <c r="R56" s="4">
        <v>5.5826782125165497</v>
      </c>
    </row>
    <row r="57" spans="1:18" ht="15" hidden="1">
      <c r="A57" s="1">
        <v>202406</v>
      </c>
      <c r="B57" s="53" t="s">
        <v>165</v>
      </c>
      <c r="C57" s="33" t="s">
        <v>17</v>
      </c>
      <c r="D57" s="33" t="s">
        <v>32</v>
      </c>
      <c r="E57" s="53" t="s">
        <v>166</v>
      </c>
      <c r="F57" s="1">
        <v>43.65</v>
      </c>
      <c r="G57" s="1">
        <v>20</v>
      </c>
      <c r="H57" s="1">
        <v>10</v>
      </c>
      <c r="I57" s="1">
        <v>3</v>
      </c>
      <c r="J57" s="1">
        <v>5</v>
      </c>
      <c r="K57" s="1">
        <v>5</v>
      </c>
      <c r="L57" s="4">
        <v>86.65</v>
      </c>
      <c r="M57" s="5">
        <v>265716.46999999997</v>
      </c>
      <c r="N57" s="5">
        <v>66514.499929760306</v>
      </c>
      <c r="O57" s="4">
        <v>0.12895754767933401</v>
      </c>
      <c r="P57" s="4">
        <v>3.1775014274538299E-2</v>
      </c>
      <c r="Q57" s="4">
        <v>11.1741715064143</v>
      </c>
      <c r="R57" s="4">
        <v>2.75330498688874</v>
      </c>
    </row>
    <row r="58" spans="1:18" ht="15" hidden="1">
      <c r="A58" s="1">
        <v>202406</v>
      </c>
      <c r="B58" s="53" t="s">
        <v>167</v>
      </c>
      <c r="C58" s="33" t="s">
        <v>17</v>
      </c>
      <c r="D58" s="33" t="s">
        <v>31</v>
      </c>
      <c r="E58" s="53" t="s">
        <v>168</v>
      </c>
      <c r="F58" s="1">
        <v>45</v>
      </c>
      <c r="G58" s="1">
        <v>0</v>
      </c>
      <c r="H58" s="1">
        <v>10</v>
      </c>
      <c r="I58" s="1">
        <v>7</v>
      </c>
      <c r="J58" s="1">
        <v>0</v>
      </c>
      <c r="K58" s="1">
        <v>5</v>
      </c>
      <c r="L58" s="4">
        <v>67</v>
      </c>
      <c r="M58" s="5">
        <v>354047.83</v>
      </c>
      <c r="N58" s="5">
        <v>0</v>
      </c>
      <c r="O58" s="4">
        <v>7.84796074176035E-2</v>
      </c>
      <c r="P58" s="4">
        <v>2.4578993432801E-2</v>
      </c>
      <c r="Q58" s="4">
        <v>5.2581336969794297</v>
      </c>
      <c r="R58" s="4">
        <v>1.64679255999767</v>
      </c>
    </row>
    <row r="59" spans="1:18" ht="15" hidden="1">
      <c r="A59" s="1">
        <v>202406</v>
      </c>
      <c r="B59" s="53" t="s">
        <v>169</v>
      </c>
      <c r="C59" s="33" t="s">
        <v>17</v>
      </c>
      <c r="D59" s="33" t="s">
        <v>32</v>
      </c>
      <c r="E59" s="53" t="s">
        <v>170</v>
      </c>
      <c r="F59" s="1">
        <v>41.85</v>
      </c>
      <c r="G59" s="1">
        <v>20</v>
      </c>
      <c r="H59" s="1">
        <v>7.5</v>
      </c>
      <c r="I59" s="1">
        <v>6</v>
      </c>
      <c r="J59" s="1">
        <v>0</v>
      </c>
      <c r="K59" s="1">
        <v>5</v>
      </c>
      <c r="L59" s="4">
        <v>80.349999999999994</v>
      </c>
      <c r="M59" s="5">
        <v>275164.09999999998</v>
      </c>
      <c r="N59" s="5">
        <v>67218.9350661106</v>
      </c>
      <c r="O59" s="4">
        <v>0.132381160187303</v>
      </c>
      <c r="P59" s="4">
        <v>3.2572050555902302E-2</v>
      </c>
      <c r="Q59" s="4">
        <v>10.6368262210498</v>
      </c>
      <c r="R59" s="4">
        <v>2.6171642621667499</v>
      </c>
    </row>
    <row r="60" spans="1:18" ht="15" hidden="1">
      <c r="A60" s="1">
        <v>202406</v>
      </c>
      <c r="B60" s="53" t="s">
        <v>171</v>
      </c>
      <c r="C60" s="33" t="s">
        <v>17</v>
      </c>
      <c r="D60" s="33" t="s">
        <v>32</v>
      </c>
      <c r="E60" s="53" t="s">
        <v>172</v>
      </c>
      <c r="F60" s="1">
        <v>36</v>
      </c>
      <c r="G60" s="1">
        <v>15</v>
      </c>
      <c r="H60" s="1">
        <v>7.5</v>
      </c>
      <c r="I60" s="1">
        <v>7</v>
      </c>
      <c r="J60" s="1">
        <v>0</v>
      </c>
      <c r="K60" s="1">
        <v>5</v>
      </c>
      <c r="L60" s="4">
        <v>70.5</v>
      </c>
      <c r="M60" s="5">
        <v>222829.09</v>
      </c>
      <c r="N60" s="5">
        <v>42226.195867014598</v>
      </c>
      <c r="O60" s="4">
        <v>9.8663448029744499E-2</v>
      </c>
      <c r="P60" s="4">
        <v>2.39307411990696E-2</v>
      </c>
      <c r="Q60" s="4">
        <v>6.9557730860969897</v>
      </c>
      <c r="R60" s="4">
        <v>1.6871172545344</v>
      </c>
    </row>
    <row r="61" spans="1:18" ht="15" hidden="1">
      <c r="A61" s="1">
        <v>202406</v>
      </c>
      <c r="B61" s="53" t="s">
        <v>173</v>
      </c>
      <c r="C61" s="33" t="s">
        <v>17</v>
      </c>
      <c r="D61" s="33" t="s">
        <v>31</v>
      </c>
      <c r="E61" s="53" t="s">
        <v>174</v>
      </c>
      <c r="F61" s="1">
        <v>36.450000000000003</v>
      </c>
      <c r="G61" s="1">
        <v>0</v>
      </c>
      <c r="H61" s="1">
        <v>10</v>
      </c>
      <c r="I61" s="1">
        <v>6</v>
      </c>
      <c r="J61" s="1">
        <v>2.5</v>
      </c>
      <c r="K61" s="1">
        <v>5</v>
      </c>
      <c r="L61" s="4">
        <v>59.95</v>
      </c>
      <c r="M61" s="5">
        <v>37549</v>
      </c>
      <c r="N61" s="5">
        <v>0</v>
      </c>
      <c r="O61" s="4">
        <v>8.3232561513612302E-3</v>
      </c>
      <c r="P61" s="4">
        <v>2.6067569017673301E-3</v>
      </c>
      <c r="Q61" s="4">
        <v>0.49897920627410602</v>
      </c>
      <c r="R61" s="4">
        <v>0.156275076260951</v>
      </c>
    </row>
    <row r="62" spans="1:18" ht="15" hidden="1">
      <c r="A62" s="1">
        <v>202406</v>
      </c>
      <c r="B62" s="53" t="s">
        <v>175</v>
      </c>
      <c r="C62" s="33" t="s">
        <v>17</v>
      </c>
      <c r="D62" s="33" t="s">
        <v>32</v>
      </c>
      <c r="E62" s="53" t="s">
        <v>176</v>
      </c>
      <c r="F62" s="1">
        <v>43.65</v>
      </c>
      <c r="G62" s="1">
        <v>15</v>
      </c>
      <c r="H62" s="1">
        <v>10</v>
      </c>
      <c r="I62" s="1">
        <v>10</v>
      </c>
      <c r="J62" s="1">
        <v>2.5</v>
      </c>
      <c r="K62" s="1">
        <v>5</v>
      </c>
      <c r="L62" s="4">
        <v>86.15</v>
      </c>
      <c r="M62" s="5">
        <v>354672.3</v>
      </c>
      <c r="N62" s="5">
        <v>61348.761756300497</v>
      </c>
      <c r="O62" s="4">
        <v>0.152940238397791</v>
      </c>
      <c r="P62" s="4">
        <v>3.69154625331264E-2</v>
      </c>
      <c r="Q62" s="4">
        <v>13.175801537969701</v>
      </c>
      <c r="R62" s="4">
        <v>3.1802670972288398</v>
      </c>
    </row>
    <row r="63" spans="1:18" ht="15" hidden="1">
      <c r="A63" s="1">
        <v>202406</v>
      </c>
      <c r="B63" s="53" t="s">
        <v>177</v>
      </c>
      <c r="C63" s="33" t="s">
        <v>17</v>
      </c>
      <c r="D63" s="33" t="s">
        <v>33</v>
      </c>
      <c r="E63" s="53" t="s">
        <v>178</v>
      </c>
      <c r="F63" s="1">
        <v>39.6</v>
      </c>
      <c r="G63" s="1">
        <v>2.5</v>
      </c>
      <c r="H63" s="1">
        <v>10</v>
      </c>
      <c r="I63" s="1">
        <v>6</v>
      </c>
      <c r="J63" s="1">
        <v>2.5</v>
      </c>
      <c r="K63" s="1">
        <v>5</v>
      </c>
      <c r="L63" s="4">
        <v>65.599999999999994</v>
      </c>
      <c r="M63" s="5">
        <v>186316.91</v>
      </c>
      <c r="N63" s="5">
        <v>2591.72505426513</v>
      </c>
      <c r="O63" s="4">
        <v>9.7121180459441694E-2</v>
      </c>
      <c r="P63" s="4">
        <v>1.34539745484051E-2</v>
      </c>
      <c r="Q63" s="4">
        <v>6.3711494381393798</v>
      </c>
      <c r="R63" s="4">
        <v>0.88258073037537299</v>
      </c>
    </row>
    <row r="64" spans="1:18" ht="15" hidden="1">
      <c r="A64" s="1">
        <v>202406</v>
      </c>
      <c r="B64" s="53" t="s">
        <v>179</v>
      </c>
      <c r="C64" s="33" t="s">
        <v>17</v>
      </c>
      <c r="D64" s="33" t="s">
        <v>33</v>
      </c>
      <c r="E64" s="53" t="s">
        <v>180</v>
      </c>
      <c r="F64" s="1">
        <v>44.55</v>
      </c>
      <c r="G64" s="1">
        <v>2.5</v>
      </c>
      <c r="H64" s="1">
        <v>10</v>
      </c>
      <c r="I64" s="1">
        <v>6</v>
      </c>
      <c r="J64" s="1">
        <v>0</v>
      </c>
      <c r="K64" s="1">
        <v>5</v>
      </c>
      <c r="L64" s="4">
        <v>68.05</v>
      </c>
      <c r="M64" s="5">
        <v>161826.16</v>
      </c>
      <c r="N64" s="5">
        <v>7077.5498406119204</v>
      </c>
      <c r="O64" s="4">
        <v>0.101536960057238</v>
      </c>
      <c r="P64" s="4">
        <v>1.2652631344350899E-2</v>
      </c>
      <c r="Q64" s="4">
        <v>6.9095901318950599</v>
      </c>
      <c r="R64" s="4">
        <v>0.86101156298307702</v>
      </c>
    </row>
    <row r="65" spans="1:18" ht="15" hidden="1">
      <c r="A65" s="1">
        <v>202406</v>
      </c>
      <c r="B65" s="53" t="s">
        <v>181</v>
      </c>
      <c r="C65" s="33" t="s">
        <v>17</v>
      </c>
      <c r="D65" s="33" t="s">
        <v>30</v>
      </c>
      <c r="E65" s="53" t="s">
        <v>182</v>
      </c>
      <c r="F65" s="1">
        <v>40.049999999999997</v>
      </c>
      <c r="G65" s="1">
        <v>5</v>
      </c>
      <c r="H65" s="1">
        <v>2.5</v>
      </c>
      <c r="I65" s="1">
        <v>10</v>
      </c>
      <c r="J65" s="1">
        <v>2.5</v>
      </c>
      <c r="K65" s="1">
        <v>5</v>
      </c>
      <c r="L65" s="4">
        <v>65.05</v>
      </c>
      <c r="M65" s="5">
        <v>132658.57999999999</v>
      </c>
      <c r="N65" s="5">
        <v>12854.6915533431</v>
      </c>
      <c r="O65" s="4">
        <v>7.5518897076345695E-2</v>
      </c>
      <c r="P65" s="4">
        <v>1.17853646587912E-2</v>
      </c>
      <c r="Q65" s="4">
        <v>4.9125042548162901</v>
      </c>
      <c r="R65" s="4">
        <v>0.76663797105437004</v>
      </c>
    </row>
    <row r="66" spans="1:18" ht="15" hidden="1">
      <c r="A66" s="1">
        <v>202406</v>
      </c>
      <c r="B66" s="53" t="s">
        <v>183</v>
      </c>
      <c r="C66" s="33" t="s">
        <v>17</v>
      </c>
      <c r="D66" s="33" t="s">
        <v>32</v>
      </c>
      <c r="E66" s="53" t="s">
        <v>184</v>
      </c>
      <c r="F66" s="1">
        <v>42.75</v>
      </c>
      <c r="G66" s="1">
        <v>10</v>
      </c>
      <c r="H66" s="1">
        <v>10</v>
      </c>
      <c r="I66" s="1">
        <v>6</v>
      </c>
      <c r="J66" s="1">
        <v>5</v>
      </c>
      <c r="K66" s="1">
        <v>5</v>
      </c>
      <c r="L66" s="4">
        <v>78.75</v>
      </c>
      <c r="M66" s="5">
        <v>178812.79</v>
      </c>
      <c r="N66" s="5">
        <v>18237.433065430701</v>
      </c>
      <c r="O66" s="4">
        <v>6.8228658950560295E-2</v>
      </c>
      <c r="P66" s="4">
        <v>1.6068117661313601E-2</v>
      </c>
      <c r="Q66" s="4">
        <v>5.3730068923566199</v>
      </c>
      <c r="R66" s="4">
        <v>1.2653642658284501</v>
      </c>
    </row>
    <row r="67" spans="1:18" ht="15" hidden="1">
      <c r="A67" s="1">
        <v>202406</v>
      </c>
      <c r="B67" s="53" t="s">
        <v>185</v>
      </c>
      <c r="C67" s="33" t="s">
        <v>17</v>
      </c>
      <c r="D67" s="33" t="s">
        <v>32</v>
      </c>
      <c r="E67" s="53" t="s">
        <v>186</v>
      </c>
      <c r="F67" s="1">
        <v>40.5</v>
      </c>
      <c r="G67" s="1">
        <v>20</v>
      </c>
      <c r="H67" s="1">
        <v>10</v>
      </c>
      <c r="I67" s="1">
        <v>10</v>
      </c>
      <c r="J67" s="1">
        <v>0</v>
      </c>
      <c r="K67" s="1">
        <v>5</v>
      </c>
      <c r="L67" s="4">
        <v>85.5</v>
      </c>
      <c r="M67" s="5">
        <v>181027.51</v>
      </c>
      <c r="N67" s="5">
        <v>37986.912987047501</v>
      </c>
      <c r="O67" s="4">
        <v>8.2730320009869296E-2</v>
      </c>
      <c r="P67" s="4">
        <v>2.0179287185358701E-2</v>
      </c>
      <c r="Q67" s="4">
        <v>7.0734423608438197</v>
      </c>
      <c r="R67" s="4">
        <v>1.7253290543481701</v>
      </c>
    </row>
    <row r="68" spans="1:18" ht="15" hidden="1">
      <c r="A68" s="1">
        <v>202406</v>
      </c>
      <c r="B68" s="53" t="s">
        <v>187</v>
      </c>
      <c r="C68" s="33" t="s">
        <v>17</v>
      </c>
      <c r="D68" s="33" t="s">
        <v>31</v>
      </c>
      <c r="E68" s="53" t="s">
        <v>188</v>
      </c>
      <c r="F68" s="1">
        <v>41.85</v>
      </c>
      <c r="G68" s="1">
        <v>0</v>
      </c>
      <c r="H68" s="1">
        <v>10</v>
      </c>
      <c r="I68" s="1">
        <v>7</v>
      </c>
      <c r="J68" s="1">
        <v>2.5</v>
      </c>
      <c r="K68" s="1">
        <v>5</v>
      </c>
      <c r="L68" s="4">
        <v>66.349999999999994</v>
      </c>
      <c r="M68" s="5">
        <v>134098.97</v>
      </c>
      <c r="N68" s="5">
        <v>0</v>
      </c>
      <c r="O68" s="4">
        <v>2.9724894855887099E-2</v>
      </c>
      <c r="P68" s="4">
        <v>9.3095266336624006E-3</v>
      </c>
      <c r="Q68" s="4">
        <v>1.97224677368811</v>
      </c>
      <c r="R68" s="4">
        <v>0.61768709214350004</v>
      </c>
    </row>
    <row r="69" spans="1:18" ht="15" hidden="1">
      <c r="A69" s="1">
        <v>202406</v>
      </c>
      <c r="B69" s="53" t="s">
        <v>189</v>
      </c>
      <c r="C69" s="33" t="s">
        <v>17</v>
      </c>
      <c r="D69" s="33" t="s">
        <v>32</v>
      </c>
      <c r="E69" s="53" t="s">
        <v>190</v>
      </c>
      <c r="F69" s="1">
        <v>40.5</v>
      </c>
      <c r="G69" s="1">
        <v>15</v>
      </c>
      <c r="H69" s="1">
        <v>10</v>
      </c>
      <c r="I69" s="1">
        <v>7</v>
      </c>
      <c r="J69" s="1">
        <v>0</v>
      </c>
      <c r="K69" s="1">
        <v>5</v>
      </c>
      <c r="L69" s="4">
        <v>77.5</v>
      </c>
      <c r="M69" s="5">
        <v>190503.47</v>
      </c>
      <c r="N69" s="5">
        <v>31360.2986213562</v>
      </c>
      <c r="O69" s="4">
        <v>8.10347097928351E-2</v>
      </c>
      <c r="P69" s="4">
        <v>1.9509288330281298E-2</v>
      </c>
      <c r="Q69" s="4">
        <v>6.2801900089447198</v>
      </c>
      <c r="R69" s="4">
        <v>1.5119698455968</v>
      </c>
    </row>
    <row r="70" spans="1:18" ht="15" hidden="1">
      <c r="A70" s="1">
        <v>202406</v>
      </c>
      <c r="B70" s="53" t="s">
        <v>191</v>
      </c>
      <c r="C70" s="33" t="s">
        <v>17</v>
      </c>
      <c r="D70" s="33" t="s">
        <v>31</v>
      </c>
      <c r="E70" s="53" t="s">
        <v>192</v>
      </c>
      <c r="F70" s="1">
        <v>45</v>
      </c>
      <c r="G70" s="1">
        <v>5</v>
      </c>
      <c r="H70" s="1">
        <v>10</v>
      </c>
      <c r="I70" s="1">
        <v>7</v>
      </c>
      <c r="J70" s="1">
        <v>2.5</v>
      </c>
      <c r="K70" s="1">
        <v>5</v>
      </c>
      <c r="L70" s="4">
        <v>74.5</v>
      </c>
      <c r="M70" s="5">
        <v>138032.04999999999</v>
      </c>
      <c r="N70" s="5">
        <v>9345.7372534758706</v>
      </c>
      <c r="O70" s="4">
        <v>3.7483542664927899E-2</v>
      </c>
      <c r="P70" s="4">
        <v>1.1455278795169801E-2</v>
      </c>
      <c r="Q70" s="4">
        <v>2.7925239285371299</v>
      </c>
      <c r="R70" s="4">
        <v>0.85341827024015304</v>
      </c>
    </row>
    <row r="71" spans="1:18" ht="15" hidden="1">
      <c r="A71" s="1">
        <v>202406</v>
      </c>
      <c r="B71" s="53" t="s">
        <v>193</v>
      </c>
      <c r="C71" s="33" t="s">
        <v>17</v>
      </c>
      <c r="D71" s="33" t="s">
        <v>31</v>
      </c>
      <c r="E71" s="53" t="s">
        <v>194</v>
      </c>
      <c r="F71" s="1">
        <v>45</v>
      </c>
      <c r="G71" s="1">
        <v>2.5</v>
      </c>
      <c r="H71" s="1">
        <v>10</v>
      </c>
      <c r="I71" s="1">
        <v>0</v>
      </c>
      <c r="J71" s="1">
        <v>0</v>
      </c>
      <c r="K71" s="1">
        <v>5</v>
      </c>
      <c r="L71" s="4">
        <v>62.5</v>
      </c>
      <c r="M71" s="5">
        <v>182625.99</v>
      </c>
      <c r="N71" s="5">
        <v>9080.3884470973007</v>
      </c>
      <c r="O71" s="4">
        <v>4.7172873203783598E-2</v>
      </c>
      <c r="P71" s="4">
        <v>1.44979443744979E-2</v>
      </c>
      <c r="Q71" s="4">
        <v>2.9483045752364698</v>
      </c>
      <c r="R71" s="4">
        <v>0.90612152340611696</v>
      </c>
    </row>
    <row r="72" spans="1:18" ht="15" hidden="1">
      <c r="A72" s="1">
        <v>202406</v>
      </c>
      <c r="B72" s="53" t="s">
        <v>195</v>
      </c>
      <c r="C72" s="33" t="s">
        <v>17</v>
      </c>
      <c r="D72" s="33" t="s">
        <v>31</v>
      </c>
      <c r="E72" s="53" t="s">
        <v>196</v>
      </c>
      <c r="F72" s="1">
        <v>45</v>
      </c>
      <c r="G72" s="1">
        <v>2.5</v>
      </c>
      <c r="H72" s="1">
        <v>10</v>
      </c>
      <c r="I72" s="1">
        <v>4</v>
      </c>
      <c r="J72" s="1">
        <v>5</v>
      </c>
      <c r="K72" s="1">
        <v>5</v>
      </c>
      <c r="L72" s="4">
        <v>71.5</v>
      </c>
      <c r="M72" s="5">
        <v>182999.9</v>
      </c>
      <c r="N72" s="5">
        <v>3209.2992518914998</v>
      </c>
      <c r="O72" s="4">
        <v>4.29293798452886E-2</v>
      </c>
      <c r="P72" s="4">
        <v>1.3347448449047099E-2</v>
      </c>
      <c r="Q72" s="4">
        <v>3.0694506589381398</v>
      </c>
      <c r="R72" s="4">
        <v>0.95434256410687002</v>
      </c>
    </row>
    <row r="73" spans="1:18" ht="15" hidden="1">
      <c r="A73" s="1">
        <v>202406</v>
      </c>
      <c r="B73" s="53" t="s">
        <v>197</v>
      </c>
      <c r="C73" s="33" t="s">
        <v>17</v>
      </c>
      <c r="D73" s="33" t="s">
        <v>33</v>
      </c>
      <c r="E73" s="53" t="s">
        <v>198</v>
      </c>
      <c r="F73" s="1">
        <v>45</v>
      </c>
      <c r="G73" s="1">
        <v>2.5</v>
      </c>
      <c r="H73" s="1">
        <v>7.5</v>
      </c>
      <c r="I73" s="1">
        <v>10</v>
      </c>
      <c r="J73" s="1">
        <v>2.5</v>
      </c>
      <c r="K73" s="1">
        <v>5</v>
      </c>
      <c r="L73" s="4">
        <v>72.5</v>
      </c>
      <c r="M73" s="5">
        <v>195093.12</v>
      </c>
      <c r="N73" s="5">
        <v>6970.30747823812</v>
      </c>
      <c r="O73" s="4">
        <v>0.116848835416816</v>
      </c>
      <c r="P73" s="4">
        <v>1.49406277035044E-2</v>
      </c>
      <c r="Q73" s="4">
        <v>8.4715405677191704</v>
      </c>
      <c r="R73" s="4">
        <v>1.0831955085040701</v>
      </c>
    </row>
    <row r="74" spans="1:18" ht="15" hidden="1">
      <c r="A74" s="1">
        <v>202406</v>
      </c>
      <c r="B74" s="53" t="s">
        <v>199</v>
      </c>
      <c r="C74" s="33" t="s">
        <v>17</v>
      </c>
      <c r="D74" s="33" t="s">
        <v>33</v>
      </c>
      <c r="E74" s="53" t="s">
        <v>200</v>
      </c>
      <c r="F74" s="1">
        <v>45</v>
      </c>
      <c r="G74" s="1">
        <v>0</v>
      </c>
      <c r="H74" s="1">
        <v>7.5</v>
      </c>
      <c r="I74" s="1">
        <v>10</v>
      </c>
      <c r="J74" s="1">
        <v>2.5</v>
      </c>
      <c r="K74" s="1">
        <v>5</v>
      </c>
      <c r="L74" s="4">
        <v>70</v>
      </c>
      <c r="M74" s="5">
        <v>178719.54</v>
      </c>
      <c r="N74" s="5">
        <v>0</v>
      </c>
      <c r="O74" s="4">
        <v>8.4310745715382801E-2</v>
      </c>
      <c r="P74" s="4">
        <v>1.24072117599851E-2</v>
      </c>
      <c r="Q74" s="4">
        <v>5.9017522000767899</v>
      </c>
      <c r="R74" s="4">
        <v>0.86850482319895905</v>
      </c>
    </row>
    <row r="75" spans="1:18" ht="15" hidden="1">
      <c r="A75" s="1">
        <v>202406</v>
      </c>
      <c r="B75" s="53" t="s">
        <v>201</v>
      </c>
      <c r="C75" s="33" t="s">
        <v>17</v>
      </c>
      <c r="D75" s="33" t="s">
        <v>33</v>
      </c>
      <c r="E75" s="53" t="s">
        <v>202</v>
      </c>
      <c r="F75" s="1">
        <v>41.85</v>
      </c>
      <c r="G75" s="1">
        <v>0</v>
      </c>
      <c r="H75" s="1">
        <v>2.5</v>
      </c>
      <c r="I75" s="1">
        <v>6</v>
      </c>
      <c r="J75" s="1">
        <v>0</v>
      </c>
      <c r="K75" s="1">
        <v>5</v>
      </c>
      <c r="L75" s="4">
        <v>55.35</v>
      </c>
      <c r="M75" s="5">
        <v>102114.22</v>
      </c>
      <c r="N75" s="5">
        <v>0</v>
      </c>
      <c r="O75" s="4">
        <v>4.8172270566188002E-2</v>
      </c>
      <c r="P75" s="4">
        <v>7.0890555741454399E-3</v>
      </c>
      <c r="Q75" s="4">
        <v>2.6663351758384999</v>
      </c>
      <c r="R75" s="4">
        <v>0.39237922602894998</v>
      </c>
    </row>
    <row r="76" spans="1:18" ht="15" hidden="1">
      <c r="A76" s="1">
        <v>202406</v>
      </c>
      <c r="B76" s="53" t="s">
        <v>203</v>
      </c>
      <c r="C76" s="33" t="s">
        <v>17</v>
      </c>
      <c r="D76" s="33" t="s">
        <v>33</v>
      </c>
      <c r="E76" s="53" t="s">
        <v>204</v>
      </c>
      <c r="F76" s="1">
        <v>41.85</v>
      </c>
      <c r="G76" s="1">
        <v>10</v>
      </c>
      <c r="H76" s="1">
        <v>10</v>
      </c>
      <c r="I76" s="1">
        <v>10</v>
      </c>
      <c r="J76" s="1">
        <v>2.5</v>
      </c>
      <c r="K76" s="1">
        <v>5</v>
      </c>
      <c r="L76" s="4">
        <v>79.349999999999994</v>
      </c>
      <c r="M76" s="5">
        <v>205247.66</v>
      </c>
      <c r="N76" s="5">
        <v>29824.019418093401</v>
      </c>
      <c r="O76" s="4">
        <v>0.20299705536304699</v>
      </c>
      <c r="P76" s="4">
        <v>2.02250304333613E-2</v>
      </c>
      <c r="Q76" s="4">
        <v>16.107816343057699</v>
      </c>
      <c r="R76" s="4">
        <v>1.6048561648872199</v>
      </c>
    </row>
    <row r="77" spans="1:18" ht="15" hidden="1">
      <c r="A77" s="1">
        <v>202406</v>
      </c>
      <c r="B77" s="53" t="s">
        <v>205</v>
      </c>
      <c r="C77" s="33" t="s">
        <v>17</v>
      </c>
      <c r="D77" s="33" t="s">
        <v>33</v>
      </c>
      <c r="E77" s="53" t="s">
        <v>206</v>
      </c>
      <c r="F77" s="1">
        <v>44.55</v>
      </c>
      <c r="G77" s="1">
        <v>2.5</v>
      </c>
      <c r="H77" s="1">
        <v>7.5</v>
      </c>
      <c r="I77" s="1">
        <v>7</v>
      </c>
      <c r="J77" s="1">
        <v>2.5</v>
      </c>
      <c r="K77" s="1">
        <v>5</v>
      </c>
      <c r="L77" s="4">
        <v>69.05</v>
      </c>
      <c r="M77" s="5">
        <v>112396.03</v>
      </c>
      <c r="N77" s="5">
        <v>2354.7340252762301</v>
      </c>
      <c r="O77" s="4">
        <v>6.1405413243073297E-2</v>
      </c>
      <c r="P77" s="4">
        <v>8.2746912546517292E-3</v>
      </c>
      <c r="Q77" s="4">
        <v>4.24004378443421</v>
      </c>
      <c r="R77" s="4">
        <v>0.57136743113370203</v>
      </c>
    </row>
    <row r="78" spans="1:18" ht="15" hidden="1">
      <c r="A78" s="1">
        <v>202406</v>
      </c>
      <c r="B78" s="53" t="s">
        <v>207</v>
      </c>
      <c r="C78" s="33" t="s">
        <v>17</v>
      </c>
      <c r="D78" s="33" t="s">
        <v>36</v>
      </c>
      <c r="E78" s="53" t="s">
        <v>208</v>
      </c>
      <c r="F78" s="1">
        <v>45</v>
      </c>
      <c r="G78" s="1">
        <v>5</v>
      </c>
      <c r="H78" s="1">
        <v>0</v>
      </c>
      <c r="I78" s="1">
        <v>10</v>
      </c>
      <c r="J78" s="1">
        <v>2.5</v>
      </c>
      <c r="K78" s="1">
        <v>5</v>
      </c>
      <c r="L78" s="4">
        <v>67.5</v>
      </c>
      <c r="M78" s="5">
        <v>111460.06</v>
      </c>
      <c r="N78" s="5">
        <v>10654.7282557611</v>
      </c>
      <c r="O78" s="4">
        <v>5.8778628683288099E-2</v>
      </c>
      <c r="P78" s="4">
        <v>9.8728734386343605E-3</v>
      </c>
      <c r="Q78" s="4">
        <v>3.9675574361219401</v>
      </c>
      <c r="R78" s="4">
        <v>0.66641895710781895</v>
      </c>
    </row>
    <row r="79" spans="1:18" ht="15" hidden="1">
      <c r="A79" s="1">
        <v>202406</v>
      </c>
      <c r="B79" s="53" t="s">
        <v>209</v>
      </c>
      <c r="C79" s="33" t="s">
        <v>17</v>
      </c>
      <c r="D79" s="33" t="s">
        <v>36</v>
      </c>
      <c r="E79" s="53" t="s">
        <v>210</v>
      </c>
      <c r="F79" s="1">
        <v>45</v>
      </c>
      <c r="G79" s="1">
        <v>10</v>
      </c>
      <c r="H79" s="1">
        <v>10</v>
      </c>
      <c r="I79" s="1">
        <v>7</v>
      </c>
      <c r="J79" s="1">
        <v>2.5</v>
      </c>
      <c r="K79" s="1">
        <v>5</v>
      </c>
      <c r="L79" s="4">
        <v>79.5</v>
      </c>
      <c r="M79" s="5">
        <v>195896.34</v>
      </c>
      <c r="N79" s="5">
        <v>20856.6170397108</v>
      </c>
      <c r="O79" s="4">
        <v>0.10611879027701999</v>
      </c>
      <c r="P79" s="4">
        <v>1.7778939914825601E-2</v>
      </c>
      <c r="Q79" s="4">
        <v>8.4364438270231297</v>
      </c>
      <c r="R79" s="4">
        <v>1.41342572322864</v>
      </c>
    </row>
    <row r="80" spans="1:18" ht="15" hidden="1">
      <c r="A80" s="1">
        <v>202406</v>
      </c>
      <c r="B80" s="53" t="s">
        <v>211</v>
      </c>
      <c r="C80" s="33" t="s">
        <v>17</v>
      </c>
      <c r="D80" s="33" t="s">
        <v>30</v>
      </c>
      <c r="E80" s="53" t="s">
        <v>212</v>
      </c>
      <c r="F80" s="1">
        <v>45</v>
      </c>
      <c r="G80" s="1">
        <v>20</v>
      </c>
      <c r="H80" s="1">
        <v>5</v>
      </c>
      <c r="I80" s="1">
        <v>3</v>
      </c>
      <c r="J80" s="1">
        <v>5</v>
      </c>
      <c r="K80" s="1">
        <v>5</v>
      </c>
      <c r="L80" s="4">
        <v>83</v>
      </c>
      <c r="M80" s="5">
        <v>438952.09</v>
      </c>
      <c r="N80" s="5">
        <v>142839.39623325801</v>
      </c>
      <c r="O80" s="4">
        <v>0.335947056537788</v>
      </c>
      <c r="P80" s="4">
        <v>5.9095564043625502E-2</v>
      </c>
      <c r="Q80" s="4">
        <v>27.883605692636401</v>
      </c>
      <c r="R80" s="4">
        <v>4.9049318156209196</v>
      </c>
    </row>
    <row r="81" spans="1:18" ht="15" hidden="1">
      <c r="A81" s="1">
        <v>202406</v>
      </c>
      <c r="B81" s="53" t="s">
        <v>213</v>
      </c>
      <c r="C81" s="33" t="s">
        <v>17</v>
      </c>
      <c r="D81" s="33" t="s">
        <v>30</v>
      </c>
      <c r="E81" s="53" t="s">
        <v>214</v>
      </c>
      <c r="F81" s="1">
        <v>45</v>
      </c>
      <c r="G81" s="1">
        <v>20</v>
      </c>
      <c r="H81" s="1">
        <v>10</v>
      </c>
      <c r="I81" s="1">
        <v>3</v>
      </c>
      <c r="J81" s="1">
        <v>2.5</v>
      </c>
      <c r="K81" s="1">
        <v>5</v>
      </c>
      <c r="L81" s="4">
        <v>85.5</v>
      </c>
      <c r="M81" s="5">
        <v>158282.23000000001</v>
      </c>
      <c r="N81" s="5">
        <v>34567.187821703497</v>
      </c>
      <c r="O81" s="4">
        <v>0.106605120325795</v>
      </c>
      <c r="P81" s="4">
        <v>1.7914998635282502E-2</v>
      </c>
      <c r="Q81" s="4">
        <v>9.1147377878554394</v>
      </c>
      <c r="R81" s="4">
        <v>1.5317323833166601</v>
      </c>
    </row>
    <row r="82" spans="1:18" ht="15" hidden="1">
      <c r="A82" s="1">
        <v>202406</v>
      </c>
      <c r="B82" s="53" t="s">
        <v>215</v>
      </c>
      <c r="C82" s="33" t="s">
        <v>17</v>
      </c>
      <c r="D82" s="33" t="s">
        <v>30</v>
      </c>
      <c r="E82" s="53" t="s">
        <v>216</v>
      </c>
      <c r="F82" s="1">
        <v>37.35</v>
      </c>
      <c r="G82" s="1">
        <v>2.5</v>
      </c>
      <c r="H82" s="1">
        <v>5</v>
      </c>
      <c r="I82" s="1">
        <v>7</v>
      </c>
      <c r="J82" s="1">
        <v>0</v>
      </c>
      <c r="K82" s="1">
        <v>5</v>
      </c>
      <c r="L82" s="4">
        <v>56.85</v>
      </c>
      <c r="M82" s="5">
        <v>99309.39</v>
      </c>
      <c r="N82" s="5">
        <v>4946.6211625277301</v>
      </c>
      <c r="O82" s="4">
        <v>5.2521562692567102E-2</v>
      </c>
      <c r="P82" s="4">
        <v>7.8855445302996197E-3</v>
      </c>
      <c r="Q82" s="4">
        <v>2.9858508390724401</v>
      </c>
      <c r="R82" s="4">
        <v>0.44829320654753402</v>
      </c>
    </row>
    <row r="83" spans="1:18" ht="15" hidden="1">
      <c r="A83" s="1">
        <v>202406</v>
      </c>
      <c r="B83" s="53" t="s">
        <v>217</v>
      </c>
      <c r="C83" s="33" t="s">
        <v>17</v>
      </c>
      <c r="D83" s="33" t="s">
        <v>36</v>
      </c>
      <c r="E83" s="53" t="s">
        <v>218</v>
      </c>
      <c r="F83" s="1">
        <v>45</v>
      </c>
      <c r="G83" s="1">
        <v>10</v>
      </c>
      <c r="H83" s="1">
        <v>7.5</v>
      </c>
      <c r="I83" s="1">
        <v>10</v>
      </c>
      <c r="J83" s="1">
        <v>2.5</v>
      </c>
      <c r="K83" s="1">
        <v>5</v>
      </c>
      <c r="L83" s="4">
        <v>80</v>
      </c>
      <c r="M83" s="5">
        <v>103851.15</v>
      </c>
      <c r="N83" s="5">
        <v>11910.470167199601</v>
      </c>
      <c r="O83" s="4">
        <v>5.7384116940103598E-2</v>
      </c>
      <c r="P83" s="4">
        <v>9.5962681877827805E-3</v>
      </c>
      <c r="Q83" s="4">
        <v>4.59072935520829</v>
      </c>
      <c r="R83" s="4">
        <v>0.76770145502262199</v>
      </c>
    </row>
    <row r="84" spans="1:18" ht="15" hidden="1">
      <c r="A84" s="1">
        <v>202406</v>
      </c>
      <c r="B84" s="53" t="s">
        <v>219</v>
      </c>
      <c r="C84" s="33" t="s">
        <v>17</v>
      </c>
      <c r="D84" s="33" t="s">
        <v>36</v>
      </c>
      <c r="E84" s="53" t="s">
        <v>220</v>
      </c>
      <c r="F84" s="1">
        <v>45</v>
      </c>
      <c r="G84" s="1">
        <v>5</v>
      </c>
      <c r="H84" s="1">
        <v>10</v>
      </c>
      <c r="I84" s="1">
        <v>7</v>
      </c>
      <c r="J84" s="1">
        <v>2.5</v>
      </c>
      <c r="K84" s="1">
        <v>5</v>
      </c>
      <c r="L84" s="4">
        <v>74.5</v>
      </c>
      <c r="M84" s="5">
        <v>153573.03</v>
      </c>
      <c r="N84" s="5">
        <v>13796.1320512151</v>
      </c>
      <c r="O84" s="4">
        <v>7.9819558901276594E-2</v>
      </c>
      <c r="P84" s="4">
        <v>1.3425951082320701E-2</v>
      </c>
      <c r="Q84" s="4">
        <v>5.9465571381451099</v>
      </c>
      <c r="R84" s="4">
        <v>1.00023335563289</v>
      </c>
    </row>
    <row r="85" spans="1:18" ht="15" hidden="1">
      <c r="A85" s="1">
        <v>202406</v>
      </c>
      <c r="B85" s="53" t="s">
        <v>221</v>
      </c>
      <c r="C85" s="33" t="s">
        <v>17</v>
      </c>
      <c r="D85" s="33" t="s">
        <v>33</v>
      </c>
      <c r="E85" s="53" t="s">
        <v>222</v>
      </c>
      <c r="F85" s="1">
        <v>45</v>
      </c>
      <c r="G85" s="1">
        <v>5</v>
      </c>
      <c r="H85" s="1">
        <v>10</v>
      </c>
      <c r="I85" s="1">
        <v>10</v>
      </c>
      <c r="J85" s="1">
        <v>0</v>
      </c>
      <c r="K85" s="1">
        <v>5</v>
      </c>
      <c r="L85" s="4">
        <v>75</v>
      </c>
      <c r="M85" s="5">
        <v>119006.34</v>
      </c>
      <c r="N85" s="5">
        <v>10942.981122876599</v>
      </c>
      <c r="O85" s="4">
        <v>9.5097457908624006E-2</v>
      </c>
      <c r="P85" s="4">
        <v>1.04545177156258E-2</v>
      </c>
      <c r="Q85" s="4">
        <v>7.1323093431468001</v>
      </c>
      <c r="R85" s="4">
        <v>0.78408882867193397</v>
      </c>
    </row>
    <row r="86" spans="1:18" ht="15" hidden="1">
      <c r="A86" s="1">
        <v>202406</v>
      </c>
      <c r="B86" s="53" t="s">
        <v>223</v>
      </c>
      <c r="C86" s="33" t="s">
        <v>17</v>
      </c>
      <c r="D86" s="33" t="s">
        <v>36</v>
      </c>
      <c r="E86" s="53" t="s">
        <v>224</v>
      </c>
      <c r="F86" s="1">
        <v>45</v>
      </c>
      <c r="G86" s="1">
        <v>20</v>
      </c>
      <c r="H86" s="1">
        <v>10</v>
      </c>
      <c r="I86" s="1">
        <v>6</v>
      </c>
      <c r="J86" s="1">
        <v>2.5</v>
      </c>
      <c r="K86" s="1">
        <v>5</v>
      </c>
      <c r="L86" s="4">
        <v>88.5</v>
      </c>
      <c r="M86" s="5">
        <v>306218.76</v>
      </c>
      <c r="N86" s="5">
        <v>81568.951813792897</v>
      </c>
      <c r="O86" s="4">
        <v>0.23052649091198199</v>
      </c>
      <c r="P86" s="4">
        <v>3.76034206219601E-2</v>
      </c>
      <c r="Q86" s="4">
        <v>20.401594445710401</v>
      </c>
      <c r="R86" s="4">
        <v>3.3279027250434701</v>
      </c>
    </row>
    <row r="87" spans="1:18" ht="15" hidden="1">
      <c r="A87" s="1">
        <v>202406</v>
      </c>
      <c r="B87" s="53" t="s">
        <v>227</v>
      </c>
      <c r="C87" s="33" t="s">
        <v>17</v>
      </c>
      <c r="D87" s="33" t="s">
        <v>33</v>
      </c>
      <c r="E87" s="53" t="s">
        <v>228</v>
      </c>
      <c r="F87" s="1">
        <v>45</v>
      </c>
      <c r="G87" s="1">
        <v>15</v>
      </c>
      <c r="H87" s="1">
        <v>10</v>
      </c>
      <c r="I87" s="1">
        <v>6</v>
      </c>
      <c r="J87" s="1">
        <v>2.5</v>
      </c>
      <c r="K87" s="1">
        <v>5</v>
      </c>
      <c r="L87" s="4">
        <v>83.5</v>
      </c>
      <c r="M87" s="5">
        <v>112560.81</v>
      </c>
      <c r="N87" s="5">
        <v>18280.485405896201</v>
      </c>
      <c r="O87" s="4">
        <v>0.11817785598658601</v>
      </c>
      <c r="P87" s="4">
        <v>1.14773462428226E-2</v>
      </c>
      <c r="Q87" s="4">
        <v>9.8678509748798895</v>
      </c>
      <c r="R87" s="4">
        <v>0.95835841127568999</v>
      </c>
    </row>
    <row r="88" spans="1:18" ht="15" hidden="1">
      <c r="A88" s="1">
        <v>202406</v>
      </c>
      <c r="B88" s="53" t="s">
        <v>229</v>
      </c>
      <c r="C88" s="33" t="s">
        <v>17</v>
      </c>
      <c r="D88" s="33" t="s">
        <v>36</v>
      </c>
      <c r="E88" s="53" t="s">
        <v>230</v>
      </c>
      <c r="F88" s="1">
        <v>45</v>
      </c>
      <c r="G88" s="1">
        <v>0</v>
      </c>
      <c r="H88" s="1">
        <v>10</v>
      </c>
      <c r="I88" s="1">
        <v>10</v>
      </c>
      <c r="J88" s="1">
        <v>2.5</v>
      </c>
      <c r="K88" s="1">
        <v>5</v>
      </c>
      <c r="L88" s="4">
        <v>72.5</v>
      </c>
      <c r="M88" s="5">
        <v>75878.19</v>
      </c>
      <c r="N88" s="5">
        <v>0</v>
      </c>
      <c r="O88" s="4">
        <v>3.0438661221923201E-2</v>
      </c>
      <c r="P88" s="4">
        <v>5.26767678170158E-3</v>
      </c>
      <c r="Q88" s="4">
        <v>2.2068029385894299</v>
      </c>
      <c r="R88" s="4">
        <v>0.38190656667336398</v>
      </c>
    </row>
    <row r="89" spans="1:18" ht="15" hidden="1">
      <c r="A89" s="1">
        <v>202406</v>
      </c>
      <c r="B89" s="53" t="s">
        <v>233</v>
      </c>
      <c r="C89" s="33" t="s">
        <v>18</v>
      </c>
      <c r="D89" s="33" t="s">
        <v>26</v>
      </c>
      <c r="E89" s="53" t="s">
        <v>234</v>
      </c>
      <c r="F89" s="1">
        <v>45</v>
      </c>
      <c r="G89" s="1">
        <v>15</v>
      </c>
      <c r="H89" s="1">
        <v>10</v>
      </c>
      <c r="I89" s="1">
        <v>7</v>
      </c>
      <c r="J89" s="1">
        <v>2.5</v>
      </c>
      <c r="K89" s="1">
        <v>5</v>
      </c>
      <c r="L89" s="4">
        <v>84.5</v>
      </c>
      <c r="M89" s="5">
        <v>186319.59</v>
      </c>
      <c r="N89" s="5">
        <v>31724.206428404101</v>
      </c>
      <c r="O89" s="4">
        <v>0.106649319315182</v>
      </c>
      <c r="P89" s="4">
        <v>2.4823066441080201E-2</v>
      </c>
      <c r="Q89" s="4">
        <v>9.0118674821328604</v>
      </c>
      <c r="R89" s="4">
        <v>2.0975491142712701</v>
      </c>
    </row>
    <row r="90" spans="1:18" ht="15" hidden="1">
      <c r="A90" s="1">
        <v>202406</v>
      </c>
      <c r="B90" s="53" t="s">
        <v>235</v>
      </c>
      <c r="C90" s="33" t="s">
        <v>18</v>
      </c>
      <c r="D90" s="33" t="s">
        <v>26</v>
      </c>
      <c r="E90" s="53" t="s">
        <v>236</v>
      </c>
      <c r="F90" s="1">
        <v>45</v>
      </c>
      <c r="G90" s="1">
        <v>15</v>
      </c>
      <c r="H90" s="1">
        <v>10</v>
      </c>
      <c r="I90" s="1">
        <v>7</v>
      </c>
      <c r="J90" s="1">
        <v>5</v>
      </c>
      <c r="K90" s="1">
        <v>5</v>
      </c>
      <c r="L90" s="4">
        <v>87</v>
      </c>
      <c r="M90" s="5">
        <v>165431.66</v>
      </c>
      <c r="N90" s="5">
        <v>28341.8952110299</v>
      </c>
      <c r="O90" s="4">
        <v>9.4881413812123394E-2</v>
      </c>
      <c r="P90" s="4">
        <v>2.2081289901051199E-2</v>
      </c>
      <c r="Q90" s="4">
        <v>8.2546830016547403</v>
      </c>
      <c r="R90" s="4">
        <v>1.9210722213914599</v>
      </c>
    </row>
    <row r="91" spans="1:18" ht="15" hidden="1">
      <c r="A91" s="1">
        <v>202406</v>
      </c>
      <c r="B91" s="53" t="s">
        <v>237</v>
      </c>
      <c r="C91" s="33" t="s">
        <v>18</v>
      </c>
      <c r="D91" s="33" t="s">
        <v>26</v>
      </c>
      <c r="E91" s="53" t="s">
        <v>238</v>
      </c>
      <c r="F91" s="1">
        <v>45</v>
      </c>
      <c r="G91" s="1">
        <v>15</v>
      </c>
      <c r="H91" s="1">
        <v>7.5</v>
      </c>
      <c r="I91" s="1">
        <v>3</v>
      </c>
      <c r="J91" s="1">
        <v>5</v>
      </c>
      <c r="K91" s="1">
        <v>5</v>
      </c>
      <c r="L91" s="4">
        <v>80.5</v>
      </c>
      <c r="M91" s="5">
        <v>159777.43</v>
      </c>
      <c r="N91" s="5">
        <v>27475.500243061801</v>
      </c>
      <c r="O91" s="4">
        <v>9.1749075807562405E-2</v>
      </c>
      <c r="P91" s="4">
        <v>2.1350705756256898E-2</v>
      </c>
      <c r="Q91" s="4">
        <v>7.3858006025087697</v>
      </c>
      <c r="R91" s="4">
        <v>1.71873181337868</v>
      </c>
    </row>
    <row r="92" spans="1:18" ht="15" hidden="1">
      <c r="A92" s="1">
        <v>202406</v>
      </c>
      <c r="B92" s="53" t="s">
        <v>239</v>
      </c>
      <c r="C92" s="33" t="s">
        <v>18</v>
      </c>
      <c r="D92" s="33" t="s">
        <v>26</v>
      </c>
      <c r="E92" s="53" t="s">
        <v>240</v>
      </c>
      <c r="F92" s="1">
        <v>45</v>
      </c>
      <c r="G92" s="1">
        <v>15</v>
      </c>
      <c r="H92" s="1">
        <v>10</v>
      </c>
      <c r="I92" s="1">
        <v>7</v>
      </c>
      <c r="J92" s="1">
        <v>5</v>
      </c>
      <c r="K92" s="1">
        <v>5</v>
      </c>
      <c r="L92" s="4">
        <v>87</v>
      </c>
      <c r="M92" s="5">
        <v>137791.45000000001</v>
      </c>
      <c r="N92" s="5">
        <v>21709.9775449275</v>
      </c>
      <c r="O92" s="4">
        <v>7.6978461521347005E-2</v>
      </c>
      <c r="P92" s="4">
        <v>1.7944680002971801E-2</v>
      </c>
      <c r="Q92" s="4">
        <v>6.6971261523571899</v>
      </c>
      <c r="R92" s="4">
        <v>1.5611871602585401</v>
      </c>
    </row>
    <row r="93" spans="1:18" ht="15" hidden="1">
      <c r="A93" s="1">
        <v>202406</v>
      </c>
      <c r="B93" s="53" t="s">
        <v>241</v>
      </c>
      <c r="C93" s="33" t="s">
        <v>18</v>
      </c>
      <c r="D93" s="33" t="s">
        <v>26</v>
      </c>
      <c r="E93" s="53" t="s">
        <v>242</v>
      </c>
      <c r="F93" s="1">
        <v>45</v>
      </c>
      <c r="G93" s="1">
        <v>15</v>
      </c>
      <c r="H93" s="1">
        <v>7.5</v>
      </c>
      <c r="I93" s="1">
        <v>7</v>
      </c>
      <c r="J93" s="1">
        <v>5</v>
      </c>
      <c r="K93" s="1">
        <v>5</v>
      </c>
      <c r="L93" s="4">
        <v>84.5</v>
      </c>
      <c r="M93" s="5">
        <v>160409.76</v>
      </c>
      <c r="N93" s="5">
        <v>27049.976306417899</v>
      </c>
      <c r="O93" s="4">
        <v>9.1534634142553598E-2</v>
      </c>
      <c r="P93" s="4">
        <v>2.1309204092303899E-2</v>
      </c>
      <c r="Q93" s="4">
        <v>7.7346765850457802</v>
      </c>
      <c r="R93" s="4">
        <v>1.80062774579968</v>
      </c>
    </row>
    <row r="94" spans="1:18" ht="15" hidden="1">
      <c r="A94" s="1">
        <v>202406</v>
      </c>
      <c r="B94" s="53" t="s">
        <v>243</v>
      </c>
      <c r="C94" s="33" t="s">
        <v>18</v>
      </c>
      <c r="D94" s="33" t="s">
        <v>26</v>
      </c>
      <c r="E94" s="53" t="s">
        <v>244</v>
      </c>
      <c r="F94" s="1">
        <v>45</v>
      </c>
      <c r="G94" s="1">
        <v>15</v>
      </c>
      <c r="H94" s="1">
        <v>10</v>
      </c>
      <c r="I94" s="1">
        <v>7</v>
      </c>
      <c r="J94" s="1">
        <v>2.5</v>
      </c>
      <c r="K94" s="1">
        <v>5</v>
      </c>
      <c r="L94" s="4">
        <v>84.5</v>
      </c>
      <c r="M94" s="5">
        <v>148605.4</v>
      </c>
      <c r="N94" s="5">
        <v>23852.246690387899</v>
      </c>
      <c r="O94" s="4">
        <v>8.3493755223576993E-2</v>
      </c>
      <c r="P94" s="4">
        <v>1.9456393321127301E-2</v>
      </c>
      <c r="Q94" s="4">
        <v>7.0552223163922596</v>
      </c>
      <c r="R94" s="4">
        <v>1.6440652356352601</v>
      </c>
    </row>
    <row r="95" spans="1:18" ht="15" hidden="1">
      <c r="A95" s="1">
        <v>202406</v>
      </c>
      <c r="B95" s="53" t="s">
        <v>245</v>
      </c>
      <c r="C95" s="33" t="s">
        <v>18</v>
      </c>
      <c r="D95" s="33" t="s">
        <v>26</v>
      </c>
      <c r="E95" s="53" t="s">
        <v>246</v>
      </c>
      <c r="F95" s="1">
        <v>41.85</v>
      </c>
      <c r="G95" s="1">
        <v>15</v>
      </c>
      <c r="H95" s="1">
        <v>5</v>
      </c>
      <c r="I95" s="1">
        <v>3</v>
      </c>
      <c r="J95" s="1">
        <v>2.5</v>
      </c>
      <c r="K95" s="1">
        <v>5</v>
      </c>
      <c r="L95" s="4">
        <v>72.349999999999994</v>
      </c>
      <c r="M95" s="5">
        <v>163533.14000000001</v>
      </c>
      <c r="N95" s="5">
        <v>30993.780380672099</v>
      </c>
      <c r="O95" s="4">
        <v>9.7010883335179501E-2</v>
      </c>
      <c r="P95" s="4">
        <v>2.2530002863264401E-2</v>
      </c>
      <c r="Q95" s="4">
        <v>7.0187374093002397</v>
      </c>
      <c r="R95" s="4">
        <v>1.6300457071571799</v>
      </c>
    </row>
    <row r="96" spans="1:18" ht="15" hidden="1">
      <c r="A96" s="1">
        <v>202406</v>
      </c>
      <c r="B96" s="53" t="s">
        <v>249</v>
      </c>
      <c r="C96" s="33" t="s">
        <v>16</v>
      </c>
      <c r="D96" s="33" t="s">
        <v>34</v>
      </c>
      <c r="E96" s="53" t="s">
        <v>250</v>
      </c>
      <c r="F96" s="1">
        <v>45</v>
      </c>
      <c r="G96" s="1">
        <v>5</v>
      </c>
      <c r="H96" s="1">
        <v>10</v>
      </c>
      <c r="I96" s="1">
        <v>7</v>
      </c>
      <c r="J96" s="1">
        <v>2.5</v>
      </c>
      <c r="K96" s="1">
        <v>5</v>
      </c>
      <c r="L96" s="4">
        <v>74.5</v>
      </c>
      <c r="M96" s="5">
        <v>119224.76</v>
      </c>
      <c r="N96" s="5">
        <v>10852.005646117999</v>
      </c>
      <c r="O96" s="4">
        <v>5.6560447497866498E-2</v>
      </c>
      <c r="P96" s="4">
        <v>2.1728080250712399E-2</v>
      </c>
      <c r="Q96" s="4">
        <v>4.2137533385910597</v>
      </c>
      <c r="R96" s="4">
        <v>1.6187419786780699</v>
      </c>
    </row>
    <row r="97" spans="1:18" ht="15" hidden="1">
      <c r="A97" s="1">
        <v>202406</v>
      </c>
      <c r="B97" s="53" t="s">
        <v>251</v>
      </c>
      <c r="C97" s="33" t="s">
        <v>16</v>
      </c>
      <c r="D97" s="33" t="s">
        <v>34</v>
      </c>
      <c r="E97" s="53" t="s">
        <v>252</v>
      </c>
      <c r="F97" s="1">
        <v>40.049999999999997</v>
      </c>
      <c r="G97" s="1">
        <v>0</v>
      </c>
      <c r="H97" s="1">
        <v>10</v>
      </c>
      <c r="I97" s="1">
        <v>10</v>
      </c>
      <c r="J97" s="1">
        <v>2.5</v>
      </c>
      <c r="K97" s="1">
        <v>5</v>
      </c>
      <c r="L97" s="4">
        <v>67.55</v>
      </c>
      <c r="M97" s="5">
        <v>110696.6</v>
      </c>
      <c r="N97" s="5">
        <v>0</v>
      </c>
      <c r="O97" s="4">
        <v>4.39626183605323E-2</v>
      </c>
      <c r="P97" s="4">
        <v>1.6488557293039399E-2</v>
      </c>
      <c r="Q97" s="4">
        <v>2.9696748702539502</v>
      </c>
      <c r="R97" s="4">
        <v>1.1138020451448101</v>
      </c>
    </row>
    <row r="98" spans="1:18" ht="15" hidden="1">
      <c r="A98" s="1">
        <v>202406</v>
      </c>
      <c r="B98" s="53" t="s">
        <v>253</v>
      </c>
      <c r="C98" s="33" t="s">
        <v>16</v>
      </c>
      <c r="D98" s="33" t="s">
        <v>34</v>
      </c>
      <c r="E98" s="53" t="s">
        <v>254</v>
      </c>
      <c r="F98" s="1">
        <v>45</v>
      </c>
      <c r="G98" s="1">
        <v>15</v>
      </c>
      <c r="H98" s="1">
        <v>10</v>
      </c>
      <c r="I98" s="1">
        <v>4</v>
      </c>
      <c r="J98" s="1">
        <v>2.5</v>
      </c>
      <c r="K98" s="1">
        <v>5</v>
      </c>
      <c r="L98" s="4">
        <v>81.5</v>
      </c>
      <c r="M98" s="5">
        <v>169077.35</v>
      </c>
      <c r="N98" s="5">
        <v>30280.616852139501</v>
      </c>
      <c r="O98" s="4">
        <v>9.2849682665546995E-2</v>
      </c>
      <c r="P98" s="4">
        <v>3.6259968555907102E-2</v>
      </c>
      <c r="Q98" s="4">
        <v>7.5672491372420803</v>
      </c>
      <c r="R98" s="4">
        <v>2.9551874373064302</v>
      </c>
    </row>
    <row r="99" spans="1:18" ht="15" hidden="1">
      <c r="A99" s="1">
        <v>202406</v>
      </c>
      <c r="B99" s="53" t="s">
        <v>255</v>
      </c>
      <c r="C99" s="33" t="s">
        <v>16</v>
      </c>
      <c r="D99" s="33" t="s">
        <v>34</v>
      </c>
      <c r="E99" s="53" t="s">
        <v>256</v>
      </c>
      <c r="F99" s="1">
        <v>45</v>
      </c>
      <c r="G99" s="1">
        <v>2.5</v>
      </c>
      <c r="H99" s="1">
        <v>5</v>
      </c>
      <c r="I99" s="1">
        <v>10</v>
      </c>
      <c r="J99" s="1">
        <v>2.5</v>
      </c>
      <c r="K99" s="1">
        <v>5</v>
      </c>
      <c r="L99" s="4">
        <v>70</v>
      </c>
      <c r="M99" s="5">
        <v>102465.96</v>
      </c>
      <c r="N99" s="5">
        <v>1583.01181424829</v>
      </c>
      <c r="O99" s="4">
        <v>4.2037480505440698E-2</v>
      </c>
      <c r="P99" s="4">
        <v>1.58415837903986E-2</v>
      </c>
      <c r="Q99" s="4">
        <v>2.9426236353808499</v>
      </c>
      <c r="R99" s="4">
        <v>1.1089108653279001</v>
      </c>
    </row>
    <row r="100" spans="1:18" ht="15" hidden="1">
      <c r="A100" s="1">
        <v>202406</v>
      </c>
      <c r="B100" s="53" t="s">
        <v>257</v>
      </c>
      <c r="C100" s="33" t="s">
        <v>18</v>
      </c>
      <c r="D100" s="33" t="s">
        <v>37</v>
      </c>
      <c r="E100" s="53" t="s">
        <v>258</v>
      </c>
      <c r="F100" s="1">
        <v>40.950000000000003</v>
      </c>
      <c r="G100" s="1">
        <v>5</v>
      </c>
      <c r="H100" s="1">
        <v>10</v>
      </c>
      <c r="I100" s="1">
        <v>10</v>
      </c>
      <c r="J100" s="1">
        <v>5</v>
      </c>
      <c r="K100" s="1">
        <v>5</v>
      </c>
      <c r="L100" s="4">
        <v>75.95</v>
      </c>
      <c r="M100" s="5">
        <v>146062.23000000001</v>
      </c>
      <c r="N100" s="5">
        <v>10732.2828358405</v>
      </c>
      <c r="O100" s="4">
        <v>0.100947987176388</v>
      </c>
      <c r="P100" s="4">
        <v>1.6125514432791699E-2</v>
      </c>
      <c r="Q100" s="4">
        <v>7.6669996260466498</v>
      </c>
      <c r="R100" s="4">
        <v>1.22473282117053</v>
      </c>
    </row>
    <row r="101" spans="1:18" ht="15" hidden="1">
      <c r="A101" s="1">
        <v>202406</v>
      </c>
      <c r="B101" s="53" t="s">
        <v>259</v>
      </c>
      <c r="C101" s="33" t="s">
        <v>18</v>
      </c>
      <c r="D101" s="33" t="s">
        <v>35</v>
      </c>
      <c r="E101" s="53" t="s">
        <v>260</v>
      </c>
      <c r="F101" s="1">
        <v>40.049999999999997</v>
      </c>
      <c r="G101" s="1">
        <v>2.5</v>
      </c>
      <c r="H101" s="1">
        <v>10</v>
      </c>
      <c r="I101" s="1">
        <v>4</v>
      </c>
      <c r="J101" s="1">
        <v>0</v>
      </c>
      <c r="K101" s="1">
        <v>5</v>
      </c>
      <c r="L101" s="4">
        <v>61.55</v>
      </c>
      <c r="M101" s="5">
        <v>114619.58</v>
      </c>
      <c r="N101" s="5">
        <v>1063.6888351765499</v>
      </c>
      <c r="O101" s="4">
        <v>2.9682360180192199E-2</v>
      </c>
      <c r="P101" s="4">
        <v>1.0918838333964899E-2</v>
      </c>
      <c r="Q101" s="4">
        <v>1.82694926909083</v>
      </c>
      <c r="R101" s="4">
        <v>0.67205449945554196</v>
      </c>
    </row>
    <row r="102" spans="1:18" ht="15" hidden="1">
      <c r="A102" s="1">
        <v>202406</v>
      </c>
      <c r="B102" s="53" t="s">
        <v>261</v>
      </c>
      <c r="C102" s="33" t="s">
        <v>18</v>
      </c>
      <c r="D102" s="33" t="s">
        <v>37</v>
      </c>
      <c r="E102" s="53" t="s">
        <v>262</v>
      </c>
      <c r="F102" s="1">
        <v>37.35</v>
      </c>
      <c r="G102" s="1">
        <v>15</v>
      </c>
      <c r="H102" s="1">
        <v>10</v>
      </c>
      <c r="I102" s="1">
        <v>10</v>
      </c>
      <c r="J102" s="1">
        <v>5</v>
      </c>
      <c r="K102" s="1">
        <v>5</v>
      </c>
      <c r="L102" s="4">
        <v>82.35</v>
      </c>
      <c r="M102" s="5">
        <v>164960.76</v>
      </c>
      <c r="N102" s="5">
        <v>28748.474929554799</v>
      </c>
      <c r="O102" s="4">
        <v>0.142892407663997</v>
      </c>
      <c r="P102" s="4">
        <v>2.2133348573094E-2</v>
      </c>
      <c r="Q102" s="4">
        <v>11.7671897711302</v>
      </c>
      <c r="R102" s="4">
        <v>1.8226812549942899</v>
      </c>
    </row>
    <row r="103" spans="1:18" ht="15" hidden="1">
      <c r="A103" s="1">
        <v>202406</v>
      </c>
      <c r="B103" s="53" t="s">
        <v>263</v>
      </c>
      <c r="C103" s="33" t="s">
        <v>18</v>
      </c>
      <c r="D103" s="33" t="s">
        <v>35</v>
      </c>
      <c r="E103" s="53" t="s">
        <v>264</v>
      </c>
      <c r="F103" s="1">
        <v>45</v>
      </c>
      <c r="G103" s="1">
        <v>20</v>
      </c>
      <c r="H103" s="1">
        <v>10</v>
      </c>
      <c r="I103" s="1">
        <v>10</v>
      </c>
      <c r="J103" s="1">
        <v>2.5</v>
      </c>
      <c r="K103" s="1">
        <v>5</v>
      </c>
      <c r="L103" s="4">
        <v>92.5</v>
      </c>
      <c r="M103" s="5">
        <v>195825.04</v>
      </c>
      <c r="N103" s="5">
        <v>46840.3284076368</v>
      </c>
      <c r="O103" s="4">
        <v>7.7576026544006194E-2</v>
      </c>
      <c r="P103" s="4">
        <v>2.9272713968969199E-2</v>
      </c>
      <c r="Q103" s="4">
        <v>7.1757824553205696</v>
      </c>
      <c r="R103" s="4">
        <v>2.7077260421296501</v>
      </c>
    </row>
    <row r="104" spans="1:18" ht="15" hidden="1">
      <c r="A104" s="1">
        <v>202406</v>
      </c>
      <c r="B104" s="53" t="s">
        <v>265</v>
      </c>
      <c r="C104" s="33" t="s">
        <v>18</v>
      </c>
      <c r="D104" s="33" t="s">
        <v>37</v>
      </c>
      <c r="E104" s="53" t="s">
        <v>266</v>
      </c>
      <c r="F104" s="1">
        <v>40.5</v>
      </c>
      <c r="G104" s="1">
        <v>15</v>
      </c>
      <c r="H104" s="1">
        <v>10</v>
      </c>
      <c r="I104" s="1">
        <v>10</v>
      </c>
      <c r="J104" s="1">
        <v>2.5</v>
      </c>
      <c r="K104" s="1">
        <v>5</v>
      </c>
      <c r="L104" s="4">
        <v>83</v>
      </c>
      <c r="M104" s="5">
        <v>122429.8</v>
      </c>
      <c r="N104" s="5">
        <v>19656.0687287693</v>
      </c>
      <c r="O104" s="4">
        <v>0.10313236627278501</v>
      </c>
      <c r="P104" s="4">
        <v>1.60305375726928E-2</v>
      </c>
      <c r="Q104" s="4">
        <v>8.5599864006411792</v>
      </c>
      <c r="R104" s="4">
        <v>1.3305346185335001</v>
      </c>
    </row>
    <row r="105" spans="1:18" ht="15" hidden="1">
      <c r="A105" s="1">
        <v>202406</v>
      </c>
      <c r="B105" s="53" t="s">
        <v>267</v>
      </c>
      <c r="C105" s="33" t="s">
        <v>18</v>
      </c>
      <c r="D105" s="33" t="s">
        <v>37</v>
      </c>
      <c r="E105" s="53" t="s">
        <v>268</v>
      </c>
      <c r="F105" s="1">
        <v>44.55</v>
      </c>
      <c r="G105" s="1">
        <v>0</v>
      </c>
      <c r="H105" s="1">
        <v>10</v>
      </c>
      <c r="I105" s="1">
        <v>7</v>
      </c>
      <c r="J105" s="1">
        <v>5</v>
      </c>
      <c r="K105" s="1">
        <v>5</v>
      </c>
      <c r="L105" s="4">
        <v>71.55</v>
      </c>
      <c r="M105" s="5">
        <v>231818.46</v>
      </c>
      <c r="N105" s="5">
        <v>0</v>
      </c>
      <c r="O105" s="4">
        <v>0.13062861119983901</v>
      </c>
      <c r="P105" s="4">
        <v>2.1576024400309E-2</v>
      </c>
      <c r="Q105" s="4">
        <v>9.3464771313485002</v>
      </c>
      <c r="R105" s="4">
        <v>1.5437645458421101</v>
      </c>
    </row>
    <row r="106" spans="1:18" ht="15" hidden="1">
      <c r="A106" s="1">
        <v>202406</v>
      </c>
      <c r="B106" s="53" t="s">
        <v>271</v>
      </c>
      <c r="C106" s="33" t="s">
        <v>18</v>
      </c>
      <c r="D106" s="33" t="s">
        <v>35</v>
      </c>
      <c r="E106" s="53" t="s">
        <v>272</v>
      </c>
      <c r="F106" s="1">
        <v>43.2</v>
      </c>
      <c r="G106" s="1">
        <v>10</v>
      </c>
      <c r="H106" s="1">
        <v>10</v>
      </c>
      <c r="I106" s="1">
        <v>10</v>
      </c>
      <c r="J106" s="1">
        <v>2.5</v>
      </c>
      <c r="K106" s="1">
        <v>5</v>
      </c>
      <c r="L106" s="4">
        <v>80.7</v>
      </c>
      <c r="M106" s="5">
        <v>124300.76</v>
      </c>
      <c r="N106" s="5">
        <v>16053.1321378557</v>
      </c>
      <c r="O106" s="4">
        <v>4.107973794888E-2</v>
      </c>
      <c r="P106" s="4">
        <v>1.5354965994817499E-2</v>
      </c>
      <c r="Q106" s="4">
        <v>3.3151348524746198</v>
      </c>
      <c r="R106" s="4">
        <v>1.23914575578177</v>
      </c>
    </row>
    <row r="107" spans="1:18" ht="15" hidden="1">
      <c r="A107" s="1">
        <v>202406</v>
      </c>
      <c r="B107" s="53" t="s">
        <v>273</v>
      </c>
      <c r="C107" s="33" t="s">
        <v>18</v>
      </c>
      <c r="D107" s="33" t="s">
        <v>35</v>
      </c>
      <c r="E107" s="53" t="s">
        <v>274</v>
      </c>
      <c r="F107" s="1">
        <v>36.9</v>
      </c>
      <c r="G107" s="1">
        <v>0</v>
      </c>
      <c r="H107" s="1">
        <v>10</v>
      </c>
      <c r="I107" s="1">
        <v>7</v>
      </c>
      <c r="J107" s="1">
        <v>2.5</v>
      </c>
      <c r="K107" s="1">
        <v>5</v>
      </c>
      <c r="L107" s="4">
        <v>61.4</v>
      </c>
      <c r="M107" s="5">
        <v>198711.25</v>
      </c>
      <c r="N107" s="5">
        <v>0</v>
      </c>
      <c r="O107" s="4">
        <v>5.0358764067425198E-2</v>
      </c>
      <c r="P107" s="4">
        <v>1.8494639204383899E-2</v>
      </c>
      <c r="Q107" s="4">
        <v>3.0920281137399099</v>
      </c>
      <c r="R107" s="4">
        <v>1.1355708471491699</v>
      </c>
    </row>
    <row r="108" spans="1:18" ht="15" hidden="1">
      <c r="A108" s="1">
        <v>202406</v>
      </c>
      <c r="B108" s="53" t="s">
        <v>275</v>
      </c>
      <c r="C108" s="33" t="s">
        <v>18</v>
      </c>
      <c r="D108" s="33" t="s">
        <v>35</v>
      </c>
      <c r="E108" s="53" t="s">
        <v>276</v>
      </c>
      <c r="F108" s="1">
        <v>45</v>
      </c>
      <c r="G108" s="1">
        <v>20</v>
      </c>
      <c r="H108" s="1">
        <v>10</v>
      </c>
      <c r="I108" s="1">
        <v>6</v>
      </c>
      <c r="J108" s="1">
        <v>2.5</v>
      </c>
      <c r="K108" s="1">
        <v>5</v>
      </c>
      <c r="L108" s="4">
        <v>88.5</v>
      </c>
      <c r="M108" s="5">
        <v>307024.84000000003</v>
      </c>
      <c r="N108" s="5">
        <v>104595.347283111</v>
      </c>
      <c r="O108" s="4">
        <v>0.14021832776607199</v>
      </c>
      <c r="P108" s="4">
        <v>5.3243201076527698E-2</v>
      </c>
      <c r="Q108" s="4">
        <v>12.4093220072973</v>
      </c>
      <c r="R108" s="4">
        <v>4.7120232952726999</v>
      </c>
    </row>
    <row r="109" spans="1:18" ht="15" hidden="1">
      <c r="A109" s="1">
        <v>202406</v>
      </c>
      <c r="B109" s="53" t="s">
        <v>277</v>
      </c>
      <c r="C109" s="33" t="s">
        <v>18</v>
      </c>
      <c r="D109" s="33" t="s">
        <v>35</v>
      </c>
      <c r="E109" s="53" t="s">
        <v>278</v>
      </c>
      <c r="F109" s="1">
        <v>45</v>
      </c>
      <c r="G109" s="1">
        <v>20</v>
      </c>
      <c r="H109" s="1">
        <v>10</v>
      </c>
      <c r="I109" s="1">
        <v>10</v>
      </c>
      <c r="J109" s="1">
        <v>2.5</v>
      </c>
      <c r="K109" s="1">
        <v>5</v>
      </c>
      <c r="L109" s="4">
        <v>92.5</v>
      </c>
      <c r="M109" s="5">
        <v>284611.68</v>
      </c>
      <c r="N109" s="5">
        <v>90909.593119221507</v>
      </c>
      <c r="O109" s="4">
        <v>0.126372210292446</v>
      </c>
      <c r="P109" s="4">
        <v>4.7929529371519598E-2</v>
      </c>
      <c r="Q109" s="4">
        <v>11.689429452051201</v>
      </c>
      <c r="R109" s="4">
        <v>4.43348146686556</v>
      </c>
    </row>
    <row r="110" spans="1:18" ht="15" hidden="1">
      <c r="A110" s="1">
        <v>202406</v>
      </c>
      <c r="B110" s="53" t="s">
        <v>279</v>
      </c>
      <c r="C110" s="33" t="s">
        <v>18</v>
      </c>
      <c r="D110" s="33" t="s">
        <v>29</v>
      </c>
      <c r="E110" s="53" t="s">
        <v>280</v>
      </c>
      <c r="F110" s="1">
        <v>45</v>
      </c>
      <c r="G110" s="1">
        <v>10</v>
      </c>
      <c r="H110" s="1">
        <v>10</v>
      </c>
      <c r="I110" s="1">
        <v>4</v>
      </c>
      <c r="J110" s="1">
        <v>0</v>
      </c>
      <c r="K110" s="1">
        <v>5</v>
      </c>
      <c r="L110" s="4">
        <v>74</v>
      </c>
      <c r="M110" s="5">
        <v>174415.15</v>
      </c>
      <c r="N110" s="5">
        <v>24303.811894775401</v>
      </c>
      <c r="O110" s="4">
        <v>9.4081632571783702E-2</v>
      </c>
      <c r="P110" s="4">
        <v>2.1965078477176801E-2</v>
      </c>
      <c r="Q110" s="4">
        <v>6.96204081031199</v>
      </c>
      <c r="R110" s="4">
        <v>1.62541580731108</v>
      </c>
    </row>
    <row r="111" spans="1:18" ht="15" hidden="1">
      <c r="A111" s="1">
        <v>202406</v>
      </c>
      <c r="B111" s="53" t="s">
        <v>281</v>
      </c>
      <c r="C111" s="33" t="s">
        <v>18</v>
      </c>
      <c r="D111" s="33" t="s">
        <v>29</v>
      </c>
      <c r="E111" s="53" t="s">
        <v>282</v>
      </c>
      <c r="F111" s="1">
        <v>45</v>
      </c>
      <c r="G111" s="1">
        <v>20</v>
      </c>
      <c r="H111" s="1">
        <v>10</v>
      </c>
      <c r="I111" s="1">
        <v>7</v>
      </c>
      <c r="J111" s="1">
        <v>0</v>
      </c>
      <c r="K111" s="1">
        <v>5</v>
      </c>
      <c r="L111" s="4">
        <v>87</v>
      </c>
      <c r="M111" s="5">
        <v>335513.58</v>
      </c>
      <c r="N111" s="5">
        <v>86869.629931461299</v>
      </c>
      <c r="O111" s="4">
        <v>0.21870124668142099</v>
      </c>
      <c r="P111" s="4">
        <v>5.17143440421272E-2</v>
      </c>
      <c r="Q111" s="4">
        <v>19.0270084612836</v>
      </c>
      <c r="R111" s="4">
        <v>4.4991479316650702</v>
      </c>
    </row>
    <row r="112" spans="1:18" ht="15" hidden="1">
      <c r="A112" s="1">
        <v>202406</v>
      </c>
      <c r="B112" s="53" t="s">
        <v>283</v>
      </c>
      <c r="C112" s="33" t="s">
        <v>18</v>
      </c>
      <c r="D112" s="33" t="s">
        <v>29</v>
      </c>
      <c r="E112" s="53" t="s">
        <v>284</v>
      </c>
      <c r="F112" s="1">
        <v>45</v>
      </c>
      <c r="G112" s="1">
        <v>20</v>
      </c>
      <c r="H112" s="1">
        <v>10</v>
      </c>
      <c r="I112" s="1">
        <v>10</v>
      </c>
      <c r="J112" s="1">
        <v>0</v>
      </c>
      <c r="K112" s="1">
        <v>5</v>
      </c>
      <c r="L112" s="4">
        <v>90</v>
      </c>
      <c r="M112" s="5">
        <v>422696.89</v>
      </c>
      <c r="N112" s="5">
        <v>122309.048311056</v>
      </c>
      <c r="O112" s="4">
        <v>0.28762857887343302</v>
      </c>
      <c r="P112" s="4">
        <v>6.8186692012479094E-2</v>
      </c>
      <c r="Q112" s="4">
        <v>25.886572098609001</v>
      </c>
      <c r="R112" s="4">
        <v>6.1368022811231198</v>
      </c>
    </row>
    <row r="113" spans="1:18" ht="15" hidden="1">
      <c r="A113" s="1">
        <v>202406</v>
      </c>
      <c r="B113" s="53" t="s">
        <v>285</v>
      </c>
      <c r="C113" s="33" t="s">
        <v>18</v>
      </c>
      <c r="D113" s="33" t="s">
        <v>29</v>
      </c>
      <c r="E113" s="53" t="s">
        <v>286</v>
      </c>
      <c r="F113" s="1">
        <v>45</v>
      </c>
      <c r="G113" s="1">
        <v>2.5</v>
      </c>
      <c r="H113" s="1">
        <v>5</v>
      </c>
      <c r="I113" s="1">
        <v>7</v>
      </c>
      <c r="J113" s="1">
        <v>5</v>
      </c>
      <c r="K113" s="1">
        <v>5</v>
      </c>
      <c r="L113" s="4">
        <v>69.5</v>
      </c>
      <c r="M113" s="5">
        <v>108879.19</v>
      </c>
      <c r="N113" s="5">
        <v>4362.7355476647099</v>
      </c>
      <c r="O113" s="4">
        <v>4.8567431812851398E-2</v>
      </c>
      <c r="P113" s="4">
        <v>1.1162602097190701E-2</v>
      </c>
      <c r="Q113" s="4">
        <v>3.3754365109931701</v>
      </c>
      <c r="R113" s="4">
        <v>0.77580084575475206</v>
      </c>
    </row>
    <row r="114" spans="1:18" ht="15" hidden="1">
      <c r="A114" s="1">
        <v>202406</v>
      </c>
      <c r="B114" s="53" t="s">
        <v>287</v>
      </c>
      <c r="C114" s="33" t="s">
        <v>18</v>
      </c>
      <c r="D114" s="33" t="s">
        <v>35</v>
      </c>
      <c r="E114" s="53" t="s">
        <v>288</v>
      </c>
      <c r="F114" s="1">
        <v>41.4</v>
      </c>
      <c r="G114" s="1">
        <v>15</v>
      </c>
      <c r="H114" s="1">
        <v>10</v>
      </c>
      <c r="I114" s="1">
        <v>7</v>
      </c>
      <c r="J114" s="1">
        <v>2.5</v>
      </c>
      <c r="K114" s="1">
        <v>5</v>
      </c>
      <c r="L114" s="4">
        <v>80.900000000000006</v>
      </c>
      <c r="M114" s="5">
        <v>281987.05</v>
      </c>
      <c r="N114" s="5">
        <v>54597.6297271113</v>
      </c>
      <c r="O114" s="4">
        <v>0.10404042202493299</v>
      </c>
      <c r="P114" s="4">
        <v>3.9121527131259499E-2</v>
      </c>
      <c r="Q114" s="4">
        <v>8.41687014181705</v>
      </c>
      <c r="R114" s="4">
        <v>3.1649315449188902</v>
      </c>
    </row>
    <row r="115" spans="1:18" ht="15" hidden="1">
      <c r="A115" s="1">
        <v>202406</v>
      </c>
      <c r="B115" s="53" t="s">
        <v>291</v>
      </c>
      <c r="C115" s="33" t="s">
        <v>17</v>
      </c>
      <c r="D115" s="33" t="s">
        <v>30</v>
      </c>
      <c r="E115" s="53" t="s">
        <v>292</v>
      </c>
      <c r="F115" s="1">
        <v>42.75</v>
      </c>
      <c r="G115" s="1">
        <v>20</v>
      </c>
      <c r="H115" s="1">
        <v>7.5</v>
      </c>
      <c r="I115" s="1">
        <v>10</v>
      </c>
      <c r="J115" s="1">
        <v>2.5</v>
      </c>
      <c r="K115" s="1">
        <v>5</v>
      </c>
      <c r="L115" s="4">
        <v>87.75</v>
      </c>
      <c r="M115" s="5">
        <v>276060.82</v>
      </c>
      <c r="N115" s="5">
        <v>75195.275457536205</v>
      </c>
      <c r="O115" s="4">
        <v>0.198720601676007</v>
      </c>
      <c r="P115" s="4">
        <v>3.4232609190884299E-2</v>
      </c>
      <c r="Q115" s="4">
        <v>17.4377327970696</v>
      </c>
      <c r="R115" s="4">
        <v>3.0039114565000999</v>
      </c>
    </row>
    <row r="116" spans="1:18" ht="15" hidden="1">
      <c r="A116" s="1">
        <v>202406</v>
      </c>
      <c r="B116" s="53" t="s">
        <v>293</v>
      </c>
      <c r="C116" s="33" t="s">
        <v>16</v>
      </c>
      <c r="D116" s="33" t="s">
        <v>23</v>
      </c>
      <c r="E116" s="53" t="s">
        <v>294</v>
      </c>
      <c r="F116" s="1">
        <v>45</v>
      </c>
      <c r="G116" s="1">
        <v>15</v>
      </c>
      <c r="H116" s="1">
        <v>10</v>
      </c>
      <c r="I116" s="1">
        <v>3</v>
      </c>
      <c r="J116" s="1">
        <v>2.5</v>
      </c>
      <c r="K116" s="1">
        <v>5</v>
      </c>
      <c r="L116" s="4">
        <v>80.5</v>
      </c>
      <c r="M116" s="5">
        <v>209596.76</v>
      </c>
      <c r="N116" s="5">
        <v>35556.463961305599</v>
      </c>
      <c r="O116" s="4">
        <v>0.10346797622807399</v>
      </c>
      <c r="P116" s="4">
        <v>4.4225138309222797E-2</v>
      </c>
      <c r="Q116" s="4">
        <v>8.3291720863599608</v>
      </c>
      <c r="R116" s="4">
        <v>3.5601236338924398</v>
      </c>
    </row>
    <row r="117" spans="1:18" ht="15" hidden="1">
      <c r="A117" s="1">
        <v>202406</v>
      </c>
      <c r="B117" s="53" t="s">
        <v>295</v>
      </c>
      <c r="C117" s="33" t="s">
        <v>19</v>
      </c>
      <c r="D117" s="33" t="s">
        <v>27</v>
      </c>
      <c r="E117" s="53" t="s">
        <v>296</v>
      </c>
      <c r="F117" s="1">
        <v>0</v>
      </c>
      <c r="G117" s="1">
        <v>5</v>
      </c>
      <c r="H117" s="1">
        <v>10</v>
      </c>
      <c r="I117" s="1">
        <v>6</v>
      </c>
      <c r="J117" s="1">
        <v>2.5</v>
      </c>
      <c r="K117" s="1">
        <v>5</v>
      </c>
      <c r="L117" s="4">
        <v>28.5</v>
      </c>
      <c r="M117" s="5">
        <v>185274.82</v>
      </c>
      <c r="N117" s="5">
        <v>14445.233663151101</v>
      </c>
      <c r="O117" s="4">
        <v>8.7038693623793406E-2</v>
      </c>
      <c r="P117" s="4">
        <v>1.8071395910144401E-2</v>
      </c>
      <c r="Q117" s="4">
        <v>2.4806027682781102</v>
      </c>
      <c r="R117" s="4">
        <v>0.51503478343911502</v>
      </c>
    </row>
    <row r="118" spans="1:18" ht="15" hidden="1">
      <c r="A118" s="1">
        <v>202406</v>
      </c>
      <c r="B118" s="53" t="s">
        <v>297</v>
      </c>
      <c r="C118" s="33" t="s">
        <v>19</v>
      </c>
      <c r="D118" s="33" t="s">
        <v>27</v>
      </c>
      <c r="E118" s="53" t="s">
        <v>298</v>
      </c>
      <c r="F118" s="1">
        <v>42.75</v>
      </c>
      <c r="G118" s="1">
        <v>0</v>
      </c>
      <c r="H118" s="1">
        <v>10</v>
      </c>
      <c r="I118" s="1">
        <v>6</v>
      </c>
      <c r="J118" s="1">
        <v>2.5</v>
      </c>
      <c r="K118" s="1">
        <v>5</v>
      </c>
      <c r="L118" s="4">
        <v>66.25</v>
      </c>
      <c r="M118" s="5">
        <v>148390.85999999999</v>
      </c>
      <c r="N118" s="5">
        <v>0</v>
      </c>
      <c r="O118" s="4">
        <v>5.5480775039817597E-2</v>
      </c>
      <c r="P118" s="4">
        <v>1.1684997086270899E-2</v>
      </c>
      <c r="Q118" s="4">
        <v>3.6756013463879098</v>
      </c>
      <c r="R118" s="4">
        <v>0.77413105696544704</v>
      </c>
    </row>
    <row r="119" spans="1:18" ht="15" hidden="1">
      <c r="A119" s="1">
        <v>202406</v>
      </c>
      <c r="B119" s="53" t="s">
        <v>299</v>
      </c>
      <c r="C119" s="33" t="s">
        <v>18</v>
      </c>
      <c r="D119" s="33" t="s">
        <v>35</v>
      </c>
      <c r="E119" s="53" t="s">
        <v>300</v>
      </c>
      <c r="F119" s="1">
        <v>41.4</v>
      </c>
      <c r="G119" s="1">
        <v>10</v>
      </c>
      <c r="H119" s="1">
        <v>10</v>
      </c>
      <c r="I119" s="1">
        <v>10</v>
      </c>
      <c r="J119" s="1">
        <v>2.5</v>
      </c>
      <c r="K119" s="1">
        <v>5</v>
      </c>
      <c r="L119" s="4">
        <v>78.900000000000006</v>
      </c>
      <c r="M119" s="5">
        <v>190986.67</v>
      </c>
      <c r="N119" s="5">
        <v>22276.6535691555</v>
      </c>
      <c r="O119" s="4">
        <v>6.1693190574141903E-2</v>
      </c>
      <c r="P119" s="4">
        <v>2.3029358661527301E-2</v>
      </c>
      <c r="Q119" s="4">
        <v>4.8675927362997999</v>
      </c>
      <c r="R119" s="4">
        <v>1.8170163983945</v>
      </c>
    </row>
    <row r="120" spans="1:18" ht="15" hidden="1">
      <c r="A120" s="1">
        <v>202406</v>
      </c>
      <c r="B120" s="53" t="s">
        <v>301</v>
      </c>
      <c r="C120" s="33" t="s">
        <v>17</v>
      </c>
      <c r="D120" s="33" t="s">
        <v>32</v>
      </c>
      <c r="E120" s="53" t="s">
        <v>302</v>
      </c>
      <c r="F120" s="1">
        <v>38.700000000000003</v>
      </c>
      <c r="G120" s="1">
        <v>0</v>
      </c>
      <c r="H120" s="1">
        <v>10</v>
      </c>
      <c r="I120" s="1">
        <v>10</v>
      </c>
      <c r="J120" s="1">
        <v>2.5</v>
      </c>
      <c r="K120" s="1">
        <v>5</v>
      </c>
      <c r="L120" s="4">
        <v>66.2</v>
      </c>
      <c r="M120" s="5">
        <v>152983.79</v>
      </c>
      <c r="N120" s="5">
        <v>0</v>
      </c>
      <c r="O120" s="4">
        <v>4.7458986050139901E-2</v>
      </c>
      <c r="P120" s="4">
        <v>1.06205638083843E-2</v>
      </c>
      <c r="Q120" s="4">
        <v>3.1417848765192602</v>
      </c>
      <c r="R120" s="4">
        <v>0.70308132411504298</v>
      </c>
    </row>
    <row r="121" spans="1:18" ht="15" hidden="1">
      <c r="A121" s="1">
        <v>202406</v>
      </c>
      <c r="B121" s="53" t="s">
        <v>303</v>
      </c>
      <c r="C121" s="33" t="s">
        <v>17</v>
      </c>
      <c r="D121" s="33" t="s">
        <v>31</v>
      </c>
      <c r="E121" s="53" t="s">
        <v>304</v>
      </c>
      <c r="F121" s="1">
        <v>45</v>
      </c>
      <c r="G121" s="1">
        <v>15</v>
      </c>
      <c r="H121" s="1">
        <v>10</v>
      </c>
      <c r="I121" s="1">
        <v>7</v>
      </c>
      <c r="J121" s="1">
        <v>5</v>
      </c>
      <c r="K121" s="1">
        <v>5</v>
      </c>
      <c r="L121" s="4">
        <v>87</v>
      </c>
      <c r="M121" s="5">
        <v>206753.28</v>
      </c>
      <c r="N121" s="5">
        <v>35700.617581121202</v>
      </c>
      <c r="O121" s="4">
        <v>7.2137332466060106E-2</v>
      </c>
      <c r="P121" s="4">
        <v>2.1507112494954801E-2</v>
      </c>
      <c r="Q121" s="4">
        <v>6.2759479245472303</v>
      </c>
      <c r="R121" s="4">
        <v>1.8711187870610699</v>
      </c>
    </row>
    <row r="122" spans="1:18" ht="15" hidden="1">
      <c r="A122" s="1">
        <v>202406</v>
      </c>
      <c r="B122" s="53" t="s">
        <v>305</v>
      </c>
      <c r="C122" s="33" t="s">
        <v>17</v>
      </c>
      <c r="D122" s="33" t="s">
        <v>36</v>
      </c>
      <c r="E122" s="53" t="s">
        <v>306</v>
      </c>
      <c r="F122" s="1">
        <v>42.75</v>
      </c>
      <c r="G122" s="1">
        <v>10</v>
      </c>
      <c r="H122" s="1">
        <v>2.5</v>
      </c>
      <c r="I122" s="1">
        <v>7</v>
      </c>
      <c r="J122" s="1">
        <v>0</v>
      </c>
      <c r="K122" s="1">
        <v>5</v>
      </c>
      <c r="L122" s="4">
        <v>67.25</v>
      </c>
      <c r="M122" s="5">
        <v>204297.07</v>
      </c>
      <c r="N122" s="5">
        <v>28632.069965779901</v>
      </c>
      <c r="O122" s="4">
        <v>0.119753814568181</v>
      </c>
      <c r="P122" s="4">
        <v>1.9920193972321601E-2</v>
      </c>
      <c r="Q122" s="4">
        <v>8.0534440297101497</v>
      </c>
      <c r="R122" s="4">
        <v>1.33963304463863</v>
      </c>
    </row>
    <row r="123" spans="1:18" ht="15" hidden="1">
      <c r="A123" s="1">
        <v>202406</v>
      </c>
      <c r="B123" s="53" t="s">
        <v>307</v>
      </c>
      <c r="C123" s="33" t="s">
        <v>19</v>
      </c>
      <c r="D123" s="33" t="s">
        <v>27</v>
      </c>
      <c r="E123" s="53" t="s">
        <v>308</v>
      </c>
      <c r="F123" s="1">
        <v>45</v>
      </c>
      <c r="G123" s="1">
        <v>5</v>
      </c>
      <c r="H123" s="1">
        <v>10</v>
      </c>
      <c r="I123" s="1">
        <v>10</v>
      </c>
      <c r="J123" s="1">
        <v>0</v>
      </c>
      <c r="K123" s="1">
        <v>5</v>
      </c>
      <c r="L123" s="4">
        <v>75</v>
      </c>
      <c r="M123" s="5">
        <v>84254.41</v>
      </c>
      <c r="N123" s="5">
        <v>5666.6445245805198</v>
      </c>
      <c r="O123" s="4">
        <v>3.8471241496854498E-2</v>
      </c>
      <c r="P123" s="4">
        <v>8.0005183401051193E-3</v>
      </c>
      <c r="Q123" s="4">
        <v>2.8853431122640898</v>
      </c>
      <c r="R123" s="4">
        <v>0.60003887550788404</v>
      </c>
    </row>
    <row r="124" spans="1:18" ht="15" hidden="1">
      <c r="A124" s="1">
        <v>202406</v>
      </c>
      <c r="B124" s="53" t="s">
        <v>309</v>
      </c>
      <c r="C124" s="33" t="s">
        <v>19</v>
      </c>
      <c r="D124" s="33" t="s">
        <v>27</v>
      </c>
      <c r="E124" s="53" t="s">
        <v>310</v>
      </c>
      <c r="F124" s="1">
        <v>41.4</v>
      </c>
      <c r="G124" s="1">
        <v>2.5</v>
      </c>
      <c r="H124" s="1">
        <v>5</v>
      </c>
      <c r="I124" s="1">
        <v>3</v>
      </c>
      <c r="J124" s="1">
        <v>2.5</v>
      </c>
      <c r="K124" s="1">
        <v>5</v>
      </c>
      <c r="L124" s="4">
        <v>59.4</v>
      </c>
      <c r="M124" s="5">
        <v>188497.02</v>
      </c>
      <c r="N124" s="5">
        <v>1644.40828418976</v>
      </c>
      <c r="O124" s="4">
        <v>7.2498397285931701E-2</v>
      </c>
      <c r="P124" s="4">
        <v>1.5239525366500599E-2</v>
      </c>
      <c r="Q124" s="4">
        <v>4.3064047987843397</v>
      </c>
      <c r="R124" s="4">
        <v>0.90522780677013304</v>
      </c>
    </row>
    <row r="125" spans="1:18" ht="15" hidden="1">
      <c r="A125" s="1">
        <v>202406</v>
      </c>
      <c r="B125" s="53" t="s">
        <v>311</v>
      </c>
      <c r="C125" s="33" t="s">
        <v>19</v>
      </c>
      <c r="D125" s="33" t="s">
        <v>24</v>
      </c>
      <c r="E125" s="53" t="s">
        <v>312</v>
      </c>
      <c r="F125" s="1">
        <v>44.1</v>
      </c>
      <c r="G125" s="1">
        <v>10</v>
      </c>
      <c r="H125" s="1">
        <v>10</v>
      </c>
      <c r="I125" s="1">
        <v>6</v>
      </c>
      <c r="J125" s="1">
        <v>0</v>
      </c>
      <c r="K125" s="1">
        <v>5</v>
      </c>
      <c r="L125" s="4">
        <v>75.099999999999994</v>
      </c>
      <c r="M125" s="5">
        <v>189812.42</v>
      </c>
      <c r="N125" s="5">
        <v>25741.3929463807</v>
      </c>
      <c r="O125" s="4">
        <v>7.4939445912062697E-2</v>
      </c>
      <c r="P125" s="4">
        <v>2.1151614357794401E-2</v>
      </c>
      <c r="Q125" s="4">
        <v>5.6279523879959097</v>
      </c>
      <c r="R125" s="4">
        <v>1.58848623827036</v>
      </c>
    </row>
    <row r="126" spans="1:18" ht="15" hidden="1">
      <c r="A126" s="1">
        <v>202406</v>
      </c>
      <c r="B126" s="53" t="s">
        <v>313</v>
      </c>
      <c r="C126" s="33" t="s">
        <v>16</v>
      </c>
      <c r="D126" s="33" t="s">
        <v>23</v>
      </c>
      <c r="E126" s="53" t="s">
        <v>314</v>
      </c>
      <c r="F126" s="1">
        <v>39.6</v>
      </c>
      <c r="G126" s="1">
        <v>20</v>
      </c>
      <c r="H126" s="1">
        <v>10</v>
      </c>
      <c r="I126" s="1">
        <v>6</v>
      </c>
      <c r="J126" s="1">
        <v>2.5</v>
      </c>
      <c r="K126" s="1">
        <v>5</v>
      </c>
      <c r="L126" s="4">
        <v>83.1</v>
      </c>
      <c r="M126" s="5">
        <v>233292.31</v>
      </c>
      <c r="N126" s="5">
        <v>53521.720420109603</v>
      </c>
      <c r="O126" s="4">
        <v>0.128263491792907</v>
      </c>
      <c r="P126" s="4">
        <v>5.4325628162391497E-2</v>
      </c>
      <c r="Q126" s="4">
        <v>10.658696167990501</v>
      </c>
      <c r="R126" s="4">
        <v>4.5144597002947302</v>
      </c>
    </row>
    <row r="127" spans="1:18" ht="15" hidden="1">
      <c r="A127" s="1">
        <v>202406</v>
      </c>
      <c r="B127" s="53" t="s">
        <v>315</v>
      </c>
      <c r="C127" s="33" t="s">
        <v>18</v>
      </c>
      <c r="D127" s="33" t="s">
        <v>29</v>
      </c>
      <c r="E127" s="53" t="s">
        <v>316</v>
      </c>
      <c r="F127" s="1">
        <v>45</v>
      </c>
      <c r="G127" s="1">
        <v>15</v>
      </c>
      <c r="H127" s="1">
        <v>10</v>
      </c>
      <c r="I127" s="1">
        <v>10</v>
      </c>
      <c r="J127" s="1">
        <v>2.5</v>
      </c>
      <c r="K127" s="1">
        <v>5</v>
      </c>
      <c r="L127" s="4">
        <v>87.5</v>
      </c>
      <c r="M127" s="5">
        <v>214877.05</v>
      </c>
      <c r="N127" s="5">
        <v>35209.609391287901</v>
      </c>
      <c r="O127" s="4">
        <v>0.120860253667745</v>
      </c>
      <c r="P127" s="4">
        <v>2.8302981538921301E-2</v>
      </c>
      <c r="Q127" s="4">
        <v>10.575272195927701</v>
      </c>
      <c r="R127" s="4">
        <v>2.4765108846556099</v>
      </c>
    </row>
    <row r="128" spans="1:18" ht="15" hidden="1">
      <c r="A128" s="1">
        <v>202406</v>
      </c>
      <c r="B128" s="53" t="s">
        <v>317</v>
      </c>
      <c r="C128" s="33" t="s">
        <v>17</v>
      </c>
      <c r="D128" s="33" t="s">
        <v>33</v>
      </c>
      <c r="E128" s="53" t="s">
        <v>318</v>
      </c>
      <c r="F128" s="1">
        <v>45</v>
      </c>
      <c r="G128" s="1">
        <v>5</v>
      </c>
      <c r="H128" s="1">
        <v>7.5</v>
      </c>
      <c r="I128" s="1">
        <v>10</v>
      </c>
      <c r="J128" s="1">
        <v>2.5</v>
      </c>
      <c r="K128" s="1">
        <v>5</v>
      </c>
      <c r="L128" s="4">
        <v>75</v>
      </c>
      <c r="M128" s="5">
        <v>110559.46</v>
      </c>
      <c r="N128" s="5">
        <v>6229.2978343699297</v>
      </c>
      <c r="O128" s="4">
        <v>7.4332225283603406E-2</v>
      </c>
      <c r="P128" s="4">
        <v>8.9235797789058002E-3</v>
      </c>
      <c r="Q128" s="4">
        <v>5.5749168962702598</v>
      </c>
      <c r="R128" s="4">
        <v>0.66926848341793499</v>
      </c>
    </row>
    <row r="129" spans="1:18" ht="15" hidden="1">
      <c r="A129" s="1">
        <v>202406</v>
      </c>
      <c r="B129" s="53" t="s">
        <v>319</v>
      </c>
      <c r="C129" s="33" t="s">
        <v>18</v>
      </c>
      <c r="D129" s="33" t="s">
        <v>35</v>
      </c>
      <c r="E129" s="53" t="s">
        <v>320</v>
      </c>
      <c r="F129" s="1">
        <v>0</v>
      </c>
      <c r="G129" s="1">
        <v>10</v>
      </c>
      <c r="H129" s="1">
        <v>10</v>
      </c>
      <c r="I129" s="1">
        <v>10</v>
      </c>
      <c r="J129" s="1">
        <v>2.5</v>
      </c>
      <c r="K129" s="1">
        <v>5</v>
      </c>
      <c r="L129" s="4">
        <v>37.5</v>
      </c>
      <c r="M129" s="5">
        <v>158741.26</v>
      </c>
      <c r="N129" s="5">
        <v>18078.153266680802</v>
      </c>
      <c r="O129" s="4">
        <v>5.1016175418524198E-2</v>
      </c>
      <c r="P129" s="4">
        <v>1.9038020188141699E-2</v>
      </c>
      <c r="Q129" s="4">
        <v>1.9131065781946599</v>
      </c>
      <c r="R129" s="4">
        <v>0.71392575705531403</v>
      </c>
    </row>
    <row r="130" spans="1:18" ht="15" hidden="1">
      <c r="A130" s="1">
        <v>202406</v>
      </c>
      <c r="B130" s="53" t="s">
        <v>321</v>
      </c>
      <c r="C130" s="33" t="s">
        <v>16</v>
      </c>
      <c r="D130" s="33" t="s">
        <v>22</v>
      </c>
      <c r="E130" s="53" t="s">
        <v>322</v>
      </c>
      <c r="F130" s="1">
        <v>45</v>
      </c>
      <c r="G130" s="1">
        <v>20</v>
      </c>
      <c r="H130" s="1">
        <v>10</v>
      </c>
      <c r="I130" s="1">
        <v>7</v>
      </c>
      <c r="J130" s="1">
        <v>5</v>
      </c>
      <c r="K130" s="1">
        <v>5</v>
      </c>
      <c r="L130" s="4">
        <v>92</v>
      </c>
      <c r="M130" s="5">
        <v>237712.92</v>
      </c>
      <c r="N130" s="5">
        <v>53070.665538472102</v>
      </c>
      <c r="O130" s="4">
        <v>0.30541853362611598</v>
      </c>
      <c r="P130" s="4">
        <v>5.48191120792135E-2</v>
      </c>
      <c r="Q130" s="4">
        <v>28.098505093602601</v>
      </c>
      <c r="R130" s="4">
        <v>5.0433583112876397</v>
      </c>
    </row>
    <row r="131" spans="1:18" ht="15" hidden="1">
      <c r="A131" s="1">
        <v>202406</v>
      </c>
      <c r="B131" s="53" t="s">
        <v>323</v>
      </c>
      <c r="C131" s="33" t="s">
        <v>17</v>
      </c>
      <c r="D131" s="33" t="s">
        <v>30</v>
      </c>
      <c r="E131" s="53" t="s">
        <v>324</v>
      </c>
      <c r="F131" s="1">
        <v>41.4</v>
      </c>
      <c r="G131" s="1">
        <v>15</v>
      </c>
      <c r="H131" s="1">
        <v>7.5</v>
      </c>
      <c r="I131" s="1">
        <v>7</v>
      </c>
      <c r="J131" s="1">
        <v>2.5</v>
      </c>
      <c r="K131" s="1">
        <v>5</v>
      </c>
      <c r="L131" s="4">
        <v>78.400000000000006</v>
      </c>
      <c r="M131" s="5">
        <v>164968.46</v>
      </c>
      <c r="N131" s="5">
        <v>32755.9370823227</v>
      </c>
      <c r="O131" s="4">
        <v>0.108301402491153</v>
      </c>
      <c r="P131" s="4">
        <v>1.8016235524862902E-2</v>
      </c>
      <c r="Q131" s="4">
        <v>8.4908299553063902</v>
      </c>
      <c r="R131" s="4">
        <v>1.41247286514925</v>
      </c>
    </row>
    <row r="132" spans="1:18" ht="15" hidden="1">
      <c r="A132" s="1">
        <v>202406</v>
      </c>
      <c r="B132" s="53" t="s">
        <v>325</v>
      </c>
      <c r="C132" s="33" t="s">
        <v>18</v>
      </c>
      <c r="D132" s="33" t="s">
        <v>26</v>
      </c>
      <c r="E132" s="53" t="s">
        <v>326</v>
      </c>
      <c r="F132" s="1">
        <v>45</v>
      </c>
      <c r="G132" s="1">
        <v>5</v>
      </c>
      <c r="H132" s="1">
        <v>10</v>
      </c>
      <c r="I132" s="1">
        <v>10</v>
      </c>
      <c r="J132" s="1">
        <v>2.5</v>
      </c>
      <c r="K132" s="1">
        <v>5</v>
      </c>
      <c r="L132" s="4">
        <v>77.5</v>
      </c>
      <c r="M132" s="5">
        <v>144694.49</v>
      </c>
      <c r="N132" s="5">
        <v>10167.592067945599</v>
      </c>
      <c r="O132" s="4">
        <v>6.7181642527636407E-2</v>
      </c>
      <c r="P132" s="4">
        <v>1.5865039636040398E-2</v>
      </c>
      <c r="Q132" s="4">
        <v>5.2065772958918197</v>
      </c>
      <c r="R132" s="4">
        <v>1.22954057179313</v>
      </c>
    </row>
    <row r="133" spans="1:18" ht="15" hidden="1">
      <c r="A133" s="1">
        <v>202406</v>
      </c>
      <c r="B133" s="53" t="s">
        <v>327</v>
      </c>
      <c r="C133" s="33" t="s">
        <v>19</v>
      </c>
      <c r="D133" s="33" t="s">
        <v>27</v>
      </c>
      <c r="E133" s="53" t="s">
        <v>328</v>
      </c>
      <c r="F133" s="1">
        <v>0</v>
      </c>
      <c r="G133" s="1">
        <v>20</v>
      </c>
      <c r="H133" s="1">
        <v>10</v>
      </c>
      <c r="I133" s="1">
        <v>10</v>
      </c>
      <c r="J133" s="1">
        <v>2.5</v>
      </c>
      <c r="K133" s="1">
        <v>5</v>
      </c>
      <c r="L133" s="4">
        <v>47.5</v>
      </c>
      <c r="M133" s="5">
        <v>193294.92</v>
      </c>
      <c r="N133" s="5">
        <v>39159.652236671704</v>
      </c>
      <c r="O133" s="4">
        <v>0.12043601658011099</v>
      </c>
      <c r="P133" s="4">
        <v>2.4660275293622299E-2</v>
      </c>
      <c r="Q133" s="4">
        <v>5.7207107875552996</v>
      </c>
      <c r="R133" s="4">
        <v>1.1713630764470599</v>
      </c>
    </row>
    <row r="134" spans="1:18" ht="15" hidden="1">
      <c r="A134" s="1">
        <v>202406</v>
      </c>
      <c r="B134" s="53" t="s">
        <v>329</v>
      </c>
      <c r="C134" s="33" t="s">
        <v>18</v>
      </c>
      <c r="D134" s="33" t="s">
        <v>35</v>
      </c>
      <c r="E134" s="53" t="s">
        <v>330</v>
      </c>
      <c r="F134" s="1">
        <v>44.55</v>
      </c>
      <c r="G134" s="1">
        <v>0</v>
      </c>
      <c r="H134" s="1">
        <v>10</v>
      </c>
      <c r="I134" s="1">
        <v>10</v>
      </c>
      <c r="J134" s="1">
        <v>2.5</v>
      </c>
      <c r="K134" s="1">
        <v>5</v>
      </c>
      <c r="L134" s="4">
        <v>72.05</v>
      </c>
      <c r="M134" s="5">
        <v>31961.16</v>
      </c>
      <c r="N134" s="5">
        <v>0</v>
      </c>
      <c r="O134" s="4">
        <v>8.0998157666525E-3</v>
      </c>
      <c r="P134" s="4">
        <v>2.9747189590603801E-3</v>
      </c>
      <c r="Q134" s="4">
        <v>0.58359172598731301</v>
      </c>
      <c r="R134" s="4">
        <v>0.21432850100030101</v>
      </c>
    </row>
    <row r="135" spans="1:18" ht="15" hidden="1">
      <c r="A135" s="1">
        <v>202406</v>
      </c>
      <c r="B135" s="53" t="s">
        <v>331</v>
      </c>
      <c r="C135" s="33" t="s">
        <v>17</v>
      </c>
      <c r="D135" s="33" t="s">
        <v>31</v>
      </c>
      <c r="E135" s="53" t="s">
        <v>332</v>
      </c>
      <c r="F135" s="1">
        <v>38.700000000000003</v>
      </c>
      <c r="G135" s="1">
        <v>15</v>
      </c>
      <c r="H135" s="1">
        <v>10</v>
      </c>
      <c r="I135" s="1">
        <v>10</v>
      </c>
      <c r="J135" s="1">
        <v>5</v>
      </c>
      <c r="K135" s="1">
        <v>5</v>
      </c>
      <c r="L135" s="4">
        <v>83.7</v>
      </c>
      <c r="M135" s="5">
        <v>182566.29</v>
      </c>
      <c r="N135" s="5">
        <v>33149.342620462601</v>
      </c>
      <c r="O135" s="4">
        <v>6.4895929473692798E-2</v>
      </c>
      <c r="P135" s="4">
        <v>1.9316757177539799E-2</v>
      </c>
      <c r="Q135" s="4">
        <v>5.4317892969480903</v>
      </c>
      <c r="R135" s="4">
        <v>1.61681257576008</v>
      </c>
    </row>
    <row r="136" spans="1:18" ht="15" hidden="1">
      <c r="A136" s="1">
        <v>202406</v>
      </c>
      <c r="B136" s="53" t="s">
        <v>333</v>
      </c>
      <c r="C136" s="33" t="s">
        <v>19</v>
      </c>
      <c r="D136" s="33" t="s">
        <v>24</v>
      </c>
      <c r="E136" s="53" t="s">
        <v>334</v>
      </c>
      <c r="F136" s="1">
        <v>45</v>
      </c>
      <c r="G136" s="1">
        <v>15</v>
      </c>
      <c r="H136" s="1">
        <v>10</v>
      </c>
      <c r="I136" s="1">
        <v>10</v>
      </c>
      <c r="J136" s="1">
        <v>5</v>
      </c>
      <c r="K136" s="1">
        <v>5</v>
      </c>
      <c r="L136" s="4">
        <v>90</v>
      </c>
      <c r="M136" s="5">
        <v>202667.13</v>
      </c>
      <c r="N136" s="5">
        <v>33439.029537745897</v>
      </c>
      <c r="O136" s="4">
        <v>8.3692410231349407E-2</v>
      </c>
      <c r="P136" s="4">
        <v>2.4019347878074599E-2</v>
      </c>
      <c r="Q136" s="4">
        <v>7.53231692082145</v>
      </c>
      <c r="R136" s="4">
        <v>2.1617413090267199</v>
      </c>
    </row>
    <row r="137" spans="1:18" ht="15" hidden="1">
      <c r="A137" s="1">
        <v>202406</v>
      </c>
      <c r="B137" s="53" t="s">
        <v>335</v>
      </c>
      <c r="C137" s="33" t="s">
        <v>18</v>
      </c>
      <c r="D137" s="33" t="s">
        <v>29</v>
      </c>
      <c r="E137" s="53" t="s">
        <v>336</v>
      </c>
      <c r="F137" s="1">
        <v>37.35</v>
      </c>
      <c r="G137" s="1">
        <v>10</v>
      </c>
      <c r="H137" s="1">
        <v>10</v>
      </c>
      <c r="I137" s="1">
        <v>7</v>
      </c>
      <c r="J137" s="1">
        <v>2.5</v>
      </c>
      <c r="K137" s="1">
        <v>5</v>
      </c>
      <c r="L137" s="4">
        <v>71.849999999999994</v>
      </c>
      <c r="M137" s="5">
        <v>156873.74</v>
      </c>
      <c r="N137" s="5">
        <v>16912.698142704099</v>
      </c>
      <c r="O137" s="4">
        <v>7.9968271437724503E-2</v>
      </c>
      <c r="P137" s="4">
        <v>1.85893466766534E-2</v>
      </c>
      <c r="Q137" s="4">
        <v>5.7457203028004997</v>
      </c>
      <c r="R137" s="4">
        <v>1.3356445587175501</v>
      </c>
    </row>
    <row r="138" spans="1:18" ht="15" hidden="1">
      <c r="A138" s="1">
        <v>202406</v>
      </c>
      <c r="B138" s="53" t="s">
        <v>337</v>
      </c>
      <c r="C138" s="33" t="s">
        <v>18</v>
      </c>
      <c r="D138" s="33" t="s">
        <v>35</v>
      </c>
      <c r="E138" s="53" t="s">
        <v>338</v>
      </c>
      <c r="F138" s="1">
        <v>45</v>
      </c>
      <c r="G138" s="1">
        <v>20</v>
      </c>
      <c r="H138" s="1">
        <v>10</v>
      </c>
      <c r="I138" s="1">
        <v>10</v>
      </c>
      <c r="J138" s="1">
        <v>2.5</v>
      </c>
      <c r="K138" s="1">
        <v>5</v>
      </c>
      <c r="L138" s="4">
        <v>92.5</v>
      </c>
      <c r="M138" s="5">
        <v>413333.5</v>
      </c>
      <c r="N138" s="5">
        <v>104123.638807578</v>
      </c>
      <c r="O138" s="4">
        <v>0.16687833628651799</v>
      </c>
      <c r="P138" s="4">
        <v>6.3026413535692105E-2</v>
      </c>
      <c r="Q138" s="4">
        <v>15.4362461065029</v>
      </c>
      <c r="R138" s="4">
        <v>5.8299432520515202</v>
      </c>
    </row>
    <row r="139" spans="1:18" ht="15" hidden="1">
      <c r="A139" s="1">
        <v>202406</v>
      </c>
      <c r="B139" s="53" t="s">
        <v>339</v>
      </c>
      <c r="C139" s="33" t="s">
        <v>18</v>
      </c>
      <c r="D139" s="33" t="s">
        <v>29</v>
      </c>
      <c r="E139" s="53" t="s">
        <v>340</v>
      </c>
      <c r="F139" s="1">
        <v>45</v>
      </c>
      <c r="G139" s="1">
        <v>10</v>
      </c>
      <c r="H139" s="1">
        <v>7.5</v>
      </c>
      <c r="I139" s="1">
        <v>7</v>
      </c>
      <c r="J139" s="1">
        <v>2.5</v>
      </c>
      <c r="K139" s="1">
        <v>5</v>
      </c>
      <c r="L139" s="4">
        <v>77</v>
      </c>
      <c r="M139" s="5">
        <v>208539.89</v>
      </c>
      <c r="N139" s="5">
        <v>29091.5626844867</v>
      </c>
      <c r="O139" s="4">
        <v>0.112519629886146</v>
      </c>
      <c r="P139" s="4">
        <v>2.62702990311579E-2</v>
      </c>
      <c r="Q139" s="4">
        <v>8.6640115012332206</v>
      </c>
      <c r="R139" s="4">
        <v>2.0228130253991599</v>
      </c>
    </row>
    <row r="140" spans="1:18" ht="15" hidden="1">
      <c r="A140" s="1">
        <v>202406</v>
      </c>
      <c r="B140" s="53" t="s">
        <v>341</v>
      </c>
      <c r="C140" s="33" t="s">
        <v>17</v>
      </c>
      <c r="D140" s="33" t="s">
        <v>31</v>
      </c>
      <c r="E140" s="53" t="s">
        <v>342</v>
      </c>
      <c r="F140" s="1">
        <v>45</v>
      </c>
      <c r="G140" s="1">
        <v>15</v>
      </c>
      <c r="H140" s="1">
        <v>10</v>
      </c>
      <c r="I140" s="1">
        <v>6</v>
      </c>
      <c r="J140" s="1">
        <v>0</v>
      </c>
      <c r="K140" s="1">
        <v>5</v>
      </c>
      <c r="L140" s="4">
        <v>81</v>
      </c>
      <c r="M140" s="5">
        <v>241291.98</v>
      </c>
      <c r="N140" s="5">
        <v>43536.874352974402</v>
      </c>
      <c r="O140" s="4">
        <v>8.55678115678149E-2</v>
      </c>
      <c r="P140" s="4">
        <v>2.5475121670563799E-2</v>
      </c>
      <c r="Q140" s="4">
        <v>6.9309927369930104</v>
      </c>
      <c r="R140" s="4">
        <v>2.0634848553156599</v>
      </c>
    </row>
    <row r="141" spans="1:18" ht="15" hidden="1">
      <c r="A141" s="1">
        <v>202406</v>
      </c>
      <c r="B141" s="53" t="s">
        <v>343</v>
      </c>
      <c r="C141" s="33" t="s">
        <v>18</v>
      </c>
      <c r="D141" s="33" t="s">
        <v>26</v>
      </c>
      <c r="E141" s="53" t="s">
        <v>344</v>
      </c>
      <c r="F141" s="1">
        <v>45</v>
      </c>
      <c r="G141" s="1">
        <v>15</v>
      </c>
      <c r="H141" s="1">
        <v>10</v>
      </c>
      <c r="I141" s="1">
        <v>10</v>
      </c>
      <c r="J141" s="1">
        <v>2.5</v>
      </c>
      <c r="K141" s="1">
        <v>5</v>
      </c>
      <c r="L141" s="4">
        <v>87.5</v>
      </c>
      <c r="M141" s="5">
        <v>188041.16</v>
      </c>
      <c r="N141" s="5">
        <v>34697.368441405197</v>
      </c>
      <c r="O141" s="4">
        <v>0.11053191149765899</v>
      </c>
      <c r="P141" s="4">
        <v>2.5684480909566199E-2</v>
      </c>
      <c r="Q141" s="4">
        <v>9.6715422560451607</v>
      </c>
      <c r="R141" s="4">
        <v>2.2473920795870401</v>
      </c>
    </row>
    <row r="142" spans="1:18" ht="15" hidden="1">
      <c r="A142" s="1">
        <v>202406</v>
      </c>
      <c r="B142" s="53" t="s">
        <v>345</v>
      </c>
      <c r="C142" s="33" t="s">
        <v>18</v>
      </c>
      <c r="D142" s="33" t="s">
        <v>26</v>
      </c>
      <c r="E142" s="53" t="s">
        <v>346</v>
      </c>
      <c r="F142" s="1">
        <v>45</v>
      </c>
      <c r="G142" s="1">
        <v>15</v>
      </c>
      <c r="H142" s="1">
        <v>7.5</v>
      </c>
      <c r="I142" s="1">
        <v>10</v>
      </c>
      <c r="J142" s="1">
        <v>2.5</v>
      </c>
      <c r="K142" s="1">
        <v>5</v>
      </c>
      <c r="L142" s="4">
        <v>85</v>
      </c>
      <c r="M142" s="5">
        <v>218503.19</v>
      </c>
      <c r="N142" s="5">
        <v>34988.883767517502</v>
      </c>
      <c r="O142" s="4">
        <v>0.122676592289027</v>
      </c>
      <c r="P142" s="4">
        <v>2.8588421666071898E-2</v>
      </c>
      <c r="Q142" s="4">
        <v>10.427510344567301</v>
      </c>
      <c r="R142" s="4">
        <v>2.4300158416161102</v>
      </c>
    </row>
    <row r="143" spans="1:18" ht="15" hidden="1">
      <c r="A143" s="1">
        <v>202406</v>
      </c>
      <c r="B143" s="53" t="s">
        <v>347</v>
      </c>
      <c r="C143" s="33" t="s">
        <v>16</v>
      </c>
      <c r="D143" s="33" t="s">
        <v>34</v>
      </c>
      <c r="E143" s="53" t="s">
        <v>348</v>
      </c>
      <c r="F143" s="1">
        <v>0</v>
      </c>
      <c r="G143" s="1">
        <v>10</v>
      </c>
      <c r="H143" s="1">
        <v>10</v>
      </c>
      <c r="I143" s="1">
        <v>7</v>
      </c>
      <c r="J143" s="1">
        <v>2.5</v>
      </c>
      <c r="K143" s="1">
        <v>5</v>
      </c>
      <c r="L143" s="4">
        <v>34.5</v>
      </c>
      <c r="M143" s="5">
        <v>149255.74</v>
      </c>
      <c r="N143" s="5">
        <v>18711.757756858398</v>
      </c>
      <c r="O143" s="4">
        <v>7.5158267250640398E-2</v>
      </c>
      <c r="P143" s="4">
        <v>2.90760593657368E-2</v>
      </c>
      <c r="Q143" s="4">
        <v>2.5929602201470998</v>
      </c>
      <c r="R143" s="4">
        <v>1.00312404811792</v>
      </c>
    </row>
    <row r="144" spans="1:18" ht="15" hidden="1">
      <c r="A144" s="1">
        <v>202406</v>
      </c>
      <c r="B144" s="53" t="s">
        <v>349</v>
      </c>
      <c r="C144" s="33" t="s">
        <v>16</v>
      </c>
      <c r="D144" s="33" t="s">
        <v>22</v>
      </c>
      <c r="E144" s="53" t="s">
        <v>350</v>
      </c>
      <c r="F144" s="1">
        <v>37.799999999999997</v>
      </c>
      <c r="G144" s="1">
        <v>10</v>
      </c>
      <c r="H144" s="1">
        <v>10</v>
      </c>
      <c r="I144" s="1">
        <v>10</v>
      </c>
      <c r="J144" s="1">
        <v>2.5</v>
      </c>
      <c r="K144" s="1">
        <v>5</v>
      </c>
      <c r="L144" s="4">
        <v>75.3</v>
      </c>
      <c r="M144" s="5">
        <v>144323.62</v>
      </c>
      <c r="N144" s="5">
        <v>20306.675080864501</v>
      </c>
      <c r="O144" s="4">
        <v>0.16117306880770099</v>
      </c>
      <c r="P144" s="4">
        <v>2.8924763878664099E-2</v>
      </c>
      <c r="Q144" s="4">
        <v>12.1363320812199</v>
      </c>
      <c r="R144" s="4">
        <v>2.17803472006341</v>
      </c>
    </row>
    <row r="145" spans="1:18" ht="15" hidden="1">
      <c r="A145" s="1">
        <v>202406</v>
      </c>
      <c r="B145" s="53" t="s">
        <v>351</v>
      </c>
      <c r="C145" s="33" t="s">
        <v>16</v>
      </c>
      <c r="D145" s="33" t="s">
        <v>23</v>
      </c>
      <c r="E145" s="53" t="s">
        <v>352</v>
      </c>
      <c r="F145" s="1">
        <v>45</v>
      </c>
      <c r="G145" s="1">
        <v>20</v>
      </c>
      <c r="H145" s="1">
        <v>10</v>
      </c>
      <c r="I145" s="1">
        <v>7</v>
      </c>
      <c r="J145" s="1">
        <v>0</v>
      </c>
      <c r="K145" s="1">
        <v>5</v>
      </c>
      <c r="L145" s="4">
        <v>87</v>
      </c>
      <c r="M145" s="5">
        <v>230705.34</v>
      </c>
      <c r="N145" s="5">
        <v>48506.051265384798</v>
      </c>
      <c r="O145" s="4">
        <v>0.122687709731143</v>
      </c>
      <c r="P145" s="4">
        <v>5.21057604214306E-2</v>
      </c>
      <c r="Q145" s="4">
        <v>10.673830746609401</v>
      </c>
      <c r="R145" s="4">
        <v>4.5332011566644601</v>
      </c>
    </row>
    <row r="146" spans="1:18" ht="15" hidden="1">
      <c r="A146" s="1">
        <v>202406</v>
      </c>
      <c r="B146" s="53" t="s">
        <v>353</v>
      </c>
      <c r="C146" s="33" t="s">
        <v>19</v>
      </c>
      <c r="D146" s="33" t="s">
        <v>25</v>
      </c>
      <c r="E146" s="53" t="s">
        <v>354</v>
      </c>
      <c r="F146" s="1">
        <v>40.049999999999997</v>
      </c>
      <c r="G146" s="1">
        <v>10</v>
      </c>
      <c r="H146" s="1">
        <v>10</v>
      </c>
      <c r="I146" s="1">
        <v>6</v>
      </c>
      <c r="J146" s="1">
        <v>5</v>
      </c>
      <c r="K146" s="1">
        <v>5</v>
      </c>
      <c r="L146" s="4">
        <v>76.05</v>
      </c>
      <c r="M146" s="5">
        <v>171366.71</v>
      </c>
      <c r="N146" s="5">
        <v>17437.425615681001</v>
      </c>
      <c r="O146" s="4">
        <v>0.100061461633113</v>
      </c>
      <c r="P146" s="4">
        <v>1.7697464830103201E-2</v>
      </c>
      <c r="Q146" s="4">
        <v>7.6096741571982403</v>
      </c>
      <c r="R146" s="4">
        <v>1.3458922003293501</v>
      </c>
    </row>
    <row r="147" spans="1:18" ht="15" hidden="1">
      <c r="A147" s="1">
        <v>202406</v>
      </c>
      <c r="B147" s="53" t="s">
        <v>355</v>
      </c>
      <c r="C147" s="33" t="s">
        <v>19</v>
      </c>
      <c r="D147" s="33" t="s">
        <v>20</v>
      </c>
      <c r="E147" s="53" t="s">
        <v>356</v>
      </c>
      <c r="F147" s="1">
        <v>45</v>
      </c>
      <c r="G147" s="1">
        <v>10</v>
      </c>
      <c r="H147" s="1">
        <v>2.5</v>
      </c>
      <c r="I147" s="1">
        <v>7</v>
      </c>
      <c r="J147" s="1">
        <v>0</v>
      </c>
      <c r="K147" s="1">
        <v>5</v>
      </c>
      <c r="L147" s="4">
        <v>69.5</v>
      </c>
      <c r="M147" s="5">
        <v>162501.17000000001</v>
      </c>
      <c r="N147" s="5">
        <v>18118.557139192701</v>
      </c>
      <c r="O147" s="4">
        <v>7.6661949540149807E-2</v>
      </c>
      <c r="P147" s="4">
        <v>1.71635351193151E-2</v>
      </c>
      <c r="Q147" s="4">
        <v>5.3280054930404104</v>
      </c>
      <c r="R147" s="4">
        <v>1.1928656907924</v>
      </c>
    </row>
    <row r="148" spans="1:18" ht="15" hidden="1">
      <c r="A148" s="1">
        <v>202406</v>
      </c>
      <c r="B148" s="53" t="s">
        <v>357</v>
      </c>
      <c r="C148" s="33" t="s">
        <v>18</v>
      </c>
      <c r="D148" s="33" t="s">
        <v>29</v>
      </c>
      <c r="E148" s="53" t="s">
        <v>358</v>
      </c>
      <c r="F148" s="1">
        <v>0</v>
      </c>
      <c r="G148" s="1">
        <v>0</v>
      </c>
      <c r="H148" s="1">
        <v>0</v>
      </c>
      <c r="I148" s="1">
        <v>4</v>
      </c>
      <c r="J148" s="1">
        <v>0</v>
      </c>
      <c r="K148" s="1">
        <v>5</v>
      </c>
      <c r="L148" s="4">
        <v>9</v>
      </c>
      <c r="M148" s="5">
        <v>92247.22</v>
      </c>
      <c r="N148" s="5">
        <v>0</v>
      </c>
      <c r="O148" s="4">
        <v>3.7672955068896702E-2</v>
      </c>
      <c r="P148" s="4">
        <v>8.5857194874846294E-3</v>
      </c>
      <c r="Q148" s="4">
        <v>0.33905659562007101</v>
      </c>
      <c r="R148" s="4">
        <v>7.7271475387361704E-2</v>
      </c>
    </row>
    <row r="149" spans="1:18" ht="15" hidden="1">
      <c r="A149" s="1">
        <v>202406</v>
      </c>
      <c r="B149" s="53" t="s">
        <v>359</v>
      </c>
      <c r="C149" s="33" t="s">
        <v>18</v>
      </c>
      <c r="D149" s="33" t="s">
        <v>35</v>
      </c>
      <c r="E149" s="53" t="s">
        <v>360</v>
      </c>
      <c r="F149" s="1">
        <v>0</v>
      </c>
      <c r="G149" s="1">
        <v>2.5</v>
      </c>
      <c r="H149" s="1">
        <v>10</v>
      </c>
      <c r="I149" s="1">
        <v>7</v>
      </c>
      <c r="J149" s="1">
        <v>2.5</v>
      </c>
      <c r="K149" s="1">
        <v>5</v>
      </c>
      <c r="L149" s="4">
        <v>27</v>
      </c>
      <c r="M149" s="5">
        <v>121357.01</v>
      </c>
      <c r="N149" s="5">
        <v>5991.8154731758796</v>
      </c>
      <c r="O149" s="4">
        <v>3.4330322310012498E-2</v>
      </c>
      <c r="P149" s="4">
        <v>1.27081474511465E-2</v>
      </c>
      <c r="Q149" s="4">
        <v>0.92691870237033802</v>
      </c>
      <c r="R149" s="4">
        <v>0.34311998118095699</v>
      </c>
    </row>
    <row r="150" spans="1:18" ht="15" hidden="1">
      <c r="A150" s="1">
        <v>202406</v>
      </c>
      <c r="B150" s="53" t="s">
        <v>361</v>
      </c>
      <c r="C150" s="33" t="s">
        <v>18</v>
      </c>
      <c r="D150" s="33" t="s">
        <v>35</v>
      </c>
      <c r="E150" s="53" t="s">
        <v>362</v>
      </c>
      <c r="F150" s="1">
        <v>0</v>
      </c>
      <c r="G150" s="1">
        <v>5</v>
      </c>
      <c r="H150" s="1">
        <v>7.5</v>
      </c>
      <c r="I150" s="1">
        <v>7</v>
      </c>
      <c r="J150" s="1">
        <v>0</v>
      </c>
      <c r="K150" s="1">
        <v>5</v>
      </c>
      <c r="L150" s="4">
        <v>24.5</v>
      </c>
      <c r="M150" s="5">
        <v>167376.45000000001</v>
      </c>
      <c r="N150" s="5">
        <v>14666.9937854484</v>
      </c>
      <c r="O150" s="4">
        <v>5.11691923496949E-2</v>
      </c>
      <c r="P150" s="4">
        <v>1.9037243568860201E-2</v>
      </c>
      <c r="Q150" s="4">
        <v>1.2536452125675199</v>
      </c>
      <c r="R150" s="4">
        <v>0.46641246743707399</v>
      </c>
    </row>
    <row r="151" spans="1:18" ht="15" hidden="1">
      <c r="A151" s="1">
        <v>202406</v>
      </c>
      <c r="B151" s="53" t="s">
        <v>363</v>
      </c>
      <c r="C151" s="33" t="s">
        <v>18</v>
      </c>
      <c r="D151" s="33" t="s">
        <v>37</v>
      </c>
      <c r="E151" s="53" t="s">
        <v>364</v>
      </c>
      <c r="F151" s="1">
        <v>0</v>
      </c>
      <c r="G151" s="1">
        <v>10</v>
      </c>
      <c r="H151" s="1">
        <v>10</v>
      </c>
      <c r="I151" s="1">
        <v>10</v>
      </c>
      <c r="J151" s="1">
        <v>2.5</v>
      </c>
      <c r="K151" s="1">
        <v>5</v>
      </c>
      <c r="L151" s="4">
        <v>37.5</v>
      </c>
      <c r="M151" s="5">
        <v>135446.98000000001</v>
      </c>
      <c r="N151" s="5">
        <v>13881.2216788476</v>
      </c>
      <c r="O151" s="4">
        <v>0.100436236169707</v>
      </c>
      <c r="P151" s="4">
        <v>1.5880159614775499E-2</v>
      </c>
      <c r="Q151" s="4">
        <v>3.7663588563640098</v>
      </c>
      <c r="R151" s="4">
        <v>0.59550598555408196</v>
      </c>
    </row>
    <row r="152" spans="1:18" ht="15" hidden="1">
      <c r="A152" s="1">
        <v>202406</v>
      </c>
      <c r="B152" s="53" t="s">
        <v>365</v>
      </c>
      <c r="C152" s="33" t="s">
        <v>18</v>
      </c>
      <c r="D152" s="33" t="s">
        <v>37</v>
      </c>
      <c r="E152" s="53" t="s">
        <v>366</v>
      </c>
      <c r="F152" s="1">
        <v>39.15</v>
      </c>
      <c r="G152" s="1">
        <v>20</v>
      </c>
      <c r="H152" s="1">
        <v>10</v>
      </c>
      <c r="I152" s="1">
        <v>10</v>
      </c>
      <c r="J152" s="1">
        <v>2.5</v>
      </c>
      <c r="K152" s="1">
        <v>5</v>
      </c>
      <c r="L152" s="4">
        <v>86.65</v>
      </c>
      <c r="M152" s="5">
        <v>292027.75</v>
      </c>
      <c r="N152" s="5">
        <v>84520.370986588503</v>
      </c>
      <c r="O152" s="4">
        <v>0.31137312988257299</v>
      </c>
      <c r="P152" s="4">
        <v>4.7112947025835898E-2</v>
      </c>
      <c r="Q152" s="4">
        <v>26.980481704324902</v>
      </c>
      <c r="R152" s="4">
        <v>4.08233685978868</v>
      </c>
    </row>
    <row r="153" spans="1:18" ht="15" hidden="1">
      <c r="A153" s="1">
        <v>202406</v>
      </c>
      <c r="B153" s="53" t="s">
        <v>367</v>
      </c>
      <c r="C153" s="33" t="s">
        <v>18</v>
      </c>
      <c r="D153" s="33" t="s">
        <v>35</v>
      </c>
      <c r="E153" s="53" t="s">
        <v>368</v>
      </c>
      <c r="F153" s="1">
        <v>0</v>
      </c>
      <c r="G153" s="1">
        <v>10</v>
      </c>
      <c r="H153" s="1">
        <v>10</v>
      </c>
      <c r="I153" s="1">
        <v>10</v>
      </c>
      <c r="J153" s="1">
        <v>2.5</v>
      </c>
      <c r="K153" s="1">
        <v>5</v>
      </c>
      <c r="L153" s="4">
        <v>37.5</v>
      </c>
      <c r="M153" s="5">
        <v>171302.13</v>
      </c>
      <c r="N153" s="5">
        <v>23584.755302699901</v>
      </c>
      <c r="O153" s="4">
        <v>5.7485118470502403E-2</v>
      </c>
      <c r="P153" s="4">
        <v>2.1505760109198399E-2</v>
      </c>
      <c r="Q153" s="4">
        <v>2.1556919426438399</v>
      </c>
      <c r="R153" s="4">
        <v>0.80646600409494096</v>
      </c>
    </row>
    <row r="154" spans="1:18" ht="15" hidden="1">
      <c r="A154" s="1">
        <v>202406</v>
      </c>
      <c r="B154" s="53" t="s">
        <v>75</v>
      </c>
      <c r="C154" s="33" t="s">
        <v>19</v>
      </c>
      <c r="D154" s="33" t="s">
        <v>25</v>
      </c>
      <c r="E154" s="53" t="s">
        <v>76</v>
      </c>
      <c r="F154" s="1">
        <v>45</v>
      </c>
      <c r="G154" s="1">
        <v>10</v>
      </c>
      <c r="H154" s="1">
        <v>10</v>
      </c>
      <c r="I154" s="1">
        <v>3</v>
      </c>
      <c r="J154" s="1">
        <v>0</v>
      </c>
      <c r="K154" s="1">
        <v>5</v>
      </c>
      <c r="L154" s="4">
        <v>73</v>
      </c>
      <c r="M154" s="5">
        <v>188768.54</v>
      </c>
      <c r="N154" s="5">
        <v>23371.0253552707</v>
      </c>
      <c r="O154" s="4">
        <v>0.11760968212782801</v>
      </c>
      <c r="P154" s="4">
        <v>2.0498044091817599E-2</v>
      </c>
      <c r="Q154" s="4">
        <v>8.5855067953314208</v>
      </c>
      <c r="R154" s="4">
        <v>1.4963572187026899</v>
      </c>
    </row>
    <row r="155" spans="1:18" ht="15" hidden="1">
      <c r="A155" s="1">
        <v>202406</v>
      </c>
      <c r="B155" s="53" t="s">
        <v>369</v>
      </c>
      <c r="C155" s="33" t="s">
        <v>17</v>
      </c>
      <c r="D155" s="33" t="s">
        <v>30</v>
      </c>
      <c r="E155" s="53" t="s">
        <v>370</v>
      </c>
      <c r="F155" s="1">
        <v>45</v>
      </c>
      <c r="G155" s="1">
        <v>20</v>
      </c>
      <c r="H155" s="1">
        <v>7.5</v>
      </c>
      <c r="I155" s="1">
        <v>10</v>
      </c>
      <c r="J155" s="1">
        <v>2.5</v>
      </c>
      <c r="K155" s="1">
        <v>5</v>
      </c>
      <c r="L155" s="4">
        <v>90</v>
      </c>
      <c r="M155" s="5">
        <v>169713.13</v>
      </c>
      <c r="N155" s="5">
        <v>46482.191791292003</v>
      </c>
      <c r="O155" s="4">
        <v>0.122385359200345</v>
      </c>
      <c r="P155" s="4">
        <v>2.1096102324233201E-2</v>
      </c>
      <c r="Q155" s="4">
        <v>11.014682328031</v>
      </c>
      <c r="R155" s="4">
        <v>1.8986492091809899</v>
      </c>
    </row>
    <row r="156" spans="1:18" ht="15" hidden="1">
      <c r="A156" s="1">
        <v>202406</v>
      </c>
      <c r="B156" s="53" t="s">
        <v>429</v>
      </c>
      <c r="C156" s="33" t="s">
        <v>18</v>
      </c>
      <c r="D156" s="33" t="s">
        <v>26</v>
      </c>
      <c r="E156" s="53" t="s">
        <v>371</v>
      </c>
      <c r="F156" s="1">
        <v>0</v>
      </c>
      <c r="G156" s="1">
        <v>5</v>
      </c>
      <c r="H156" s="1">
        <v>5</v>
      </c>
      <c r="I156" s="1">
        <v>7</v>
      </c>
      <c r="J156" s="1">
        <v>2.5</v>
      </c>
      <c r="K156" s="1">
        <v>5</v>
      </c>
      <c r="L156" s="4">
        <v>24.5</v>
      </c>
      <c r="M156" s="5">
        <v>129448.67</v>
      </c>
      <c r="N156" s="5">
        <v>6514.7311085848996</v>
      </c>
      <c r="O156" s="4">
        <v>5.7312310528152499E-2</v>
      </c>
      <c r="P156" s="4">
        <v>1.3584585075292499E-2</v>
      </c>
      <c r="Q156" s="4">
        <v>1.40415160793974</v>
      </c>
      <c r="R156" s="4">
        <v>0.33282233434466701</v>
      </c>
    </row>
    <row r="157" spans="1:18" ht="15" hidden="1">
      <c r="A157" s="1">
        <v>202406</v>
      </c>
      <c r="B157" s="53" t="s">
        <v>372</v>
      </c>
      <c r="C157" s="33" t="s">
        <v>17</v>
      </c>
      <c r="D157" s="33" t="s">
        <v>31</v>
      </c>
      <c r="E157" s="53" t="s">
        <v>373</v>
      </c>
      <c r="F157" s="1">
        <v>45</v>
      </c>
      <c r="G157" s="1">
        <v>5</v>
      </c>
      <c r="H157" s="1">
        <v>2.5</v>
      </c>
      <c r="I157" s="1">
        <v>7</v>
      </c>
      <c r="J157" s="1">
        <v>0</v>
      </c>
      <c r="K157" s="1">
        <v>5</v>
      </c>
      <c r="L157" s="4">
        <v>64.5</v>
      </c>
      <c r="M157" s="5">
        <v>190955.03</v>
      </c>
      <c r="N157" s="5">
        <v>9808.5858486717498</v>
      </c>
      <c r="O157" s="4">
        <v>4.9555725284057703E-2</v>
      </c>
      <c r="P157" s="4">
        <v>1.5222086503265699E-2</v>
      </c>
      <c r="Q157" s="4">
        <v>3.19634428082172</v>
      </c>
      <c r="R157" s="4">
        <v>0.98182457946063795</v>
      </c>
    </row>
    <row r="158" spans="1:18" ht="15" hidden="1">
      <c r="A158" s="1">
        <v>202406</v>
      </c>
      <c r="B158" s="53" t="s">
        <v>374</v>
      </c>
      <c r="C158" s="33" t="s">
        <v>18</v>
      </c>
      <c r="D158" s="33" t="s">
        <v>37</v>
      </c>
      <c r="E158" s="53" t="s">
        <v>375</v>
      </c>
      <c r="F158" s="1">
        <v>0</v>
      </c>
      <c r="G158" s="1">
        <v>10</v>
      </c>
      <c r="H158" s="1">
        <v>10</v>
      </c>
      <c r="I158" s="1">
        <v>7</v>
      </c>
      <c r="J158" s="1">
        <v>2.5</v>
      </c>
      <c r="K158" s="1">
        <v>5</v>
      </c>
      <c r="L158" s="4">
        <v>34.5</v>
      </c>
      <c r="M158" s="5">
        <v>149500.42000000001</v>
      </c>
      <c r="N158" s="5">
        <v>15167.290963401099</v>
      </c>
      <c r="O158" s="4">
        <v>0.110589261634711</v>
      </c>
      <c r="P158" s="4">
        <v>1.74914577972143E-2</v>
      </c>
      <c r="Q158" s="4">
        <v>3.8153295263975102</v>
      </c>
      <c r="R158" s="4">
        <v>0.60345529400389397</v>
      </c>
    </row>
    <row r="159" spans="1:18" ht="15" hidden="1">
      <c r="A159" s="1">
        <v>202406</v>
      </c>
      <c r="B159" s="53" t="s">
        <v>430</v>
      </c>
      <c r="C159" s="33" t="s">
        <v>19</v>
      </c>
      <c r="D159" s="33" t="s">
        <v>27</v>
      </c>
      <c r="E159" s="53" t="s">
        <v>122</v>
      </c>
      <c r="F159" s="1">
        <v>43.2</v>
      </c>
      <c r="G159" s="1">
        <v>15</v>
      </c>
      <c r="H159" s="1">
        <v>7.5</v>
      </c>
      <c r="I159" s="1">
        <v>10</v>
      </c>
      <c r="J159" s="1">
        <v>0</v>
      </c>
      <c r="K159" s="1">
        <v>5</v>
      </c>
      <c r="L159" s="4">
        <v>80.7</v>
      </c>
      <c r="M159" s="5">
        <v>197657.05</v>
      </c>
      <c r="N159" s="5">
        <v>35287.654786031897</v>
      </c>
      <c r="O159" s="4">
        <v>0.117304382847852</v>
      </c>
      <c r="P159" s="4">
        <v>2.40704362672934E-2</v>
      </c>
      <c r="Q159" s="4">
        <v>9.4664636958216892</v>
      </c>
      <c r="R159" s="4">
        <v>1.9424842067705701</v>
      </c>
    </row>
    <row r="160" spans="1:18" ht="15" hidden="1">
      <c r="A160" s="1">
        <v>202406</v>
      </c>
      <c r="B160" s="53" t="s">
        <v>376</v>
      </c>
      <c r="C160" s="33" t="s">
        <v>19</v>
      </c>
      <c r="D160" s="33" t="s">
        <v>20</v>
      </c>
      <c r="E160" s="53" t="s">
        <v>377</v>
      </c>
      <c r="F160" s="1">
        <v>45</v>
      </c>
      <c r="G160" s="1">
        <v>20</v>
      </c>
      <c r="H160" s="1">
        <v>2.5</v>
      </c>
      <c r="I160" s="1">
        <v>10</v>
      </c>
      <c r="J160" s="1">
        <v>0</v>
      </c>
      <c r="K160" s="1">
        <v>5</v>
      </c>
      <c r="L160" s="4">
        <v>82.5</v>
      </c>
      <c r="M160" s="5">
        <v>181940.18</v>
      </c>
      <c r="N160" s="5">
        <v>44148.160360097099</v>
      </c>
      <c r="O160" s="4">
        <v>0.113384302910046</v>
      </c>
      <c r="P160" s="4">
        <v>2.49686148419393E-2</v>
      </c>
      <c r="Q160" s="4">
        <v>9.3542049900787596</v>
      </c>
      <c r="R160" s="4">
        <v>2.0599107244599901</v>
      </c>
    </row>
    <row r="161" spans="1:18" ht="15" hidden="1">
      <c r="A161" s="1">
        <v>202406</v>
      </c>
      <c r="B161" s="53" t="s">
        <v>378</v>
      </c>
      <c r="C161" s="33" t="s">
        <v>17</v>
      </c>
      <c r="D161" s="33" t="s">
        <v>31</v>
      </c>
      <c r="E161" s="53" t="s">
        <v>379</v>
      </c>
      <c r="F161" s="1">
        <v>0</v>
      </c>
      <c r="G161" s="1">
        <v>0</v>
      </c>
      <c r="H161" s="1">
        <v>10</v>
      </c>
      <c r="I161" s="1">
        <v>10</v>
      </c>
      <c r="J161" s="1">
        <v>2.5</v>
      </c>
      <c r="K161" s="1">
        <v>5</v>
      </c>
      <c r="L161" s="4">
        <v>27.5</v>
      </c>
      <c r="M161" s="5">
        <v>75022.850000000006</v>
      </c>
      <c r="N161" s="5">
        <v>0</v>
      </c>
      <c r="O161" s="4">
        <v>1.6629854263899201E-2</v>
      </c>
      <c r="P161" s="4">
        <v>5.2082966797452604E-3</v>
      </c>
      <c r="Q161" s="4">
        <v>0.457320992257228</v>
      </c>
      <c r="R161" s="4">
        <v>0.14322815869299499</v>
      </c>
    </row>
    <row r="162" spans="1:18" ht="15" hidden="1">
      <c r="A162" s="1">
        <v>202406</v>
      </c>
      <c r="B162" s="53" t="s">
        <v>380</v>
      </c>
      <c r="C162" s="33" t="s">
        <v>17</v>
      </c>
      <c r="D162" s="33" t="s">
        <v>31</v>
      </c>
      <c r="E162" s="53" t="s">
        <v>381</v>
      </c>
      <c r="F162" s="1">
        <v>45</v>
      </c>
      <c r="G162" s="1">
        <v>20</v>
      </c>
      <c r="H162" s="1">
        <v>10</v>
      </c>
      <c r="I162" s="1">
        <v>10</v>
      </c>
      <c r="J162" s="1">
        <v>2.5</v>
      </c>
      <c r="K162" s="1">
        <v>5</v>
      </c>
      <c r="L162" s="4">
        <v>92.5</v>
      </c>
      <c r="M162" s="5">
        <v>176292.55</v>
      </c>
      <c r="N162" s="5">
        <v>57877.817209652902</v>
      </c>
      <c r="O162" s="4">
        <v>8.1727554903664207E-2</v>
      </c>
      <c r="P162" s="4">
        <v>2.3836329151292801E-2</v>
      </c>
      <c r="Q162" s="4">
        <v>7.5597988285889297</v>
      </c>
      <c r="R162" s="4">
        <v>2.2048604464945898</v>
      </c>
    </row>
    <row r="163" spans="1:18" ht="15" hidden="1">
      <c r="A163" s="1">
        <v>202406</v>
      </c>
      <c r="B163" s="53" t="s">
        <v>382</v>
      </c>
      <c r="C163" s="33" t="s">
        <v>17</v>
      </c>
      <c r="D163" s="33" t="s">
        <v>36</v>
      </c>
      <c r="E163" s="53" t="s">
        <v>383</v>
      </c>
      <c r="F163" s="1">
        <v>45</v>
      </c>
      <c r="G163" s="1">
        <v>20</v>
      </c>
      <c r="H163" s="1">
        <v>0</v>
      </c>
      <c r="I163" s="1">
        <v>10</v>
      </c>
      <c r="J163" s="1">
        <v>2.5</v>
      </c>
      <c r="K163" s="1">
        <v>5</v>
      </c>
      <c r="L163" s="4">
        <v>82.5</v>
      </c>
      <c r="M163" s="5">
        <v>187287.33</v>
      </c>
      <c r="N163" s="5">
        <v>46525.150643470501</v>
      </c>
      <c r="O163" s="4">
        <v>0.136552554910955</v>
      </c>
      <c r="P163" s="4">
        <v>2.23247607134213E-2</v>
      </c>
      <c r="Q163" s="4">
        <v>11.265585780153801</v>
      </c>
      <c r="R163" s="4">
        <v>1.84179275885726</v>
      </c>
    </row>
    <row r="164" spans="1:18" ht="15" hidden="1">
      <c r="A164" s="1">
        <v>202406</v>
      </c>
      <c r="B164" s="53" t="s">
        <v>384</v>
      </c>
      <c r="C164" s="33" t="s">
        <v>19</v>
      </c>
      <c r="D164" s="33" t="s">
        <v>28</v>
      </c>
      <c r="E164" s="53" t="s">
        <v>385</v>
      </c>
      <c r="F164" s="1">
        <v>45</v>
      </c>
      <c r="G164" s="1">
        <v>15</v>
      </c>
      <c r="H164" s="1">
        <v>0</v>
      </c>
      <c r="I164" s="1">
        <v>10</v>
      </c>
      <c r="J164" s="1">
        <v>2.5</v>
      </c>
      <c r="K164" s="1">
        <v>5</v>
      </c>
      <c r="L164" s="4">
        <v>77.5</v>
      </c>
      <c r="M164" s="5">
        <v>193259.26</v>
      </c>
      <c r="N164" s="5">
        <v>31830.253860117798</v>
      </c>
      <c r="O164" s="4">
        <v>0.24749470378670399</v>
      </c>
      <c r="P164" s="4">
        <v>2.2890737060232098E-2</v>
      </c>
      <c r="Q164" s="4">
        <v>19.180839543469499</v>
      </c>
      <c r="R164" s="4">
        <v>1.77403212216799</v>
      </c>
    </row>
    <row r="165" spans="1:18" ht="15" hidden="1">
      <c r="A165" s="1">
        <v>202406</v>
      </c>
      <c r="B165" s="53" t="s">
        <v>386</v>
      </c>
      <c r="C165" s="33" t="s">
        <v>19</v>
      </c>
      <c r="D165" s="33" t="s">
        <v>20</v>
      </c>
      <c r="E165" s="53" t="s">
        <v>387</v>
      </c>
      <c r="F165" s="1">
        <v>45</v>
      </c>
      <c r="G165" s="1">
        <v>20</v>
      </c>
      <c r="H165" s="1">
        <v>2.5</v>
      </c>
      <c r="I165" s="1">
        <v>10</v>
      </c>
      <c r="J165" s="1">
        <v>2.5</v>
      </c>
      <c r="K165" s="1">
        <v>5</v>
      </c>
      <c r="L165" s="4">
        <v>85</v>
      </c>
      <c r="M165" s="5">
        <v>278201.23</v>
      </c>
      <c r="N165" s="5">
        <v>65479.407000659899</v>
      </c>
      <c r="O165" s="4">
        <v>0.17103369374997501</v>
      </c>
      <c r="P165" s="4">
        <v>3.7690499571897802E-2</v>
      </c>
      <c r="Q165" s="4">
        <v>14.537863968747899</v>
      </c>
      <c r="R165" s="4">
        <v>3.20369246361131</v>
      </c>
    </row>
    <row r="166" spans="1:18" ht="15" hidden="1">
      <c r="A166" s="1">
        <v>202406</v>
      </c>
      <c r="B166" s="53" t="s">
        <v>388</v>
      </c>
      <c r="C166" s="33" t="s">
        <v>18</v>
      </c>
      <c r="D166" s="33" t="s">
        <v>29</v>
      </c>
      <c r="E166" s="53" t="s">
        <v>389</v>
      </c>
      <c r="F166" s="1">
        <v>45</v>
      </c>
      <c r="G166" s="1">
        <v>10</v>
      </c>
      <c r="H166" s="1">
        <v>2.5</v>
      </c>
      <c r="I166" s="1">
        <v>10</v>
      </c>
      <c r="J166" s="1">
        <v>2.5</v>
      </c>
      <c r="K166" s="1">
        <v>5</v>
      </c>
      <c r="L166" s="4">
        <v>75</v>
      </c>
      <c r="M166" s="5">
        <v>0</v>
      </c>
      <c r="N166" s="5">
        <v>0</v>
      </c>
      <c r="O166" s="4">
        <v>0</v>
      </c>
      <c r="P166" s="4">
        <v>0</v>
      </c>
      <c r="Q166" s="4">
        <v>0</v>
      </c>
      <c r="R166" s="4">
        <v>0</v>
      </c>
    </row>
  </sheetData>
  <autoFilter ref="A1:R166" xr:uid="{00000000-0009-0000-0000-00000A000000}">
    <filterColumn colId="4">
      <filters>
        <filter val="淮安新亚国际店"/>
      </filters>
    </filterColumn>
  </autoFilter>
  <phoneticPr fontId="18" type="noConversion"/>
  <conditionalFormatting sqref="E1:E17 E19:E150 E167:E1048576">
    <cfRule type="duplicateValues" dxfId="257" priority="32"/>
  </conditionalFormatting>
  <conditionalFormatting sqref="E1:E160 E167:E1048576">
    <cfRule type="duplicateValues" dxfId="256" priority="19"/>
    <cfRule type="duplicateValues" dxfId="255" priority="20"/>
  </conditionalFormatting>
  <conditionalFormatting sqref="E18">
    <cfRule type="duplicateValues" dxfId="254" priority="21"/>
  </conditionalFormatting>
  <conditionalFormatting sqref="E151">
    <cfRule type="duplicateValues" dxfId="253" priority="31"/>
  </conditionalFormatting>
  <conditionalFormatting sqref="E152">
    <cfRule type="duplicateValues" dxfId="252" priority="30"/>
  </conditionalFormatting>
  <conditionalFormatting sqref="E153">
    <cfRule type="duplicateValues" dxfId="251" priority="29"/>
  </conditionalFormatting>
  <conditionalFormatting sqref="E154">
    <cfRule type="duplicateValues" dxfId="250" priority="28"/>
  </conditionalFormatting>
  <conditionalFormatting sqref="E155">
    <cfRule type="duplicateValues" dxfId="249" priority="27"/>
  </conditionalFormatting>
  <conditionalFormatting sqref="E156">
    <cfRule type="duplicateValues" dxfId="248" priority="26"/>
  </conditionalFormatting>
  <conditionalFormatting sqref="E157">
    <cfRule type="duplicateValues" dxfId="247" priority="25"/>
  </conditionalFormatting>
  <conditionalFormatting sqref="E158">
    <cfRule type="duplicateValues" dxfId="246" priority="24"/>
  </conditionalFormatting>
  <conditionalFormatting sqref="E159">
    <cfRule type="duplicateValues" dxfId="245" priority="23"/>
  </conditionalFormatting>
  <conditionalFormatting sqref="E160">
    <cfRule type="duplicateValues" dxfId="244" priority="22"/>
  </conditionalFormatting>
  <conditionalFormatting sqref="E161">
    <cfRule type="duplicateValues" dxfId="243" priority="16"/>
    <cfRule type="duplicateValues" dxfId="242" priority="17"/>
    <cfRule type="duplicateValues" dxfId="241" priority="18"/>
  </conditionalFormatting>
  <conditionalFormatting sqref="E162">
    <cfRule type="duplicateValues" dxfId="240" priority="5"/>
    <cfRule type="duplicateValues" dxfId="239" priority="10"/>
    <cfRule type="duplicateValues" dxfId="238" priority="15"/>
  </conditionalFormatting>
  <conditionalFormatting sqref="E163">
    <cfRule type="duplicateValues" dxfId="237" priority="4"/>
    <cfRule type="duplicateValues" dxfId="236" priority="9"/>
    <cfRule type="duplicateValues" dxfId="235" priority="14"/>
  </conditionalFormatting>
  <conditionalFormatting sqref="E164">
    <cfRule type="duplicateValues" dxfId="234" priority="3"/>
    <cfRule type="duplicateValues" dxfId="233" priority="8"/>
    <cfRule type="duplicateValues" dxfId="232" priority="13"/>
  </conditionalFormatting>
  <conditionalFormatting sqref="E165">
    <cfRule type="duplicateValues" dxfId="231" priority="2"/>
    <cfRule type="duplicateValues" dxfId="230" priority="7"/>
    <cfRule type="duplicateValues" dxfId="229" priority="12"/>
  </conditionalFormatting>
  <conditionalFormatting sqref="E166">
    <cfRule type="duplicateValues" dxfId="228" priority="1"/>
    <cfRule type="duplicateValues" dxfId="227" priority="6"/>
    <cfRule type="duplicateValues" dxfId="226" priority="11"/>
  </conditionalFormatting>
  <conditionalFormatting sqref="F1:I1">
    <cfRule type="cellIs" dxfId="225" priority="35" operator="equal">
      <formula>0</formula>
    </cfRule>
  </conditionalFormatting>
  <conditionalFormatting sqref="L1">
    <cfRule type="cellIs" dxfId="224" priority="34" operator="equal">
      <formula>0</formula>
    </cfRule>
  </conditionalFormatting>
  <conditionalFormatting sqref="L1:L65530">
    <cfRule type="cellIs" dxfId="223" priority="33" operator="greaterThan">
      <formula>60</formula>
    </cfRule>
  </conditionalFormatting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A1:R169"/>
  <sheetViews>
    <sheetView zoomScale="85" zoomScaleNormal="85" workbookViewId="0">
      <selection activeCell="J186" sqref="J186"/>
    </sheetView>
  </sheetViews>
  <sheetFormatPr defaultColWidth="8.6640625" defaultRowHeight="15.6"/>
  <cols>
    <col min="1" max="1" width="9.33203125" style="1"/>
    <col min="2" max="2" width="9.44140625" style="2" customWidth="1"/>
    <col min="3" max="4" width="11.6640625" style="1" customWidth="1"/>
    <col min="5" max="5" width="19.88671875" style="2" customWidth="1"/>
    <col min="6" max="6" width="10.5546875" style="1" customWidth="1"/>
    <col min="7" max="7" width="12.88671875" style="50" customWidth="1"/>
    <col min="8" max="8" width="15" style="1" customWidth="1"/>
    <col min="9" max="9" width="13.109375" style="1" customWidth="1"/>
    <col min="10" max="10" width="12.6640625" style="3" customWidth="1"/>
    <col min="11" max="11" width="10.77734375" style="1" customWidth="1"/>
    <col min="12" max="12" width="8.77734375" style="4"/>
    <col min="13" max="13" width="17.21875" style="5"/>
    <col min="14" max="14" width="16.33203125" style="5"/>
    <col min="15" max="17" width="16.21875" style="4" customWidth="1"/>
    <col min="18" max="18" width="12.77734375" style="4"/>
    <col min="19" max="16384" width="8.6640625" style="1"/>
  </cols>
  <sheetData>
    <row r="1" spans="1:18" ht="45">
      <c r="A1" s="6" t="s">
        <v>414</v>
      </c>
      <c r="B1" s="51" t="s">
        <v>39</v>
      </c>
      <c r="C1" s="6" t="s">
        <v>15</v>
      </c>
      <c r="D1" s="6" t="s">
        <v>21</v>
      </c>
      <c r="E1" s="51" t="s">
        <v>40</v>
      </c>
      <c r="F1" s="10" t="s">
        <v>415</v>
      </c>
      <c r="G1" s="52" t="s">
        <v>416</v>
      </c>
      <c r="H1" s="10" t="s">
        <v>417</v>
      </c>
      <c r="I1" s="10" t="s">
        <v>418</v>
      </c>
      <c r="J1" s="10" t="s">
        <v>419</v>
      </c>
      <c r="K1" s="10" t="s">
        <v>420</v>
      </c>
      <c r="L1" s="20" t="s">
        <v>421</v>
      </c>
      <c r="M1" s="21" t="s">
        <v>422</v>
      </c>
      <c r="N1" s="21" t="s">
        <v>423</v>
      </c>
      <c r="O1" s="22" t="s">
        <v>424</v>
      </c>
      <c r="P1" s="22" t="s">
        <v>425</v>
      </c>
      <c r="Q1" s="22" t="s">
        <v>426</v>
      </c>
      <c r="R1" s="22" t="s">
        <v>427</v>
      </c>
    </row>
    <row r="2" spans="1:18" ht="15" hidden="1">
      <c r="A2" s="1">
        <v>202407</v>
      </c>
      <c r="B2" s="53" t="s">
        <v>42</v>
      </c>
      <c r="C2" s="33" t="s">
        <v>16</v>
      </c>
      <c r="D2" s="33" t="s">
        <v>34</v>
      </c>
      <c r="E2" s="53" t="s">
        <v>43</v>
      </c>
      <c r="F2" s="1">
        <v>45</v>
      </c>
      <c r="G2" s="50">
        <v>20</v>
      </c>
      <c r="H2" s="1">
        <v>10</v>
      </c>
      <c r="I2" s="1">
        <v>10</v>
      </c>
      <c r="J2" s="1">
        <v>0</v>
      </c>
      <c r="K2" s="1">
        <v>5</v>
      </c>
      <c r="L2" s="4">
        <v>90</v>
      </c>
      <c r="M2" s="5">
        <v>196347.41</v>
      </c>
      <c r="N2" s="5">
        <v>40175.489434445997</v>
      </c>
      <c r="O2" s="4">
        <v>7.5247859356049399E-2</v>
      </c>
      <c r="P2" s="4">
        <v>1.79139682347218E-2</v>
      </c>
      <c r="Q2" s="4">
        <v>6.7723073420444502</v>
      </c>
      <c r="R2" s="4">
        <v>1.61225714112496</v>
      </c>
    </row>
    <row r="3" spans="1:18" ht="15" hidden="1">
      <c r="A3" s="1">
        <v>202407</v>
      </c>
      <c r="B3" s="53" t="s">
        <v>44</v>
      </c>
      <c r="C3" s="33" t="s">
        <v>16</v>
      </c>
      <c r="D3" s="33" t="s">
        <v>34</v>
      </c>
      <c r="E3" s="53" t="s">
        <v>45</v>
      </c>
      <c r="F3" s="1">
        <v>45</v>
      </c>
      <c r="G3" s="50">
        <v>20</v>
      </c>
      <c r="H3" s="1">
        <v>7.5</v>
      </c>
      <c r="I3" s="1">
        <v>6</v>
      </c>
      <c r="J3" s="1">
        <v>2.5</v>
      </c>
      <c r="K3" s="1">
        <v>5</v>
      </c>
      <c r="L3" s="4">
        <v>86</v>
      </c>
      <c r="M3" s="5">
        <v>234905.8</v>
      </c>
      <c r="N3" s="5">
        <v>74375.290011349396</v>
      </c>
      <c r="O3" s="4">
        <v>0.10127033077952199</v>
      </c>
      <c r="P3" s="4">
        <v>2.43535142979481E-2</v>
      </c>
      <c r="Q3" s="4">
        <v>8.70924844703889</v>
      </c>
      <c r="R3" s="4">
        <v>2.0944022296235398</v>
      </c>
    </row>
    <row r="4" spans="1:18" ht="15" hidden="1">
      <c r="A4" s="1">
        <v>202407</v>
      </c>
      <c r="B4" s="53" t="s">
        <v>46</v>
      </c>
      <c r="C4" s="33" t="s">
        <v>16</v>
      </c>
      <c r="D4" s="33" t="s">
        <v>34</v>
      </c>
      <c r="E4" s="53" t="s">
        <v>47</v>
      </c>
      <c r="F4" s="1">
        <v>0</v>
      </c>
      <c r="G4" s="50">
        <v>0</v>
      </c>
      <c r="H4" s="1">
        <v>5</v>
      </c>
      <c r="I4" s="1">
        <v>10</v>
      </c>
      <c r="J4" s="1">
        <v>2.5</v>
      </c>
      <c r="K4" s="1">
        <v>5</v>
      </c>
      <c r="L4" s="4">
        <v>22.5</v>
      </c>
      <c r="M4" s="5">
        <v>61253.94</v>
      </c>
      <c r="N4" s="5">
        <v>0</v>
      </c>
      <c r="O4" s="4">
        <v>1.8117862333030501E-2</v>
      </c>
      <c r="P4" s="4">
        <v>4.1967881117490301E-3</v>
      </c>
      <c r="Q4" s="4">
        <v>0.407651902493186</v>
      </c>
      <c r="R4" s="4">
        <v>9.4427732514353199E-2</v>
      </c>
    </row>
    <row r="5" spans="1:18" ht="15" hidden="1">
      <c r="A5" s="1">
        <v>202407</v>
      </c>
      <c r="B5" s="53" t="s">
        <v>48</v>
      </c>
      <c r="C5" s="33" t="s">
        <v>17</v>
      </c>
      <c r="D5" s="33" t="s">
        <v>36</v>
      </c>
      <c r="E5" s="53" t="s">
        <v>49</v>
      </c>
      <c r="F5" s="1">
        <v>40.049999999999997</v>
      </c>
      <c r="G5" s="50">
        <v>20</v>
      </c>
      <c r="H5" s="1">
        <v>10</v>
      </c>
      <c r="I5" s="1">
        <v>10</v>
      </c>
      <c r="J5" s="1">
        <v>0</v>
      </c>
      <c r="K5" s="1">
        <v>5</v>
      </c>
      <c r="L5" s="4">
        <v>85.05</v>
      </c>
      <c r="M5" s="5">
        <v>251821.2</v>
      </c>
      <c r="N5" s="5">
        <v>50495.863037849202</v>
      </c>
      <c r="O5" s="4">
        <v>0.14005849269155099</v>
      </c>
      <c r="P5" s="4">
        <v>2.26728609371309E-2</v>
      </c>
      <c r="Q5" s="4">
        <v>11.911974803416401</v>
      </c>
      <c r="R5" s="4">
        <v>1.9283268227029799</v>
      </c>
    </row>
    <row r="6" spans="1:18" ht="15" hidden="1">
      <c r="A6" s="1">
        <v>202407</v>
      </c>
      <c r="B6" s="53" t="s">
        <v>50</v>
      </c>
      <c r="C6" s="33" t="s">
        <v>16</v>
      </c>
      <c r="D6" s="33" t="s">
        <v>22</v>
      </c>
      <c r="E6" s="53" t="s">
        <v>51</v>
      </c>
      <c r="F6" s="1">
        <v>42.3</v>
      </c>
      <c r="G6" s="50">
        <v>20</v>
      </c>
      <c r="H6" s="1">
        <v>7.5</v>
      </c>
      <c r="I6" s="1">
        <v>10</v>
      </c>
      <c r="J6" s="1">
        <v>0</v>
      </c>
      <c r="K6" s="1">
        <v>5</v>
      </c>
      <c r="L6" s="4">
        <v>84.8</v>
      </c>
      <c r="M6" s="5">
        <v>201381.93</v>
      </c>
      <c r="N6" s="5">
        <v>57096.739061453598</v>
      </c>
      <c r="O6" s="4">
        <v>0.14527627470895901</v>
      </c>
      <c r="P6" s="4">
        <v>2.01379349564038E-2</v>
      </c>
      <c r="Q6" s="4">
        <v>12.319428095319701</v>
      </c>
      <c r="R6" s="4">
        <v>1.70769688430304</v>
      </c>
    </row>
    <row r="7" spans="1:18" ht="15" hidden="1">
      <c r="A7" s="1">
        <v>202407</v>
      </c>
      <c r="B7" s="53" t="s">
        <v>55</v>
      </c>
      <c r="C7" s="33" t="s">
        <v>16</v>
      </c>
      <c r="D7" s="33" t="s">
        <v>23</v>
      </c>
      <c r="E7" s="53" t="s">
        <v>56</v>
      </c>
      <c r="F7" s="1">
        <v>45</v>
      </c>
      <c r="G7" s="50">
        <v>10</v>
      </c>
      <c r="H7" s="1">
        <v>0</v>
      </c>
      <c r="I7" s="1">
        <v>7</v>
      </c>
      <c r="J7" s="1">
        <v>2.5</v>
      </c>
      <c r="K7" s="1">
        <v>5</v>
      </c>
      <c r="L7" s="4">
        <v>69.5</v>
      </c>
      <c r="M7" s="5">
        <v>93260.03</v>
      </c>
      <c r="N7" s="5">
        <v>13539.9792964546</v>
      </c>
      <c r="O7" s="4">
        <v>3.5834931011926599E-2</v>
      </c>
      <c r="P7" s="4">
        <v>7.8932258184847507E-3</v>
      </c>
      <c r="Q7" s="4">
        <v>2.4905277053288999</v>
      </c>
      <c r="R7" s="4">
        <v>0.54857919438469005</v>
      </c>
    </row>
    <row r="8" spans="1:18" ht="15" hidden="1">
      <c r="A8" s="1">
        <v>202407</v>
      </c>
      <c r="B8" s="53" t="s">
        <v>57</v>
      </c>
      <c r="C8" s="33" t="s">
        <v>16</v>
      </c>
      <c r="D8" s="33" t="s">
        <v>28</v>
      </c>
      <c r="E8" s="53" t="s">
        <v>58</v>
      </c>
      <c r="F8" s="1">
        <v>45</v>
      </c>
      <c r="G8" s="50">
        <v>15</v>
      </c>
      <c r="H8" s="1">
        <v>10</v>
      </c>
      <c r="I8" s="1">
        <v>6</v>
      </c>
      <c r="J8" s="1">
        <v>5</v>
      </c>
      <c r="K8" s="1">
        <v>5</v>
      </c>
      <c r="L8" s="4">
        <v>86</v>
      </c>
      <c r="M8" s="5">
        <v>223465.28</v>
      </c>
      <c r="N8" s="5">
        <v>41365.431373794898</v>
      </c>
      <c r="O8" s="4">
        <v>0.246015899292816</v>
      </c>
      <c r="P8" s="4">
        <v>1.9904075471886998E-2</v>
      </c>
      <c r="Q8" s="4">
        <v>21.157367339182201</v>
      </c>
      <c r="R8" s="4">
        <v>1.71175049058228</v>
      </c>
    </row>
    <row r="9" spans="1:18" ht="15" hidden="1">
      <c r="A9" s="1">
        <v>202407</v>
      </c>
      <c r="B9" s="53" t="s">
        <v>59</v>
      </c>
      <c r="C9" s="33" t="s">
        <v>16</v>
      </c>
      <c r="D9" s="33" t="s">
        <v>22</v>
      </c>
      <c r="E9" s="53" t="s">
        <v>60</v>
      </c>
      <c r="F9" s="1">
        <v>45</v>
      </c>
      <c r="G9" s="50">
        <v>20</v>
      </c>
      <c r="H9" s="1">
        <v>10</v>
      </c>
      <c r="I9" s="1">
        <v>7</v>
      </c>
      <c r="J9" s="1">
        <v>2.5</v>
      </c>
      <c r="K9" s="1">
        <v>5</v>
      </c>
      <c r="L9" s="4">
        <v>89.5</v>
      </c>
      <c r="M9" s="5">
        <v>298589.11</v>
      </c>
      <c r="N9" s="5">
        <v>131515.78203825999</v>
      </c>
      <c r="O9" s="4">
        <v>0.249575533403986</v>
      </c>
      <c r="P9" s="4">
        <v>3.5061944395402403E-2</v>
      </c>
      <c r="Q9" s="4">
        <v>22.337010239656699</v>
      </c>
      <c r="R9" s="4">
        <v>3.1380440233885101</v>
      </c>
    </row>
    <row r="10" spans="1:18" ht="15" hidden="1">
      <c r="A10" s="1">
        <v>202407</v>
      </c>
      <c r="B10" s="53" t="s">
        <v>63</v>
      </c>
      <c r="C10" s="33" t="s">
        <v>16</v>
      </c>
      <c r="D10" s="33" t="s">
        <v>23</v>
      </c>
      <c r="E10" s="53" t="s">
        <v>64</v>
      </c>
      <c r="F10" s="1">
        <v>41.85</v>
      </c>
      <c r="G10" s="50">
        <v>20</v>
      </c>
      <c r="H10" s="1">
        <v>10</v>
      </c>
      <c r="I10" s="1">
        <v>10</v>
      </c>
      <c r="J10" s="1">
        <v>0</v>
      </c>
      <c r="K10" s="1">
        <v>5</v>
      </c>
      <c r="L10" s="4">
        <v>86.85</v>
      </c>
      <c r="M10" s="5">
        <v>277303.86</v>
      </c>
      <c r="N10" s="5">
        <v>64050.108490003899</v>
      </c>
      <c r="O10" s="4">
        <v>0.121514009823813</v>
      </c>
      <c r="P10" s="4">
        <v>2.61118346859446E-2</v>
      </c>
      <c r="Q10" s="4">
        <v>10.5534917531982</v>
      </c>
      <c r="R10" s="4">
        <v>2.26781284247429</v>
      </c>
    </row>
    <row r="11" spans="1:18" ht="15" hidden="1">
      <c r="A11" s="1">
        <v>202407</v>
      </c>
      <c r="B11" s="53" t="s">
        <v>65</v>
      </c>
      <c r="C11" s="33" t="s">
        <v>20</v>
      </c>
      <c r="D11" s="33" t="s">
        <v>38</v>
      </c>
      <c r="E11" s="53" t="s">
        <v>66</v>
      </c>
      <c r="F11" s="1">
        <v>37.799999999999997</v>
      </c>
      <c r="G11" s="50">
        <v>20</v>
      </c>
      <c r="H11" s="1">
        <v>7.5</v>
      </c>
      <c r="I11" s="1">
        <v>10</v>
      </c>
      <c r="J11" s="1">
        <v>2.5</v>
      </c>
      <c r="K11" s="1">
        <v>5</v>
      </c>
      <c r="L11" s="4">
        <v>82.8</v>
      </c>
      <c r="M11" s="5">
        <v>295185.78000000003</v>
      </c>
      <c r="N11" s="5">
        <v>63012.6843838321</v>
      </c>
      <c r="O11" s="4">
        <v>0.164821284864721</v>
      </c>
      <c r="P11" s="4">
        <v>4.5492455056518097E-2</v>
      </c>
      <c r="Q11" s="4">
        <v>13.647202386798901</v>
      </c>
      <c r="R11" s="4">
        <v>3.7667752786797002</v>
      </c>
    </row>
    <row r="12" spans="1:18" ht="15" hidden="1">
      <c r="A12" s="1">
        <v>202407</v>
      </c>
      <c r="B12" s="53" t="s">
        <v>67</v>
      </c>
      <c r="C12" s="33" t="s">
        <v>20</v>
      </c>
      <c r="D12" s="33" t="s">
        <v>27</v>
      </c>
      <c r="E12" s="53" t="s">
        <v>68</v>
      </c>
      <c r="F12" s="1">
        <v>41.4</v>
      </c>
      <c r="G12" s="50">
        <v>0</v>
      </c>
      <c r="H12" s="1">
        <v>7.5</v>
      </c>
      <c r="I12" s="1">
        <v>7</v>
      </c>
      <c r="J12" s="1">
        <v>2.5</v>
      </c>
      <c r="K12" s="1">
        <v>5</v>
      </c>
      <c r="L12" s="4">
        <v>63.4</v>
      </c>
      <c r="M12" s="5">
        <v>193517.2</v>
      </c>
      <c r="N12" s="5">
        <v>0</v>
      </c>
      <c r="O12" s="4">
        <v>4.8989426388638499E-2</v>
      </c>
      <c r="P12" s="4">
        <v>2.0132848043784301E-2</v>
      </c>
      <c r="Q12" s="4">
        <v>3.1059296330396799</v>
      </c>
      <c r="R12" s="4">
        <v>1.2764225659759201</v>
      </c>
    </row>
    <row r="13" spans="1:18" ht="15" hidden="1">
      <c r="A13" s="1">
        <v>202407</v>
      </c>
      <c r="B13" s="53" t="s">
        <v>69</v>
      </c>
      <c r="C13" s="33" t="s">
        <v>16</v>
      </c>
      <c r="D13" s="33" t="s">
        <v>24</v>
      </c>
      <c r="E13" s="53" t="s">
        <v>70</v>
      </c>
      <c r="F13" s="1">
        <v>39.15</v>
      </c>
      <c r="G13" s="50">
        <v>5</v>
      </c>
      <c r="H13" s="1">
        <v>7.5</v>
      </c>
      <c r="I13" s="1">
        <v>10</v>
      </c>
      <c r="J13" s="1">
        <v>2.5</v>
      </c>
      <c r="K13" s="1">
        <v>5</v>
      </c>
      <c r="L13" s="4">
        <v>69.150000000000006</v>
      </c>
      <c r="M13" s="5">
        <v>262225.17</v>
      </c>
      <c r="N13" s="5">
        <v>23464.137829007999</v>
      </c>
      <c r="O13" s="4">
        <v>6.5997018093232898E-2</v>
      </c>
      <c r="P13" s="4">
        <v>2.0571834986867901E-2</v>
      </c>
      <c r="Q13" s="4">
        <v>4.5636938011470596</v>
      </c>
      <c r="R13" s="4">
        <v>1.42254238934192</v>
      </c>
    </row>
    <row r="14" spans="1:18" ht="15" hidden="1">
      <c r="A14" s="1">
        <v>202407</v>
      </c>
      <c r="B14" s="53" t="s">
        <v>71</v>
      </c>
      <c r="C14" s="33" t="s">
        <v>16</v>
      </c>
      <c r="D14" s="33" t="s">
        <v>24</v>
      </c>
      <c r="E14" s="53" t="s">
        <v>72</v>
      </c>
      <c r="F14" s="1">
        <v>45</v>
      </c>
      <c r="G14" s="50">
        <v>20</v>
      </c>
      <c r="H14" s="1">
        <v>10</v>
      </c>
      <c r="I14" s="1">
        <v>10</v>
      </c>
      <c r="J14" s="1">
        <v>2.5</v>
      </c>
      <c r="K14" s="1">
        <v>5</v>
      </c>
      <c r="L14" s="4">
        <v>92.5</v>
      </c>
      <c r="M14" s="5">
        <v>697801.07</v>
      </c>
      <c r="N14" s="5">
        <v>273846.194479539</v>
      </c>
      <c r="O14" s="4">
        <v>0.241276791933806</v>
      </c>
      <c r="P14" s="4">
        <v>7.8218937405502398E-2</v>
      </c>
      <c r="Q14" s="4">
        <v>22.318103253877101</v>
      </c>
      <c r="R14" s="4">
        <v>7.2352517100089697</v>
      </c>
    </row>
    <row r="15" spans="1:18" ht="15" hidden="1">
      <c r="A15" s="1">
        <v>202407</v>
      </c>
      <c r="B15" s="53" t="s">
        <v>73</v>
      </c>
      <c r="C15" s="33" t="s">
        <v>16</v>
      </c>
      <c r="D15" s="33" t="s">
        <v>24</v>
      </c>
      <c r="E15" s="53" t="s">
        <v>74</v>
      </c>
      <c r="F15" s="1">
        <v>45</v>
      </c>
      <c r="G15" s="50">
        <v>15</v>
      </c>
      <c r="H15" s="1">
        <v>10</v>
      </c>
      <c r="I15" s="1">
        <v>6</v>
      </c>
      <c r="J15" s="1">
        <v>2.5</v>
      </c>
      <c r="K15" s="1">
        <v>5</v>
      </c>
      <c r="L15" s="4">
        <v>83.5</v>
      </c>
      <c r="M15" s="5">
        <v>213153.65</v>
      </c>
      <c r="N15" s="5">
        <v>41924.510986579597</v>
      </c>
      <c r="O15" s="4">
        <v>6.07433051941021E-2</v>
      </c>
      <c r="P15" s="4">
        <v>1.9259661727043499E-2</v>
      </c>
      <c r="Q15" s="4">
        <v>5.0720659837075299</v>
      </c>
      <c r="R15" s="4">
        <v>1.60818175420813</v>
      </c>
    </row>
    <row r="16" spans="1:18" ht="15" hidden="1">
      <c r="A16" s="1">
        <v>202407</v>
      </c>
      <c r="B16" s="53" t="s">
        <v>77</v>
      </c>
      <c r="C16" s="33" t="s">
        <v>16</v>
      </c>
      <c r="D16" s="33" t="s">
        <v>23</v>
      </c>
      <c r="E16" s="53" t="s">
        <v>78</v>
      </c>
      <c r="F16" s="1">
        <v>42.75</v>
      </c>
      <c r="G16" s="50">
        <v>10</v>
      </c>
      <c r="H16" s="1">
        <v>10</v>
      </c>
      <c r="I16" s="1">
        <v>10</v>
      </c>
      <c r="J16" s="1">
        <v>2.5</v>
      </c>
      <c r="K16" s="1">
        <v>5</v>
      </c>
      <c r="L16" s="4">
        <v>80.25</v>
      </c>
      <c r="M16" s="5">
        <v>181769.48</v>
      </c>
      <c r="N16" s="5">
        <v>25373.1521917274</v>
      </c>
      <c r="O16" s="4">
        <v>6.9204841201781206E-2</v>
      </c>
      <c r="P16" s="4">
        <v>1.52714344562861E-2</v>
      </c>
      <c r="Q16" s="4">
        <v>5.5536885064429402</v>
      </c>
      <c r="R16" s="4">
        <v>1.2255326151169601</v>
      </c>
    </row>
    <row r="17" spans="1:18" ht="15" hidden="1">
      <c r="A17" s="1">
        <v>202407</v>
      </c>
      <c r="B17" s="53" t="s">
        <v>79</v>
      </c>
      <c r="C17" s="33" t="s">
        <v>16</v>
      </c>
      <c r="D17" s="33" t="s">
        <v>24</v>
      </c>
      <c r="E17" s="53" t="s">
        <v>80</v>
      </c>
      <c r="F17" s="1">
        <v>43.65</v>
      </c>
      <c r="G17" s="50">
        <v>20</v>
      </c>
      <c r="H17" s="1">
        <v>7.5</v>
      </c>
      <c r="I17" s="1">
        <v>10</v>
      </c>
      <c r="J17" s="1">
        <v>0</v>
      </c>
      <c r="K17" s="1">
        <v>5</v>
      </c>
      <c r="L17" s="4">
        <v>86.15</v>
      </c>
      <c r="M17" s="5">
        <v>617892.31999999995</v>
      </c>
      <c r="N17" s="5">
        <v>255642.25998294499</v>
      </c>
      <c r="O17" s="4">
        <v>0.21773251859874099</v>
      </c>
      <c r="P17" s="4">
        <v>7.0722557704922306E-2</v>
      </c>
      <c r="Q17" s="4">
        <v>18.7576564772815</v>
      </c>
      <c r="R17" s="4">
        <v>6.0927483462790599</v>
      </c>
    </row>
    <row r="18" spans="1:18" ht="15" hidden="1">
      <c r="A18" s="1">
        <v>202407</v>
      </c>
      <c r="B18" s="53" t="s">
        <v>81</v>
      </c>
      <c r="C18" s="33" t="s">
        <v>20</v>
      </c>
      <c r="D18" s="33" t="s">
        <v>25</v>
      </c>
      <c r="E18" s="53" t="s">
        <v>82</v>
      </c>
      <c r="F18" s="1">
        <v>42.3</v>
      </c>
      <c r="G18" s="50">
        <v>15</v>
      </c>
      <c r="H18" s="1">
        <v>10</v>
      </c>
      <c r="I18" s="1">
        <v>7</v>
      </c>
      <c r="J18" s="1">
        <v>0</v>
      </c>
      <c r="K18" s="1">
        <v>5</v>
      </c>
      <c r="L18" s="4">
        <v>79.3</v>
      </c>
      <c r="M18" s="5">
        <v>214942.2</v>
      </c>
      <c r="N18" s="5">
        <v>39034.479847347597</v>
      </c>
      <c r="O18" s="4">
        <v>0.107427988223656</v>
      </c>
      <c r="P18" s="4">
        <v>3.1519064715000399E-2</v>
      </c>
      <c r="Q18" s="4">
        <v>8.5190394661359203</v>
      </c>
      <c r="R18" s="4">
        <v>2.4994618318995299</v>
      </c>
    </row>
    <row r="19" spans="1:18" ht="15" hidden="1">
      <c r="A19" s="1">
        <v>202407</v>
      </c>
      <c r="B19" s="53" t="s">
        <v>83</v>
      </c>
      <c r="C19" s="33" t="s">
        <v>20</v>
      </c>
      <c r="D19" s="33" t="s">
        <v>25</v>
      </c>
      <c r="E19" s="53" t="s">
        <v>84</v>
      </c>
      <c r="F19" s="1">
        <v>36.9</v>
      </c>
      <c r="G19" s="50">
        <v>20</v>
      </c>
      <c r="H19" s="1">
        <v>10</v>
      </c>
      <c r="I19" s="1">
        <v>7</v>
      </c>
      <c r="J19" s="1">
        <v>2.5</v>
      </c>
      <c r="K19" s="1">
        <v>5</v>
      </c>
      <c r="L19" s="4">
        <v>81.400000000000006</v>
      </c>
      <c r="M19" s="5">
        <v>192743.62</v>
      </c>
      <c r="N19" s="5">
        <v>40581.014560167401</v>
      </c>
      <c r="O19" s="4">
        <v>0.101454026967168</v>
      </c>
      <c r="P19" s="4">
        <v>2.95724096069836E-2</v>
      </c>
      <c r="Q19" s="4">
        <v>8.2583577951274805</v>
      </c>
      <c r="R19" s="4">
        <v>2.4071941420084602</v>
      </c>
    </row>
    <row r="20" spans="1:18" ht="15" hidden="1">
      <c r="A20" s="1">
        <v>202407</v>
      </c>
      <c r="B20" s="53" t="s">
        <v>85</v>
      </c>
      <c r="C20" s="33" t="s">
        <v>16</v>
      </c>
      <c r="D20" s="33" t="s">
        <v>24</v>
      </c>
      <c r="E20" s="53" t="s">
        <v>86</v>
      </c>
      <c r="F20" s="1">
        <v>45</v>
      </c>
      <c r="G20" s="50">
        <v>20</v>
      </c>
      <c r="H20" s="1">
        <v>10</v>
      </c>
      <c r="I20" s="1">
        <v>10</v>
      </c>
      <c r="J20" s="1">
        <v>5</v>
      </c>
      <c r="K20" s="1">
        <v>5</v>
      </c>
      <c r="L20" s="4">
        <v>95</v>
      </c>
      <c r="M20" s="5">
        <v>287648.73</v>
      </c>
      <c r="N20" s="5">
        <v>103168.320115009</v>
      </c>
      <c r="O20" s="4">
        <v>9.6441836608088402E-2</v>
      </c>
      <c r="P20" s="4">
        <v>3.1164510643796599E-2</v>
      </c>
      <c r="Q20" s="4">
        <v>9.1619744777683998</v>
      </c>
      <c r="R20" s="4">
        <v>2.9606285111606798</v>
      </c>
    </row>
    <row r="21" spans="1:18" ht="15" hidden="1">
      <c r="A21" s="1">
        <v>202407</v>
      </c>
      <c r="B21" s="53" t="s">
        <v>87</v>
      </c>
      <c r="C21" s="33" t="s">
        <v>20</v>
      </c>
      <c r="D21" s="33" t="s">
        <v>27</v>
      </c>
      <c r="E21" s="53" t="s">
        <v>88</v>
      </c>
      <c r="F21" s="1">
        <v>0</v>
      </c>
      <c r="G21" s="50">
        <v>10</v>
      </c>
      <c r="H21" s="1">
        <v>7.5</v>
      </c>
      <c r="I21" s="1">
        <v>7</v>
      </c>
      <c r="J21" s="1">
        <v>0</v>
      </c>
      <c r="K21" s="1">
        <v>5</v>
      </c>
      <c r="L21" s="4">
        <v>29.5</v>
      </c>
      <c r="M21" s="5">
        <v>199402.99</v>
      </c>
      <c r="N21" s="5">
        <v>26988.7943645624</v>
      </c>
      <c r="O21" s="4">
        <v>6.3954813862857104E-2</v>
      </c>
      <c r="P21" s="4">
        <v>2.70765805491156E-2</v>
      </c>
      <c r="Q21" s="4">
        <v>1.8866670089542801</v>
      </c>
      <c r="R21" s="4">
        <v>0.79875912619890999</v>
      </c>
    </row>
    <row r="22" spans="1:18" ht="15" hidden="1">
      <c r="A22" s="1">
        <v>202407</v>
      </c>
      <c r="B22" s="53" t="s">
        <v>89</v>
      </c>
      <c r="C22" s="33" t="s">
        <v>16</v>
      </c>
      <c r="D22" s="33" t="s">
        <v>24</v>
      </c>
      <c r="E22" s="53" t="s">
        <v>90</v>
      </c>
      <c r="F22" s="1">
        <v>44.55</v>
      </c>
      <c r="G22" s="50">
        <v>20</v>
      </c>
      <c r="H22" s="1">
        <v>2.5</v>
      </c>
      <c r="I22" s="1">
        <v>10</v>
      </c>
      <c r="J22" s="1">
        <v>2.5</v>
      </c>
      <c r="K22" s="1">
        <v>5</v>
      </c>
      <c r="L22" s="4">
        <v>84.55</v>
      </c>
      <c r="M22" s="5">
        <v>241905.35</v>
      </c>
      <c r="N22" s="5">
        <v>90043.229178345893</v>
      </c>
      <c r="O22" s="4">
        <v>8.2124179950817694E-2</v>
      </c>
      <c r="P22" s="4">
        <v>2.65729397379958E-2</v>
      </c>
      <c r="Q22" s="4">
        <v>6.94359941484164</v>
      </c>
      <c r="R22" s="4">
        <v>2.2467420548475401</v>
      </c>
    </row>
    <row r="23" spans="1:18" ht="15" hidden="1">
      <c r="A23" s="1">
        <v>202407</v>
      </c>
      <c r="B23" s="53" t="s">
        <v>91</v>
      </c>
      <c r="C23" s="33" t="s">
        <v>20</v>
      </c>
      <c r="D23" s="33" t="s">
        <v>38</v>
      </c>
      <c r="E23" s="53" t="s">
        <v>92</v>
      </c>
      <c r="F23" s="1">
        <v>45</v>
      </c>
      <c r="G23" s="50">
        <v>15</v>
      </c>
      <c r="H23" s="1">
        <v>7.5</v>
      </c>
      <c r="I23" s="1">
        <v>7</v>
      </c>
      <c r="J23" s="1">
        <v>0</v>
      </c>
      <c r="K23" s="1">
        <v>5</v>
      </c>
      <c r="L23" s="4">
        <v>79.5</v>
      </c>
      <c r="M23" s="5">
        <v>256254.17</v>
      </c>
      <c r="N23" s="5">
        <v>40280.4804852202</v>
      </c>
      <c r="O23" s="4">
        <v>0.13076370736599199</v>
      </c>
      <c r="P23" s="4">
        <v>3.6109320245815597E-2</v>
      </c>
      <c r="Q23" s="4">
        <v>10.3957147355964</v>
      </c>
      <c r="R23" s="4">
        <v>2.87069095954234</v>
      </c>
    </row>
    <row r="24" spans="1:18" ht="15" hidden="1">
      <c r="A24" s="1">
        <v>202407</v>
      </c>
      <c r="B24" s="53" t="s">
        <v>93</v>
      </c>
      <c r="C24" s="33" t="s">
        <v>16</v>
      </c>
      <c r="D24" s="33" t="s">
        <v>23</v>
      </c>
      <c r="E24" s="53" t="s">
        <v>94</v>
      </c>
      <c r="F24" s="1">
        <v>38.25</v>
      </c>
      <c r="G24" s="50">
        <v>10</v>
      </c>
      <c r="H24" s="1">
        <v>10</v>
      </c>
      <c r="I24" s="1">
        <v>7</v>
      </c>
      <c r="J24" s="1">
        <v>0</v>
      </c>
      <c r="K24" s="1">
        <v>5</v>
      </c>
      <c r="L24" s="4">
        <v>70.25</v>
      </c>
      <c r="M24" s="5">
        <v>186931.4</v>
      </c>
      <c r="N24" s="5">
        <v>27608.172853862699</v>
      </c>
      <c r="O24" s="4">
        <v>7.2122541713205202E-2</v>
      </c>
      <c r="P24" s="4">
        <v>1.58732902438759E-2</v>
      </c>
      <c r="Q24" s="4">
        <v>5.0666085553526701</v>
      </c>
      <c r="R24" s="4">
        <v>1.11509863963228</v>
      </c>
    </row>
    <row r="25" spans="1:18" ht="15" hidden="1">
      <c r="A25" s="1">
        <v>202407</v>
      </c>
      <c r="B25" s="53" t="s">
        <v>95</v>
      </c>
      <c r="C25" s="33" t="s">
        <v>20</v>
      </c>
      <c r="D25" s="33" t="s">
        <v>25</v>
      </c>
      <c r="E25" s="53" t="s">
        <v>96</v>
      </c>
      <c r="F25" s="1">
        <v>39.15</v>
      </c>
      <c r="G25" s="50">
        <v>5</v>
      </c>
      <c r="H25" s="1">
        <v>10</v>
      </c>
      <c r="I25" s="1">
        <v>7</v>
      </c>
      <c r="J25" s="1">
        <v>2.5</v>
      </c>
      <c r="K25" s="1">
        <v>5</v>
      </c>
      <c r="L25" s="4">
        <v>68.650000000000006</v>
      </c>
      <c r="M25" s="5">
        <v>202048.56</v>
      </c>
      <c r="N25" s="5">
        <v>13357.877755826899</v>
      </c>
      <c r="O25" s="4">
        <v>7.9560638545056295E-2</v>
      </c>
      <c r="P25" s="4">
        <v>2.4154091946429299E-2</v>
      </c>
      <c r="Q25" s="4">
        <v>5.4618378361181197</v>
      </c>
      <c r="R25" s="4">
        <v>1.6581784121223699</v>
      </c>
    </row>
    <row r="26" spans="1:18" ht="15" hidden="1">
      <c r="A26" s="1">
        <v>202407</v>
      </c>
      <c r="B26" s="53" t="s">
        <v>99</v>
      </c>
      <c r="C26" s="33" t="s">
        <v>16</v>
      </c>
      <c r="D26" s="33" t="s">
        <v>23</v>
      </c>
      <c r="E26" s="53" t="s">
        <v>100</v>
      </c>
      <c r="F26" s="1">
        <v>40.5</v>
      </c>
      <c r="G26" s="50">
        <v>15</v>
      </c>
      <c r="H26" s="1">
        <v>10</v>
      </c>
      <c r="I26" s="1">
        <v>10</v>
      </c>
      <c r="J26" s="1">
        <v>2.5</v>
      </c>
      <c r="K26" s="1">
        <v>5</v>
      </c>
      <c r="L26" s="4">
        <v>83</v>
      </c>
      <c r="M26" s="5">
        <v>153764.49</v>
      </c>
      <c r="N26" s="5">
        <v>27740.0093810568</v>
      </c>
      <c r="O26" s="4">
        <v>6.2489392234646703E-2</v>
      </c>
      <c r="P26" s="4">
        <v>1.36155131134593E-2</v>
      </c>
      <c r="Q26" s="4">
        <v>5.18661955547568</v>
      </c>
      <c r="R26" s="4">
        <v>1.13008758841712</v>
      </c>
    </row>
    <row r="27" spans="1:18" ht="15" hidden="1">
      <c r="A27" s="1">
        <v>202407</v>
      </c>
      <c r="B27" s="53" t="s">
        <v>103</v>
      </c>
      <c r="C27" s="33" t="s">
        <v>20</v>
      </c>
      <c r="D27" s="33" t="s">
        <v>25</v>
      </c>
      <c r="E27" s="53" t="s">
        <v>104</v>
      </c>
      <c r="F27" s="1">
        <v>45</v>
      </c>
      <c r="G27" s="50">
        <v>10</v>
      </c>
      <c r="H27" s="1">
        <v>10</v>
      </c>
      <c r="I27" s="1">
        <v>10</v>
      </c>
      <c r="J27" s="1">
        <v>2.5</v>
      </c>
      <c r="K27" s="1">
        <v>5</v>
      </c>
      <c r="L27" s="4">
        <v>82.5</v>
      </c>
      <c r="M27" s="5">
        <v>186889.48</v>
      </c>
      <c r="N27" s="5">
        <v>25014.532505273299</v>
      </c>
      <c r="O27" s="4">
        <v>8.5213109452446797E-2</v>
      </c>
      <c r="P27" s="4">
        <v>2.5311570040492701E-2</v>
      </c>
      <c r="Q27" s="4">
        <v>7.0300815298268597</v>
      </c>
      <c r="R27" s="4">
        <v>2.0882045283406501</v>
      </c>
    </row>
    <row r="28" spans="1:18" ht="15" hidden="1">
      <c r="A28" s="1">
        <v>202407</v>
      </c>
      <c r="B28" s="53" t="s">
        <v>105</v>
      </c>
      <c r="C28" s="33" t="s">
        <v>20</v>
      </c>
      <c r="D28" s="33" t="s">
        <v>27</v>
      </c>
      <c r="E28" s="53" t="s">
        <v>106</v>
      </c>
      <c r="F28" s="1">
        <v>42.3</v>
      </c>
      <c r="G28" s="50">
        <v>20</v>
      </c>
      <c r="H28" s="1">
        <v>5</v>
      </c>
      <c r="I28" s="1">
        <v>10</v>
      </c>
      <c r="J28" s="1">
        <v>0</v>
      </c>
      <c r="K28" s="1">
        <v>5</v>
      </c>
      <c r="L28" s="4">
        <v>82.3</v>
      </c>
      <c r="M28" s="5">
        <v>459312.3</v>
      </c>
      <c r="N28" s="5">
        <v>103740.88696545199</v>
      </c>
      <c r="O28" s="4">
        <v>0.168073563709247</v>
      </c>
      <c r="P28" s="4">
        <v>7.2122171703299306E-2</v>
      </c>
      <c r="Q28" s="4">
        <v>13.832454293271001</v>
      </c>
      <c r="R28" s="4">
        <v>5.93565473118153</v>
      </c>
    </row>
    <row r="29" spans="1:18" ht="15" hidden="1">
      <c r="A29" s="1">
        <v>202407</v>
      </c>
      <c r="B29" s="53" t="s">
        <v>107</v>
      </c>
      <c r="C29" s="33" t="s">
        <v>20</v>
      </c>
      <c r="D29" s="33" t="s">
        <v>27</v>
      </c>
      <c r="E29" s="53" t="s">
        <v>108</v>
      </c>
      <c r="F29" s="1">
        <v>45</v>
      </c>
      <c r="G29" s="50">
        <v>15</v>
      </c>
      <c r="H29" s="1">
        <v>10</v>
      </c>
      <c r="I29" s="1">
        <v>10</v>
      </c>
      <c r="J29" s="1">
        <v>2.5</v>
      </c>
      <c r="K29" s="1">
        <v>5</v>
      </c>
      <c r="L29" s="4">
        <v>87.5</v>
      </c>
      <c r="M29" s="5">
        <v>168714.55</v>
      </c>
      <c r="N29" s="5">
        <v>31205.274087224501</v>
      </c>
      <c r="O29" s="4">
        <v>5.82912177748693E-2</v>
      </c>
      <c r="P29" s="4">
        <v>2.4873022038234601E-2</v>
      </c>
      <c r="Q29" s="4">
        <v>5.1004815553010596</v>
      </c>
      <c r="R29" s="4">
        <v>2.1763894283455301</v>
      </c>
    </row>
    <row r="30" spans="1:18" ht="15" hidden="1">
      <c r="A30" s="1">
        <v>202407</v>
      </c>
      <c r="B30" s="53" t="s">
        <v>109</v>
      </c>
      <c r="C30" s="33" t="s">
        <v>16</v>
      </c>
      <c r="D30" s="33" t="s">
        <v>24</v>
      </c>
      <c r="E30" s="53" t="s">
        <v>110</v>
      </c>
      <c r="F30" s="1">
        <v>43.2</v>
      </c>
      <c r="G30" s="50">
        <v>20</v>
      </c>
      <c r="H30" s="1">
        <v>10</v>
      </c>
      <c r="I30" s="1">
        <v>10</v>
      </c>
      <c r="J30" s="1">
        <v>2.5</v>
      </c>
      <c r="K30" s="1">
        <v>5</v>
      </c>
      <c r="L30" s="4">
        <v>90.7</v>
      </c>
      <c r="M30" s="5">
        <v>338525.68</v>
      </c>
      <c r="N30" s="5">
        <v>74275.0199857056</v>
      </c>
      <c r="O30" s="4">
        <v>9.8859751966016193E-2</v>
      </c>
      <c r="P30" s="4">
        <v>3.1441852555954102E-2</v>
      </c>
      <c r="Q30" s="4">
        <v>8.9665795033176696</v>
      </c>
      <c r="R30" s="4">
        <v>2.8517760268250401</v>
      </c>
    </row>
    <row r="31" spans="1:18" ht="15" hidden="1">
      <c r="A31" s="1">
        <v>202407</v>
      </c>
      <c r="B31" s="53" t="s">
        <v>111</v>
      </c>
      <c r="C31" s="33" t="s">
        <v>20</v>
      </c>
      <c r="D31" s="33" t="s">
        <v>27</v>
      </c>
      <c r="E31" s="53" t="s">
        <v>112</v>
      </c>
      <c r="F31" s="1">
        <v>40.950000000000003</v>
      </c>
      <c r="G31" s="50">
        <v>10</v>
      </c>
      <c r="H31" s="1">
        <v>7.5</v>
      </c>
      <c r="I31" s="1">
        <v>10</v>
      </c>
      <c r="J31" s="1">
        <v>2.5</v>
      </c>
      <c r="K31" s="1">
        <v>5</v>
      </c>
      <c r="L31" s="4">
        <v>75.95</v>
      </c>
      <c r="M31" s="5">
        <v>190071.41</v>
      </c>
      <c r="N31" s="5">
        <v>25038.226888864701</v>
      </c>
      <c r="O31" s="4">
        <v>6.0618588470876998E-2</v>
      </c>
      <c r="P31" s="4">
        <v>2.5648165381260801E-2</v>
      </c>
      <c r="Q31" s="4">
        <v>4.6039817943631096</v>
      </c>
      <c r="R31" s="4">
        <v>1.9479781607067601</v>
      </c>
    </row>
    <row r="32" spans="1:18" ht="15" hidden="1">
      <c r="A32" s="1">
        <v>202407</v>
      </c>
      <c r="B32" s="53" t="s">
        <v>113</v>
      </c>
      <c r="C32" s="33" t="s">
        <v>20</v>
      </c>
      <c r="D32" s="33" t="s">
        <v>27</v>
      </c>
      <c r="E32" s="53" t="s">
        <v>114</v>
      </c>
      <c r="F32" s="1">
        <v>40.5</v>
      </c>
      <c r="G32" s="50">
        <v>20</v>
      </c>
      <c r="H32" s="1">
        <v>7.5</v>
      </c>
      <c r="I32" s="1">
        <v>10</v>
      </c>
      <c r="J32" s="1">
        <v>2.5</v>
      </c>
      <c r="K32" s="1">
        <v>5</v>
      </c>
      <c r="L32" s="4">
        <v>85.5</v>
      </c>
      <c r="M32" s="5">
        <v>358041.25</v>
      </c>
      <c r="N32" s="5">
        <v>107422.27155974699</v>
      </c>
      <c r="O32" s="4">
        <v>0.144274609733228</v>
      </c>
      <c r="P32" s="4">
        <v>6.2449917157784203E-2</v>
      </c>
      <c r="Q32" s="4">
        <v>12.335479132191001</v>
      </c>
      <c r="R32" s="4">
        <v>5.3394679169905501</v>
      </c>
    </row>
    <row r="33" spans="1:18" ht="15" hidden="1">
      <c r="A33" s="1">
        <v>202407</v>
      </c>
      <c r="B33" s="53" t="s">
        <v>115</v>
      </c>
      <c r="C33" s="33" t="s">
        <v>20</v>
      </c>
      <c r="D33" s="33" t="s">
        <v>25</v>
      </c>
      <c r="E33" s="53" t="s">
        <v>116</v>
      </c>
      <c r="F33" s="1">
        <v>41.85</v>
      </c>
      <c r="G33" s="50">
        <v>15</v>
      </c>
      <c r="H33" s="1">
        <v>10</v>
      </c>
      <c r="I33" s="1">
        <v>3</v>
      </c>
      <c r="J33" s="1">
        <v>0</v>
      </c>
      <c r="K33" s="1">
        <v>5</v>
      </c>
      <c r="L33" s="4">
        <v>74.849999999999994</v>
      </c>
      <c r="M33" s="5">
        <v>196807.98</v>
      </c>
      <c r="N33" s="5">
        <v>30699.486647541002</v>
      </c>
      <c r="O33" s="4">
        <v>9.3735870363877802E-2</v>
      </c>
      <c r="P33" s="4">
        <v>2.7677109124257599E-2</v>
      </c>
      <c r="Q33" s="4">
        <v>7.01612989673625</v>
      </c>
      <c r="R33" s="4">
        <v>2.07163161795068</v>
      </c>
    </row>
    <row r="34" spans="1:18" ht="15" hidden="1">
      <c r="A34" s="1">
        <v>202407</v>
      </c>
      <c r="B34" s="53" t="s">
        <v>119</v>
      </c>
      <c r="C34" s="33" t="s">
        <v>16</v>
      </c>
      <c r="D34" s="33" t="s">
        <v>28</v>
      </c>
      <c r="E34" s="53" t="s">
        <v>120</v>
      </c>
      <c r="F34" s="1">
        <v>42.3</v>
      </c>
      <c r="G34" s="50">
        <v>15</v>
      </c>
      <c r="H34" s="1">
        <v>7.5</v>
      </c>
      <c r="I34" s="1">
        <v>10</v>
      </c>
      <c r="J34" s="1">
        <v>0</v>
      </c>
      <c r="K34" s="1">
        <v>5</v>
      </c>
      <c r="L34" s="4">
        <v>79.8</v>
      </c>
      <c r="M34" s="5">
        <v>120868.75</v>
      </c>
      <c r="N34" s="5">
        <v>18615.0879924603</v>
      </c>
      <c r="O34" s="4">
        <v>0.125305585696911</v>
      </c>
      <c r="P34" s="4">
        <v>1.0348393737550299E-2</v>
      </c>
      <c r="Q34" s="4">
        <v>9.9993857386134994</v>
      </c>
      <c r="R34" s="4">
        <v>0.82580182025651405</v>
      </c>
    </row>
    <row r="35" spans="1:18" ht="15" hidden="1">
      <c r="A35" s="1">
        <v>202407</v>
      </c>
      <c r="B35" s="53" t="s">
        <v>123</v>
      </c>
      <c r="C35" s="33" t="s">
        <v>16</v>
      </c>
      <c r="D35" s="33" t="s">
        <v>23</v>
      </c>
      <c r="E35" s="53" t="s">
        <v>124</v>
      </c>
      <c r="F35" s="1">
        <v>37.35</v>
      </c>
      <c r="G35" s="50">
        <v>15</v>
      </c>
      <c r="H35" s="1">
        <v>5</v>
      </c>
      <c r="I35" s="1">
        <v>10</v>
      </c>
      <c r="J35" s="1">
        <v>0</v>
      </c>
      <c r="K35" s="1">
        <v>5</v>
      </c>
      <c r="L35" s="4">
        <v>72.349999999999994</v>
      </c>
      <c r="M35" s="5">
        <v>258371.5</v>
      </c>
      <c r="N35" s="5">
        <v>42615.394893554098</v>
      </c>
      <c r="O35" s="4">
        <v>0.10248815824924799</v>
      </c>
      <c r="P35" s="4">
        <v>2.2434463382532899E-2</v>
      </c>
      <c r="Q35" s="4">
        <v>7.4150182493330901</v>
      </c>
      <c r="R35" s="4">
        <v>1.62313342572626</v>
      </c>
    </row>
    <row r="36" spans="1:18" ht="15" hidden="1">
      <c r="A36" s="1">
        <v>202407</v>
      </c>
      <c r="B36" s="53" t="s">
        <v>127</v>
      </c>
      <c r="C36" s="33" t="s">
        <v>17</v>
      </c>
      <c r="D36" s="33" t="s">
        <v>36</v>
      </c>
      <c r="E36" s="53" t="s">
        <v>128</v>
      </c>
      <c r="F36" s="1">
        <v>40.049999999999997</v>
      </c>
      <c r="G36" s="50">
        <v>0</v>
      </c>
      <c r="H36" s="1">
        <v>7.5</v>
      </c>
      <c r="I36" s="1">
        <v>10</v>
      </c>
      <c r="J36" s="1">
        <v>2.5</v>
      </c>
      <c r="K36" s="1">
        <v>5</v>
      </c>
      <c r="L36" s="4">
        <v>65.05</v>
      </c>
      <c r="M36" s="5">
        <v>130565.82</v>
      </c>
      <c r="N36" s="5">
        <v>0</v>
      </c>
      <c r="O36" s="4">
        <v>4.8136730662143003E-2</v>
      </c>
      <c r="P36" s="4">
        <v>8.0873102962462293E-3</v>
      </c>
      <c r="Q36" s="4">
        <v>3.1312943295724001</v>
      </c>
      <c r="R36" s="4">
        <v>0.52607953477081704</v>
      </c>
    </row>
    <row r="37" spans="1:18" ht="15" hidden="1">
      <c r="A37" s="1">
        <v>202407</v>
      </c>
      <c r="B37" s="53" t="s">
        <v>129</v>
      </c>
      <c r="C37" s="33" t="s">
        <v>20</v>
      </c>
      <c r="D37" s="33" t="s">
        <v>27</v>
      </c>
      <c r="E37" s="53" t="s">
        <v>130</v>
      </c>
      <c r="F37" s="1">
        <v>40.5</v>
      </c>
      <c r="G37" s="50">
        <v>20</v>
      </c>
      <c r="H37" s="1">
        <v>10</v>
      </c>
      <c r="I37" s="1">
        <v>10</v>
      </c>
      <c r="J37" s="1">
        <v>2.5</v>
      </c>
      <c r="K37" s="1">
        <v>5</v>
      </c>
      <c r="L37" s="4">
        <v>88</v>
      </c>
      <c r="M37" s="5">
        <v>183871.35999999999</v>
      </c>
      <c r="N37" s="5">
        <v>41020.012352509002</v>
      </c>
      <c r="O37" s="4">
        <v>6.7028661558741598E-2</v>
      </c>
      <c r="P37" s="4">
        <v>2.8752356946144499E-2</v>
      </c>
      <c r="Q37" s="4">
        <v>5.8985222171692602</v>
      </c>
      <c r="R37" s="4">
        <v>2.53020741126072</v>
      </c>
    </row>
    <row r="38" spans="1:18" ht="15" hidden="1">
      <c r="A38" s="1">
        <v>202407</v>
      </c>
      <c r="B38" s="53" t="s">
        <v>131</v>
      </c>
      <c r="C38" s="33" t="s">
        <v>20</v>
      </c>
      <c r="D38" s="33" t="s">
        <v>38</v>
      </c>
      <c r="E38" s="53" t="s">
        <v>132</v>
      </c>
      <c r="F38" s="1">
        <v>40.950000000000003</v>
      </c>
      <c r="G38" s="50">
        <v>5</v>
      </c>
      <c r="H38" s="1">
        <v>10</v>
      </c>
      <c r="I38" s="1">
        <v>10</v>
      </c>
      <c r="J38" s="1">
        <v>2.5</v>
      </c>
      <c r="K38" s="1">
        <v>5</v>
      </c>
      <c r="L38" s="4">
        <v>73.45</v>
      </c>
      <c r="M38" s="5">
        <v>113719.3</v>
      </c>
      <c r="N38" s="5">
        <v>10332.8309577276</v>
      </c>
      <c r="O38" s="4">
        <v>5.1586440156322903E-2</v>
      </c>
      <c r="P38" s="4">
        <v>1.42549704695485E-2</v>
      </c>
      <c r="Q38" s="4">
        <v>3.78902402948192</v>
      </c>
      <c r="R38" s="4">
        <v>1.04702758098834</v>
      </c>
    </row>
    <row r="39" spans="1:18" ht="15" hidden="1">
      <c r="A39" s="1">
        <v>202407</v>
      </c>
      <c r="B39" s="53" t="s">
        <v>133</v>
      </c>
      <c r="C39" s="33" t="s">
        <v>17</v>
      </c>
      <c r="D39" s="33" t="s">
        <v>36</v>
      </c>
      <c r="E39" s="53" t="s">
        <v>134</v>
      </c>
      <c r="F39" s="1">
        <v>0</v>
      </c>
      <c r="G39" s="50">
        <v>10</v>
      </c>
      <c r="H39" s="1">
        <v>7.5</v>
      </c>
      <c r="I39" s="1">
        <v>10</v>
      </c>
      <c r="J39" s="1">
        <v>2.5</v>
      </c>
      <c r="K39" s="1">
        <v>5</v>
      </c>
      <c r="L39" s="4">
        <v>35</v>
      </c>
      <c r="M39" s="5">
        <v>127549.41</v>
      </c>
      <c r="N39" s="5">
        <v>15889.8359519962</v>
      </c>
      <c r="O39" s="4">
        <v>6.1882887454927801E-2</v>
      </c>
      <c r="P39" s="4">
        <v>1.01267841418537E-2</v>
      </c>
      <c r="Q39" s="4">
        <v>2.16590106092247</v>
      </c>
      <c r="R39" s="4">
        <v>0.354437444964879</v>
      </c>
    </row>
    <row r="40" spans="1:18" ht="15" hidden="1">
      <c r="A40" s="1">
        <v>202407</v>
      </c>
      <c r="B40" s="53" t="s">
        <v>135</v>
      </c>
      <c r="C40" s="33" t="s">
        <v>20</v>
      </c>
      <c r="D40" s="33" t="s">
        <v>38</v>
      </c>
      <c r="E40" s="53" t="s">
        <v>443</v>
      </c>
      <c r="F40" s="1">
        <v>38.700000000000003</v>
      </c>
      <c r="G40" s="50">
        <v>5</v>
      </c>
      <c r="H40" s="1">
        <v>5</v>
      </c>
      <c r="I40" s="1">
        <v>10</v>
      </c>
      <c r="J40" s="1">
        <v>0</v>
      </c>
      <c r="K40" s="1">
        <v>5</v>
      </c>
      <c r="L40" s="4">
        <v>63.7</v>
      </c>
      <c r="M40" s="5">
        <v>184125.41</v>
      </c>
      <c r="N40" s="5">
        <v>15600.5809554017</v>
      </c>
      <c r="O40" s="4">
        <v>8.2559838044121397E-2</v>
      </c>
      <c r="P40" s="4">
        <v>2.2815554119823001E-2</v>
      </c>
      <c r="Q40" s="4">
        <v>5.2590616834105299</v>
      </c>
      <c r="R40" s="4">
        <v>1.45335079743273</v>
      </c>
    </row>
    <row r="41" spans="1:18" ht="15" hidden="1">
      <c r="A41" s="1">
        <v>202407</v>
      </c>
      <c r="B41" s="53" t="s">
        <v>137</v>
      </c>
      <c r="C41" s="33" t="s">
        <v>20</v>
      </c>
      <c r="D41" s="33" t="s">
        <v>25</v>
      </c>
      <c r="E41" s="53" t="s">
        <v>138</v>
      </c>
      <c r="F41" s="1">
        <v>42.75</v>
      </c>
      <c r="G41" s="50">
        <v>5</v>
      </c>
      <c r="H41" s="1">
        <v>7.5</v>
      </c>
      <c r="I41" s="1">
        <v>10</v>
      </c>
      <c r="J41" s="1">
        <v>2.5</v>
      </c>
      <c r="K41" s="1">
        <v>5</v>
      </c>
      <c r="L41" s="4">
        <v>72.75</v>
      </c>
      <c r="M41" s="5">
        <v>198243.18</v>
      </c>
      <c r="N41" s="5">
        <v>17553.875865114202</v>
      </c>
      <c r="O41" s="4">
        <v>8.2145365138696205E-2</v>
      </c>
      <c r="P41" s="4">
        <v>2.4742547479650101E-2</v>
      </c>
      <c r="Q41" s="4">
        <v>5.9760753138401501</v>
      </c>
      <c r="R41" s="4">
        <v>1.80002032914454</v>
      </c>
    </row>
    <row r="42" spans="1:18" ht="15" hidden="1">
      <c r="A42" s="1">
        <v>202407</v>
      </c>
      <c r="B42" s="53" t="s">
        <v>139</v>
      </c>
      <c r="C42" s="33" t="s">
        <v>16</v>
      </c>
      <c r="D42" s="33" t="s">
        <v>28</v>
      </c>
      <c r="E42" s="53" t="s">
        <v>140</v>
      </c>
      <c r="F42" s="1">
        <v>45</v>
      </c>
      <c r="G42" s="50">
        <v>10</v>
      </c>
      <c r="H42" s="1">
        <v>5</v>
      </c>
      <c r="I42" s="1">
        <v>7</v>
      </c>
      <c r="J42" s="1">
        <v>2.5</v>
      </c>
      <c r="K42" s="1">
        <v>5</v>
      </c>
      <c r="L42" s="4">
        <v>74.5</v>
      </c>
      <c r="M42" s="5">
        <v>154419.44</v>
      </c>
      <c r="N42" s="5">
        <v>16613.533774400101</v>
      </c>
      <c r="O42" s="4">
        <v>0.14528730284474201</v>
      </c>
      <c r="P42" s="4">
        <v>1.24248416517183E-2</v>
      </c>
      <c r="Q42" s="4">
        <v>10.8239040619333</v>
      </c>
      <c r="R42" s="4">
        <v>0.925650703053013</v>
      </c>
    </row>
    <row r="43" spans="1:18" ht="15" hidden="1">
      <c r="A43" s="1">
        <v>202407</v>
      </c>
      <c r="B43" s="53" t="s">
        <v>141</v>
      </c>
      <c r="C43" s="33" t="s">
        <v>16</v>
      </c>
      <c r="D43" s="33" t="s">
        <v>28</v>
      </c>
      <c r="E43" s="53" t="s">
        <v>142</v>
      </c>
      <c r="F43" s="1">
        <v>45</v>
      </c>
      <c r="G43" s="50">
        <v>15</v>
      </c>
      <c r="H43" s="1">
        <v>5</v>
      </c>
      <c r="I43" s="1">
        <v>3</v>
      </c>
      <c r="J43" s="1">
        <v>5</v>
      </c>
      <c r="K43" s="1">
        <v>5</v>
      </c>
      <c r="L43" s="4">
        <v>78</v>
      </c>
      <c r="M43" s="5">
        <v>91094.26</v>
      </c>
      <c r="N43" s="5">
        <v>13669.407617290701</v>
      </c>
      <c r="O43" s="4">
        <v>9.3694698165091406E-2</v>
      </c>
      <c r="P43" s="4">
        <v>7.75921142470437E-3</v>
      </c>
      <c r="Q43" s="4">
        <v>7.30818645687713</v>
      </c>
      <c r="R43" s="4">
        <v>0.60521849112694104</v>
      </c>
    </row>
    <row r="44" spans="1:18" ht="15" hidden="1">
      <c r="A44" s="1">
        <v>202407</v>
      </c>
      <c r="B44" s="53" t="s">
        <v>143</v>
      </c>
      <c r="C44" s="33" t="s">
        <v>16</v>
      </c>
      <c r="D44" s="33" t="s">
        <v>23</v>
      </c>
      <c r="E44" s="53" t="s">
        <v>144</v>
      </c>
      <c r="F44" s="1">
        <v>43.2</v>
      </c>
      <c r="G44" s="50">
        <v>20</v>
      </c>
      <c r="H44" s="1">
        <v>7.5</v>
      </c>
      <c r="I44" s="1">
        <v>10</v>
      </c>
      <c r="J44" s="1">
        <v>2.5</v>
      </c>
      <c r="K44" s="1">
        <v>5</v>
      </c>
      <c r="L44" s="4">
        <v>88.2</v>
      </c>
      <c r="M44" s="5">
        <v>240674.25</v>
      </c>
      <c r="N44" s="5">
        <v>52369.255834294199</v>
      </c>
      <c r="O44" s="4">
        <v>0.10343779438641899</v>
      </c>
      <c r="P44" s="4">
        <v>2.2305066091911501E-2</v>
      </c>
      <c r="Q44" s="4">
        <v>9.1232134648821592</v>
      </c>
      <c r="R44" s="4">
        <v>1.9673068293065901</v>
      </c>
    </row>
    <row r="45" spans="1:18" ht="15" hidden="1">
      <c r="A45" s="1">
        <v>202407</v>
      </c>
      <c r="B45" s="53" t="s">
        <v>145</v>
      </c>
      <c r="C45" s="33" t="s">
        <v>20</v>
      </c>
      <c r="D45" s="33" t="s">
        <v>27</v>
      </c>
      <c r="E45" s="53" t="s">
        <v>146</v>
      </c>
      <c r="F45" s="1">
        <v>45</v>
      </c>
      <c r="G45" s="50">
        <v>20</v>
      </c>
      <c r="H45" s="1">
        <v>10</v>
      </c>
      <c r="I45" s="1">
        <v>7</v>
      </c>
      <c r="J45" s="1">
        <v>2.5</v>
      </c>
      <c r="K45" s="1">
        <v>5</v>
      </c>
      <c r="L45" s="4">
        <v>89.5</v>
      </c>
      <c r="M45" s="5">
        <v>278874.98</v>
      </c>
      <c r="N45" s="5">
        <v>80167.731131574998</v>
      </c>
      <c r="O45" s="4">
        <v>0.11062537572284099</v>
      </c>
      <c r="P45" s="4">
        <v>4.7819999262111799E-2</v>
      </c>
      <c r="Q45" s="4">
        <v>9.9009711271942695</v>
      </c>
      <c r="R45" s="4">
        <v>4.2798899339590104</v>
      </c>
    </row>
    <row r="46" spans="1:18" ht="15" hidden="1">
      <c r="A46" s="1">
        <v>202407</v>
      </c>
      <c r="B46" s="53" t="s">
        <v>147</v>
      </c>
      <c r="C46" s="33" t="s">
        <v>16</v>
      </c>
      <c r="D46" s="33" t="s">
        <v>22</v>
      </c>
      <c r="E46" s="53" t="s">
        <v>148</v>
      </c>
      <c r="F46" s="1">
        <v>37.799999999999997</v>
      </c>
      <c r="G46" s="50">
        <v>20</v>
      </c>
      <c r="H46" s="1">
        <v>5</v>
      </c>
      <c r="I46" s="1">
        <v>7</v>
      </c>
      <c r="J46" s="1">
        <v>5</v>
      </c>
      <c r="K46" s="1">
        <v>5</v>
      </c>
      <c r="L46" s="4">
        <v>79.8</v>
      </c>
      <c r="M46" s="5">
        <v>163600.72</v>
      </c>
      <c r="N46" s="5">
        <v>35047.877765885503</v>
      </c>
      <c r="O46" s="4">
        <v>0.109752874369068</v>
      </c>
      <c r="P46" s="4">
        <v>1.51009442283393E-2</v>
      </c>
      <c r="Q46" s="4">
        <v>8.7582793746516305</v>
      </c>
      <c r="R46" s="4">
        <v>1.20505534942148</v>
      </c>
    </row>
    <row r="47" spans="1:18" ht="15" hidden="1">
      <c r="A47" s="1">
        <v>202407</v>
      </c>
      <c r="B47" s="53" t="s">
        <v>149</v>
      </c>
      <c r="C47" s="33" t="s">
        <v>20</v>
      </c>
      <c r="D47" s="33" t="s">
        <v>25</v>
      </c>
      <c r="E47" s="53" t="s">
        <v>150</v>
      </c>
      <c r="F47" s="1">
        <v>36</v>
      </c>
      <c r="G47" s="50">
        <v>20</v>
      </c>
      <c r="H47" s="1">
        <v>7.5</v>
      </c>
      <c r="I47" s="1">
        <v>4</v>
      </c>
      <c r="J47" s="1">
        <v>2.5</v>
      </c>
      <c r="K47" s="1">
        <v>5</v>
      </c>
      <c r="L47" s="4">
        <v>75</v>
      </c>
      <c r="M47" s="5">
        <v>233651.16</v>
      </c>
      <c r="N47" s="5">
        <v>57308.549503360002</v>
      </c>
      <c r="O47" s="4">
        <v>0.130436262093449</v>
      </c>
      <c r="P47" s="4">
        <v>3.7752456930580401E-2</v>
      </c>
      <c r="Q47" s="4">
        <v>9.7827196570086805</v>
      </c>
      <c r="R47" s="4">
        <v>2.83143426979353</v>
      </c>
    </row>
    <row r="48" spans="1:18" ht="15" hidden="1">
      <c r="A48" s="1">
        <v>202407</v>
      </c>
      <c r="B48" s="53" t="s">
        <v>151</v>
      </c>
      <c r="C48" s="33" t="s">
        <v>16</v>
      </c>
      <c r="D48" s="33" t="s">
        <v>28</v>
      </c>
      <c r="E48" s="53" t="s">
        <v>152</v>
      </c>
      <c r="F48" s="1">
        <v>36.9</v>
      </c>
      <c r="G48" s="50">
        <v>10</v>
      </c>
      <c r="H48" s="1">
        <v>10</v>
      </c>
      <c r="I48" s="1">
        <v>0</v>
      </c>
      <c r="J48" s="1">
        <v>0</v>
      </c>
      <c r="K48" s="1">
        <v>5</v>
      </c>
      <c r="L48" s="4">
        <v>61.9</v>
      </c>
      <c r="M48" s="5">
        <v>219822.68</v>
      </c>
      <c r="N48" s="5">
        <v>26893.959545763999</v>
      </c>
      <c r="O48" s="4">
        <v>0.21352001600774601</v>
      </c>
      <c r="P48" s="4">
        <v>1.8047512377040501E-2</v>
      </c>
      <c r="Q48" s="4">
        <v>13.2168889908795</v>
      </c>
      <c r="R48" s="4">
        <v>1.11714101613881</v>
      </c>
    </row>
    <row r="49" spans="1:18" ht="15" hidden="1">
      <c r="A49" s="1">
        <v>202407</v>
      </c>
      <c r="B49" s="53" t="s">
        <v>153</v>
      </c>
      <c r="C49" s="33" t="s">
        <v>20</v>
      </c>
      <c r="D49" s="33" t="s">
        <v>25</v>
      </c>
      <c r="E49" s="53" t="s">
        <v>154</v>
      </c>
      <c r="F49" s="1">
        <v>44.55</v>
      </c>
      <c r="G49" s="50">
        <v>15</v>
      </c>
      <c r="H49" s="1">
        <v>7.5</v>
      </c>
      <c r="I49" s="1">
        <v>7</v>
      </c>
      <c r="J49" s="1">
        <v>2.5</v>
      </c>
      <c r="K49" s="1">
        <v>5</v>
      </c>
      <c r="L49" s="4">
        <v>81.55</v>
      </c>
      <c r="M49" s="5">
        <v>274579.96000000002</v>
      </c>
      <c r="N49" s="5">
        <v>48234.722653668301</v>
      </c>
      <c r="O49" s="4">
        <v>0.135738234228092</v>
      </c>
      <c r="P49" s="4">
        <v>3.9881884388980202E-2</v>
      </c>
      <c r="Q49" s="4">
        <v>11.0694530013009</v>
      </c>
      <c r="R49" s="4">
        <v>3.2523676719213399</v>
      </c>
    </row>
    <row r="50" spans="1:18" ht="15" hidden="1">
      <c r="A50" s="1">
        <v>202407</v>
      </c>
      <c r="B50" s="53" t="s">
        <v>155</v>
      </c>
      <c r="C50" s="33" t="s">
        <v>16</v>
      </c>
      <c r="D50" s="33" t="s">
        <v>34</v>
      </c>
      <c r="E50" s="53" t="s">
        <v>156</v>
      </c>
      <c r="F50" s="1">
        <v>45</v>
      </c>
      <c r="G50" s="50">
        <v>20</v>
      </c>
      <c r="H50" s="1">
        <v>10</v>
      </c>
      <c r="I50" s="1">
        <v>10</v>
      </c>
      <c r="J50" s="1">
        <v>0</v>
      </c>
      <c r="K50" s="1">
        <v>5</v>
      </c>
      <c r="L50" s="4">
        <v>90</v>
      </c>
      <c r="M50" s="5">
        <v>1015002.08</v>
      </c>
      <c r="N50" s="5">
        <v>421071.37287197699</v>
      </c>
      <c r="O50" s="4">
        <v>0.48019306044661703</v>
      </c>
      <c r="P50" s="4">
        <v>0.116300526184654</v>
      </c>
      <c r="Q50" s="4">
        <v>43.217375440195497</v>
      </c>
      <c r="R50" s="4">
        <v>10.467047356618901</v>
      </c>
    </row>
    <row r="51" spans="1:18" ht="15" hidden="1">
      <c r="A51" s="1">
        <v>202407</v>
      </c>
      <c r="B51" s="53" t="s">
        <v>157</v>
      </c>
      <c r="C51" s="33" t="s">
        <v>17</v>
      </c>
      <c r="D51" s="33" t="s">
        <v>32</v>
      </c>
      <c r="E51" s="53" t="s">
        <v>158</v>
      </c>
      <c r="F51" s="1">
        <v>41.85</v>
      </c>
      <c r="G51" s="50">
        <v>20</v>
      </c>
      <c r="H51" s="1">
        <v>7.5</v>
      </c>
      <c r="I51" s="1">
        <v>7</v>
      </c>
      <c r="J51" s="1">
        <v>2.5</v>
      </c>
      <c r="K51" s="1">
        <v>5</v>
      </c>
      <c r="L51" s="4">
        <v>83.85</v>
      </c>
      <c r="M51" s="5">
        <v>531887.66</v>
      </c>
      <c r="N51" s="5">
        <v>140160.69330627299</v>
      </c>
      <c r="O51" s="4">
        <v>0.235339381855801</v>
      </c>
      <c r="P51" s="4">
        <v>5.2583178530822901E-2</v>
      </c>
      <c r="Q51" s="4">
        <v>19.733207168608899</v>
      </c>
      <c r="R51" s="4">
        <v>4.4090995198094998</v>
      </c>
    </row>
    <row r="52" spans="1:18" ht="15" hidden="1">
      <c r="A52" s="1">
        <v>202407</v>
      </c>
      <c r="B52" s="53" t="s">
        <v>159</v>
      </c>
      <c r="C52" s="33" t="s">
        <v>17</v>
      </c>
      <c r="D52" s="33" t="s">
        <v>31</v>
      </c>
      <c r="E52" s="53" t="s">
        <v>160</v>
      </c>
      <c r="F52" s="1">
        <v>40.049999999999997</v>
      </c>
      <c r="G52" s="50">
        <v>20</v>
      </c>
      <c r="H52" s="1">
        <v>2.5</v>
      </c>
      <c r="I52" s="1">
        <v>3</v>
      </c>
      <c r="J52" s="1">
        <v>2.5</v>
      </c>
      <c r="K52" s="1">
        <v>5</v>
      </c>
      <c r="L52" s="4">
        <v>73.05</v>
      </c>
      <c r="M52" s="5">
        <v>256918.77</v>
      </c>
      <c r="N52" s="5">
        <v>51668.024952020802</v>
      </c>
      <c r="O52" s="4">
        <v>7.7877520991760596E-2</v>
      </c>
      <c r="P52" s="4">
        <v>2.31528375327298E-2</v>
      </c>
      <c r="Q52" s="4">
        <v>5.6889529084481101</v>
      </c>
      <c r="R52" s="4">
        <v>1.69131478176591</v>
      </c>
    </row>
    <row r="53" spans="1:18" ht="15" hidden="1">
      <c r="A53" s="1">
        <v>202407</v>
      </c>
      <c r="B53" s="53" t="s">
        <v>161</v>
      </c>
      <c r="C53" s="33" t="s">
        <v>17</v>
      </c>
      <c r="D53" s="33" t="s">
        <v>31</v>
      </c>
      <c r="E53" s="53" t="s">
        <v>162</v>
      </c>
      <c r="F53" s="1">
        <v>42.75</v>
      </c>
      <c r="G53" s="50">
        <v>15</v>
      </c>
      <c r="H53" s="1">
        <v>10</v>
      </c>
      <c r="I53" s="1">
        <v>10</v>
      </c>
      <c r="J53" s="1">
        <v>2.5</v>
      </c>
      <c r="K53" s="1">
        <v>5</v>
      </c>
      <c r="L53" s="4">
        <v>85.25</v>
      </c>
      <c r="M53" s="5">
        <v>268561.71999999997</v>
      </c>
      <c r="N53" s="5">
        <v>40875.370151870004</v>
      </c>
      <c r="O53" s="4">
        <v>7.4790649740027998E-2</v>
      </c>
      <c r="P53" s="4">
        <v>2.2361857590620999E-2</v>
      </c>
      <c r="Q53" s="4">
        <v>6.3759028903373904</v>
      </c>
      <c r="R53" s="4">
        <v>1.90634835960044</v>
      </c>
    </row>
    <row r="54" spans="1:18" ht="15" hidden="1">
      <c r="A54" s="1">
        <v>202407</v>
      </c>
      <c r="B54" s="53" t="s">
        <v>163</v>
      </c>
      <c r="C54" s="33" t="s">
        <v>17</v>
      </c>
      <c r="D54" s="33" t="s">
        <v>31</v>
      </c>
      <c r="E54" s="53" t="s">
        <v>164</v>
      </c>
      <c r="F54" s="1">
        <v>45</v>
      </c>
      <c r="G54" s="50">
        <v>20</v>
      </c>
      <c r="H54" s="1">
        <v>2.5</v>
      </c>
      <c r="I54" s="1">
        <v>7</v>
      </c>
      <c r="J54" s="1">
        <v>2.5</v>
      </c>
      <c r="K54" s="1">
        <v>5</v>
      </c>
      <c r="L54" s="4">
        <v>82</v>
      </c>
      <c r="M54" s="5">
        <v>685538.05</v>
      </c>
      <c r="N54" s="5">
        <v>181156.78652763099</v>
      </c>
      <c r="O54" s="4">
        <v>0.22960804339434801</v>
      </c>
      <c r="P54" s="4">
        <v>6.7844286947151305E-2</v>
      </c>
      <c r="Q54" s="4">
        <v>18.827859558336499</v>
      </c>
      <c r="R54" s="4">
        <v>5.5632315296664103</v>
      </c>
    </row>
    <row r="55" spans="1:18" ht="15" hidden="1">
      <c r="A55" s="1">
        <v>202407</v>
      </c>
      <c r="B55" s="53" t="s">
        <v>165</v>
      </c>
      <c r="C55" s="33" t="s">
        <v>17</v>
      </c>
      <c r="D55" s="33" t="s">
        <v>32</v>
      </c>
      <c r="E55" s="53" t="s">
        <v>166</v>
      </c>
      <c r="F55" s="1">
        <v>45</v>
      </c>
      <c r="G55" s="50">
        <v>20</v>
      </c>
      <c r="H55" s="1">
        <v>10</v>
      </c>
      <c r="I55" s="1">
        <v>10</v>
      </c>
      <c r="J55" s="1">
        <v>0</v>
      </c>
      <c r="K55" s="1">
        <v>5</v>
      </c>
      <c r="L55" s="4">
        <v>90</v>
      </c>
      <c r="M55" s="5">
        <v>283581.96000000002</v>
      </c>
      <c r="N55" s="5">
        <v>73326.690906755</v>
      </c>
      <c r="O55" s="4">
        <v>0.12467010457825101</v>
      </c>
      <c r="P55" s="4">
        <v>2.78389462058748E-2</v>
      </c>
      <c r="Q55" s="4">
        <v>11.220309412042599</v>
      </c>
      <c r="R55" s="4">
        <v>2.50550515852873</v>
      </c>
    </row>
    <row r="56" spans="1:18" ht="15" hidden="1">
      <c r="A56" s="1">
        <v>202407</v>
      </c>
      <c r="B56" s="53" t="s">
        <v>167</v>
      </c>
      <c r="C56" s="33" t="s">
        <v>17</v>
      </c>
      <c r="D56" s="33" t="s">
        <v>31</v>
      </c>
      <c r="E56" s="53" t="s">
        <v>168</v>
      </c>
      <c r="F56" s="1">
        <v>45</v>
      </c>
      <c r="G56" s="50">
        <v>10</v>
      </c>
      <c r="H56" s="1">
        <v>10</v>
      </c>
      <c r="I56" s="1">
        <v>6</v>
      </c>
      <c r="J56" s="1">
        <v>2.5</v>
      </c>
      <c r="K56" s="1">
        <v>5</v>
      </c>
      <c r="L56" s="4">
        <v>78.5</v>
      </c>
      <c r="M56" s="5">
        <v>379383.13</v>
      </c>
      <c r="N56" s="5">
        <v>55057.779024336996</v>
      </c>
      <c r="O56" s="4">
        <v>0.10430046428199199</v>
      </c>
      <c r="P56" s="4">
        <v>3.12132750960059E-2</v>
      </c>
      <c r="Q56" s="4">
        <v>8.1875864461363701</v>
      </c>
      <c r="R56" s="4">
        <v>2.4502420950364598</v>
      </c>
    </row>
    <row r="57" spans="1:18" ht="15" hidden="1">
      <c r="A57" s="1">
        <v>202407</v>
      </c>
      <c r="B57" s="53" t="s">
        <v>169</v>
      </c>
      <c r="C57" s="33" t="s">
        <v>17</v>
      </c>
      <c r="D57" s="33" t="s">
        <v>32</v>
      </c>
      <c r="E57" s="53" t="s">
        <v>170</v>
      </c>
      <c r="F57" s="1">
        <v>40.950000000000003</v>
      </c>
      <c r="G57" s="50">
        <v>20</v>
      </c>
      <c r="H57" s="1">
        <v>7.5</v>
      </c>
      <c r="I57" s="1">
        <v>7</v>
      </c>
      <c r="J57" s="1">
        <v>2.5</v>
      </c>
      <c r="K57" s="1">
        <v>5</v>
      </c>
      <c r="L57" s="4">
        <v>82.95</v>
      </c>
      <c r="M57" s="5">
        <v>297043.90000000002</v>
      </c>
      <c r="N57" s="5">
        <v>65717.422759482593</v>
      </c>
      <c r="O57" s="4">
        <v>0.12422843106782799</v>
      </c>
      <c r="P57" s="4">
        <v>2.7606657053268799E-2</v>
      </c>
      <c r="Q57" s="4">
        <v>10.304748357076299</v>
      </c>
      <c r="R57" s="4">
        <v>2.28997220256865</v>
      </c>
    </row>
    <row r="58" spans="1:18" ht="15" hidden="1">
      <c r="A58" s="1">
        <v>202407</v>
      </c>
      <c r="B58" s="53" t="s">
        <v>171</v>
      </c>
      <c r="C58" s="33" t="s">
        <v>17</v>
      </c>
      <c r="D58" s="33" t="s">
        <v>32</v>
      </c>
      <c r="E58" s="53" t="s">
        <v>172</v>
      </c>
      <c r="F58" s="1">
        <v>36</v>
      </c>
      <c r="G58" s="50">
        <v>20</v>
      </c>
      <c r="H58" s="1">
        <v>10</v>
      </c>
      <c r="I58" s="1">
        <v>10</v>
      </c>
      <c r="J58" s="1">
        <v>0</v>
      </c>
      <c r="K58" s="1">
        <v>5</v>
      </c>
      <c r="L58" s="4">
        <v>81</v>
      </c>
      <c r="M58" s="5">
        <v>296682.62</v>
      </c>
      <c r="N58" s="5">
        <v>79401.749738517101</v>
      </c>
      <c r="O58" s="4">
        <v>0.13197075114276799</v>
      </c>
      <c r="P58" s="4">
        <v>2.95015789061722E-2</v>
      </c>
      <c r="Q58" s="4">
        <v>10.689630842564201</v>
      </c>
      <c r="R58" s="4">
        <v>2.3896278913999498</v>
      </c>
    </row>
    <row r="59" spans="1:18" ht="15" hidden="1">
      <c r="A59" s="1">
        <v>202407</v>
      </c>
      <c r="B59" s="53" t="s">
        <v>175</v>
      </c>
      <c r="C59" s="33" t="s">
        <v>17</v>
      </c>
      <c r="D59" s="33" t="s">
        <v>32</v>
      </c>
      <c r="E59" s="53" t="s">
        <v>176</v>
      </c>
      <c r="F59" s="1">
        <v>45</v>
      </c>
      <c r="G59" s="50">
        <v>15</v>
      </c>
      <c r="H59" s="1">
        <v>10</v>
      </c>
      <c r="I59" s="1">
        <v>7</v>
      </c>
      <c r="J59" s="1">
        <v>2.5</v>
      </c>
      <c r="K59" s="1">
        <v>5</v>
      </c>
      <c r="L59" s="4">
        <v>84.5</v>
      </c>
      <c r="M59" s="5">
        <v>372734.93</v>
      </c>
      <c r="N59" s="5">
        <v>69230.358526973607</v>
      </c>
      <c r="O59" s="4">
        <v>0.14829497078814599</v>
      </c>
      <c r="P59" s="4">
        <v>3.2787190727473103E-2</v>
      </c>
      <c r="Q59" s="4">
        <v>12.530925031598301</v>
      </c>
      <c r="R59" s="4">
        <v>2.77051761647148</v>
      </c>
    </row>
    <row r="60" spans="1:18" ht="15" hidden="1">
      <c r="A60" s="1">
        <v>202407</v>
      </c>
      <c r="B60" s="53" t="s">
        <v>177</v>
      </c>
      <c r="C60" s="33" t="s">
        <v>17</v>
      </c>
      <c r="D60" s="33" t="s">
        <v>33</v>
      </c>
      <c r="E60" s="53" t="s">
        <v>178</v>
      </c>
      <c r="F60" s="1">
        <v>41.85</v>
      </c>
      <c r="G60" s="50">
        <v>15</v>
      </c>
      <c r="H60" s="1">
        <v>10</v>
      </c>
      <c r="I60" s="1">
        <v>10</v>
      </c>
      <c r="J60" s="1">
        <v>0</v>
      </c>
      <c r="K60" s="1">
        <v>5</v>
      </c>
      <c r="L60" s="4">
        <v>81.849999999999994</v>
      </c>
      <c r="M60" s="5">
        <v>240365.27</v>
      </c>
      <c r="N60" s="5">
        <v>41215.745546624799</v>
      </c>
      <c r="O60" s="4">
        <v>0.14915129949966399</v>
      </c>
      <c r="P60" s="4">
        <v>2.0663045499303302E-2</v>
      </c>
      <c r="Q60" s="4">
        <v>12.208033864047501</v>
      </c>
      <c r="R60" s="4">
        <v>1.6912702741179799</v>
      </c>
    </row>
    <row r="61" spans="1:18" ht="15" hidden="1">
      <c r="A61" s="1">
        <v>202407</v>
      </c>
      <c r="B61" s="53" t="s">
        <v>179</v>
      </c>
      <c r="C61" s="33" t="s">
        <v>17</v>
      </c>
      <c r="D61" s="33" t="s">
        <v>33</v>
      </c>
      <c r="E61" s="53" t="s">
        <v>180</v>
      </c>
      <c r="F61" s="1">
        <v>37.35</v>
      </c>
      <c r="G61" s="50">
        <v>15</v>
      </c>
      <c r="H61" s="1">
        <v>10</v>
      </c>
      <c r="I61" s="1">
        <v>10</v>
      </c>
      <c r="J61" s="1">
        <v>2.5</v>
      </c>
      <c r="K61" s="1">
        <v>5</v>
      </c>
      <c r="L61" s="4">
        <v>79.849999999999994</v>
      </c>
      <c r="M61" s="5">
        <v>191421.22</v>
      </c>
      <c r="N61" s="5">
        <v>30296.1644034975</v>
      </c>
      <c r="O61" s="4">
        <v>0.115562549357325</v>
      </c>
      <c r="P61" s="4">
        <v>1.6101493810183099E-2</v>
      </c>
      <c r="Q61" s="4">
        <v>9.2276695661823993</v>
      </c>
      <c r="R61" s="4">
        <v>1.28570428074312</v>
      </c>
    </row>
    <row r="62" spans="1:18" ht="15" hidden="1">
      <c r="A62" s="1">
        <v>202407</v>
      </c>
      <c r="B62" s="53" t="s">
        <v>181</v>
      </c>
      <c r="C62" s="33" t="s">
        <v>17</v>
      </c>
      <c r="D62" s="33" t="s">
        <v>30</v>
      </c>
      <c r="E62" s="53" t="s">
        <v>182</v>
      </c>
      <c r="F62" s="1">
        <v>36.450000000000003</v>
      </c>
      <c r="G62" s="50">
        <v>15</v>
      </c>
      <c r="H62" s="1">
        <v>5</v>
      </c>
      <c r="I62" s="1">
        <v>6</v>
      </c>
      <c r="J62" s="1">
        <v>0</v>
      </c>
      <c r="K62" s="1">
        <v>5</v>
      </c>
      <c r="L62" s="4">
        <v>67.45</v>
      </c>
      <c r="M62" s="5">
        <v>155691.82999999999</v>
      </c>
      <c r="N62" s="5">
        <v>29165.774086030899</v>
      </c>
      <c r="O62" s="4">
        <v>7.9632043870337593E-2</v>
      </c>
      <c r="P62" s="4">
        <v>1.37300199921369E-2</v>
      </c>
      <c r="Q62" s="4">
        <v>5.3711813590542699</v>
      </c>
      <c r="R62" s="4">
        <v>0.92608984846963405</v>
      </c>
    </row>
    <row r="63" spans="1:18" ht="15" hidden="1">
      <c r="A63" s="1">
        <v>202407</v>
      </c>
      <c r="B63" s="53" t="s">
        <v>183</v>
      </c>
      <c r="C63" s="33" t="s">
        <v>17</v>
      </c>
      <c r="D63" s="33" t="s">
        <v>32</v>
      </c>
      <c r="E63" s="53" t="s">
        <v>184</v>
      </c>
      <c r="F63" s="1">
        <v>40.950000000000003</v>
      </c>
      <c r="G63" s="50">
        <v>15</v>
      </c>
      <c r="H63" s="1">
        <v>10</v>
      </c>
      <c r="I63" s="1">
        <v>7</v>
      </c>
      <c r="J63" s="1">
        <v>2.5</v>
      </c>
      <c r="K63" s="1">
        <v>5</v>
      </c>
      <c r="L63" s="4">
        <v>80.45</v>
      </c>
      <c r="M63" s="5">
        <v>203800.29</v>
      </c>
      <c r="N63" s="5">
        <v>31734.5471796692</v>
      </c>
      <c r="O63" s="4">
        <v>7.7574436737097699E-2</v>
      </c>
      <c r="P63" s="4">
        <v>1.7069790036160801E-2</v>
      </c>
      <c r="Q63" s="4">
        <v>6.2408634354995103</v>
      </c>
      <c r="R63" s="4">
        <v>1.37326460840914</v>
      </c>
    </row>
    <row r="64" spans="1:18" ht="15" hidden="1">
      <c r="A64" s="1">
        <v>202407</v>
      </c>
      <c r="B64" s="53" t="s">
        <v>187</v>
      </c>
      <c r="C64" s="33" t="s">
        <v>17</v>
      </c>
      <c r="D64" s="33" t="s">
        <v>31</v>
      </c>
      <c r="E64" s="53" t="s">
        <v>188</v>
      </c>
      <c r="F64" s="1">
        <v>40.049999999999997</v>
      </c>
      <c r="G64" s="50">
        <v>5</v>
      </c>
      <c r="H64" s="1">
        <v>10</v>
      </c>
      <c r="I64" s="1">
        <v>3</v>
      </c>
      <c r="J64" s="1">
        <v>2.5</v>
      </c>
      <c r="K64" s="1">
        <v>5</v>
      </c>
      <c r="L64" s="4">
        <v>65.55</v>
      </c>
      <c r="M64" s="5">
        <v>180718.3</v>
      </c>
      <c r="N64" s="5">
        <v>12021.3508603258</v>
      </c>
      <c r="O64" s="4">
        <v>4.2527611000233202E-2</v>
      </c>
      <c r="P64" s="4">
        <v>1.28780807683418E-2</v>
      </c>
      <c r="Q64" s="4">
        <v>2.78768490106529</v>
      </c>
      <c r="R64" s="4">
        <v>0.84415819436480499</v>
      </c>
    </row>
    <row r="65" spans="1:18" ht="15" hidden="1">
      <c r="A65" s="1">
        <v>202407</v>
      </c>
      <c r="B65" s="53" t="s">
        <v>189</v>
      </c>
      <c r="C65" s="33" t="s">
        <v>17</v>
      </c>
      <c r="D65" s="33" t="s">
        <v>32</v>
      </c>
      <c r="E65" s="53" t="s">
        <v>190</v>
      </c>
      <c r="F65" s="1">
        <v>40.950000000000003</v>
      </c>
      <c r="G65" s="50">
        <v>20</v>
      </c>
      <c r="H65" s="1">
        <v>7.5</v>
      </c>
      <c r="I65" s="1">
        <v>7</v>
      </c>
      <c r="J65" s="1">
        <v>0</v>
      </c>
      <c r="K65" s="1">
        <v>5</v>
      </c>
      <c r="L65" s="4">
        <v>80.45</v>
      </c>
      <c r="M65" s="5">
        <v>228251.51999999999</v>
      </c>
      <c r="N65" s="5">
        <v>48720.666921533397</v>
      </c>
      <c r="O65" s="4">
        <v>9.4439166264412205E-2</v>
      </c>
      <c r="P65" s="4">
        <v>2.09642222554241E-2</v>
      </c>
      <c r="Q65" s="4">
        <v>7.5976309259719601</v>
      </c>
      <c r="R65" s="4">
        <v>1.68657168044887</v>
      </c>
    </row>
    <row r="66" spans="1:18" ht="15" hidden="1">
      <c r="A66" s="1">
        <v>202407</v>
      </c>
      <c r="B66" s="53" t="s">
        <v>191</v>
      </c>
      <c r="C66" s="33" t="s">
        <v>17</v>
      </c>
      <c r="D66" s="33" t="s">
        <v>31</v>
      </c>
      <c r="E66" s="53" t="s">
        <v>192</v>
      </c>
      <c r="F66" s="1">
        <v>45</v>
      </c>
      <c r="G66" s="50">
        <v>5</v>
      </c>
      <c r="H66" s="1">
        <v>10</v>
      </c>
      <c r="I66" s="1">
        <v>6</v>
      </c>
      <c r="J66" s="1">
        <v>0</v>
      </c>
      <c r="K66" s="1">
        <v>5</v>
      </c>
      <c r="L66" s="4">
        <v>71</v>
      </c>
      <c r="M66" s="5">
        <v>163484.13</v>
      </c>
      <c r="N66" s="5">
        <v>14095.9443408033</v>
      </c>
      <c r="O66" s="4">
        <v>4.00945010541853E-2</v>
      </c>
      <c r="P66" s="4">
        <v>1.21012574824142E-2</v>
      </c>
      <c r="Q66" s="4">
        <v>2.8467095748471598</v>
      </c>
      <c r="R66" s="4">
        <v>0.85918928125140803</v>
      </c>
    </row>
    <row r="67" spans="1:18" ht="15" hidden="1">
      <c r="A67" s="1">
        <v>202407</v>
      </c>
      <c r="B67" s="53" t="s">
        <v>193</v>
      </c>
      <c r="C67" s="33" t="s">
        <v>17</v>
      </c>
      <c r="D67" s="33" t="s">
        <v>31</v>
      </c>
      <c r="E67" s="53" t="s">
        <v>194</v>
      </c>
      <c r="F67" s="1">
        <v>40.950000000000003</v>
      </c>
      <c r="G67" s="50">
        <v>5</v>
      </c>
      <c r="H67" s="1">
        <v>10</v>
      </c>
      <c r="I67" s="1">
        <v>7</v>
      </c>
      <c r="J67" s="1">
        <v>0</v>
      </c>
      <c r="K67" s="1">
        <v>5</v>
      </c>
      <c r="L67" s="4">
        <v>67.95</v>
      </c>
      <c r="M67" s="5">
        <v>189490</v>
      </c>
      <c r="N67" s="5">
        <v>16090.145439792799</v>
      </c>
      <c r="O67" s="4">
        <v>4.6347477671582697E-2</v>
      </c>
      <c r="P67" s="4">
        <v>1.3991479562397401E-2</v>
      </c>
      <c r="Q67" s="4">
        <v>3.1493111077840399</v>
      </c>
      <c r="R67" s="4">
        <v>0.95072103626490301</v>
      </c>
    </row>
    <row r="68" spans="1:18" ht="15" hidden="1">
      <c r="A68" s="1">
        <v>202407</v>
      </c>
      <c r="B68" s="53" t="s">
        <v>195</v>
      </c>
      <c r="C68" s="33" t="s">
        <v>17</v>
      </c>
      <c r="D68" s="33" t="s">
        <v>31</v>
      </c>
      <c r="E68" s="53" t="s">
        <v>196</v>
      </c>
      <c r="F68" s="1">
        <v>45</v>
      </c>
      <c r="G68" s="50">
        <v>2.5</v>
      </c>
      <c r="H68" s="1">
        <v>10</v>
      </c>
      <c r="I68" s="1">
        <v>10</v>
      </c>
      <c r="J68" s="1">
        <v>2.5</v>
      </c>
      <c r="K68" s="1">
        <v>5</v>
      </c>
      <c r="L68" s="4">
        <v>75</v>
      </c>
      <c r="M68" s="5">
        <v>191847.3</v>
      </c>
      <c r="N68" s="5">
        <v>9576.5468457129791</v>
      </c>
      <c r="O68" s="4">
        <v>4.3542105423877299E-2</v>
      </c>
      <c r="P68" s="4">
        <v>1.32248769685638E-2</v>
      </c>
      <c r="Q68" s="4">
        <v>3.2656579067907998</v>
      </c>
      <c r="R68" s="4">
        <v>0.99186577264228504</v>
      </c>
    </row>
    <row r="69" spans="1:18" ht="15" hidden="1">
      <c r="A69" s="1">
        <v>202407</v>
      </c>
      <c r="B69" s="53" t="s">
        <v>197</v>
      </c>
      <c r="C69" s="33" t="s">
        <v>17</v>
      </c>
      <c r="D69" s="33" t="s">
        <v>33</v>
      </c>
      <c r="E69" s="53" t="s">
        <v>198</v>
      </c>
      <c r="F69" s="1">
        <v>45</v>
      </c>
      <c r="G69" s="50">
        <v>15</v>
      </c>
      <c r="H69" s="1">
        <v>7.5</v>
      </c>
      <c r="I69" s="1">
        <v>10</v>
      </c>
      <c r="J69" s="1">
        <v>0</v>
      </c>
      <c r="K69" s="1">
        <v>5</v>
      </c>
      <c r="L69" s="4">
        <v>82.5</v>
      </c>
      <c r="M69" s="5">
        <v>241256.41</v>
      </c>
      <c r="N69" s="5">
        <v>44193.743147399298</v>
      </c>
      <c r="O69" s="4">
        <v>0.15330190875013899</v>
      </c>
      <c r="P69" s="4">
        <v>2.1135487919358101E-2</v>
      </c>
      <c r="Q69" s="4">
        <v>12.647407471886501</v>
      </c>
      <c r="R69" s="4">
        <v>1.74367775334704</v>
      </c>
    </row>
    <row r="70" spans="1:18" ht="15" hidden="1">
      <c r="A70" s="1">
        <v>202407</v>
      </c>
      <c r="B70" s="53" t="s">
        <v>199</v>
      </c>
      <c r="C70" s="33" t="s">
        <v>17</v>
      </c>
      <c r="D70" s="33" t="s">
        <v>33</v>
      </c>
      <c r="E70" s="53" t="s">
        <v>200</v>
      </c>
      <c r="F70" s="1">
        <v>42.3</v>
      </c>
      <c r="G70" s="50">
        <v>0</v>
      </c>
      <c r="H70" s="1">
        <v>10</v>
      </c>
      <c r="I70" s="1">
        <v>10</v>
      </c>
      <c r="J70" s="1">
        <v>0</v>
      </c>
      <c r="K70" s="1">
        <v>5</v>
      </c>
      <c r="L70" s="4">
        <v>67.3</v>
      </c>
      <c r="M70" s="5">
        <v>147521.56</v>
      </c>
      <c r="N70" s="5">
        <v>0</v>
      </c>
      <c r="O70" s="4">
        <v>5.9328067674463698E-2</v>
      </c>
      <c r="P70" s="4">
        <v>9.1375570659021303E-3</v>
      </c>
      <c r="Q70" s="4">
        <v>3.9927789544914098</v>
      </c>
      <c r="R70" s="4">
        <v>0.61495759053521304</v>
      </c>
    </row>
    <row r="71" spans="1:18" ht="15" hidden="1">
      <c r="A71" s="1">
        <v>202407</v>
      </c>
      <c r="B71" s="53" t="s">
        <v>201</v>
      </c>
      <c r="C71" s="33" t="s">
        <v>17</v>
      </c>
      <c r="D71" s="33" t="s">
        <v>33</v>
      </c>
      <c r="E71" s="53" t="s">
        <v>202</v>
      </c>
      <c r="F71" s="1">
        <v>45</v>
      </c>
      <c r="G71" s="50">
        <v>2.5</v>
      </c>
      <c r="H71" s="1">
        <v>10</v>
      </c>
      <c r="I71" s="1">
        <v>10</v>
      </c>
      <c r="J71" s="1">
        <v>5</v>
      </c>
      <c r="K71" s="1">
        <v>5</v>
      </c>
      <c r="L71" s="4">
        <v>77.5</v>
      </c>
      <c r="M71" s="5">
        <v>158682.42000000001</v>
      </c>
      <c r="N71" s="5">
        <v>2056.3110518743001</v>
      </c>
      <c r="O71" s="4">
        <v>6.6435114537301707E-2</v>
      </c>
      <c r="P71" s="4">
        <v>1.0116974191465599E-2</v>
      </c>
      <c r="Q71" s="4">
        <v>5.1487213766408804</v>
      </c>
      <c r="R71" s="4">
        <v>0.78406549983858398</v>
      </c>
    </row>
    <row r="72" spans="1:18" ht="15" hidden="1">
      <c r="A72" s="1">
        <v>202407</v>
      </c>
      <c r="B72" s="53" t="s">
        <v>203</v>
      </c>
      <c r="C72" s="33" t="s">
        <v>17</v>
      </c>
      <c r="D72" s="33" t="s">
        <v>33</v>
      </c>
      <c r="E72" s="53" t="s">
        <v>204</v>
      </c>
      <c r="F72" s="1">
        <v>0</v>
      </c>
      <c r="G72" s="50">
        <v>15</v>
      </c>
      <c r="H72" s="1">
        <v>7.5</v>
      </c>
      <c r="I72" s="1">
        <v>3</v>
      </c>
      <c r="J72" s="1">
        <v>2.5</v>
      </c>
      <c r="K72" s="1">
        <v>5</v>
      </c>
      <c r="L72" s="4">
        <v>33</v>
      </c>
      <c r="M72" s="5">
        <v>226637.27</v>
      </c>
      <c r="N72" s="5">
        <v>41878.479689826199</v>
      </c>
      <c r="O72" s="4">
        <v>0.14447430772052999</v>
      </c>
      <c r="P72" s="4">
        <v>1.9905581644238401E-2</v>
      </c>
      <c r="Q72" s="4">
        <v>4.7676521547774904</v>
      </c>
      <c r="R72" s="4">
        <v>0.65688419425986699</v>
      </c>
    </row>
    <row r="73" spans="1:18" ht="15" hidden="1">
      <c r="A73" s="1">
        <v>202407</v>
      </c>
      <c r="B73" s="53" t="s">
        <v>205</v>
      </c>
      <c r="C73" s="33" t="s">
        <v>17</v>
      </c>
      <c r="D73" s="33" t="s">
        <v>33</v>
      </c>
      <c r="E73" s="53" t="s">
        <v>206</v>
      </c>
      <c r="F73" s="1">
        <v>38.700000000000003</v>
      </c>
      <c r="G73" s="50">
        <v>10</v>
      </c>
      <c r="H73" s="1">
        <v>10</v>
      </c>
      <c r="I73" s="1">
        <v>10</v>
      </c>
      <c r="J73" s="1">
        <v>0</v>
      </c>
      <c r="K73" s="1">
        <v>5</v>
      </c>
      <c r="L73" s="4">
        <v>73.7</v>
      </c>
      <c r="M73" s="5">
        <v>132677.22</v>
      </c>
      <c r="N73" s="5">
        <v>13980.5346856547</v>
      </c>
      <c r="O73" s="4">
        <v>7.1161195049126602E-2</v>
      </c>
      <c r="P73" s="4">
        <v>1.01768925654134E-2</v>
      </c>
      <c r="Q73" s="4">
        <v>5.2445800751206297</v>
      </c>
      <c r="R73" s="4">
        <v>0.75003698207096803</v>
      </c>
    </row>
    <row r="74" spans="1:18" ht="15" hidden="1">
      <c r="A74" s="1">
        <v>202407</v>
      </c>
      <c r="B74" s="53" t="s">
        <v>207</v>
      </c>
      <c r="C74" s="33" t="s">
        <v>17</v>
      </c>
      <c r="D74" s="33" t="s">
        <v>36</v>
      </c>
      <c r="E74" s="53" t="s">
        <v>208</v>
      </c>
      <c r="F74" s="1">
        <v>45</v>
      </c>
      <c r="G74" s="50">
        <v>2.5</v>
      </c>
      <c r="H74" s="1">
        <v>0</v>
      </c>
      <c r="I74" s="1">
        <v>0</v>
      </c>
      <c r="J74" s="1">
        <v>0</v>
      </c>
      <c r="K74" s="1">
        <v>5</v>
      </c>
      <c r="L74" s="4">
        <v>52.5</v>
      </c>
      <c r="M74" s="5">
        <v>120785.36</v>
      </c>
      <c r="N74" s="5">
        <v>5676.6496823187899</v>
      </c>
      <c r="O74" s="4">
        <v>4.9839003149706698E-2</v>
      </c>
      <c r="P74" s="4">
        <v>8.2768545364719504E-3</v>
      </c>
      <c r="Q74" s="4">
        <v>2.6165476653596</v>
      </c>
      <c r="R74" s="4">
        <v>0.43453486316477702</v>
      </c>
    </row>
    <row r="75" spans="1:18" ht="15" hidden="1">
      <c r="A75" s="1">
        <v>202407</v>
      </c>
      <c r="B75" s="53" t="s">
        <v>209</v>
      </c>
      <c r="C75" s="33" t="s">
        <v>17</v>
      </c>
      <c r="D75" s="33" t="s">
        <v>36</v>
      </c>
      <c r="E75" s="53" t="s">
        <v>210</v>
      </c>
      <c r="F75" s="1">
        <v>45</v>
      </c>
      <c r="G75" s="50">
        <v>15</v>
      </c>
      <c r="H75" s="1">
        <v>10</v>
      </c>
      <c r="I75" s="1">
        <v>10</v>
      </c>
      <c r="J75" s="1">
        <v>0</v>
      </c>
      <c r="K75" s="1">
        <v>5</v>
      </c>
      <c r="L75" s="4">
        <v>85</v>
      </c>
      <c r="M75" s="5">
        <v>216801.11</v>
      </c>
      <c r="N75" s="5">
        <v>33137.649577059099</v>
      </c>
      <c r="O75" s="4">
        <v>0.110916071526992</v>
      </c>
      <c r="P75" s="4">
        <v>1.8071654654442101E-2</v>
      </c>
      <c r="Q75" s="4">
        <v>9.4278660797943203</v>
      </c>
      <c r="R75" s="4">
        <v>1.53609064562758</v>
      </c>
    </row>
    <row r="76" spans="1:18" ht="15">
      <c r="A76" s="1">
        <v>202407</v>
      </c>
      <c r="B76" s="53" t="s">
        <v>211</v>
      </c>
      <c r="C76" s="33" t="s">
        <v>17</v>
      </c>
      <c r="D76" s="33" t="s">
        <v>30</v>
      </c>
      <c r="E76" s="53" t="s">
        <v>212</v>
      </c>
      <c r="F76" s="1">
        <v>43.65</v>
      </c>
      <c r="G76" s="50">
        <v>20</v>
      </c>
      <c r="H76" s="1">
        <v>5</v>
      </c>
      <c r="I76" s="1">
        <v>3</v>
      </c>
      <c r="J76" s="1">
        <v>2.5</v>
      </c>
      <c r="K76" s="1">
        <v>5</v>
      </c>
      <c r="L76" s="4">
        <v>79.150000000000006</v>
      </c>
      <c r="M76" s="5">
        <v>279688.46999999997</v>
      </c>
      <c r="N76" s="5">
        <v>74069.915627889102</v>
      </c>
      <c r="O76" s="4">
        <v>0.15700462122147699</v>
      </c>
      <c r="P76" s="4">
        <v>2.77019141442141E-2</v>
      </c>
      <c r="Q76" s="4">
        <v>12.4269157696799</v>
      </c>
      <c r="R76" s="4">
        <v>2.1926065045145502</v>
      </c>
    </row>
    <row r="77" spans="1:18" ht="15" hidden="1">
      <c r="A77" s="1">
        <v>202407</v>
      </c>
      <c r="B77" s="53" t="s">
        <v>213</v>
      </c>
      <c r="C77" s="33" t="s">
        <v>17</v>
      </c>
      <c r="D77" s="33" t="s">
        <v>30</v>
      </c>
      <c r="E77" s="53" t="s">
        <v>214</v>
      </c>
      <c r="F77" s="1">
        <v>43.65</v>
      </c>
      <c r="G77" s="50">
        <v>20</v>
      </c>
      <c r="H77" s="1">
        <v>10</v>
      </c>
      <c r="I77" s="1">
        <v>6</v>
      </c>
      <c r="J77" s="1">
        <v>2.5</v>
      </c>
      <c r="K77" s="1">
        <v>5</v>
      </c>
      <c r="L77" s="4">
        <v>87.15</v>
      </c>
      <c r="M77" s="5">
        <v>166322.89000000001</v>
      </c>
      <c r="N77" s="5">
        <v>34470.108652974697</v>
      </c>
      <c r="O77" s="4">
        <v>8.7201844113753493E-2</v>
      </c>
      <c r="P77" s="4">
        <v>1.5131698931173601E-2</v>
      </c>
      <c r="Q77" s="4">
        <v>7.5996407145136198</v>
      </c>
      <c r="R77" s="4">
        <v>1.31872756185178</v>
      </c>
    </row>
    <row r="78" spans="1:18" ht="15" hidden="1">
      <c r="A78" s="1">
        <v>202407</v>
      </c>
      <c r="B78" s="53" t="s">
        <v>215</v>
      </c>
      <c r="C78" s="33" t="s">
        <v>17</v>
      </c>
      <c r="D78" s="33" t="s">
        <v>30</v>
      </c>
      <c r="E78" s="53" t="s">
        <v>216</v>
      </c>
      <c r="F78" s="1">
        <v>44.1</v>
      </c>
      <c r="G78" s="50">
        <v>15</v>
      </c>
      <c r="H78" s="1">
        <v>7.5</v>
      </c>
      <c r="I78" s="1">
        <v>10</v>
      </c>
      <c r="J78" s="1">
        <v>0</v>
      </c>
      <c r="K78" s="1">
        <v>5</v>
      </c>
      <c r="L78" s="4">
        <v>81.599999999999994</v>
      </c>
      <c r="M78" s="5">
        <v>140156.23000000001</v>
      </c>
      <c r="N78" s="5">
        <v>26107.297761767299</v>
      </c>
      <c r="O78" s="4">
        <v>7.1590633110531002E-2</v>
      </c>
      <c r="P78" s="4">
        <v>1.2339216800783599E-2</v>
      </c>
      <c r="Q78" s="4">
        <v>5.8417956618193303</v>
      </c>
      <c r="R78" s="4">
        <v>1.0068800909439399</v>
      </c>
    </row>
    <row r="79" spans="1:18" ht="15" hidden="1">
      <c r="A79" s="1">
        <v>202407</v>
      </c>
      <c r="B79" s="53" t="s">
        <v>217</v>
      </c>
      <c r="C79" s="33" t="s">
        <v>17</v>
      </c>
      <c r="D79" s="33" t="s">
        <v>36</v>
      </c>
      <c r="E79" s="53" t="s">
        <v>218</v>
      </c>
      <c r="F79" s="1">
        <v>45</v>
      </c>
      <c r="G79" s="50">
        <v>10</v>
      </c>
      <c r="H79" s="1">
        <v>5</v>
      </c>
      <c r="I79" s="1">
        <v>10</v>
      </c>
      <c r="J79" s="1">
        <v>0</v>
      </c>
      <c r="K79" s="1">
        <v>5</v>
      </c>
      <c r="L79" s="4">
        <v>75</v>
      </c>
      <c r="M79" s="5">
        <v>116137.18</v>
      </c>
      <c r="N79" s="5">
        <v>15076.0757640967</v>
      </c>
      <c r="O79" s="4">
        <v>5.6914521133762601E-2</v>
      </c>
      <c r="P79" s="4">
        <v>9.3058898081528896E-3</v>
      </c>
      <c r="Q79" s="4">
        <v>4.2685890850322004</v>
      </c>
      <c r="R79" s="4">
        <v>0.697941735611467</v>
      </c>
    </row>
    <row r="80" spans="1:18" ht="15" hidden="1">
      <c r="A80" s="1">
        <v>202407</v>
      </c>
      <c r="B80" s="53" t="s">
        <v>219</v>
      </c>
      <c r="C80" s="33" t="s">
        <v>17</v>
      </c>
      <c r="D80" s="33" t="s">
        <v>36</v>
      </c>
      <c r="E80" s="53" t="s">
        <v>220</v>
      </c>
      <c r="F80" s="1">
        <v>45</v>
      </c>
      <c r="G80" s="50">
        <v>15</v>
      </c>
      <c r="H80" s="1">
        <v>7.5</v>
      </c>
      <c r="I80" s="1">
        <v>3</v>
      </c>
      <c r="J80" s="1">
        <v>2.5</v>
      </c>
      <c r="K80" s="1">
        <v>5</v>
      </c>
      <c r="L80" s="4">
        <v>78</v>
      </c>
      <c r="M80" s="5">
        <v>186520.26</v>
      </c>
      <c r="N80" s="5">
        <v>28446.780619149002</v>
      </c>
      <c r="O80" s="4">
        <v>9.5365862052373102E-2</v>
      </c>
      <c r="P80" s="4">
        <v>1.55388103385087E-2</v>
      </c>
      <c r="Q80" s="4">
        <v>7.4385372400851004</v>
      </c>
      <c r="R80" s="4">
        <v>1.2120272064036799</v>
      </c>
    </row>
    <row r="81" spans="1:18" ht="15" hidden="1">
      <c r="A81" s="1">
        <v>202407</v>
      </c>
      <c r="B81" s="53" t="s">
        <v>221</v>
      </c>
      <c r="C81" s="33" t="s">
        <v>17</v>
      </c>
      <c r="D81" s="33" t="s">
        <v>33</v>
      </c>
      <c r="E81" s="53" t="s">
        <v>222</v>
      </c>
      <c r="F81" s="1">
        <v>45</v>
      </c>
      <c r="G81" s="50">
        <v>10</v>
      </c>
      <c r="H81" s="1">
        <v>10</v>
      </c>
      <c r="I81" s="1">
        <v>7</v>
      </c>
      <c r="J81" s="1">
        <v>0</v>
      </c>
      <c r="K81" s="1">
        <v>5</v>
      </c>
      <c r="L81" s="4">
        <v>77</v>
      </c>
      <c r="M81" s="5">
        <v>136745.15</v>
      </c>
      <c r="N81" s="5">
        <v>20133.396092869101</v>
      </c>
      <c r="O81" s="4">
        <v>8.0632315069135499E-2</v>
      </c>
      <c r="P81" s="4">
        <v>1.1290934437395799E-2</v>
      </c>
      <c r="Q81" s="4">
        <v>6.2086882603234299</v>
      </c>
      <c r="R81" s="4">
        <v>0.86940195167947698</v>
      </c>
    </row>
    <row r="82" spans="1:18" ht="15" hidden="1">
      <c r="A82" s="1">
        <v>202407</v>
      </c>
      <c r="B82" s="53" t="s">
        <v>223</v>
      </c>
      <c r="C82" s="33" t="s">
        <v>17</v>
      </c>
      <c r="D82" s="33" t="s">
        <v>36</v>
      </c>
      <c r="E82" s="53" t="s">
        <v>224</v>
      </c>
      <c r="F82" s="1">
        <v>45</v>
      </c>
      <c r="G82" s="50">
        <v>20</v>
      </c>
      <c r="H82" s="1">
        <v>10</v>
      </c>
      <c r="I82" s="1">
        <v>7</v>
      </c>
      <c r="J82" s="1">
        <v>2.5</v>
      </c>
      <c r="K82" s="1">
        <v>5</v>
      </c>
      <c r="L82" s="4">
        <v>89.5</v>
      </c>
      <c r="M82" s="5">
        <v>210249.39</v>
      </c>
      <c r="N82" s="5">
        <v>65109.191022618201</v>
      </c>
      <c r="O82" s="4">
        <v>0.138396491197635</v>
      </c>
      <c r="P82" s="4">
        <v>2.21453441101171E-2</v>
      </c>
      <c r="Q82" s="4">
        <v>12.386485962188299</v>
      </c>
      <c r="R82" s="4">
        <v>1.9820082978554801</v>
      </c>
    </row>
    <row r="83" spans="1:18" ht="15" hidden="1">
      <c r="A83" s="1">
        <v>202407</v>
      </c>
      <c r="B83" s="53" t="s">
        <v>227</v>
      </c>
      <c r="C83" s="33" t="s">
        <v>17</v>
      </c>
      <c r="D83" s="33" t="s">
        <v>33</v>
      </c>
      <c r="E83" s="53" t="s">
        <v>228</v>
      </c>
      <c r="F83" s="1">
        <v>45</v>
      </c>
      <c r="G83" s="50">
        <v>20</v>
      </c>
      <c r="H83" s="1">
        <v>10</v>
      </c>
      <c r="I83" s="1">
        <v>10</v>
      </c>
      <c r="J83" s="1">
        <v>2.5</v>
      </c>
      <c r="K83" s="1">
        <v>5</v>
      </c>
      <c r="L83" s="4">
        <v>92.5</v>
      </c>
      <c r="M83" s="5">
        <v>133610.35</v>
      </c>
      <c r="N83" s="5">
        <v>28372.701425294199</v>
      </c>
      <c r="O83" s="4">
        <v>8.9863652993492305E-2</v>
      </c>
      <c r="P83" s="4">
        <v>1.22511656445141E-2</v>
      </c>
      <c r="Q83" s="4">
        <v>8.31238790189804</v>
      </c>
      <c r="R83" s="4">
        <v>1.1332328221175501</v>
      </c>
    </row>
    <row r="84" spans="1:18" ht="15" hidden="1">
      <c r="A84" s="1">
        <v>202407</v>
      </c>
      <c r="B84" s="53" t="s">
        <v>229</v>
      </c>
      <c r="C84" s="33" t="s">
        <v>17</v>
      </c>
      <c r="D84" s="33" t="s">
        <v>36</v>
      </c>
      <c r="E84" s="53" t="s">
        <v>230</v>
      </c>
      <c r="F84" s="1">
        <v>40.950000000000003</v>
      </c>
      <c r="G84" s="50">
        <v>10</v>
      </c>
      <c r="H84" s="1">
        <v>10</v>
      </c>
      <c r="I84" s="1">
        <v>6</v>
      </c>
      <c r="J84" s="1">
        <v>2.5</v>
      </c>
      <c r="K84" s="1">
        <v>5</v>
      </c>
      <c r="L84" s="4">
        <v>74.45</v>
      </c>
      <c r="M84" s="5">
        <v>118888.27</v>
      </c>
      <c r="N84" s="5">
        <v>12825.581120848001</v>
      </c>
      <c r="O84" s="4">
        <v>5.5824398524208403E-2</v>
      </c>
      <c r="P84" s="4">
        <v>9.1609787194689794E-3</v>
      </c>
      <c r="Q84" s="4">
        <v>4.1561264701273197</v>
      </c>
      <c r="R84" s="4">
        <v>0.68203486566446603</v>
      </c>
    </row>
    <row r="85" spans="1:18" ht="15" hidden="1">
      <c r="A85" s="1">
        <v>202407</v>
      </c>
      <c r="B85" s="53" t="s">
        <v>233</v>
      </c>
      <c r="C85" s="33" t="s">
        <v>18</v>
      </c>
      <c r="D85" s="33" t="s">
        <v>26</v>
      </c>
      <c r="E85" s="53" t="s">
        <v>234</v>
      </c>
      <c r="F85" s="1">
        <v>45</v>
      </c>
      <c r="G85" s="50">
        <v>20</v>
      </c>
      <c r="H85" s="1">
        <v>7.5</v>
      </c>
      <c r="I85" s="1">
        <v>10</v>
      </c>
      <c r="J85" s="1">
        <v>5</v>
      </c>
      <c r="K85" s="1">
        <v>5</v>
      </c>
      <c r="L85" s="4">
        <v>92.5</v>
      </c>
      <c r="M85" s="5">
        <v>211402.89</v>
      </c>
      <c r="N85" s="5">
        <v>49303.4006368872</v>
      </c>
      <c r="O85" s="4">
        <v>8.5596828973850597E-2</v>
      </c>
      <c r="P85" s="4">
        <v>2.1091638572420902E-2</v>
      </c>
      <c r="Q85" s="4">
        <v>7.9177066800811797</v>
      </c>
      <c r="R85" s="4">
        <v>1.9509765679489299</v>
      </c>
    </row>
    <row r="86" spans="1:18" ht="15" hidden="1">
      <c r="A86" s="1">
        <v>202407</v>
      </c>
      <c r="B86" s="53" t="s">
        <v>235</v>
      </c>
      <c r="C86" s="33" t="s">
        <v>18</v>
      </c>
      <c r="D86" s="33" t="s">
        <v>26</v>
      </c>
      <c r="E86" s="53" t="s">
        <v>236</v>
      </c>
      <c r="F86" s="1">
        <v>43.2</v>
      </c>
      <c r="G86" s="50">
        <v>20</v>
      </c>
      <c r="H86" s="1">
        <v>7.5</v>
      </c>
      <c r="I86" s="1">
        <v>10</v>
      </c>
      <c r="J86" s="1">
        <v>2.5</v>
      </c>
      <c r="K86" s="1">
        <v>5</v>
      </c>
      <c r="L86" s="4">
        <v>88.2</v>
      </c>
      <c r="M86" s="5">
        <v>216879.18</v>
      </c>
      <c r="N86" s="5">
        <v>56869.481886171903</v>
      </c>
      <c r="O86" s="4">
        <v>9.1123227246675306E-2</v>
      </c>
      <c r="P86" s="4">
        <v>2.24459345403249E-2</v>
      </c>
      <c r="Q86" s="4">
        <v>8.0370686431567595</v>
      </c>
      <c r="R86" s="4">
        <v>1.9797314264566599</v>
      </c>
    </row>
    <row r="87" spans="1:18" ht="15" hidden="1">
      <c r="A87" s="1">
        <v>202407</v>
      </c>
      <c r="B87" s="53" t="s">
        <v>237</v>
      </c>
      <c r="C87" s="33" t="s">
        <v>18</v>
      </c>
      <c r="D87" s="33" t="s">
        <v>26</v>
      </c>
      <c r="E87" s="53" t="s">
        <v>238</v>
      </c>
      <c r="F87" s="1">
        <v>45</v>
      </c>
      <c r="G87" s="50">
        <v>20</v>
      </c>
      <c r="H87" s="1">
        <v>7.5</v>
      </c>
      <c r="I87" s="1">
        <v>7</v>
      </c>
      <c r="J87" s="1">
        <v>2.5</v>
      </c>
      <c r="K87" s="1">
        <v>5</v>
      </c>
      <c r="L87" s="4">
        <v>87</v>
      </c>
      <c r="M87" s="5">
        <v>210375.99</v>
      </c>
      <c r="N87" s="5">
        <v>65761.458192728795</v>
      </c>
      <c r="O87" s="4">
        <v>9.3966849579560793E-2</v>
      </c>
      <c r="P87" s="4">
        <v>2.3134298589586801E-2</v>
      </c>
      <c r="Q87" s="4">
        <v>8.1751159134217897</v>
      </c>
      <c r="R87" s="4">
        <v>2.0126839772940501</v>
      </c>
    </row>
    <row r="88" spans="1:18" ht="15" hidden="1">
      <c r="A88" s="1">
        <v>202407</v>
      </c>
      <c r="B88" s="53" t="s">
        <v>239</v>
      </c>
      <c r="C88" s="33" t="s">
        <v>18</v>
      </c>
      <c r="D88" s="33" t="s">
        <v>26</v>
      </c>
      <c r="E88" s="53" t="s">
        <v>240</v>
      </c>
      <c r="F88" s="1">
        <v>45</v>
      </c>
      <c r="G88" s="50">
        <v>20</v>
      </c>
      <c r="H88" s="1">
        <v>7.5</v>
      </c>
      <c r="I88" s="1">
        <v>10</v>
      </c>
      <c r="J88" s="1">
        <v>0</v>
      </c>
      <c r="K88" s="1">
        <v>5</v>
      </c>
      <c r="L88" s="4">
        <v>87.5</v>
      </c>
      <c r="M88" s="5">
        <v>161522.68</v>
      </c>
      <c r="N88" s="5">
        <v>32375.411128034299</v>
      </c>
      <c r="O88" s="4">
        <v>6.2614330714962904E-2</v>
      </c>
      <c r="P88" s="4">
        <v>1.54348644421304E-2</v>
      </c>
      <c r="Q88" s="4">
        <v>5.47875393755925</v>
      </c>
      <c r="R88" s="4">
        <v>1.3505506386864099</v>
      </c>
    </row>
    <row r="89" spans="1:18" ht="15" hidden="1">
      <c r="A89" s="1">
        <v>202407</v>
      </c>
      <c r="B89" s="53" t="s">
        <v>241</v>
      </c>
      <c r="C89" s="33" t="s">
        <v>18</v>
      </c>
      <c r="D89" s="33" t="s">
        <v>26</v>
      </c>
      <c r="E89" s="53" t="s">
        <v>242</v>
      </c>
      <c r="F89" s="1">
        <v>45</v>
      </c>
      <c r="G89" s="50">
        <v>20</v>
      </c>
      <c r="H89" s="1">
        <v>10</v>
      </c>
      <c r="I89" s="1">
        <v>7</v>
      </c>
      <c r="J89" s="1">
        <v>2.5</v>
      </c>
      <c r="K89" s="1">
        <v>5</v>
      </c>
      <c r="L89" s="4">
        <v>89.5</v>
      </c>
      <c r="M89" s="5">
        <v>176679.06</v>
      </c>
      <c r="N89" s="5">
        <v>42700.564778620697</v>
      </c>
      <c r="O89" s="4">
        <v>7.2324054281061395E-2</v>
      </c>
      <c r="P89" s="4">
        <v>1.78193663546461E-2</v>
      </c>
      <c r="Q89" s="4">
        <v>6.4730028581549997</v>
      </c>
      <c r="R89" s="4">
        <v>1.5948332887408301</v>
      </c>
    </row>
    <row r="90" spans="1:18" ht="15" hidden="1">
      <c r="A90" s="1">
        <v>202407</v>
      </c>
      <c r="B90" s="53" t="s">
        <v>243</v>
      </c>
      <c r="C90" s="33" t="s">
        <v>18</v>
      </c>
      <c r="D90" s="33" t="s">
        <v>26</v>
      </c>
      <c r="E90" s="53" t="s">
        <v>244</v>
      </c>
      <c r="F90" s="1">
        <v>40.5</v>
      </c>
      <c r="G90" s="50">
        <v>20</v>
      </c>
      <c r="H90" s="1">
        <v>5</v>
      </c>
      <c r="I90" s="1">
        <v>6</v>
      </c>
      <c r="J90" s="1">
        <v>2.5</v>
      </c>
      <c r="K90" s="1">
        <v>5</v>
      </c>
      <c r="L90" s="4">
        <v>79</v>
      </c>
      <c r="M90" s="5">
        <v>172813.6</v>
      </c>
      <c r="N90" s="5">
        <v>40562.826382035302</v>
      </c>
      <c r="O90" s="4">
        <v>7.0108458677910601E-2</v>
      </c>
      <c r="P90" s="4">
        <v>1.7274892280368801E-2</v>
      </c>
      <c r="Q90" s="4">
        <v>5.5385682355549397</v>
      </c>
      <c r="R90" s="4">
        <v>1.36471649014914</v>
      </c>
    </row>
    <row r="91" spans="1:18" ht="15" hidden="1">
      <c r="A91" s="1">
        <v>202407</v>
      </c>
      <c r="B91" s="53" t="s">
        <v>245</v>
      </c>
      <c r="C91" s="33" t="s">
        <v>18</v>
      </c>
      <c r="D91" s="33" t="s">
        <v>26</v>
      </c>
      <c r="E91" s="53" t="s">
        <v>246</v>
      </c>
      <c r="F91" s="1">
        <v>38.700000000000003</v>
      </c>
      <c r="G91" s="50">
        <v>20</v>
      </c>
      <c r="H91" s="1">
        <v>5</v>
      </c>
      <c r="I91" s="1">
        <v>7</v>
      </c>
      <c r="J91" s="1">
        <v>5</v>
      </c>
      <c r="K91" s="1">
        <v>5</v>
      </c>
      <c r="L91" s="4">
        <v>80.7</v>
      </c>
      <c r="M91" s="5">
        <v>236714.45</v>
      </c>
      <c r="N91" s="5">
        <v>68870.957299972302</v>
      </c>
      <c r="O91" s="4">
        <v>0.10303529871225001</v>
      </c>
      <c r="P91" s="4">
        <v>2.5372417129767399E-2</v>
      </c>
      <c r="Q91" s="4">
        <v>8.3149486060785804</v>
      </c>
      <c r="R91" s="4">
        <v>2.0475540623722299</v>
      </c>
    </row>
    <row r="92" spans="1:18" ht="15" hidden="1">
      <c r="A92" s="1">
        <v>202407</v>
      </c>
      <c r="B92" s="53" t="s">
        <v>249</v>
      </c>
      <c r="C92" s="33" t="s">
        <v>16</v>
      </c>
      <c r="D92" s="33" t="s">
        <v>34</v>
      </c>
      <c r="E92" s="53" t="s">
        <v>250</v>
      </c>
      <c r="F92" s="1">
        <v>45</v>
      </c>
      <c r="G92" s="50">
        <v>15</v>
      </c>
      <c r="H92" s="1">
        <v>10</v>
      </c>
      <c r="I92" s="1">
        <v>10</v>
      </c>
      <c r="J92" s="1">
        <v>2.5</v>
      </c>
      <c r="K92" s="1">
        <v>5</v>
      </c>
      <c r="L92" s="4">
        <v>87.5</v>
      </c>
      <c r="M92" s="5">
        <v>142092.73000000001</v>
      </c>
      <c r="N92" s="5">
        <v>27145.813847346501</v>
      </c>
      <c r="O92" s="4">
        <v>5.36311581183853E-2</v>
      </c>
      <c r="P92" s="4">
        <v>1.2749844610357299E-2</v>
      </c>
      <c r="Q92" s="4">
        <v>4.6927263353587101</v>
      </c>
      <c r="R92" s="4">
        <v>1.1156114034062601</v>
      </c>
    </row>
    <row r="93" spans="1:18" ht="15" hidden="1">
      <c r="A93" s="1">
        <v>202407</v>
      </c>
      <c r="B93" s="53" t="s">
        <v>253</v>
      </c>
      <c r="C93" s="33" t="s">
        <v>16</v>
      </c>
      <c r="D93" s="33" t="s">
        <v>34</v>
      </c>
      <c r="E93" s="53" t="s">
        <v>254</v>
      </c>
      <c r="F93" s="1">
        <v>45</v>
      </c>
      <c r="G93" s="50">
        <v>20</v>
      </c>
      <c r="H93" s="1">
        <v>7.5</v>
      </c>
      <c r="I93" s="1">
        <v>7</v>
      </c>
      <c r="J93" s="1">
        <v>0</v>
      </c>
      <c r="K93" s="1">
        <v>5</v>
      </c>
      <c r="L93" s="4">
        <v>84.5</v>
      </c>
      <c r="M93" s="5">
        <v>190133.85</v>
      </c>
      <c r="N93" s="5">
        <v>43324.0595370554</v>
      </c>
      <c r="O93" s="4">
        <v>7.4755746273081999E-2</v>
      </c>
      <c r="P93" s="4">
        <v>1.7837883319654201E-2</v>
      </c>
      <c r="Q93" s="4">
        <v>6.3168605600754297</v>
      </c>
      <c r="R93" s="4">
        <v>1.5073011405107799</v>
      </c>
    </row>
    <row r="94" spans="1:18" ht="15" hidden="1">
      <c r="A94" s="1">
        <v>202407</v>
      </c>
      <c r="B94" s="53" t="s">
        <v>255</v>
      </c>
      <c r="C94" s="33" t="s">
        <v>16</v>
      </c>
      <c r="D94" s="33" t="s">
        <v>34</v>
      </c>
      <c r="E94" s="53" t="s">
        <v>256</v>
      </c>
      <c r="F94" s="1">
        <v>45</v>
      </c>
      <c r="G94" s="50">
        <v>5</v>
      </c>
      <c r="H94" s="1">
        <v>7.5</v>
      </c>
      <c r="I94" s="1">
        <v>6</v>
      </c>
      <c r="J94" s="1">
        <v>5</v>
      </c>
      <c r="K94" s="1">
        <v>5</v>
      </c>
      <c r="L94" s="4">
        <v>73.5</v>
      </c>
      <c r="M94" s="5">
        <v>132145.03</v>
      </c>
      <c r="N94" s="5">
        <v>9427.5428162010903</v>
      </c>
      <c r="O94" s="4">
        <v>4.3115716272115301E-2</v>
      </c>
      <c r="P94" s="4">
        <v>1.01007477701086E-2</v>
      </c>
      <c r="Q94" s="4">
        <v>3.1690051460004698</v>
      </c>
      <c r="R94" s="4">
        <v>0.74240496110298204</v>
      </c>
    </row>
    <row r="95" spans="1:18" ht="15" hidden="1">
      <c r="A95" s="1">
        <v>202407</v>
      </c>
      <c r="B95" s="53" t="s">
        <v>257</v>
      </c>
      <c r="C95" s="33" t="s">
        <v>18</v>
      </c>
      <c r="D95" s="33" t="s">
        <v>37</v>
      </c>
      <c r="E95" s="53" t="s">
        <v>258</v>
      </c>
      <c r="F95" s="1">
        <v>0</v>
      </c>
      <c r="G95" s="50">
        <v>5</v>
      </c>
      <c r="H95" s="1">
        <v>7.5</v>
      </c>
      <c r="I95" s="1">
        <v>4</v>
      </c>
      <c r="J95" s="1">
        <v>0</v>
      </c>
      <c r="K95" s="1">
        <v>5</v>
      </c>
      <c r="L95" s="4">
        <v>21.5</v>
      </c>
      <c r="M95" s="5">
        <v>156011.99</v>
      </c>
      <c r="N95" s="5">
        <v>13369.124150477201</v>
      </c>
      <c r="O95" s="4">
        <v>9.1588437013401205E-2</v>
      </c>
      <c r="P95" s="4">
        <v>1.2608458029432799E-2</v>
      </c>
      <c r="Q95" s="4">
        <v>1.9691513957881299</v>
      </c>
      <c r="R95" s="4">
        <v>0.27108184763280502</v>
      </c>
    </row>
    <row r="96" spans="1:18" ht="15" hidden="1">
      <c r="A96" s="1">
        <v>202407</v>
      </c>
      <c r="B96" s="53" t="s">
        <v>259</v>
      </c>
      <c r="C96" s="33" t="s">
        <v>18</v>
      </c>
      <c r="D96" s="33" t="s">
        <v>35</v>
      </c>
      <c r="E96" s="53" t="s">
        <v>260</v>
      </c>
      <c r="F96" s="1">
        <v>0</v>
      </c>
      <c r="G96" s="50">
        <v>5</v>
      </c>
      <c r="H96" s="1">
        <v>7.5</v>
      </c>
      <c r="I96" s="1">
        <v>3</v>
      </c>
      <c r="J96" s="1">
        <v>0</v>
      </c>
      <c r="K96" s="1">
        <v>5</v>
      </c>
      <c r="L96" s="4">
        <v>20.5</v>
      </c>
      <c r="M96" s="5">
        <v>120975.43</v>
      </c>
      <c r="N96" s="5">
        <v>7327.4971048814496</v>
      </c>
      <c r="O96" s="4">
        <v>2.75942909289487E-2</v>
      </c>
      <c r="P96" s="4">
        <v>9.3864524389847704E-3</v>
      </c>
      <c r="Q96" s="4">
        <v>0.56568296404344798</v>
      </c>
      <c r="R96" s="4">
        <v>0.19242227499918799</v>
      </c>
    </row>
    <row r="97" spans="1:18" ht="15" hidden="1">
      <c r="A97" s="1">
        <v>202407</v>
      </c>
      <c r="B97" s="53" t="s">
        <v>261</v>
      </c>
      <c r="C97" s="33" t="s">
        <v>18</v>
      </c>
      <c r="D97" s="33" t="s">
        <v>37</v>
      </c>
      <c r="E97" s="53" t="s">
        <v>262</v>
      </c>
      <c r="F97" s="1">
        <v>0</v>
      </c>
      <c r="G97" s="50">
        <v>20</v>
      </c>
      <c r="H97" s="1">
        <v>7.5</v>
      </c>
      <c r="I97" s="1">
        <v>7</v>
      </c>
      <c r="J97" s="1">
        <v>2.5</v>
      </c>
      <c r="K97" s="1">
        <v>5</v>
      </c>
      <c r="L97" s="4">
        <v>42</v>
      </c>
      <c r="M97" s="5">
        <v>178036.43</v>
      </c>
      <c r="N97" s="5">
        <v>37451.241441274702</v>
      </c>
      <c r="O97" s="4">
        <v>0.13067397072428799</v>
      </c>
      <c r="P97" s="4">
        <v>1.7239748089665899E-2</v>
      </c>
      <c r="Q97" s="4">
        <v>5.4883067704200998</v>
      </c>
      <c r="R97" s="4">
        <v>0.72406941976596795</v>
      </c>
    </row>
    <row r="98" spans="1:18" ht="15" hidden="1">
      <c r="A98" s="1">
        <v>202407</v>
      </c>
      <c r="B98" s="53" t="s">
        <v>263</v>
      </c>
      <c r="C98" s="33" t="s">
        <v>18</v>
      </c>
      <c r="D98" s="33" t="s">
        <v>35</v>
      </c>
      <c r="E98" s="53" t="s">
        <v>264</v>
      </c>
      <c r="F98" s="1">
        <v>41.4</v>
      </c>
      <c r="G98" s="50">
        <v>20</v>
      </c>
      <c r="H98" s="1">
        <v>5</v>
      </c>
      <c r="I98" s="1">
        <v>6</v>
      </c>
      <c r="J98" s="1">
        <v>2.5</v>
      </c>
      <c r="K98" s="1">
        <v>5</v>
      </c>
      <c r="L98" s="4">
        <v>79.900000000000006</v>
      </c>
      <c r="M98" s="5">
        <v>330290.76</v>
      </c>
      <c r="N98" s="5">
        <v>121921.133769719</v>
      </c>
      <c r="O98" s="4">
        <v>0.11168951607394401</v>
      </c>
      <c r="P98" s="4">
        <v>3.87201174645894E-2</v>
      </c>
      <c r="Q98" s="4">
        <v>8.9239923343081298</v>
      </c>
      <c r="R98" s="4">
        <v>3.09373738542069</v>
      </c>
    </row>
    <row r="99" spans="1:18" ht="15" hidden="1">
      <c r="A99" s="1">
        <v>202407</v>
      </c>
      <c r="B99" s="53" t="s">
        <v>265</v>
      </c>
      <c r="C99" s="33" t="s">
        <v>18</v>
      </c>
      <c r="D99" s="33" t="s">
        <v>37</v>
      </c>
      <c r="E99" s="53" t="s">
        <v>266</v>
      </c>
      <c r="F99" s="1">
        <v>39.15</v>
      </c>
      <c r="G99" s="50">
        <v>20</v>
      </c>
      <c r="H99" s="1">
        <v>7.5</v>
      </c>
      <c r="I99" s="1">
        <v>10</v>
      </c>
      <c r="J99" s="1">
        <v>0</v>
      </c>
      <c r="K99" s="1">
        <v>5</v>
      </c>
      <c r="L99" s="4">
        <v>81.650000000000006</v>
      </c>
      <c r="M99" s="5">
        <v>165855.39000000001</v>
      </c>
      <c r="N99" s="5">
        <v>45931.638587209403</v>
      </c>
      <c r="O99" s="4">
        <v>0.134746972536231</v>
      </c>
      <c r="P99" s="4">
        <v>1.74788756024832E-2</v>
      </c>
      <c r="Q99" s="4">
        <v>11.0020903075833</v>
      </c>
      <c r="R99" s="4">
        <v>1.4271501929427499</v>
      </c>
    </row>
    <row r="100" spans="1:18" ht="15" hidden="1">
      <c r="A100" s="1">
        <v>202407</v>
      </c>
      <c r="B100" s="53" t="s">
        <v>267</v>
      </c>
      <c r="C100" s="33" t="s">
        <v>18</v>
      </c>
      <c r="D100" s="33" t="s">
        <v>37</v>
      </c>
      <c r="E100" s="53" t="s">
        <v>268</v>
      </c>
      <c r="F100" s="1">
        <v>0</v>
      </c>
      <c r="G100" s="50">
        <v>2.5</v>
      </c>
      <c r="H100" s="1">
        <v>5</v>
      </c>
      <c r="I100" s="1">
        <v>10</v>
      </c>
      <c r="J100" s="1">
        <v>0</v>
      </c>
      <c r="K100" s="1">
        <v>5</v>
      </c>
      <c r="L100" s="4">
        <v>22.5</v>
      </c>
      <c r="M100" s="5">
        <v>285250.48</v>
      </c>
      <c r="N100" s="5">
        <v>8546.6018934854092</v>
      </c>
      <c r="O100" s="4">
        <v>0.14872468466701999</v>
      </c>
      <c r="P100" s="4">
        <v>2.1010843331799301E-2</v>
      </c>
      <c r="Q100" s="4">
        <v>3.3463054050079499</v>
      </c>
      <c r="R100" s="4">
        <v>0.47274397496548398</v>
      </c>
    </row>
    <row r="101" spans="1:18" ht="15" hidden="1">
      <c r="A101" s="1">
        <v>202407</v>
      </c>
      <c r="B101" s="53" t="s">
        <v>271</v>
      </c>
      <c r="C101" s="33" t="s">
        <v>18</v>
      </c>
      <c r="D101" s="33" t="s">
        <v>35</v>
      </c>
      <c r="E101" s="53" t="s">
        <v>272</v>
      </c>
      <c r="F101" s="1">
        <v>37.35</v>
      </c>
      <c r="G101" s="50">
        <v>20</v>
      </c>
      <c r="H101" s="1">
        <v>10</v>
      </c>
      <c r="I101" s="1">
        <v>10</v>
      </c>
      <c r="J101" s="1">
        <v>2.5</v>
      </c>
      <c r="K101" s="1">
        <v>5</v>
      </c>
      <c r="L101" s="4">
        <v>84.85</v>
      </c>
      <c r="M101" s="5">
        <v>171542.51</v>
      </c>
      <c r="N101" s="5">
        <v>44671.482654742198</v>
      </c>
      <c r="O101" s="4">
        <v>5.1355807055516102E-2</v>
      </c>
      <c r="P101" s="4">
        <v>1.7713993529157899E-2</v>
      </c>
      <c r="Q101" s="4">
        <v>4.3575402286605396</v>
      </c>
      <c r="R101" s="4">
        <v>1.50303235094905</v>
      </c>
    </row>
    <row r="102" spans="1:18" ht="15" hidden="1">
      <c r="A102" s="1">
        <v>202407</v>
      </c>
      <c r="B102" s="53" t="s">
        <v>273</v>
      </c>
      <c r="C102" s="33" t="s">
        <v>18</v>
      </c>
      <c r="D102" s="33" t="s">
        <v>35</v>
      </c>
      <c r="E102" s="53" t="s">
        <v>274</v>
      </c>
      <c r="F102" s="1">
        <v>0</v>
      </c>
      <c r="G102" s="50">
        <v>15</v>
      </c>
      <c r="H102" s="1">
        <v>10</v>
      </c>
      <c r="I102" s="1">
        <v>6</v>
      </c>
      <c r="J102" s="1">
        <v>2.5</v>
      </c>
      <c r="K102" s="1">
        <v>5</v>
      </c>
      <c r="L102" s="4">
        <v>38.5</v>
      </c>
      <c r="M102" s="5">
        <v>274844.57</v>
      </c>
      <c r="N102" s="5">
        <v>42927.684171589899</v>
      </c>
      <c r="O102" s="4">
        <v>7.2065134063329997E-2</v>
      </c>
      <c r="P102" s="4">
        <v>2.4701318667844401E-2</v>
      </c>
      <c r="Q102" s="4">
        <v>2.7745076614382</v>
      </c>
      <c r="R102" s="4">
        <v>0.951000768712009</v>
      </c>
    </row>
    <row r="103" spans="1:18" ht="15" hidden="1">
      <c r="A103" s="1">
        <v>202407</v>
      </c>
      <c r="B103" s="53" t="s">
        <v>275</v>
      </c>
      <c r="C103" s="33" t="s">
        <v>18</v>
      </c>
      <c r="D103" s="33" t="s">
        <v>35</v>
      </c>
      <c r="E103" s="53" t="s">
        <v>276</v>
      </c>
      <c r="F103" s="1">
        <v>0</v>
      </c>
      <c r="G103" s="50">
        <v>0</v>
      </c>
      <c r="H103" s="1">
        <v>0</v>
      </c>
      <c r="I103" s="1">
        <v>10</v>
      </c>
      <c r="J103" s="1">
        <v>2.5</v>
      </c>
      <c r="K103" s="1">
        <v>5</v>
      </c>
      <c r="L103" s="4">
        <v>17.5</v>
      </c>
      <c r="M103" s="5">
        <v>90607.82</v>
      </c>
      <c r="N103" s="5">
        <v>0</v>
      </c>
      <c r="O103" s="4">
        <v>1.8710008191043199E-2</v>
      </c>
      <c r="P103" s="4">
        <v>6.3251845218054497E-3</v>
      </c>
      <c r="Q103" s="4">
        <v>0.32742514334325601</v>
      </c>
      <c r="R103" s="4">
        <v>0.110690729131595</v>
      </c>
    </row>
    <row r="104" spans="1:18" ht="15" hidden="1">
      <c r="A104" s="1">
        <v>202407</v>
      </c>
      <c r="B104" s="53" t="s">
        <v>277</v>
      </c>
      <c r="C104" s="33" t="s">
        <v>18</v>
      </c>
      <c r="D104" s="33" t="s">
        <v>35</v>
      </c>
      <c r="E104" s="53" t="s">
        <v>278</v>
      </c>
      <c r="F104" s="1">
        <v>45</v>
      </c>
      <c r="G104" s="50">
        <v>20</v>
      </c>
      <c r="H104" s="1">
        <v>10</v>
      </c>
      <c r="I104" s="1">
        <v>3</v>
      </c>
      <c r="J104" s="1">
        <v>2.5</v>
      </c>
      <c r="K104" s="1">
        <v>5</v>
      </c>
      <c r="L104" s="4">
        <v>85.5</v>
      </c>
      <c r="M104" s="5">
        <v>330931.90999999997</v>
      </c>
      <c r="N104" s="5">
        <v>109961.209486076</v>
      </c>
      <c r="O104" s="4">
        <v>0.10755609410292299</v>
      </c>
      <c r="P104" s="4">
        <v>3.7228398468348203E-2</v>
      </c>
      <c r="Q104" s="4">
        <v>9.1960460457999194</v>
      </c>
      <c r="R104" s="4">
        <v>3.18302806904377</v>
      </c>
    </row>
    <row r="105" spans="1:18" ht="15" hidden="1">
      <c r="A105" s="1">
        <v>202407</v>
      </c>
      <c r="B105" s="53" t="s">
        <v>279</v>
      </c>
      <c r="C105" s="33" t="s">
        <v>18</v>
      </c>
      <c r="D105" s="33" t="s">
        <v>29</v>
      </c>
      <c r="E105" s="53" t="s">
        <v>280</v>
      </c>
      <c r="F105" s="1">
        <v>45</v>
      </c>
      <c r="G105" s="50">
        <v>20</v>
      </c>
      <c r="H105" s="1">
        <v>5</v>
      </c>
      <c r="I105" s="1">
        <v>3</v>
      </c>
      <c r="J105" s="1">
        <v>2.5</v>
      </c>
      <c r="K105" s="1">
        <v>5</v>
      </c>
      <c r="L105" s="4">
        <v>80.5</v>
      </c>
      <c r="M105" s="5">
        <v>220558.63</v>
      </c>
      <c r="N105" s="5">
        <v>47406.360528552999</v>
      </c>
      <c r="O105" s="4">
        <v>7.8075320157404399E-2</v>
      </c>
      <c r="P105" s="4">
        <v>2.14870754989357E-2</v>
      </c>
      <c r="Q105" s="4">
        <v>6.2850632726710502</v>
      </c>
      <c r="R105" s="4">
        <v>1.7297095776643201</v>
      </c>
    </row>
    <row r="106" spans="1:18" ht="15" hidden="1">
      <c r="A106" s="1">
        <v>202407</v>
      </c>
      <c r="B106" s="53" t="s">
        <v>281</v>
      </c>
      <c r="C106" s="33" t="s">
        <v>18</v>
      </c>
      <c r="D106" s="33" t="s">
        <v>29</v>
      </c>
      <c r="E106" s="53" t="s">
        <v>282</v>
      </c>
      <c r="F106" s="1">
        <v>45</v>
      </c>
      <c r="G106" s="50">
        <v>20</v>
      </c>
      <c r="H106" s="1">
        <v>7.5</v>
      </c>
      <c r="I106" s="1">
        <v>7</v>
      </c>
      <c r="J106" s="1">
        <v>0</v>
      </c>
      <c r="K106" s="1">
        <v>5</v>
      </c>
      <c r="L106" s="4">
        <v>84.5</v>
      </c>
      <c r="M106" s="5">
        <v>421674.27</v>
      </c>
      <c r="N106" s="5">
        <v>145043.69422171099</v>
      </c>
      <c r="O106" s="4">
        <v>0.173653412881246</v>
      </c>
      <c r="P106" s="4">
        <v>4.8069978298004697E-2</v>
      </c>
      <c r="Q106" s="4">
        <v>14.6737133884653</v>
      </c>
      <c r="R106" s="4">
        <v>4.0619131661813999</v>
      </c>
    </row>
    <row r="107" spans="1:18" ht="15" hidden="1">
      <c r="A107" s="1">
        <v>202407</v>
      </c>
      <c r="B107" s="53" t="s">
        <v>283</v>
      </c>
      <c r="C107" s="33" t="s">
        <v>18</v>
      </c>
      <c r="D107" s="33" t="s">
        <v>29</v>
      </c>
      <c r="E107" s="53" t="s">
        <v>284</v>
      </c>
      <c r="F107" s="1">
        <v>45</v>
      </c>
      <c r="G107" s="50">
        <v>20</v>
      </c>
      <c r="H107" s="1">
        <v>7.5</v>
      </c>
      <c r="I107" s="1">
        <v>3</v>
      </c>
      <c r="J107" s="1">
        <v>2.5</v>
      </c>
      <c r="K107" s="1">
        <v>5</v>
      </c>
      <c r="L107" s="4">
        <v>83</v>
      </c>
      <c r="M107" s="5">
        <v>662490.14</v>
      </c>
      <c r="N107" s="5">
        <v>224846.76442674</v>
      </c>
      <c r="O107" s="4">
        <v>0.27146768297076102</v>
      </c>
      <c r="P107" s="4">
        <v>7.5133143868275798E-2</v>
      </c>
      <c r="Q107" s="4">
        <v>22.531817686573199</v>
      </c>
      <c r="R107" s="4">
        <v>6.2360509410668898</v>
      </c>
    </row>
    <row r="108" spans="1:18" ht="15" hidden="1">
      <c r="A108" s="1">
        <v>202407</v>
      </c>
      <c r="B108" s="53" t="s">
        <v>285</v>
      </c>
      <c r="C108" s="33" t="s">
        <v>18</v>
      </c>
      <c r="D108" s="33" t="s">
        <v>29</v>
      </c>
      <c r="E108" s="53" t="s">
        <v>286</v>
      </c>
      <c r="F108" s="1">
        <v>45</v>
      </c>
      <c r="G108" s="50">
        <v>15</v>
      </c>
      <c r="H108" s="1">
        <v>7.5</v>
      </c>
      <c r="I108" s="1">
        <v>3</v>
      </c>
      <c r="J108" s="1">
        <v>2.5</v>
      </c>
      <c r="K108" s="1">
        <v>5</v>
      </c>
      <c r="L108" s="4">
        <v>78</v>
      </c>
      <c r="M108" s="5">
        <v>141222.5</v>
      </c>
      <c r="N108" s="5">
        <v>24298.169918115698</v>
      </c>
      <c r="O108" s="4">
        <v>4.7277098655364502E-2</v>
      </c>
      <c r="P108" s="4">
        <v>1.2980068741477301E-2</v>
      </c>
      <c r="Q108" s="4">
        <v>3.6876136951184302</v>
      </c>
      <c r="R108" s="4">
        <v>1.01244536183523</v>
      </c>
    </row>
    <row r="109" spans="1:18" ht="15" hidden="1">
      <c r="A109" s="1">
        <v>202407</v>
      </c>
      <c r="B109" s="53" t="s">
        <v>287</v>
      </c>
      <c r="C109" s="33" t="s">
        <v>18</v>
      </c>
      <c r="D109" s="33" t="s">
        <v>35</v>
      </c>
      <c r="E109" s="53" t="s">
        <v>288</v>
      </c>
      <c r="F109" s="1">
        <v>36</v>
      </c>
      <c r="G109" s="50">
        <v>20</v>
      </c>
      <c r="H109" s="1">
        <v>5</v>
      </c>
      <c r="I109" s="1">
        <v>6</v>
      </c>
      <c r="J109" s="1">
        <v>2.5</v>
      </c>
      <c r="K109" s="1">
        <v>5</v>
      </c>
      <c r="L109" s="4">
        <v>74.5</v>
      </c>
      <c r="M109" s="5">
        <v>357802.96</v>
      </c>
      <c r="N109" s="5">
        <v>105171.074336538</v>
      </c>
      <c r="O109" s="4">
        <v>0.111396290270467</v>
      </c>
      <c r="P109" s="4">
        <v>3.8488840037681903E-2</v>
      </c>
      <c r="Q109" s="4">
        <v>8.2990236251497898</v>
      </c>
      <c r="R109" s="4">
        <v>2.8674185828073</v>
      </c>
    </row>
    <row r="110" spans="1:18" ht="15" hidden="1">
      <c r="A110" s="1">
        <v>202407</v>
      </c>
      <c r="B110" s="53" t="s">
        <v>291</v>
      </c>
      <c r="C110" s="33" t="s">
        <v>17</v>
      </c>
      <c r="D110" s="33" t="s">
        <v>30</v>
      </c>
      <c r="E110" s="53" t="s">
        <v>292</v>
      </c>
      <c r="F110" s="1">
        <v>39.15</v>
      </c>
      <c r="G110" s="50">
        <v>20</v>
      </c>
      <c r="H110" s="1">
        <v>2.5</v>
      </c>
      <c r="I110" s="1">
        <v>6</v>
      </c>
      <c r="J110" s="1">
        <v>2.5</v>
      </c>
      <c r="K110" s="1">
        <v>5</v>
      </c>
      <c r="L110" s="4">
        <v>75.150000000000006</v>
      </c>
      <c r="M110" s="5">
        <v>318786.56</v>
      </c>
      <c r="N110" s="5">
        <v>93866.682225693294</v>
      </c>
      <c r="O110" s="4">
        <v>0.18503019561645001</v>
      </c>
      <c r="P110" s="4">
        <v>3.28973773862331E-2</v>
      </c>
      <c r="Q110" s="4">
        <v>13.9050192005762</v>
      </c>
      <c r="R110" s="4">
        <v>2.4722379105754202</v>
      </c>
    </row>
    <row r="111" spans="1:18" ht="15" hidden="1">
      <c r="A111" s="1">
        <v>202407</v>
      </c>
      <c r="B111" s="53" t="s">
        <v>293</v>
      </c>
      <c r="C111" s="33" t="s">
        <v>16</v>
      </c>
      <c r="D111" s="33" t="s">
        <v>23</v>
      </c>
      <c r="E111" s="53" t="s">
        <v>294</v>
      </c>
      <c r="F111" s="1">
        <v>45</v>
      </c>
      <c r="G111" s="50">
        <v>20</v>
      </c>
      <c r="H111" s="1">
        <v>10</v>
      </c>
      <c r="I111" s="1">
        <v>7</v>
      </c>
      <c r="J111" s="1">
        <v>2.5</v>
      </c>
      <c r="K111" s="1">
        <v>5</v>
      </c>
      <c r="L111" s="4">
        <v>89.5</v>
      </c>
      <c r="M111" s="5">
        <v>225680.32</v>
      </c>
      <c r="N111" s="5">
        <v>46512.005044741702</v>
      </c>
      <c r="O111" s="4">
        <v>9.5361937686196205E-2</v>
      </c>
      <c r="P111" s="4">
        <v>2.0627341877482299E-2</v>
      </c>
      <c r="Q111" s="4">
        <v>8.5348934229145605</v>
      </c>
      <c r="R111" s="4">
        <v>1.8461470980346699</v>
      </c>
    </row>
    <row r="112" spans="1:18" ht="15" hidden="1">
      <c r="A112" s="1">
        <v>202407</v>
      </c>
      <c r="B112" s="53" t="s">
        <v>295</v>
      </c>
      <c r="C112" s="33" t="s">
        <v>16</v>
      </c>
      <c r="D112" s="33" t="s">
        <v>23</v>
      </c>
      <c r="E112" s="53" t="s">
        <v>296</v>
      </c>
      <c r="F112" s="1">
        <v>42.3</v>
      </c>
      <c r="G112" s="50">
        <v>15</v>
      </c>
      <c r="H112" s="1">
        <v>10</v>
      </c>
      <c r="I112" s="1">
        <v>7</v>
      </c>
      <c r="J112" s="1">
        <v>2.5</v>
      </c>
      <c r="K112" s="1">
        <v>5</v>
      </c>
      <c r="L112" s="4">
        <v>81.8</v>
      </c>
      <c r="M112" s="5">
        <v>230885.9</v>
      </c>
      <c r="N112" s="5">
        <v>36970.920703182099</v>
      </c>
      <c r="O112" s="4">
        <v>9.0886747315959499E-2</v>
      </c>
      <c r="P112" s="4">
        <v>1.9924505500763801E-2</v>
      </c>
      <c r="Q112" s="4">
        <v>7.4345359304454899</v>
      </c>
      <c r="R112" s="4">
        <v>1.6298245499624799</v>
      </c>
    </row>
    <row r="113" spans="1:18" ht="15" hidden="1">
      <c r="A113" s="1">
        <v>202407</v>
      </c>
      <c r="B113" s="53" t="s">
        <v>297</v>
      </c>
      <c r="C113" s="33" t="s">
        <v>20</v>
      </c>
      <c r="D113" s="33" t="s">
        <v>25</v>
      </c>
      <c r="E113" s="53" t="s">
        <v>298</v>
      </c>
      <c r="F113" s="1">
        <v>39.6</v>
      </c>
      <c r="G113" s="50">
        <v>2.5</v>
      </c>
      <c r="H113" s="1">
        <v>7.5</v>
      </c>
      <c r="I113" s="1">
        <v>7</v>
      </c>
      <c r="J113" s="1">
        <v>2.5</v>
      </c>
      <c r="K113" s="1">
        <v>5</v>
      </c>
      <c r="L113" s="4">
        <v>64.099999999999994</v>
      </c>
      <c r="M113" s="5">
        <v>179544.26</v>
      </c>
      <c r="N113" s="5">
        <v>6585.0899036667997</v>
      </c>
      <c r="O113" s="4">
        <v>6.5847165409096103E-2</v>
      </c>
      <c r="P113" s="4">
        <v>2.0223971836076299E-2</v>
      </c>
      <c r="Q113" s="4">
        <v>4.22080330272306</v>
      </c>
      <c r="R113" s="4">
        <v>1.29635659469249</v>
      </c>
    </row>
    <row r="114" spans="1:18" ht="15" hidden="1">
      <c r="A114" s="1">
        <v>202407</v>
      </c>
      <c r="B114" s="53" t="s">
        <v>299</v>
      </c>
      <c r="C114" s="33" t="s">
        <v>18</v>
      </c>
      <c r="D114" s="33" t="s">
        <v>35</v>
      </c>
      <c r="E114" s="53" t="s">
        <v>300</v>
      </c>
      <c r="F114" s="1">
        <v>37.35</v>
      </c>
      <c r="G114" s="50">
        <v>15</v>
      </c>
      <c r="H114" s="1">
        <v>10</v>
      </c>
      <c r="I114" s="1">
        <v>6</v>
      </c>
      <c r="J114" s="1">
        <v>2.5</v>
      </c>
      <c r="K114" s="1">
        <v>5</v>
      </c>
      <c r="L114" s="4">
        <v>75.849999999999994</v>
      </c>
      <c r="M114" s="5">
        <v>225245.76</v>
      </c>
      <c r="N114" s="5">
        <v>42327.369443015603</v>
      </c>
      <c r="O114" s="4">
        <v>6.16091393819111E-2</v>
      </c>
      <c r="P114" s="4">
        <v>2.1161784736080099E-2</v>
      </c>
      <c r="Q114" s="4">
        <v>4.6730532221179599</v>
      </c>
      <c r="R114" s="4">
        <v>1.6051213722316799</v>
      </c>
    </row>
    <row r="115" spans="1:18" ht="15" hidden="1">
      <c r="A115" s="1">
        <v>202407</v>
      </c>
      <c r="B115" s="53" t="s">
        <v>301</v>
      </c>
      <c r="C115" s="33" t="s">
        <v>17</v>
      </c>
      <c r="D115" s="33" t="s">
        <v>32</v>
      </c>
      <c r="E115" s="53" t="s">
        <v>302</v>
      </c>
      <c r="F115" s="1">
        <v>38.700000000000003</v>
      </c>
      <c r="G115" s="50">
        <v>5</v>
      </c>
      <c r="H115" s="1">
        <v>10</v>
      </c>
      <c r="I115" s="1">
        <v>7</v>
      </c>
      <c r="J115" s="1">
        <v>0</v>
      </c>
      <c r="K115" s="1">
        <v>5</v>
      </c>
      <c r="L115" s="4">
        <v>65.7</v>
      </c>
      <c r="M115" s="5">
        <v>188692.3</v>
      </c>
      <c r="N115" s="5">
        <v>14837.312144274299</v>
      </c>
      <c r="O115" s="4">
        <v>6.3482757565697295E-2</v>
      </c>
      <c r="P115" s="4">
        <v>1.37665362023231E-2</v>
      </c>
      <c r="Q115" s="4">
        <v>4.1708171720663101</v>
      </c>
      <c r="R115" s="4">
        <v>0.90446142849262801</v>
      </c>
    </row>
    <row r="116" spans="1:18" ht="15" hidden="1">
      <c r="A116" s="1">
        <v>202407</v>
      </c>
      <c r="B116" s="53" t="s">
        <v>303</v>
      </c>
      <c r="C116" s="33" t="s">
        <v>17</v>
      </c>
      <c r="D116" s="33" t="s">
        <v>31</v>
      </c>
      <c r="E116" s="53" t="s">
        <v>304</v>
      </c>
      <c r="F116" s="1">
        <v>45</v>
      </c>
      <c r="G116" s="50">
        <v>15</v>
      </c>
      <c r="H116" s="1">
        <v>7.5</v>
      </c>
      <c r="I116" s="1">
        <v>0</v>
      </c>
      <c r="J116" s="1">
        <v>2.5</v>
      </c>
      <c r="K116" s="1">
        <v>5</v>
      </c>
      <c r="L116" s="4">
        <v>75</v>
      </c>
      <c r="M116" s="5">
        <v>230727.65</v>
      </c>
      <c r="N116" s="5">
        <v>44808.523380758699</v>
      </c>
      <c r="O116" s="4">
        <v>6.9136344351600598E-2</v>
      </c>
      <c r="P116" s="4">
        <v>2.05694677609458E-2</v>
      </c>
      <c r="Q116" s="4">
        <v>5.1852258263700497</v>
      </c>
      <c r="R116" s="4">
        <v>1.5427100820709301</v>
      </c>
    </row>
    <row r="117" spans="1:18" ht="15" hidden="1">
      <c r="A117" s="1">
        <v>202407</v>
      </c>
      <c r="B117" s="53" t="s">
        <v>305</v>
      </c>
      <c r="C117" s="33" t="s">
        <v>17</v>
      </c>
      <c r="D117" s="33" t="s">
        <v>36</v>
      </c>
      <c r="E117" s="53" t="s">
        <v>306</v>
      </c>
      <c r="F117" s="1">
        <v>37.799999999999997</v>
      </c>
      <c r="G117" s="50">
        <v>15</v>
      </c>
      <c r="H117" s="1">
        <v>2.5</v>
      </c>
      <c r="I117" s="1">
        <v>10</v>
      </c>
      <c r="J117" s="1">
        <v>0</v>
      </c>
      <c r="K117" s="1">
        <v>5</v>
      </c>
      <c r="L117" s="4">
        <v>70.3</v>
      </c>
      <c r="M117" s="5">
        <v>227403.62</v>
      </c>
      <c r="N117" s="5">
        <v>43625.8089712</v>
      </c>
      <c r="O117" s="4">
        <v>0.124632232551279</v>
      </c>
      <c r="P117" s="4">
        <v>2.0197866592831501E-2</v>
      </c>
      <c r="Q117" s="4">
        <v>8.7616459483549107</v>
      </c>
      <c r="R117" s="4">
        <v>1.4199100214760501</v>
      </c>
    </row>
    <row r="118" spans="1:18" ht="15" hidden="1">
      <c r="A118" s="1">
        <v>202407</v>
      </c>
      <c r="B118" s="53" t="s">
        <v>307</v>
      </c>
      <c r="C118" s="33" t="s">
        <v>20</v>
      </c>
      <c r="D118" s="33" t="s">
        <v>38</v>
      </c>
      <c r="E118" s="53" t="s">
        <v>308</v>
      </c>
      <c r="F118" s="1">
        <v>45</v>
      </c>
      <c r="G118" s="50">
        <v>15</v>
      </c>
      <c r="H118" s="1">
        <v>5</v>
      </c>
      <c r="I118" s="1">
        <v>0</v>
      </c>
      <c r="J118" s="1">
        <v>2.5</v>
      </c>
      <c r="K118" s="1">
        <v>5</v>
      </c>
      <c r="L118" s="4">
        <v>72.5</v>
      </c>
      <c r="M118" s="5">
        <v>97094.46</v>
      </c>
      <c r="N118" s="5">
        <v>19054.786794435498</v>
      </c>
      <c r="O118" s="4">
        <v>5.2786012615607197E-2</v>
      </c>
      <c r="P118" s="4">
        <v>1.45714947751973E-2</v>
      </c>
      <c r="Q118" s="4">
        <v>3.8269859146315199</v>
      </c>
      <c r="R118" s="4">
        <v>1.0564333712017999</v>
      </c>
    </row>
    <row r="119" spans="1:18" ht="15" hidden="1">
      <c r="A119" s="1">
        <v>202407</v>
      </c>
      <c r="B119" s="53" t="s">
        <v>309</v>
      </c>
      <c r="C119" s="33" t="s">
        <v>20</v>
      </c>
      <c r="D119" s="33" t="s">
        <v>38</v>
      </c>
      <c r="E119" s="53" t="s">
        <v>310</v>
      </c>
      <c r="F119" s="1">
        <v>38.700000000000003</v>
      </c>
      <c r="G119" s="50">
        <v>5</v>
      </c>
      <c r="H119" s="1">
        <v>7.5</v>
      </c>
      <c r="I119" s="1">
        <v>10</v>
      </c>
      <c r="J119" s="1">
        <v>0</v>
      </c>
      <c r="K119" s="1">
        <v>5</v>
      </c>
      <c r="L119" s="4">
        <v>66.2</v>
      </c>
      <c r="M119" s="5">
        <v>210182.64</v>
      </c>
      <c r="N119" s="5">
        <v>18054.4650031868</v>
      </c>
      <c r="O119" s="4">
        <v>9.4453852936400295E-2</v>
      </c>
      <c r="P119" s="4">
        <v>2.6102121811157099E-2</v>
      </c>
      <c r="Q119" s="4">
        <v>6.2528450643896996</v>
      </c>
      <c r="R119" s="4">
        <v>1.7279604638985999</v>
      </c>
    </row>
    <row r="120" spans="1:18" ht="15" hidden="1">
      <c r="A120" s="1">
        <v>202407</v>
      </c>
      <c r="B120" s="53" t="s">
        <v>311</v>
      </c>
      <c r="C120" s="33" t="s">
        <v>16</v>
      </c>
      <c r="D120" s="33" t="s">
        <v>24</v>
      </c>
      <c r="E120" s="53" t="s">
        <v>312</v>
      </c>
      <c r="F120" s="1">
        <v>44.1</v>
      </c>
      <c r="G120" s="50">
        <v>20</v>
      </c>
      <c r="H120" s="1">
        <v>10</v>
      </c>
      <c r="I120" s="1">
        <v>10</v>
      </c>
      <c r="J120" s="1">
        <v>0</v>
      </c>
      <c r="K120" s="1">
        <v>5</v>
      </c>
      <c r="L120" s="4">
        <v>89.1</v>
      </c>
      <c r="M120" s="5">
        <v>232623.86</v>
      </c>
      <c r="N120" s="5">
        <v>53186.141066646698</v>
      </c>
      <c r="O120" s="4">
        <v>6.8599903663261005E-2</v>
      </c>
      <c r="P120" s="4">
        <v>2.1844208415954101E-2</v>
      </c>
      <c r="Q120" s="4">
        <v>6.1122514163965604</v>
      </c>
      <c r="R120" s="4">
        <v>1.94631896986151</v>
      </c>
    </row>
    <row r="121" spans="1:18" ht="15" hidden="1">
      <c r="A121" s="1">
        <v>202407</v>
      </c>
      <c r="B121" s="53" t="s">
        <v>313</v>
      </c>
      <c r="C121" s="33" t="s">
        <v>16</v>
      </c>
      <c r="D121" s="33" t="s">
        <v>23</v>
      </c>
      <c r="E121" s="53" t="s">
        <v>314</v>
      </c>
      <c r="F121" s="1">
        <v>38.25</v>
      </c>
      <c r="G121" s="50">
        <v>20</v>
      </c>
      <c r="H121" s="1">
        <v>10</v>
      </c>
      <c r="I121" s="1">
        <v>7</v>
      </c>
      <c r="J121" s="1">
        <v>2.5</v>
      </c>
      <c r="K121" s="1">
        <v>5</v>
      </c>
      <c r="L121" s="4">
        <v>82.75</v>
      </c>
      <c r="M121" s="5">
        <v>261974.88</v>
      </c>
      <c r="N121" s="5">
        <v>63457.662571678396</v>
      </c>
      <c r="O121" s="4">
        <v>0.116650898600482</v>
      </c>
      <c r="P121" s="4">
        <v>2.4995787569179299E-2</v>
      </c>
      <c r="Q121" s="4">
        <v>9.6528618591898905</v>
      </c>
      <c r="R121" s="4">
        <v>2.06840142134959</v>
      </c>
    </row>
    <row r="122" spans="1:18" ht="15" hidden="1">
      <c r="A122" s="1">
        <v>202407</v>
      </c>
      <c r="B122" s="53" t="s">
        <v>315</v>
      </c>
      <c r="C122" s="33" t="s">
        <v>18</v>
      </c>
      <c r="D122" s="33" t="s">
        <v>29</v>
      </c>
      <c r="E122" s="53" t="s">
        <v>316</v>
      </c>
      <c r="F122" s="1">
        <v>45</v>
      </c>
      <c r="G122" s="50">
        <v>15</v>
      </c>
      <c r="H122" s="1">
        <v>5</v>
      </c>
      <c r="I122" s="1">
        <v>7</v>
      </c>
      <c r="J122" s="1">
        <v>2.5</v>
      </c>
      <c r="K122" s="1">
        <v>5</v>
      </c>
      <c r="L122" s="4">
        <v>79.5</v>
      </c>
      <c r="M122" s="5">
        <v>251106.06</v>
      </c>
      <c r="N122" s="5">
        <v>44788.991766526298</v>
      </c>
      <c r="O122" s="4">
        <v>8.4773080133286396E-2</v>
      </c>
      <c r="P122" s="4">
        <v>2.3283291777861599E-2</v>
      </c>
      <c r="Q122" s="4">
        <v>6.7394598705962698</v>
      </c>
      <c r="R122" s="4">
        <v>1.8510216963399999</v>
      </c>
    </row>
    <row r="123" spans="1:18" ht="15" hidden="1">
      <c r="A123" s="1">
        <v>202407</v>
      </c>
      <c r="B123" s="53" t="s">
        <v>317</v>
      </c>
      <c r="C123" s="33" t="s">
        <v>17</v>
      </c>
      <c r="D123" s="33" t="s">
        <v>33</v>
      </c>
      <c r="E123" s="53" t="s">
        <v>318</v>
      </c>
      <c r="F123" s="1">
        <v>42.75</v>
      </c>
      <c r="G123" s="50">
        <v>10</v>
      </c>
      <c r="H123" s="1">
        <v>10</v>
      </c>
      <c r="I123" s="1">
        <v>10</v>
      </c>
      <c r="J123" s="1">
        <v>2.5</v>
      </c>
      <c r="K123" s="1">
        <v>5</v>
      </c>
      <c r="L123" s="4">
        <v>80.25</v>
      </c>
      <c r="M123" s="5">
        <v>131660.5</v>
      </c>
      <c r="N123" s="5">
        <v>13460.1099553196</v>
      </c>
      <c r="O123" s="4">
        <v>7.0089589348822298E-2</v>
      </c>
      <c r="P123" s="4">
        <v>1.00410001572307E-2</v>
      </c>
      <c r="Q123" s="4">
        <v>5.6246895452429904</v>
      </c>
      <c r="R123" s="4">
        <v>0.80579026261776399</v>
      </c>
    </row>
    <row r="124" spans="1:18" ht="15" hidden="1">
      <c r="A124" s="1">
        <v>202407</v>
      </c>
      <c r="B124" s="53" t="s">
        <v>319</v>
      </c>
      <c r="C124" s="33" t="s">
        <v>18</v>
      </c>
      <c r="D124" s="33" t="s">
        <v>35</v>
      </c>
      <c r="E124" s="53" t="s">
        <v>320</v>
      </c>
      <c r="F124" s="1">
        <v>0</v>
      </c>
      <c r="G124" s="50">
        <v>20</v>
      </c>
      <c r="H124" s="1">
        <v>7.5</v>
      </c>
      <c r="I124" s="1">
        <v>10</v>
      </c>
      <c r="J124" s="1">
        <v>2.5</v>
      </c>
      <c r="K124" s="1">
        <v>5</v>
      </c>
      <c r="L124" s="4">
        <v>45</v>
      </c>
      <c r="M124" s="5">
        <v>185082.43</v>
      </c>
      <c r="N124" s="5">
        <v>41698.702053146801</v>
      </c>
      <c r="O124" s="4">
        <v>5.3091405852592102E-2</v>
      </c>
      <c r="P124" s="4">
        <v>1.8277283883131198E-2</v>
      </c>
      <c r="Q124" s="4">
        <v>2.3891132633666401</v>
      </c>
      <c r="R124" s="4">
        <v>0.822477774740904</v>
      </c>
    </row>
    <row r="125" spans="1:18" ht="15" hidden="1">
      <c r="A125" s="1">
        <v>202407</v>
      </c>
      <c r="B125" s="53" t="s">
        <v>321</v>
      </c>
      <c r="C125" s="33" t="s">
        <v>16</v>
      </c>
      <c r="D125" s="33" t="s">
        <v>22</v>
      </c>
      <c r="E125" s="53" t="s">
        <v>322</v>
      </c>
      <c r="F125" s="1">
        <v>45</v>
      </c>
      <c r="G125" s="50">
        <v>20</v>
      </c>
      <c r="H125" s="1">
        <v>10</v>
      </c>
      <c r="I125" s="1">
        <v>7</v>
      </c>
      <c r="J125" s="1">
        <v>2.5</v>
      </c>
      <c r="K125" s="1">
        <v>5</v>
      </c>
      <c r="L125" s="4">
        <v>89.5</v>
      </c>
      <c r="M125" s="5">
        <v>299289.96999999997</v>
      </c>
      <c r="N125" s="5">
        <v>86865.946513409901</v>
      </c>
      <c r="O125" s="4">
        <v>0.21737263428681999</v>
      </c>
      <c r="P125" s="4">
        <v>3.01518000525474E-2</v>
      </c>
      <c r="Q125" s="4">
        <v>19.454850768670401</v>
      </c>
      <c r="R125" s="4">
        <v>2.69858610470299</v>
      </c>
    </row>
    <row r="126" spans="1:18" ht="15" hidden="1">
      <c r="A126" s="1">
        <v>202407</v>
      </c>
      <c r="B126" s="53" t="s">
        <v>323</v>
      </c>
      <c r="C126" s="33" t="s">
        <v>17</v>
      </c>
      <c r="D126" s="33" t="s">
        <v>30</v>
      </c>
      <c r="E126" s="53" t="s">
        <v>324</v>
      </c>
      <c r="F126" s="1">
        <v>40.049999999999997</v>
      </c>
      <c r="G126" s="50">
        <v>20</v>
      </c>
      <c r="H126" s="1">
        <v>5</v>
      </c>
      <c r="I126" s="1">
        <v>7</v>
      </c>
      <c r="J126" s="1">
        <v>0</v>
      </c>
      <c r="K126" s="1">
        <v>5</v>
      </c>
      <c r="L126" s="4">
        <v>77.05</v>
      </c>
      <c r="M126" s="5">
        <v>179314.58</v>
      </c>
      <c r="N126" s="5">
        <v>41608.101318670902</v>
      </c>
      <c r="O126" s="4">
        <v>9.6874647904132805E-2</v>
      </c>
      <c r="P126" s="4">
        <v>1.6936508755272601E-2</v>
      </c>
      <c r="Q126" s="4">
        <v>7.4641916210134296</v>
      </c>
      <c r="R126" s="4">
        <v>1.3049579995937499</v>
      </c>
    </row>
    <row r="127" spans="1:18" ht="15" hidden="1">
      <c r="A127" s="1">
        <v>202407</v>
      </c>
      <c r="B127" s="53" t="s">
        <v>325</v>
      </c>
      <c r="C127" s="33" t="s">
        <v>18</v>
      </c>
      <c r="D127" s="33" t="s">
        <v>26</v>
      </c>
      <c r="E127" s="53" t="s">
        <v>326</v>
      </c>
      <c r="F127" s="1">
        <v>45</v>
      </c>
      <c r="G127" s="50">
        <v>15</v>
      </c>
      <c r="H127" s="1">
        <v>10</v>
      </c>
      <c r="I127" s="1">
        <v>7</v>
      </c>
      <c r="J127" s="1">
        <v>2.5</v>
      </c>
      <c r="K127" s="1">
        <v>5</v>
      </c>
      <c r="L127" s="4">
        <v>84.5</v>
      </c>
      <c r="M127" s="5">
        <v>186246.41</v>
      </c>
      <c r="N127" s="5">
        <v>35185.711915389496</v>
      </c>
      <c r="O127" s="4">
        <v>7.1069697340205906E-2</v>
      </c>
      <c r="P127" s="4">
        <v>1.7521823670744799E-2</v>
      </c>
      <c r="Q127" s="4">
        <v>6.0053894252474</v>
      </c>
      <c r="R127" s="4">
        <v>1.4805941001779399</v>
      </c>
    </row>
    <row r="128" spans="1:18" ht="15" hidden="1">
      <c r="A128" s="1">
        <v>202407</v>
      </c>
      <c r="B128" s="53" t="s">
        <v>327</v>
      </c>
      <c r="C128" s="33" t="s">
        <v>20</v>
      </c>
      <c r="D128" s="33" t="s">
        <v>38</v>
      </c>
      <c r="E128" s="53" t="s">
        <v>328</v>
      </c>
      <c r="F128" s="1">
        <v>40.950000000000003</v>
      </c>
      <c r="G128" s="50">
        <v>20</v>
      </c>
      <c r="H128" s="1">
        <v>10</v>
      </c>
      <c r="I128" s="1">
        <v>10</v>
      </c>
      <c r="J128" s="1">
        <v>2.5</v>
      </c>
      <c r="K128" s="1">
        <v>5</v>
      </c>
      <c r="L128" s="4">
        <v>88.45</v>
      </c>
      <c r="M128" s="5">
        <v>233655.57</v>
      </c>
      <c r="N128" s="5">
        <v>63070.136281327403</v>
      </c>
      <c r="O128" s="4">
        <v>0.14173434840235</v>
      </c>
      <c r="P128" s="4">
        <v>3.9104546519814903E-2</v>
      </c>
      <c r="Q128" s="4">
        <v>12.5364031161879</v>
      </c>
      <c r="R128" s="4">
        <v>3.45879713967763</v>
      </c>
    </row>
    <row r="129" spans="1:18" ht="15" hidden="1">
      <c r="A129" s="1">
        <v>202407</v>
      </c>
      <c r="B129" s="53" t="s">
        <v>329</v>
      </c>
      <c r="C129" s="33" t="s">
        <v>18</v>
      </c>
      <c r="D129" s="33" t="s">
        <v>35</v>
      </c>
      <c r="E129" s="53" t="s">
        <v>330</v>
      </c>
      <c r="F129" s="1">
        <v>0</v>
      </c>
      <c r="G129" s="50">
        <v>0</v>
      </c>
      <c r="H129" s="1">
        <v>10</v>
      </c>
      <c r="I129" s="1">
        <v>10</v>
      </c>
      <c r="J129" s="1">
        <v>0</v>
      </c>
      <c r="K129" s="1">
        <v>5</v>
      </c>
      <c r="L129" s="4">
        <v>25</v>
      </c>
      <c r="M129" s="5">
        <v>34731.730000000003</v>
      </c>
      <c r="N129" s="5">
        <v>0</v>
      </c>
      <c r="O129" s="4">
        <v>7.1719080404881296E-3</v>
      </c>
      <c r="P129" s="4">
        <v>2.4245655729442099E-3</v>
      </c>
      <c r="Q129" s="4">
        <v>0.17929770101220299</v>
      </c>
      <c r="R129" s="4">
        <v>6.06141393236053E-2</v>
      </c>
    </row>
    <row r="130" spans="1:18" ht="15" hidden="1">
      <c r="A130" s="1">
        <v>202407</v>
      </c>
      <c r="B130" s="53" t="s">
        <v>331</v>
      </c>
      <c r="C130" s="33" t="s">
        <v>17</v>
      </c>
      <c r="D130" s="33" t="s">
        <v>31</v>
      </c>
      <c r="E130" s="53" t="s">
        <v>332</v>
      </c>
      <c r="F130" s="1">
        <v>0</v>
      </c>
      <c r="G130" s="50">
        <v>15</v>
      </c>
      <c r="H130" s="1">
        <v>10</v>
      </c>
      <c r="I130" s="1">
        <v>3</v>
      </c>
      <c r="J130" s="1">
        <v>2.5</v>
      </c>
      <c r="K130" s="1">
        <v>5</v>
      </c>
      <c r="L130" s="4">
        <v>35.5</v>
      </c>
      <c r="M130" s="5">
        <v>203615.72</v>
      </c>
      <c r="N130" s="5">
        <v>37852.6229890088</v>
      </c>
      <c r="O130" s="4">
        <v>6.0160773148606503E-2</v>
      </c>
      <c r="P130" s="4">
        <v>1.79155562117536E-2</v>
      </c>
      <c r="Q130" s="4">
        <v>2.1357074467755299</v>
      </c>
      <c r="R130" s="4">
        <v>0.63600224551725304</v>
      </c>
    </row>
    <row r="131" spans="1:18" ht="15" hidden="1">
      <c r="A131" s="1">
        <v>202407</v>
      </c>
      <c r="B131" s="53" t="s">
        <v>333</v>
      </c>
      <c r="C131" s="33" t="s">
        <v>16</v>
      </c>
      <c r="D131" s="33" t="s">
        <v>24</v>
      </c>
      <c r="E131" s="53" t="s">
        <v>334</v>
      </c>
      <c r="F131" s="1">
        <v>44.55</v>
      </c>
      <c r="G131" s="50">
        <v>20</v>
      </c>
      <c r="H131" s="1">
        <v>10</v>
      </c>
      <c r="I131" s="1">
        <v>10</v>
      </c>
      <c r="J131" s="1">
        <v>2.5</v>
      </c>
      <c r="K131" s="1">
        <v>5</v>
      </c>
      <c r="L131" s="4">
        <v>92.05</v>
      </c>
      <c r="M131" s="5">
        <v>234734.36</v>
      </c>
      <c r="N131" s="5">
        <v>50456.422157986402</v>
      </c>
      <c r="O131" s="4">
        <v>6.8224693991934995E-2</v>
      </c>
      <c r="P131" s="4">
        <v>2.1685685430855101E-2</v>
      </c>
      <c r="Q131" s="4">
        <v>6.2800830819576197</v>
      </c>
      <c r="R131" s="4">
        <v>1.9961673439102099</v>
      </c>
    </row>
    <row r="132" spans="1:18" ht="15" hidden="1">
      <c r="A132" s="1">
        <v>202407</v>
      </c>
      <c r="B132" s="53" t="s">
        <v>335</v>
      </c>
      <c r="C132" s="33" t="s">
        <v>18</v>
      </c>
      <c r="D132" s="33" t="s">
        <v>29</v>
      </c>
      <c r="E132" s="53" t="s">
        <v>336</v>
      </c>
      <c r="F132" s="1">
        <v>0</v>
      </c>
      <c r="G132" s="50">
        <v>15</v>
      </c>
      <c r="H132" s="1">
        <v>5</v>
      </c>
      <c r="I132" s="1">
        <v>6</v>
      </c>
      <c r="J132" s="1">
        <v>2.5</v>
      </c>
      <c r="K132" s="1">
        <v>5</v>
      </c>
      <c r="L132" s="4">
        <v>33.5</v>
      </c>
      <c r="M132" s="5">
        <v>188914.5</v>
      </c>
      <c r="N132" s="5">
        <v>32732.361086981899</v>
      </c>
      <c r="O132" s="4">
        <v>6.3345372190341295E-2</v>
      </c>
      <c r="P132" s="4">
        <v>1.73928997562393E-2</v>
      </c>
      <c r="Q132" s="4">
        <v>2.1220699683764299</v>
      </c>
      <c r="R132" s="4">
        <v>0.58266214183401699</v>
      </c>
    </row>
    <row r="133" spans="1:18" ht="15" hidden="1">
      <c r="A133" s="1">
        <v>202407</v>
      </c>
      <c r="B133" s="53" t="s">
        <v>337</v>
      </c>
      <c r="C133" s="33" t="s">
        <v>18</v>
      </c>
      <c r="D133" s="33" t="s">
        <v>35</v>
      </c>
      <c r="E133" s="53" t="s">
        <v>338</v>
      </c>
      <c r="F133" s="1">
        <v>45</v>
      </c>
      <c r="G133" s="50">
        <v>20</v>
      </c>
      <c r="H133" s="1">
        <v>5</v>
      </c>
      <c r="I133" s="1">
        <v>7</v>
      </c>
      <c r="J133" s="1">
        <v>2.5</v>
      </c>
      <c r="K133" s="1">
        <v>5</v>
      </c>
      <c r="L133" s="4">
        <v>84.5</v>
      </c>
      <c r="M133" s="5">
        <v>520214.73</v>
      </c>
      <c r="N133" s="5">
        <v>164393.706171511</v>
      </c>
      <c r="O133" s="4">
        <v>0.166056693709839</v>
      </c>
      <c r="P133" s="4">
        <v>5.7434799542949798E-2</v>
      </c>
      <c r="Q133" s="4">
        <v>14.0317906184814</v>
      </c>
      <c r="R133" s="4">
        <v>4.85324056137926</v>
      </c>
    </row>
    <row r="134" spans="1:18" ht="15" hidden="1">
      <c r="A134" s="1">
        <v>202407</v>
      </c>
      <c r="B134" s="53" t="s">
        <v>339</v>
      </c>
      <c r="C134" s="33" t="s">
        <v>18</v>
      </c>
      <c r="D134" s="33" t="s">
        <v>29</v>
      </c>
      <c r="E134" s="53" t="s">
        <v>340</v>
      </c>
      <c r="F134" s="1">
        <v>38.25</v>
      </c>
      <c r="G134" s="50">
        <v>20</v>
      </c>
      <c r="H134" s="1">
        <v>7.5</v>
      </c>
      <c r="I134" s="1">
        <v>3</v>
      </c>
      <c r="J134" s="1">
        <v>0</v>
      </c>
      <c r="K134" s="1">
        <v>5</v>
      </c>
      <c r="L134" s="4">
        <v>73.75</v>
      </c>
      <c r="M134" s="5">
        <v>236692.69</v>
      </c>
      <c r="N134" s="5">
        <v>50197.0495859195</v>
      </c>
      <c r="O134" s="4">
        <v>8.3483125120079493E-2</v>
      </c>
      <c r="P134" s="4">
        <v>2.29718843431077E-2</v>
      </c>
      <c r="Q134" s="4">
        <v>6.1568804776058599</v>
      </c>
      <c r="R134" s="4">
        <v>1.6941764703041899</v>
      </c>
    </row>
    <row r="135" spans="1:18" ht="15" hidden="1">
      <c r="A135" s="1">
        <v>202407</v>
      </c>
      <c r="B135" s="53" t="s">
        <v>341</v>
      </c>
      <c r="C135" s="33" t="s">
        <v>17</v>
      </c>
      <c r="D135" s="33" t="s">
        <v>31</v>
      </c>
      <c r="E135" s="53" t="s">
        <v>342</v>
      </c>
      <c r="F135" s="1">
        <v>36.9</v>
      </c>
      <c r="G135" s="50">
        <v>20</v>
      </c>
      <c r="H135" s="1">
        <v>10</v>
      </c>
      <c r="I135" s="1">
        <v>7</v>
      </c>
      <c r="J135" s="1">
        <v>2.5</v>
      </c>
      <c r="K135" s="1">
        <v>5</v>
      </c>
      <c r="L135" s="4">
        <v>81.400000000000006</v>
      </c>
      <c r="M135" s="5">
        <v>287448.86</v>
      </c>
      <c r="N135" s="5">
        <v>70708.841119104996</v>
      </c>
      <c r="O135" s="4">
        <v>9.3630508933376502E-2</v>
      </c>
      <c r="P135" s="4">
        <v>2.7711679105630702E-2</v>
      </c>
      <c r="Q135" s="4">
        <v>7.6215234271768502</v>
      </c>
      <c r="R135" s="4">
        <v>2.25573067919834</v>
      </c>
    </row>
    <row r="136" spans="1:18" ht="15" hidden="1">
      <c r="A136" s="1">
        <v>202407</v>
      </c>
      <c r="B136" s="53" t="s">
        <v>343</v>
      </c>
      <c r="C136" s="33" t="s">
        <v>18</v>
      </c>
      <c r="D136" s="33" t="s">
        <v>26</v>
      </c>
      <c r="E136" s="53" t="s">
        <v>344</v>
      </c>
      <c r="F136" s="1">
        <v>42.3</v>
      </c>
      <c r="G136" s="50">
        <v>20</v>
      </c>
      <c r="H136" s="1">
        <v>10</v>
      </c>
      <c r="I136" s="1">
        <v>10</v>
      </c>
      <c r="J136" s="1">
        <v>5</v>
      </c>
      <c r="K136" s="1">
        <v>5</v>
      </c>
      <c r="L136" s="4">
        <v>92.3</v>
      </c>
      <c r="M136" s="5">
        <v>203626.59</v>
      </c>
      <c r="N136" s="5">
        <v>43192.121428697799</v>
      </c>
      <c r="O136" s="4">
        <v>8.0186881370857693E-2</v>
      </c>
      <c r="P136" s="4">
        <v>1.9763679261195901E-2</v>
      </c>
      <c r="Q136" s="4">
        <v>7.4012491505301696</v>
      </c>
      <c r="R136" s="4">
        <v>1.82418759580838</v>
      </c>
    </row>
    <row r="137" spans="1:18" ht="15" hidden="1">
      <c r="A137" s="1">
        <v>202407</v>
      </c>
      <c r="B137" s="53" t="s">
        <v>345</v>
      </c>
      <c r="C137" s="33" t="s">
        <v>18</v>
      </c>
      <c r="D137" s="33" t="s">
        <v>26</v>
      </c>
      <c r="E137" s="53" t="s">
        <v>346</v>
      </c>
      <c r="F137" s="1">
        <v>45</v>
      </c>
      <c r="G137" s="50">
        <v>20</v>
      </c>
      <c r="H137" s="1">
        <v>7.5</v>
      </c>
      <c r="I137" s="1">
        <v>10</v>
      </c>
      <c r="J137" s="1">
        <v>0</v>
      </c>
      <c r="K137" s="1">
        <v>5</v>
      </c>
      <c r="L137" s="4">
        <v>87.5</v>
      </c>
      <c r="M137" s="5">
        <v>261550.73</v>
      </c>
      <c r="N137" s="5">
        <v>61220.575174103797</v>
      </c>
      <c r="O137" s="4">
        <v>0.106018289560324</v>
      </c>
      <c r="P137" s="4">
        <v>2.61233623348592E-2</v>
      </c>
      <c r="Q137" s="4">
        <v>9.2766003365283503</v>
      </c>
      <c r="R137" s="4">
        <v>2.28579420430018</v>
      </c>
    </row>
    <row r="138" spans="1:18" ht="15" hidden="1">
      <c r="A138" s="1">
        <v>202407</v>
      </c>
      <c r="B138" s="53" t="s">
        <v>347</v>
      </c>
      <c r="C138" s="33" t="s">
        <v>16</v>
      </c>
      <c r="D138" s="33" t="s">
        <v>34</v>
      </c>
      <c r="E138" s="53" t="s">
        <v>348</v>
      </c>
      <c r="F138" s="1">
        <v>0</v>
      </c>
      <c r="G138" s="50">
        <v>20</v>
      </c>
      <c r="H138" s="1">
        <v>7.5</v>
      </c>
      <c r="I138" s="1">
        <v>4</v>
      </c>
      <c r="J138" s="1">
        <v>2.5</v>
      </c>
      <c r="K138" s="1">
        <v>5</v>
      </c>
      <c r="L138" s="4">
        <v>39</v>
      </c>
      <c r="M138" s="5">
        <v>200674.84</v>
      </c>
      <c r="N138" s="5">
        <v>43326.974074129903</v>
      </c>
      <c r="O138" s="4">
        <v>7.7874835608821705E-2</v>
      </c>
      <c r="P138" s="4">
        <v>1.85604184924981E-2</v>
      </c>
      <c r="Q138" s="4">
        <v>3.0371185887440499</v>
      </c>
      <c r="R138" s="4">
        <v>0.72385632120742605</v>
      </c>
    </row>
    <row r="139" spans="1:18" ht="15" hidden="1">
      <c r="A139" s="1">
        <v>202407</v>
      </c>
      <c r="B139" s="53" t="s">
        <v>349</v>
      </c>
      <c r="C139" s="33" t="s">
        <v>16</v>
      </c>
      <c r="D139" s="33" t="s">
        <v>22</v>
      </c>
      <c r="E139" s="53" t="s">
        <v>350</v>
      </c>
      <c r="F139" s="1">
        <v>0</v>
      </c>
      <c r="G139" s="50">
        <v>10</v>
      </c>
      <c r="H139" s="1">
        <v>2.5</v>
      </c>
      <c r="I139" s="1">
        <v>7</v>
      </c>
      <c r="J139" s="1">
        <v>2.5</v>
      </c>
      <c r="K139" s="1">
        <v>5</v>
      </c>
      <c r="L139" s="4">
        <v>27</v>
      </c>
      <c r="M139" s="5">
        <v>163438.84</v>
      </c>
      <c r="N139" s="5">
        <v>20559.279861294301</v>
      </c>
      <c r="O139" s="4">
        <v>9.9102887236183906E-2</v>
      </c>
      <c r="P139" s="4">
        <v>1.34809594365094E-2</v>
      </c>
      <c r="Q139" s="4">
        <v>2.6757779553769701</v>
      </c>
      <c r="R139" s="4">
        <v>0.36398590478575399</v>
      </c>
    </row>
    <row r="140" spans="1:18" ht="15" hidden="1">
      <c r="A140" s="1">
        <v>202407</v>
      </c>
      <c r="B140" s="53" t="s">
        <v>351</v>
      </c>
      <c r="C140" s="33" t="s">
        <v>16</v>
      </c>
      <c r="D140" s="33" t="s">
        <v>23</v>
      </c>
      <c r="E140" s="53" t="s">
        <v>352</v>
      </c>
      <c r="F140" s="1">
        <v>45</v>
      </c>
      <c r="G140" s="50">
        <v>20</v>
      </c>
      <c r="H140" s="1">
        <v>7.5</v>
      </c>
      <c r="I140" s="1">
        <v>10</v>
      </c>
      <c r="J140" s="1">
        <v>5</v>
      </c>
      <c r="K140" s="1">
        <v>5</v>
      </c>
      <c r="L140" s="4">
        <v>92.5</v>
      </c>
      <c r="M140" s="5">
        <v>278916.46000000002</v>
      </c>
      <c r="N140" s="5">
        <v>76806.784417372197</v>
      </c>
      <c r="O140" s="4">
        <v>0.13000874777632301</v>
      </c>
      <c r="P140" s="4">
        <v>2.76388928043576E-2</v>
      </c>
      <c r="Q140" s="4">
        <v>12.0258091693099</v>
      </c>
      <c r="R140" s="4">
        <v>2.5565975844030802</v>
      </c>
    </row>
    <row r="141" spans="1:18" ht="15" hidden="1">
      <c r="A141" s="1">
        <v>202407</v>
      </c>
      <c r="B141" s="53" t="s">
        <v>353</v>
      </c>
      <c r="C141" s="33" t="s">
        <v>20</v>
      </c>
      <c r="D141" s="33" t="s">
        <v>38</v>
      </c>
      <c r="E141" s="53" t="s">
        <v>354</v>
      </c>
      <c r="F141" s="1">
        <v>45</v>
      </c>
      <c r="G141" s="50">
        <v>20</v>
      </c>
      <c r="H141" s="1">
        <v>10</v>
      </c>
      <c r="I141" s="1">
        <v>10</v>
      </c>
      <c r="J141" s="1">
        <v>2.5</v>
      </c>
      <c r="K141" s="1">
        <v>5</v>
      </c>
      <c r="L141" s="4">
        <v>92.5</v>
      </c>
      <c r="M141" s="5">
        <v>217301.19</v>
      </c>
      <c r="N141" s="5">
        <v>52102.788622564003</v>
      </c>
      <c r="O141" s="4">
        <v>0.12621612256234399</v>
      </c>
      <c r="P141" s="4">
        <v>3.4830225978321701E-2</v>
      </c>
      <c r="Q141" s="4">
        <v>11.674991337016801</v>
      </c>
      <c r="R141" s="4">
        <v>3.22179590299476</v>
      </c>
    </row>
    <row r="142" spans="1:18" ht="15" hidden="1">
      <c r="A142" s="1">
        <v>202407</v>
      </c>
      <c r="B142" s="53" t="s">
        <v>355</v>
      </c>
      <c r="C142" s="33" t="s">
        <v>20</v>
      </c>
      <c r="D142" s="33" t="s">
        <v>27</v>
      </c>
      <c r="E142" s="53" t="s">
        <v>356</v>
      </c>
      <c r="F142" s="1">
        <v>45</v>
      </c>
      <c r="G142" s="50">
        <v>20</v>
      </c>
      <c r="H142" s="1">
        <v>0</v>
      </c>
      <c r="I142" s="1">
        <v>10</v>
      </c>
      <c r="J142" s="1">
        <v>0</v>
      </c>
      <c r="K142" s="1">
        <v>5</v>
      </c>
      <c r="L142" s="4">
        <v>80</v>
      </c>
      <c r="M142" s="5">
        <v>228601.08</v>
      </c>
      <c r="N142" s="5">
        <v>59610.223447137898</v>
      </c>
      <c r="O142" s="4">
        <v>8.7634125069070104E-2</v>
      </c>
      <c r="P142" s="4">
        <v>3.77670221291092E-2</v>
      </c>
      <c r="Q142" s="4">
        <v>7.0107300055256099</v>
      </c>
      <c r="R142" s="4">
        <v>3.0213617703287401</v>
      </c>
    </row>
    <row r="143" spans="1:18" ht="15" hidden="1">
      <c r="A143" s="1">
        <v>202407</v>
      </c>
      <c r="B143" s="53" t="s">
        <v>357</v>
      </c>
      <c r="C143" s="33" t="s">
        <v>18</v>
      </c>
      <c r="D143" s="33" t="s">
        <v>29</v>
      </c>
      <c r="E143" s="53" t="s">
        <v>358</v>
      </c>
      <c r="F143" s="1">
        <v>0</v>
      </c>
      <c r="G143" s="50">
        <v>0</v>
      </c>
      <c r="H143" s="1">
        <v>2.5</v>
      </c>
      <c r="I143" s="1">
        <v>6</v>
      </c>
      <c r="J143" s="1">
        <v>2.5</v>
      </c>
      <c r="K143" s="1">
        <v>5</v>
      </c>
      <c r="L143" s="4">
        <v>16</v>
      </c>
      <c r="M143" s="5">
        <v>92035.55</v>
      </c>
      <c r="N143" s="5">
        <v>0</v>
      </c>
      <c r="O143" s="4">
        <v>2.3713749397419399E-2</v>
      </c>
      <c r="P143" s="4">
        <v>6.4248520306067498E-3</v>
      </c>
      <c r="Q143" s="4">
        <v>0.37941999035870999</v>
      </c>
      <c r="R143" s="4">
        <v>0.102797632489708</v>
      </c>
    </row>
    <row r="144" spans="1:18" ht="15" hidden="1">
      <c r="A144" s="1">
        <v>202407</v>
      </c>
      <c r="B144" s="53" t="s">
        <v>359</v>
      </c>
      <c r="C144" s="33" t="s">
        <v>18</v>
      </c>
      <c r="D144" s="33" t="s">
        <v>35</v>
      </c>
      <c r="E144" s="53" t="s">
        <v>360</v>
      </c>
      <c r="F144" s="1">
        <v>0</v>
      </c>
      <c r="G144" s="50">
        <v>10</v>
      </c>
      <c r="H144" s="1">
        <v>5</v>
      </c>
      <c r="I144" s="1">
        <v>10</v>
      </c>
      <c r="J144" s="1">
        <v>2.5</v>
      </c>
      <c r="K144" s="1">
        <v>5</v>
      </c>
      <c r="L144" s="4">
        <v>32.5</v>
      </c>
      <c r="M144" s="5">
        <v>138568.41</v>
      </c>
      <c r="N144" s="5">
        <v>14895.895863483</v>
      </c>
      <c r="O144" s="4">
        <v>3.39266077980378E-2</v>
      </c>
      <c r="P144" s="4">
        <v>1.1586892553028499E-2</v>
      </c>
      <c r="Q144" s="4">
        <v>1.1026147534362301</v>
      </c>
      <c r="R144" s="4">
        <v>0.37657400797342599</v>
      </c>
    </row>
    <row r="145" spans="1:18" ht="15" hidden="1">
      <c r="A145" s="1">
        <v>202407</v>
      </c>
      <c r="B145" s="53" t="s">
        <v>361</v>
      </c>
      <c r="C145" s="33" t="s">
        <v>18</v>
      </c>
      <c r="D145" s="33" t="s">
        <v>35</v>
      </c>
      <c r="E145" s="53" t="s">
        <v>362</v>
      </c>
      <c r="F145" s="1">
        <v>36.450000000000003</v>
      </c>
      <c r="G145" s="50">
        <v>15</v>
      </c>
      <c r="H145" s="1">
        <v>5</v>
      </c>
      <c r="I145" s="1">
        <v>6</v>
      </c>
      <c r="J145" s="1">
        <v>0</v>
      </c>
      <c r="K145" s="1">
        <v>5</v>
      </c>
      <c r="L145" s="4">
        <v>67.45</v>
      </c>
      <c r="M145" s="5">
        <v>188969.82</v>
      </c>
      <c r="N145" s="5">
        <v>31090.009381990101</v>
      </c>
      <c r="O145" s="4">
        <v>5.0110265940199503E-2</v>
      </c>
      <c r="P145" s="4">
        <v>1.7185770669474201E-2</v>
      </c>
      <c r="Q145" s="4">
        <v>3.3799374376664599</v>
      </c>
      <c r="R145" s="4">
        <v>1.15918023165603</v>
      </c>
    </row>
    <row r="146" spans="1:18" ht="15" hidden="1">
      <c r="A146" s="1">
        <v>202407</v>
      </c>
      <c r="B146" s="53" t="s">
        <v>363</v>
      </c>
      <c r="C146" s="33" t="s">
        <v>18</v>
      </c>
      <c r="D146" s="33" t="s">
        <v>37</v>
      </c>
      <c r="E146" s="53" t="s">
        <v>364</v>
      </c>
      <c r="F146" s="1">
        <v>0</v>
      </c>
      <c r="G146" s="50">
        <v>10</v>
      </c>
      <c r="H146" s="1">
        <v>0</v>
      </c>
      <c r="I146" s="1">
        <v>3</v>
      </c>
      <c r="J146" s="1">
        <v>0</v>
      </c>
      <c r="K146" s="1">
        <v>5</v>
      </c>
      <c r="L146" s="4">
        <v>18</v>
      </c>
      <c r="M146" s="5">
        <v>155479.88</v>
      </c>
      <c r="N146" s="5">
        <v>22856.1976883897</v>
      </c>
      <c r="O146" s="4">
        <v>0.102510015255382</v>
      </c>
      <c r="P146" s="4">
        <v>1.37901048633076E-2</v>
      </c>
      <c r="Q146" s="4">
        <v>1.8451802745968799</v>
      </c>
      <c r="R146" s="4">
        <v>0.248221887539537</v>
      </c>
    </row>
    <row r="147" spans="1:18" ht="15" hidden="1">
      <c r="A147" s="1">
        <v>202407</v>
      </c>
      <c r="B147" s="53" t="s">
        <v>365</v>
      </c>
      <c r="C147" s="33" t="s">
        <v>18</v>
      </c>
      <c r="D147" s="33" t="s">
        <v>37</v>
      </c>
      <c r="E147" s="53" t="s">
        <v>366</v>
      </c>
      <c r="F147" s="1">
        <v>40.049999999999997</v>
      </c>
      <c r="G147" s="50">
        <v>20</v>
      </c>
      <c r="H147" s="1">
        <v>5</v>
      </c>
      <c r="I147" s="1">
        <v>10</v>
      </c>
      <c r="J147" s="1">
        <v>7.5</v>
      </c>
      <c r="K147" s="1">
        <v>5</v>
      </c>
      <c r="L147" s="4">
        <v>87.55</v>
      </c>
      <c r="M147" s="5">
        <v>334895.69</v>
      </c>
      <c r="N147" s="5">
        <v>105822.631298117</v>
      </c>
      <c r="O147" s="4">
        <v>0.28749271372001001</v>
      </c>
      <c r="P147" s="4">
        <v>3.6973425496910697E-2</v>
      </c>
      <c r="Q147" s="4">
        <v>25.1699870861869</v>
      </c>
      <c r="R147" s="4">
        <v>3.2370234022545299</v>
      </c>
    </row>
    <row r="148" spans="1:18" ht="15" hidden="1">
      <c r="A148" s="1">
        <v>202407</v>
      </c>
      <c r="B148" s="53" t="s">
        <v>367</v>
      </c>
      <c r="C148" s="33" t="s">
        <v>18</v>
      </c>
      <c r="D148" s="33" t="s">
        <v>35</v>
      </c>
      <c r="E148" s="53" t="s">
        <v>368</v>
      </c>
      <c r="F148" s="1">
        <v>0</v>
      </c>
      <c r="G148" s="50">
        <v>20</v>
      </c>
      <c r="H148" s="1">
        <v>10</v>
      </c>
      <c r="I148" s="1">
        <v>6</v>
      </c>
      <c r="J148" s="1">
        <v>2.5</v>
      </c>
      <c r="K148" s="1">
        <v>5</v>
      </c>
      <c r="L148" s="4">
        <v>43.5</v>
      </c>
      <c r="M148" s="5">
        <v>215453.11</v>
      </c>
      <c r="N148" s="5">
        <v>53521.1284078428</v>
      </c>
      <c r="O148" s="4">
        <v>6.3579555126896295E-2</v>
      </c>
      <c r="P148" s="4">
        <v>2.1916224096158302E-2</v>
      </c>
      <c r="Q148" s="4">
        <v>2.76571064801999</v>
      </c>
      <c r="R148" s="4">
        <v>0.95335574818288604</v>
      </c>
    </row>
    <row r="149" spans="1:18" ht="15" hidden="1">
      <c r="A149" s="1">
        <v>202407</v>
      </c>
      <c r="B149" s="53" t="s">
        <v>75</v>
      </c>
      <c r="C149" s="33" t="s">
        <v>20</v>
      </c>
      <c r="D149" s="33" t="s">
        <v>25</v>
      </c>
      <c r="E149" s="53" t="s">
        <v>76</v>
      </c>
      <c r="F149" s="1">
        <v>44.1</v>
      </c>
      <c r="G149" s="50">
        <v>20</v>
      </c>
      <c r="H149" s="1">
        <v>7.5</v>
      </c>
      <c r="I149" s="1">
        <v>10</v>
      </c>
      <c r="J149" s="1">
        <v>2.5</v>
      </c>
      <c r="K149" s="1">
        <v>5</v>
      </c>
      <c r="L149" s="4">
        <v>89.1</v>
      </c>
      <c r="M149" s="5">
        <v>222181.31</v>
      </c>
      <c r="N149" s="5">
        <v>48404.385051116697</v>
      </c>
      <c r="O149" s="4">
        <v>0.11844133957846199</v>
      </c>
      <c r="P149" s="4">
        <v>3.44703150526861E-2</v>
      </c>
      <c r="Q149" s="4">
        <v>10.553123356441001</v>
      </c>
      <c r="R149" s="4">
        <v>3.0713050711943302</v>
      </c>
    </row>
    <row r="150" spans="1:18" ht="15" hidden="1">
      <c r="A150" s="1">
        <v>202407</v>
      </c>
      <c r="B150" s="53" t="s">
        <v>369</v>
      </c>
      <c r="C150" s="33" t="s">
        <v>17</v>
      </c>
      <c r="D150" s="33" t="s">
        <v>30</v>
      </c>
      <c r="E150" s="53" t="s">
        <v>370</v>
      </c>
      <c r="F150" s="1">
        <v>45</v>
      </c>
      <c r="G150" s="50">
        <v>20</v>
      </c>
      <c r="H150" s="1">
        <v>5</v>
      </c>
      <c r="I150" s="1">
        <v>7</v>
      </c>
      <c r="J150" s="1">
        <v>0</v>
      </c>
      <c r="K150" s="1">
        <v>5</v>
      </c>
      <c r="L150" s="4">
        <v>82</v>
      </c>
      <c r="M150" s="5">
        <v>196287.07</v>
      </c>
      <c r="N150" s="5">
        <v>60300.531796894502</v>
      </c>
      <c r="O150" s="4">
        <v>0.115540595292045</v>
      </c>
      <c r="P150" s="4">
        <v>2.0606773970197799E-2</v>
      </c>
      <c r="Q150" s="4">
        <v>9.4743288139476896</v>
      </c>
      <c r="R150" s="4">
        <v>1.6897554655562199</v>
      </c>
    </row>
    <row r="151" spans="1:18" ht="15" hidden="1">
      <c r="A151" s="1">
        <v>202407</v>
      </c>
      <c r="B151" s="53" t="s">
        <v>429</v>
      </c>
      <c r="C151" s="33" t="s">
        <v>18</v>
      </c>
      <c r="D151" s="33" t="s">
        <v>26</v>
      </c>
      <c r="E151" s="53" t="s">
        <v>371</v>
      </c>
      <c r="F151" s="1">
        <v>0</v>
      </c>
      <c r="G151" s="50">
        <v>10</v>
      </c>
      <c r="H151" s="1">
        <v>7.5</v>
      </c>
      <c r="I151" s="1">
        <v>10</v>
      </c>
      <c r="J151" s="1">
        <v>2.5</v>
      </c>
      <c r="K151" s="1">
        <v>5</v>
      </c>
      <c r="L151" s="4">
        <v>35</v>
      </c>
      <c r="M151" s="5">
        <v>144556.64000000001</v>
      </c>
      <c r="N151" s="5">
        <v>19523.582204945698</v>
      </c>
      <c r="O151" s="4">
        <v>5.1064478690530699E-2</v>
      </c>
      <c r="P151" s="4">
        <v>1.25994342712337E-2</v>
      </c>
      <c r="Q151" s="4">
        <v>1.78725675416857</v>
      </c>
      <c r="R151" s="4">
        <v>0.44098019949318001</v>
      </c>
    </row>
    <row r="152" spans="1:18" ht="15" hidden="1">
      <c r="A152" s="1">
        <v>202407</v>
      </c>
      <c r="B152" s="53" t="s">
        <v>372</v>
      </c>
      <c r="C152" s="33" t="s">
        <v>17</v>
      </c>
      <c r="D152" s="33" t="s">
        <v>31</v>
      </c>
      <c r="E152" s="53" t="s">
        <v>373</v>
      </c>
      <c r="F152" s="1">
        <v>41.85</v>
      </c>
      <c r="G152" s="50">
        <v>10</v>
      </c>
      <c r="H152" s="1">
        <v>0</v>
      </c>
      <c r="I152" s="1">
        <v>7</v>
      </c>
      <c r="J152" s="1">
        <v>0</v>
      </c>
      <c r="K152" s="1">
        <v>5</v>
      </c>
      <c r="L152" s="4">
        <v>63.85</v>
      </c>
      <c r="M152" s="5">
        <v>168412.96</v>
      </c>
      <c r="N152" s="5">
        <v>21511.613718176799</v>
      </c>
      <c r="O152" s="4">
        <v>4.4824742506385698E-2</v>
      </c>
      <c r="P152" s="4">
        <v>1.34455548965591E-2</v>
      </c>
      <c r="Q152" s="4">
        <v>2.8620598090327301</v>
      </c>
      <c r="R152" s="4">
        <v>0.85849868014529895</v>
      </c>
    </row>
    <row r="153" spans="1:18" ht="15" hidden="1">
      <c r="A153" s="1">
        <v>202407</v>
      </c>
      <c r="B153" s="53" t="s">
        <v>374</v>
      </c>
      <c r="C153" s="33" t="s">
        <v>18</v>
      </c>
      <c r="D153" s="33" t="s">
        <v>37</v>
      </c>
      <c r="E153" s="53" t="s">
        <v>375</v>
      </c>
      <c r="F153" s="1">
        <v>0</v>
      </c>
      <c r="G153" s="50">
        <v>10</v>
      </c>
      <c r="H153" s="1">
        <v>5</v>
      </c>
      <c r="I153" s="1">
        <v>10</v>
      </c>
      <c r="J153" s="1">
        <v>2.5</v>
      </c>
      <c r="K153" s="1">
        <v>5</v>
      </c>
      <c r="L153" s="4">
        <v>32.5</v>
      </c>
      <c r="M153" s="5">
        <v>164580.74</v>
      </c>
      <c r="N153" s="5">
        <v>20590.1233489513</v>
      </c>
      <c r="O153" s="4">
        <v>0.104263206083669</v>
      </c>
      <c r="P153" s="4">
        <v>1.41343013364642E-2</v>
      </c>
      <c r="Q153" s="4">
        <v>3.3885541977192402</v>
      </c>
      <c r="R153" s="4">
        <v>0.45936479343508702</v>
      </c>
    </row>
    <row r="154" spans="1:18" ht="15" hidden="1">
      <c r="A154" s="1">
        <v>202407</v>
      </c>
      <c r="B154" s="53" t="s">
        <v>430</v>
      </c>
      <c r="C154" s="33" t="s">
        <v>20</v>
      </c>
      <c r="D154" s="33" t="s">
        <v>38</v>
      </c>
      <c r="E154" s="53" t="s">
        <v>122</v>
      </c>
      <c r="F154" s="1">
        <v>45</v>
      </c>
      <c r="G154" s="50">
        <v>20</v>
      </c>
      <c r="H154" s="1">
        <v>7.5</v>
      </c>
      <c r="I154" s="1">
        <v>7</v>
      </c>
      <c r="J154" s="1">
        <v>0</v>
      </c>
      <c r="K154" s="1">
        <v>5</v>
      </c>
      <c r="L154" s="4">
        <v>84.5</v>
      </c>
      <c r="M154" s="5">
        <v>254130.86</v>
      </c>
      <c r="N154" s="5">
        <v>69678.4462768909</v>
      </c>
      <c r="O154" s="4">
        <v>0.15507839305214</v>
      </c>
      <c r="P154" s="4">
        <v>4.2784990139150901E-2</v>
      </c>
      <c r="Q154" s="4">
        <v>13.1041242129058</v>
      </c>
      <c r="R154" s="4">
        <v>3.6153316667582498</v>
      </c>
    </row>
    <row r="155" spans="1:18" ht="15" hidden="1">
      <c r="A155" s="1">
        <v>202407</v>
      </c>
      <c r="B155" s="53" t="s">
        <v>376</v>
      </c>
      <c r="C155" s="33" t="s">
        <v>20</v>
      </c>
      <c r="D155" s="33" t="s">
        <v>27</v>
      </c>
      <c r="E155" s="53" t="s">
        <v>377</v>
      </c>
      <c r="F155" s="1">
        <v>45</v>
      </c>
      <c r="G155" s="50">
        <v>20</v>
      </c>
      <c r="H155" s="1">
        <v>5</v>
      </c>
      <c r="I155" s="1">
        <v>4</v>
      </c>
      <c r="J155" s="1">
        <v>2.5</v>
      </c>
      <c r="K155" s="1">
        <v>5</v>
      </c>
      <c r="L155" s="4">
        <v>81.5</v>
      </c>
      <c r="M155" s="5">
        <v>202926.33</v>
      </c>
      <c r="N155" s="5">
        <v>41230.686901550798</v>
      </c>
      <c r="O155" s="4">
        <v>7.1957669946506903E-2</v>
      </c>
      <c r="P155" s="4">
        <v>3.0784191804597301E-2</v>
      </c>
      <c r="Q155" s="4">
        <v>5.8645501006403098</v>
      </c>
      <c r="R155" s="4">
        <v>2.50891163207468</v>
      </c>
    </row>
    <row r="156" spans="1:18" ht="15" hidden="1">
      <c r="A156" s="1">
        <v>202407</v>
      </c>
      <c r="B156" s="53" t="s">
        <v>378</v>
      </c>
      <c r="C156" s="33" t="s">
        <v>17</v>
      </c>
      <c r="D156" s="33" t="s">
        <v>31</v>
      </c>
      <c r="E156" s="53" t="s">
        <v>379</v>
      </c>
      <c r="F156" s="1">
        <v>0</v>
      </c>
      <c r="G156" s="50">
        <v>0</v>
      </c>
      <c r="H156" s="1">
        <v>0</v>
      </c>
      <c r="I156" s="1">
        <v>7</v>
      </c>
      <c r="J156" s="1">
        <v>2.5</v>
      </c>
      <c r="K156" s="1">
        <v>5</v>
      </c>
      <c r="L156" s="4">
        <v>14.5</v>
      </c>
      <c r="M156" s="5">
        <v>91528.3</v>
      </c>
      <c r="N156" s="5">
        <v>0</v>
      </c>
      <c r="O156" s="4">
        <v>1.8471983267879799E-2</v>
      </c>
      <c r="P156" s="4">
        <v>5.6693073500240204E-3</v>
      </c>
      <c r="Q156" s="4">
        <v>0.26784375738425698</v>
      </c>
      <c r="R156" s="4">
        <v>8.2204956575348306E-2</v>
      </c>
    </row>
    <row r="157" spans="1:18" ht="15" hidden="1">
      <c r="A157" s="1">
        <v>202407</v>
      </c>
      <c r="B157" s="53" t="s">
        <v>380</v>
      </c>
      <c r="C157" s="33" t="s">
        <v>17</v>
      </c>
      <c r="D157" s="33" t="s">
        <v>31</v>
      </c>
      <c r="E157" s="53" t="s">
        <v>381</v>
      </c>
      <c r="F157" s="1">
        <v>45</v>
      </c>
      <c r="G157" s="50">
        <v>20</v>
      </c>
      <c r="H157" s="1">
        <v>7.5</v>
      </c>
      <c r="I157" s="1">
        <v>7</v>
      </c>
      <c r="J157" s="1">
        <v>0</v>
      </c>
      <c r="K157" s="1">
        <v>5</v>
      </c>
      <c r="L157" s="4">
        <v>84.5</v>
      </c>
      <c r="M157" s="5">
        <v>170810.82</v>
      </c>
      <c r="N157" s="5">
        <v>40129.807500395902</v>
      </c>
      <c r="O157" s="4">
        <v>5.4687274234143803E-2</v>
      </c>
      <c r="P157" s="4">
        <v>1.62026592095941E-2</v>
      </c>
      <c r="Q157" s="4">
        <v>4.6210746727851504</v>
      </c>
      <c r="R157" s="4">
        <v>1.3691247032106999</v>
      </c>
    </row>
    <row r="158" spans="1:18" ht="15" hidden="1">
      <c r="A158" s="1">
        <v>202407</v>
      </c>
      <c r="B158" s="53" t="s">
        <v>382</v>
      </c>
      <c r="C158" s="33" t="s">
        <v>17</v>
      </c>
      <c r="D158" s="33" t="s">
        <v>36</v>
      </c>
      <c r="E158" s="53" t="s">
        <v>383</v>
      </c>
      <c r="F158" s="1">
        <v>45</v>
      </c>
      <c r="G158" s="50">
        <v>20</v>
      </c>
      <c r="H158" s="1">
        <v>2.5</v>
      </c>
      <c r="I158" s="1">
        <v>3</v>
      </c>
      <c r="J158" s="1">
        <v>0</v>
      </c>
      <c r="K158" s="1">
        <v>5</v>
      </c>
      <c r="L158" s="4">
        <v>75.5</v>
      </c>
      <c r="M158" s="5">
        <v>191954.77</v>
      </c>
      <c r="N158" s="5">
        <v>50545.319103018599</v>
      </c>
      <c r="O158" s="4">
        <v>0.118033309055421</v>
      </c>
      <c r="P158" s="4">
        <v>1.8971634438863801E-2</v>
      </c>
      <c r="Q158" s="4">
        <v>8.91151483368429</v>
      </c>
      <c r="R158" s="4">
        <v>1.43235840013422</v>
      </c>
    </row>
    <row r="159" spans="1:18" ht="15" hidden="1">
      <c r="A159" s="1">
        <v>202407</v>
      </c>
      <c r="B159" s="53" t="s">
        <v>384</v>
      </c>
      <c r="C159" s="33" t="s">
        <v>16</v>
      </c>
      <c r="D159" s="33" t="s">
        <v>28</v>
      </c>
      <c r="E159" s="53" t="s">
        <v>385</v>
      </c>
      <c r="F159" s="1">
        <v>42.3</v>
      </c>
      <c r="G159" s="50">
        <v>15</v>
      </c>
      <c r="H159" s="1">
        <v>5</v>
      </c>
      <c r="I159" s="1">
        <v>10</v>
      </c>
      <c r="J159" s="1">
        <v>0</v>
      </c>
      <c r="K159" s="1">
        <v>5</v>
      </c>
      <c r="L159" s="4">
        <v>77.3</v>
      </c>
      <c r="M159" s="5">
        <v>164260.04</v>
      </c>
      <c r="N159" s="5">
        <v>28149.125107393898</v>
      </c>
      <c r="O159" s="4">
        <v>0.176176497992694</v>
      </c>
      <c r="P159" s="4">
        <v>1.4380041799322601E-2</v>
      </c>
      <c r="Q159" s="4">
        <v>13.618443294835201</v>
      </c>
      <c r="R159" s="4">
        <v>1.1115772310876399</v>
      </c>
    </row>
    <row r="160" spans="1:18" ht="15" hidden="1">
      <c r="A160" s="1">
        <v>202407</v>
      </c>
      <c r="B160" s="53" t="s">
        <v>386</v>
      </c>
      <c r="C160" s="33" t="s">
        <v>20</v>
      </c>
      <c r="D160" s="33" t="s">
        <v>27</v>
      </c>
      <c r="E160" s="53" t="s">
        <v>387</v>
      </c>
      <c r="F160" s="1">
        <v>45</v>
      </c>
      <c r="G160" s="50">
        <v>20</v>
      </c>
      <c r="H160" s="1">
        <v>7.5</v>
      </c>
      <c r="I160" s="1">
        <v>7</v>
      </c>
      <c r="J160" s="1">
        <v>0</v>
      </c>
      <c r="K160" s="1">
        <v>5</v>
      </c>
      <c r="L160" s="4">
        <v>84.5</v>
      </c>
      <c r="M160" s="5">
        <v>301794.65999999997</v>
      </c>
      <c r="N160" s="5">
        <v>84422.506739662902</v>
      </c>
      <c r="O160" s="4">
        <v>0.118551947763123</v>
      </c>
      <c r="P160" s="4">
        <v>5.12026247480745E-2</v>
      </c>
      <c r="Q160" s="4">
        <v>10.0176395859839</v>
      </c>
      <c r="R160" s="4">
        <v>4.3266217912123004</v>
      </c>
    </row>
    <row r="161" spans="1:18" ht="15" hidden="1">
      <c r="A161" s="1">
        <v>202407</v>
      </c>
      <c r="B161" s="53" t="s">
        <v>388</v>
      </c>
      <c r="C161" s="33" t="s">
        <v>18</v>
      </c>
      <c r="D161" s="33" t="s">
        <v>29</v>
      </c>
      <c r="E161" s="53" t="s">
        <v>389</v>
      </c>
      <c r="F161" s="1">
        <v>45</v>
      </c>
      <c r="G161" s="50">
        <v>20</v>
      </c>
      <c r="H161" s="1">
        <v>0</v>
      </c>
      <c r="I161" s="1">
        <v>10</v>
      </c>
      <c r="J161" s="1">
        <v>2.5</v>
      </c>
      <c r="K161" s="1">
        <v>5</v>
      </c>
      <c r="L161" s="4">
        <v>82.5</v>
      </c>
      <c r="M161" s="5">
        <v>248298.86</v>
      </c>
      <c r="N161" s="5">
        <v>54268.079903031503</v>
      </c>
      <c r="O161" s="4">
        <v>8.8298101369010298E-2</v>
      </c>
      <c r="P161" s="4">
        <v>2.4305092405129899E-2</v>
      </c>
      <c r="Q161" s="4">
        <v>7.2845933629433501</v>
      </c>
      <c r="R161" s="4">
        <v>2.0051701234232202</v>
      </c>
    </row>
    <row r="162" spans="1:18" ht="15" hidden="1">
      <c r="A162" s="1">
        <v>202407</v>
      </c>
      <c r="B162" s="53" t="s">
        <v>431</v>
      </c>
      <c r="C162" s="33" t="s">
        <v>16</v>
      </c>
      <c r="D162" s="33" t="s">
        <v>22</v>
      </c>
      <c r="E162" s="53" t="s">
        <v>432</v>
      </c>
      <c r="F162" s="1">
        <v>45</v>
      </c>
      <c r="G162" s="50">
        <v>20</v>
      </c>
      <c r="H162" s="1">
        <v>5</v>
      </c>
      <c r="I162" s="1">
        <v>7</v>
      </c>
      <c r="J162" s="1">
        <v>2.5</v>
      </c>
      <c r="K162" s="1">
        <v>5</v>
      </c>
      <c r="L162" s="4">
        <v>84.5</v>
      </c>
      <c r="M162" s="5">
        <v>233927.99</v>
      </c>
      <c r="N162" s="5">
        <v>80262.039983782495</v>
      </c>
      <c r="O162" s="4">
        <v>0.17891979599498301</v>
      </c>
      <c r="P162" s="4">
        <v>2.49402171697049E-2</v>
      </c>
      <c r="Q162" s="4">
        <v>15.1187227615761</v>
      </c>
      <c r="R162" s="4">
        <v>2.1074483508400599</v>
      </c>
    </row>
    <row r="163" spans="1:18" ht="15" hidden="1">
      <c r="A163" s="1">
        <v>202407</v>
      </c>
      <c r="B163" s="53" t="s">
        <v>433</v>
      </c>
      <c r="C163" s="33" t="s">
        <v>17</v>
      </c>
      <c r="D163" s="33" t="s">
        <v>30</v>
      </c>
      <c r="E163" s="53" t="s">
        <v>404</v>
      </c>
      <c r="F163" s="1">
        <v>45</v>
      </c>
      <c r="G163" s="50">
        <v>20</v>
      </c>
      <c r="H163" s="1">
        <v>0</v>
      </c>
      <c r="I163" s="1">
        <v>10</v>
      </c>
      <c r="J163" s="1">
        <v>2.5</v>
      </c>
      <c r="K163" s="1">
        <v>5</v>
      </c>
      <c r="L163" s="4">
        <v>82.5</v>
      </c>
      <c r="M163" s="5">
        <v>354508.4</v>
      </c>
      <c r="N163" s="5">
        <v>106500.306365429</v>
      </c>
      <c r="O163" s="4">
        <v>0.207125418871273</v>
      </c>
      <c r="P163" s="4">
        <v>3.6880092110643102E-2</v>
      </c>
      <c r="Q163" s="4">
        <v>17.087847056880001</v>
      </c>
      <c r="R163" s="4">
        <v>3.0426075991280599</v>
      </c>
    </row>
    <row r="164" spans="1:18" ht="15" hidden="1">
      <c r="A164" s="1">
        <v>202407</v>
      </c>
      <c r="B164" s="53" t="s">
        <v>434</v>
      </c>
      <c r="C164" s="33" t="s">
        <v>18</v>
      </c>
      <c r="D164" s="33" t="s">
        <v>26</v>
      </c>
      <c r="E164" s="53" t="s">
        <v>402</v>
      </c>
      <c r="F164" s="1">
        <v>0</v>
      </c>
      <c r="G164" s="50">
        <v>15</v>
      </c>
      <c r="H164" s="1">
        <v>5</v>
      </c>
      <c r="I164" s="1">
        <v>10</v>
      </c>
      <c r="J164" s="1">
        <v>2.5</v>
      </c>
      <c r="K164" s="1">
        <v>5</v>
      </c>
      <c r="L164" s="4">
        <v>37.5</v>
      </c>
      <c r="M164" s="5">
        <v>151377.64000000001</v>
      </c>
      <c r="N164" s="5">
        <v>24596.780553155699</v>
      </c>
      <c r="O164" s="4">
        <v>5.5658644377701301E-2</v>
      </c>
      <c r="P164" s="4">
        <v>1.37273446832535E-2</v>
      </c>
      <c r="Q164" s="4">
        <v>2.0871991641637999</v>
      </c>
      <c r="R164" s="4">
        <v>0.51477542562200596</v>
      </c>
    </row>
    <row r="165" spans="1:18" ht="15" hidden="1">
      <c r="A165" s="1">
        <v>202407</v>
      </c>
      <c r="B165" s="53" t="s">
        <v>435</v>
      </c>
      <c r="C165" s="33" t="s">
        <v>18</v>
      </c>
      <c r="D165" s="33" t="s">
        <v>26</v>
      </c>
      <c r="E165" s="53" t="s">
        <v>403</v>
      </c>
      <c r="F165" s="1">
        <v>36.450000000000003</v>
      </c>
      <c r="G165" s="50">
        <v>20</v>
      </c>
      <c r="H165" s="1">
        <v>5</v>
      </c>
      <c r="I165" s="1">
        <v>10</v>
      </c>
      <c r="J165" s="1">
        <v>2.5</v>
      </c>
      <c r="K165" s="1">
        <v>5</v>
      </c>
      <c r="L165" s="4">
        <v>78.95</v>
      </c>
      <c r="M165" s="5">
        <v>146898.17000000001</v>
      </c>
      <c r="N165" s="5">
        <v>29991.110712778798</v>
      </c>
      <c r="O165" s="4">
        <v>5.7232960474108398E-2</v>
      </c>
      <c r="P165" s="4">
        <v>1.41076430725332E-2</v>
      </c>
      <c r="Q165" s="4">
        <v>4.5185422294308601</v>
      </c>
      <c r="R165" s="4">
        <v>1.1137984205764999</v>
      </c>
    </row>
    <row r="166" spans="1:18" ht="15" hidden="1">
      <c r="A166" s="1">
        <v>202407</v>
      </c>
      <c r="B166" s="53" t="s">
        <v>390</v>
      </c>
      <c r="C166" s="33" t="s">
        <v>16</v>
      </c>
      <c r="D166" s="33" t="s">
        <v>34</v>
      </c>
      <c r="E166" s="53" t="s">
        <v>391</v>
      </c>
      <c r="F166" s="1">
        <v>45</v>
      </c>
      <c r="G166" s="50">
        <v>20</v>
      </c>
      <c r="H166" s="1">
        <v>7.5</v>
      </c>
      <c r="I166" s="1">
        <v>10</v>
      </c>
      <c r="J166" s="1">
        <v>2.5</v>
      </c>
      <c r="K166" s="1">
        <v>5</v>
      </c>
      <c r="L166" s="4">
        <v>90</v>
      </c>
      <c r="M166" s="5">
        <v>194045.7</v>
      </c>
      <c r="N166" s="5">
        <v>43044.768946259399</v>
      </c>
      <c r="O166" s="4">
        <v>7.5793430812376703E-2</v>
      </c>
      <c r="P166" s="4">
        <v>1.80748881240087E-2</v>
      </c>
      <c r="Q166" s="4">
        <v>6.8214087731138999</v>
      </c>
      <c r="R166" s="4">
        <v>1.62673993116078</v>
      </c>
    </row>
    <row r="167" spans="1:18" ht="15" hidden="1">
      <c r="A167" s="1">
        <v>202407</v>
      </c>
      <c r="B167" s="53" t="s">
        <v>392</v>
      </c>
      <c r="C167" s="33" t="s">
        <v>18</v>
      </c>
      <c r="D167" s="33" t="s">
        <v>29</v>
      </c>
      <c r="E167" s="53" t="s">
        <v>393</v>
      </c>
      <c r="F167" s="1">
        <v>41.4</v>
      </c>
      <c r="G167" s="50">
        <v>10</v>
      </c>
      <c r="H167" s="1">
        <v>2.5</v>
      </c>
      <c r="I167" s="1">
        <v>10</v>
      </c>
      <c r="J167" s="1">
        <v>2.5</v>
      </c>
      <c r="K167" s="1">
        <v>5</v>
      </c>
      <c r="L167" s="4">
        <v>71.400000000000006</v>
      </c>
      <c r="M167" s="5">
        <v>127471.65</v>
      </c>
      <c r="N167" s="5">
        <v>18920.408075993801</v>
      </c>
      <c r="O167" s="4">
        <v>4.1323878648205803E-2</v>
      </c>
      <c r="P167" s="4">
        <v>1.13292698795848E-2</v>
      </c>
      <c r="Q167" s="4">
        <v>2.9505249354818899</v>
      </c>
      <c r="R167" s="4">
        <v>0.80890986940235499</v>
      </c>
    </row>
    <row r="168" spans="1:18" ht="15" hidden="1">
      <c r="A168" s="1">
        <v>202407</v>
      </c>
      <c r="B168" s="53" t="s">
        <v>394</v>
      </c>
      <c r="C168" s="33" t="s">
        <v>18</v>
      </c>
      <c r="D168" s="33" t="s">
        <v>29</v>
      </c>
      <c r="E168" s="53" t="s">
        <v>395</v>
      </c>
      <c r="F168" s="1">
        <v>0</v>
      </c>
      <c r="G168" s="50">
        <v>20</v>
      </c>
      <c r="H168" s="1">
        <v>10</v>
      </c>
      <c r="I168" s="1">
        <v>10</v>
      </c>
      <c r="J168" s="1">
        <v>2.5</v>
      </c>
      <c r="K168" s="1">
        <v>5</v>
      </c>
      <c r="L168" s="4">
        <v>47.5</v>
      </c>
      <c r="M168" s="5">
        <v>126308.61</v>
      </c>
      <c r="N168" s="5">
        <v>26874.760330948498</v>
      </c>
      <c r="O168" s="4">
        <v>4.4589178476881E-2</v>
      </c>
      <c r="P168" s="4">
        <v>1.2269965714829301E-2</v>
      </c>
      <c r="Q168" s="4">
        <v>2.1179859776518501</v>
      </c>
      <c r="R168" s="4">
        <v>0.582823371454392</v>
      </c>
    </row>
    <row r="169" spans="1:18" ht="15" hidden="1">
      <c r="A169" s="1">
        <v>202407</v>
      </c>
      <c r="B169" s="53" t="s">
        <v>396</v>
      </c>
      <c r="C169" s="33" t="s">
        <v>18</v>
      </c>
      <c r="D169" s="33" t="s">
        <v>35</v>
      </c>
      <c r="E169" s="53" t="s">
        <v>397</v>
      </c>
      <c r="F169" s="1">
        <v>45</v>
      </c>
      <c r="G169" s="50">
        <v>20</v>
      </c>
      <c r="H169" s="1">
        <v>7.5</v>
      </c>
      <c r="I169" s="1">
        <v>0</v>
      </c>
      <c r="J169" s="1">
        <v>0</v>
      </c>
      <c r="K169" s="1">
        <v>5</v>
      </c>
      <c r="L169" s="4">
        <v>77.5</v>
      </c>
      <c r="M169" s="5">
        <v>204660.35</v>
      </c>
      <c r="N169" s="5">
        <v>61193.005043987403</v>
      </c>
      <c r="O169" s="4">
        <v>6.4087283463864303E-2</v>
      </c>
      <c r="P169" s="4">
        <v>2.21483955506394E-2</v>
      </c>
      <c r="Q169" s="4">
        <v>4.9667644684494796</v>
      </c>
      <c r="R169" s="4">
        <v>1.7165006551745501</v>
      </c>
    </row>
  </sheetData>
  <autoFilter ref="A1:R169" xr:uid="{00000000-0009-0000-0000-00000B000000}">
    <filterColumn colId="4">
      <filters>
        <filter val="天津恒隆广场店"/>
      </filters>
    </filterColumn>
  </autoFilter>
  <phoneticPr fontId="18" type="noConversion"/>
  <conditionalFormatting sqref="E1:E17 E19:E150 E170:E1048576">
    <cfRule type="duplicateValues" dxfId="222" priority="41"/>
  </conditionalFormatting>
  <conditionalFormatting sqref="E1:E160 E170:E1048576">
    <cfRule type="duplicateValues" dxfId="221" priority="28"/>
    <cfRule type="duplicateValues" dxfId="220" priority="29"/>
  </conditionalFormatting>
  <conditionalFormatting sqref="E18">
    <cfRule type="duplicateValues" dxfId="219" priority="30"/>
  </conditionalFormatting>
  <conditionalFormatting sqref="E151">
    <cfRule type="duplicateValues" dxfId="218" priority="40"/>
  </conditionalFormatting>
  <conditionalFormatting sqref="E152">
    <cfRule type="duplicateValues" dxfId="217" priority="39"/>
  </conditionalFormatting>
  <conditionalFormatting sqref="E153">
    <cfRule type="duplicateValues" dxfId="216" priority="38"/>
  </conditionalFormatting>
  <conditionalFormatting sqref="E154">
    <cfRule type="duplicateValues" dxfId="215" priority="37"/>
  </conditionalFormatting>
  <conditionalFormatting sqref="E155">
    <cfRule type="duplicateValues" dxfId="214" priority="36"/>
  </conditionalFormatting>
  <conditionalFormatting sqref="E156">
    <cfRule type="duplicateValues" dxfId="213" priority="35"/>
  </conditionalFormatting>
  <conditionalFormatting sqref="E157">
    <cfRule type="duplicateValues" dxfId="212" priority="34"/>
  </conditionalFormatting>
  <conditionalFormatting sqref="E158">
    <cfRule type="duplicateValues" dxfId="211" priority="33"/>
  </conditionalFormatting>
  <conditionalFormatting sqref="E159">
    <cfRule type="duplicateValues" dxfId="210" priority="32"/>
  </conditionalFormatting>
  <conditionalFormatting sqref="E160">
    <cfRule type="duplicateValues" dxfId="209" priority="31"/>
  </conditionalFormatting>
  <conditionalFormatting sqref="E161">
    <cfRule type="duplicateValues" dxfId="208" priority="25"/>
    <cfRule type="duplicateValues" dxfId="207" priority="26"/>
    <cfRule type="duplicateValues" dxfId="206" priority="27"/>
  </conditionalFormatting>
  <conditionalFormatting sqref="E162">
    <cfRule type="duplicateValues" dxfId="205" priority="14"/>
    <cfRule type="duplicateValues" dxfId="204" priority="19"/>
    <cfRule type="duplicateValues" dxfId="203" priority="24"/>
  </conditionalFormatting>
  <conditionalFormatting sqref="E163">
    <cfRule type="duplicateValues" dxfId="202" priority="13"/>
    <cfRule type="duplicateValues" dxfId="201" priority="18"/>
    <cfRule type="duplicateValues" dxfId="200" priority="23"/>
  </conditionalFormatting>
  <conditionalFormatting sqref="E164">
    <cfRule type="duplicateValues" dxfId="199" priority="12"/>
    <cfRule type="duplicateValues" dxfId="198" priority="17"/>
    <cfRule type="duplicateValues" dxfId="197" priority="22"/>
  </conditionalFormatting>
  <conditionalFormatting sqref="E165">
    <cfRule type="duplicateValues" dxfId="196" priority="11"/>
    <cfRule type="duplicateValues" dxfId="195" priority="16"/>
    <cfRule type="duplicateValues" dxfId="194" priority="21"/>
  </conditionalFormatting>
  <conditionalFormatting sqref="E166">
    <cfRule type="duplicateValues" dxfId="193" priority="10"/>
    <cfRule type="duplicateValues" dxfId="192" priority="15"/>
    <cfRule type="duplicateValues" dxfId="191" priority="20"/>
  </conditionalFormatting>
  <conditionalFormatting sqref="E167">
    <cfRule type="duplicateValues" dxfId="190" priority="5"/>
    <cfRule type="duplicateValues" dxfId="189" priority="7"/>
    <cfRule type="duplicateValues" dxfId="188" priority="9"/>
  </conditionalFormatting>
  <conditionalFormatting sqref="E168">
    <cfRule type="duplicateValues" dxfId="187" priority="4"/>
    <cfRule type="duplicateValues" dxfId="186" priority="6"/>
    <cfRule type="duplicateValues" dxfId="185" priority="8"/>
  </conditionalFormatting>
  <conditionalFormatting sqref="E169">
    <cfRule type="duplicateValues" dxfId="184" priority="1"/>
    <cfRule type="duplicateValues" dxfId="183" priority="2"/>
    <cfRule type="duplicateValues" dxfId="182" priority="3"/>
  </conditionalFormatting>
  <conditionalFormatting sqref="F1:I1">
    <cfRule type="cellIs" dxfId="181" priority="44" operator="equal">
      <formula>0</formula>
    </cfRule>
  </conditionalFormatting>
  <conditionalFormatting sqref="L1">
    <cfRule type="cellIs" dxfId="180" priority="43" operator="equal">
      <formula>0</formula>
    </cfRule>
  </conditionalFormatting>
  <conditionalFormatting sqref="L1:L65533">
    <cfRule type="cellIs" dxfId="179" priority="42" operator="greaterThan">
      <formula>60</formula>
    </cfRule>
  </conditionalFormatting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1:R169"/>
  <sheetViews>
    <sheetView zoomScale="70" zoomScaleNormal="70" workbookViewId="0">
      <selection activeCell="L188" sqref="L188"/>
    </sheetView>
  </sheetViews>
  <sheetFormatPr defaultColWidth="8.6640625" defaultRowHeight="15"/>
  <cols>
    <col min="1" max="1" width="9.33203125" style="1"/>
    <col min="2" max="4" width="11.6640625" style="1" customWidth="1"/>
    <col min="5" max="5" width="19.6640625" style="39" customWidth="1"/>
    <col min="6" max="6" width="11.88671875" style="1" customWidth="1"/>
    <col min="7" max="7" width="12.88671875" style="1" customWidth="1"/>
    <col min="8" max="8" width="15" style="1" customWidth="1"/>
    <col min="9" max="9" width="13.109375" style="1" customWidth="1"/>
    <col min="10" max="10" width="12.6640625" style="3" customWidth="1"/>
    <col min="11" max="11" width="10.77734375" style="1" customWidth="1"/>
    <col min="12" max="12" width="8.77734375" style="4"/>
    <col min="13" max="13" width="17.21875" style="5"/>
    <col min="14" max="14" width="16.33203125" style="5"/>
    <col min="15" max="17" width="16.21875" style="4" customWidth="1"/>
    <col min="18" max="18" width="12.77734375" style="4"/>
    <col min="19" max="16384" width="8.6640625" style="1"/>
  </cols>
  <sheetData>
    <row r="1" spans="1:18" ht="30">
      <c r="A1" s="6" t="s">
        <v>414</v>
      </c>
      <c r="B1" s="6" t="s">
        <v>39</v>
      </c>
      <c r="C1" s="6" t="s">
        <v>15</v>
      </c>
      <c r="D1" s="6" t="s">
        <v>21</v>
      </c>
      <c r="E1" s="6" t="s">
        <v>40</v>
      </c>
      <c r="F1" s="10" t="s">
        <v>415</v>
      </c>
      <c r="G1" s="10" t="s">
        <v>416</v>
      </c>
      <c r="H1" s="10" t="s">
        <v>417</v>
      </c>
      <c r="I1" s="10" t="s">
        <v>418</v>
      </c>
      <c r="J1" s="10" t="s">
        <v>419</v>
      </c>
      <c r="K1" s="10" t="s">
        <v>420</v>
      </c>
      <c r="L1" s="20" t="s">
        <v>421</v>
      </c>
      <c r="M1" s="21" t="s">
        <v>422</v>
      </c>
      <c r="N1" s="21" t="s">
        <v>423</v>
      </c>
      <c r="O1" s="22" t="s">
        <v>424</v>
      </c>
      <c r="P1" s="22" t="s">
        <v>425</v>
      </c>
      <c r="Q1" s="22" t="s">
        <v>426</v>
      </c>
      <c r="R1" s="22" t="s">
        <v>427</v>
      </c>
    </row>
    <row r="2" spans="1:18" hidden="1">
      <c r="A2" s="1">
        <v>202408</v>
      </c>
      <c r="B2" s="33" t="s">
        <v>42</v>
      </c>
      <c r="C2" s="33" t="s">
        <v>16</v>
      </c>
      <c r="D2" s="33" t="s">
        <v>34</v>
      </c>
      <c r="E2" s="33" t="s">
        <v>43</v>
      </c>
      <c r="F2" s="1">
        <v>45</v>
      </c>
      <c r="G2" s="1">
        <v>15</v>
      </c>
      <c r="H2" s="1">
        <v>7.5</v>
      </c>
      <c r="I2" s="1">
        <v>3</v>
      </c>
      <c r="J2" s="1">
        <v>0</v>
      </c>
      <c r="K2" s="1">
        <v>5</v>
      </c>
      <c r="L2" s="4">
        <v>75.5</v>
      </c>
      <c r="M2" s="5">
        <v>191449.34</v>
      </c>
      <c r="N2" s="5">
        <v>33572.868365536102</v>
      </c>
      <c r="O2" s="4">
        <v>6.4707435714109501E-2</v>
      </c>
      <c r="P2" s="4">
        <v>1.6094287446719101E-2</v>
      </c>
      <c r="Q2" s="4">
        <v>4.8854113964152699</v>
      </c>
      <c r="R2" s="4">
        <v>1.21511870222729</v>
      </c>
    </row>
    <row r="3" spans="1:18" hidden="1">
      <c r="A3" s="1">
        <v>202408</v>
      </c>
      <c r="B3" s="33" t="s">
        <v>44</v>
      </c>
      <c r="C3" s="33" t="s">
        <v>16</v>
      </c>
      <c r="D3" s="33" t="s">
        <v>34</v>
      </c>
      <c r="E3" s="33" t="s">
        <v>45</v>
      </c>
      <c r="F3" s="1">
        <v>45</v>
      </c>
      <c r="G3" s="1">
        <v>20</v>
      </c>
      <c r="H3" s="1">
        <v>10</v>
      </c>
      <c r="I3" s="1">
        <v>7</v>
      </c>
      <c r="J3" s="1">
        <v>2.5</v>
      </c>
      <c r="K3" s="1">
        <v>5</v>
      </c>
      <c r="L3" s="4">
        <v>89.5</v>
      </c>
      <c r="M3" s="5">
        <v>231035.96</v>
      </c>
      <c r="N3" s="5">
        <v>77875.703877204796</v>
      </c>
      <c r="O3" s="4">
        <v>9.2706395271921996E-2</v>
      </c>
      <c r="P3" s="4">
        <v>2.3425736863530101E-2</v>
      </c>
      <c r="Q3" s="4">
        <v>8.2972223768370199</v>
      </c>
      <c r="R3" s="4">
        <v>2.09660344928594</v>
      </c>
    </row>
    <row r="4" spans="1:18" hidden="1">
      <c r="A4" s="1">
        <v>202408</v>
      </c>
      <c r="B4" s="42" t="s">
        <v>46</v>
      </c>
      <c r="C4" s="43" t="s">
        <v>16</v>
      </c>
      <c r="D4" s="43" t="s">
        <v>34</v>
      </c>
      <c r="E4" s="44" t="s">
        <v>47</v>
      </c>
      <c r="F4" s="45">
        <v>37.35</v>
      </c>
      <c r="G4" s="1">
        <v>2.5</v>
      </c>
      <c r="H4" s="45">
        <v>5</v>
      </c>
      <c r="I4" s="45">
        <v>10</v>
      </c>
      <c r="J4" s="45">
        <v>2.5</v>
      </c>
      <c r="K4" s="45">
        <v>5</v>
      </c>
      <c r="L4" s="46">
        <v>62.35</v>
      </c>
      <c r="M4" s="5">
        <v>71457.78</v>
      </c>
      <c r="N4" s="5">
        <v>3496.6032429407801</v>
      </c>
      <c r="O4" s="47">
        <v>2.0616706084487599E-2</v>
      </c>
      <c r="P4" s="47">
        <v>5.0390166506934604E-3</v>
      </c>
      <c r="Q4" s="47">
        <v>1.2854516243678</v>
      </c>
      <c r="R4" s="47">
        <v>0.31418268817073702</v>
      </c>
    </row>
    <row r="5" spans="1:18" hidden="1">
      <c r="A5" s="1">
        <v>202408</v>
      </c>
      <c r="B5" s="33" t="s">
        <v>48</v>
      </c>
      <c r="C5" s="33" t="s">
        <v>17</v>
      </c>
      <c r="D5" s="33" t="s">
        <v>36</v>
      </c>
      <c r="E5" s="33" t="s">
        <v>49</v>
      </c>
      <c r="F5" s="1">
        <v>45</v>
      </c>
      <c r="G5" s="1">
        <v>20</v>
      </c>
      <c r="H5" s="1">
        <v>7.5</v>
      </c>
      <c r="I5" s="1">
        <v>10</v>
      </c>
      <c r="J5" s="1">
        <v>2.5</v>
      </c>
      <c r="K5" s="1">
        <v>5</v>
      </c>
      <c r="L5" s="4">
        <v>90</v>
      </c>
      <c r="M5" s="5">
        <v>278783.83</v>
      </c>
      <c r="N5" s="5">
        <v>63699.766962766596</v>
      </c>
      <c r="O5" s="4">
        <v>0.15248672036923799</v>
      </c>
      <c r="P5" s="4">
        <v>2.5469993013907101E-2</v>
      </c>
      <c r="Q5" s="4">
        <v>13.7238048332314</v>
      </c>
      <c r="R5" s="4">
        <v>2.29229937125164</v>
      </c>
    </row>
    <row r="6" spans="1:18" hidden="1">
      <c r="A6" s="1">
        <v>202408</v>
      </c>
      <c r="B6" s="33" t="s">
        <v>50</v>
      </c>
      <c r="C6" s="33" t="s">
        <v>16</v>
      </c>
      <c r="D6" s="33" t="s">
        <v>22</v>
      </c>
      <c r="E6" s="33" t="s">
        <v>51</v>
      </c>
      <c r="F6" s="1">
        <v>45</v>
      </c>
      <c r="G6" s="1">
        <v>20</v>
      </c>
      <c r="H6" s="1">
        <v>10</v>
      </c>
      <c r="I6" s="1">
        <v>10</v>
      </c>
      <c r="J6" s="1">
        <v>2.5</v>
      </c>
      <c r="K6" s="1">
        <v>5</v>
      </c>
      <c r="L6" s="4">
        <v>92.5</v>
      </c>
      <c r="M6" s="5">
        <v>208066.15</v>
      </c>
      <c r="N6" s="5">
        <v>58579.395796276898</v>
      </c>
      <c r="O6" s="4">
        <v>0.14088940476995501</v>
      </c>
      <c r="P6" s="4">
        <v>1.9858622677386001E-2</v>
      </c>
      <c r="Q6" s="4">
        <v>13.0322699412208</v>
      </c>
      <c r="R6" s="4">
        <v>1.83692259765821</v>
      </c>
    </row>
    <row r="7" spans="1:18" hidden="1">
      <c r="A7" s="1">
        <v>202408</v>
      </c>
      <c r="B7" s="33" t="s">
        <v>55</v>
      </c>
      <c r="C7" s="33" t="s">
        <v>16</v>
      </c>
      <c r="D7" s="33" t="s">
        <v>23</v>
      </c>
      <c r="E7" s="33" t="s">
        <v>56</v>
      </c>
      <c r="F7" s="1">
        <v>45</v>
      </c>
      <c r="G7" s="1">
        <v>10</v>
      </c>
      <c r="H7" s="1">
        <v>0</v>
      </c>
      <c r="I7" s="1">
        <v>6</v>
      </c>
      <c r="J7" s="1">
        <v>2.5</v>
      </c>
      <c r="K7" s="1">
        <v>5</v>
      </c>
      <c r="L7" s="4">
        <v>68.5</v>
      </c>
      <c r="M7" s="5">
        <v>93540.69</v>
      </c>
      <c r="N7" s="5">
        <v>11592.813902891199</v>
      </c>
      <c r="O7" s="4">
        <v>3.2986487158969999E-2</v>
      </c>
      <c r="P7" s="4">
        <v>7.34804008066689E-3</v>
      </c>
      <c r="Q7" s="4">
        <v>2.2595743703894402</v>
      </c>
      <c r="R7" s="4">
        <v>0.50334074552568198</v>
      </c>
    </row>
    <row r="8" spans="1:18" hidden="1">
      <c r="A8" s="1">
        <v>202408</v>
      </c>
      <c r="B8" s="33" t="s">
        <v>57</v>
      </c>
      <c r="C8" s="33" t="s">
        <v>16</v>
      </c>
      <c r="D8" s="33" t="s">
        <v>28</v>
      </c>
      <c r="E8" s="33" t="s">
        <v>58</v>
      </c>
      <c r="F8" s="1">
        <v>45</v>
      </c>
      <c r="G8" s="1">
        <v>15</v>
      </c>
      <c r="H8" s="1">
        <v>10</v>
      </c>
      <c r="I8" s="1">
        <v>10</v>
      </c>
      <c r="J8" s="1">
        <v>2.5</v>
      </c>
      <c r="K8" s="1">
        <v>5</v>
      </c>
      <c r="L8" s="4">
        <v>87.5</v>
      </c>
      <c r="M8" s="5">
        <v>230341.56</v>
      </c>
      <c r="N8" s="5">
        <v>45604.542000677298</v>
      </c>
      <c r="O8" s="4">
        <v>0.24463332373473101</v>
      </c>
      <c r="P8" s="4">
        <v>1.9922241741749301E-2</v>
      </c>
      <c r="Q8" s="4">
        <v>21.405415826789</v>
      </c>
      <c r="R8" s="4">
        <v>1.7431961524030599</v>
      </c>
    </row>
    <row r="9" spans="1:18" hidden="1">
      <c r="A9" s="1">
        <v>202408</v>
      </c>
      <c r="B9" s="33" t="s">
        <v>59</v>
      </c>
      <c r="C9" s="33" t="s">
        <v>16</v>
      </c>
      <c r="D9" s="33" t="s">
        <v>22</v>
      </c>
      <c r="E9" s="33" t="s">
        <v>60</v>
      </c>
      <c r="F9" s="1">
        <v>45</v>
      </c>
      <c r="G9" s="1">
        <v>20</v>
      </c>
      <c r="H9" s="1">
        <v>10</v>
      </c>
      <c r="I9" s="1">
        <v>10</v>
      </c>
      <c r="J9" s="1">
        <v>2.5</v>
      </c>
      <c r="K9" s="1">
        <v>5</v>
      </c>
      <c r="L9" s="4">
        <v>92.5</v>
      </c>
      <c r="M9" s="5">
        <v>340076.48</v>
      </c>
      <c r="N9" s="5">
        <v>155954.891384877</v>
      </c>
      <c r="O9" s="4">
        <v>0.27051233457667501</v>
      </c>
      <c r="P9" s="4">
        <v>3.8910171743090097E-2</v>
      </c>
      <c r="Q9" s="4">
        <v>25.022390948342402</v>
      </c>
      <c r="R9" s="4">
        <v>3.5991908862358302</v>
      </c>
    </row>
    <row r="10" spans="1:18" hidden="1">
      <c r="A10" s="1">
        <v>202408</v>
      </c>
      <c r="B10" s="33" t="s">
        <v>63</v>
      </c>
      <c r="C10" s="33" t="s">
        <v>16</v>
      </c>
      <c r="D10" s="33" t="s">
        <v>23</v>
      </c>
      <c r="E10" s="33" t="s">
        <v>64</v>
      </c>
      <c r="F10" s="1">
        <v>45</v>
      </c>
      <c r="G10" s="1">
        <v>20</v>
      </c>
      <c r="H10" s="1">
        <v>7.5</v>
      </c>
      <c r="I10" s="1">
        <v>10</v>
      </c>
      <c r="J10" s="1">
        <v>0</v>
      </c>
      <c r="K10" s="1">
        <v>5</v>
      </c>
      <c r="L10" s="4">
        <v>87.5</v>
      </c>
      <c r="M10" s="5">
        <v>282883.51</v>
      </c>
      <c r="N10" s="5">
        <v>62657.026370886597</v>
      </c>
      <c r="O10" s="4">
        <v>0.117020731054587</v>
      </c>
      <c r="P10" s="4">
        <v>2.5179194648306698E-2</v>
      </c>
      <c r="Q10" s="4">
        <v>10.2393139672764</v>
      </c>
      <c r="R10" s="4">
        <v>2.2031795317268399</v>
      </c>
    </row>
    <row r="11" spans="1:18" hidden="1">
      <c r="A11" s="1">
        <v>202408</v>
      </c>
      <c r="B11" s="33" t="s">
        <v>65</v>
      </c>
      <c r="C11" s="33" t="s">
        <v>20</v>
      </c>
      <c r="D11" s="33" t="s">
        <v>38</v>
      </c>
      <c r="E11" s="33" t="s">
        <v>66</v>
      </c>
      <c r="F11" s="1">
        <v>45</v>
      </c>
      <c r="G11" s="1">
        <v>20</v>
      </c>
      <c r="H11" s="1">
        <v>10</v>
      </c>
      <c r="I11" s="1">
        <v>7</v>
      </c>
      <c r="J11" s="1">
        <v>2.5</v>
      </c>
      <c r="K11" s="1">
        <v>5</v>
      </c>
      <c r="L11" s="4">
        <v>89.5</v>
      </c>
      <c r="M11" s="5">
        <v>309197.73</v>
      </c>
      <c r="N11" s="5">
        <v>75063.864622949593</v>
      </c>
      <c r="O11" s="4">
        <v>0.19049014751735399</v>
      </c>
      <c r="P11" s="4">
        <v>4.9347508906030298E-2</v>
      </c>
      <c r="Q11" s="4">
        <v>17.048868202803199</v>
      </c>
      <c r="R11" s="4">
        <v>4.41660204708971</v>
      </c>
    </row>
    <row r="12" spans="1:18" hidden="1">
      <c r="A12" s="1">
        <v>202408</v>
      </c>
      <c r="B12" s="33" t="s">
        <v>67</v>
      </c>
      <c r="C12" s="33" t="s">
        <v>20</v>
      </c>
      <c r="D12" s="33" t="s">
        <v>27</v>
      </c>
      <c r="E12" s="33" t="s">
        <v>68</v>
      </c>
      <c r="F12" s="1">
        <v>45</v>
      </c>
      <c r="G12" s="1">
        <v>15</v>
      </c>
      <c r="H12" s="1">
        <v>10</v>
      </c>
      <c r="I12" s="1">
        <v>10</v>
      </c>
      <c r="J12" s="1">
        <v>2.5</v>
      </c>
      <c r="K12" s="1">
        <v>5</v>
      </c>
      <c r="L12" s="4">
        <v>87.5</v>
      </c>
      <c r="M12" s="5">
        <v>345005.45</v>
      </c>
      <c r="N12" s="5">
        <v>60411.2564979706</v>
      </c>
      <c r="O12" s="4">
        <v>0.112400295460287</v>
      </c>
      <c r="P12" s="4">
        <v>4.9608578174122897E-2</v>
      </c>
      <c r="Q12" s="4">
        <v>9.8350258527751109</v>
      </c>
      <c r="R12" s="4">
        <v>4.3407505902357499</v>
      </c>
    </row>
    <row r="13" spans="1:18" hidden="1">
      <c r="A13" s="1">
        <v>202408</v>
      </c>
      <c r="B13" s="33" t="s">
        <v>69</v>
      </c>
      <c r="C13" s="33" t="s">
        <v>16</v>
      </c>
      <c r="D13" s="33" t="s">
        <v>24</v>
      </c>
      <c r="E13" s="33" t="s">
        <v>70</v>
      </c>
      <c r="F13" s="1">
        <v>42.75</v>
      </c>
      <c r="G13" s="1">
        <v>5</v>
      </c>
      <c r="H13" s="1">
        <v>10</v>
      </c>
      <c r="I13" s="1">
        <v>10</v>
      </c>
      <c r="J13" s="1">
        <v>2.5</v>
      </c>
      <c r="K13" s="1">
        <v>5</v>
      </c>
      <c r="L13" s="4">
        <v>75.25</v>
      </c>
      <c r="M13" s="5">
        <v>277435.01</v>
      </c>
      <c r="N13" s="5">
        <v>26523.067489087101</v>
      </c>
      <c r="O13" s="4">
        <v>7.0081094429364096E-2</v>
      </c>
      <c r="P13" s="4">
        <v>2.0951445020488801E-2</v>
      </c>
      <c r="Q13" s="4">
        <v>5.2736023558096496</v>
      </c>
      <c r="R13" s="4">
        <v>1.5765962377917799</v>
      </c>
    </row>
    <row r="14" spans="1:18" hidden="1">
      <c r="A14" s="1">
        <v>202408</v>
      </c>
      <c r="B14" s="33" t="s">
        <v>71</v>
      </c>
      <c r="C14" s="33" t="s">
        <v>16</v>
      </c>
      <c r="D14" s="33" t="s">
        <v>24</v>
      </c>
      <c r="E14" s="33" t="s">
        <v>72</v>
      </c>
      <c r="F14" s="1">
        <v>45</v>
      </c>
      <c r="G14" s="1">
        <v>20</v>
      </c>
      <c r="H14" s="1">
        <v>10</v>
      </c>
      <c r="I14" s="1">
        <v>10</v>
      </c>
      <c r="J14" s="1">
        <v>2.5</v>
      </c>
      <c r="K14" s="1">
        <v>5</v>
      </c>
      <c r="L14" s="4">
        <v>92.5</v>
      </c>
      <c r="M14" s="5">
        <v>738310.83</v>
      </c>
      <c r="N14" s="5">
        <v>288412.95653154299</v>
      </c>
      <c r="O14" s="4">
        <v>0.25605871846711198</v>
      </c>
      <c r="P14" s="4">
        <v>7.9098615721413398E-2</v>
      </c>
      <c r="Q14" s="4">
        <v>23.685431458207901</v>
      </c>
      <c r="R14" s="4">
        <v>7.3166219542307402</v>
      </c>
    </row>
    <row r="15" spans="1:18" hidden="1">
      <c r="A15" s="1">
        <v>202408</v>
      </c>
      <c r="B15" s="33" t="s">
        <v>73</v>
      </c>
      <c r="C15" s="33" t="s">
        <v>16</v>
      </c>
      <c r="D15" s="33" t="s">
        <v>24</v>
      </c>
      <c r="E15" s="33" t="s">
        <v>74</v>
      </c>
      <c r="F15" s="1">
        <v>42.75</v>
      </c>
      <c r="G15" s="1">
        <v>10</v>
      </c>
      <c r="H15" s="1">
        <v>7.5</v>
      </c>
      <c r="I15" s="1">
        <v>10</v>
      </c>
      <c r="J15" s="1">
        <v>0</v>
      </c>
      <c r="K15" s="1">
        <v>5</v>
      </c>
      <c r="L15" s="4">
        <v>75.25</v>
      </c>
      <c r="M15" s="5">
        <v>198315.92</v>
      </c>
      <c r="N15" s="5">
        <v>23680.755315947201</v>
      </c>
      <c r="O15" s="4">
        <v>5.1603039181989302E-2</v>
      </c>
      <c r="P15" s="4">
        <v>1.5482459126787499E-2</v>
      </c>
      <c r="Q15" s="4">
        <v>3.8831286984446902</v>
      </c>
      <c r="R15" s="4">
        <v>1.1650550492907601</v>
      </c>
    </row>
    <row r="16" spans="1:18" hidden="1">
      <c r="A16" s="1">
        <v>202408</v>
      </c>
      <c r="B16" s="33" t="s">
        <v>77</v>
      </c>
      <c r="C16" s="33" t="s">
        <v>16</v>
      </c>
      <c r="D16" s="33" t="s">
        <v>23</v>
      </c>
      <c r="E16" s="33" t="s">
        <v>78</v>
      </c>
      <c r="F16" s="1">
        <v>45</v>
      </c>
      <c r="G16" s="1">
        <v>10</v>
      </c>
      <c r="H16" s="1">
        <v>10</v>
      </c>
      <c r="I16" s="1">
        <v>3</v>
      </c>
      <c r="J16" s="1">
        <v>2.5</v>
      </c>
      <c r="K16" s="1">
        <v>5</v>
      </c>
      <c r="L16" s="4">
        <v>75.5</v>
      </c>
      <c r="M16" s="5">
        <v>188791.89</v>
      </c>
      <c r="N16" s="5">
        <v>25370.848942033801</v>
      </c>
      <c r="O16" s="4">
        <v>6.7810504972236105E-2</v>
      </c>
      <c r="P16" s="4">
        <v>1.5041899373529699E-2</v>
      </c>
      <c r="Q16" s="4">
        <v>5.1196931254038303</v>
      </c>
      <c r="R16" s="4">
        <v>1.13566340270149</v>
      </c>
    </row>
    <row r="17" spans="1:18" hidden="1">
      <c r="A17" s="1">
        <v>202408</v>
      </c>
      <c r="B17" s="33" t="s">
        <v>79</v>
      </c>
      <c r="C17" s="33" t="s">
        <v>16</v>
      </c>
      <c r="D17" s="33" t="s">
        <v>24</v>
      </c>
      <c r="E17" s="33" t="s">
        <v>80</v>
      </c>
      <c r="F17" s="1">
        <v>45</v>
      </c>
      <c r="G17" s="1">
        <v>20</v>
      </c>
      <c r="H17" s="1">
        <v>7.5</v>
      </c>
      <c r="I17" s="1">
        <v>10</v>
      </c>
      <c r="J17" s="1">
        <v>2.5</v>
      </c>
      <c r="K17" s="1">
        <v>5</v>
      </c>
      <c r="L17" s="4">
        <v>90</v>
      </c>
      <c r="M17" s="5">
        <v>593681.01</v>
      </c>
      <c r="N17" s="5">
        <v>244315.782197255</v>
      </c>
      <c r="O17" s="4">
        <v>0.20985856384177401</v>
      </c>
      <c r="P17" s="4">
        <v>6.4932634967616601E-2</v>
      </c>
      <c r="Q17" s="4">
        <v>18.8872707457597</v>
      </c>
      <c r="R17" s="4">
        <v>5.8439371470854899</v>
      </c>
    </row>
    <row r="18" spans="1:18" hidden="1">
      <c r="A18" s="1">
        <v>202408</v>
      </c>
      <c r="B18" s="33" t="s">
        <v>81</v>
      </c>
      <c r="C18" s="33" t="s">
        <v>20</v>
      </c>
      <c r="D18" s="33" t="s">
        <v>25</v>
      </c>
      <c r="E18" s="33" t="s">
        <v>82</v>
      </c>
      <c r="F18" s="1">
        <v>41.85</v>
      </c>
      <c r="G18" s="1">
        <v>15</v>
      </c>
      <c r="H18" s="1">
        <v>10</v>
      </c>
      <c r="I18" s="1">
        <v>7</v>
      </c>
      <c r="J18" s="1">
        <v>2.5</v>
      </c>
      <c r="K18" s="1">
        <v>5</v>
      </c>
      <c r="L18" s="4">
        <v>81.349999999999994</v>
      </c>
      <c r="M18" s="5">
        <v>214334.84</v>
      </c>
      <c r="N18" s="5">
        <v>37200.338674140898</v>
      </c>
      <c r="O18" s="4">
        <v>0.10396269197368101</v>
      </c>
      <c r="P18" s="4">
        <v>3.07422225995625E-2</v>
      </c>
      <c r="Q18" s="4">
        <v>8.4573649920589506</v>
      </c>
      <c r="R18" s="4">
        <v>2.5008798084744099</v>
      </c>
    </row>
    <row r="19" spans="1:18" hidden="1">
      <c r="A19" s="1">
        <v>202408</v>
      </c>
      <c r="B19" s="42" t="s">
        <v>83</v>
      </c>
      <c r="C19" s="43" t="s">
        <v>20</v>
      </c>
      <c r="D19" s="43" t="s">
        <v>25</v>
      </c>
      <c r="E19" s="44" t="s">
        <v>84</v>
      </c>
      <c r="F19" s="45">
        <v>0</v>
      </c>
      <c r="G19" s="1">
        <v>15</v>
      </c>
      <c r="H19" s="45">
        <v>7.5</v>
      </c>
      <c r="I19" s="45">
        <v>10</v>
      </c>
      <c r="J19" s="45">
        <v>0</v>
      </c>
      <c r="K19" s="45">
        <v>5</v>
      </c>
      <c r="L19" s="46">
        <v>37.5</v>
      </c>
      <c r="M19" s="5">
        <v>178397.53</v>
      </c>
      <c r="N19" s="5">
        <v>29826.297810174601</v>
      </c>
      <c r="O19" s="47">
        <v>8.5500234359556504E-2</v>
      </c>
      <c r="P19" s="47">
        <v>2.53221600810501E-2</v>
      </c>
      <c r="Q19" s="47">
        <v>3.2062587884833702</v>
      </c>
      <c r="R19" s="47">
        <v>0.94958100303937898</v>
      </c>
    </row>
    <row r="20" spans="1:18" hidden="1">
      <c r="A20" s="1">
        <v>202408</v>
      </c>
      <c r="B20" s="33" t="s">
        <v>85</v>
      </c>
      <c r="C20" s="33" t="s">
        <v>16</v>
      </c>
      <c r="D20" s="33" t="s">
        <v>24</v>
      </c>
      <c r="E20" s="33" t="s">
        <v>86</v>
      </c>
      <c r="F20" s="1">
        <v>45</v>
      </c>
      <c r="G20" s="1">
        <v>20</v>
      </c>
      <c r="H20" s="1">
        <v>10</v>
      </c>
      <c r="I20" s="1">
        <v>10</v>
      </c>
      <c r="J20" s="1">
        <v>2.5</v>
      </c>
      <c r="K20" s="1">
        <v>5</v>
      </c>
      <c r="L20" s="4">
        <v>92.5</v>
      </c>
      <c r="M20" s="5">
        <v>284327.21999999997</v>
      </c>
      <c r="N20" s="5">
        <v>108142.92122363301</v>
      </c>
      <c r="O20" s="4">
        <v>9.7675038813791304E-2</v>
      </c>
      <c r="P20" s="4">
        <v>3.0147687304459801E-2</v>
      </c>
      <c r="Q20" s="4">
        <v>9.0349410902756997</v>
      </c>
      <c r="R20" s="4">
        <v>2.7886610756625299</v>
      </c>
    </row>
    <row r="21" spans="1:18" hidden="1">
      <c r="A21" s="1">
        <v>202408</v>
      </c>
      <c r="B21" s="42" t="s">
        <v>87</v>
      </c>
      <c r="C21" s="43" t="s">
        <v>20</v>
      </c>
      <c r="D21" s="43" t="s">
        <v>27</v>
      </c>
      <c r="E21" s="44" t="s">
        <v>88</v>
      </c>
      <c r="F21" s="45">
        <v>36.9</v>
      </c>
      <c r="G21" s="1">
        <v>15</v>
      </c>
      <c r="H21" s="45">
        <v>10</v>
      </c>
      <c r="I21" s="45">
        <v>7</v>
      </c>
      <c r="J21" s="45">
        <v>2.5</v>
      </c>
      <c r="K21" s="45">
        <v>5</v>
      </c>
      <c r="L21" s="46">
        <v>76.400000000000006</v>
      </c>
      <c r="M21" s="5">
        <v>219998.28</v>
      </c>
      <c r="N21" s="5">
        <v>43002.645802766601</v>
      </c>
      <c r="O21" s="47">
        <v>7.3833698890190605E-2</v>
      </c>
      <c r="P21" s="47">
        <v>3.2680386160034797E-2</v>
      </c>
      <c r="Q21" s="47">
        <v>5.6408945952105602</v>
      </c>
      <c r="R21" s="47">
        <v>2.4967815026266602</v>
      </c>
    </row>
    <row r="22" spans="1:18" hidden="1">
      <c r="A22" s="1">
        <v>202408</v>
      </c>
      <c r="B22" s="33" t="s">
        <v>89</v>
      </c>
      <c r="C22" s="33" t="s">
        <v>16</v>
      </c>
      <c r="D22" s="33" t="s">
        <v>24</v>
      </c>
      <c r="E22" s="33" t="s">
        <v>90</v>
      </c>
      <c r="F22" s="1">
        <v>45</v>
      </c>
      <c r="G22" s="1">
        <v>20</v>
      </c>
      <c r="H22" s="1">
        <v>0</v>
      </c>
      <c r="I22" s="1">
        <v>10</v>
      </c>
      <c r="J22" s="1">
        <v>2.5</v>
      </c>
      <c r="K22" s="1">
        <v>5</v>
      </c>
      <c r="L22" s="4">
        <v>82.5</v>
      </c>
      <c r="M22" s="5">
        <v>252326.77</v>
      </c>
      <c r="N22" s="5">
        <v>76944.2598035915</v>
      </c>
      <c r="O22" s="4">
        <v>8.0605967399383499E-2</v>
      </c>
      <c r="P22" s="4">
        <v>2.4715655866008799E-2</v>
      </c>
      <c r="Q22" s="4">
        <v>6.6499923104491403</v>
      </c>
      <c r="R22" s="4">
        <v>2.0390416089457299</v>
      </c>
    </row>
    <row r="23" spans="1:18" hidden="1">
      <c r="A23" s="1">
        <v>202408</v>
      </c>
      <c r="B23" s="33" t="s">
        <v>91</v>
      </c>
      <c r="C23" s="33" t="s">
        <v>20</v>
      </c>
      <c r="D23" s="33" t="s">
        <v>38</v>
      </c>
      <c r="E23" s="33" t="s">
        <v>92</v>
      </c>
      <c r="F23" s="1">
        <v>45</v>
      </c>
      <c r="G23" s="1">
        <v>5</v>
      </c>
      <c r="H23" s="1">
        <v>7.5</v>
      </c>
      <c r="I23" s="1">
        <v>6</v>
      </c>
      <c r="J23" s="1">
        <v>2.5</v>
      </c>
      <c r="K23" s="1">
        <v>5</v>
      </c>
      <c r="L23" s="4">
        <v>71</v>
      </c>
      <c r="M23" s="5">
        <v>253439.15</v>
      </c>
      <c r="N23" s="5">
        <v>21261.800439602699</v>
      </c>
      <c r="O23" s="4">
        <v>0.119660236376154</v>
      </c>
      <c r="P23" s="4">
        <v>3.10420543145964E-2</v>
      </c>
      <c r="Q23" s="4">
        <v>8.4958767827069295</v>
      </c>
      <c r="R23" s="4">
        <v>2.2039858563363399</v>
      </c>
    </row>
    <row r="24" spans="1:18" hidden="1">
      <c r="A24" s="1">
        <v>202408</v>
      </c>
      <c r="B24" s="33" t="s">
        <v>93</v>
      </c>
      <c r="C24" s="33" t="s">
        <v>16</v>
      </c>
      <c r="D24" s="33" t="s">
        <v>23</v>
      </c>
      <c r="E24" s="33" t="s">
        <v>94</v>
      </c>
      <c r="F24" s="1">
        <v>41.4</v>
      </c>
      <c r="G24" s="1">
        <v>10</v>
      </c>
      <c r="H24" s="1">
        <v>10</v>
      </c>
      <c r="I24" s="1">
        <v>6</v>
      </c>
      <c r="J24" s="1">
        <v>2.5</v>
      </c>
      <c r="K24" s="1">
        <v>5</v>
      </c>
      <c r="L24" s="4">
        <v>74.900000000000006</v>
      </c>
      <c r="M24" s="5">
        <v>183188.95</v>
      </c>
      <c r="N24" s="5">
        <v>21402.3227402216</v>
      </c>
      <c r="O24" s="4">
        <v>6.3786571458264996E-2</v>
      </c>
      <c r="P24" s="4">
        <v>1.4250907934035301E-2</v>
      </c>
      <c r="Q24" s="4">
        <v>4.7776142022240498</v>
      </c>
      <c r="R24" s="4">
        <v>1.0673930042592401</v>
      </c>
    </row>
    <row r="25" spans="1:18" hidden="1">
      <c r="A25" s="1">
        <v>202408</v>
      </c>
      <c r="B25" s="33" t="s">
        <v>95</v>
      </c>
      <c r="C25" s="33" t="s">
        <v>20</v>
      </c>
      <c r="D25" s="33" t="s">
        <v>25</v>
      </c>
      <c r="E25" s="33" t="s">
        <v>96</v>
      </c>
      <c r="F25" s="1">
        <v>41.4</v>
      </c>
      <c r="G25" s="1">
        <v>5</v>
      </c>
      <c r="H25" s="1">
        <v>10</v>
      </c>
      <c r="I25" s="1">
        <v>7</v>
      </c>
      <c r="J25" s="1">
        <v>2.5</v>
      </c>
      <c r="K25" s="1">
        <v>5</v>
      </c>
      <c r="L25" s="4">
        <v>70.900000000000006</v>
      </c>
      <c r="M25" s="5">
        <v>207531.9</v>
      </c>
      <c r="N25" s="5">
        <v>14181.395545281701</v>
      </c>
      <c r="O25" s="4">
        <v>8.0852759803813304E-2</v>
      </c>
      <c r="P25" s="4">
        <v>2.4664831655707702E-2</v>
      </c>
      <c r="Q25" s="4">
        <v>5.7324606700903598</v>
      </c>
      <c r="R25" s="4">
        <v>1.7487365643896799</v>
      </c>
    </row>
    <row r="26" spans="1:18" hidden="1">
      <c r="A26" s="1">
        <v>202408</v>
      </c>
      <c r="B26" s="33" t="s">
        <v>99</v>
      </c>
      <c r="C26" s="33" t="s">
        <v>16</v>
      </c>
      <c r="D26" s="33" t="s">
        <v>23</v>
      </c>
      <c r="E26" s="33" t="s">
        <v>100</v>
      </c>
      <c r="F26" s="1">
        <v>36.9</v>
      </c>
      <c r="G26" s="1">
        <v>5</v>
      </c>
      <c r="H26" s="1">
        <v>10</v>
      </c>
      <c r="I26" s="1">
        <v>10</v>
      </c>
      <c r="J26" s="1">
        <v>2.5</v>
      </c>
      <c r="K26" s="1">
        <v>5</v>
      </c>
      <c r="L26" s="4">
        <v>69.400000000000006</v>
      </c>
      <c r="M26" s="5">
        <v>138769.13</v>
      </c>
      <c r="N26" s="5">
        <v>11406.9154817898</v>
      </c>
      <c r="O26" s="4">
        <v>4.5313366966359299E-2</v>
      </c>
      <c r="P26" s="4">
        <v>1.02803518787514E-2</v>
      </c>
      <c r="Q26" s="4">
        <v>3.1447476674653401</v>
      </c>
      <c r="R26" s="4">
        <v>0.71345642038534696</v>
      </c>
    </row>
    <row r="27" spans="1:18" hidden="1">
      <c r="A27" s="1">
        <v>202408</v>
      </c>
      <c r="B27" s="33" t="s">
        <v>103</v>
      </c>
      <c r="C27" s="33" t="s">
        <v>20</v>
      </c>
      <c r="D27" s="33" t="s">
        <v>25</v>
      </c>
      <c r="E27" s="33" t="s">
        <v>104</v>
      </c>
      <c r="F27" s="1">
        <v>45</v>
      </c>
      <c r="G27" s="1">
        <v>10</v>
      </c>
      <c r="H27" s="1">
        <v>10</v>
      </c>
      <c r="I27" s="1">
        <v>7</v>
      </c>
      <c r="J27" s="1">
        <v>2.5</v>
      </c>
      <c r="K27" s="1">
        <v>5</v>
      </c>
      <c r="L27" s="4">
        <v>79.5</v>
      </c>
      <c r="M27" s="5">
        <v>202286.87</v>
      </c>
      <c r="N27" s="5">
        <v>28094.5078638218</v>
      </c>
      <c r="O27" s="4">
        <v>9.1755519157999899E-2</v>
      </c>
      <c r="P27" s="4">
        <v>2.73754486739262E-2</v>
      </c>
      <c r="Q27" s="4">
        <v>7.2945637730609896</v>
      </c>
      <c r="R27" s="4">
        <v>2.1763481695771301</v>
      </c>
    </row>
    <row r="28" spans="1:18" hidden="1">
      <c r="A28" s="1">
        <v>202408</v>
      </c>
      <c r="B28" s="33" t="s">
        <v>105</v>
      </c>
      <c r="C28" s="33" t="s">
        <v>20</v>
      </c>
      <c r="D28" s="33" t="s">
        <v>27</v>
      </c>
      <c r="E28" s="33" t="s">
        <v>106</v>
      </c>
      <c r="F28" s="1">
        <v>43.65</v>
      </c>
      <c r="G28" s="1">
        <v>15</v>
      </c>
      <c r="H28" s="1">
        <v>5</v>
      </c>
      <c r="I28" s="1">
        <v>7</v>
      </c>
      <c r="J28" s="1">
        <v>5</v>
      </c>
      <c r="K28" s="1">
        <v>5</v>
      </c>
      <c r="L28" s="4">
        <v>80.650000000000006</v>
      </c>
      <c r="M28" s="5">
        <v>430578.84</v>
      </c>
      <c r="N28" s="5">
        <v>81099.901132644198</v>
      </c>
      <c r="O28" s="4">
        <v>0.143029426387142</v>
      </c>
      <c r="P28" s="4">
        <v>6.3245879209856096E-2</v>
      </c>
      <c r="Q28" s="4">
        <v>11.535323238123</v>
      </c>
      <c r="R28" s="4">
        <v>5.1007801582748904</v>
      </c>
    </row>
    <row r="29" spans="1:18" hidden="1">
      <c r="A29" s="1">
        <v>202408</v>
      </c>
      <c r="B29" s="33" t="s">
        <v>107</v>
      </c>
      <c r="C29" s="33" t="s">
        <v>20</v>
      </c>
      <c r="D29" s="33" t="s">
        <v>27</v>
      </c>
      <c r="E29" s="33" t="s">
        <v>108</v>
      </c>
      <c r="F29" s="1">
        <v>42.3</v>
      </c>
      <c r="G29" s="1">
        <v>10</v>
      </c>
      <c r="H29" s="1">
        <v>10</v>
      </c>
      <c r="I29" s="1">
        <v>10</v>
      </c>
      <c r="J29" s="1">
        <v>2.5</v>
      </c>
      <c r="K29" s="1">
        <v>5</v>
      </c>
      <c r="L29" s="4">
        <v>79.8</v>
      </c>
      <c r="M29" s="5">
        <v>166751.54999999999</v>
      </c>
      <c r="N29" s="5">
        <v>24906.3655955428</v>
      </c>
      <c r="O29" s="4">
        <v>5.2257347410214101E-2</v>
      </c>
      <c r="P29" s="4">
        <v>2.2974615477354299E-2</v>
      </c>
      <c r="Q29" s="4">
        <v>4.1701363233350897</v>
      </c>
      <c r="R29" s="4">
        <v>1.8333743150928701</v>
      </c>
    </row>
    <row r="30" spans="1:18" hidden="1">
      <c r="A30" s="1">
        <v>202408</v>
      </c>
      <c r="B30" s="33" t="s">
        <v>109</v>
      </c>
      <c r="C30" s="33" t="s">
        <v>16</v>
      </c>
      <c r="D30" s="33" t="s">
        <v>24</v>
      </c>
      <c r="E30" s="33" t="s">
        <v>110</v>
      </c>
      <c r="F30" s="1">
        <v>45</v>
      </c>
      <c r="G30" s="1">
        <v>20</v>
      </c>
      <c r="H30" s="1">
        <v>10</v>
      </c>
      <c r="I30" s="1">
        <v>7</v>
      </c>
      <c r="J30" s="1">
        <v>0</v>
      </c>
      <c r="K30" s="1">
        <v>5</v>
      </c>
      <c r="L30" s="4">
        <v>87</v>
      </c>
      <c r="M30" s="5">
        <v>341664.22</v>
      </c>
      <c r="N30" s="5">
        <v>73712.893198745398</v>
      </c>
      <c r="O30" s="4">
        <v>9.9413788220922603E-2</v>
      </c>
      <c r="P30" s="4">
        <v>3.0200779277293401E-2</v>
      </c>
      <c r="Q30" s="4">
        <v>8.6489995752202695</v>
      </c>
      <c r="R30" s="4">
        <v>2.6274677971245302</v>
      </c>
    </row>
    <row r="31" spans="1:18" hidden="1">
      <c r="A31" s="1">
        <v>202408</v>
      </c>
      <c r="B31" s="33" t="s">
        <v>111</v>
      </c>
      <c r="C31" s="33" t="s">
        <v>20</v>
      </c>
      <c r="D31" s="33" t="s">
        <v>27</v>
      </c>
      <c r="E31" s="33" t="s">
        <v>112</v>
      </c>
      <c r="F31" s="1">
        <v>42.75</v>
      </c>
      <c r="G31" s="1">
        <v>10</v>
      </c>
      <c r="H31" s="1">
        <v>7.5</v>
      </c>
      <c r="I31" s="1">
        <v>7</v>
      </c>
      <c r="J31" s="1">
        <v>2.5</v>
      </c>
      <c r="K31" s="1">
        <v>5</v>
      </c>
      <c r="L31" s="4">
        <v>74.75</v>
      </c>
      <c r="M31" s="5">
        <v>186752.47</v>
      </c>
      <c r="N31" s="5">
        <v>21938.824735419599</v>
      </c>
      <c r="O31" s="4">
        <v>5.5654693438980302E-2</v>
      </c>
      <c r="P31" s="4">
        <v>2.43391596195617E-2</v>
      </c>
      <c r="Q31" s="4">
        <v>4.16018833456378</v>
      </c>
      <c r="R31" s="4">
        <v>1.81935218156224</v>
      </c>
    </row>
    <row r="32" spans="1:18" hidden="1">
      <c r="A32" s="1">
        <v>202408</v>
      </c>
      <c r="B32" s="33" t="s">
        <v>113</v>
      </c>
      <c r="C32" s="33" t="s">
        <v>20</v>
      </c>
      <c r="D32" s="33" t="s">
        <v>27</v>
      </c>
      <c r="E32" s="33" t="s">
        <v>114</v>
      </c>
      <c r="F32" s="1">
        <v>40.950000000000003</v>
      </c>
      <c r="G32" s="1">
        <v>20</v>
      </c>
      <c r="H32" s="1">
        <v>7.5</v>
      </c>
      <c r="I32" s="1">
        <v>7</v>
      </c>
      <c r="J32" s="1">
        <v>2.5</v>
      </c>
      <c r="K32" s="1">
        <v>5</v>
      </c>
      <c r="L32" s="4">
        <v>82.95</v>
      </c>
      <c r="M32" s="5">
        <v>349578.73</v>
      </c>
      <c r="N32" s="5">
        <v>93846.360098991398</v>
      </c>
      <c r="O32" s="4">
        <v>0.129621948530839</v>
      </c>
      <c r="P32" s="4">
        <v>5.7889896995728399E-2</v>
      </c>
      <c r="Q32" s="4">
        <v>10.7521406306331</v>
      </c>
      <c r="R32" s="4">
        <v>4.8019669557956703</v>
      </c>
    </row>
    <row r="33" spans="1:18" hidden="1">
      <c r="A33" s="1">
        <v>202408</v>
      </c>
      <c r="B33" s="33" t="s">
        <v>115</v>
      </c>
      <c r="C33" s="33" t="s">
        <v>20</v>
      </c>
      <c r="D33" s="33" t="s">
        <v>25</v>
      </c>
      <c r="E33" s="33" t="s">
        <v>116</v>
      </c>
      <c r="F33" s="1">
        <v>45</v>
      </c>
      <c r="G33" s="1">
        <v>15</v>
      </c>
      <c r="H33" s="1">
        <v>10</v>
      </c>
      <c r="I33" s="1">
        <v>7</v>
      </c>
      <c r="J33" s="1">
        <v>2.5</v>
      </c>
      <c r="K33" s="1">
        <v>5</v>
      </c>
      <c r="L33" s="4">
        <v>84.5</v>
      </c>
      <c r="M33" s="5">
        <v>215666.12</v>
      </c>
      <c r="N33" s="5">
        <v>42168.565090904704</v>
      </c>
      <c r="O33" s="4">
        <v>0.108905670797592</v>
      </c>
      <c r="P33" s="4">
        <v>3.2039821995861702E-2</v>
      </c>
      <c r="Q33" s="4">
        <v>9.2025291823965194</v>
      </c>
      <c r="R33" s="4">
        <v>2.7073649586503099</v>
      </c>
    </row>
    <row r="34" spans="1:18" hidden="1">
      <c r="A34" s="1">
        <v>202408</v>
      </c>
      <c r="B34" s="33" t="s">
        <v>119</v>
      </c>
      <c r="C34" s="33" t="s">
        <v>16</v>
      </c>
      <c r="D34" s="33" t="s">
        <v>28</v>
      </c>
      <c r="E34" s="33" t="s">
        <v>120</v>
      </c>
      <c r="F34" s="1">
        <v>40.5</v>
      </c>
      <c r="G34" s="1">
        <v>20</v>
      </c>
      <c r="H34" s="1">
        <v>10</v>
      </c>
      <c r="I34" s="1">
        <v>6</v>
      </c>
      <c r="J34" s="1">
        <v>0</v>
      </c>
      <c r="K34" s="1">
        <v>5</v>
      </c>
      <c r="L34" s="4">
        <v>81.5</v>
      </c>
      <c r="M34" s="5">
        <v>126495.69</v>
      </c>
      <c r="N34" s="5">
        <v>26559.592099272199</v>
      </c>
      <c r="O34" s="4">
        <v>0.13710124165106499</v>
      </c>
      <c r="P34" s="4">
        <v>1.1102974414187099E-2</v>
      </c>
      <c r="Q34" s="4">
        <v>11.173751194561801</v>
      </c>
      <c r="R34" s="4">
        <v>0.90489241475624904</v>
      </c>
    </row>
    <row r="35" spans="1:18" hidden="1">
      <c r="A35" s="1">
        <v>202408</v>
      </c>
      <c r="B35" s="42" t="s">
        <v>123</v>
      </c>
      <c r="C35" s="43" t="s">
        <v>16</v>
      </c>
      <c r="D35" s="43" t="s">
        <v>23</v>
      </c>
      <c r="E35" s="44" t="s">
        <v>124</v>
      </c>
      <c r="F35" s="45">
        <v>37.799999999999997</v>
      </c>
      <c r="G35" s="1">
        <v>15</v>
      </c>
      <c r="H35" s="45">
        <v>10</v>
      </c>
      <c r="I35" s="45">
        <v>10</v>
      </c>
      <c r="J35" s="45">
        <v>2.5</v>
      </c>
      <c r="K35" s="45">
        <v>5</v>
      </c>
      <c r="L35" s="46">
        <v>80.3</v>
      </c>
      <c r="M35" s="5">
        <v>255669.93</v>
      </c>
      <c r="N35" s="5">
        <v>46741.886179924397</v>
      </c>
      <c r="O35" s="47">
        <v>9.9578259819568804E-2</v>
      </c>
      <c r="P35" s="47">
        <v>2.1697398460867299E-2</v>
      </c>
      <c r="Q35" s="47">
        <v>7.9961342635113803</v>
      </c>
      <c r="R35" s="47">
        <v>1.74230109640764</v>
      </c>
    </row>
    <row r="36" spans="1:18" hidden="1">
      <c r="A36" s="1">
        <v>202408</v>
      </c>
      <c r="B36" s="33" t="s">
        <v>129</v>
      </c>
      <c r="C36" s="33" t="s">
        <v>17</v>
      </c>
      <c r="D36" s="33" t="s">
        <v>36</v>
      </c>
      <c r="E36" s="33" t="s">
        <v>128</v>
      </c>
      <c r="F36" s="1">
        <v>0</v>
      </c>
      <c r="G36" s="1">
        <v>0</v>
      </c>
      <c r="H36" s="1">
        <v>10</v>
      </c>
      <c r="I36" s="1">
        <v>7</v>
      </c>
      <c r="J36" s="1">
        <v>2.5</v>
      </c>
      <c r="K36" s="1">
        <v>5</v>
      </c>
      <c r="L36" s="4">
        <v>24.5</v>
      </c>
      <c r="M36" s="5">
        <v>109329.33</v>
      </c>
      <c r="N36" s="5">
        <v>0</v>
      </c>
      <c r="O36" s="4">
        <v>4.1468585150242203E-2</v>
      </c>
      <c r="P36" s="4">
        <v>6.6746483266406902E-3</v>
      </c>
      <c r="Q36" s="4">
        <v>1.0159803361809301</v>
      </c>
      <c r="R36" s="4">
        <v>0.16352888400269699</v>
      </c>
    </row>
    <row r="37" spans="1:18" hidden="1">
      <c r="A37" s="1">
        <v>202408</v>
      </c>
      <c r="B37" s="33" t="s">
        <v>131</v>
      </c>
      <c r="C37" s="33" t="s">
        <v>20</v>
      </c>
      <c r="D37" s="33" t="s">
        <v>27</v>
      </c>
      <c r="E37" s="33" t="s">
        <v>130</v>
      </c>
      <c r="F37" s="1">
        <v>45</v>
      </c>
      <c r="G37" s="1">
        <v>20</v>
      </c>
      <c r="H37" s="1">
        <v>10</v>
      </c>
      <c r="I37" s="1">
        <v>7</v>
      </c>
      <c r="J37" s="1">
        <v>0</v>
      </c>
      <c r="K37" s="1">
        <v>5</v>
      </c>
      <c r="L37" s="4">
        <v>87</v>
      </c>
      <c r="M37" s="5">
        <v>199361.39</v>
      </c>
      <c r="N37" s="5">
        <v>53026.858173521803</v>
      </c>
      <c r="O37" s="4">
        <v>7.3684582899773796E-2</v>
      </c>
      <c r="P37" s="4">
        <v>3.28989240970421E-2</v>
      </c>
      <c r="Q37" s="4">
        <v>6.41055871228032</v>
      </c>
      <c r="R37" s="4">
        <v>2.8622063964426601</v>
      </c>
    </row>
    <row r="38" spans="1:18" hidden="1">
      <c r="A38" s="1">
        <v>202408</v>
      </c>
      <c r="B38" s="33" t="s">
        <v>133</v>
      </c>
      <c r="C38" s="33" t="s">
        <v>20</v>
      </c>
      <c r="D38" s="33" t="s">
        <v>38</v>
      </c>
      <c r="E38" s="33" t="s">
        <v>132</v>
      </c>
      <c r="F38" s="1">
        <v>45</v>
      </c>
      <c r="G38" s="1">
        <v>15</v>
      </c>
      <c r="H38" s="1">
        <v>10</v>
      </c>
      <c r="I38" s="1">
        <v>10</v>
      </c>
      <c r="J38" s="1">
        <v>2.5</v>
      </c>
      <c r="K38" s="1">
        <v>5</v>
      </c>
      <c r="L38" s="4">
        <v>87.5</v>
      </c>
      <c r="M38" s="5">
        <v>129383.1</v>
      </c>
      <c r="N38" s="5">
        <v>19578.297637413401</v>
      </c>
      <c r="O38" s="4">
        <v>6.8991072567053405E-2</v>
      </c>
      <c r="P38" s="4">
        <v>1.7885271328143101E-2</v>
      </c>
      <c r="Q38" s="4">
        <v>6.03671884961717</v>
      </c>
      <c r="R38" s="4">
        <v>1.56496124121252</v>
      </c>
    </row>
    <row r="39" spans="1:18" hidden="1">
      <c r="A39" s="1">
        <v>202408</v>
      </c>
      <c r="B39" s="33" t="s">
        <v>137</v>
      </c>
      <c r="C39" s="33" t="s">
        <v>17</v>
      </c>
      <c r="D39" s="33" t="s">
        <v>36</v>
      </c>
      <c r="E39" s="33" t="s">
        <v>134</v>
      </c>
      <c r="F39" s="1">
        <v>0</v>
      </c>
      <c r="G39" s="1">
        <v>15</v>
      </c>
      <c r="H39" s="1">
        <v>2.5</v>
      </c>
      <c r="I39" s="1">
        <v>10</v>
      </c>
      <c r="J39" s="1">
        <v>2.5</v>
      </c>
      <c r="K39" s="1">
        <v>5</v>
      </c>
      <c r="L39" s="4">
        <v>35</v>
      </c>
      <c r="M39" s="5">
        <v>120809.58</v>
      </c>
      <c r="N39" s="5">
        <v>19347.963034202901</v>
      </c>
      <c r="O39" s="4">
        <v>6.0020940745116103E-2</v>
      </c>
      <c r="P39" s="4">
        <v>9.9421043754065394E-3</v>
      </c>
      <c r="Q39" s="4">
        <v>2.1007329260790599</v>
      </c>
      <c r="R39" s="4">
        <v>0.34797365313922901</v>
      </c>
    </row>
    <row r="40" spans="1:18" hidden="1">
      <c r="A40" s="1">
        <v>202408</v>
      </c>
      <c r="B40" s="33" t="s">
        <v>141</v>
      </c>
      <c r="C40" s="33" t="s">
        <v>20</v>
      </c>
      <c r="D40" s="33" t="s">
        <v>38</v>
      </c>
      <c r="E40" s="33" t="s">
        <v>136</v>
      </c>
      <c r="F40" s="1">
        <v>0</v>
      </c>
      <c r="G40" s="1">
        <v>0</v>
      </c>
      <c r="H40" s="1">
        <v>2.5</v>
      </c>
      <c r="I40" s="1">
        <v>10</v>
      </c>
      <c r="J40" s="1">
        <v>2.5</v>
      </c>
      <c r="K40" s="1">
        <v>5</v>
      </c>
      <c r="L40" s="4">
        <v>20</v>
      </c>
      <c r="M40" s="5">
        <v>44882.26</v>
      </c>
      <c r="N40" s="5">
        <v>0</v>
      </c>
      <c r="O40" s="4">
        <v>1.77798196904904E-2</v>
      </c>
      <c r="P40" s="4">
        <v>4.6177084446450403E-3</v>
      </c>
      <c r="Q40" s="4">
        <v>0.35559639380980801</v>
      </c>
      <c r="R40" s="4">
        <v>9.2354168892900795E-2</v>
      </c>
    </row>
    <row r="41" spans="1:18" hidden="1">
      <c r="A41" s="1">
        <v>202408</v>
      </c>
      <c r="B41" s="33" t="s">
        <v>143</v>
      </c>
      <c r="C41" s="33" t="s">
        <v>20</v>
      </c>
      <c r="D41" s="33" t="s">
        <v>25</v>
      </c>
      <c r="E41" s="33" t="s">
        <v>138</v>
      </c>
      <c r="F41" s="1">
        <v>44.55</v>
      </c>
      <c r="G41" s="1">
        <v>5</v>
      </c>
      <c r="H41" s="1">
        <v>7.5</v>
      </c>
      <c r="I41" s="1">
        <v>7</v>
      </c>
      <c r="J41" s="1">
        <v>2.5</v>
      </c>
      <c r="K41" s="1">
        <v>5</v>
      </c>
      <c r="L41" s="4">
        <v>71.55</v>
      </c>
      <c r="M41" s="5">
        <v>194325.94</v>
      </c>
      <c r="N41" s="5">
        <v>14301.745864374399</v>
      </c>
      <c r="O41" s="4">
        <v>7.6635604700098198E-2</v>
      </c>
      <c r="P41" s="4">
        <v>2.33342524267398E-2</v>
      </c>
      <c r="Q41" s="4">
        <v>5.4832775162920298</v>
      </c>
      <c r="R41" s="4">
        <v>1.66956576113323</v>
      </c>
    </row>
    <row r="42" spans="1:18" hidden="1">
      <c r="A42" s="1">
        <v>202408</v>
      </c>
      <c r="B42" s="33" t="s">
        <v>145</v>
      </c>
      <c r="C42" s="33" t="s">
        <v>16</v>
      </c>
      <c r="D42" s="33" t="s">
        <v>28</v>
      </c>
      <c r="E42" s="33" t="s">
        <v>140</v>
      </c>
      <c r="F42" s="1">
        <v>45</v>
      </c>
      <c r="G42" s="1">
        <v>0</v>
      </c>
      <c r="H42" s="1">
        <v>5</v>
      </c>
      <c r="I42" s="1">
        <v>6</v>
      </c>
      <c r="J42" s="1">
        <v>0</v>
      </c>
      <c r="K42" s="1">
        <v>5</v>
      </c>
      <c r="L42" s="4">
        <v>61</v>
      </c>
      <c r="M42" s="5">
        <v>157060</v>
      </c>
      <c r="N42" s="5">
        <v>0</v>
      </c>
      <c r="O42" s="4">
        <v>0.11022194058247201</v>
      </c>
      <c r="P42" s="4">
        <v>1.0251904680232999E-2</v>
      </c>
      <c r="Q42" s="4">
        <v>6.72353837553079</v>
      </c>
      <c r="R42" s="4">
        <v>0.62536618549421297</v>
      </c>
    </row>
    <row r="43" spans="1:18" hidden="1">
      <c r="A43" s="1">
        <v>202408</v>
      </c>
      <c r="B43" s="33" t="s">
        <v>147</v>
      </c>
      <c r="C43" s="33" t="s">
        <v>16</v>
      </c>
      <c r="D43" s="33" t="s">
        <v>28</v>
      </c>
      <c r="E43" s="33" t="s">
        <v>142</v>
      </c>
      <c r="F43" s="1">
        <v>45</v>
      </c>
      <c r="G43" s="1">
        <v>15</v>
      </c>
      <c r="H43" s="1">
        <v>5</v>
      </c>
      <c r="I43" s="1">
        <v>10</v>
      </c>
      <c r="J43" s="1">
        <v>2.5</v>
      </c>
      <c r="K43" s="1">
        <v>5</v>
      </c>
      <c r="L43" s="4">
        <v>82.5</v>
      </c>
      <c r="M43" s="5">
        <v>93221.440000000002</v>
      </c>
      <c r="N43" s="5">
        <v>15969.088947874099</v>
      </c>
      <c r="O43" s="4">
        <v>9.4479096371836394E-2</v>
      </c>
      <c r="P43" s="4">
        <v>7.7961618681089903E-3</v>
      </c>
      <c r="Q43" s="4">
        <v>7.7945254506764998</v>
      </c>
      <c r="R43" s="4">
        <v>0.64318335411899197</v>
      </c>
    </row>
    <row r="44" spans="1:18" hidden="1">
      <c r="A44" s="1">
        <v>202408</v>
      </c>
      <c r="B44" s="33" t="s">
        <v>149</v>
      </c>
      <c r="C44" s="33" t="s">
        <v>16</v>
      </c>
      <c r="D44" s="33" t="s">
        <v>23</v>
      </c>
      <c r="E44" s="33" t="s">
        <v>144</v>
      </c>
      <c r="F44" s="1">
        <v>45</v>
      </c>
      <c r="G44" s="1">
        <v>20</v>
      </c>
      <c r="H44" s="1">
        <v>5</v>
      </c>
      <c r="I44" s="1">
        <v>10</v>
      </c>
      <c r="J44" s="1">
        <v>2.5</v>
      </c>
      <c r="K44" s="1">
        <v>5</v>
      </c>
      <c r="L44" s="4">
        <v>87.5</v>
      </c>
      <c r="M44" s="5">
        <v>253305.26</v>
      </c>
      <c r="N44" s="5">
        <v>58592.528380503602</v>
      </c>
      <c r="O44" s="4">
        <v>0.10634071981651699</v>
      </c>
      <c r="P44" s="4">
        <v>2.2812959055786002E-2</v>
      </c>
      <c r="Q44" s="4">
        <v>9.30481298394524</v>
      </c>
      <c r="R44" s="4">
        <v>1.99613391738128</v>
      </c>
    </row>
    <row r="45" spans="1:18" hidden="1">
      <c r="A45" s="1">
        <v>202408</v>
      </c>
      <c r="B45" s="33" t="s">
        <v>151</v>
      </c>
      <c r="C45" s="33" t="s">
        <v>20</v>
      </c>
      <c r="D45" s="33" t="s">
        <v>27</v>
      </c>
      <c r="E45" s="33" t="s">
        <v>146</v>
      </c>
      <c r="F45" s="1">
        <v>45</v>
      </c>
      <c r="G45" s="1">
        <v>20</v>
      </c>
      <c r="H45" s="1">
        <v>5</v>
      </c>
      <c r="I45" s="1">
        <v>7</v>
      </c>
      <c r="J45" s="1">
        <v>2.5</v>
      </c>
      <c r="K45" s="1">
        <v>5</v>
      </c>
      <c r="L45" s="4">
        <v>84.5</v>
      </c>
      <c r="M45" s="5">
        <v>265003.90000000002</v>
      </c>
      <c r="N45" s="5">
        <v>65630.183678342699</v>
      </c>
      <c r="O45" s="4">
        <v>9.5605127471125206E-2</v>
      </c>
      <c r="P45" s="4">
        <v>4.2596820941808097E-2</v>
      </c>
      <c r="Q45" s="4">
        <v>8.0786332713100801</v>
      </c>
      <c r="R45" s="4">
        <v>3.59943136958278</v>
      </c>
    </row>
    <row r="46" spans="1:18" hidden="1">
      <c r="A46" s="1">
        <v>202408</v>
      </c>
      <c r="B46" s="33" t="s">
        <v>153</v>
      </c>
      <c r="C46" s="33" t="s">
        <v>16</v>
      </c>
      <c r="D46" s="33" t="s">
        <v>22</v>
      </c>
      <c r="E46" s="33" t="s">
        <v>148</v>
      </c>
      <c r="F46" s="1">
        <v>39.15</v>
      </c>
      <c r="G46" s="1">
        <v>20</v>
      </c>
      <c r="H46" s="1">
        <v>10</v>
      </c>
      <c r="I46" s="1">
        <v>3</v>
      </c>
      <c r="J46" s="1">
        <v>5</v>
      </c>
      <c r="K46" s="1">
        <v>5</v>
      </c>
      <c r="L46" s="4">
        <v>82.15</v>
      </c>
      <c r="M46" s="5">
        <v>158430.85</v>
      </c>
      <c r="N46" s="5">
        <v>34512.899315773</v>
      </c>
      <c r="O46" s="4">
        <v>0.100535606585305</v>
      </c>
      <c r="P46" s="4">
        <v>1.4039778249463E-2</v>
      </c>
      <c r="Q46" s="4">
        <v>8.2590000809828101</v>
      </c>
      <c r="R46" s="4">
        <v>1.15336778319339</v>
      </c>
    </row>
    <row r="47" spans="1:18" hidden="1">
      <c r="A47" s="1">
        <v>202408</v>
      </c>
      <c r="B47" s="33" t="s">
        <v>155</v>
      </c>
      <c r="C47" s="33" t="s">
        <v>20</v>
      </c>
      <c r="D47" s="33" t="s">
        <v>25</v>
      </c>
      <c r="E47" s="33" t="s">
        <v>150</v>
      </c>
      <c r="F47" s="1">
        <v>41.4</v>
      </c>
      <c r="G47" s="1">
        <v>20</v>
      </c>
      <c r="H47" s="1">
        <v>10</v>
      </c>
      <c r="I47" s="1">
        <v>7</v>
      </c>
      <c r="J47" s="1">
        <v>2.5</v>
      </c>
      <c r="K47" s="1">
        <v>5</v>
      </c>
      <c r="L47" s="4">
        <v>85.9</v>
      </c>
      <c r="M47" s="5">
        <v>250426.23999999999</v>
      </c>
      <c r="N47" s="5">
        <v>63076.656667549301</v>
      </c>
      <c r="O47" s="4">
        <v>0.13925966996411199</v>
      </c>
      <c r="P47" s="4">
        <v>4.0500468151851099E-2</v>
      </c>
      <c r="Q47" s="4">
        <v>11.9624056499172</v>
      </c>
      <c r="R47" s="4">
        <v>3.4789902142440101</v>
      </c>
    </row>
    <row r="48" spans="1:18" hidden="1">
      <c r="A48" s="1">
        <v>202408</v>
      </c>
      <c r="B48" s="33" t="s">
        <v>157</v>
      </c>
      <c r="C48" s="33" t="s">
        <v>16</v>
      </c>
      <c r="D48" s="33" t="s">
        <v>28</v>
      </c>
      <c r="E48" s="33" t="s">
        <v>152</v>
      </c>
      <c r="F48" s="1">
        <v>38.25</v>
      </c>
      <c r="G48" s="1">
        <v>15</v>
      </c>
      <c r="H48" s="1">
        <v>10</v>
      </c>
      <c r="I48" s="1">
        <v>7</v>
      </c>
      <c r="J48" s="1">
        <v>2.5</v>
      </c>
      <c r="K48" s="1">
        <v>5</v>
      </c>
      <c r="L48" s="4">
        <v>77.75</v>
      </c>
      <c r="M48" s="5">
        <v>234630.41</v>
      </c>
      <c r="N48" s="5">
        <v>43723.575749049996</v>
      </c>
      <c r="O48" s="4">
        <v>0.244220488809478</v>
      </c>
      <c r="P48" s="4">
        <v>2.0000627488666899E-2</v>
      </c>
      <c r="Q48" s="4">
        <v>18.988143004936902</v>
      </c>
      <c r="R48" s="4">
        <v>1.5550487872438501</v>
      </c>
    </row>
    <row r="49" spans="1:18" hidden="1">
      <c r="A49" s="1">
        <v>202408</v>
      </c>
      <c r="B49" s="33" t="s">
        <v>159</v>
      </c>
      <c r="C49" s="33" t="s">
        <v>20</v>
      </c>
      <c r="D49" s="33" t="s">
        <v>25</v>
      </c>
      <c r="E49" s="33" t="s">
        <v>154</v>
      </c>
      <c r="F49" s="1">
        <v>45</v>
      </c>
      <c r="G49" s="1">
        <v>15</v>
      </c>
      <c r="H49" s="1">
        <v>10</v>
      </c>
      <c r="I49" s="1">
        <v>7</v>
      </c>
      <c r="J49" s="1">
        <v>0</v>
      </c>
      <c r="K49" s="1">
        <v>5</v>
      </c>
      <c r="L49" s="4">
        <v>82</v>
      </c>
      <c r="M49" s="5">
        <v>277779.08</v>
      </c>
      <c r="N49" s="5">
        <v>45908.874449363298</v>
      </c>
      <c r="O49" s="4">
        <v>0.13264710277987199</v>
      </c>
      <c r="P49" s="4">
        <v>3.9304086109079102E-2</v>
      </c>
      <c r="Q49" s="4">
        <v>10.8770624279495</v>
      </c>
      <c r="R49" s="4">
        <v>3.22293506094449</v>
      </c>
    </row>
    <row r="50" spans="1:18" hidden="1">
      <c r="A50" s="1">
        <v>202408</v>
      </c>
      <c r="B50" s="33" t="s">
        <v>161</v>
      </c>
      <c r="C50" s="33" t="s">
        <v>16</v>
      </c>
      <c r="D50" s="33" t="s">
        <v>34</v>
      </c>
      <c r="E50" s="33" t="s">
        <v>156</v>
      </c>
      <c r="F50" s="1">
        <v>45</v>
      </c>
      <c r="G50" s="1">
        <v>20</v>
      </c>
      <c r="H50" s="1">
        <v>10</v>
      </c>
      <c r="I50" s="1">
        <v>10</v>
      </c>
      <c r="J50" s="1">
        <v>5</v>
      </c>
      <c r="K50" s="1">
        <v>5</v>
      </c>
      <c r="L50" s="4">
        <v>95</v>
      </c>
      <c r="M50" s="5">
        <v>1088948.98</v>
      </c>
      <c r="N50" s="5">
        <v>453166.98236770998</v>
      </c>
      <c r="O50" s="4">
        <v>0.47065168365821403</v>
      </c>
      <c r="P50" s="4">
        <v>0.11964110078133</v>
      </c>
      <c r="Q50" s="4">
        <v>44.711909947530302</v>
      </c>
      <c r="R50" s="4">
        <v>11.3659045742264</v>
      </c>
    </row>
    <row r="51" spans="1:18" hidden="1">
      <c r="A51" s="1">
        <v>202408</v>
      </c>
      <c r="B51" s="33" t="s">
        <v>163</v>
      </c>
      <c r="C51" s="33" t="s">
        <v>17</v>
      </c>
      <c r="D51" s="33" t="s">
        <v>32</v>
      </c>
      <c r="E51" s="33" t="s">
        <v>158</v>
      </c>
      <c r="F51" s="1">
        <v>40.049999999999997</v>
      </c>
      <c r="G51" s="1">
        <v>20</v>
      </c>
      <c r="H51" s="1">
        <v>5</v>
      </c>
      <c r="I51" s="1">
        <v>10</v>
      </c>
      <c r="J51" s="1">
        <v>5</v>
      </c>
      <c r="K51" s="1">
        <v>5</v>
      </c>
      <c r="L51" s="4">
        <v>85.05</v>
      </c>
      <c r="M51" s="5">
        <v>505044.11</v>
      </c>
      <c r="N51" s="5">
        <v>128428.588446346</v>
      </c>
      <c r="O51" s="4">
        <v>0.235330729702106</v>
      </c>
      <c r="P51" s="4">
        <v>4.7869886543373097E-2</v>
      </c>
      <c r="Q51" s="4">
        <v>20.0148785611641</v>
      </c>
      <c r="R51" s="4">
        <v>4.0713338505138799</v>
      </c>
    </row>
    <row r="52" spans="1:18" hidden="1">
      <c r="A52" s="1">
        <v>202408</v>
      </c>
      <c r="B52" s="33" t="s">
        <v>165</v>
      </c>
      <c r="C52" s="33" t="s">
        <v>17</v>
      </c>
      <c r="D52" s="33" t="s">
        <v>31</v>
      </c>
      <c r="E52" s="33" t="s">
        <v>160</v>
      </c>
      <c r="F52" s="1">
        <v>45</v>
      </c>
      <c r="G52" s="1">
        <v>20</v>
      </c>
      <c r="H52" s="1">
        <v>7.5</v>
      </c>
      <c r="I52" s="1">
        <v>7</v>
      </c>
      <c r="J52" s="1">
        <v>5</v>
      </c>
      <c r="K52" s="1">
        <v>5</v>
      </c>
      <c r="L52" s="4">
        <v>89.5</v>
      </c>
      <c r="M52" s="5">
        <v>279333.28999999998</v>
      </c>
      <c r="N52" s="5">
        <v>61858.339469985403</v>
      </c>
      <c r="O52" s="4">
        <v>0.118160342013722</v>
      </c>
      <c r="P52" s="4">
        <v>2.5259266017381699E-2</v>
      </c>
      <c r="Q52" s="4">
        <v>10.575350610228099</v>
      </c>
      <c r="R52" s="4">
        <v>2.2607043085556602</v>
      </c>
    </row>
    <row r="53" spans="1:18" hidden="1">
      <c r="A53" s="1">
        <v>202408</v>
      </c>
      <c r="B53" s="33" t="s">
        <v>167</v>
      </c>
      <c r="C53" s="33" t="s">
        <v>17</v>
      </c>
      <c r="D53" s="33" t="s">
        <v>31</v>
      </c>
      <c r="E53" s="33" t="s">
        <v>162</v>
      </c>
      <c r="F53" s="1">
        <v>45</v>
      </c>
      <c r="G53" s="1">
        <v>15</v>
      </c>
      <c r="H53" s="1">
        <v>10</v>
      </c>
      <c r="I53" s="1">
        <v>10</v>
      </c>
      <c r="J53" s="1">
        <v>7.5</v>
      </c>
      <c r="K53" s="1">
        <v>5</v>
      </c>
      <c r="L53" s="4">
        <v>92.5</v>
      </c>
      <c r="M53" s="5">
        <v>264371.59999999998</v>
      </c>
      <c r="N53" s="5">
        <v>46480.107354731597</v>
      </c>
      <c r="O53" s="4">
        <v>0.103570826891053</v>
      </c>
      <c r="P53" s="4">
        <v>2.2305864221676401E-2</v>
      </c>
      <c r="Q53" s="4">
        <v>9.5803014874223997</v>
      </c>
      <c r="R53" s="4">
        <v>2.0632924405050699</v>
      </c>
    </row>
    <row r="54" spans="1:18" hidden="1">
      <c r="A54" s="1">
        <v>202408</v>
      </c>
      <c r="B54" s="33" t="s">
        <v>169</v>
      </c>
      <c r="C54" s="33" t="s">
        <v>17</v>
      </c>
      <c r="D54" s="33" t="s">
        <v>31</v>
      </c>
      <c r="E54" s="33" t="s">
        <v>164</v>
      </c>
      <c r="F54" s="1">
        <v>45</v>
      </c>
      <c r="G54" s="1">
        <v>20</v>
      </c>
      <c r="H54" s="1">
        <v>2.5</v>
      </c>
      <c r="I54" s="1">
        <v>4</v>
      </c>
      <c r="J54" s="1">
        <v>2.5</v>
      </c>
      <c r="K54" s="1">
        <v>5</v>
      </c>
      <c r="L54" s="4">
        <v>79</v>
      </c>
      <c r="M54" s="5">
        <v>700264.2</v>
      </c>
      <c r="N54" s="5">
        <v>208495.81394153001</v>
      </c>
      <c r="O54" s="4">
        <v>0.332794678069188</v>
      </c>
      <c r="P54" s="4">
        <v>7.0409444735475002E-2</v>
      </c>
      <c r="Q54" s="4">
        <v>26.290779567465901</v>
      </c>
      <c r="R54" s="4">
        <v>5.5623461341025298</v>
      </c>
    </row>
    <row r="55" spans="1:18" hidden="1">
      <c r="A55" s="1">
        <v>202408</v>
      </c>
      <c r="B55" s="33" t="s">
        <v>171</v>
      </c>
      <c r="C55" s="33" t="s">
        <v>17</v>
      </c>
      <c r="D55" s="33" t="s">
        <v>32</v>
      </c>
      <c r="E55" s="33" t="s">
        <v>166</v>
      </c>
      <c r="F55" s="1">
        <v>45</v>
      </c>
      <c r="G55" s="1">
        <v>20</v>
      </c>
      <c r="H55" s="1">
        <v>10</v>
      </c>
      <c r="I55" s="1">
        <v>10</v>
      </c>
      <c r="J55" s="1">
        <v>2.5</v>
      </c>
      <c r="K55" s="1">
        <v>5</v>
      </c>
      <c r="L55" s="4">
        <v>92.5</v>
      </c>
      <c r="M55" s="5">
        <v>262925.36</v>
      </c>
      <c r="N55" s="5">
        <v>58441.648895197803</v>
      </c>
      <c r="O55" s="4">
        <v>0.117083852521146</v>
      </c>
      <c r="P55" s="4">
        <v>2.3804311651655901E-2</v>
      </c>
      <c r="Q55" s="4">
        <v>10.830256358206</v>
      </c>
      <c r="R55" s="4">
        <v>2.2018988277781699</v>
      </c>
    </row>
    <row r="56" spans="1:18" hidden="1">
      <c r="A56" s="1">
        <v>202408</v>
      </c>
      <c r="B56" s="33" t="s">
        <v>175</v>
      </c>
      <c r="C56" s="33" t="s">
        <v>17</v>
      </c>
      <c r="D56" s="33" t="s">
        <v>428</v>
      </c>
      <c r="E56" s="33" t="s">
        <v>168</v>
      </c>
      <c r="F56" s="1">
        <v>45</v>
      </c>
      <c r="G56" s="1">
        <v>2.5</v>
      </c>
      <c r="H56" s="1">
        <v>7.5</v>
      </c>
      <c r="I56" s="1">
        <v>7</v>
      </c>
      <c r="J56" s="1">
        <v>0</v>
      </c>
      <c r="K56" s="1">
        <v>5</v>
      </c>
      <c r="L56" s="4">
        <v>67</v>
      </c>
      <c r="M56" s="5">
        <v>338334.82</v>
      </c>
      <c r="N56" s="5">
        <v>10465.2946083242</v>
      </c>
      <c r="O56" s="4">
        <v>0.25211156314026401</v>
      </c>
      <c r="P56" s="4">
        <v>2.2043886786198601E-2</v>
      </c>
      <c r="Q56" s="4">
        <v>16.8914747303977</v>
      </c>
      <c r="R56" s="4">
        <v>1.47694041467531</v>
      </c>
    </row>
    <row r="57" spans="1:18" hidden="1">
      <c r="A57" s="1">
        <v>202408</v>
      </c>
      <c r="B57" s="33" t="s">
        <v>177</v>
      </c>
      <c r="C57" s="33" t="s">
        <v>17</v>
      </c>
      <c r="D57" s="33" t="s">
        <v>32</v>
      </c>
      <c r="E57" s="33" t="s">
        <v>170</v>
      </c>
      <c r="F57" s="1">
        <v>42.3</v>
      </c>
      <c r="G57" s="1">
        <v>20</v>
      </c>
      <c r="H57" s="1">
        <v>5</v>
      </c>
      <c r="I57" s="1">
        <v>10</v>
      </c>
      <c r="J57" s="1">
        <v>2.5</v>
      </c>
      <c r="K57" s="1">
        <v>5</v>
      </c>
      <c r="L57" s="4">
        <v>84.8</v>
      </c>
      <c r="M57" s="5">
        <v>273341.8</v>
      </c>
      <c r="N57" s="5">
        <v>57739.1661825376</v>
      </c>
      <c r="O57" s="4">
        <v>0.119776173592123</v>
      </c>
      <c r="P57" s="4">
        <v>2.43470572841962E-2</v>
      </c>
      <c r="Q57" s="4">
        <v>10.157019520612</v>
      </c>
      <c r="R57" s="4">
        <v>2.06463045769984</v>
      </c>
    </row>
    <row r="58" spans="1:18" hidden="1">
      <c r="A58" s="1">
        <v>202408</v>
      </c>
      <c r="B58" s="33" t="s">
        <v>179</v>
      </c>
      <c r="C58" s="33" t="s">
        <v>17</v>
      </c>
      <c r="D58" s="33" t="s">
        <v>32</v>
      </c>
      <c r="E58" s="33" t="s">
        <v>172</v>
      </c>
      <c r="F58" s="1">
        <v>45</v>
      </c>
      <c r="G58" s="1">
        <v>20</v>
      </c>
      <c r="H58" s="1">
        <v>10</v>
      </c>
      <c r="I58" s="1">
        <v>10</v>
      </c>
      <c r="J58" s="1">
        <v>2.5</v>
      </c>
      <c r="K58" s="1">
        <v>5</v>
      </c>
      <c r="L58" s="4">
        <v>92.5</v>
      </c>
      <c r="M58" s="5">
        <v>323812.64</v>
      </c>
      <c r="N58" s="5">
        <v>88423.637725102803</v>
      </c>
      <c r="O58" s="4">
        <v>0.154805585094689</v>
      </c>
      <c r="P58" s="4">
        <v>3.1498750646798197E-2</v>
      </c>
      <c r="Q58" s="4">
        <v>14.3195166212587</v>
      </c>
      <c r="R58" s="4">
        <v>2.9136344348288299</v>
      </c>
    </row>
    <row r="59" spans="1:18" hidden="1">
      <c r="A59" s="1">
        <v>202408</v>
      </c>
      <c r="B59" s="33" t="s">
        <v>181</v>
      </c>
      <c r="C59" s="33" t="s">
        <v>17</v>
      </c>
      <c r="D59" s="33" t="s">
        <v>32</v>
      </c>
      <c r="E59" s="33" t="s">
        <v>176</v>
      </c>
      <c r="F59" s="1">
        <v>44.55</v>
      </c>
      <c r="G59" s="1">
        <v>10</v>
      </c>
      <c r="H59" s="1">
        <v>7.5</v>
      </c>
      <c r="I59" s="1">
        <v>10</v>
      </c>
      <c r="J59" s="1">
        <v>2.5</v>
      </c>
      <c r="K59" s="1">
        <v>5</v>
      </c>
      <c r="L59" s="4">
        <v>79.55</v>
      </c>
      <c r="M59" s="5">
        <v>328235.33</v>
      </c>
      <c r="N59" s="5">
        <v>38694.474485491301</v>
      </c>
      <c r="O59" s="4">
        <v>0.124069562162408</v>
      </c>
      <c r="P59" s="4">
        <v>2.5172006837067301E-2</v>
      </c>
      <c r="Q59" s="4">
        <v>9.8697336700195599</v>
      </c>
      <c r="R59" s="4">
        <v>2.0024331438887</v>
      </c>
    </row>
    <row r="60" spans="1:18" hidden="1">
      <c r="A60" s="1">
        <v>202408</v>
      </c>
      <c r="B60" s="33" t="s">
        <v>183</v>
      </c>
      <c r="C60" s="33" t="s">
        <v>17</v>
      </c>
      <c r="D60" s="33" t="s">
        <v>33</v>
      </c>
      <c r="E60" s="33" t="s">
        <v>178</v>
      </c>
      <c r="F60" s="1">
        <v>43.65</v>
      </c>
      <c r="G60" s="1">
        <v>15</v>
      </c>
      <c r="H60" s="1">
        <v>7.5</v>
      </c>
      <c r="I60" s="1">
        <v>4</v>
      </c>
      <c r="J60" s="1">
        <v>5</v>
      </c>
      <c r="K60" s="1">
        <v>5</v>
      </c>
      <c r="L60" s="4">
        <v>80.150000000000006</v>
      </c>
      <c r="M60" s="5">
        <v>231806.02</v>
      </c>
      <c r="N60" s="5">
        <v>38508.225594037198</v>
      </c>
      <c r="O60" s="4">
        <v>0.111307107823662</v>
      </c>
      <c r="P60" s="4">
        <v>1.92602090859611E-2</v>
      </c>
      <c r="Q60" s="4">
        <v>8.9212646920665097</v>
      </c>
      <c r="R60" s="4">
        <v>1.54370575823978</v>
      </c>
    </row>
    <row r="61" spans="1:18" hidden="1">
      <c r="A61" s="1">
        <v>202408</v>
      </c>
      <c r="B61" s="33" t="s">
        <v>187</v>
      </c>
      <c r="C61" s="33" t="s">
        <v>17</v>
      </c>
      <c r="D61" s="33" t="s">
        <v>33</v>
      </c>
      <c r="E61" s="33" t="s">
        <v>180</v>
      </c>
      <c r="F61" s="1">
        <v>45</v>
      </c>
      <c r="G61" s="1">
        <v>20</v>
      </c>
      <c r="H61" s="1">
        <v>10</v>
      </c>
      <c r="I61" s="1">
        <v>10</v>
      </c>
      <c r="J61" s="1">
        <v>2.5</v>
      </c>
      <c r="K61" s="1">
        <v>5</v>
      </c>
      <c r="L61" s="4">
        <v>92.5</v>
      </c>
      <c r="M61" s="5">
        <v>233844.13</v>
      </c>
      <c r="N61" s="5">
        <v>50519.7278552032</v>
      </c>
      <c r="O61" s="4">
        <v>0.121451347513683</v>
      </c>
      <c r="P61" s="4">
        <v>2.0978006508487999E-2</v>
      </c>
      <c r="Q61" s="4">
        <v>11.2342496450157</v>
      </c>
      <c r="R61" s="4">
        <v>1.9404656020351401</v>
      </c>
    </row>
    <row r="62" spans="1:18" hidden="1">
      <c r="A62" s="1">
        <v>202408</v>
      </c>
      <c r="B62" s="33" t="s">
        <v>189</v>
      </c>
      <c r="C62" s="33" t="s">
        <v>17</v>
      </c>
      <c r="D62" s="33" t="s">
        <v>30</v>
      </c>
      <c r="E62" s="33" t="s">
        <v>182</v>
      </c>
      <c r="F62" s="1">
        <v>42.3</v>
      </c>
      <c r="G62" s="1">
        <v>15</v>
      </c>
      <c r="H62" s="1">
        <v>5</v>
      </c>
      <c r="I62" s="1">
        <v>0</v>
      </c>
      <c r="J62" s="1">
        <v>2.5</v>
      </c>
      <c r="K62" s="1">
        <v>5</v>
      </c>
      <c r="L62" s="4">
        <v>69.8</v>
      </c>
      <c r="M62" s="5">
        <v>178986.7</v>
      </c>
      <c r="N62" s="5">
        <v>31511.7244017331</v>
      </c>
      <c r="O62" s="4">
        <v>9.60166332433363E-2</v>
      </c>
      <c r="P62" s="4">
        <v>1.5107433693380801E-2</v>
      </c>
      <c r="Q62" s="4">
        <v>6.7019610003848697</v>
      </c>
      <c r="R62" s="4">
        <v>1.05449887179798</v>
      </c>
    </row>
    <row r="63" spans="1:18" hidden="1">
      <c r="A63" s="1">
        <v>202408</v>
      </c>
      <c r="B63" s="33" t="s">
        <v>191</v>
      </c>
      <c r="C63" s="33" t="s">
        <v>17</v>
      </c>
      <c r="D63" s="33" t="s">
        <v>32</v>
      </c>
      <c r="E63" s="33" t="s">
        <v>184</v>
      </c>
      <c r="F63" s="1">
        <v>40.950000000000003</v>
      </c>
      <c r="G63" s="1">
        <v>10</v>
      </c>
      <c r="H63" s="1">
        <v>10</v>
      </c>
      <c r="I63" s="1">
        <v>6</v>
      </c>
      <c r="J63" s="1">
        <v>2.5</v>
      </c>
      <c r="K63" s="1">
        <v>5</v>
      </c>
      <c r="L63" s="4">
        <v>74.45</v>
      </c>
      <c r="M63" s="5">
        <v>211944.68</v>
      </c>
      <c r="N63" s="5">
        <v>31226.820524377701</v>
      </c>
      <c r="O63" s="4">
        <v>8.4138143224134196E-2</v>
      </c>
      <c r="P63" s="4">
        <v>1.7081752799980102E-2</v>
      </c>
      <c r="Q63" s="4">
        <v>6.2640847630367897</v>
      </c>
      <c r="R63" s="4">
        <v>1.27173649595852</v>
      </c>
    </row>
    <row r="64" spans="1:18" hidden="1">
      <c r="A64" s="1">
        <v>202408</v>
      </c>
      <c r="B64" s="33" t="s">
        <v>193</v>
      </c>
      <c r="C64" s="33" t="s">
        <v>17</v>
      </c>
      <c r="D64" s="33" t="s">
        <v>31</v>
      </c>
      <c r="E64" s="33" t="s">
        <v>188</v>
      </c>
      <c r="F64" s="1">
        <v>40.950000000000003</v>
      </c>
      <c r="G64" s="1">
        <v>5</v>
      </c>
      <c r="H64" s="1">
        <v>7.5</v>
      </c>
      <c r="I64" s="1">
        <v>10</v>
      </c>
      <c r="J64" s="1">
        <v>0</v>
      </c>
      <c r="K64" s="1">
        <v>5</v>
      </c>
      <c r="L64" s="4">
        <v>68.45</v>
      </c>
      <c r="M64" s="5">
        <v>176138.65</v>
      </c>
      <c r="N64" s="5">
        <v>9737.5828146837994</v>
      </c>
      <c r="O64" s="4">
        <v>5.4468826312309301E-2</v>
      </c>
      <c r="P64" s="4">
        <v>1.2045139444408E-2</v>
      </c>
      <c r="Q64" s="4">
        <v>3.7283911610775702</v>
      </c>
      <c r="R64" s="4">
        <v>0.82448979496972796</v>
      </c>
    </row>
    <row r="65" spans="1:18" hidden="1">
      <c r="A65" s="1">
        <v>202408</v>
      </c>
      <c r="B65" s="33" t="s">
        <v>195</v>
      </c>
      <c r="C65" s="33" t="s">
        <v>17</v>
      </c>
      <c r="D65" s="33" t="s">
        <v>32</v>
      </c>
      <c r="E65" s="33" t="s">
        <v>190</v>
      </c>
      <c r="F65" s="1">
        <v>40.950000000000003</v>
      </c>
      <c r="G65" s="1">
        <v>20</v>
      </c>
      <c r="H65" s="1">
        <v>10</v>
      </c>
      <c r="I65" s="1">
        <v>7</v>
      </c>
      <c r="J65" s="1">
        <v>2.5</v>
      </c>
      <c r="K65" s="1">
        <v>5</v>
      </c>
      <c r="L65" s="4">
        <v>85.45</v>
      </c>
      <c r="M65" s="5">
        <v>214481.35</v>
      </c>
      <c r="N65" s="5">
        <v>44907.295283408101</v>
      </c>
      <c r="O65" s="4">
        <v>9.3726981046042407E-2</v>
      </c>
      <c r="P65" s="4">
        <v>1.90513829521303E-2</v>
      </c>
      <c r="Q65" s="4">
        <v>8.0089705303843193</v>
      </c>
      <c r="R65" s="4">
        <v>1.6279406732595301</v>
      </c>
    </row>
    <row r="66" spans="1:18" hidden="1">
      <c r="A66" s="1">
        <v>202408</v>
      </c>
      <c r="B66" s="33" t="s">
        <v>197</v>
      </c>
      <c r="C66" s="33" t="s">
        <v>17</v>
      </c>
      <c r="D66" s="33" t="s">
        <v>428</v>
      </c>
      <c r="E66" s="33" t="s">
        <v>192</v>
      </c>
      <c r="F66" s="1">
        <v>45</v>
      </c>
      <c r="G66" s="1">
        <v>20</v>
      </c>
      <c r="H66" s="1">
        <v>7.5</v>
      </c>
      <c r="I66" s="1">
        <v>7</v>
      </c>
      <c r="J66" s="1">
        <v>2.5</v>
      </c>
      <c r="K66" s="1">
        <v>5</v>
      </c>
      <c r="L66" s="4">
        <v>87</v>
      </c>
      <c r="M66" s="5">
        <v>170556</v>
      </c>
      <c r="N66" s="5">
        <v>35504.293019732402</v>
      </c>
      <c r="O66" s="4">
        <v>0.20383032696648601</v>
      </c>
      <c r="P66" s="4">
        <v>1.51223609287274E-2</v>
      </c>
      <c r="Q66" s="4">
        <v>17.7332384460843</v>
      </c>
      <c r="R66" s="4">
        <v>1.3156454007992799</v>
      </c>
    </row>
    <row r="67" spans="1:18" hidden="1">
      <c r="A67" s="1">
        <v>202408</v>
      </c>
      <c r="B67" s="33" t="s">
        <v>199</v>
      </c>
      <c r="C67" s="33" t="s">
        <v>17</v>
      </c>
      <c r="D67" s="33" t="s">
        <v>31</v>
      </c>
      <c r="E67" s="33" t="s">
        <v>194</v>
      </c>
      <c r="F67" s="1">
        <v>41.4</v>
      </c>
      <c r="G67" s="1">
        <v>2.5</v>
      </c>
      <c r="H67" s="1">
        <v>5</v>
      </c>
      <c r="I67" s="1">
        <v>10</v>
      </c>
      <c r="J67" s="1">
        <v>0</v>
      </c>
      <c r="K67" s="1">
        <v>5</v>
      </c>
      <c r="L67" s="4">
        <v>63.9</v>
      </c>
      <c r="M67" s="5">
        <v>191443.24</v>
      </c>
      <c r="N67" s="5">
        <v>5463.2770292565801</v>
      </c>
      <c r="O67" s="4">
        <v>5.5695777991591998E-2</v>
      </c>
      <c r="P67" s="4">
        <v>1.2412495572838999E-2</v>
      </c>
      <c r="Q67" s="4">
        <v>3.5589602136627301</v>
      </c>
      <c r="R67" s="4">
        <v>0.79315846710441196</v>
      </c>
    </row>
    <row r="68" spans="1:18" hidden="1">
      <c r="A68" s="1">
        <v>202408</v>
      </c>
      <c r="B68" s="33" t="s">
        <v>201</v>
      </c>
      <c r="C68" s="33" t="s">
        <v>17</v>
      </c>
      <c r="D68" s="33" t="s">
        <v>31</v>
      </c>
      <c r="E68" s="33" t="s">
        <v>196</v>
      </c>
      <c r="F68" s="1">
        <v>45</v>
      </c>
      <c r="G68" s="1">
        <v>2.5</v>
      </c>
      <c r="H68" s="1">
        <v>7.5</v>
      </c>
      <c r="I68" s="1">
        <v>7</v>
      </c>
      <c r="J68" s="1">
        <v>2.5</v>
      </c>
      <c r="K68" s="1">
        <v>5</v>
      </c>
      <c r="L68" s="4">
        <v>69.5</v>
      </c>
      <c r="M68" s="5">
        <v>188830.85</v>
      </c>
      <c r="N68" s="5">
        <v>6675.6640990632004</v>
      </c>
      <c r="O68" s="4">
        <v>5.58169017458214E-2</v>
      </c>
      <c r="P68" s="4">
        <v>1.2413834463243401E-2</v>
      </c>
      <c r="Q68" s="4">
        <v>3.8792746713345898</v>
      </c>
      <c r="R68" s="4">
        <v>0.86276149519541601</v>
      </c>
    </row>
    <row r="69" spans="1:18" hidden="1">
      <c r="A69" s="1">
        <v>202408</v>
      </c>
      <c r="B69" s="33" t="s">
        <v>203</v>
      </c>
      <c r="C69" s="33" t="s">
        <v>17</v>
      </c>
      <c r="D69" s="33" t="s">
        <v>33</v>
      </c>
      <c r="E69" s="33" t="s">
        <v>198</v>
      </c>
      <c r="F69" s="1">
        <v>45</v>
      </c>
      <c r="G69" s="1">
        <v>20</v>
      </c>
      <c r="H69" s="1">
        <v>10</v>
      </c>
      <c r="I69" s="1">
        <v>7</v>
      </c>
      <c r="J69" s="1">
        <v>2.5</v>
      </c>
      <c r="K69" s="1">
        <v>5</v>
      </c>
      <c r="L69" s="4">
        <v>89.5</v>
      </c>
      <c r="M69" s="5">
        <v>266082.43</v>
      </c>
      <c r="N69" s="5">
        <v>61595.019554325299</v>
      </c>
      <c r="O69" s="4">
        <v>0.141422502261842</v>
      </c>
      <c r="P69" s="4">
        <v>2.4415359439242199E-2</v>
      </c>
      <c r="Q69" s="4">
        <v>12.657313952434899</v>
      </c>
      <c r="R69" s="4">
        <v>2.1851746698121799</v>
      </c>
    </row>
    <row r="70" spans="1:18" hidden="1">
      <c r="A70" s="1">
        <v>202408</v>
      </c>
      <c r="B70" s="33" t="s">
        <v>205</v>
      </c>
      <c r="C70" s="33" t="s">
        <v>17</v>
      </c>
      <c r="D70" s="33" t="s">
        <v>33</v>
      </c>
      <c r="E70" s="33" t="s">
        <v>200</v>
      </c>
      <c r="F70" s="1">
        <v>45</v>
      </c>
      <c r="G70" s="1">
        <v>10</v>
      </c>
      <c r="H70" s="1">
        <v>7.5</v>
      </c>
      <c r="I70" s="1">
        <v>10</v>
      </c>
      <c r="J70" s="1">
        <v>0</v>
      </c>
      <c r="K70" s="1">
        <v>5</v>
      </c>
      <c r="L70" s="4">
        <v>77.5</v>
      </c>
      <c r="M70" s="5">
        <v>219323.66</v>
      </c>
      <c r="N70" s="5">
        <v>30258.968393085401</v>
      </c>
      <c r="O70" s="4">
        <v>0.10046427903741501</v>
      </c>
      <c r="P70" s="4">
        <v>1.7403856713148799E-2</v>
      </c>
      <c r="Q70" s="4">
        <v>7.7859816253996597</v>
      </c>
      <c r="R70" s="4">
        <v>1.34879889526903</v>
      </c>
    </row>
    <row r="71" spans="1:18" hidden="1">
      <c r="A71" s="1">
        <v>202408</v>
      </c>
      <c r="B71" s="33" t="s">
        <v>207</v>
      </c>
      <c r="C71" s="33" t="s">
        <v>17</v>
      </c>
      <c r="D71" s="33" t="s">
        <v>33</v>
      </c>
      <c r="E71" s="33" t="s">
        <v>202</v>
      </c>
      <c r="F71" s="1">
        <v>45</v>
      </c>
      <c r="G71" s="1">
        <v>10</v>
      </c>
      <c r="H71" s="1">
        <v>10</v>
      </c>
      <c r="I71" s="1">
        <v>7</v>
      </c>
      <c r="J71" s="1">
        <v>2.5</v>
      </c>
      <c r="K71" s="1">
        <v>5</v>
      </c>
      <c r="L71" s="4">
        <v>79.5</v>
      </c>
      <c r="M71" s="5">
        <v>179588.22</v>
      </c>
      <c r="N71" s="5">
        <v>18045.566370955199</v>
      </c>
      <c r="O71" s="4">
        <v>7.6977475330244197E-2</v>
      </c>
      <c r="P71" s="4">
        <v>1.33578225891066E-2</v>
      </c>
      <c r="Q71" s="4">
        <v>6.11970928875441</v>
      </c>
      <c r="R71" s="4">
        <v>1.06194689583397</v>
      </c>
    </row>
    <row r="72" spans="1:18" hidden="1">
      <c r="A72" s="1">
        <v>202408</v>
      </c>
      <c r="B72" s="33" t="s">
        <v>209</v>
      </c>
      <c r="C72" s="33" t="s">
        <v>17</v>
      </c>
      <c r="D72" s="33" t="s">
        <v>33</v>
      </c>
      <c r="E72" s="33" t="s">
        <v>204</v>
      </c>
      <c r="F72" s="1">
        <v>40.950000000000003</v>
      </c>
      <c r="G72" s="1">
        <v>20</v>
      </c>
      <c r="H72" s="1">
        <v>10</v>
      </c>
      <c r="I72" s="1">
        <v>10</v>
      </c>
      <c r="J72" s="1">
        <v>2.5</v>
      </c>
      <c r="K72" s="1">
        <v>5</v>
      </c>
      <c r="L72" s="4">
        <v>88.45</v>
      </c>
      <c r="M72" s="5">
        <v>225791.6</v>
      </c>
      <c r="N72" s="5">
        <v>47599.2200078389</v>
      </c>
      <c r="O72" s="4">
        <v>0.116341919547935</v>
      </c>
      <c r="P72" s="4">
        <v>2.00989768271954E-2</v>
      </c>
      <c r="Q72" s="4">
        <v>10.2904427840149</v>
      </c>
      <c r="R72" s="4">
        <v>1.77775450036543</v>
      </c>
    </row>
    <row r="73" spans="1:18" hidden="1">
      <c r="A73" s="1">
        <v>202408</v>
      </c>
      <c r="B73" s="33" t="s">
        <v>213</v>
      </c>
      <c r="C73" s="33" t="s">
        <v>17</v>
      </c>
      <c r="D73" s="33" t="s">
        <v>33</v>
      </c>
      <c r="E73" s="33" t="s">
        <v>206</v>
      </c>
      <c r="F73" s="1">
        <v>45</v>
      </c>
      <c r="G73" s="1">
        <v>15</v>
      </c>
      <c r="H73" s="1">
        <v>10</v>
      </c>
      <c r="I73" s="1">
        <v>10</v>
      </c>
      <c r="J73" s="1">
        <v>5</v>
      </c>
      <c r="K73" s="1">
        <v>5</v>
      </c>
      <c r="L73" s="4">
        <v>90</v>
      </c>
      <c r="M73" s="5">
        <v>153092.65</v>
      </c>
      <c r="N73" s="5">
        <v>23810.134813153902</v>
      </c>
      <c r="O73" s="4">
        <v>7.2237422723967701E-2</v>
      </c>
      <c r="P73" s="4">
        <v>1.2504936353852501E-2</v>
      </c>
      <c r="Q73" s="4">
        <v>6.5013680451570899</v>
      </c>
      <c r="R73" s="4">
        <v>1.1254442718467299</v>
      </c>
    </row>
    <row r="74" spans="1:18" hidden="1">
      <c r="A74" s="1">
        <v>202408</v>
      </c>
      <c r="B74" s="33" t="s">
        <v>215</v>
      </c>
      <c r="C74" s="33" t="s">
        <v>17</v>
      </c>
      <c r="D74" s="33" t="s">
        <v>36</v>
      </c>
      <c r="E74" s="33" t="s">
        <v>208</v>
      </c>
      <c r="F74" s="1">
        <v>45</v>
      </c>
      <c r="G74" s="1">
        <v>20</v>
      </c>
      <c r="H74" s="1">
        <v>0</v>
      </c>
      <c r="I74" s="1">
        <v>10</v>
      </c>
      <c r="J74" s="1">
        <v>2.5</v>
      </c>
      <c r="K74" s="1">
        <v>5</v>
      </c>
      <c r="L74" s="4">
        <v>82.5</v>
      </c>
      <c r="M74" s="5">
        <v>135376.63</v>
      </c>
      <c r="N74" s="5">
        <v>27314.770745847902</v>
      </c>
      <c r="O74" s="4">
        <v>7.1392412485191306E-2</v>
      </c>
      <c r="P74" s="4">
        <v>1.1888260897863E-2</v>
      </c>
      <c r="Q74" s="4">
        <v>5.8898740300282801</v>
      </c>
      <c r="R74" s="4">
        <v>0.98078152407369801</v>
      </c>
    </row>
    <row r="75" spans="1:18" hidden="1">
      <c r="A75" s="1">
        <v>202408</v>
      </c>
      <c r="B75" s="33" t="s">
        <v>217</v>
      </c>
      <c r="C75" s="33" t="s">
        <v>17</v>
      </c>
      <c r="D75" s="33" t="s">
        <v>36</v>
      </c>
      <c r="E75" s="33" t="s">
        <v>210</v>
      </c>
      <c r="F75" s="1">
        <v>45</v>
      </c>
      <c r="G75" s="1">
        <v>20</v>
      </c>
      <c r="H75" s="1">
        <v>2.5</v>
      </c>
      <c r="I75" s="1">
        <v>3</v>
      </c>
      <c r="J75" s="1">
        <v>0</v>
      </c>
      <c r="K75" s="1">
        <v>5</v>
      </c>
      <c r="L75" s="4">
        <v>75.5</v>
      </c>
      <c r="M75" s="5">
        <v>254948.5</v>
      </c>
      <c r="N75" s="5">
        <v>60499.838729269199</v>
      </c>
      <c r="O75" s="4">
        <v>0.14109781853835099</v>
      </c>
      <c r="P75" s="4">
        <v>2.3590343884499699E-2</v>
      </c>
      <c r="Q75" s="4">
        <v>10.652885299645501</v>
      </c>
      <c r="R75" s="4">
        <v>1.7810709632797299</v>
      </c>
    </row>
    <row r="76" spans="1:18" hidden="1">
      <c r="A76" s="1">
        <v>202408</v>
      </c>
      <c r="B76" s="33" t="s">
        <v>219</v>
      </c>
      <c r="C76" s="33" t="s">
        <v>17</v>
      </c>
      <c r="D76" s="33" t="s">
        <v>30</v>
      </c>
      <c r="E76" s="33" t="s">
        <v>214</v>
      </c>
      <c r="F76" s="1">
        <v>45</v>
      </c>
      <c r="G76" s="1">
        <v>20</v>
      </c>
      <c r="H76" s="1">
        <v>7.5</v>
      </c>
      <c r="I76" s="1">
        <v>7</v>
      </c>
      <c r="J76" s="1">
        <v>2.5</v>
      </c>
      <c r="K76" s="1">
        <v>5</v>
      </c>
      <c r="L76" s="4">
        <v>87</v>
      </c>
      <c r="M76" s="5">
        <v>170333.56</v>
      </c>
      <c r="N76" s="5">
        <v>34698.160814228802</v>
      </c>
      <c r="O76" s="4">
        <v>9.4520673175427394E-2</v>
      </c>
      <c r="P76" s="4">
        <v>1.50018444347624E-2</v>
      </c>
      <c r="Q76" s="4">
        <v>8.22329856626218</v>
      </c>
      <c r="R76" s="4">
        <v>1.3051604658243301</v>
      </c>
    </row>
    <row r="77" spans="1:18" hidden="1">
      <c r="A77" s="1">
        <v>202408</v>
      </c>
      <c r="B77" s="33" t="s">
        <v>221</v>
      </c>
      <c r="C77" s="33" t="s">
        <v>17</v>
      </c>
      <c r="D77" s="33" t="s">
        <v>30</v>
      </c>
      <c r="E77" s="33" t="s">
        <v>216</v>
      </c>
      <c r="F77" s="1">
        <v>43.2</v>
      </c>
      <c r="G77" s="1">
        <v>10</v>
      </c>
      <c r="H77" s="1">
        <v>5</v>
      </c>
      <c r="I77" s="1">
        <v>4</v>
      </c>
      <c r="J77" s="1">
        <v>0</v>
      </c>
      <c r="K77" s="1">
        <v>5</v>
      </c>
      <c r="L77" s="4">
        <v>67.2</v>
      </c>
      <c r="M77" s="5">
        <v>151352.89000000001</v>
      </c>
      <c r="N77" s="5">
        <v>22380.549073623399</v>
      </c>
      <c r="O77" s="4">
        <v>7.8343058633594795E-2</v>
      </c>
      <c r="P77" s="4">
        <v>1.22090828279986E-2</v>
      </c>
      <c r="Q77" s="4">
        <v>5.2646535401775703</v>
      </c>
      <c r="R77" s="4">
        <v>0.82045036604150601</v>
      </c>
    </row>
    <row r="78" spans="1:18" hidden="1">
      <c r="A78" s="1">
        <v>202408</v>
      </c>
      <c r="B78" s="33" t="s">
        <v>227</v>
      </c>
      <c r="C78" s="33" t="s">
        <v>17</v>
      </c>
      <c r="D78" s="33" t="s">
        <v>36</v>
      </c>
      <c r="E78" s="33" t="s">
        <v>218</v>
      </c>
      <c r="F78" s="1">
        <v>45</v>
      </c>
      <c r="G78" s="1">
        <v>20</v>
      </c>
      <c r="H78" s="1">
        <v>0</v>
      </c>
      <c r="I78" s="1">
        <v>10</v>
      </c>
      <c r="J78" s="1">
        <v>5</v>
      </c>
      <c r="K78" s="1">
        <v>5</v>
      </c>
      <c r="L78" s="4">
        <v>85</v>
      </c>
      <c r="M78" s="5">
        <v>121342.51</v>
      </c>
      <c r="N78" s="5">
        <v>24348.160203005798</v>
      </c>
      <c r="O78" s="4">
        <v>6.3892319861380997E-2</v>
      </c>
      <c r="P78" s="4">
        <v>1.0637934384886799E-2</v>
      </c>
      <c r="Q78" s="4">
        <v>5.4308471882173803</v>
      </c>
      <c r="R78" s="4">
        <v>0.90422442271537795</v>
      </c>
    </row>
    <row r="79" spans="1:18" hidden="1">
      <c r="A79" s="1">
        <v>202408</v>
      </c>
      <c r="B79" s="33" t="s">
        <v>229</v>
      </c>
      <c r="C79" s="33" t="s">
        <v>17</v>
      </c>
      <c r="D79" s="33" t="s">
        <v>36</v>
      </c>
      <c r="E79" s="33" t="s">
        <v>220</v>
      </c>
      <c r="F79" s="1">
        <v>45</v>
      </c>
      <c r="G79" s="1">
        <v>20</v>
      </c>
      <c r="H79" s="1">
        <v>10</v>
      </c>
      <c r="I79" s="1">
        <v>7</v>
      </c>
      <c r="J79" s="1">
        <v>2.5</v>
      </c>
      <c r="K79" s="1">
        <v>5</v>
      </c>
      <c r="L79" s="4">
        <v>89.5</v>
      </c>
      <c r="M79" s="5">
        <v>198136.91</v>
      </c>
      <c r="N79" s="5">
        <v>43625.045981568001</v>
      </c>
      <c r="O79" s="4">
        <v>0.107166156967396</v>
      </c>
      <c r="P79" s="4">
        <v>1.78834460346185E-2</v>
      </c>
      <c r="Q79" s="4">
        <v>9.5913710485819408</v>
      </c>
      <c r="R79" s="4">
        <v>1.6005684200983601</v>
      </c>
    </row>
    <row r="80" spans="1:18" hidden="1">
      <c r="A80" s="1">
        <v>202408</v>
      </c>
      <c r="B80" s="33" t="s">
        <v>233</v>
      </c>
      <c r="C80" s="33" t="s">
        <v>17</v>
      </c>
      <c r="D80" s="33" t="s">
        <v>33</v>
      </c>
      <c r="E80" s="33" t="s">
        <v>222</v>
      </c>
      <c r="F80" s="1">
        <v>45</v>
      </c>
      <c r="G80" s="1">
        <v>20</v>
      </c>
      <c r="H80" s="1">
        <v>7.5</v>
      </c>
      <c r="I80" s="1">
        <v>7</v>
      </c>
      <c r="J80" s="1">
        <v>2.5</v>
      </c>
      <c r="K80" s="1">
        <v>5</v>
      </c>
      <c r="L80" s="4">
        <v>87</v>
      </c>
      <c r="M80" s="5">
        <v>154152.24</v>
      </c>
      <c r="N80" s="5">
        <v>34506.901902293102</v>
      </c>
      <c r="O80" s="4">
        <v>8.1007109474921304E-2</v>
      </c>
      <c r="P80" s="4">
        <v>1.3988589940022699E-2</v>
      </c>
      <c r="Q80" s="4">
        <v>7.0476185243181497</v>
      </c>
      <c r="R80" s="4">
        <v>1.2170073247819699</v>
      </c>
    </row>
    <row r="81" spans="1:18" hidden="1">
      <c r="A81" s="1">
        <v>202408</v>
      </c>
      <c r="B81" s="33" t="s">
        <v>235</v>
      </c>
      <c r="C81" s="33" t="s">
        <v>17</v>
      </c>
      <c r="D81" s="33" t="s">
        <v>33</v>
      </c>
      <c r="E81" s="33" t="s">
        <v>228</v>
      </c>
      <c r="F81" s="1">
        <v>45</v>
      </c>
      <c r="G81" s="1">
        <v>20</v>
      </c>
      <c r="H81" s="1">
        <v>10</v>
      </c>
      <c r="I81" s="1">
        <v>10</v>
      </c>
      <c r="J81" s="1">
        <v>2.5</v>
      </c>
      <c r="K81" s="1">
        <v>5</v>
      </c>
      <c r="L81" s="4">
        <v>92.5</v>
      </c>
      <c r="M81" s="5">
        <v>174293.54</v>
      </c>
      <c r="N81" s="5">
        <v>51690.607924689801</v>
      </c>
      <c r="O81" s="4">
        <v>0.101543866979494</v>
      </c>
      <c r="P81" s="4">
        <v>1.7497713942239999E-2</v>
      </c>
      <c r="Q81" s="4">
        <v>9.3928076956031905</v>
      </c>
      <c r="R81" s="4">
        <v>1.6185385396572001</v>
      </c>
    </row>
    <row r="82" spans="1:18" hidden="1">
      <c r="A82" s="1">
        <v>202408</v>
      </c>
      <c r="B82" s="33" t="s">
        <v>237</v>
      </c>
      <c r="C82" s="33" t="s">
        <v>17</v>
      </c>
      <c r="D82" s="33" t="s">
        <v>36</v>
      </c>
      <c r="E82" s="33" t="s">
        <v>230</v>
      </c>
      <c r="F82" s="1">
        <v>45</v>
      </c>
      <c r="G82" s="1">
        <v>20</v>
      </c>
      <c r="H82" s="1">
        <v>5</v>
      </c>
      <c r="I82" s="1">
        <v>7</v>
      </c>
      <c r="J82" s="1">
        <v>2.5</v>
      </c>
      <c r="K82" s="1">
        <v>5</v>
      </c>
      <c r="L82" s="4">
        <v>84.5</v>
      </c>
      <c r="M82" s="5">
        <v>164154.78</v>
      </c>
      <c r="N82" s="5">
        <v>45728.496692969296</v>
      </c>
      <c r="O82" s="4">
        <v>9.5820296067638699E-2</v>
      </c>
      <c r="P82" s="4">
        <v>1.6087838495555801E-2</v>
      </c>
      <c r="Q82" s="4">
        <v>8.0968150177154694</v>
      </c>
      <c r="R82" s="4">
        <v>1.35942235287447</v>
      </c>
    </row>
    <row r="83" spans="1:18" hidden="1">
      <c r="A83" s="1">
        <v>202408</v>
      </c>
      <c r="B83" s="33" t="s">
        <v>239</v>
      </c>
      <c r="C83" s="33" t="s">
        <v>18</v>
      </c>
      <c r="D83" s="33" t="s">
        <v>26</v>
      </c>
      <c r="E83" s="33" t="s">
        <v>234</v>
      </c>
      <c r="F83" s="1">
        <v>45</v>
      </c>
      <c r="G83" s="1">
        <v>20</v>
      </c>
      <c r="H83" s="1">
        <v>7.5</v>
      </c>
      <c r="I83" s="1">
        <v>10</v>
      </c>
      <c r="J83" s="1">
        <v>5</v>
      </c>
      <c r="K83" s="1">
        <v>5</v>
      </c>
      <c r="L83" s="4">
        <v>92.5</v>
      </c>
      <c r="M83" s="5">
        <v>233541.21</v>
      </c>
      <c r="N83" s="5">
        <v>60397.476049703597</v>
      </c>
      <c r="O83" s="4">
        <v>8.9277711130634999E-2</v>
      </c>
      <c r="P83" s="4">
        <v>2.3763825039978301E-2</v>
      </c>
      <c r="Q83" s="4">
        <v>8.2581882795837398</v>
      </c>
      <c r="R83" s="4">
        <v>2.1981538161979901</v>
      </c>
    </row>
    <row r="84" spans="1:18" hidden="1">
      <c r="A84" s="1">
        <v>202408</v>
      </c>
      <c r="B84" s="33" t="s">
        <v>241</v>
      </c>
      <c r="C84" s="33" t="s">
        <v>18</v>
      </c>
      <c r="D84" s="33" t="s">
        <v>26</v>
      </c>
      <c r="E84" s="33" t="s">
        <v>236</v>
      </c>
      <c r="F84" s="1">
        <v>45</v>
      </c>
      <c r="G84" s="1">
        <v>20</v>
      </c>
      <c r="H84" s="1">
        <v>7.5</v>
      </c>
      <c r="I84" s="1">
        <v>10</v>
      </c>
      <c r="J84" s="1">
        <v>2.5</v>
      </c>
      <c r="K84" s="1">
        <v>5</v>
      </c>
      <c r="L84" s="4">
        <v>90</v>
      </c>
      <c r="M84" s="5">
        <v>246256.21</v>
      </c>
      <c r="N84" s="5">
        <v>70164.259223364803</v>
      </c>
      <c r="O84" s="4">
        <v>9.7028292235368699E-2</v>
      </c>
      <c r="P84" s="4">
        <v>2.5864896064605E-2</v>
      </c>
      <c r="Q84" s="4">
        <v>8.7325463011831808</v>
      </c>
      <c r="R84" s="4">
        <v>2.32784064581445</v>
      </c>
    </row>
    <row r="85" spans="1:18" hidden="1">
      <c r="A85" s="1">
        <v>202408</v>
      </c>
      <c r="B85" s="33" t="s">
        <v>243</v>
      </c>
      <c r="C85" s="33" t="s">
        <v>18</v>
      </c>
      <c r="D85" s="33" t="s">
        <v>26</v>
      </c>
      <c r="E85" s="33" t="s">
        <v>238</v>
      </c>
      <c r="F85" s="1">
        <v>45</v>
      </c>
      <c r="G85" s="1">
        <v>20</v>
      </c>
      <c r="H85" s="1">
        <v>10</v>
      </c>
      <c r="I85" s="1">
        <v>10</v>
      </c>
      <c r="J85" s="1">
        <v>2.5</v>
      </c>
      <c r="K85" s="1">
        <v>5</v>
      </c>
      <c r="L85" s="4">
        <v>92.5</v>
      </c>
      <c r="M85" s="5">
        <v>204791.79</v>
      </c>
      <c r="N85" s="5">
        <v>66487.842016518494</v>
      </c>
      <c r="O85" s="4">
        <v>8.4320840909402395E-2</v>
      </c>
      <c r="P85" s="4">
        <v>2.2523811726285502E-2</v>
      </c>
      <c r="Q85" s="4">
        <v>7.7996777841197202</v>
      </c>
      <c r="R85" s="4">
        <v>2.0834525846814098</v>
      </c>
    </row>
    <row r="86" spans="1:18" hidden="1">
      <c r="A86" s="1">
        <v>202408</v>
      </c>
      <c r="B86" s="33" t="s">
        <v>245</v>
      </c>
      <c r="C86" s="33" t="s">
        <v>18</v>
      </c>
      <c r="D86" s="33" t="s">
        <v>26</v>
      </c>
      <c r="E86" s="33" t="s">
        <v>240</v>
      </c>
      <c r="F86" s="1">
        <v>45</v>
      </c>
      <c r="G86" s="1">
        <v>20</v>
      </c>
      <c r="H86" s="1">
        <v>7.5</v>
      </c>
      <c r="I86" s="1">
        <v>3</v>
      </c>
      <c r="J86" s="1">
        <v>2.5</v>
      </c>
      <c r="K86" s="1">
        <v>5</v>
      </c>
      <c r="L86" s="4">
        <v>83</v>
      </c>
      <c r="M86" s="5">
        <v>172806.79</v>
      </c>
      <c r="N86" s="5">
        <v>39628.4378329178</v>
      </c>
      <c r="O86" s="4">
        <v>6.3802148708356807E-2</v>
      </c>
      <c r="P86" s="4">
        <v>1.69530560058616E-2</v>
      </c>
      <c r="Q86" s="4">
        <v>5.2955783427936103</v>
      </c>
      <c r="R86" s="4">
        <v>1.40710364848651</v>
      </c>
    </row>
    <row r="87" spans="1:18" hidden="1">
      <c r="A87" s="1">
        <v>202408</v>
      </c>
      <c r="B87" s="33" t="s">
        <v>249</v>
      </c>
      <c r="C87" s="33" t="s">
        <v>18</v>
      </c>
      <c r="D87" s="33" t="s">
        <v>26</v>
      </c>
      <c r="E87" s="33" t="s">
        <v>242</v>
      </c>
      <c r="F87" s="1">
        <v>45</v>
      </c>
      <c r="G87" s="1">
        <v>20</v>
      </c>
      <c r="H87" s="1">
        <v>5</v>
      </c>
      <c r="I87" s="1">
        <v>7</v>
      </c>
      <c r="J87" s="1">
        <v>2.5</v>
      </c>
      <c r="K87" s="1">
        <v>5</v>
      </c>
      <c r="L87" s="4">
        <v>84.5</v>
      </c>
      <c r="M87" s="5">
        <v>191605.81</v>
      </c>
      <c r="N87" s="5">
        <v>46459.632380408802</v>
      </c>
      <c r="O87" s="4">
        <v>7.1867142420082394E-2</v>
      </c>
      <c r="P87" s="4">
        <v>1.9111347156459901E-2</v>
      </c>
      <c r="Q87" s="4">
        <v>6.0727735344969602</v>
      </c>
      <c r="R87" s="4">
        <v>1.61490883472086</v>
      </c>
    </row>
    <row r="88" spans="1:18" hidden="1">
      <c r="A88" s="1">
        <v>202408</v>
      </c>
      <c r="B88" s="33" t="s">
        <v>253</v>
      </c>
      <c r="C88" s="33" t="s">
        <v>18</v>
      </c>
      <c r="D88" s="33" t="s">
        <v>26</v>
      </c>
      <c r="E88" s="33" t="s">
        <v>244</v>
      </c>
      <c r="F88" s="1">
        <v>45</v>
      </c>
      <c r="G88" s="1">
        <v>20</v>
      </c>
      <c r="H88" s="1">
        <v>7.5</v>
      </c>
      <c r="I88" s="1">
        <v>4</v>
      </c>
      <c r="J88" s="1">
        <v>2.5</v>
      </c>
      <c r="K88" s="1">
        <v>5</v>
      </c>
      <c r="L88" s="4">
        <v>84</v>
      </c>
      <c r="M88" s="5">
        <v>186009.17</v>
      </c>
      <c r="N88" s="5">
        <v>49303.810825274501</v>
      </c>
      <c r="O88" s="4">
        <v>7.1642042735478195E-2</v>
      </c>
      <c r="P88" s="4">
        <v>1.9076623678701599E-2</v>
      </c>
      <c r="Q88" s="4">
        <v>6.0179315897801704</v>
      </c>
      <c r="R88" s="4">
        <v>1.6024363890109301</v>
      </c>
    </row>
    <row r="89" spans="1:18" hidden="1">
      <c r="A89" s="1">
        <v>202408</v>
      </c>
      <c r="B89" s="33" t="s">
        <v>255</v>
      </c>
      <c r="C89" s="33" t="s">
        <v>18</v>
      </c>
      <c r="D89" s="33" t="s">
        <v>26</v>
      </c>
      <c r="E89" s="33" t="s">
        <v>246</v>
      </c>
      <c r="F89" s="1">
        <v>42.75</v>
      </c>
      <c r="G89" s="1">
        <v>20</v>
      </c>
      <c r="H89" s="1">
        <v>5</v>
      </c>
      <c r="I89" s="1">
        <v>6</v>
      </c>
      <c r="J89" s="1">
        <v>2.5</v>
      </c>
      <c r="K89" s="1">
        <v>5</v>
      </c>
      <c r="L89" s="4">
        <v>81.25</v>
      </c>
      <c r="M89" s="5">
        <v>257608.13</v>
      </c>
      <c r="N89" s="5">
        <v>82798.531515009003</v>
      </c>
      <c r="O89" s="4">
        <v>0.105694173085341</v>
      </c>
      <c r="P89" s="4">
        <v>2.82285031656383E-2</v>
      </c>
      <c r="Q89" s="4">
        <v>8.5876515631839592</v>
      </c>
      <c r="R89" s="4">
        <v>2.2935658822081102</v>
      </c>
    </row>
    <row r="90" spans="1:18" hidden="1">
      <c r="A90" s="1">
        <v>202408</v>
      </c>
      <c r="B90" s="33" t="s">
        <v>257</v>
      </c>
      <c r="C90" s="33" t="s">
        <v>16</v>
      </c>
      <c r="D90" s="33" t="s">
        <v>34</v>
      </c>
      <c r="E90" s="33" t="s">
        <v>250</v>
      </c>
      <c r="F90" s="1">
        <v>45</v>
      </c>
      <c r="G90" s="1">
        <v>20</v>
      </c>
      <c r="H90" s="1">
        <v>10</v>
      </c>
      <c r="I90" s="1">
        <v>7</v>
      </c>
      <c r="J90" s="1">
        <v>2.5</v>
      </c>
      <c r="K90" s="1">
        <v>5</v>
      </c>
      <c r="L90" s="4">
        <v>89.5</v>
      </c>
      <c r="M90" s="5">
        <v>156035.62</v>
      </c>
      <c r="N90" s="5">
        <v>37335.237297234802</v>
      </c>
      <c r="O90" s="4">
        <v>5.6640287581648102E-2</v>
      </c>
      <c r="P90" s="4">
        <v>1.4185873435853801E-2</v>
      </c>
      <c r="Q90" s="4">
        <v>5.0693057385575004</v>
      </c>
      <c r="R90" s="4">
        <v>1.26963567250892</v>
      </c>
    </row>
    <row r="91" spans="1:18" hidden="1">
      <c r="A91" s="1">
        <v>202408</v>
      </c>
      <c r="B91" s="33" t="s">
        <v>259</v>
      </c>
      <c r="C91" s="33" t="s">
        <v>16</v>
      </c>
      <c r="D91" s="33" t="s">
        <v>34</v>
      </c>
      <c r="E91" s="33" t="s">
        <v>254</v>
      </c>
      <c r="F91" s="1">
        <v>45</v>
      </c>
      <c r="G91" s="1">
        <v>15</v>
      </c>
      <c r="H91" s="1">
        <v>2.5</v>
      </c>
      <c r="I91" s="1">
        <v>10</v>
      </c>
      <c r="J91" s="1">
        <v>5</v>
      </c>
      <c r="K91" s="1">
        <v>5</v>
      </c>
      <c r="L91" s="4">
        <v>82.5</v>
      </c>
      <c r="M91" s="5">
        <v>170784.22</v>
      </c>
      <c r="N91" s="5">
        <v>33487.020416354702</v>
      </c>
      <c r="O91" s="4">
        <v>5.91073051494806E-2</v>
      </c>
      <c r="P91" s="4">
        <v>1.47361968764309E-2</v>
      </c>
      <c r="Q91" s="4">
        <v>4.87635267483215</v>
      </c>
      <c r="R91" s="4">
        <v>1.21573624230555</v>
      </c>
    </row>
    <row r="92" spans="1:18" hidden="1">
      <c r="A92" s="1">
        <v>202408</v>
      </c>
      <c r="B92" s="33" t="s">
        <v>261</v>
      </c>
      <c r="C92" s="33" t="s">
        <v>16</v>
      </c>
      <c r="D92" s="33" t="s">
        <v>34</v>
      </c>
      <c r="E92" s="33" t="s">
        <v>256</v>
      </c>
      <c r="F92" s="1">
        <v>45</v>
      </c>
      <c r="G92" s="1">
        <v>5</v>
      </c>
      <c r="H92" s="1">
        <v>10</v>
      </c>
      <c r="I92" s="1">
        <v>7</v>
      </c>
      <c r="J92" s="1">
        <v>5</v>
      </c>
      <c r="K92" s="1">
        <v>5</v>
      </c>
      <c r="L92" s="4">
        <v>77</v>
      </c>
      <c r="M92" s="5">
        <v>131197.47</v>
      </c>
      <c r="N92" s="5">
        <v>12232.2680502975</v>
      </c>
      <c r="O92" s="4">
        <v>4.0126952559539603E-2</v>
      </c>
      <c r="P92" s="4">
        <v>9.8745653368411696E-3</v>
      </c>
      <c r="Q92" s="4">
        <v>3.0897753470845499</v>
      </c>
      <c r="R92" s="4">
        <v>0.76034153093677004</v>
      </c>
    </row>
    <row r="93" spans="1:18" hidden="1">
      <c r="A93" s="1">
        <v>202408</v>
      </c>
      <c r="B93" s="48" t="s">
        <v>263</v>
      </c>
      <c r="C93" s="13" t="s">
        <v>18</v>
      </c>
      <c r="D93" s="13" t="s">
        <v>37</v>
      </c>
      <c r="E93" s="40" t="s">
        <v>258</v>
      </c>
      <c r="F93" s="16">
        <v>0</v>
      </c>
      <c r="G93" s="1">
        <v>2.5</v>
      </c>
      <c r="H93" s="16">
        <v>2.5</v>
      </c>
      <c r="I93" s="16">
        <v>7</v>
      </c>
      <c r="J93" s="16">
        <v>5</v>
      </c>
      <c r="K93" s="16">
        <v>5</v>
      </c>
      <c r="L93" s="31">
        <v>22</v>
      </c>
      <c r="M93" s="5">
        <v>142262.72</v>
      </c>
      <c r="N93" s="5">
        <v>3127.6286578916001</v>
      </c>
      <c r="O93" s="25">
        <v>5.6266121183387703E-2</v>
      </c>
      <c r="P93" s="25">
        <v>1.0281098879038201E-2</v>
      </c>
      <c r="Q93" s="25">
        <v>1.23785466603453</v>
      </c>
      <c r="R93" s="25">
        <v>0.22618417533884</v>
      </c>
    </row>
    <row r="94" spans="1:18" hidden="1">
      <c r="A94" s="1">
        <v>202408</v>
      </c>
      <c r="B94" s="49" t="s">
        <v>265</v>
      </c>
      <c r="C94" s="32" t="s">
        <v>18</v>
      </c>
      <c r="D94" s="32" t="s">
        <v>37</v>
      </c>
      <c r="E94" s="41" t="s">
        <v>260</v>
      </c>
      <c r="F94" s="19">
        <v>0</v>
      </c>
      <c r="G94" s="1">
        <v>0</v>
      </c>
      <c r="H94" s="19">
        <v>2.5</v>
      </c>
      <c r="I94" s="19">
        <v>7</v>
      </c>
      <c r="J94" s="19">
        <v>0</v>
      </c>
      <c r="K94" s="19">
        <v>5</v>
      </c>
      <c r="L94" s="29">
        <v>14.5</v>
      </c>
      <c r="M94" s="5">
        <v>111604.93</v>
      </c>
      <c r="N94" s="5">
        <v>0</v>
      </c>
      <c r="O94" s="30">
        <v>4.17185598880907E-2</v>
      </c>
      <c r="P94" s="30">
        <v>7.7597708753321002E-3</v>
      </c>
      <c r="Q94" s="30">
        <v>0.60491911837731505</v>
      </c>
      <c r="R94" s="30">
        <v>0.11251667769231501</v>
      </c>
    </row>
    <row r="95" spans="1:18" hidden="1">
      <c r="A95" s="1">
        <v>202408</v>
      </c>
      <c r="B95" s="33" t="s">
        <v>267</v>
      </c>
      <c r="C95" s="33" t="s">
        <v>18</v>
      </c>
      <c r="D95" s="33" t="s">
        <v>37</v>
      </c>
      <c r="E95" s="33" t="s">
        <v>262</v>
      </c>
      <c r="F95" s="1">
        <v>0</v>
      </c>
      <c r="G95" s="1">
        <v>15</v>
      </c>
      <c r="H95" s="1">
        <v>5</v>
      </c>
      <c r="I95" s="1">
        <v>10</v>
      </c>
      <c r="J95" s="1">
        <v>2.5</v>
      </c>
      <c r="K95" s="1">
        <v>5</v>
      </c>
      <c r="L95" s="4">
        <v>37.5</v>
      </c>
      <c r="M95" s="5">
        <v>169250.79</v>
      </c>
      <c r="N95" s="5">
        <v>30943.0499303451</v>
      </c>
      <c r="O95" s="4">
        <v>9.3812993790963597E-2</v>
      </c>
      <c r="P95" s="4">
        <v>1.56235499625754E-2</v>
      </c>
      <c r="Q95" s="4">
        <v>3.5179872671611299</v>
      </c>
      <c r="R95" s="4">
        <v>0.58588312359657702</v>
      </c>
    </row>
    <row r="96" spans="1:18" hidden="1">
      <c r="A96" s="1">
        <v>202408</v>
      </c>
      <c r="B96" s="33" t="s">
        <v>271</v>
      </c>
      <c r="C96" s="33" t="s">
        <v>18</v>
      </c>
      <c r="D96" s="33" t="s">
        <v>35</v>
      </c>
      <c r="E96" s="33" t="s">
        <v>264</v>
      </c>
      <c r="F96" s="1">
        <v>36.450000000000003</v>
      </c>
      <c r="G96" s="1">
        <v>20</v>
      </c>
      <c r="H96" s="1">
        <v>0</v>
      </c>
      <c r="I96" s="1">
        <v>10</v>
      </c>
      <c r="J96" s="1">
        <v>2.5</v>
      </c>
      <c r="K96" s="1">
        <v>5</v>
      </c>
      <c r="L96" s="4">
        <v>73.95</v>
      </c>
      <c r="M96" s="5">
        <v>308486.12</v>
      </c>
      <c r="N96" s="5">
        <v>101255.146613666</v>
      </c>
      <c r="O96" s="4">
        <v>0.11566449063625101</v>
      </c>
      <c r="P96" s="4">
        <v>3.4065820823580603E-2</v>
      </c>
      <c r="Q96" s="4">
        <v>8.5533890825507601</v>
      </c>
      <c r="R96" s="4">
        <v>2.5191674499037902</v>
      </c>
    </row>
    <row r="97" spans="1:18" hidden="1">
      <c r="A97" s="1">
        <v>202408</v>
      </c>
      <c r="B97" s="33" t="s">
        <v>273</v>
      </c>
      <c r="C97" s="33" t="s">
        <v>18</v>
      </c>
      <c r="D97" s="33" t="s">
        <v>37</v>
      </c>
      <c r="E97" s="33" t="s">
        <v>266</v>
      </c>
      <c r="F97" s="1">
        <v>41.85</v>
      </c>
      <c r="G97" s="1">
        <v>20</v>
      </c>
      <c r="H97" s="1">
        <v>2.5</v>
      </c>
      <c r="I97" s="1">
        <v>3</v>
      </c>
      <c r="J97" s="1">
        <v>2.5</v>
      </c>
      <c r="K97" s="1">
        <v>5</v>
      </c>
      <c r="L97" s="4">
        <v>74.849999999999994</v>
      </c>
      <c r="M97" s="5">
        <v>162138.79999999999</v>
      </c>
      <c r="N97" s="5">
        <v>36230.809798980103</v>
      </c>
      <c r="O97" s="4">
        <v>9.6374414674177206E-2</v>
      </c>
      <c r="P97" s="4">
        <v>1.5787953474252801E-2</v>
      </c>
      <c r="Q97" s="4">
        <v>7.2136249383621598</v>
      </c>
      <c r="R97" s="4">
        <v>1.1817283175478199</v>
      </c>
    </row>
    <row r="98" spans="1:18" hidden="1">
      <c r="A98" s="1">
        <v>202408</v>
      </c>
      <c r="B98" s="33" t="s">
        <v>277</v>
      </c>
      <c r="C98" s="33" t="s">
        <v>18</v>
      </c>
      <c r="D98" s="33" t="s">
        <v>37</v>
      </c>
      <c r="E98" s="33" t="s">
        <v>268</v>
      </c>
      <c r="F98" s="1">
        <v>38.700000000000003</v>
      </c>
      <c r="G98" s="1">
        <v>10</v>
      </c>
      <c r="H98" s="1">
        <v>7.5</v>
      </c>
      <c r="I98" s="1">
        <v>7</v>
      </c>
      <c r="J98" s="1">
        <v>2.5</v>
      </c>
      <c r="K98" s="1">
        <v>5</v>
      </c>
      <c r="L98" s="4">
        <v>70.7</v>
      </c>
      <c r="M98" s="5">
        <v>324134.71000000002</v>
      </c>
      <c r="N98" s="5">
        <v>33787.819449294198</v>
      </c>
      <c r="O98" s="4">
        <v>0.154517761230896</v>
      </c>
      <c r="P98" s="4">
        <v>2.6746941054449101E-2</v>
      </c>
      <c r="Q98" s="4">
        <v>10.9244057190243</v>
      </c>
      <c r="R98" s="4">
        <v>1.8910087325495499</v>
      </c>
    </row>
    <row r="99" spans="1:18" hidden="1">
      <c r="A99" s="1">
        <v>202408</v>
      </c>
      <c r="B99" s="33" t="s">
        <v>279</v>
      </c>
      <c r="C99" s="33" t="s">
        <v>18</v>
      </c>
      <c r="D99" s="33" t="s">
        <v>35</v>
      </c>
      <c r="E99" s="33" t="s">
        <v>272</v>
      </c>
      <c r="F99" s="1">
        <v>41.4</v>
      </c>
      <c r="G99" s="1">
        <v>20</v>
      </c>
      <c r="H99" s="1">
        <v>10</v>
      </c>
      <c r="I99" s="1">
        <v>4</v>
      </c>
      <c r="J99" s="1">
        <v>0</v>
      </c>
      <c r="K99" s="1">
        <v>5</v>
      </c>
      <c r="L99" s="4">
        <v>80.400000000000006</v>
      </c>
      <c r="M99" s="5">
        <v>183824.3</v>
      </c>
      <c r="N99" s="5">
        <v>47573.638830565702</v>
      </c>
      <c r="O99" s="4">
        <v>6.38285273517845E-2</v>
      </c>
      <c r="P99" s="4">
        <v>1.8709120263413401E-2</v>
      </c>
      <c r="Q99" s="4">
        <v>5.1318135990834701</v>
      </c>
      <c r="R99" s="4">
        <v>1.50421326917844</v>
      </c>
    </row>
    <row r="100" spans="1:18" hidden="1">
      <c r="A100" s="1">
        <v>202408</v>
      </c>
      <c r="B100" s="33" t="s">
        <v>281</v>
      </c>
      <c r="C100" s="33" t="s">
        <v>18</v>
      </c>
      <c r="D100" s="33" t="s">
        <v>35</v>
      </c>
      <c r="E100" s="33" t="s">
        <v>274</v>
      </c>
      <c r="F100" s="1">
        <v>0</v>
      </c>
      <c r="G100" s="1">
        <v>10</v>
      </c>
      <c r="H100" s="1">
        <v>10</v>
      </c>
      <c r="I100" s="1">
        <v>7</v>
      </c>
      <c r="J100" s="1">
        <v>2.5</v>
      </c>
      <c r="K100" s="1">
        <v>5</v>
      </c>
      <c r="L100" s="4">
        <v>34.5</v>
      </c>
      <c r="M100" s="5">
        <v>273383.28000000003</v>
      </c>
      <c r="N100" s="5">
        <v>36665.991960603496</v>
      </c>
      <c r="O100" s="4">
        <v>8.1319315315315194E-2</v>
      </c>
      <c r="P100" s="4">
        <v>2.3576889444746601E-2</v>
      </c>
      <c r="Q100" s="4">
        <v>2.8055163783783699</v>
      </c>
      <c r="R100" s="4">
        <v>0.81340268584375797</v>
      </c>
    </row>
    <row r="101" spans="1:18" hidden="1">
      <c r="A101" s="1">
        <v>202408</v>
      </c>
      <c r="B101" s="33" t="s">
        <v>283</v>
      </c>
      <c r="C101" s="33" t="s">
        <v>18</v>
      </c>
      <c r="D101" s="33" t="s">
        <v>35</v>
      </c>
      <c r="E101" s="33" t="s">
        <v>278</v>
      </c>
      <c r="F101" s="1">
        <v>45</v>
      </c>
      <c r="G101" s="1">
        <v>20</v>
      </c>
      <c r="H101" s="1">
        <v>7.5</v>
      </c>
      <c r="I101" s="1">
        <v>7</v>
      </c>
      <c r="J101" s="1">
        <v>0</v>
      </c>
      <c r="K101" s="1">
        <v>5</v>
      </c>
      <c r="L101" s="4">
        <v>84.5</v>
      </c>
      <c r="M101" s="5">
        <v>325002.67</v>
      </c>
      <c r="N101" s="5">
        <v>106635.13641033199</v>
      </c>
      <c r="O101" s="4">
        <v>0.121840766313852</v>
      </c>
      <c r="P101" s="4">
        <v>3.5884583840946102E-2</v>
      </c>
      <c r="Q101" s="4">
        <v>10.295544753520501</v>
      </c>
      <c r="R101" s="4">
        <v>3.0322473345599499</v>
      </c>
    </row>
    <row r="102" spans="1:18" hidden="1">
      <c r="A102" s="1">
        <v>202408</v>
      </c>
      <c r="B102" s="33" t="s">
        <v>285</v>
      </c>
      <c r="C102" s="33" t="s">
        <v>18</v>
      </c>
      <c r="D102" s="33" t="s">
        <v>29</v>
      </c>
      <c r="E102" s="33" t="s">
        <v>280</v>
      </c>
      <c r="F102" s="1">
        <v>45</v>
      </c>
      <c r="G102" s="1">
        <v>20</v>
      </c>
      <c r="H102" s="1">
        <v>7.5</v>
      </c>
      <c r="I102" s="1">
        <v>7</v>
      </c>
      <c r="J102" s="1">
        <v>2.5</v>
      </c>
      <c r="K102" s="1">
        <v>5</v>
      </c>
      <c r="L102" s="4">
        <v>87</v>
      </c>
      <c r="M102" s="5">
        <v>224667.78</v>
      </c>
      <c r="N102" s="5">
        <v>52122.999473551798</v>
      </c>
      <c r="O102" s="4">
        <v>8.1196898571088999E-2</v>
      </c>
      <c r="P102" s="4">
        <v>2.2115806279293101E-2</v>
      </c>
      <c r="Q102" s="4">
        <v>7.0641301756847401</v>
      </c>
      <c r="R102" s="4">
        <v>1.9240751462985</v>
      </c>
    </row>
    <row r="103" spans="1:18" hidden="1">
      <c r="A103" s="1">
        <v>202408</v>
      </c>
      <c r="B103" s="33" t="s">
        <v>287</v>
      </c>
      <c r="C103" s="33" t="s">
        <v>18</v>
      </c>
      <c r="D103" s="33" t="s">
        <v>29</v>
      </c>
      <c r="E103" s="33" t="s">
        <v>282</v>
      </c>
      <c r="F103" s="1">
        <v>45</v>
      </c>
      <c r="G103" s="1">
        <v>20</v>
      </c>
      <c r="H103" s="1">
        <v>7.5</v>
      </c>
      <c r="I103" s="1">
        <v>10</v>
      </c>
      <c r="J103" s="1">
        <v>2.5</v>
      </c>
      <c r="K103" s="1">
        <v>5</v>
      </c>
      <c r="L103" s="4">
        <v>90</v>
      </c>
      <c r="M103" s="5">
        <v>444858.49</v>
      </c>
      <c r="N103" s="5">
        <v>160375.985061176</v>
      </c>
      <c r="O103" s="4">
        <v>0.18601170363698299</v>
      </c>
      <c r="P103" s="4">
        <v>5.0914522679351003E-2</v>
      </c>
      <c r="Q103" s="4">
        <v>16.741053327328501</v>
      </c>
      <c r="R103" s="4">
        <v>4.5823070411415898</v>
      </c>
    </row>
    <row r="104" spans="1:18" hidden="1">
      <c r="A104" s="1">
        <v>202408</v>
      </c>
      <c r="B104" s="33" t="s">
        <v>291</v>
      </c>
      <c r="C104" s="33" t="s">
        <v>18</v>
      </c>
      <c r="D104" s="33" t="s">
        <v>29</v>
      </c>
      <c r="E104" s="33" t="s">
        <v>284</v>
      </c>
      <c r="F104" s="1">
        <v>45</v>
      </c>
      <c r="G104" s="1">
        <v>20</v>
      </c>
      <c r="H104" s="1">
        <v>10</v>
      </c>
      <c r="I104" s="1">
        <v>10</v>
      </c>
      <c r="J104" s="1">
        <v>2.5</v>
      </c>
      <c r="K104" s="1">
        <v>5</v>
      </c>
      <c r="L104" s="4">
        <v>92.5</v>
      </c>
      <c r="M104" s="5">
        <v>686686.01</v>
      </c>
      <c r="N104" s="5">
        <v>252363.26860061899</v>
      </c>
      <c r="O104" s="4">
        <v>0.28925020741684199</v>
      </c>
      <c r="P104" s="4">
        <v>7.9190800924281907E-2</v>
      </c>
      <c r="Q104" s="4">
        <v>26.7556441860579</v>
      </c>
      <c r="R104" s="4">
        <v>7.3251490854960801</v>
      </c>
    </row>
    <row r="105" spans="1:18" hidden="1">
      <c r="A105" s="1">
        <v>202408</v>
      </c>
      <c r="B105" s="33" t="s">
        <v>293</v>
      </c>
      <c r="C105" s="33" t="s">
        <v>18</v>
      </c>
      <c r="D105" s="33" t="s">
        <v>29</v>
      </c>
      <c r="E105" s="33" t="s">
        <v>286</v>
      </c>
      <c r="F105" s="1">
        <v>45</v>
      </c>
      <c r="G105" s="1">
        <v>15</v>
      </c>
      <c r="H105" s="1">
        <v>10</v>
      </c>
      <c r="I105" s="1">
        <v>10</v>
      </c>
      <c r="J105" s="1">
        <v>2.5</v>
      </c>
      <c r="K105" s="1">
        <v>5</v>
      </c>
      <c r="L105" s="4">
        <v>87.5</v>
      </c>
      <c r="M105" s="5">
        <v>139770.42000000001</v>
      </c>
      <c r="N105" s="5">
        <v>22612.408001414598</v>
      </c>
      <c r="O105" s="4">
        <v>4.6181892115770201E-2</v>
      </c>
      <c r="P105" s="4">
        <v>1.25357542007187E-2</v>
      </c>
      <c r="Q105" s="4">
        <v>4.0409155601298901</v>
      </c>
      <c r="R105" s="4">
        <v>1.0968784925628901</v>
      </c>
    </row>
    <row r="106" spans="1:18" hidden="1">
      <c r="A106" s="1">
        <v>202408</v>
      </c>
      <c r="B106" s="33" t="s">
        <v>295</v>
      </c>
      <c r="C106" s="33" t="s">
        <v>18</v>
      </c>
      <c r="D106" s="33" t="s">
        <v>35</v>
      </c>
      <c r="E106" s="33" t="s">
        <v>288</v>
      </c>
      <c r="F106" s="1">
        <v>39.6</v>
      </c>
      <c r="G106" s="1">
        <v>20</v>
      </c>
      <c r="H106" s="1">
        <v>5</v>
      </c>
      <c r="I106" s="1">
        <v>10</v>
      </c>
      <c r="J106" s="1">
        <v>2.5</v>
      </c>
      <c r="K106" s="1">
        <v>5</v>
      </c>
      <c r="L106" s="4">
        <v>82.1</v>
      </c>
      <c r="M106" s="5">
        <v>376245.34</v>
      </c>
      <c r="N106" s="5">
        <v>119435.557174298</v>
      </c>
      <c r="O106" s="4">
        <v>0.13944945313439899</v>
      </c>
      <c r="P106" s="4">
        <v>4.1042455213975197E-2</v>
      </c>
      <c r="Q106" s="4">
        <v>11.4488001023342</v>
      </c>
      <c r="R106" s="4">
        <v>3.3695855730673601</v>
      </c>
    </row>
    <row r="107" spans="1:18" hidden="1">
      <c r="A107" s="1">
        <v>202408</v>
      </c>
      <c r="B107" s="33" t="s">
        <v>297</v>
      </c>
      <c r="C107" s="33" t="s">
        <v>17</v>
      </c>
      <c r="D107" s="33" t="s">
        <v>30</v>
      </c>
      <c r="E107" s="33" t="s">
        <v>292</v>
      </c>
      <c r="F107" s="1">
        <v>39.15</v>
      </c>
      <c r="G107" s="1">
        <v>20</v>
      </c>
      <c r="H107" s="1">
        <v>0</v>
      </c>
      <c r="I107" s="1">
        <v>7</v>
      </c>
      <c r="J107" s="1">
        <v>2.5</v>
      </c>
      <c r="K107" s="1">
        <v>5</v>
      </c>
      <c r="L107" s="4">
        <v>73.650000000000006</v>
      </c>
      <c r="M107" s="5">
        <v>328190.21000000002</v>
      </c>
      <c r="N107" s="5">
        <v>102917.40783865</v>
      </c>
      <c r="O107" s="4">
        <v>0.206205949981806</v>
      </c>
      <c r="P107" s="4">
        <v>3.3688655866187599E-2</v>
      </c>
      <c r="Q107" s="4">
        <v>15.18706821616</v>
      </c>
      <c r="R107" s="4">
        <v>2.4811695045447202</v>
      </c>
    </row>
    <row r="108" spans="1:18" hidden="1">
      <c r="A108" s="1">
        <v>202408</v>
      </c>
      <c r="B108" s="33" t="s">
        <v>299</v>
      </c>
      <c r="C108" s="33" t="s">
        <v>16</v>
      </c>
      <c r="D108" s="33" t="s">
        <v>23</v>
      </c>
      <c r="E108" s="33" t="s">
        <v>294</v>
      </c>
      <c r="F108" s="1">
        <v>45</v>
      </c>
      <c r="G108" s="1">
        <v>20</v>
      </c>
      <c r="H108" s="1">
        <v>10</v>
      </c>
      <c r="I108" s="1">
        <v>10</v>
      </c>
      <c r="J108" s="1">
        <v>2.5</v>
      </c>
      <c r="K108" s="1">
        <v>5</v>
      </c>
      <c r="L108" s="4">
        <v>92.5</v>
      </c>
      <c r="M108" s="5">
        <v>210243.49</v>
      </c>
      <c r="N108" s="5">
        <v>42800.746789878402</v>
      </c>
      <c r="O108" s="4">
        <v>8.4615288785286805E-2</v>
      </c>
      <c r="P108" s="4">
        <v>1.83099101914889E-2</v>
      </c>
      <c r="Q108" s="4">
        <v>7.8269142126390303</v>
      </c>
      <c r="R108" s="4">
        <v>1.69366669271272</v>
      </c>
    </row>
    <row r="109" spans="1:18" hidden="1">
      <c r="A109" s="1">
        <v>202408</v>
      </c>
      <c r="B109" s="33" t="s">
        <v>301</v>
      </c>
      <c r="C109" s="33" t="s">
        <v>16</v>
      </c>
      <c r="D109" s="33" t="s">
        <v>23</v>
      </c>
      <c r="E109" s="33" t="s">
        <v>296</v>
      </c>
      <c r="F109" s="1">
        <v>45</v>
      </c>
      <c r="G109" s="1">
        <v>15</v>
      </c>
      <c r="H109" s="1">
        <v>10</v>
      </c>
      <c r="I109" s="1">
        <v>10</v>
      </c>
      <c r="J109" s="1">
        <v>2.5</v>
      </c>
      <c r="K109" s="1">
        <v>5</v>
      </c>
      <c r="L109" s="4">
        <v>87.5</v>
      </c>
      <c r="M109" s="5">
        <v>239384.24</v>
      </c>
      <c r="N109" s="5">
        <v>42303.904173735304</v>
      </c>
      <c r="O109" s="4">
        <v>9.2321645210573497E-2</v>
      </c>
      <c r="P109" s="4">
        <v>2.0158796464882198E-2</v>
      </c>
      <c r="Q109" s="4">
        <v>8.0781439559251798</v>
      </c>
      <c r="R109" s="4">
        <v>1.76389469067719</v>
      </c>
    </row>
    <row r="110" spans="1:18" hidden="1">
      <c r="A110" s="1">
        <v>202408</v>
      </c>
      <c r="B110" s="33" t="s">
        <v>303</v>
      </c>
      <c r="C110" s="33" t="s">
        <v>20</v>
      </c>
      <c r="D110" s="33" t="s">
        <v>25</v>
      </c>
      <c r="E110" s="33" t="s">
        <v>298</v>
      </c>
      <c r="F110" s="1">
        <v>45</v>
      </c>
      <c r="G110" s="1">
        <v>5</v>
      </c>
      <c r="H110" s="1">
        <v>10</v>
      </c>
      <c r="I110" s="1">
        <v>7</v>
      </c>
      <c r="J110" s="1">
        <v>2.5</v>
      </c>
      <c r="K110" s="1">
        <v>5</v>
      </c>
      <c r="L110" s="4">
        <v>74.5</v>
      </c>
      <c r="M110" s="5">
        <v>187805.3</v>
      </c>
      <c r="N110" s="5">
        <v>18521.8390224666</v>
      </c>
      <c r="O110" s="4">
        <v>7.8327604052405297E-2</v>
      </c>
      <c r="P110" s="4">
        <v>2.3649235619527299E-2</v>
      </c>
      <c r="Q110" s="4">
        <v>5.8354065019041901</v>
      </c>
      <c r="R110" s="4">
        <v>1.7618680536547799</v>
      </c>
    </row>
    <row r="111" spans="1:18" hidden="1">
      <c r="A111" s="1">
        <v>202408</v>
      </c>
      <c r="B111" s="33" t="s">
        <v>305</v>
      </c>
      <c r="C111" s="33" t="s">
        <v>18</v>
      </c>
      <c r="D111" s="33" t="s">
        <v>35</v>
      </c>
      <c r="E111" s="33" t="s">
        <v>300</v>
      </c>
      <c r="F111" s="1">
        <v>39.6</v>
      </c>
      <c r="G111" s="1">
        <v>20</v>
      </c>
      <c r="H111" s="1">
        <v>10</v>
      </c>
      <c r="I111" s="1">
        <v>4</v>
      </c>
      <c r="J111" s="1">
        <v>2.5</v>
      </c>
      <c r="K111" s="1">
        <v>5</v>
      </c>
      <c r="L111" s="4">
        <v>81.099999999999994</v>
      </c>
      <c r="M111" s="5">
        <v>238688.77</v>
      </c>
      <c r="N111" s="5">
        <v>48711.7899955209</v>
      </c>
      <c r="O111" s="4">
        <v>7.7665233799877997E-2</v>
      </c>
      <c r="P111" s="4">
        <v>2.2665609656762901E-2</v>
      </c>
      <c r="Q111" s="4">
        <v>6.2986504611701104</v>
      </c>
      <c r="R111" s="4">
        <v>1.8381809431634699</v>
      </c>
    </row>
    <row r="112" spans="1:18" hidden="1">
      <c r="A112" s="1">
        <v>202408</v>
      </c>
      <c r="B112" s="33" t="s">
        <v>307</v>
      </c>
      <c r="C112" s="33" t="s">
        <v>17</v>
      </c>
      <c r="D112" s="33" t="s">
        <v>32</v>
      </c>
      <c r="E112" s="33" t="s">
        <v>302</v>
      </c>
      <c r="F112" s="1">
        <v>39.6</v>
      </c>
      <c r="G112" s="1">
        <v>5</v>
      </c>
      <c r="H112" s="1">
        <v>10</v>
      </c>
      <c r="I112" s="1">
        <v>7</v>
      </c>
      <c r="J112" s="1">
        <v>2.5</v>
      </c>
      <c r="K112" s="1">
        <v>5</v>
      </c>
      <c r="L112" s="4">
        <v>69.099999999999994</v>
      </c>
      <c r="M112" s="5">
        <v>198387.48</v>
      </c>
      <c r="N112" s="5">
        <v>17309.803229922301</v>
      </c>
      <c r="O112" s="4">
        <v>7.1068972657352195E-2</v>
      </c>
      <c r="P112" s="4">
        <v>1.44079317239201E-2</v>
      </c>
      <c r="Q112" s="4">
        <v>4.9108660106230397</v>
      </c>
      <c r="R112" s="4">
        <v>0.99558808212287897</v>
      </c>
    </row>
    <row r="113" spans="1:18" hidden="1">
      <c r="A113" s="1">
        <v>202408</v>
      </c>
      <c r="B113" s="33" t="s">
        <v>309</v>
      </c>
      <c r="C113" s="33" t="s">
        <v>17</v>
      </c>
      <c r="D113" s="33" t="s">
        <v>31</v>
      </c>
      <c r="E113" s="33" t="s">
        <v>304</v>
      </c>
      <c r="F113" s="1">
        <v>45</v>
      </c>
      <c r="G113" s="1">
        <v>15</v>
      </c>
      <c r="H113" s="1">
        <v>10</v>
      </c>
      <c r="I113" s="1">
        <v>7</v>
      </c>
      <c r="J113" s="1">
        <v>0</v>
      </c>
      <c r="K113" s="1">
        <v>5</v>
      </c>
      <c r="L113" s="4">
        <v>82</v>
      </c>
      <c r="M113" s="5">
        <v>212781.21</v>
      </c>
      <c r="N113" s="5">
        <v>35968.461654172897</v>
      </c>
      <c r="O113" s="4">
        <v>8.2372794603251503E-2</v>
      </c>
      <c r="P113" s="4">
        <v>1.7761819456254699E-2</v>
      </c>
      <c r="Q113" s="4">
        <v>6.7545691574666202</v>
      </c>
      <c r="R113" s="4">
        <v>1.4564691954128901</v>
      </c>
    </row>
    <row r="114" spans="1:18" hidden="1">
      <c r="A114" s="1">
        <v>202408</v>
      </c>
      <c r="B114" s="33" t="s">
        <v>311</v>
      </c>
      <c r="C114" s="33" t="s">
        <v>17</v>
      </c>
      <c r="D114" s="33" t="s">
        <v>36</v>
      </c>
      <c r="E114" s="33" t="s">
        <v>306</v>
      </c>
      <c r="F114" s="1">
        <v>43.65</v>
      </c>
      <c r="G114" s="1">
        <v>20</v>
      </c>
      <c r="H114" s="1">
        <v>2.5</v>
      </c>
      <c r="I114" s="1">
        <v>10</v>
      </c>
      <c r="J114" s="1">
        <v>0</v>
      </c>
      <c r="K114" s="1">
        <v>5</v>
      </c>
      <c r="L114" s="4">
        <v>81.150000000000006</v>
      </c>
      <c r="M114" s="5">
        <v>251088.82</v>
      </c>
      <c r="N114" s="5">
        <v>70607.9902108682</v>
      </c>
      <c r="O114" s="4">
        <v>0.14705139501074599</v>
      </c>
      <c r="P114" s="4">
        <v>2.4695589882384999E-2</v>
      </c>
      <c r="Q114" s="4">
        <v>11.933220705122</v>
      </c>
      <c r="R114" s="4">
        <v>2.00404711895554</v>
      </c>
    </row>
    <row r="115" spans="1:18" hidden="1">
      <c r="A115" s="1">
        <v>202408</v>
      </c>
      <c r="B115" s="33" t="s">
        <v>313</v>
      </c>
      <c r="C115" s="33" t="s">
        <v>20</v>
      </c>
      <c r="D115" s="33" t="s">
        <v>38</v>
      </c>
      <c r="E115" s="33" t="s">
        <v>308</v>
      </c>
      <c r="F115" s="1">
        <v>45</v>
      </c>
      <c r="G115" s="1">
        <v>5</v>
      </c>
      <c r="H115" s="1">
        <v>5</v>
      </c>
      <c r="I115" s="1">
        <v>10</v>
      </c>
      <c r="J115" s="1">
        <v>2.5</v>
      </c>
      <c r="K115" s="1">
        <v>5</v>
      </c>
      <c r="L115" s="4">
        <v>72.5</v>
      </c>
      <c r="M115" s="5">
        <v>94926.89</v>
      </c>
      <c r="N115" s="5">
        <v>8324.9915606833201</v>
      </c>
      <c r="O115" s="4">
        <v>4.5146632080515503E-2</v>
      </c>
      <c r="P115" s="4">
        <v>1.17113539140009E-2</v>
      </c>
      <c r="Q115" s="4">
        <v>3.2731308258373701</v>
      </c>
      <c r="R115" s="4">
        <v>0.84907315876506495</v>
      </c>
    </row>
    <row r="116" spans="1:18" hidden="1">
      <c r="A116" s="1">
        <v>202408</v>
      </c>
      <c r="B116" s="33" t="s">
        <v>315</v>
      </c>
      <c r="C116" s="33" t="s">
        <v>20</v>
      </c>
      <c r="D116" s="33" t="s">
        <v>38</v>
      </c>
      <c r="E116" s="33" t="s">
        <v>310</v>
      </c>
      <c r="F116" s="1">
        <v>41.4</v>
      </c>
      <c r="G116" s="1">
        <v>10</v>
      </c>
      <c r="H116" s="1">
        <v>10</v>
      </c>
      <c r="I116" s="1">
        <v>10</v>
      </c>
      <c r="J116" s="1">
        <v>2.5</v>
      </c>
      <c r="K116" s="1">
        <v>5</v>
      </c>
      <c r="L116" s="4">
        <v>78.900000000000006</v>
      </c>
      <c r="M116" s="5">
        <v>219313.52</v>
      </c>
      <c r="N116" s="5">
        <v>23568.0000990222</v>
      </c>
      <c r="O116" s="4">
        <v>0.108230868034581</v>
      </c>
      <c r="P116" s="4">
        <v>2.80697939230602E-2</v>
      </c>
      <c r="Q116" s="4">
        <v>8.5394154879284407</v>
      </c>
      <c r="R116" s="4">
        <v>2.2147067405294498</v>
      </c>
    </row>
    <row r="117" spans="1:18" hidden="1">
      <c r="A117" s="1">
        <v>202408</v>
      </c>
      <c r="B117" s="33" t="s">
        <v>317</v>
      </c>
      <c r="C117" s="33" t="s">
        <v>16</v>
      </c>
      <c r="D117" s="33" t="s">
        <v>24</v>
      </c>
      <c r="E117" s="33" t="s">
        <v>312</v>
      </c>
      <c r="F117" s="1">
        <v>44.55</v>
      </c>
      <c r="G117" s="1">
        <v>20</v>
      </c>
      <c r="H117" s="1">
        <v>7.5</v>
      </c>
      <c r="I117" s="1">
        <v>7</v>
      </c>
      <c r="J117" s="1">
        <v>2.5</v>
      </c>
      <c r="K117" s="1">
        <v>5</v>
      </c>
      <c r="L117" s="4">
        <v>86.55</v>
      </c>
      <c r="M117" s="5">
        <v>230366.91</v>
      </c>
      <c r="N117" s="5">
        <v>48038.180447365099</v>
      </c>
      <c r="O117" s="4">
        <v>6.6498748820945905E-2</v>
      </c>
      <c r="P117" s="4">
        <v>2.0184684471279399E-2</v>
      </c>
      <c r="Q117" s="4">
        <v>5.7554667104528701</v>
      </c>
      <c r="R117" s="4">
        <v>1.7469844409892299</v>
      </c>
    </row>
    <row r="118" spans="1:18" hidden="1">
      <c r="A118" s="1">
        <v>202408</v>
      </c>
      <c r="B118" s="33" t="s">
        <v>319</v>
      </c>
      <c r="C118" s="33" t="s">
        <v>16</v>
      </c>
      <c r="D118" s="33" t="s">
        <v>23</v>
      </c>
      <c r="E118" s="33" t="s">
        <v>314</v>
      </c>
      <c r="F118" s="1">
        <v>42.3</v>
      </c>
      <c r="G118" s="1">
        <v>20</v>
      </c>
      <c r="H118" s="1">
        <v>10</v>
      </c>
      <c r="I118" s="1">
        <v>7</v>
      </c>
      <c r="J118" s="1">
        <v>5</v>
      </c>
      <c r="K118" s="1">
        <v>5</v>
      </c>
      <c r="L118" s="4">
        <v>89.3</v>
      </c>
      <c r="M118" s="5">
        <v>275208.25</v>
      </c>
      <c r="N118" s="5">
        <v>69570.654061772497</v>
      </c>
      <c r="O118" s="4">
        <v>0.119233862369855</v>
      </c>
      <c r="P118" s="4">
        <v>2.54190636568274E-2</v>
      </c>
      <c r="Q118" s="4">
        <v>10.6475839096281</v>
      </c>
      <c r="R118" s="4">
        <v>2.2699223845546901</v>
      </c>
    </row>
    <row r="119" spans="1:18" hidden="1">
      <c r="A119" s="1">
        <v>202408</v>
      </c>
      <c r="B119" s="33" t="s">
        <v>321</v>
      </c>
      <c r="C119" s="33" t="s">
        <v>18</v>
      </c>
      <c r="D119" s="33" t="s">
        <v>29</v>
      </c>
      <c r="E119" s="33" t="s">
        <v>316</v>
      </c>
      <c r="F119" s="1">
        <v>45</v>
      </c>
      <c r="G119" s="1">
        <v>20</v>
      </c>
      <c r="H119" s="1">
        <v>5</v>
      </c>
      <c r="I119" s="1">
        <v>7</v>
      </c>
      <c r="J119" s="1">
        <v>2.5</v>
      </c>
      <c r="K119" s="1">
        <v>5</v>
      </c>
      <c r="L119" s="4">
        <v>84.5</v>
      </c>
      <c r="M119" s="5">
        <v>252679.37</v>
      </c>
      <c r="N119" s="5">
        <v>54479.482509384201</v>
      </c>
      <c r="O119" s="4">
        <v>8.9492034361204398E-2</v>
      </c>
      <c r="P119" s="4">
        <v>2.4357056603997999E-2</v>
      </c>
      <c r="Q119" s="4">
        <v>7.5620769035217696</v>
      </c>
      <c r="R119" s="4">
        <v>2.0581712830378298</v>
      </c>
    </row>
    <row r="120" spans="1:18" hidden="1">
      <c r="A120" s="1">
        <v>202408</v>
      </c>
      <c r="B120" s="33" t="s">
        <v>323</v>
      </c>
      <c r="C120" s="33" t="s">
        <v>17</v>
      </c>
      <c r="D120" s="33" t="s">
        <v>33</v>
      </c>
      <c r="E120" s="33" t="s">
        <v>318</v>
      </c>
      <c r="F120" s="1">
        <v>45</v>
      </c>
      <c r="G120" s="1">
        <v>15</v>
      </c>
      <c r="H120" s="1">
        <v>10</v>
      </c>
      <c r="I120" s="1">
        <v>10</v>
      </c>
      <c r="J120" s="1">
        <v>2.5</v>
      </c>
      <c r="K120" s="1">
        <v>5</v>
      </c>
      <c r="L120" s="4">
        <v>87.5</v>
      </c>
      <c r="M120" s="5">
        <v>163547.56</v>
      </c>
      <c r="N120" s="5">
        <v>25533.40148443</v>
      </c>
      <c r="O120" s="4">
        <v>7.7246969306835403E-2</v>
      </c>
      <c r="P120" s="4">
        <v>1.3371815013521301E-2</v>
      </c>
      <c r="Q120" s="4">
        <v>6.7591098143480997</v>
      </c>
      <c r="R120" s="4">
        <v>1.1700338136831101</v>
      </c>
    </row>
    <row r="121" spans="1:18" hidden="1">
      <c r="A121" s="1">
        <v>202408</v>
      </c>
      <c r="B121" s="33" t="s">
        <v>325</v>
      </c>
      <c r="C121" s="33" t="s">
        <v>18</v>
      </c>
      <c r="D121" s="33" t="s">
        <v>37</v>
      </c>
      <c r="E121" s="33" t="s">
        <v>320</v>
      </c>
      <c r="F121" s="1">
        <v>0</v>
      </c>
      <c r="G121" s="1">
        <v>15</v>
      </c>
      <c r="H121" s="1">
        <v>0</v>
      </c>
      <c r="I121" s="1">
        <v>10</v>
      </c>
      <c r="J121" s="1">
        <v>2.5</v>
      </c>
      <c r="K121" s="1">
        <v>5</v>
      </c>
      <c r="L121" s="4">
        <v>32.5</v>
      </c>
      <c r="M121" s="5">
        <v>173506.48</v>
      </c>
      <c r="N121" s="5">
        <v>32490.082303770399</v>
      </c>
      <c r="O121" s="4">
        <v>9.6930980542183104E-2</v>
      </c>
      <c r="P121" s="4">
        <v>1.6112214766586599E-2</v>
      </c>
      <c r="Q121" s="4">
        <v>3.1502568676209499</v>
      </c>
      <c r="R121" s="4">
        <v>0.52364697991406495</v>
      </c>
    </row>
    <row r="122" spans="1:18" hidden="1">
      <c r="A122" s="1">
        <v>202408</v>
      </c>
      <c r="B122" s="33" t="s">
        <v>327</v>
      </c>
      <c r="C122" s="33" t="s">
        <v>16</v>
      </c>
      <c r="D122" s="33" t="s">
        <v>22</v>
      </c>
      <c r="E122" s="33" t="s">
        <v>322</v>
      </c>
      <c r="F122" s="1">
        <v>45</v>
      </c>
      <c r="G122" s="1">
        <v>20</v>
      </c>
      <c r="H122" s="1">
        <v>10</v>
      </c>
      <c r="I122" s="1">
        <v>6</v>
      </c>
      <c r="J122" s="1">
        <v>0</v>
      </c>
      <c r="K122" s="1">
        <v>5</v>
      </c>
      <c r="L122" s="4">
        <v>86</v>
      </c>
      <c r="M122" s="5">
        <v>302823.46000000002</v>
      </c>
      <c r="N122" s="5">
        <v>90728.047101714998</v>
      </c>
      <c r="O122" s="4">
        <v>0.20870869965910399</v>
      </c>
      <c r="P122" s="4">
        <v>2.9488834163745301E-2</v>
      </c>
      <c r="Q122" s="4">
        <v>17.9489481706829</v>
      </c>
      <c r="R122" s="4">
        <v>2.5360397380821</v>
      </c>
    </row>
    <row r="123" spans="1:18" hidden="1">
      <c r="A123" s="1">
        <v>202408</v>
      </c>
      <c r="B123" s="33" t="s">
        <v>329</v>
      </c>
      <c r="C123" s="33" t="s">
        <v>17</v>
      </c>
      <c r="D123" s="33" t="s">
        <v>30</v>
      </c>
      <c r="E123" s="33" t="s">
        <v>324</v>
      </c>
      <c r="F123" s="1">
        <v>45</v>
      </c>
      <c r="G123" s="1">
        <v>20</v>
      </c>
      <c r="H123" s="1">
        <v>5</v>
      </c>
      <c r="I123" s="1">
        <v>7</v>
      </c>
      <c r="J123" s="1">
        <v>2.5</v>
      </c>
      <c r="K123" s="1">
        <v>5</v>
      </c>
      <c r="L123" s="4">
        <v>84.5</v>
      </c>
      <c r="M123" s="5">
        <v>182238.78</v>
      </c>
      <c r="N123" s="5">
        <v>44333.558417086198</v>
      </c>
      <c r="O123" s="4">
        <v>0.10594315317203</v>
      </c>
      <c r="P123" s="4">
        <v>1.70068384426342E-2</v>
      </c>
      <c r="Q123" s="4">
        <v>8.9521964430365308</v>
      </c>
      <c r="R123" s="4">
        <v>1.4370778484025899</v>
      </c>
    </row>
    <row r="124" spans="1:18" hidden="1">
      <c r="A124" s="1">
        <v>202408</v>
      </c>
      <c r="B124" s="33" t="s">
        <v>331</v>
      </c>
      <c r="C124" s="33" t="s">
        <v>18</v>
      </c>
      <c r="D124" s="33" t="s">
        <v>26</v>
      </c>
      <c r="E124" s="33" t="s">
        <v>326</v>
      </c>
      <c r="F124" s="1">
        <v>45</v>
      </c>
      <c r="G124" s="1">
        <v>20</v>
      </c>
      <c r="H124" s="1">
        <v>10</v>
      </c>
      <c r="I124" s="1">
        <v>6</v>
      </c>
      <c r="J124" s="1">
        <v>2.5</v>
      </c>
      <c r="K124" s="1">
        <v>5</v>
      </c>
      <c r="L124" s="4">
        <v>88.5</v>
      </c>
      <c r="M124" s="5">
        <v>206085.92</v>
      </c>
      <c r="N124" s="5">
        <v>51325.842448638003</v>
      </c>
      <c r="O124" s="4">
        <v>7.7902815804852907E-2</v>
      </c>
      <c r="P124" s="4">
        <v>2.0724498075624799E-2</v>
      </c>
      <c r="Q124" s="4">
        <v>6.8943991987294799</v>
      </c>
      <c r="R124" s="4">
        <v>1.8341180796927901</v>
      </c>
    </row>
    <row r="125" spans="1:18" hidden="1">
      <c r="A125" s="1">
        <v>202408</v>
      </c>
      <c r="B125" s="33" t="s">
        <v>333</v>
      </c>
      <c r="C125" s="33" t="s">
        <v>20</v>
      </c>
      <c r="D125" s="33" t="s">
        <v>38</v>
      </c>
      <c r="E125" s="33" t="s">
        <v>328</v>
      </c>
      <c r="F125" s="1">
        <v>42.75</v>
      </c>
      <c r="G125" s="1">
        <v>20</v>
      </c>
      <c r="H125" s="1">
        <v>10</v>
      </c>
      <c r="I125" s="1">
        <v>4</v>
      </c>
      <c r="J125" s="1">
        <v>2.5</v>
      </c>
      <c r="K125" s="1">
        <v>5</v>
      </c>
      <c r="L125" s="4">
        <v>84.25</v>
      </c>
      <c r="M125" s="5">
        <v>241799.25</v>
      </c>
      <c r="N125" s="5">
        <v>70538.897548275199</v>
      </c>
      <c r="O125" s="4">
        <v>0.15969131742489601</v>
      </c>
      <c r="P125" s="4">
        <v>4.1356139985611398E-2</v>
      </c>
      <c r="Q125" s="4">
        <v>13.4539934930475</v>
      </c>
      <c r="R125" s="4">
        <v>3.4842547937877599</v>
      </c>
    </row>
    <row r="126" spans="1:18" hidden="1">
      <c r="A126" s="1">
        <v>202408</v>
      </c>
      <c r="B126" s="33" t="s">
        <v>335</v>
      </c>
      <c r="C126" s="33" t="s">
        <v>18</v>
      </c>
      <c r="D126" s="33" t="s">
        <v>35</v>
      </c>
      <c r="E126" s="33" t="s">
        <v>330</v>
      </c>
      <c r="F126" s="1">
        <v>0</v>
      </c>
      <c r="G126" s="1">
        <v>0</v>
      </c>
      <c r="H126" s="1">
        <v>10</v>
      </c>
      <c r="I126" s="1">
        <v>7</v>
      </c>
      <c r="J126" s="1">
        <v>2.5</v>
      </c>
      <c r="K126" s="1">
        <v>5</v>
      </c>
      <c r="L126" s="4">
        <v>24.5</v>
      </c>
      <c r="M126" s="5">
        <v>31097.91</v>
      </c>
      <c r="N126" s="5">
        <v>0</v>
      </c>
      <c r="O126" s="4">
        <v>7.5853072515497701E-3</v>
      </c>
      <c r="P126" s="4">
        <v>2.1622042709197398E-3</v>
      </c>
      <c r="Q126" s="4">
        <v>0.185840027662969</v>
      </c>
      <c r="R126" s="4">
        <v>5.29740046375336E-2</v>
      </c>
    </row>
    <row r="127" spans="1:18" hidden="1">
      <c r="A127" s="1">
        <v>202408</v>
      </c>
      <c r="B127" s="33" t="s">
        <v>337</v>
      </c>
      <c r="C127" s="33" t="s">
        <v>17</v>
      </c>
      <c r="D127" s="33" t="s">
        <v>428</v>
      </c>
      <c r="E127" s="33" t="s">
        <v>332</v>
      </c>
      <c r="F127" s="1">
        <v>42.75</v>
      </c>
      <c r="G127" s="1">
        <v>15</v>
      </c>
      <c r="H127" s="1">
        <v>10</v>
      </c>
      <c r="I127" s="1">
        <v>7</v>
      </c>
      <c r="J127" s="1">
        <v>2.5</v>
      </c>
      <c r="K127" s="1">
        <v>5</v>
      </c>
      <c r="L127" s="4">
        <v>82.25</v>
      </c>
      <c r="M127" s="5">
        <v>193623.28</v>
      </c>
      <c r="N127" s="5">
        <v>33491.235343448803</v>
      </c>
      <c r="O127" s="4">
        <v>0.2140972205162</v>
      </c>
      <c r="P127" s="4">
        <v>1.6263598579603401E-2</v>
      </c>
      <c r="Q127" s="4">
        <v>17.609496387457501</v>
      </c>
      <c r="R127" s="4">
        <v>1.3376809831723799</v>
      </c>
    </row>
    <row r="128" spans="1:18" hidden="1">
      <c r="A128" s="1">
        <v>202408</v>
      </c>
      <c r="B128" s="33" t="s">
        <v>339</v>
      </c>
      <c r="C128" s="33" t="s">
        <v>16</v>
      </c>
      <c r="D128" s="33" t="s">
        <v>24</v>
      </c>
      <c r="E128" s="33" t="s">
        <v>334</v>
      </c>
      <c r="F128" s="1">
        <v>45</v>
      </c>
      <c r="G128" s="1">
        <v>20</v>
      </c>
      <c r="H128" s="1">
        <v>10</v>
      </c>
      <c r="I128" s="1">
        <v>10</v>
      </c>
      <c r="J128" s="1">
        <v>0</v>
      </c>
      <c r="K128" s="1">
        <v>5</v>
      </c>
      <c r="L128" s="4">
        <v>90</v>
      </c>
      <c r="M128" s="5">
        <v>235649.82</v>
      </c>
      <c r="N128" s="5">
        <v>49707.589228512603</v>
      </c>
      <c r="O128" s="4">
        <v>6.8205040824716706E-2</v>
      </c>
      <c r="P128" s="4">
        <v>2.0708413531563899E-2</v>
      </c>
      <c r="Q128" s="4">
        <v>6.1384536742245004</v>
      </c>
      <c r="R128" s="4">
        <v>1.86375721784075</v>
      </c>
    </row>
    <row r="129" spans="1:18" hidden="1">
      <c r="A129" s="1">
        <v>202408</v>
      </c>
      <c r="B129" s="42" t="s">
        <v>341</v>
      </c>
      <c r="C129" s="43" t="s">
        <v>18</v>
      </c>
      <c r="D129" s="43" t="s">
        <v>29</v>
      </c>
      <c r="E129" s="44" t="s">
        <v>336</v>
      </c>
      <c r="F129" s="45">
        <v>0</v>
      </c>
      <c r="G129" s="1">
        <v>20</v>
      </c>
      <c r="H129" s="45">
        <v>7.5</v>
      </c>
      <c r="I129" s="45">
        <v>7</v>
      </c>
      <c r="J129" s="45">
        <v>2.5</v>
      </c>
      <c r="K129" s="45">
        <v>5</v>
      </c>
      <c r="L129" s="46">
        <v>42</v>
      </c>
      <c r="M129" s="5">
        <v>193855.53</v>
      </c>
      <c r="N129" s="5">
        <v>40874.046754074501</v>
      </c>
      <c r="O129" s="47">
        <v>6.82509987390338E-2</v>
      </c>
      <c r="P129" s="47">
        <v>1.8571764025359001E-2</v>
      </c>
      <c r="Q129" s="47">
        <v>2.86654194703942</v>
      </c>
      <c r="R129" s="47">
        <v>0.78001408906507796</v>
      </c>
    </row>
    <row r="130" spans="1:18" hidden="1">
      <c r="A130" s="1">
        <v>202408</v>
      </c>
      <c r="B130" s="33" t="s">
        <v>343</v>
      </c>
      <c r="C130" s="33" t="s">
        <v>18</v>
      </c>
      <c r="D130" s="33" t="s">
        <v>35</v>
      </c>
      <c r="E130" s="33" t="s">
        <v>338</v>
      </c>
      <c r="F130" s="1">
        <v>45</v>
      </c>
      <c r="G130" s="1">
        <v>20</v>
      </c>
      <c r="H130" s="1">
        <v>7.5</v>
      </c>
      <c r="I130" s="1">
        <v>10</v>
      </c>
      <c r="J130" s="1">
        <v>2.5</v>
      </c>
      <c r="K130" s="1">
        <v>5</v>
      </c>
      <c r="L130" s="4">
        <v>90</v>
      </c>
      <c r="M130" s="5">
        <v>525550.67000000004</v>
      </c>
      <c r="N130" s="5">
        <v>173588.366168301</v>
      </c>
      <c r="O130" s="4">
        <v>0.197484522329825</v>
      </c>
      <c r="P130" s="4">
        <v>5.8171320034776201E-2</v>
      </c>
      <c r="Q130" s="4">
        <v>17.773607009684198</v>
      </c>
      <c r="R130" s="4">
        <v>5.2354188031298596</v>
      </c>
    </row>
    <row r="131" spans="1:18" hidden="1">
      <c r="A131" s="1">
        <v>202408</v>
      </c>
      <c r="B131" s="33" t="s">
        <v>345</v>
      </c>
      <c r="C131" s="33" t="s">
        <v>18</v>
      </c>
      <c r="D131" s="33" t="s">
        <v>29</v>
      </c>
      <c r="E131" s="33" t="s">
        <v>340</v>
      </c>
      <c r="F131" s="1">
        <v>37.35</v>
      </c>
      <c r="G131" s="1">
        <v>20</v>
      </c>
      <c r="H131" s="1">
        <v>10</v>
      </c>
      <c r="I131" s="1">
        <v>10</v>
      </c>
      <c r="J131" s="1">
        <v>0</v>
      </c>
      <c r="K131" s="1">
        <v>5</v>
      </c>
      <c r="L131" s="4">
        <v>82.35</v>
      </c>
      <c r="M131" s="5">
        <v>204033.27</v>
      </c>
      <c r="N131" s="5">
        <v>42116.564157064902</v>
      </c>
      <c r="O131" s="4">
        <v>7.1435485720881306E-2</v>
      </c>
      <c r="P131" s="4">
        <v>1.9434237869404802E-2</v>
      </c>
      <c r="Q131" s="4">
        <v>5.8827122491145696</v>
      </c>
      <c r="R131" s="4">
        <v>1.60040948854549</v>
      </c>
    </row>
    <row r="132" spans="1:18" hidden="1">
      <c r="A132" s="1">
        <v>202408</v>
      </c>
      <c r="B132" s="42" t="s">
        <v>347</v>
      </c>
      <c r="C132" s="43" t="s">
        <v>17</v>
      </c>
      <c r="D132" s="43" t="s">
        <v>428</v>
      </c>
      <c r="E132" s="44" t="s">
        <v>342</v>
      </c>
      <c r="F132" s="45">
        <v>0</v>
      </c>
      <c r="G132" s="1">
        <v>10</v>
      </c>
      <c r="H132" s="45">
        <v>0</v>
      </c>
      <c r="I132" s="45">
        <v>6</v>
      </c>
      <c r="J132" s="45">
        <v>0</v>
      </c>
      <c r="K132" s="45">
        <v>5</v>
      </c>
      <c r="L132" s="46">
        <v>21</v>
      </c>
      <c r="M132" s="5">
        <v>260118.53</v>
      </c>
      <c r="N132" s="5">
        <v>38712.5952299481</v>
      </c>
      <c r="O132" s="47">
        <v>0.27168007032763902</v>
      </c>
      <c r="P132" s="47">
        <v>2.10158222043452E-2</v>
      </c>
      <c r="Q132" s="47">
        <v>5.7052814768804199</v>
      </c>
      <c r="R132" s="47">
        <v>0.441332266291249</v>
      </c>
    </row>
    <row r="133" spans="1:18" hidden="1">
      <c r="A133" s="1">
        <v>202408</v>
      </c>
      <c r="B133" s="33" t="s">
        <v>349</v>
      </c>
      <c r="C133" s="33" t="s">
        <v>18</v>
      </c>
      <c r="D133" s="33" t="s">
        <v>26</v>
      </c>
      <c r="E133" s="33" t="s">
        <v>344</v>
      </c>
      <c r="F133" s="1">
        <v>39.6</v>
      </c>
      <c r="G133" s="1">
        <v>20</v>
      </c>
      <c r="H133" s="1">
        <v>7.5</v>
      </c>
      <c r="I133" s="1">
        <v>10</v>
      </c>
      <c r="J133" s="1">
        <v>2.5</v>
      </c>
      <c r="K133" s="1">
        <v>5</v>
      </c>
      <c r="L133" s="4">
        <v>84.6</v>
      </c>
      <c r="M133" s="5">
        <v>191273.31</v>
      </c>
      <c r="N133" s="5">
        <v>39098.018420120497</v>
      </c>
      <c r="O133" s="4">
        <v>6.8494532576288195E-2</v>
      </c>
      <c r="P133" s="4">
        <v>1.81709192650546E-2</v>
      </c>
      <c r="Q133" s="4">
        <v>5.7946374559539802</v>
      </c>
      <c r="R133" s="4">
        <v>1.5372597698236199</v>
      </c>
    </row>
    <row r="134" spans="1:18" hidden="1">
      <c r="A134" s="1">
        <v>202408</v>
      </c>
      <c r="B134" s="33" t="s">
        <v>351</v>
      </c>
      <c r="C134" s="33" t="s">
        <v>18</v>
      </c>
      <c r="D134" s="33" t="s">
        <v>26</v>
      </c>
      <c r="E134" s="33" t="s">
        <v>346</v>
      </c>
      <c r="F134" s="1">
        <v>45</v>
      </c>
      <c r="G134" s="1">
        <v>20</v>
      </c>
      <c r="H134" s="1">
        <v>7.5</v>
      </c>
      <c r="I134" s="1">
        <v>10</v>
      </c>
      <c r="J134" s="1">
        <v>0</v>
      </c>
      <c r="K134" s="1">
        <v>5</v>
      </c>
      <c r="L134" s="4">
        <v>87.5</v>
      </c>
      <c r="M134" s="5">
        <v>287355.07</v>
      </c>
      <c r="N134" s="5">
        <v>93467.078645915899</v>
      </c>
      <c r="O134" s="4">
        <v>0.118393093780977</v>
      </c>
      <c r="P134" s="4">
        <v>3.1626152890261702E-2</v>
      </c>
      <c r="Q134" s="4">
        <v>10.3593957058355</v>
      </c>
      <c r="R134" s="4">
        <v>2.7672883778978998</v>
      </c>
    </row>
    <row r="135" spans="1:18" hidden="1">
      <c r="A135" s="1">
        <v>202408</v>
      </c>
      <c r="B135" s="42" t="s">
        <v>353</v>
      </c>
      <c r="C135" s="33" t="s">
        <v>16</v>
      </c>
      <c r="D135" s="43" t="s">
        <v>34</v>
      </c>
      <c r="E135" s="44" t="s">
        <v>348</v>
      </c>
      <c r="F135" s="45">
        <v>0</v>
      </c>
      <c r="G135" s="1">
        <v>20</v>
      </c>
      <c r="H135" s="45">
        <v>7.5</v>
      </c>
      <c r="I135" s="45">
        <v>10</v>
      </c>
      <c r="J135" s="45">
        <v>2.5</v>
      </c>
      <c r="K135" s="45">
        <v>5</v>
      </c>
      <c r="L135" s="46">
        <v>45</v>
      </c>
      <c r="M135" s="5">
        <v>206956.26</v>
      </c>
      <c r="N135" s="5">
        <v>41726.753097453999</v>
      </c>
      <c r="O135" s="47">
        <v>7.2075105402258796E-2</v>
      </c>
      <c r="P135" s="47">
        <v>1.7980251289422499E-2</v>
      </c>
      <c r="Q135" s="47">
        <v>3.24337974310165</v>
      </c>
      <c r="R135" s="47">
        <v>0.80911130802401199</v>
      </c>
    </row>
    <row r="136" spans="1:18" hidden="1">
      <c r="A136" s="1">
        <v>202408</v>
      </c>
      <c r="B136" s="33" t="s">
        <v>355</v>
      </c>
      <c r="C136" s="33" t="s">
        <v>16</v>
      </c>
      <c r="D136" s="33" t="s">
        <v>22</v>
      </c>
      <c r="E136" s="33" t="s">
        <v>350</v>
      </c>
      <c r="F136" s="1">
        <v>0</v>
      </c>
      <c r="G136" s="1">
        <v>15</v>
      </c>
      <c r="H136" s="1">
        <v>2.5</v>
      </c>
      <c r="I136" s="1">
        <v>7</v>
      </c>
      <c r="J136" s="1">
        <v>2.5</v>
      </c>
      <c r="K136" s="1">
        <v>5</v>
      </c>
      <c r="L136" s="4">
        <v>32</v>
      </c>
      <c r="M136" s="5">
        <v>176951.19</v>
      </c>
      <c r="N136" s="5">
        <v>28457.646600352298</v>
      </c>
      <c r="O136" s="4">
        <v>0.105545743277425</v>
      </c>
      <c r="P136" s="4">
        <v>1.45997921683914E-2</v>
      </c>
      <c r="Q136" s="4">
        <v>3.3774637848775999</v>
      </c>
      <c r="R136" s="4">
        <v>0.46719334938852503</v>
      </c>
    </row>
    <row r="137" spans="1:18" hidden="1">
      <c r="A137" s="1">
        <v>202408</v>
      </c>
      <c r="B137" s="33" t="s">
        <v>357</v>
      </c>
      <c r="C137" s="33" t="s">
        <v>16</v>
      </c>
      <c r="D137" s="33" t="s">
        <v>23</v>
      </c>
      <c r="E137" s="33" t="s">
        <v>352</v>
      </c>
      <c r="F137" s="1">
        <v>45</v>
      </c>
      <c r="G137" s="1">
        <v>20</v>
      </c>
      <c r="H137" s="1">
        <v>7.5</v>
      </c>
      <c r="I137" s="1">
        <v>10</v>
      </c>
      <c r="J137" s="1">
        <v>2.5</v>
      </c>
      <c r="K137" s="1">
        <v>5</v>
      </c>
      <c r="L137" s="4">
        <v>90</v>
      </c>
      <c r="M137" s="5">
        <v>263132.64</v>
      </c>
      <c r="N137" s="5">
        <v>67082.734883435594</v>
      </c>
      <c r="O137" s="4">
        <v>0.114355355182277</v>
      </c>
      <c r="P137" s="4">
        <v>2.4364237830805401E-2</v>
      </c>
      <c r="Q137" s="4">
        <v>10.291981966404901</v>
      </c>
      <c r="R137" s="4">
        <v>2.1927814047724898</v>
      </c>
    </row>
    <row r="138" spans="1:18" hidden="1">
      <c r="A138" s="1">
        <v>202408</v>
      </c>
      <c r="B138" s="33" t="s">
        <v>359</v>
      </c>
      <c r="C138" s="33" t="s">
        <v>20</v>
      </c>
      <c r="D138" s="33" t="s">
        <v>38</v>
      </c>
      <c r="E138" s="33" t="s">
        <v>354</v>
      </c>
      <c r="F138" s="1">
        <v>45</v>
      </c>
      <c r="G138" s="1">
        <v>15</v>
      </c>
      <c r="H138" s="1">
        <v>5</v>
      </c>
      <c r="I138" s="1">
        <v>4</v>
      </c>
      <c r="J138" s="1">
        <v>2.5</v>
      </c>
      <c r="K138" s="1">
        <v>5</v>
      </c>
      <c r="L138" s="4">
        <v>76.5</v>
      </c>
      <c r="M138" s="5">
        <v>224335.93</v>
      </c>
      <c r="N138" s="5">
        <v>44445.1439230533</v>
      </c>
      <c r="O138" s="4">
        <v>0.12913392845205199</v>
      </c>
      <c r="P138" s="4">
        <v>3.3463647965441601E-2</v>
      </c>
      <c r="Q138" s="4">
        <v>9.8787455265819801</v>
      </c>
      <c r="R138" s="4">
        <v>2.55996906935628</v>
      </c>
    </row>
    <row r="139" spans="1:18" hidden="1">
      <c r="A139" s="1">
        <v>202408</v>
      </c>
      <c r="B139" s="33" t="s">
        <v>361</v>
      </c>
      <c r="C139" s="33" t="s">
        <v>20</v>
      </c>
      <c r="D139" s="33" t="s">
        <v>27</v>
      </c>
      <c r="E139" s="33" t="s">
        <v>356</v>
      </c>
      <c r="F139" s="1">
        <v>45</v>
      </c>
      <c r="G139" s="1">
        <v>20</v>
      </c>
      <c r="H139" s="1">
        <v>0</v>
      </c>
      <c r="I139" s="1">
        <v>10</v>
      </c>
      <c r="J139" s="1">
        <v>0</v>
      </c>
      <c r="K139" s="1">
        <v>5</v>
      </c>
      <c r="L139" s="4">
        <v>80</v>
      </c>
      <c r="M139" s="5">
        <v>225965.73</v>
      </c>
      <c r="N139" s="5">
        <v>51165.475472893901</v>
      </c>
      <c r="O139" s="4">
        <v>7.9209116734589399E-2</v>
      </c>
      <c r="P139" s="4">
        <v>3.5201271039862599E-2</v>
      </c>
      <c r="Q139" s="4">
        <v>6.3367293387671504</v>
      </c>
      <c r="R139" s="4">
        <v>2.81610168318901</v>
      </c>
    </row>
    <row r="140" spans="1:18" hidden="1">
      <c r="A140" s="1">
        <v>202408</v>
      </c>
      <c r="B140" s="48" t="s">
        <v>363</v>
      </c>
      <c r="C140" s="13" t="s">
        <v>18</v>
      </c>
      <c r="D140" s="13" t="s">
        <v>29</v>
      </c>
      <c r="E140" s="40" t="s">
        <v>358</v>
      </c>
      <c r="F140" s="16">
        <v>0</v>
      </c>
      <c r="G140" s="1">
        <v>0</v>
      </c>
      <c r="H140" s="16">
        <v>10</v>
      </c>
      <c r="I140" s="16">
        <v>6</v>
      </c>
      <c r="J140" s="16">
        <v>0</v>
      </c>
      <c r="K140" s="16">
        <v>5</v>
      </c>
      <c r="L140" s="31">
        <v>21</v>
      </c>
      <c r="M140" s="5">
        <v>89054.87</v>
      </c>
      <c r="N140" s="5">
        <v>0</v>
      </c>
      <c r="O140" s="25">
        <v>2.3064931351717801E-2</v>
      </c>
      <c r="P140" s="25">
        <v>6.1918894311612099E-3</v>
      </c>
      <c r="Q140" s="25">
        <v>0.48436355838607398</v>
      </c>
      <c r="R140" s="25">
        <v>0.13002967805438501</v>
      </c>
    </row>
    <row r="141" spans="1:18" hidden="1">
      <c r="A141" s="1">
        <v>202408</v>
      </c>
      <c r="B141" s="49" t="s">
        <v>365</v>
      </c>
      <c r="C141" s="32" t="s">
        <v>18</v>
      </c>
      <c r="D141" s="32" t="s">
        <v>37</v>
      </c>
      <c r="E141" s="41" t="s">
        <v>360</v>
      </c>
      <c r="F141" s="19">
        <v>0</v>
      </c>
      <c r="G141" s="1">
        <v>5</v>
      </c>
      <c r="H141" s="19">
        <v>5</v>
      </c>
      <c r="I141" s="19">
        <v>7</v>
      </c>
      <c r="J141" s="19">
        <v>0</v>
      </c>
      <c r="K141" s="19">
        <v>5</v>
      </c>
      <c r="L141" s="29">
        <v>22</v>
      </c>
      <c r="M141" s="5">
        <v>129462.64</v>
      </c>
      <c r="N141" s="5">
        <v>10401.860856560101</v>
      </c>
      <c r="O141" s="30">
        <v>5.8662289486925798E-2</v>
      </c>
      <c r="P141" s="30">
        <v>1.02975442028283E-2</v>
      </c>
      <c r="Q141" s="30">
        <v>1.29057036871237</v>
      </c>
      <c r="R141" s="30">
        <v>0.22654597246222299</v>
      </c>
    </row>
    <row r="142" spans="1:18" hidden="1">
      <c r="A142" s="1">
        <v>202408</v>
      </c>
      <c r="B142" s="33" t="s">
        <v>367</v>
      </c>
      <c r="C142" s="33" t="s">
        <v>18</v>
      </c>
      <c r="D142" s="33" t="s">
        <v>35</v>
      </c>
      <c r="E142" s="33" t="s">
        <v>362</v>
      </c>
      <c r="F142" s="1">
        <v>0</v>
      </c>
      <c r="G142" s="1">
        <v>10</v>
      </c>
      <c r="H142" s="1">
        <v>2.5</v>
      </c>
      <c r="I142" s="1">
        <v>7</v>
      </c>
      <c r="J142" s="1">
        <v>2.5</v>
      </c>
      <c r="K142" s="1">
        <v>5</v>
      </c>
      <c r="L142" s="4">
        <v>27</v>
      </c>
      <c r="M142" s="5">
        <v>181338.04</v>
      </c>
      <c r="N142" s="5">
        <v>22469.989812530999</v>
      </c>
      <c r="O142" s="4">
        <v>5.3201095570820603E-2</v>
      </c>
      <c r="P142" s="4">
        <v>1.5408159838818001E-2</v>
      </c>
      <c r="Q142" s="4">
        <v>1.4364295804121601</v>
      </c>
      <c r="R142" s="4">
        <v>0.416020315648086</v>
      </c>
    </row>
    <row r="143" spans="1:18" hidden="1">
      <c r="A143" s="1">
        <v>202408</v>
      </c>
      <c r="B143" s="42" t="s">
        <v>75</v>
      </c>
      <c r="C143" s="43" t="s">
        <v>18</v>
      </c>
      <c r="D143" s="43" t="s">
        <v>37</v>
      </c>
      <c r="E143" s="44" t="s">
        <v>364</v>
      </c>
      <c r="F143" s="45">
        <v>0</v>
      </c>
      <c r="G143" s="1">
        <v>15</v>
      </c>
      <c r="H143" s="45">
        <v>7.5</v>
      </c>
      <c r="I143" s="45">
        <v>7</v>
      </c>
      <c r="J143" s="45">
        <v>2.5</v>
      </c>
      <c r="K143" s="45">
        <v>5</v>
      </c>
      <c r="L143" s="46">
        <v>37</v>
      </c>
      <c r="M143" s="5">
        <v>152589.85999999999</v>
      </c>
      <c r="N143" s="5">
        <v>25216.375394436101</v>
      </c>
      <c r="O143" s="47">
        <v>8.1931835870160299E-2</v>
      </c>
      <c r="P143" s="47">
        <v>1.3751548971578501E-2</v>
      </c>
      <c r="Q143" s="47">
        <v>3.03147792719593</v>
      </c>
      <c r="R143" s="47">
        <v>0.50880731194840501</v>
      </c>
    </row>
    <row r="144" spans="1:18" hidden="1">
      <c r="A144" s="1">
        <v>202408</v>
      </c>
      <c r="B144" s="33" t="s">
        <v>369</v>
      </c>
      <c r="C144" s="33" t="s">
        <v>18</v>
      </c>
      <c r="D144" s="33" t="s">
        <v>37</v>
      </c>
      <c r="E144" s="33" t="s">
        <v>366</v>
      </c>
      <c r="F144" s="1">
        <v>40.5</v>
      </c>
      <c r="G144" s="1">
        <v>20</v>
      </c>
      <c r="H144" s="1">
        <v>5</v>
      </c>
      <c r="I144" s="1">
        <v>7</v>
      </c>
      <c r="J144" s="1">
        <v>2.5</v>
      </c>
      <c r="K144" s="1">
        <v>5</v>
      </c>
      <c r="L144" s="4">
        <v>80</v>
      </c>
      <c r="M144" s="5">
        <v>340394.05</v>
      </c>
      <c r="N144" s="5">
        <v>101471.350563789</v>
      </c>
      <c r="O144" s="4">
        <v>0.227410816270288</v>
      </c>
      <c r="P144" s="4">
        <v>3.6311285466656802E-2</v>
      </c>
      <c r="Q144" s="4">
        <v>18.192865301623002</v>
      </c>
      <c r="R144" s="4">
        <v>2.9049028373325401</v>
      </c>
    </row>
    <row r="145" spans="1:18" hidden="1">
      <c r="A145" s="1">
        <v>202408</v>
      </c>
      <c r="B145" s="42" t="s">
        <v>429</v>
      </c>
      <c r="C145" s="43" t="s">
        <v>18</v>
      </c>
      <c r="D145" s="43" t="s">
        <v>35</v>
      </c>
      <c r="E145" s="44" t="s">
        <v>368</v>
      </c>
      <c r="F145" s="45">
        <v>0</v>
      </c>
      <c r="G145" s="1">
        <v>20</v>
      </c>
      <c r="H145" s="45">
        <v>10</v>
      </c>
      <c r="I145" s="45">
        <v>7</v>
      </c>
      <c r="J145" s="45">
        <v>0</v>
      </c>
      <c r="K145" s="45">
        <v>5</v>
      </c>
      <c r="L145" s="46">
        <v>42</v>
      </c>
      <c r="M145" s="5">
        <v>233893.59</v>
      </c>
      <c r="N145" s="5">
        <v>54631.3246209891</v>
      </c>
      <c r="O145" s="47">
        <v>7.8858595372607601E-2</v>
      </c>
      <c r="P145" s="47">
        <v>2.30698221123283E-2</v>
      </c>
      <c r="Q145" s="47">
        <v>3.3120610056495199</v>
      </c>
      <c r="R145" s="47">
        <v>0.96893252871778901</v>
      </c>
    </row>
    <row r="146" spans="1:18" hidden="1">
      <c r="A146" s="1">
        <v>202408</v>
      </c>
      <c r="B146" s="33" t="s">
        <v>372</v>
      </c>
      <c r="C146" s="33" t="s">
        <v>20</v>
      </c>
      <c r="D146" s="33" t="s">
        <v>25</v>
      </c>
      <c r="E146" s="33" t="s">
        <v>76</v>
      </c>
      <c r="F146" s="1">
        <v>40.5</v>
      </c>
      <c r="G146" s="1">
        <v>15</v>
      </c>
      <c r="H146" s="1">
        <v>10</v>
      </c>
      <c r="I146" s="1">
        <v>4</v>
      </c>
      <c r="J146" s="1">
        <v>0</v>
      </c>
      <c r="K146" s="1">
        <v>5</v>
      </c>
      <c r="L146" s="4">
        <v>74.5</v>
      </c>
      <c r="M146" s="5">
        <v>208170.44</v>
      </c>
      <c r="N146" s="5">
        <v>37431.764554338297</v>
      </c>
      <c r="O146" s="4">
        <v>0.10215314241086999</v>
      </c>
      <c r="P146" s="4">
        <v>3.01620622571399E-2</v>
      </c>
      <c r="Q146" s="4">
        <v>7.6104091096098099</v>
      </c>
      <c r="R146" s="4">
        <v>2.2470736381569201</v>
      </c>
    </row>
    <row r="147" spans="1:18" hidden="1">
      <c r="A147" s="1">
        <v>202408</v>
      </c>
      <c r="B147" s="33" t="s">
        <v>374</v>
      </c>
      <c r="C147" s="33" t="s">
        <v>17</v>
      </c>
      <c r="D147" s="33" t="s">
        <v>30</v>
      </c>
      <c r="E147" s="33" t="s">
        <v>370</v>
      </c>
      <c r="F147" s="1">
        <v>45</v>
      </c>
      <c r="G147" s="1">
        <v>20</v>
      </c>
      <c r="H147" s="1">
        <v>7.5</v>
      </c>
      <c r="I147" s="1">
        <v>10</v>
      </c>
      <c r="J147" s="1">
        <v>2.5</v>
      </c>
      <c r="K147" s="1">
        <v>5</v>
      </c>
      <c r="L147" s="4">
        <v>90</v>
      </c>
      <c r="M147" s="5">
        <v>227199.2</v>
      </c>
      <c r="N147" s="5">
        <v>80434.603500836703</v>
      </c>
      <c r="O147" s="4">
        <v>0.14888857285912299</v>
      </c>
      <c r="P147" s="4">
        <v>2.4540643998313499E-2</v>
      </c>
      <c r="Q147" s="4">
        <v>13.3999715573211</v>
      </c>
      <c r="R147" s="4">
        <v>2.2086579598482099</v>
      </c>
    </row>
    <row r="148" spans="1:18" hidden="1">
      <c r="A148" s="1">
        <v>202408</v>
      </c>
      <c r="B148" s="42" t="s">
        <v>430</v>
      </c>
      <c r="C148" s="43" t="s">
        <v>18</v>
      </c>
      <c r="D148" s="43" t="s">
        <v>26</v>
      </c>
      <c r="E148" s="44" t="s">
        <v>371</v>
      </c>
      <c r="F148" s="45">
        <v>37.35</v>
      </c>
      <c r="G148" s="1">
        <v>20</v>
      </c>
      <c r="H148" s="45">
        <v>7.5</v>
      </c>
      <c r="I148" s="45">
        <v>10</v>
      </c>
      <c r="J148" s="45">
        <v>2.5</v>
      </c>
      <c r="K148" s="45">
        <v>5</v>
      </c>
      <c r="L148" s="46">
        <v>82.35</v>
      </c>
      <c r="M148" s="5">
        <v>159231.76999999999</v>
      </c>
      <c r="N148" s="5">
        <v>32494.3761165662</v>
      </c>
      <c r="O148" s="47">
        <v>5.6996416754646798E-2</v>
      </c>
      <c r="P148" s="47">
        <v>1.51202445565886E-2</v>
      </c>
      <c r="Q148" s="47">
        <v>4.6936549197451596</v>
      </c>
      <c r="R148" s="47">
        <v>1.24515213923507</v>
      </c>
    </row>
    <row r="149" spans="1:18" hidden="1">
      <c r="A149" s="1">
        <v>202408</v>
      </c>
      <c r="B149" s="33" t="s">
        <v>376</v>
      </c>
      <c r="C149" s="33" t="s">
        <v>17</v>
      </c>
      <c r="D149" s="33" t="s">
        <v>31</v>
      </c>
      <c r="E149" s="33" t="s">
        <v>373</v>
      </c>
      <c r="F149" s="1">
        <v>40.049999999999997</v>
      </c>
      <c r="G149" s="1">
        <v>2.5</v>
      </c>
      <c r="H149" s="1">
        <v>2.5</v>
      </c>
      <c r="I149" s="1">
        <v>7</v>
      </c>
      <c r="J149" s="1">
        <v>0</v>
      </c>
      <c r="K149" s="1">
        <v>5</v>
      </c>
      <c r="L149" s="4">
        <v>57.05</v>
      </c>
      <c r="M149" s="5">
        <v>161299.81</v>
      </c>
      <c r="N149" s="5">
        <v>1343.20071003925</v>
      </c>
      <c r="O149" s="4">
        <v>4.4694325925449398E-2</v>
      </c>
      <c r="P149" s="4">
        <v>1.00256706272203E-2</v>
      </c>
      <c r="Q149" s="4">
        <v>2.54981129404689</v>
      </c>
      <c r="R149" s="4">
        <v>0.57196450928291798</v>
      </c>
    </row>
    <row r="150" spans="1:18" hidden="1">
      <c r="A150" s="1">
        <v>202408</v>
      </c>
      <c r="B150" s="42" t="s">
        <v>378</v>
      </c>
      <c r="C150" s="43" t="s">
        <v>18</v>
      </c>
      <c r="D150" s="43" t="s">
        <v>37</v>
      </c>
      <c r="E150" s="44" t="s">
        <v>375</v>
      </c>
      <c r="F150" s="45">
        <v>0</v>
      </c>
      <c r="G150" s="1">
        <v>15</v>
      </c>
      <c r="H150" s="45">
        <v>2.5</v>
      </c>
      <c r="I150" s="45">
        <v>7</v>
      </c>
      <c r="J150" s="45">
        <v>2.5</v>
      </c>
      <c r="K150" s="45">
        <v>5</v>
      </c>
      <c r="L150" s="46">
        <v>32</v>
      </c>
      <c r="M150" s="5">
        <v>167285.6</v>
      </c>
      <c r="N150" s="5">
        <v>30229.731296519301</v>
      </c>
      <c r="O150" s="47">
        <v>9.2374227062928096E-2</v>
      </c>
      <c r="P150" s="47">
        <v>1.53980278317384E-2</v>
      </c>
      <c r="Q150" s="47">
        <v>2.9559752660137</v>
      </c>
      <c r="R150" s="47">
        <v>0.49273689061562898</v>
      </c>
    </row>
    <row r="151" spans="1:18" hidden="1">
      <c r="A151" s="1">
        <v>202408</v>
      </c>
      <c r="B151" s="33" t="s">
        <v>380</v>
      </c>
      <c r="C151" s="33" t="s">
        <v>20</v>
      </c>
      <c r="D151" s="33" t="s">
        <v>38</v>
      </c>
      <c r="E151" s="33" t="s">
        <v>122</v>
      </c>
      <c r="F151" s="1">
        <v>45</v>
      </c>
      <c r="G151" s="1">
        <v>20</v>
      </c>
      <c r="H151" s="1">
        <v>7.5</v>
      </c>
      <c r="I151" s="1">
        <v>10</v>
      </c>
      <c r="J151" s="1">
        <v>2.5</v>
      </c>
      <c r="K151" s="1">
        <v>5</v>
      </c>
      <c r="L151" s="4">
        <v>90</v>
      </c>
      <c r="M151" s="5">
        <v>249758.2</v>
      </c>
      <c r="N151" s="5">
        <v>68366.321013223496</v>
      </c>
      <c r="O151" s="4">
        <v>0.160875977856903</v>
      </c>
      <c r="P151" s="4">
        <v>4.1667458970360803E-2</v>
      </c>
      <c r="Q151" s="4">
        <v>14.478838007121301</v>
      </c>
      <c r="R151" s="4">
        <v>3.7500713073324698</v>
      </c>
    </row>
    <row r="152" spans="1:18" hidden="1">
      <c r="A152" s="1">
        <v>202408</v>
      </c>
      <c r="B152" s="33" t="s">
        <v>382</v>
      </c>
      <c r="C152" s="33" t="s">
        <v>20</v>
      </c>
      <c r="D152" s="33" t="s">
        <v>27</v>
      </c>
      <c r="E152" s="33" t="s">
        <v>377</v>
      </c>
      <c r="F152" s="1">
        <v>45</v>
      </c>
      <c r="G152" s="1">
        <v>20</v>
      </c>
      <c r="H152" s="1">
        <v>0</v>
      </c>
      <c r="I152" s="1">
        <v>10</v>
      </c>
      <c r="J152" s="1">
        <v>2.5</v>
      </c>
      <c r="K152" s="1">
        <v>5</v>
      </c>
      <c r="L152" s="4">
        <v>82.5</v>
      </c>
      <c r="M152" s="5">
        <v>198229.11</v>
      </c>
      <c r="N152" s="5">
        <v>42717.793341254401</v>
      </c>
      <c r="O152" s="4">
        <v>6.84416773171833E-2</v>
      </c>
      <c r="P152" s="4">
        <v>3.03741219227638E-2</v>
      </c>
      <c r="Q152" s="4">
        <v>5.6464383786676198</v>
      </c>
      <c r="R152" s="4">
        <v>2.50586505862801</v>
      </c>
    </row>
    <row r="153" spans="1:18" hidden="1">
      <c r="A153" s="1">
        <v>202408</v>
      </c>
      <c r="B153" s="42" t="s">
        <v>384</v>
      </c>
      <c r="C153" s="43" t="s">
        <v>17</v>
      </c>
      <c r="D153" s="43" t="s">
        <v>428</v>
      </c>
      <c r="E153" s="44" t="s">
        <v>379</v>
      </c>
      <c r="F153" s="45">
        <v>0</v>
      </c>
      <c r="G153" s="1">
        <v>0</v>
      </c>
      <c r="H153" s="45">
        <v>5</v>
      </c>
      <c r="I153" s="45">
        <v>7</v>
      </c>
      <c r="J153" s="45">
        <v>0</v>
      </c>
      <c r="K153" s="45">
        <v>5</v>
      </c>
      <c r="L153" s="46">
        <v>17</v>
      </c>
      <c r="M153" s="5">
        <v>87426.12</v>
      </c>
      <c r="N153" s="5">
        <v>0</v>
      </c>
      <c r="O153" s="47">
        <v>5.82808190494103E-2</v>
      </c>
      <c r="P153" s="47">
        <v>5.33743877843839E-3</v>
      </c>
      <c r="Q153" s="47">
        <v>0.99077392383997498</v>
      </c>
      <c r="R153" s="47">
        <v>9.0736459233452596E-2</v>
      </c>
    </row>
    <row r="154" spans="1:18" hidden="1">
      <c r="A154" s="1">
        <v>202408</v>
      </c>
      <c r="B154" s="33" t="s">
        <v>386</v>
      </c>
      <c r="C154" s="33" t="s">
        <v>17</v>
      </c>
      <c r="D154" s="33" t="s">
        <v>31</v>
      </c>
      <c r="E154" s="33" t="s">
        <v>381</v>
      </c>
      <c r="F154" s="1">
        <v>44.1</v>
      </c>
      <c r="G154" s="1">
        <v>10</v>
      </c>
      <c r="H154" s="1">
        <v>7.5</v>
      </c>
      <c r="I154" s="1">
        <v>7</v>
      </c>
      <c r="J154" s="1">
        <v>0</v>
      </c>
      <c r="K154" s="1">
        <v>5</v>
      </c>
      <c r="L154" s="4">
        <v>73.599999999999994</v>
      </c>
      <c r="M154" s="5">
        <v>149353.79999999999</v>
      </c>
      <c r="N154" s="5">
        <v>18518.497977410301</v>
      </c>
      <c r="O154" s="4">
        <v>5.3211849034953303E-2</v>
      </c>
      <c r="P154" s="4">
        <v>1.15747216866918E-2</v>
      </c>
      <c r="Q154" s="4">
        <v>3.9163920889725601</v>
      </c>
      <c r="R154" s="4">
        <v>0.85189951614051596</v>
      </c>
    </row>
    <row r="155" spans="1:18" hidden="1">
      <c r="A155" s="1">
        <v>202408</v>
      </c>
      <c r="B155" s="33" t="s">
        <v>388</v>
      </c>
      <c r="C155" s="33" t="s">
        <v>17</v>
      </c>
      <c r="D155" s="33" t="s">
        <v>36</v>
      </c>
      <c r="E155" s="33" t="s">
        <v>383</v>
      </c>
      <c r="F155" s="1">
        <v>45</v>
      </c>
      <c r="G155" s="1">
        <v>20</v>
      </c>
      <c r="H155" s="1">
        <v>2.5</v>
      </c>
      <c r="I155" s="1">
        <v>7</v>
      </c>
      <c r="J155" s="1">
        <v>2.5</v>
      </c>
      <c r="K155" s="1">
        <v>5</v>
      </c>
      <c r="L155" s="4">
        <v>82</v>
      </c>
      <c r="M155" s="5">
        <v>211535.31</v>
      </c>
      <c r="N155" s="5">
        <v>53648.212336015902</v>
      </c>
      <c r="O155" s="4">
        <v>0.119603354804699</v>
      </c>
      <c r="P155" s="4">
        <v>2.00310388708323E-2</v>
      </c>
      <c r="Q155" s="4">
        <v>9.8074750939853192</v>
      </c>
      <c r="R155" s="4">
        <v>1.64254518740825</v>
      </c>
    </row>
    <row r="156" spans="1:18" hidden="1">
      <c r="A156" s="1">
        <v>202408</v>
      </c>
      <c r="B156" s="33" t="s">
        <v>431</v>
      </c>
      <c r="C156" s="33" t="s">
        <v>16</v>
      </c>
      <c r="D156" s="33" t="s">
        <v>28</v>
      </c>
      <c r="E156" s="33" t="s">
        <v>385</v>
      </c>
      <c r="F156" s="1">
        <v>42.75</v>
      </c>
      <c r="G156" s="1">
        <v>20</v>
      </c>
      <c r="H156" s="1">
        <v>7.5</v>
      </c>
      <c r="I156" s="1">
        <v>10</v>
      </c>
      <c r="J156" s="1">
        <v>2.5</v>
      </c>
      <c r="K156" s="1">
        <v>5</v>
      </c>
      <c r="L156" s="4">
        <v>87.75</v>
      </c>
      <c r="M156" s="5">
        <v>155711.10999999999</v>
      </c>
      <c r="N156" s="5">
        <v>33011.321413901802</v>
      </c>
      <c r="O156" s="4">
        <v>0.169343908850418</v>
      </c>
      <c r="P156" s="4">
        <v>1.3701341773767599E-2</v>
      </c>
      <c r="Q156" s="4">
        <v>14.859928001624199</v>
      </c>
      <c r="R156" s="4">
        <v>1.2022927406481101</v>
      </c>
    </row>
    <row r="157" spans="1:18" hidden="1">
      <c r="A157" s="1">
        <v>202408</v>
      </c>
      <c r="B157" s="33" t="s">
        <v>433</v>
      </c>
      <c r="C157" s="33" t="s">
        <v>20</v>
      </c>
      <c r="D157" s="33" t="s">
        <v>27</v>
      </c>
      <c r="E157" s="33" t="s">
        <v>387</v>
      </c>
      <c r="F157" s="1">
        <v>45</v>
      </c>
      <c r="G157" s="1">
        <v>20</v>
      </c>
      <c r="H157" s="1">
        <v>10</v>
      </c>
      <c r="I157" s="1">
        <v>10</v>
      </c>
      <c r="J157" s="1">
        <v>2.5</v>
      </c>
      <c r="K157" s="1">
        <v>5</v>
      </c>
      <c r="L157" s="4">
        <v>92.5</v>
      </c>
      <c r="M157" s="5">
        <v>312731.38</v>
      </c>
      <c r="N157" s="5">
        <v>84582.910602396296</v>
      </c>
      <c r="O157" s="4">
        <v>0.11626208545967601</v>
      </c>
      <c r="P157" s="4">
        <v>5.19348190395299E-2</v>
      </c>
      <c r="Q157" s="4">
        <v>10.75424290502</v>
      </c>
      <c r="R157" s="4">
        <v>4.8039707611565197</v>
      </c>
    </row>
    <row r="158" spans="1:18" hidden="1">
      <c r="A158" s="1">
        <v>202408</v>
      </c>
      <c r="B158" s="33" t="s">
        <v>434</v>
      </c>
      <c r="C158" s="33" t="s">
        <v>18</v>
      </c>
      <c r="D158" s="33" t="s">
        <v>29</v>
      </c>
      <c r="E158" s="33" t="s">
        <v>389</v>
      </c>
      <c r="F158" s="1">
        <v>45</v>
      </c>
      <c r="G158" s="1">
        <v>20</v>
      </c>
      <c r="H158" s="1">
        <v>2.5</v>
      </c>
      <c r="I158" s="1">
        <v>7</v>
      </c>
      <c r="J158" s="1">
        <v>2.5</v>
      </c>
      <c r="K158" s="1">
        <v>5</v>
      </c>
      <c r="L158" s="4">
        <v>82</v>
      </c>
      <c r="M158" s="5">
        <v>241939.28</v>
      </c>
      <c r="N158" s="5">
        <v>53676.590963146897</v>
      </c>
      <c r="O158" s="4">
        <v>8.6355964490543197E-2</v>
      </c>
      <c r="P158" s="4">
        <v>2.3510263681091902E-2</v>
      </c>
      <c r="Q158" s="4">
        <v>7.0811890882245399</v>
      </c>
      <c r="R158" s="4">
        <v>1.92784162184954</v>
      </c>
    </row>
    <row r="159" spans="1:18" hidden="1">
      <c r="A159" s="1">
        <v>202408</v>
      </c>
      <c r="B159" s="33" t="s">
        <v>435</v>
      </c>
      <c r="C159" s="33" t="s">
        <v>16</v>
      </c>
      <c r="D159" s="33" t="s">
        <v>22</v>
      </c>
      <c r="E159" s="33" t="s">
        <v>432</v>
      </c>
      <c r="F159" s="1">
        <v>45</v>
      </c>
      <c r="G159" s="1">
        <v>20</v>
      </c>
      <c r="H159" s="1">
        <v>7.5</v>
      </c>
      <c r="I159" s="1">
        <v>10</v>
      </c>
      <c r="J159" s="1">
        <v>0</v>
      </c>
      <c r="K159" s="1">
        <v>5</v>
      </c>
      <c r="L159" s="4">
        <v>87.5</v>
      </c>
      <c r="M159" s="5">
        <v>245141.16</v>
      </c>
      <c r="N159" s="5">
        <v>80710.952185083996</v>
      </c>
      <c r="O159" s="4">
        <v>0.17380821113153599</v>
      </c>
      <c r="P159" s="4">
        <v>2.46502614583262E-2</v>
      </c>
      <c r="Q159" s="4">
        <v>15.208218474009399</v>
      </c>
      <c r="R159" s="4">
        <v>2.1568978776035399</v>
      </c>
    </row>
    <row r="160" spans="1:18" hidden="1">
      <c r="A160" s="1">
        <v>202408</v>
      </c>
      <c r="B160" s="33" t="s">
        <v>390</v>
      </c>
      <c r="C160" s="33" t="s">
        <v>17</v>
      </c>
      <c r="D160" s="33" t="s">
        <v>30</v>
      </c>
      <c r="E160" s="33" t="s">
        <v>404</v>
      </c>
      <c r="F160" s="1">
        <v>45</v>
      </c>
      <c r="G160" s="1">
        <v>20</v>
      </c>
      <c r="H160" s="1">
        <v>0</v>
      </c>
      <c r="I160" s="1">
        <v>7</v>
      </c>
      <c r="J160" s="1">
        <v>0</v>
      </c>
      <c r="K160" s="1">
        <v>5</v>
      </c>
      <c r="L160" s="4">
        <v>77</v>
      </c>
      <c r="M160" s="5">
        <v>432948.49</v>
      </c>
      <c r="N160" s="5">
        <v>132856.892485308</v>
      </c>
      <c r="O160" s="4">
        <v>0.27008195893468201</v>
      </c>
      <c r="P160" s="4">
        <v>4.4055818288367299E-2</v>
      </c>
      <c r="Q160" s="4">
        <v>20.796310837970498</v>
      </c>
      <c r="R160" s="4">
        <v>3.3922980082042802</v>
      </c>
    </row>
    <row r="161" spans="1:18" hidden="1">
      <c r="A161" s="1">
        <v>202408</v>
      </c>
      <c r="B161" s="48" t="s">
        <v>392</v>
      </c>
      <c r="C161" s="13" t="s">
        <v>18</v>
      </c>
      <c r="D161" s="13" t="s">
        <v>26</v>
      </c>
      <c r="E161" s="40" t="s">
        <v>402</v>
      </c>
      <c r="F161" s="16">
        <v>0</v>
      </c>
      <c r="G161" s="1">
        <v>10</v>
      </c>
      <c r="H161" s="16">
        <v>0</v>
      </c>
      <c r="I161" s="16">
        <v>7</v>
      </c>
      <c r="J161" s="16">
        <v>0</v>
      </c>
      <c r="K161" s="16">
        <v>5</v>
      </c>
      <c r="L161" s="31">
        <v>22</v>
      </c>
      <c r="M161" s="5">
        <v>148507.35999999999</v>
      </c>
      <c r="N161" s="5">
        <v>17833.1515216062</v>
      </c>
      <c r="O161" s="25">
        <v>4.75938471583447E-2</v>
      </c>
      <c r="P161" s="25">
        <v>1.2547694860154199E-2</v>
      </c>
      <c r="Q161" s="25">
        <v>1.0470646374835799</v>
      </c>
      <c r="R161" s="25">
        <v>0.27604928692339198</v>
      </c>
    </row>
    <row r="162" spans="1:18" hidden="1">
      <c r="A162" s="1">
        <v>202408</v>
      </c>
      <c r="B162" s="49" t="s">
        <v>394</v>
      </c>
      <c r="C162" s="32" t="s">
        <v>18</v>
      </c>
      <c r="D162" s="32" t="s">
        <v>26</v>
      </c>
      <c r="E162" s="41" t="s">
        <v>403</v>
      </c>
      <c r="F162" s="19">
        <v>0</v>
      </c>
      <c r="G162" s="1">
        <v>15</v>
      </c>
      <c r="H162" s="19">
        <v>7.5</v>
      </c>
      <c r="I162" s="19">
        <v>7</v>
      </c>
      <c r="J162" s="19">
        <v>0</v>
      </c>
      <c r="K162" s="19">
        <v>5</v>
      </c>
      <c r="L162" s="29">
        <v>34.5</v>
      </c>
      <c r="M162" s="5">
        <v>137484.35999999999</v>
      </c>
      <c r="N162" s="5">
        <v>23068.325365382301</v>
      </c>
      <c r="O162" s="30">
        <v>4.6986942700225999E-2</v>
      </c>
      <c r="P162" s="30">
        <v>1.2433617455315999E-2</v>
      </c>
      <c r="Q162" s="30">
        <v>1.6210495231577999</v>
      </c>
      <c r="R162" s="30">
        <v>0.42895980220840202</v>
      </c>
    </row>
    <row r="163" spans="1:18" hidden="1">
      <c r="A163" s="1">
        <v>202408</v>
      </c>
      <c r="B163" s="33" t="s">
        <v>436</v>
      </c>
      <c r="C163" s="33" t="s">
        <v>16</v>
      </c>
      <c r="D163" s="33" t="s">
        <v>34</v>
      </c>
      <c r="E163" s="33" t="s">
        <v>391</v>
      </c>
      <c r="F163" s="1">
        <v>45</v>
      </c>
      <c r="G163" s="1">
        <v>15</v>
      </c>
      <c r="H163" s="1">
        <v>5</v>
      </c>
      <c r="I163" s="1">
        <v>10</v>
      </c>
      <c r="J163" s="1">
        <v>5</v>
      </c>
      <c r="K163" s="1">
        <v>5</v>
      </c>
      <c r="L163" s="4">
        <v>85</v>
      </c>
      <c r="M163" s="5">
        <v>168324.67</v>
      </c>
      <c r="N163" s="5">
        <v>27016.259654756799</v>
      </c>
      <c r="O163" s="4">
        <v>5.5912790916962399E-2</v>
      </c>
      <c r="P163" s="4">
        <v>1.3882247700806399E-2</v>
      </c>
      <c r="Q163" s="4">
        <v>4.7525872279417998</v>
      </c>
      <c r="R163" s="4">
        <v>1.1799910545685399</v>
      </c>
    </row>
    <row r="164" spans="1:18" hidden="1">
      <c r="A164" s="1">
        <v>202408</v>
      </c>
      <c r="B164" s="33" t="s">
        <v>437</v>
      </c>
      <c r="C164" s="33" t="s">
        <v>18</v>
      </c>
      <c r="D164" s="33" t="s">
        <v>29</v>
      </c>
      <c r="E164" s="33" t="s">
        <v>393</v>
      </c>
      <c r="F164" s="1">
        <v>36.9</v>
      </c>
      <c r="G164" s="1">
        <v>0</v>
      </c>
      <c r="H164" s="1">
        <v>0</v>
      </c>
      <c r="I164" s="1">
        <v>6</v>
      </c>
      <c r="J164" s="1">
        <v>0</v>
      </c>
      <c r="K164" s="1">
        <v>5</v>
      </c>
      <c r="L164" s="4">
        <v>47.9</v>
      </c>
      <c r="M164" s="5">
        <v>114110.07</v>
      </c>
      <c r="N164" s="5">
        <v>0</v>
      </c>
      <c r="O164" s="4">
        <v>2.9554149381046901E-2</v>
      </c>
      <c r="P164" s="4">
        <v>7.9339505680269401E-3</v>
      </c>
      <c r="Q164" s="4">
        <v>1.4156437553521499</v>
      </c>
      <c r="R164" s="4">
        <v>0.38003623220848998</v>
      </c>
    </row>
    <row r="165" spans="1:18" hidden="1">
      <c r="A165" s="1">
        <v>202408</v>
      </c>
      <c r="B165" s="42" t="s">
        <v>438</v>
      </c>
      <c r="C165" s="43" t="s">
        <v>18</v>
      </c>
      <c r="D165" s="43" t="s">
        <v>29</v>
      </c>
      <c r="E165" s="44" t="s">
        <v>395</v>
      </c>
      <c r="F165" s="45">
        <v>0</v>
      </c>
      <c r="G165" s="1">
        <v>2.5</v>
      </c>
      <c r="H165" s="45">
        <v>10</v>
      </c>
      <c r="I165" s="45">
        <v>7</v>
      </c>
      <c r="J165" s="45">
        <v>0</v>
      </c>
      <c r="K165" s="45">
        <v>5</v>
      </c>
      <c r="L165" s="46">
        <v>24.5</v>
      </c>
      <c r="M165" s="5">
        <v>111080.42</v>
      </c>
      <c r="N165" s="5">
        <v>988.27621253970199</v>
      </c>
      <c r="O165" s="47">
        <v>2.9205734214888601E-2</v>
      </c>
      <c r="P165" s="47">
        <v>7.8464485124461504E-3</v>
      </c>
      <c r="Q165" s="47">
        <v>0.71554048826477101</v>
      </c>
      <c r="R165" s="47">
        <v>0.19223798855493099</v>
      </c>
    </row>
    <row r="166" spans="1:18" hidden="1">
      <c r="A166" s="1">
        <v>202408</v>
      </c>
      <c r="B166" s="33" t="s">
        <v>396</v>
      </c>
      <c r="C166" s="33" t="s">
        <v>17</v>
      </c>
      <c r="D166" s="33" t="s">
        <v>31</v>
      </c>
      <c r="E166" s="33" t="s">
        <v>174</v>
      </c>
      <c r="F166" s="1">
        <v>45</v>
      </c>
      <c r="G166" s="1">
        <v>15</v>
      </c>
      <c r="H166" s="1">
        <v>0</v>
      </c>
      <c r="I166" s="1">
        <v>10</v>
      </c>
      <c r="J166" s="1">
        <v>2.5</v>
      </c>
      <c r="K166" s="1">
        <v>5</v>
      </c>
      <c r="L166" s="4">
        <v>77.5</v>
      </c>
      <c r="M166" s="5">
        <v>255525.94</v>
      </c>
      <c r="N166" s="5">
        <v>43622.474890013298</v>
      </c>
      <c r="O166" s="4">
        <v>9.9213677412660101E-2</v>
      </c>
      <c r="P166" s="4">
        <v>2.1386753927356599E-2</v>
      </c>
      <c r="Q166" s="4">
        <v>7.6890599994811604</v>
      </c>
      <c r="R166" s="4">
        <v>1.6574734293701401</v>
      </c>
    </row>
    <row r="167" spans="1:18">
      <c r="A167" s="1">
        <v>202408</v>
      </c>
      <c r="B167" s="33" t="s">
        <v>398</v>
      </c>
      <c r="C167" s="33" t="s">
        <v>16</v>
      </c>
      <c r="D167" s="33" t="s">
        <v>34</v>
      </c>
      <c r="E167" s="33" t="s">
        <v>399</v>
      </c>
      <c r="F167" s="1">
        <v>45</v>
      </c>
      <c r="G167" s="1">
        <v>20</v>
      </c>
      <c r="H167" s="1">
        <v>5</v>
      </c>
      <c r="I167" s="1">
        <v>10</v>
      </c>
      <c r="J167" s="1">
        <v>2.5</v>
      </c>
      <c r="K167" s="1">
        <v>5</v>
      </c>
      <c r="L167" s="4">
        <v>87.5</v>
      </c>
      <c r="M167" s="5">
        <v>182477.42</v>
      </c>
      <c r="N167" s="5">
        <v>46771.690313637002</v>
      </c>
      <c r="O167" s="4">
        <v>6.7455337661377193E-2</v>
      </c>
      <c r="P167" s="4">
        <v>1.6923038234578101E-2</v>
      </c>
      <c r="Q167" s="4">
        <v>5.9023420453705002</v>
      </c>
      <c r="R167" s="4">
        <v>1.4807658455255801</v>
      </c>
    </row>
    <row r="168" spans="1:18" hidden="1">
      <c r="A168" s="1">
        <v>202408</v>
      </c>
      <c r="B168" s="33" t="s">
        <v>400</v>
      </c>
      <c r="C168" s="33" t="s">
        <v>16</v>
      </c>
      <c r="D168" s="33" t="s">
        <v>23</v>
      </c>
      <c r="E168" s="33" t="s">
        <v>401</v>
      </c>
      <c r="F168" s="1">
        <v>43.2</v>
      </c>
      <c r="G168" s="1">
        <v>10</v>
      </c>
      <c r="H168" s="1">
        <v>5</v>
      </c>
      <c r="I168" s="1">
        <v>10</v>
      </c>
      <c r="J168" s="1">
        <v>2.5</v>
      </c>
      <c r="K168" s="1">
        <v>5</v>
      </c>
      <c r="L168" s="4">
        <v>75.7</v>
      </c>
      <c r="M168" s="5">
        <v>160243.1</v>
      </c>
      <c r="N168" s="5">
        <v>20065.003438120701</v>
      </c>
      <c r="O168" s="4">
        <v>5.66372072055049E-2</v>
      </c>
      <c r="P168" s="4">
        <v>1.2609838093820601E-2</v>
      </c>
      <c r="Q168" s="4">
        <v>4.28743658545672</v>
      </c>
      <c r="R168" s="4">
        <v>0.954564743702219</v>
      </c>
    </row>
    <row r="169" spans="1:18" hidden="1">
      <c r="A169" s="1">
        <v>202408</v>
      </c>
      <c r="B169" s="33" t="s">
        <v>407</v>
      </c>
      <c r="C169" s="33" t="s">
        <v>18</v>
      </c>
      <c r="D169" s="33" t="s">
        <v>35</v>
      </c>
      <c r="E169" s="33" t="s">
        <v>397</v>
      </c>
      <c r="F169" s="1">
        <v>45</v>
      </c>
      <c r="G169" s="1">
        <v>20</v>
      </c>
      <c r="H169" s="1">
        <v>0</v>
      </c>
      <c r="I169" s="1">
        <v>10</v>
      </c>
      <c r="J169" s="1">
        <v>2.5</v>
      </c>
      <c r="K169" s="1">
        <v>5</v>
      </c>
      <c r="L169" s="4">
        <v>82.5</v>
      </c>
      <c r="M169" s="5">
        <v>192318.61</v>
      </c>
      <c r="N169" s="5">
        <v>40565.000773535801</v>
      </c>
      <c r="O169" s="4">
        <v>6.3102692923716897E-2</v>
      </c>
      <c r="P169" s="4">
        <v>1.8426394299034001E-2</v>
      </c>
      <c r="Q169" s="4">
        <v>5.2059721662066396</v>
      </c>
      <c r="R169" s="4">
        <v>1.5201775296703099</v>
      </c>
    </row>
  </sheetData>
  <autoFilter ref="A1:R169" xr:uid="{00000000-0009-0000-0000-00000C000000}">
    <filterColumn colId="4">
      <filters>
        <filter val="杭州新天地店"/>
      </filters>
    </filterColumn>
  </autoFilter>
  <phoneticPr fontId="18" type="noConversion"/>
  <conditionalFormatting sqref="E1">
    <cfRule type="duplicateValues" dxfId="178" priority="45"/>
    <cfRule type="duplicateValues" dxfId="177" priority="46"/>
    <cfRule type="duplicateValues" dxfId="176" priority="47"/>
  </conditionalFormatting>
  <conditionalFormatting sqref="E2:E17 E19:E150">
    <cfRule type="duplicateValues" dxfId="175" priority="42"/>
  </conditionalFormatting>
  <conditionalFormatting sqref="E2:E160">
    <cfRule type="duplicateValues" dxfId="174" priority="29"/>
    <cfRule type="duplicateValues" dxfId="173" priority="30"/>
  </conditionalFormatting>
  <conditionalFormatting sqref="E18">
    <cfRule type="duplicateValues" dxfId="172" priority="31"/>
  </conditionalFormatting>
  <conditionalFormatting sqref="E151">
    <cfRule type="duplicateValues" dxfId="171" priority="41"/>
  </conditionalFormatting>
  <conditionalFormatting sqref="E152">
    <cfRule type="duplicateValues" dxfId="170" priority="40"/>
  </conditionalFormatting>
  <conditionalFormatting sqref="E153">
    <cfRule type="duplicateValues" dxfId="169" priority="39"/>
  </conditionalFormatting>
  <conditionalFormatting sqref="E154">
    <cfRule type="duplicateValues" dxfId="168" priority="38"/>
  </conditionalFormatting>
  <conditionalFormatting sqref="E155">
    <cfRule type="duplicateValues" dxfId="167" priority="37"/>
  </conditionalFormatting>
  <conditionalFormatting sqref="E156">
    <cfRule type="duplicateValues" dxfId="166" priority="36"/>
  </conditionalFormatting>
  <conditionalFormatting sqref="E157">
    <cfRule type="duplicateValues" dxfId="165" priority="35"/>
  </conditionalFormatting>
  <conditionalFormatting sqref="E158">
    <cfRule type="duplicateValues" dxfId="164" priority="34"/>
  </conditionalFormatting>
  <conditionalFormatting sqref="E159">
    <cfRule type="duplicateValues" dxfId="163" priority="33"/>
  </conditionalFormatting>
  <conditionalFormatting sqref="E160">
    <cfRule type="duplicateValues" dxfId="162" priority="32"/>
  </conditionalFormatting>
  <conditionalFormatting sqref="E161">
    <cfRule type="duplicateValues" dxfId="161" priority="26"/>
    <cfRule type="duplicateValues" dxfId="160" priority="27"/>
    <cfRule type="duplicateValues" dxfId="159" priority="28"/>
  </conditionalFormatting>
  <conditionalFormatting sqref="E162">
    <cfRule type="duplicateValues" dxfId="158" priority="15"/>
    <cfRule type="duplicateValues" dxfId="157" priority="20"/>
    <cfRule type="duplicateValues" dxfId="156" priority="25"/>
  </conditionalFormatting>
  <conditionalFormatting sqref="E163">
    <cfRule type="duplicateValues" dxfId="155" priority="14"/>
    <cfRule type="duplicateValues" dxfId="154" priority="19"/>
    <cfRule type="duplicateValues" dxfId="153" priority="24"/>
  </conditionalFormatting>
  <conditionalFormatting sqref="E164">
    <cfRule type="duplicateValues" dxfId="152" priority="13"/>
    <cfRule type="duplicateValues" dxfId="151" priority="18"/>
    <cfRule type="duplicateValues" dxfId="150" priority="23"/>
  </conditionalFormatting>
  <conditionalFormatting sqref="E165">
    <cfRule type="duplicateValues" dxfId="149" priority="12"/>
    <cfRule type="duplicateValues" dxfId="148" priority="17"/>
    <cfRule type="duplicateValues" dxfId="147" priority="22"/>
  </conditionalFormatting>
  <conditionalFormatting sqref="E166">
    <cfRule type="duplicateValues" dxfId="146" priority="11"/>
    <cfRule type="duplicateValues" dxfId="145" priority="16"/>
    <cfRule type="duplicateValues" dxfId="144" priority="21"/>
  </conditionalFormatting>
  <conditionalFormatting sqref="E167">
    <cfRule type="duplicateValues" dxfId="143" priority="6"/>
    <cfRule type="duplicateValues" dxfId="142" priority="8"/>
    <cfRule type="duplicateValues" dxfId="141" priority="10"/>
  </conditionalFormatting>
  <conditionalFormatting sqref="E168">
    <cfRule type="duplicateValues" dxfId="140" priority="5"/>
    <cfRule type="duplicateValues" dxfId="139" priority="7"/>
    <cfRule type="duplicateValues" dxfId="138" priority="9"/>
  </conditionalFormatting>
  <conditionalFormatting sqref="E169">
    <cfRule type="duplicateValues" dxfId="137" priority="2"/>
    <cfRule type="duplicateValues" dxfId="136" priority="3"/>
    <cfRule type="duplicateValues" dxfId="135" priority="4"/>
  </conditionalFormatting>
  <conditionalFormatting sqref="F1:I1">
    <cfRule type="cellIs" dxfId="134" priority="44" operator="equal">
      <formula>0</formula>
    </cfRule>
  </conditionalFormatting>
  <conditionalFormatting sqref="L1">
    <cfRule type="cellIs" dxfId="133" priority="43" operator="equal">
      <formula>0</formula>
    </cfRule>
  </conditionalFormatting>
  <conditionalFormatting sqref="L1:L65533">
    <cfRule type="cellIs" dxfId="132" priority="1" operator="greaterThan">
      <formula>60</formula>
    </cfRule>
  </conditionalFormatting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R172"/>
  <sheetViews>
    <sheetView topLeftCell="A136" zoomScale="70" zoomScaleNormal="70" workbookViewId="0">
      <selection activeCell="W145" sqref="W145"/>
    </sheetView>
  </sheetViews>
  <sheetFormatPr defaultColWidth="8.6640625" defaultRowHeight="15"/>
  <cols>
    <col min="1" max="1" width="9.33203125" style="1"/>
    <col min="2" max="4" width="11.6640625" style="1" customWidth="1"/>
    <col min="5" max="5" width="19.6640625" style="39" customWidth="1"/>
    <col min="6" max="6" width="11.88671875" style="1" customWidth="1"/>
    <col min="7" max="7" width="12.88671875" style="1" customWidth="1"/>
    <col min="8" max="8" width="15" style="1" customWidth="1"/>
    <col min="9" max="9" width="13.109375" style="1" customWidth="1"/>
    <col min="10" max="10" width="12.6640625" style="3" customWidth="1"/>
    <col min="11" max="11" width="10.77734375" style="1" customWidth="1"/>
    <col min="12" max="12" width="8.77734375" style="4"/>
    <col min="13" max="13" width="15.109375" style="5"/>
    <col min="14" max="14" width="16.33203125" style="5"/>
    <col min="15" max="17" width="16.21875" style="4" customWidth="1"/>
    <col min="18" max="18" width="12.77734375" style="4"/>
    <col min="19" max="16384" width="8.6640625" style="1"/>
  </cols>
  <sheetData>
    <row r="1" spans="1:18" ht="30">
      <c r="A1" s="6" t="s">
        <v>414</v>
      </c>
      <c r="B1" s="6" t="s">
        <v>39</v>
      </c>
      <c r="C1" s="6" t="s">
        <v>15</v>
      </c>
      <c r="D1" s="6" t="s">
        <v>21</v>
      </c>
      <c r="E1" s="6" t="s">
        <v>40</v>
      </c>
      <c r="F1" s="10" t="s">
        <v>415</v>
      </c>
      <c r="G1" s="10" t="s">
        <v>416</v>
      </c>
      <c r="H1" s="10" t="s">
        <v>417</v>
      </c>
      <c r="I1" s="10" t="s">
        <v>418</v>
      </c>
      <c r="J1" s="10" t="s">
        <v>419</v>
      </c>
      <c r="K1" s="10" t="s">
        <v>420</v>
      </c>
      <c r="L1" s="20" t="s">
        <v>421</v>
      </c>
      <c r="M1" s="21" t="s">
        <v>422</v>
      </c>
      <c r="N1" s="21" t="s">
        <v>423</v>
      </c>
      <c r="O1" s="22" t="s">
        <v>424</v>
      </c>
      <c r="P1" s="22" t="s">
        <v>425</v>
      </c>
      <c r="Q1" s="22" t="s">
        <v>426</v>
      </c>
      <c r="R1" s="22" t="s">
        <v>427</v>
      </c>
    </row>
    <row r="2" spans="1:18">
      <c r="A2" s="11">
        <v>202409</v>
      </c>
      <c r="B2" s="13" t="s">
        <v>42</v>
      </c>
      <c r="C2" s="13" t="s">
        <v>16</v>
      </c>
      <c r="D2" s="13" t="s">
        <v>34</v>
      </c>
      <c r="E2" s="40" t="s">
        <v>43</v>
      </c>
      <c r="F2" s="16">
        <v>45</v>
      </c>
      <c r="G2" s="16">
        <v>0</v>
      </c>
      <c r="H2" s="16">
        <v>10</v>
      </c>
      <c r="I2" s="16">
        <v>10</v>
      </c>
      <c r="J2" s="16">
        <v>2.5</v>
      </c>
      <c r="K2" s="16">
        <v>5</v>
      </c>
      <c r="L2" s="23">
        <v>72.5</v>
      </c>
      <c r="M2" s="24">
        <v>129547.87</v>
      </c>
      <c r="N2" s="24">
        <v>0</v>
      </c>
      <c r="O2" s="25">
        <v>5.3796735039465401E-2</v>
      </c>
      <c r="P2" s="25">
        <v>1.3598070065267601E-2</v>
      </c>
      <c r="Q2" s="25">
        <v>3.9002632903612402</v>
      </c>
      <c r="R2" s="25">
        <v>0.98586007973190104</v>
      </c>
    </row>
    <row r="3" spans="1:18">
      <c r="A3" s="11">
        <v>202409</v>
      </c>
      <c r="B3" s="17" t="s">
        <v>44</v>
      </c>
      <c r="C3" s="17" t="s">
        <v>16</v>
      </c>
      <c r="D3" s="17" t="s">
        <v>34</v>
      </c>
      <c r="E3" s="18" t="s">
        <v>45</v>
      </c>
      <c r="F3" s="11">
        <v>44.1</v>
      </c>
      <c r="G3" s="16">
        <v>10</v>
      </c>
      <c r="H3" s="11">
        <v>10</v>
      </c>
      <c r="I3" s="11">
        <v>7</v>
      </c>
      <c r="J3" s="11">
        <v>0</v>
      </c>
      <c r="K3" s="11">
        <v>5</v>
      </c>
      <c r="L3" s="26">
        <v>76.099999999999994</v>
      </c>
      <c r="M3" s="24">
        <v>140389.18</v>
      </c>
      <c r="N3" s="24">
        <v>15224.9270195061</v>
      </c>
      <c r="O3" s="27">
        <v>8.0485703081846993E-2</v>
      </c>
      <c r="P3" s="27">
        <v>2.3120597644911499E-2</v>
      </c>
      <c r="Q3" s="27">
        <v>6.1249620045285598</v>
      </c>
      <c r="R3" s="27">
        <v>1.75947748077777</v>
      </c>
    </row>
    <row r="4" spans="1:18">
      <c r="A4" s="11">
        <v>202409</v>
      </c>
      <c r="B4" s="17" t="s">
        <v>46</v>
      </c>
      <c r="C4" s="17" t="s">
        <v>16</v>
      </c>
      <c r="D4" s="17" t="s">
        <v>34</v>
      </c>
      <c r="E4" s="18" t="s">
        <v>47</v>
      </c>
      <c r="F4" s="11">
        <v>36.450000000000003</v>
      </c>
      <c r="G4" s="16">
        <v>0</v>
      </c>
      <c r="H4" s="11">
        <v>5</v>
      </c>
      <c r="I4" s="11">
        <v>10</v>
      </c>
      <c r="J4" s="11">
        <v>0</v>
      </c>
      <c r="K4" s="11">
        <v>5</v>
      </c>
      <c r="L4" s="26">
        <v>56.45</v>
      </c>
      <c r="M4" s="24">
        <v>50573.72</v>
      </c>
      <c r="N4" s="24">
        <v>0</v>
      </c>
      <c r="O4" s="27">
        <v>2.1001510984318902E-2</v>
      </c>
      <c r="P4" s="27">
        <v>5.3085009272728703E-3</v>
      </c>
      <c r="Q4" s="27">
        <v>1.1855352950647999</v>
      </c>
      <c r="R4" s="27">
        <v>0.29966487734455299</v>
      </c>
    </row>
    <row r="5" spans="1:18">
      <c r="A5" s="11">
        <v>202409</v>
      </c>
      <c r="B5" s="17" t="s">
        <v>48</v>
      </c>
      <c r="C5" s="17" t="s">
        <v>17</v>
      </c>
      <c r="D5" s="17" t="s">
        <v>36</v>
      </c>
      <c r="E5" s="18" t="s">
        <v>49</v>
      </c>
      <c r="F5" s="11">
        <v>42.3</v>
      </c>
      <c r="G5" s="16">
        <v>0</v>
      </c>
      <c r="H5" s="11">
        <v>0</v>
      </c>
      <c r="I5" s="11">
        <v>4</v>
      </c>
      <c r="J5" s="11">
        <v>0</v>
      </c>
      <c r="K5" s="11">
        <v>5</v>
      </c>
      <c r="L5" s="28">
        <v>51.3</v>
      </c>
      <c r="M5" s="24">
        <v>177107.15</v>
      </c>
      <c r="N5" s="24">
        <v>0</v>
      </c>
      <c r="O5" s="27">
        <v>9.2381558631191699E-2</v>
      </c>
      <c r="P5" s="27">
        <v>1.6013973950047999E-2</v>
      </c>
      <c r="Q5" s="27">
        <v>4.73917395778013</v>
      </c>
      <c r="R5" s="27">
        <v>0.82151686363746201</v>
      </c>
    </row>
    <row r="6" spans="1:18">
      <c r="A6" s="11">
        <v>202409</v>
      </c>
      <c r="B6" s="17" t="s">
        <v>50</v>
      </c>
      <c r="C6" s="17" t="s">
        <v>16</v>
      </c>
      <c r="D6" s="17" t="s">
        <v>22</v>
      </c>
      <c r="E6" s="18" t="s">
        <v>51</v>
      </c>
      <c r="F6" s="11">
        <v>45</v>
      </c>
      <c r="G6" s="16">
        <v>15</v>
      </c>
      <c r="H6" s="11">
        <v>10</v>
      </c>
      <c r="I6" s="11">
        <v>7</v>
      </c>
      <c r="J6" s="11">
        <v>2.5</v>
      </c>
      <c r="K6" s="11">
        <v>5</v>
      </c>
      <c r="L6" s="26">
        <v>84.5</v>
      </c>
      <c r="M6" s="24">
        <v>162533.34</v>
      </c>
      <c r="N6" s="24">
        <v>25271.657667720399</v>
      </c>
      <c r="O6" s="27">
        <v>0.28564887600043598</v>
      </c>
      <c r="P6" s="27">
        <v>3.0977836386707799E-2</v>
      </c>
      <c r="Q6" s="27">
        <v>24.137330022036799</v>
      </c>
      <c r="R6" s="27">
        <v>2.6176271746768101</v>
      </c>
    </row>
    <row r="7" spans="1:18">
      <c r="A7" s="11">
        <v>202409</v>
      </c>
      <c r="B7" s="17" t="s">
        <v>55</v>
      </c>
      <c r="C7" s="17" t="s">
        <v>16</v>
      </c>
      <c r="D7" s="17" t="s">
        <v>23</v>
      </c>
      <c r="E7" s="18" t="s">
        <v>56</v>
      </c>
      <c r="F7" s="11">
        <v>45</v>
      </c>
      <c r="G7" s="16">
        <v>0</v>
      </c>
      <c r="H7" s="11">
        <v>0</v>
      </c>
      <c r="I7" s="11">
        <v>10</v>
      </c>
      <c r="J7" s="11">
        <v>5</v>
      </c>
      <c r="K7" s="11">
        <v>5</v>
      </c>
      <c r="L7" s="26">
        <v>65</v>
      </c>
      <c r="M7" s="24">
        <v>58777.67</v>
      </c>
      <c r="N7" s="24">
        <v>0</v>
      </c>
      <c r="O7" s="27">
        <v>2.19526230638931E-2</v>
      </c>
      <c r="P7" s="27">
        <v>6.1696334716516603E-3</v>
      </c>
      <c r="Q7" s="27">
        <v>1.42692049915305</v>
      </c>
      <c r="R7" s="27">
        <v>0.40102617565735799</v>
      </c>
    </row>
    <row r="8" spans="1:18">
      <c r="A8" s="11">
        <v>202409</v>
      </c>
      <c r="B8" s="17" t="s">
        <v>57</v>
      </c>
      <c r="C8" s="17" t="s">
        <v>16</v>
      </c>
      <c r="D8" s="17" t="s">
        <v>28</v>
      </c>
      <c r="E8" s="18" t="s">
        <v>58</v>
      </c>
      <c r="F8" s="11">
        <v>45</v>
      </c>
      <c r="G8" s="16">
        <v>2.5</v>
      </c>
      <c r="H8" s="11">
        <v>10</v>
      </c>
      <c r="I8" s="11">
        <v>10</v>
      </c>
      <c r="J8" s="11">
        <v>2.5</v>
      </c>
      <c r="K8" s="11">
        <v>5</v>
      </c>
      <c r="L8" s="26">
        <v>75</v>
      </c>
      <c r="M8" s="24">
        <v>166286.38</v>
      </c>
      <c r="N8" s="24">
        <v>4502.7695704221996</v>
      </c>
      <c r="O8" s="27">
        <v>0.30282788902105501</v>
      </c>
      <c r="P8" s="27">
        <v>1.9934082921613E-2</v>
      </c>
      <c r="Q8" s="27">
        <v>22.712091676579099</v>
      </c>
      <c r="R8" s="27">
        <v>1.49505621912097</v>
      </c>
    </row>
    <row r="9" spans="1:18">
      <c r="A9" s="11">
        <v>202409</v>
      </c>
      <c r="B9" s="17" t="s">
        <v>59</v>
      </c>
      <c r="C9" s="17" t="s">
        <v>16</v>
      </c>
      <c r="D9" s="17" t="s">
        <v>22</v>
      </c>
      <c r="E9" s="18" t="s">
        <v>60</v>
      </c>
      <c r="F9" s="11">
        <v>39.15</v>
      </c>
      <c r="G9" s="16">
        <v>2.5</v>
      </c>
      <c r="H9" s="11">
        <v>10</v>
      </c>
      <c r="I9" s="11">
        <v>7</v>
      </c>
      <c r="J9" s="11">
        <v>2.5</v>
      </c>
      <c r="K9" s="11">
        <v>5</v>
      </c>
      <c r="L9" s="26">
        <v>66.150000000000006</v>
      </c>
      <c r="M9" s="24">
        <v>123574.74</v>
      </c>
      <c r="N9" s="24">
        <v>266.46339966300002</v>
      </c>
      <c r="O9" s="27">
        <v>0.10674896646776499</v>
      </c>
      <c r="P9" s="27">
        <v>1.3117841701845399E-2</v>
      </c>
      <c r="Q9" s="27">
        <v>7.06144413184263</v>
      </c>
      <c r="R9" s="27">
        <v>0.86774522857707603</v>
      </c>
    </row>
    <row r="10" spans="1:18">
      <c r="A10" s="11">
        <v>202409</v>
      </c>
      <c r="B10" s="17" t="s">
        <v>63</v>
      </c>
      <c r="C10" s="17" t="s">
        <v>16</v>
      </c>
      <c r="D10" s="17" t="s">
        <v>23</v>
      </c>
      <c r="E10" s="18" t="s">
        <v>64</v>
      </c>
      <c r="F10" s="11">
        <v>44.1</v>
      </c>
      <c r="G10" s="16">
        <v>5</v>
      </c>
      <c r="H10" s="11">
        <v>10</v>
      </c>
      <c r="I10" s="11">
        <v>7</v>
      </c>
      <c r="J10" s="11">
        <v>2.5</v>
      </c>
      <c r="K10" s="11">
        <v>5</v>
      </c>
      <c r="L10" s="26">
        <v>73.599999999999994</v>
      </c>
      <c r="M10" s="24">
        <v>208517.6</v>
      </c>
      <c r="N10" s="24">
        <v>13738.4771461285</v>
      </c>
      <c r="O10" s="27">
        <v>0.11985807154354899</v>
      </c>
      <c r="P10" s="27">
        <v>2.9453131165603399E-2</v>
      </c>
      <c r="Q10" s="27">
        <v>8.8215540656052198</v>
      </c>
      <c r="R10" s="27">
        <v>2.1677504537884098</v>
      </c>
    </row>
    <row r="11" spans="1:18">
      <c r="A11" s="11">
        <v>202409</v>
      </c>
      <c r="B11" s="17" t="s">
        <v>65</v>
      </c>
      <c r="C11" s="17" t="s">
        <v>20</v>
      </c>
      <c r="D11" s="17" t="s">
        <v>38</v>
      </c>
      <c r="E11" s="18" t="s">
        <v>66</v>
      </c>
      <c r="F11" s="11">
        <v>38.700000000000003</v>
      </c>
      <c r="G11" s="16">
        <v>0</v>
      </c>
      <c r="H11" s="11">
        <v>7.5</v>
      </c>
      <c r="I11" s="11">
        <v>7</v>
      </c>
      <c r="J11" s="11">
        <v>2.5</v>
      </c>
      <c r="K11" s="11">
        <v>5</v>
      </c>
      <c r="L11" s="26">
        <v>60.7</v>
      </c>
      <c r="M11" s="24">
        <v>186729.4</v>
      </c>
      <c r="N11" s="24">
        <v>0</v>
      </c>
      <c r="O11" s="27">
        <v>9.8620151681209606E-2</v>
      </c>
      <c r="P11" s="27">
        <v>2.4192169063862599E-2</v>
      </c>
      <c r="Q11" s="27">
        <v>5.9862432070494203</v>
      </c>
      <c r="R11" s="27">
        <v>1.4684646621764601</v>
      </c>
    </row>
    <row r="12" spans="1:18">
      <c r="A12" s="11">
        <v>202409</v>
      </c>
      <c r="B12" s="17" t="s">
        <v>67</v>
      </c>
      <c r="C12" s="17" t="s">
        <v>20</v>
      </c>
      <c r="D12" s="17" t="s">
        <v>27</v>
      </c>
      <c r="E12" s="18" t="s">
        <v>68</v>
      </c>
      <c r="F12" s="11">
        <v>38.700000000000003</v>
      </c>
      <c r="G12" s="16">
        <v>0</v>
      </c>
      <c r="H12" s="11">
        <v>2.5</v>
      </c>
      <c r="I12" s="11">
        <v>10</v>
      </c>
      <c r="J12" s="11">
        <v>2.5</v>
      </c>
      <c r="K12" s="11">
        <v>5</v>
      </c>
      <c r="L12" s="26">
        <v>58.7</v>
      </c>
      <c r="M12" s="24">
        <v>224612.88</v>
      </c>
      <c r="N12" s="24">
        <v>0</v>
      </c>
      <c r="O12" s="27">
        <v>6.0797858738835101E-2</v>
      </c>
      <c r="P12" s="27">
        <v>2.9100252916150701E-2</v>
      </c>
      <c r="Q12" s="27">
        <v>3.5688343079696199</v>
      </c>
      <c r="R12" s="27">
        <v>1.70818484617805</v>
      </c>
    </row>
    <row r="13" spans="1:18">
      <c r="A13" s="11">
        <v>202409</v>
      </c>
      <c r="B13" s="17" t="s">
        <v>69</v>
      </c>
      <c r="C13" s="17" t="s">
        <v>16</v>
      </c>
      <c r="D13" s="17" t="s">
        <v>24</v>
      </c>
      <c r="E13" s="18" t="s">
        <v>70</v>
      </c>
      <c r="F13" s="11">
        <v>40.950000000000003</v>
      </c>
      <c r="G13" s="16">
        <v>0</v>
      </c>
      <c r="H13" s="11">
        <v>10</v>
      </c>
      <c r="I13" s="11">
        <v>10</v>
      </c>
      <c r="J13" s="11">
        <v>2.5</v>
      </c>
      <c r="K13" s="11">
        <v>5</v>
      </c>
      <c r="L13" s="26">
        <v>68.45</v>
      </c>
      <c r="M13" s="24">
        <v>204968.18</v>
      </c>
      <c r="N13" s="24">
        <v>0</v>
      </c>
      <c r="O13" s="27">
        <v>8.2791963999673895E-2</v>
      </c>
      <c r="P13" s="27">
        <v>2.1514608250914401E-2</v>
      </c>
      <c r="Q13" s="27">
        <v>5.6671099357776802</v>
      </c>
      <c r="R13" s="27">
        <v>1.47267493477509</v>
      </c>
    </row>
    <row r="14" spans="1:18">
      <c r="A14" s="11">
        <v>202409</v>
      </c>
      <c r="B14" s="17" t="s">
        <v>71</v>
      </c>
      <c r="C14" s="17" t="s">
        <v>16</v>
      </c>
      <c r="D14" s="17" t="s">
        <v>24</v>
      </c>
      <c r="E14" s="18" t="s">
        <v>72</v>
      </c>
      <c r="F14" s="11">
        <v>45</v>
      </c>
      <c r="G14" s="16">
        <v>20</v>
      </c>
      <c r="H14" s="11">
        <v>10</v>
      </c>
      <c r="I14" s="11">
        <v>10</v>
      </c>
      <c r="J14" s="11">
        <v>0</v>
      </c>
      <c r="K14" s="11">
        <v>5</v>
      </c>
      <c r="L14" s="26">
        <v>90</v>
      </c>
      <c r="M14" s="24">
        <v>325557.19</v>
      </c>
      <c r="N14" s="24">
        <v>77996.379725389299</v>
      </c>
      <c r="O14" s="27">
        <v>0.26548273568425801</v>
      </c>
      <c r="P14" s="27">
        <v>7.7125914794884398E-2</v>
      </c>
      <c r="Q14" s="27">
        <v>23.8934462115832</v>
      </c>
      <c r="R14" s="27">
        <v>6.9413323315396003</v>
      </c>
    </row>
    <row r="15" spans="1:18">
      <c r="A15" s="11">
        <v>202409</v>
      </c>
      <c r="B15" s="17" t="s">
        <v>73</v>
      </c>
      <c r="C15" s="17" t="s">
        <v>16</v>
      </c>
      <c r="D15" s="17" t="s">
        <v>24</v>
      </c>
      <c r="E15" s="18" t="s">
        <v>74</v>
      </c>
      <c r="F15" s="11">
        <v>38.700000000000003</v>
      </c>
      <c r="G15" s="16">
        <v>0</v>
      </c>
      <c r="H15" s="11">
        <v>10</v>
      </c>
      <c r="I15" s="11">
        <v>10</v>
      </c>
      <c r="J15" s="11">
        <v>2.5</v>
      </c>
      <c r="K15" s="11">
        <v>5</v>
      </c>
      <c r="L15" s="26">
        <v>66.2</v>
      </c>
      <c r="M15" s="24">
        <v>138200.07</v>
      </c>
      <c r="N15" s="24">
        <v>0</v>
      </c>
      <c r="O15" s="27">
        <v>5.5822592658979597E-2</v>
      </c>
      <c r="P15" s="27">
        <v>1.45062534404069E-2</v>
      </c>
      <c r="Q15" s="27">
        <v>3.6954556340244502</v>
      </c>
      <c r="R15" s="27">
        <v>0.96031397775493699</v>
      </c>
    </row>
    <row r="16" spans="1:18">
      <c r="A16" s="11">
        <v>202409</v>
      </c>
      <c r="B16" s="17" t="s">
        <v>77</v>
      </c>
      <c r="C16" s="17" t="s">
        <v>16</v>
      </c>
      <c r="D16" s="17" t="s">
        <v>23</v>
      </c>
      <c r="E16" s="18" t="s">
        <v>78</v>
      </c>
      <c r="F16" s="11">
        <v>40.950000000000003</v>
      </c>
      <c r="G16" s="16">
        <v>0</v>
      </c>
      <c r="H16" s="11">
        <v>10</v>
      </c>
      <c r="I16" s="11">
        <v>10</v>
      </c>
      <c r="J16" s="11">
        <v>2.5</v>
      </c>
      <c r="K16" s="11">
        <v>5</v>
      </c>
      <c r="L16" s="26">
        <v>68.45</v>
      </c>
      <c r="M16" s="24">
        <v>142997.35999999999</v>
      </c>
      <c r="N16" s="24">
        <v>0</v>
      </c>
      <c r="O16" s="27">
        <v>5.3407478438866798E-2</v>
      </c>
      <c r="P16" s="27">
        <v>1.5009803869629801E-2</v>
      </c>
      <c r="Q16" s="27">
        <v>3.6557418991404398</v>
      </c>
      <c r="R16" s="27">
        <v>1.0274210748761601</v>
      </c>
    </row>
    <row r="17" spans="1:18">
      <c r="A17" s="11">
        <v>202409</v>
      </c>
      <c r="B17" s="17" t="s">
        <v>79</v>
      </c>
      <c r="C17" s="17" t="s">
        <v>16</v>
      </c>
      <c r="D17" s="17" t="s">
        <v>24</v>
      </c>
      <c r="E17" s="18" t="s">
        <v>80</v>
      </c>
      <c r="F17" s="11">
        <v>39.6</v>
      </c>
      <c r="G17" s="16">
        <v>15</v>
      </c>
      <c r="H17" s="11">
        <v>10</v>
      </c>
      <c r="I17" s="11">
        <v>10</v>
      </c>
      <c r="J17" s="11">
        <v>0</v>
      </c>
      <c r="K17" s="11">
        <v>5</v>
      </c>
      <c r="L17" s="26">
        <v>79.599999999999994</v>
      </c>
      <c r="M17" s="24">
        <v>256361.34</v>
      </c>
      <c r="N17" s="24">
        <v>49364.870491564798</v>
      </c>
      <c r="O17" s="27">
        <v>0.18834969147559</v>
      </c>
      <c r="P17" s="27">
        <v>5.4094990732101902E-2</v>
      </c>
      <c r="Q17" s="27">
        <v>14.992635441456899</v>
      </c>
      <c r="R17" s="27">
        <v>4.3059612622753098</v>
      </c>
    </row>
    <row r="18" spans="1:18">
      <c r="A18" s="11">
        <v>202409</v>
      </c>
      <c r="B18" s="17" t="s">
        <v>81</v>
      </c>
      <c r="C18" s="17" t="s">
        <v>20</v>
      </c>
      <c r="D18" s="17" t="s">
        <v>25</v>
      </c>
      <c r="E18" s="18" t="s">
        <v>82</v>
      </c>
      <c r="F18" s="11">
        <v>0</v>
      </c>
      <c r="G18" s="16">
        <v>0</v>
      </c>
      <c r="H18" s="11">
        <v>10</v>
      </c>
      <c r="I18" s="11">
        <v>7</v>
      </c>
      <c r="J18" s="11">
        <v>2.5</v>
      </c>
      <c r="K18" s="11">
        <v>5</v>
      </c>
      <c r="L18" s="26">
        <v>24.5</v>
      </c>
      <c r="M18" s="24">
        <v>128631.17</v>
      </c>
      <c r="N18" s="24">
        <v>0</v>
      </c>
      <c r="O18" s="27">
        <v>6.0369038858029099E-2</v>
      </c>
      <c r="P18" s="27">
        <v>1.6665115463994701E-2</v>
      </c>
      <c r="Q18" s="27">
        <v>1.4790414520217099</v>
      </c>
      <c r="R18" s="27">
        <v>0.40829532886787001</v>
      </c>
    </row>
    <row r="19" spans="1:18">
      <c r="A19" s="11">
        <v>202409</v>
      </c>
      <c r="B19" s="17" t="s">
        <v>83</v>
      </c>
      <c r="C19" s="17" t="s">
        <v>20</v>
      </c>
      <c r="D19" s="17" t="s">
        <v>25</v>
      </c>
      <c r="E19" s="18" t="s">
        <v>84</v>
      </c>
      <c r="F19" s="11">
        <v>0</v>
      </c>
      <c r="G19" s="16">
        <v>5</v>
      </c>
      <c r="H19" s="11">
        <v>7.5</v>
      </c>
      <c r="I19" s="11">
        <v>6</v>
      </c>
      <c r="J19" s="11">
        <v>2.5</v>
      </c>
      <c r="K19" s="11">
        <v>5</v>
      </c>
      <c r="L19" s="26">
        <v>26</v>
      </c>
      <c r="M19" s="24">
        <v>131195.88</v>
      </c>
      <c r="N19" s="24">
        <v>8121.2302237530103</v>
      </c>
      <c r="O19" s="27">
        <v>0.172615075740119</v>
      </c>
      <c r="P19" s="27">
        <v>2.4141159890408801E-2</v>
      </c>
      <c r="Q19" s="27">
        <v>4.4879919692430903</v>
      </c>
      <c r="R19" s="27">
        <v>0.62767015715063001</v>
      </c>
    </row>
    <row r="20" spans="1:18">
      <c r="A20" s="11">
        <v>202409</v>
      </c>
      <c r="B20" s="17" t="s">
        <v>85</v>
      </c>
      <c r="C20" s="17" t="s">
        <v>16</v>
      </c>
      <c r="D20" s="17" t="s">
        <v>24</v>
      </c>
      <c r="E20" s="18" t="s">
        <v>86</v>
      </c>
      <c r="F20" s="11">
        <v>36</v>
      </c>
      <c r="G20" s="16">
        <v>0</v>
      </c>
      <c r="H20" s="11">
        <v>5</v>
      </c>
      <c r="I20" s="11">
        <v>10</v>
      </c>
      <c r="J20" s="11">
        <v>5</v>
      </c>
      <c r="K20" s="11">
        <v>5</v>
      </c>
      <c r="L20" s="26">
        <v>61</v>
      </c>
      <c r="M20" s="24">
        <v>107335.96</v>
      </c>
      <c r="N20" s="24">
        <v>0</v>
      </c>
      <c r="O20" s="27">
        <v>4.3355778131954098E-2</v>
      </c>
      <c r="P20" s="27">
        <v>1.12665835771963E-2</v>
      </c>
      <c r="Q20" s="27">
        <v>2.6447024660491998</v>
      </c>
      <c r="R20" s="27">
        <v>0.68726159820897403</v>
      </c>
    </row>
    <row r="21" spans="1:18">
      <c r="A21" s="11">
        <v>202409</v>
      </c>
      <c r="B21" s="17" t="s">
        <v>87</v>
      </c>
      <c r="C21" s="17" t="s">
        <v>20</v>
      </c>
      <c r="D21" s="17" t="s">
        <v>27</v>
      </c>
      <c r="E21" s="18" t="s">
        <v>88</v>
      </c>
      <c r="F21" s="11">
        <v>0</v>
      </c>
      <c r="G21" s="16">
        <v>5</v>
      </c>
      <c r="H21" s="11">
        <v>10</v>
      </c>
      <c r="I21" s="11">
        <v>10</v>
      </c>
      <c r="J21" s="11">
        <v>2.5</v>
      </c>
      <c r="K21" s="11">
        <v>5</v>
      </c>
      <c r="L21" s="26">
        <v>32.5</v>
      </c>
      <c r="M21" s="24">
        <v>145629.97</v>
      </c>
      <c r="N21" s="24">
        <v>8907.3591133023492</v>
      </c>
      <c r="O21" s="27">
        <v>4.9756291768414902E-2</v>
      </c>
      <c r="P21" s="27">
        <v>2.6702713789187999E-2</v>
      </c>
      <c r="Q21" s="27">
        <v>1.61707948247348</v>
      </c>
      <c r="R21" s="27">
        <v>0.86783819814861096</v>
      </c>
    </row>
    <row r="22" spans="1:18">
      <c r="A22" s="11">
        <v>202409</v>
      </c>
      <c r="B22" s="17" t="s">
        <v>89</v>
      </c>
      <c r="C22" s="17" t="s">
        <v>16</v>
      </c>
      <c r="D22" s="17" t="s">
        <v>24</v>
      </c>
      <c r="E22" s="18" t="s">
        <v>90</v>
      </c>
      <c r="F22" s="11">
        <v>45</v>
      </c>
      <c r="G22" s="16">
        <v>10</v>
      </c>
      <c r="H22" s="11">
        <v>0</v>
      </c>
      <c r="I22" s="11">
        <v>10</v>
      </c>
      <c r="J22" s="11">
        <v>2.5</v>
      </c>
      <c r="K22" s="11">
        <v>5</v>
      </c>
      <c r="L22" s="26">
        <v>72.5</v>
      </c>
      <c r="M22" s="24">
        <v>140637.82</v>
      </c>
      <c r="N22" s="24">
        <v>20078.654667440002</v>
      </c>
      <c r="O22" s="27">
        <v>9.1298263299717394E-2</v>
      </c>
      <c r="P22" s="27">
        <v>2.5819706480418401E-2</v>
      </c>
      <c r="Q22" s="27">
        <v>6.6191240892295102</v>
      </c>
      <c r="R22" s="27">
        <v>1.87192871983033</v>
      </c>
    </row>
    <row r="23" spans="1:18">
      <c r="A23" s="11">
        <v>202409</v>
      </c>
      <c r="B23" s="17" t="s">
        <v>91</v>
      </c>
      <c r="C23" s="17" t="s">
        <v>20</v>
      </c>
      <c r="D23" s="17" t="s">
        <v>38</v>
      </c>
      <c r="E23" s="18" t="s">
        <v>92</v>
      </c>
      <c r="F23" s="11">
        <v>45</v>
      </c>
      <c r="G23" s="16">
        <v>2.5</v>
      </c>
      <c r="H23" s="11">
        <v>10</v>
      </c>
      <c r="I23" s="11">
        <v>7</v>
      </c>
      <c r="J23" s="11">
        <v>5</v>
      </c>
      <c r="K23" s="11">
        <v>5</v>
      </c>
      <c r="L23" s="26">
        <v>74.5</v>
      </c>
      <c r="M23" s="24">
        <v>189549.44</v>
      </c>
      <c r="N23" s="24">
        <v>398.264702990724</v>
      </c>
      <c r="O23" s="27">
        <v>0.10208087684540799</v>
      </c>
      <c r="P23" s="27">
        <v>2.49078559913282E-2</v>
      </c>
      <c r="Q23" s="27">
        <v>7.6050253249828801</v>
      </c>
      <c r="R23" s="27">
        <v>1.8556352713539499</v>
      </c>
    </row>
    <row r="24" spans="1:18">
      <c r="A24" s="11">
        <v>202409</v>
      </c>
      <c r="B24" s="17" t="s">
        <v>93</v>
      </c>
      <c r="C24" s="17" t="s">
        <v>16</v>
      </c>
      <c r="D24" s="17" t="s">
        <v>23</v>
      </c>
      <c r="E24" s="18" t="s">
        <v>94</v>
      </c>
      <c r="F24" s="11">
        <v>37.35</v>
      </c>
      <c r="G24" s="16">
        <v>2.5</v>
      </c>
      <c r="H24" s="11">
        <v>10</v>
      </c>
      <c r="I24" s="11">
        <v>7</v>
      </c>
      <c r="J24" s="11">
        <v>2.5</v>
      </c>
      <c r="K24" s="11">
        <v>5</v>
      </c>
      <c r="L24" s="26">
        <v>64.349999999999994</v>
      </c>
      <c r="M24" s="24">
        <v>141250.56</v>
      </c>
      <c r="N24" s="24">
        <v>2163.5377965732901</v>
      </c>
      <c r="O24" s="27">
        <v>5.9366046580406402E-2</v>
      </c>
      <c r="P24" s="27">
        <v>1.60179380244218E-2</v>
      </c>
      <c r="Q24" s="27">
        <v>3.8202050974491502</v>
      </c>
      <c r="R24" s="27">
        <v>1.0307543118715401</v>
      </c>
    </row>
    <row r="25" spans="1:18">
      <c r="A25" s="11">
        <v>202409</v>
      </c>
      <c r="B25" s="17" t="s">
        <v>95</v>
      </c>
      <c r="C25" s="17" t="s">
        <v>20</v>
      </c>
      <c r="D25" s="17" t="s">
        <v>25</v>
      </c>
      <c r="E25" s="18" t="s">
        <v>96</v>
      </c>
      <c r="F25" s="11">
        <v>38.25</v>
      </c>
      <c r="G25" s="16">
        <v>0</v>
      </c>
      <c r="H25" s="11">
        <v>7.5</v>
      </c>
      <c r="I25" s="11">
        <v>10</v>
      </c>
      <c r="J25" s="11">
        <v>5</v>
      </c>
      <c r="K25" s="11">
        <v>5</v>
      </c>
      <c r="L25" s="26">
        <v>65.75</v>
      </c>
      <c r="M25" s="24">
        <v>154039.14000000001</v>
      </c>
      <c r="N25" s="24">
        <v>0</v>
      </c>
      <c r="O25" s="27">
        <v>7.2293479320116497E-2</v>
      </c>
      <c r="P25" s="27">
        <v>1.9956905111525002E-2</v>
      </c>
      <c r="Q25" s="27">
        <v>4.75329626529766</v>
      </c>
      <c r="R25" s="27">
        <v>1.31216651108277</v>
      </c>
    </row>
    <row r="26" spans="1:18">
      <c r="A26" s="11">
        <v>202409</v>
      </c>
      <c r="B26" s="17" t="s">
        <v>99</v>
      </c>
      <c r="C26" s="17" t="s">
        <v>16</v>
      </c>
      <c r="D26" s="17" t="s">
        <v>23</v>
      </c>
      <c r="E26" s="18" t="s">
        <v>100</v>
      </c>
      <c r="F26" s="11">
        <v>39.6</v>
      </c>
      <c r="G26" s="16">
        <v>0</v>
      </c>
      <c r="H26" s="11">
        <v>7.5</v>
      </c>
      <c r="I26" s="11">
        <v>10</v>
      </c>
      <c r="J26" s="11">
        <v>5</v>
      </c>
      <c r="K26" s="11">
        <v>5</v>
      </c>
      <c r="L26" s="26">
        <v>67.099999999999994</v>
      </c>
      <c r="M26" s="24">
        <v>113680.82</v>
      </c>
      <c r="N26" s="24">
        <v>0</v>
      </c>
      <c r="O26" s="27">
        <v>4.2458168060324403E-2</v>
      </c>
      <c r="P26" s="27">
        <v>1.1932575621946301E-2</v>
      </c>
      <c r="Q26" s="27">
        <v>2.8489430768477599</v>
      </c>
      <c r="R26" s="27">
        <v>0.80067582423259998</v>
      </c>
    </row>
    <row r="27" spans="1:18">
      <c r="A27" s="11">
        <v>202409</v>
      </c>
      <c r="B27" s="17" t="s">
        <v>103</v>
      </c>
      <c r="C27" s="17" t="s">
        <v>20</v>
      </c>
      <c r="D27" s="17" t="s">
        <v>25</v>
      </c>
      <c r="E27" s="18" t="s">
        <v>104</v>
      </c>
      <c r="F27" s="11">
        <v>44.55</v>
      </c>
      <c r="G27" s="16">
        <v>0</v>
      </c>
      <c r="H27" s="11">
        <v>10</v>
      </c>
      <c r="I27" s="11">
        <v>10</v>
      </c>
      <c r="J27" s="11">
        <v>2.5</v>
      </c>
      <c r="K27" s="11">
        <v>5</v>
      </c>
      <c r="L27" s="26">
        <v>72.05</v>
      </c>
      <c r="M27" s="24">
        <v>144243.66</v>
      </c>
      <c r="N27" s="24">
        <v>0</v>
      </c>
      <c r="O27" s="27">
        <v>6.7696275448356297E-2</v>
      </c>
      <c r="P27" s="27">
        <v>1.8687828532144998E-2</v>
      </c>
      <c r="Q27" s="27">
        <v>4.8775166460540698</v>
      </c>
      <c r="R27" s="27">
        <v>1.34645804574105</v>
      </c>
    </row>
    <row r="28" spans="1:18">
      <c r="A28" s="11">
        <v>202409</v>
      </c>
      <c r="B28" s="17" t="s">
        <v>105</v>
      </c>
      <c r="C28" s="17" t="s">
        <v>20</v>
      </c>
      <c r="D28" s="17" t="s">
        <v>27</v>
      </c>
      <c r="E28" s="18" t="s">
        <v>106</v>
      </c>
      <c r="F28" s="11">
        <v>39.15</v>
      </c>
      <c r="G28" s="16">
        <v>0</v>
      </c>
      <c r="H28" s="11">
        <v>5</v>
      </c>
      <c r="I28" s="11">
        <v>10</v>
      </c>
      <c r="J28" s="11">
        <v>2.5</v>
      </c>
      <c r="K28" s="11">
        <v>5</v>
      </c>
      <c r="L28" s="26">
        <v>61.65</v>
      </c>
      <c r="M28" s="24">
        <v>290981.28000000003</v>
      </c>
      <c r="N28" s="24">
        <v>0</v>
      </c>
      <c r="O28" s="27">
        <v>7.8762352172704497E-2</v>
      </c>
      <c r="P28" s="27">
        <v>3.7698767950730502E-2</v>
      </c>
      <c r="Q28" s="27">
        <v>4.8556990114472303</v>
      </c>
      <c r="R28" s="27">
        <v>2.32412904416254</v>
      </c>
    </row>
    <row r="29" spans="1:18">
      <c r="A29" s="11">
        <v>202409</v>
      </c>
      <c r="B29" s="17" t="s">
        <v>107</v>
      </c>
      <c r="C29" s="17" t="s">
        <v>20</v>
      </c>
      <c r="D29" s="17" t="s">
        <v>27</v>
      </c>
      <c r="E29" s="18" t="s">
        <v>108</v>
      </c>
      <c r="F29" s="11">
        <v>43.65</v>
      </c>
      <c r="G29" s="16">
        <v>5</v>
      </c>
      <c r="H29" s="11">
        <v>10</v>
      </c>
      <c r="I29" s="11">
        <v>10</v>
      </c>
      <c r="J29" s="11">
        <v>2.5</v>
      </c>
      <c r="K29" s="11">
        <v>5</v>
      </c>
      <c r="L29" s="26">
        <v>76.150000000000006</v>
      </c>
      <c r="M29" s="24">
        <v>143507.56</v>
      </c>
      <c r="N29" s="24">
        <v>12778.389868218301</v>
      </c>
      <c r="O29" s="27">
        <v>5.3674311347480998E-2</v>
      </c>
      <c r="P29" s="27">
        <v>2.9832857440066401E-2</v>
      </c>
      <c r="Q29" s="27">
        <v>4.0872988091106803</v>
      </c>
      <c r="R29" s="27">
        <v>2.2717720940610602</v>
      </c>
    </row>
    <row r="30" spans="1:18">
      <c r="A30" s="11">
        <v>202409</v>
      </c>
      <c r="B30" s="17" t="s">
        <v>109</v>
      </c>
      <c r="C30" s="17" t="s">
        <v>16</v>
      </c>
      <c r="D30" s="17" t="s">
        <v>24</v>
      </c>
      <c r="E30" s="18" t="s">
        <v>110</v>
      </c>
      <c r="F30" s="11">
        <v>42.3</v>
      </c>
      <c r="G30" s="16">
        <v>2.5</v>
      </c>
      <c r="H30" s="11">
        <v>10</v>
      </c>
      <c r="I30" s="11">
        <v>6</v>
      </c>
      <c r="J30" s="11">
        <v>5</v>
      </c>
      <c r="K30" s="11">
        <v>5</v>
      </c>
      <c r="L30" s="26">
        <v>70.8</v>
      </c>
      <c r="M30" s="24">
        <v>219910.49</v>
      </c>
      <c r="N30" s="24">
        <v>264.97576223973698</v>
      </c>
      <c r="O30" s="27">
        <v>8.9282724431350699E-2</v>
      </c>
      <c r="P30" s="27">
        <v>2.32289623614645E-2</v>
      </c>
      <c r="Q30" s="27">
        <v>6.3212168897396301</v>
      </c>
      <c r="R30" s="27">
        <v>1.64461053519169</v>
      </c>
    </row>
    <row r="31" spans="1:18">
      <c r="A31" s="11">
        <v>202409</v>
      </c>
      <c r="B31" s="17" t="s">
        <v>111</v>
      </c>
      <c r="C31" s="17" t="s">
        <v>20</v>
      </c>
      <c r="D31" s="17" t="s">
        <v>27</v>
      </c>
      <c r="E31" s="18" t="s">
        <v>112</v>
      </c>
      <c r="F31" s="11">
        <v>37.35</v>
      </c>
      <c r="G31" s="16">
        <v>0</v>
      </c>
      <c r="H31" s="11">
        <v>5</v>
      </c>
      <c r="I31" s="11">
        <v>7</v>
      </c>
      <c r="J31" s="11">
        <v>0</v>
      </c>
      <c r="K31" s="11">
        <v>5</v>
      </c>
      <c r="L31" s="26">
        <v>54.35</v>
      </c>
      <c r="M31" s="24">
        <v>132509.62</v>
      </c>
      <c r="N31" s="24">
        <v>0</v>
      </c>
      <c r="O31" s="27">
        <v>3.5867494145022799E-2</v>
      </c>
      <c r="P31" s="27">
        <v>1.7167597226940098E-2</v>
      </c>
      <c r="Q31" s="27">
        <v>1.94939830678199</v>
      </c>
      <c r="R31" s="27">
        <v>0.93305890928419399</v>
      </c>
    </row>
    <row r="32" spans="1:18">
      <c r="A32" s="11">
        <v>202409</v>
      </c>
      <c r="B32" s="17" t="s">
        <v>113</v>
      </c>
      <c r="C32" s="17" t="s">
        <v>20</v>
      </c>
      <c r="D32" s="17" t="s">
        <v>27</v>
      </c>
      <c r="E32" s="18" t="s">
        <v>114</v>
      </c>
      <c r="F32" s="11">
        <v>39.6</v>
      </c>
      <c r="G32" s="16">
        <v>15</v>
      </c>
      <c r="H32" s="11">
        <v>10</v>
      </c>
      <c r="I32" s="11">
        <v>10</v>
      </c>
      <c r="J32" s="11">
        <v>2.5</v>
      </c>
      <c r="K32" s="11">
        <v>5</v>
      </c>
      <c r="L32" s="26">
        <v>82.1</v>
      </c>
      <c r="M32" s="24">
        <v>270139.40999999997</v>
      </c>
      <c r="N32" s="24">
        <v>51439.093096776203</v>
      </c>
      <c r="O32" s="27">
        <v>0.13281835348302701</v>
      </c>
      <c r="P32" s="27">
        <v>8.0246487259731505E-2</v>
      </c>
      <c r="Q32" s="27">
        <v>10.9043868209565</v>
      </c>
      <c r="R32" s="27">
        <v>6.5882366040239599</v>
      </c>
    </row>
    <row r="33" spans="1:18">
      <c r="A33" s="11">
        <v>202409</v>
      </c>
      <c r="B33" s="17" t="s">
        <v>115</v>
      </c>
      <c r="C33" s="17" t="s">
        <v>20</v>
      </c>
      <c r="D33" s="17" t="s">
        <v>25</v>
      </c>
      <c r="E33" s="18" t="s">
        <v>116</v>
      </c>
      <c r="F33" s="11">
        <v>40.950000000000003</v>
      </c>
      <c r="G33" s="16">
        <v>0</v>
      </c>
      <c r="H33" s="11">
        <v>10</v>
      </c>
      <c r="I33" s="11">
        <v>10</v>
      </c>
      <c r="J33" s="11">
        <v>2.5</v>
      </c>
      <c r="K33" s="11">
        <v>5</v>
      </c>
      <c r="L33" s="26">
        <v>68.45</v>
      </c>
      <c r="M33" s="24">
        <v>136574.59</v>
      </c>
      <c r="N33" s="24">
        <v>0</v>
      </c>
      <c r="O33" s="27">
        <v>6.4097035972924696E-2</v>
      </c>
      <c r="P33" s="27">
        <v>1.76942440296371E-2</v>
      </c>
      <c r="Q33" s="27">
        <v>4.3874421123467</v>
      </c>
      <c r="R33" s="27">
        <v>1.2111710038286601</v>
      </c>
    </row>
    <row r="34" spans="1:18">
      <c r="A34" s="11">
        <v>202409</v>
      </c>
      <c r="B34" s="17" t="s">
        <v>119</v>
      </c>
      <c r="C34" s="17" t="s">
        <v>16</v>
      </c>
      <c r="D34" s="17" t="s">
        <v>28</v>
      </c>
      <c r="E34" s="18" t="s">
        <v>120</v>
      </c>
      <c r="F34" s="11">
        <v>0</v>
      </c>
      <c r="G34" s="16">
        <v>0</v>
      </c>
      <c r="H34" s="11">
        <v>7.5</v>
      </c>
      <c r="I34" s="11">
        <v>3</v>
      </c>
      <c r="J34" s="11">
        <v>2.5</v>
      </c>
      <c r="K34" s="11">
        <v>5</v>
      </c>
      <c r="L34" s="26">
        <v>18</v>
      </c>
      <c r="M34" s="24">
        <v>49686.5</v>
      </c>
      <c r="N34" s="24">
        <v>0</v>
      </c>
      <c r="O34" s="27">
        <v>6.2819398764283593E-2</v>
      </c>
      <c r="P34" s="27">
        <v>5.21537334653143E-3</v>
      </c>
      <c r="Q34" s="27">
        <v>1.1307491777570999</v>
      </c>
      <c r="R34" s="27">
        <v>9.38767202375657E-2</v>
      </c>
    </row>
    <row r="35" spans="1:18">
      <c r="A35" s="11">
        <v>202409</v>
      </c>
      <c r="B35" s="17" t="s">
        <v>123</v>
      </c>
      <c r="C35" s="17" t="s">
        <v>16</v>
      </c>
      <c r="D35" s="17" t="s">
        <v>23</v>
      </c>
      <c r="E35" s="18" t="s">
        <v>124</v>
      </c>
      <c r="F35" s="11">
        <v>0</v>
      </c>
      <c r="G35" s="16">
        <v>0</v>
      </c>
      <c r="H35" s="11">
        <v>7.5</v>
      </c>
      <c r="I35" s="11">
        <v>10</v>
      </c>
      <c r="J35" s="11">
        <v>2.5</v>
      </c>
      <c r="K35" s="11">
        <v>5</v>
      </c>
      <c r="L35" s="26">
        <v>25</v>
      </c>
      <c r="M35" s="24">
        <v>183318.05</v>
      </c>
      <c r="N35" s="24">
        <v>0</v>
      </c>
      <c r="O35" s="27">
        <v>6.8466682201896001E-2</v>
      </c>
      <c r="P35" s="27">
        <v>1.9242089338313499E-2</v>
      </c>
      <c r="Q35" s="27">
        <v>1.7116670550474</v>
      </c>
      <c r="R35" s="27">
        <v>0.48105223345783898</v>
      </c>
    </row>
    <row r="36" spans="1:18">
      <c r="A36" s="11">
        <v>202409</v>
      </c>
      <c r="B36" s="17" t="s">
        <v>129</v>
      </c>
      <c r="C36" s="17" t="s">
        <v>20</v>
      </c>
      <c r="D36" s="17" t="s">
        <v>27</v>
      </c>
      <c r="E36" s="18" t="s">
        <v>130</v>
      </c>
      <c r="F36" s="11">
        <v>40.950000000000003</v>
      </c>
      <c r="G36" s="16">
        <v>0</v>
      </c>
      <c r="H36" s="11">
        <v>10</v>
      </c>
      <c r="I36" s="11">
        <v>10</v>
      </c>
      <c r="J36" s="11">
        <v>0</v>
      </c>
      <c r="K36" s="11">
        <v>5</v>
      </c>
      <c r="L36" s="26">
        <v>65.95</v>
      </c>
      <c r="M36" s="24">
        <v>118165.48</v>
      </c>
      <c r="N36" s="24">
        <v>0</v>
      </c>
      <c r="O36" s="27">
        <v>3.1984845040260598E-2</v>
      </c>
      <c r="P36" s="27">
        <v>1.5309208242903801E-2</v>
      </c>
      <c r="Q36" s="27">
        <v>2.1094005304051802</v>
      </c>
      <c r="R36" s="27">
        <v>1.0096422836195</v>
      </c>
    </row>
    <row r="37" spans="1:18">
      <c r="A37" s="11">
        <v>202409</v>
      </c>
      <c r="B37" s="17" t="s">
        <v>131</v>
      </c>
      <c r="C37" s="17" t="s">
        <v>20</v>
      </c>
      <c r="D37" s="17" t="s">
        <v>38</v>
      </c>
      <c r="E37" s="18" t="s">
        <v>132</v>
      </c>
      <c r="F37" s="11">
        <v>36</v>
      </c>
      <c r="G37" s="16">
        <v>0</v>
      </c>
      <c r="H37" s="11">
        <v>2.5</v>
      </c>
      <c r="I37" s="11">
        <v>10</v>
      </c>
      <c r="J37" s="11">
        <v>5</v>
      </c>
      <c r="K37" s="11">
        <v>5</v>
      </c>
      <c r="L37" s="26">
        <v>58.5</v>
      </c>
      <c r="M37" s="24">
        <v>81940.479999999996</v>
      </c>
      <c r="N37" s="24">
        <v>0</v>
      </c>
      <c r="O37" s="27">
        <v>4.3276434061433902E-2</v>
      </c>
      <c r="P37" s="27">
        <v>1.06159926896035E-2</v>
      </c>
      <c r="Q37" s="27">
        <v>2.5316713925938799</v>
      </c>
      <c r="R37" s="27">
        <v>0.62103557234180595</v>
      </c>
    </row>
    <row r="38" spans="1:18">
      <c r="A38" s="11">
        <v>202409</v>
      </c>
      <c r="B38" s="17" t="s">
        <v>133</v>
      </c>
      <c r="C38" s="17" t="s">
        <v>17</v>
      </c>
      <c r="D38" s="17" t="s">
        <v>36</v>
      </c>
      <c r="E38" s="18" t="s">
        <v>134</v>
      </c>
      <c r="F38" s="11">
        <v>0</v>
      </c>
      <c r="G38" s="16">
        <v>0</v>
      </c>
      <c r="H38" s="11">
        <v>0</v>
      </c>
      <c r="I38" s="11">
        <v>10</v>
      </c>
      <c r="J38" s="11">
        <v>2.5</v>
      </c>
      <c r="K38" s="11">
        <v>5</v>
      </c>
      <c r="L38" s="28">
        <v>17.5</v>
      </c>
      <c r="M38" s="24">
        <v>77410.27</v>
      </c>
      <c r="N38" s="24">
        <v>0</v>
      </c>
      <c r="O38" s="27">
        <v>4.0378276069946303E-2</v>
      </c>
      <c r="P38" s="27">
        <v>6.9994127693104504E-3</v>
      </c>
      <c r="Q38" s="27">
        <v>0.70661983122405903</v>
      </c>
      <c r="R38" s="27">
        <v>0.12248972346293301</v>
      </c>
    </row>
    <row r="39" spans="1:18">
      <c r="A39" s="11">
        <v>202409</v>
      </c>
      <c r="B39" s="17" t="s">
        <v>137</v>
      </c>
      <c r="C39" s="17" t="s">
        <v>20</v>
      </c>
      <c r="D39" s="17" t="s">
        <v>25</v>
      </c>
      <c r="E39" s="18" t="s">
        <v>138</v>
      </c>
      <c r="F39" s="11">
        <v>45</v>
      </c>
      <c r="G39" s="16">
        <v>0</v>
      </c>
      <c r="H39" s="11">
        <v>10</v>
      </c>
      <c r="I39" s="11">
        <v>10</v>
      </c>
      <c r="J39" s="11">
        <v>2.5</v>
      </c>
      <c r="K39" s="11">
        <v>5</v>
      </c>
      <c r="L39" s="26">
        <v>72.5</v>
      </c>
      <c r="M39" s="24">
        <v>144164.34</v>
      </c>
      <c r="N39" s="24">
        <v>0</v>
      </c>
      <c r="O39" s="27">
        <v>6.7659049073425404E-2</v>
      </c>
      <c r="P39" s="27">
        <v>1.8677552041939698E-2</v>
      </c>
      <c r="Q39" s="27">
        <v>4.9052810578233403</v>
      </c>
      <c r="R39" s="27">
        <v>1.35412252304062</v>
      </c>
    </row>
    <row r="40" spans="1:18">
      <c r="A40" s="11">
        <v>202409</v>
      </c>
      <c r="B40" s="17" t="s">
        <v>141</v>
      </c>
      <c r="C40" s="17" t="s">
        <v>16</v>
      </c>
      <c r="D40" s="17" t="s">
        <v>28</v>
      </c>
      <c r="E40" s="18" t="s">
        <v>142</v>
      </c>
      <c r="F40" s="11">
        <v>45</v>
      </c>
      <c r="G40" s="16">
        <v>0</v>
      </c>
      <c r="H40" s="11">
        <v>10</v>
      </c>
      <c r="I40" s="11">
        <v>10</v>
      </c>
      <c r="J40" s="11">
        <v>2.5</v>
      </c>
      <c r="K40" s="11">
        <v>5</v>
      </c>
      <c r="L40" s="26">
        <v>72.5</v>
      </c>
      <c r="M40" s="24">
        <v>56018.15</v>
      </c>
      <c r="N40" s="24">
        <v>0</v>
      </c>
      <c r="O40" s="27">
        <v>7.0824600301640298E-2</v>
      </c>
      <c r="P40" s="27">
        <v>5.8799787956889601E-3</v>
      </c>
      <c r="Q40" s="27">
        <v>5.1347835218689202</v>
      </c>
      <c r="R40" s="27">
        <v>0.42629846268744997</v>
      </c>
    </row>
    <row r="41" spans="1:18">
      <c r="A41" s="11">
        <v>202409</v>
      </c>
      <c r="B41" s="17" t="s">
        <v>143</v>
      </c>
      <c r="C41" s="17" t="s">
        <v>16</v>
      </c>
      <c r="D41" s="17" t="s">
        <v>23</v>
      </c>
      <c r="E41" s="18" t="s">
        <v>144</v>
      </c>
      <c r="F41" s="11">
        <v>45</v>
      </c>
      <c r="G41" s="16">
        <v>5</v>
      </c>
      <c r="H41" s="11">
        <v>10</v>
      </c>
      <c r="I41" s="11">
        <v>10</v>
      </c>
      <c r="J41" s="11">
        <v>2.5</v>
      </c>
      <c r="K41" s="11">
        <v>5</v>
      </c>
      <c r="L41" s="26">
        <v>77.5</v>
      </c>
      <c r="M41" s="24">
        <v>177152.83</v>
      </c>
      <c r="N41" s="24">
        <v>17291.893602231499</v>
      </c>
      <c r="O41" s="27">
        <v>0.11900170575633499</v>
      </c>
      <c r="P41" s="27">
        <v>2.8117821329927899E-2</v>
      </c>
      <c r="Q41" s="27">
        <v>9.2226321961159705</v>
      </c>
      <c r="R41" s="27">
        <v>2.17913115306941</v>
      </c>
    </row>
    <row r="42" spans="1:18">
      <c r="A42" s="11">
        <v>202409</v>
      </c>
      <c r="B42" s="17" t="s">
        <v>145</v>
      </c>
      <c r="C42" s="17" t="s">
        <v>20</v>
      </c>
      <c r="D42" s="17" t="s">
        <v>27</v>
      </c>
      <c r="E42" s="18" t="s">
        <v>146</v>
      </c>
      <c r="F42" s="11">
        <v>44.55</v>
      </c>
      <c r="G42" s="16">
        <v>10</v>
      </c>
      <c r="H42" s="11">
        <v>7.5</v>
      </c>
      <c r="I42" s="11">
        <v>10</v>
      </c>
      <c r="J42" s="11">
        <v>0</v>
      </c>
      <c r="K42" s="11">
        <v>5</v>
      </c>
      <c r="L42" s="26">
        <v>77.05</v>
      </c>
      <c r="M42" s="24">
        <v>204452.5</v>
      </c>
      <c r="N42" s="24">
        <v>26931.9554055269</v>
      </c>
      <c r="O42" s="27">
        <v>8.6596658372526697E-2</v>
      </c>
      <c r="P42" s="27">
        <v>5.0178780319701403E-2</v>
      </c>
      <c r="Q42" s="27">
        <v>6.6722725276031802</v>
      </c>
      <c r="R42" s="27">
        <v>3.8662750236329901</v>
      </c>
    </row>
    <row r="43" spans="1:18">
      <c r="A43" s="11">
        <v>202409</v>
      </c>
      <c r="B43" s="17" t="s">
        <v>147</v>
      </c>
      <c r="C43" s="17" t="s">
        <v>16</v>
      </c>
      <c r="D43" s="17" t="s">
        <v>22</v>
      </c>
      <c r="E43" s="18" t="s">
        <v>148</v>
      </c>
      <c r="F43" s="11">
        <v>0</v>
      </c>
      <c r="G43" s="16">
        <v>0</v>
      </c>
      <c r="H43" s="11">
        <v>2.5</v>
      </c>
      <c r="I43" s="11">
        <v>10</v>
      </c>
      <c r="J43" s="11">
        <v>5</v>
      </c>
      <c r="K43" s="11">
        <v>5</v>
      </c>
      <c r="L43" s="26">
        <v>22.5</v>
      </c>
      <c r="M43" s="24">
        <v>98547.02</v>
      </c>
      <c r="N43" s="24">
        <v>0</v>
      </c>
      <c r="O43" s="27">
        <v>8.3890515268121996E-2</v>
      </c>
      <c r="P43" s="27">
        <v>1.0344047205742E-2</v>
      </c>
      <c r="Q43" s="27">
        <v>1.8875365935327399</v>
      </c>
      <c r="R43" s="27">
        <v>0.23274106212919499</v>
      </c>
    </row>
    <row r="44" spans="1:18">
      <c r="A44" s="11">
        <v>202409</v>
      </c>
      <c r="B44" s="17" t="s">
        <v>149</v>
      </c>
      <c r="C44" s="17" t="s">
        <v>20</v>
      </c>
      <c r="D44" s="17" t="s">
        <v>25</v>
      </c>
      <c r="E44" s="18" t="s">
        <v>150</v>
      </c>
      <c r="F44" s="11">
        <v>41.85</v>
      </c>
      <c r="G44" s="16">
        <v>2.5</v>
      </c>
      <c r="H44" s="11">
        <v>10</v>
      </c>
      <c r="I44" s="11">
        <v>10</v>
      </c>
      <c r="J44" s="11">
        <v>5</v>
      </c>
      <c r="K44" s="11">
        <v>5</v>
      </c>
      <c r="L44" s="26">
        <v>74.349999999999994</v>
      </c>
      <c r="M44" s="24">
        <v>175239.02</v>
      </c>
      <c r="N44" s="24">
        <v>7929.7600897521997</v>
      </c>
      <c r="O44" s="27">
        <v>0.19066736388900499</v>
      </c>
      <c r="P44" s="27">
        <v>2.9678848075872101E-2</v>
      </c>
      <c r="Q44" s="27">
        <v>14.1761185051475</v>
      </c>
      <c r="R44" s="27">
        <v>2.2066223544410901</v>
      </c>
    </row>
    <row r="45" spans="1:18">
      <c r="A45" s="11">
        <v>202409</v>
      </c>
      <c r="B45" s="17" t="s">
        <v>151</v>
      </c>
      <c r="C45" s="17" t="s">
        <v>16</v>
      </c>
      <c r="D45" s="17" t="s">
        <v>28</v>
      </c>
      <c r="E45" s="18" t="s">
        <v>152</v>
      </c>
      <c r="F45" s="11">
        <v>0</v>
      </c>
      <c r="G45" s="16">
        <v>0</v>
      </c>
      <c r="H45" s="11">
        <v>10</v>
      </c>
      <c r="I45" s="11">
        <v>10</v>
      </c>
      <c r="J45" s="11">
        <v>2.5</v>
      </c>
      <c r="K45" s="11">
        <v>5</v>
      </c>
      <c r="L45" s="26">
        <v>27.5</v>
      </c>
      <c r="M45" s="24">
        <v>163317.85</v>
      </c>
      <c r="N45" s="24">
        <v>0</v>
      </c>
      <c r="O45" s="27">
        <v>0.20648524537802901</v>
      </c>
      <c r="P45" s="27">
        <v>1.7142756320183899E-2</v>
      </c>
      <c r="Q45" s="27">
        <v>5.6783442478957999</v>
      </c>
      <c r="R45" s="27">
        <v>0.47142579880505803</v>
      </c>
    </row>
    <row r="46" spans="1:18">
      <c r="A46" s="11">
        <v>202409</v>
      </c>
      <c r="B46" s="17" t="s">
        <v>153</v>
      </c>
      <c r="C46" s="17" t="s">
        <v>20</v>
      </c>
      <c r="D46" s="17" t="s">
        <v>25</v>
      </c>
      <c r="E46" s="18" t="s">
        <v>154</v>
      </c>
      <c r="F46" s="11">
        <v>40.049999999999997</v>
      </c>
      <c r="G46" s="16">
        <v>0</v>
      </c>
      <c r="H46" s="11">
        <v>7.5</v>
      </c>
      <c r="I46" s="11">
        <v>10</v>
      </c>
      <c r="J46" s="11">
        <v>2.5</v>
      </c>
      <c r="K46" s="11">
        <v>5</v>
      </c>
      <c r="L46" s="26">
        <v>65.05</v>
      </c>
      <c r="M46" s="24">
        <v>201426.71</v>
      </c>
      <c r="N46" s="24">
        <v>0</v>
      </c>
      <c r="O46" s="27">
        <v>9.4533361416482206E-2</v>
      </c>
      <c r="P46" s="27">
        <v>2.60963138225562E-2</v>
      </c>
      <c r="Q46" s="27">
        <v>6.1493951601421699</v>
      </c>
      <c r="R46" s="27">
        <v>1.6975652141572799</v>
      </c>
    </row>
    <row r="47" spans="1:18">
      <c r="A47" s="11">
        <v>202409</v>
      </c>
      <c r="B47" s="17" t="s">
        <v>155</v>
      </c>
      <c r="C47" s="17" t="s">
        <v>16</v>
      </c>
      <c r="D47" s="17" t="s">
        <v>34</v>
      </c>
      <c r="E47" s="18" t="s">
        <v>156</v>
      </c>
      <c r="F47" s="11">
        <v>45</v>
      </c>
      <c r="G47" s="16">
        <v>20</v>
      </c>
      <c r="H47" s="11">
        <v>10</v>
      </c>
      <c r="I47" s="11">
        <v>10</v>
      </c>
      <c r="J47" s="11">
        <v>0</v>
      </c>
      <c r="K47" s="11">
        <v>5</v>
      </c>
      <c r="L47" s="26">
        <v>90</v>
      </c>
      <c r="M47" s="24">
        <v>667212.81000000006</v>
      </c>
      <c r="N47" s="24">
        <v>167236.42713256899</v>
      </c>
      <c r="O47" s="27">
        <v>0.52078026051133197</v>
      </c>
      <c r="P47" s="27">
        <v>0.16213364325271401</v>
      </c>
      <c r="Q47" s="27">
        <v>46.8702234460198</v>
      </c>
      <c r="R47" s="27">
        <v>14.5920278927443</v>
      </c>
    </row>
    <row r="48" spans="1:18">
      <c r="A48" s="11">
        <v>202409</v>
      </c>
      <c r="B48" s="17" t="s">
        <v>157</v>
      </c>
      <c r="C48" s="17" t="s">
        <v>17</v>
      </c>
      <c r="D48" s="17" t="s">
        <v>32</v>
      </c>
      <c r="E48" s="18" t="s">
        <v>158</v>
      </c>
      <c r="F48" s="11">
        <v>0</v>
      </c>
      <c r="G48" s="16">
        <v>2.5</v>
      </c>
      <c r="H48" s="11">
        <v>5</v>
      </c>
      <c r="I48" s="11">
        <v>4</v>
      </c>
      <c r="J48" s="11">
        <v>2.5</v>
      </c>
      <c r="K48" s="11">
        <v>5</v>
      </c>
      <c r="L48" s="28">
        <v>19</v>
      </c>
      <c r="M48" s="24">
        <v>309158.33</v>
      </c>
      <c r="N48" s="24">
        <v>9038.4052648347697</v>
      </c>
      <c r="O48" s="27">
        <v>0.180444253159766</v>
      </c>
      <c r="P48" s="27">
        <v>3.8083299865924201E-2</v>
      </c>
      <c r="Q48" s="27">
        <v>3.4284408100355601</v>
      </c>
      <c r="R48" s="27">
        <v>0.72358269745255999</v>
      </c>
    </row>
    <row r="49" spans="1:18">
      <c r="A49" s="11">
        <v>202409</v>
      </c>
      <c r="B49" s="17" t="s">
        <v>159</v>
      </c>
      <c r="C49" s="17" t="s">
        <v>17</v>
      </c>
      <c r="D49" s="17" t="s">
        <v>31</v>
      </c>
      <c r="E49" s="18" t="s">
        <v>160</v>
      </c>
      <c r="F49" s="11">
        <v>45</v>
      </c>
      <c r="G49" s="16">
        <v>2.5</v>
      </c>
      <c r="H49" s="11">
        <v>10</v>
      </c>
      <c r="I49" s="11">
        <v>7</v>
      </c>
      <c r="J49" s="11">
        <v>0</v>
      </c>
      <c r="K49" s="11">
        <v>5</v>
      </c>
      <c r="L49" s="28">
        <v>69.5</v>
      </c>
      <c r="M49" s="24">
        <v>184694.94</v>
      </c>
      <c r="N49" s="24">
        <v>4283.9812189992199</v>
      </c>
      <c r="O49" s="27">
        <v>8.7021776137440401E-2</v>
      </c>
      <c r="P49" s="27">
        <v>2.1501097484165101E-2</v>
      </c>
      <c r="Q49" s="27">
        <v>6.0480134415521096</v>
      </c>
      <c r="R49" s="27">
        <v>1.4943262751494699</v>
      </c>
    </row>
    <row r="50" spans="1:18">
      <c r="A50" s="11">
        <v>202409</v>
      </c>
      <c r="B50" s="17" t="s">
        <v>161</v>
      </c>
      <c r="C50" s="17" t="s">
        <v>17</v>
      </c>
      <c r="D50" s="17" t="s">
        <v>31</v>
      </c>
      <c r="E50" s="18" t="s">
        <v>162</v>
      </c>
      <c r="F50" s="11">
        <v>45</v>
      </c>
      <c r="G50" s="16">
        <v>0</v>
      </c>
      <c r="H50" s="11">
        <v>10</v>
      </c>
      <c r="I50" s="11">
        <v>10</v>
      </c>
      <c r="J50" s="11">
        <v>0</v>
      </c>
      <c r="K50" s="11">
        <v>5</v>
      </c>
      <c r="L50" s="28">
        <v>70</v>
      </c>
      <c r="M50" s="24">
        <v>184743.24</v>
      </c>
      <c r="N50" s="24">
        <v>0</v>
      </c>
      <c r="O50" s="27">
        <v>6.9290582868313993E-2</v>
      </c>
      <c r="P50" s="27">
        <v>1.6704426855762001E-2</v>
      </c>
      <c r="Q50" s="27">
        <v>4.8503408007819804</v>
      </c>
      <c r="R50" s="27">
        <v>1.1693098799033399</v>
      </c>
    </row>
    <row r="51" spans="1:18">
      <c r="A51" s="11">
        <v>202409</v>
      </c>
      <c r="B51" s="17" t="s">
        <v>163</v>
      </c>
      <c r="C51" s="17" t="s">
        <v>17</v>
      </c>
      <c r="D51" s="17" t="s">
        <v>31</v>
      </c>
      <c r="E51" s="18" t="s">
        <v>164</v>
      </c>
      <c r="F51" s="11">
        <v>45</v>
      </c>
      <c r="G51" s="16">
        <v>5</v>
      </c>
      <c r="H51" s="11">
        <v>5</v>
      </c>
      <c r="I51" s="11">
        <v>10</v>
      </c>
      <c r="J51" s="11">
        <v>5</v>
      </c>
      <c r="K51" s="11">
        <v>5</v>
      </c>
      <c r="L51" s="28">
        <v>75</v>
      </c>
      <c r="M51" s="24">
        <v>484142.04</v>
      </c>
      <c r="N51" s="24">
        <v>32566.237345120298</v>
      </c>
      <c r="O51" s="27">
        <v>0.316512176530586</v>
      </c>
      <c r="P51" s="27">
        <v>8.0272805406138306E-2</v>
      </c>
      <c r="Q51" s="27">
        <v>23.7384132397939</v>
      </c>
      <c r="R51" s="27">
        <v>6.0204604054603701</v>
      </c>
    </row>
    <row r="52" spans="1:18">
      <c r="A52" s="11">
        <v>202409</v>
      </c>
      <c r="B52" s="17" t="s">
        <v>165</v>
      </c>
      <c r="C52" s="17" t="s">
        <v>17</v>
      </c>
      <c r="D52" s="17" t="s">
        <v>32</v>
      </c>
      <c r="E52" s="18" t="s">
        <v>166</v>
      </c>
      <c r="F52" s="11">
        <v>39.15</v>
      </c>
      <c r="G52" s="16">
        <v>10</v>
      </c>
      <c r="H52" s="11">
        <v>10</v>
      </c>
      <c r="I52" s="11">
        <v>7</v>
      </c>
      <c r="J52" s="11">
        <v>2.5</v>
      </c>
      <c r="K52" s="11">
        <v>5</v>
      </c>
      <c r="L52" s="28">
        <v>73.650000000000006</v>
      </c>
      <c r="M52" s="24">
        <v>198565.39</v>
      </c>
      <c r="N52" s="24">
        <v>20286.7508971637</v>
      </c>
      <c r="O52" s="27">
        <v>0.183678584135508</v>
      </c>
      <c r="P52" s="27">
        <v>4.0689489119858799E-2</v>
      </c>
      <c r="Q52" s="27">
        <v>13.5279277215802</v>
      </c>
      <c r="R52" s="27">
        <v>2.9967808736775998</v>
      </c>
    </row>
    <row r="53" spans="1:18">
      <c r="A53" s="11">
        <v>202409</v>
      </c>
      <c r="B53" s="17" t="s">
        <v>167</v>
      </c>
      <c r="C53" s="17" t="s">
        <v>17</v>
      </c>
      <c r="D53" s="17" t="s">
        <v>428</v>
      </c>
      <c r="E53" s="18" t="s">
        <v>168</v>
      </c>
      <c r="F53" s="11">
        <v>40.950000000000003</v>
      </c>
      <c r="G53" s="16">
        <v>0</v>
      </c>
      <c r="H53" s="11">
        <v>2.5</v>
      </c>
      <c r="I53" s="11">
        <v>7</v>
      </c>
      <c r="J53" s="11">
        <v>0</v>
      </c>
      <c r="K53" s="11">
        <v>5</v>
      </c>
      <c r="L53" s="28">
        <v>55.45</v>
      </c>
      <c r="M53" s="24">
        <v>251039.45</v>
      </c>
      <c r="N53" s="24">
        <v>0</v>
      </c>
      <c r="O53" s="27">
        <v>0.233055236604606</v>
      </c>
      <c r="P53" s="27">
        <v>2.2698909743250801E-2</v>
      </c>
      <c r="Q53" s="27">
        <v>12.922912869725399</v>
      </c>
      <c r="R53" s="27">
        <v>1.25865454526326</v>
      </c>
    </row>
    <row r="54" spans="1:18">
      <c r="A54" s="11">
        <v>202409</v>
      </c>
      <c r="B54" s="17" t="s">
        <v>169</v>
      </c>
      <c r="C54" s="17" t="s">
        <v>17</v>
      </c>
      <c r="D54" s="17" t="s">
        <v>32</v>
      </c>
      <c r="E54" s="18" t="s">
        <v>170</v>
      </c>
      <c r="F54" s="11">
        <v>40.049999999999997</v>
      </c>
      <c r="G54" s="16">
        <v>5</v>
      </c>
      <c r="H54" s="11">
        <v>5</v>
      </c>
      <c r="I54" s="11">
        <v>7</v>
      </c>
      <c r="J54" s="11">
        <v>0</v>
      </c>
      <c r="K54" s="11">
        <v>5</v>
      </c>
      <c r="L54" s="28">
        <v>62.05</v>
      </c>
      <c r="M54" s="24">
        <v>195464.77</v>
      </c>
      <c r="N54" s="24">
        <v>12027.1644140235</v>
      </c>
      <c r="O54" s="27">
        <v>0.14363287894482599</v>
      </c>
      <c r="P54" s="27">
        <v>3.11526517190172E-2</v>
      </c>
      <c r="Q54" s="27">
        <v>8.9124201385264694</v>
      </c>
      <c r="R54" s="27">
        <v>1.9330220391650199</v>
      </c>
    </row>
    <row r="55" spans="1:18">
      <c r="A55" s="11">
        <v>202409</v>
      </c>
      <c r="B55" s="17" t="s">
        <v>171</v>
      </c>
      <c r="C55" s="17" t="s">
        <v>17</v>
      </c>
      <c r="D55" s="17" t="s">
        <v>32</v>
      </c>
      <c r="E55" s="18" t="s">
        <v>172</v>
      </c>
      <c r="F55" s="11">
        <v>37.35</v>
      </c>
      <c r="G55" s="16">
        <v>2.5</v>
      </c>
      <c r="H55" s="11">
        <v>10</v>
      </c>
      <c r="I55" s="11">
        <v>10</v>
      </c>
      <c r="J55" s="11">
        <v>0</v>
      </c>
      <c r="K55" s="11">
        <v>5</v>
      </c>
      <c r="L55" s="28">
        <v>64.849999999999994</v>
      </c>
      <c r="M55" s="24">
        <v>178078.23</v>
      </c>
      <c r="N55" s="24">
        <v>8660.2009873773495</v>
      </c>
      <c r="O55" s="27">
        <v>0.12010460210384399</v>
      </c>
      <c r="P55" s="27">
        <v>2.5807225818426701E-2</v>
      </c>
      <c r="Q55" s="27">
        <v>7.7887834464342598</v>
      </c>
      <c r="R55" s="27">
        <v>1.67359859432497</v>
      </c>
    </row>
    <row r="56" spans="1:18">
      <c r="A56" s="11">
        <v>202409</v>
      </c>
      <c r="B56" s="17" t="s">
        <v>175</v>
      </c>
      <c r="C56" s="17" t="s">
        <v>17</v>
      </c>
      <c r="D56" s="17" t="s">
        <v>32</v>
      </c>
      <c r="E56" s="18" t="s">
        <v>176</v>
      </c>
      <c r="F56" s="11">
        <v>45</v>
      </c>
      <c r="G56" s="16">
        <v>2.5</v>
      </c>
      <c r="H56" s="11">
        <v>10</v>
      </c>
      <c r="I56" s="11">
        <v>4</v>
      </c>
      <c r="J56" s="11">
        <v>0</v>
      </c>
      <c r="K56" s="11">
        <v>5</v>
      </c>
      <c r="L56" s="28">
        <v>66.5</v>
      </c>
      <c r="M56" s="24">
        <v>278064.7</v>
      </c>
      <c r="N56" s="24">
        <v>7858.9063421780902</v>
      </c>
      <c r="O56" s="27">
        <v>0.16103012224617599</v>
      </c>
      <c r="P56" s="27">
        <v>3.3949964442207999E-2</v>
      </c>
      <c r="Q56" s="27">
        <v>10.708503129370699</v>
      </c>
      <c r="R56" s="27">
        <v>2.2576726354068302</v>
      </c>
    </row>
    <row r="57" spans="1:18">
      <c r="A57" s="11">
        <v>202409</v>
      </c>
      <c r="B57" s="17" t="s">
        <v>177</v>
      </c>
      <c r="C57" s="17" t="s">
        <v>17</v>
      </c>
      <c r="D57" s="17" t="s">
        <v>33</v>
      </c>
      <c r="E57" s="18" t="s">
        <v>178</v>
      </c>
      <c r="F57" s="11">
        <v>37.799999999999997</v>
      </c>
      <c r="G57" s="16">
        <v>0</v>
      </c>
      <c r="H57" s="11">
        <v>5</v>
      </c>
      <c r="I57" s="11">
        <v>10</v>
      </c>
      <c r="J57" s="11">
        <v>2.5</v>
      </c>
      <c r="K57" s="11">
        <v>5</v>
      </c>
      <c r="L57" s="28">
        <v>60.3</v>
      </c>
      <c r="M57" s="24">
        <v>139769.21</v>
      </c>
      <c r="N57" s="24">
        <v>0</v>
      </c>
      <c r="O57" s="27">
        <v>8.3313416081059299E-2</v>
      </c>
      <c r="P57" s="27">
        <v>1.26378889161662E-2</v>
      </c>
      <c r="Q57" s="27">
        <v>5.0237989896878803</v>
      </c>
      <c r="R57" s="27">
        <v>0.76206470164482298</v>
      </c>
    </row>
    <row r="58" spans="1:18">
      <c r="A58" s="11">
        <v>202409</v>
      </c>
      <c r="B58" s="18" t="s">
        <v>179</v>
      </c>
      <c r="C58" s="18" t="s">
        <v>17</v>
      </c>
      <c r="D58" s="18" t="s">
        <v>33</v>
      </c>
      <c r="E58" s="18" t="s">
        <v>180</v>
      </c>
      <c r="F58" s="11">
        <v>42.3</v>
      </c>
      <c r="G58" s="16">
        <v>0</v>
      </c>
      <c r="H58" s="19">
        <v>10</v>
      </c>
      <c r="I58" s="19">
        <v>10</v>
      </c>
      <c r="J58" s="19">
        <v>2.5</v>
      </c>
      <c r="K58" s="19">
        <v>5</v>
      </c>
      <c r="L58" s="29">
        <v>69.8</v>
      </c>
      <c r="M58" s="24">
        <v>122609.71</v>
      </c>
      <c r="N58" s="24">
        <v>0</v>
      </c>
      <c r="O58" s="30">
        <v>7.3085007669486099E-2</v>
      </c>
      <c r="P58" s="30">
        <v>1.1086332211674901E-2</v>
      </c>
      <c r="Q58" s="30">
        <v>5.1013335353301299</v>
      </c>
      <c r="R58" s="30">
        <v>0.77382598837490801</v>
      </c>
    </row>
    <row r="59" spans="1:18">
      <c r="A59" s="11">
        <v>202409</v>
      </c>
      <c r="B59" s="18" t="s">
        <v>181</v>
      </c>
      <c r="C59" s="18" t="s">
        <v>17</v>
      </c>
      <c r="D59" s="18" t="s">
        <v>30</v>
      </c>
      <c r="E59" s="18" t="s">
        <v>182</v>
      </c>
      <c r="F59" s="11">
        <v>36.450000000000003</v>
      </c>
      <c r="G59" s="16">
        <v>0</v>
      </c>
      <c r="H59" s="1">
        <v>0</v>
      </c>
      <c r="I59" s="1">
        <v>10</v>
      </c>
      <c r="J59" s="1">
        <v>2.5</v>
      </c>
      <c r="K59" s="1">
        <v>5</v>
      </c>
      <c r="L59" s="4">
        <v>53.95</v>
      </c>
      <c r="M59" s="24">
        <v>102135.39</v>
      </c>
      <c r="N59" s="24">
        <v>0</v>
      </c>
      <c r="O59" s="4">
        <v>6.8853507690222998E-2</v>
      </c>
      <c r="P59" s="4">
        <v>9.2350505038220794E-3</v>
      </c>
      <c r="Q59" s="4">
        <v>3.71464673988753</v>
      </c>
      <c r="R59" s="4">
        <v>0.49823097468120098</v>
      </c>
    </row>
    <row r="60" spans="1:18">
      <c r="A60" s="11">
        <v>202409</v>
      </c>
      <c r="B60" s="18" t="s">
        <v>183</v>
      </c>
      <c r="C60" s="18" t="s">
        <v>17</v>
      </c>
      <c r="D60" s="18" t="s">
        <v>32</v>
      </c>
      <c r="E60" s="18" t="s">
        <v>184</v>
      </c>
      <c r="F60" s="11">
        <v>39.6</v>
      </c>
      <c r="G60" s="16">
        <v>0</v>
      </c>
      <c r="H60" s="16">
        <v>10</v>
      </c>
      <c r="I60" s="16">
        <v>10</v>
      </c>
      <c r="J60" s="16">
        <v>2.5</v>
      </c>
      <c r="K60" s="16">
        <v>5</v>
      </c>
      <c r="L60" s="31">
        <v>67.099999999999994</v>
      </c>
      <c r="M60" s="24">
        <v>141663.85999999999</v>
      </c>
      <c r="N60" s="24">
        <v>0</v>
      </c>
      <c r="O60" s="25">
        <v>6.3298458532207197E-2</v>
      </c>
      <c r="P60" s="25">
        <v>1.28092025855718E-2</v>
      </c>
      <c r="Q60" s="25">
        <v>4.2473265675110996</v>
      </c>
      <c r="R60" s="25">
        <v>0.85949749349186499</v>
      </c>
    </row>
    <row r="61" spans="1:18">
      <c r="A61" s="11">
        <v>202409</v>
      </c>
      <c r="B61" s="17" t="s">
        <v>187</v>
      </c>
      <c r="C61" s="17" t="s">
        <v>17</v>
      </c>
      <c r="D61" s="17" t="s">
        <v>31</v>
      </c>
      <c r="E61" s="18" t="s">
        <v>188</v>
      </c>
      <c r="F61" s="11">
        <v>45</v>
      </c>
      <c r="G61" s="16">
        <v>0</v>
      </c>
      <c r="H61" s="11">
        <v>7.5</v>
      </c>
      <c r="I61" s="11">
        <v>4</v>
      </c>
      <c r="J61" s="11">
        <v>0</v>
      </c>
      <c r="K61" s="11">
        <v>5</v>
      </c>
      <c r="L61" s="28">
        <v>61.5</v>
      </c>
      <c r="M61" s="24">
        <v>121627.96</v>
      </c>
      <c r="N61" s="24">
        <v>0</v>
      </c>
      <c r="O61" s="27">
        <v>4.56182983555121E-2</v>
      </c>
      <c r="P61" s="27">
        <v>1.09975626790758E-2</v>
      </c>
      <c r="Q61" s="27">
        <v>2.80552534886399</v>
      </c>
      <c r="R61" s="27">
        <v>0.67635010476316204</v>
      </c>
    </row>
    <row r="62" spans="1:18">
      <c r="A62" s="11">
        <v>202409</v>
      </c>
      <c r="B62" s="17" t="s">
        <v>189</v>
      </c>
      <c r="C62" s="17" t="s">
        <v>17</v>
      </c>
      <c r="D62" s="17" t="s">
        <v>32</v>
      </c>
      <c r="E62" s="18" t="s">
        <v>190</v>
      </c>
      <c r="F62" s="11">
        <v>38.700000000000003</v>
      </c>
      <c r="G62" s="16">
        <v>2.5</v>
      </c>
      <c r="H62" s="11">
        <v>10</v>
      </c>
      <c r="I62" s="11">
        <v>7</v>
      </c>
      <c r="J62" s="11">
        <v>2.5</v>
      </c>
      <c r="K62" s="11">
        <v>5</v>
      </c>
      <c r="L62" s="28">
        <v>65.7</v>
      </c>
      <c r="M62" s="24">
        <v>146854.07999999999</v>
      </c>
      <c r="N62" s="24">
        <v>6222.1546610810301</v>
      </c>
      <c r="O62" s="27">
        <v>9.4741324823587797E-2</v>
      </c>
      <c r="P62" s="27">
        <v>2.0251640573550701E-2</v>
      </c>
      <c r="Q62" s="27">
        <v>6.2245050409097198</v>
      </c>
      <c r="R62" s="27">
        <v>1.33053278568228</v>
      </c>
    </row>
    <row r="63" spans="1:18">
      <c r="A63" s="11">
        <v>202409</v>
      </c>
      <c r="B63" s="17" t="s">
        <v>191</v>
      </c>
      <c r="C63" s="17" t="s">
        <v>17</v>
      </c>
      <c r="D63" s="17" t="s">
        <v>428</v>
      </c>
      <c r="E63" s="18" t="s">
        <v>192</v>
      </c>
      <c r="F63" s="11">
        <v>45</v>
      </c>
      <c r="G63" s="16">
        <v>2.5</v>
      </c>
      <c r="H63" s="11">
        <v>10</v>
      </c>
      <c r="I63" s="11">
        <v>10</v>
      </c>
      <c r="J63" s="11">
        <v>0</v>
      </c>
      <c r="K63" s="11">
        <v>5</v>
      </c>
      <c r="L63" s="28">
        <v>72.5</v>
      </c>
      <c r="M63" s="24">
        <v>113771.07</v>
      </c>
      <c r="N63" s="24">
        <v>2732.3735132679599</v>
      </c>
      <c r="O63" s="27">
        <v>0.17136448727325901</v>
      </c>
      <c r="P63" s="27">
        <v>1.33493034394669E-2</v>
      </c>
      <c r="Q63" s="27">
        <v>12.4239253273113</v>
      </c>
      <c r="R63" s="27">
        <v>0.96782449936134796</v>
      </c>
    </row>
    <row r="64" spans="1:18">
      <c r="A64" s="11">
        <v>202409</v>
      </c>
      <c r="B64" s="17" t="s">
        <v>193</v>
      </c>
      <c r="C64" s="17" t="s">
        <v>17</v>
      </c>
      <c r="D64" s="17" t="s">
        <v>31</v>
      </c>
      <c r="E64" s="18" t="s">
        <v>194</v>
      </c>
      <c r="F64" s="11">
        <v>40.049999999999997</v>
      </c>
      <c r="G64" s="16">
        <v>0</v>
      </c>
      <c r="H64" s="11">
        <v>2.5</v>
      </c>
      <c r="I64" s="11">
        <v>7</v>
      </c>
      <c r="J64" s="11">
        <v>0</v>
      </c>
      <c r="K64" s="11">
        <v>5</v>
      </c>
      <c r="L64" s="28">
        <v>54.55</v>
      </c>
      <c r="M64" s="24">
        <v>126492.74</v>
      </c>
      <c r="N64" s="24">
        <v>0</v>
      </c>
      <c r="O64" s="27">
        <v>4.7442903367993797E-2</v>
      </c>
      <c r="P64" s="27">
        <v>1.14374345882151E-2</v>
      </c>
      <c r="Q64" s="27">
        <v>2.5880103787240598</v>
      </c>
      <c r="R64" s="27">
        <v>0.62391205678713202</v>
      </c>
    </row>
    <row r="65" spans="1:18">
      <c r="A65" s="11">
        <v>202409</v>
      </c>
      <c r="B65" s="17" t="s">
        <v>195</v>
      </c>
      <c r="C65" s="17" t="s">
        <v>17</v>
      </c>
      <c r="D65" s="17" t="s">
        <v>31</v>
      </c>
      <c r="E65" s="18" t="s">
        <v>196</v>
      </c>
      <c r="F65" s="11">
        <v>41.85</v>
      </c>
      <c r="G65" s="16">
        <v>0</v>
      </c>
      <c r="H65" s="11">
        <v>5</v>
      </c>
      <c r="I65" s="11">
        <v>7</v>
      </c>
      <c r="J65" s="11">
        <v>5</v>
      </c>
      <c r="K65" s="11">
        <v>5</v>
      </c>
      <c r="L65" s="28">
        <v>63.85</v>
      </c>
      <c r="M65" s="24">
        <v>131080.76999999999</v>
      </c>
      <c r="N65" s="24">
        <v>0</v>
      </c>
      <c r="O65" s="27">
        <v>4.9163709352111597E-2</v>
      </c>
      <c r="P65" s="27">
        <v>1.18522828475995E-2</v>
      </c>
      <c r="Q65" s="27">
        <v>3.1391028421323299</v>
      </c>
      <c r="R65" s="27">
        <v>0.75676825981922802</v>
      </c>
    </row>
    <row r="66" spans="1:18">
      <c r="A66" s="11">
        <v>202409</v>
      </c>
      <c r="B66" s="17" t="s">
        <v>197</v>
      </c>
      <c r="C66" s="17" t="s">
        <v>17</v>
      </c>
      <c r="D66" s="17" t="s">
        <v>33</v>
      </c>
      <c r="E66" s="18" t="s">
        <v>198</v>
      </c>
      <c r="F66" s="11">
        <v>45</v>
      </c>
      <c r="G66" s="16">
        <v>0</v>
      </c>
      <c r="H66" s="11">
        <v>7.5</v>
      </c>
      <c r="I66" s="11">
        <v>10</v>
      </c>
      <c r="J66" s="11">
        <v>2.5</v>
      </c>
      <c r="K66" s="11">
        <v>5</v>
      </c>
      <c r="L66" s="28">
        <v>70</v>
      </c>
      <c r="M66" s="24">
        <v>156031.69</v>
      </c>
      <c r="N66" s="24">
        <v>0</v>
      </c>
      <c r="O66" s="27">
        <v>9.3007130188407505E-2</v>
      </c>
      <c r="P66" s="27">
        <v>1.4108337348559701E-2</v>
      </c>
      <c r="Q66" s="27">
        <v>6.5104991131885201</v>
      </c>
      <c r="R66" s="27">
        <v>0.98758361439917797</v>
      </c>
    </row>
    <row r="67" spans="1:18">
      <c r="A67" s="11">
        <v>202409</v>
      </c>
      <c r="B67" s="17" t="s">
        <v>199</v>
      </c>
      <c r="C67" s="17" t="s">
        <v>17</v>
      </c>
      <c r="D67" s="17" t="s">
        <v>33</v>
      </c>
      <c r="E67" s="18" t="s">
        <v>200</v>
      </c>
      <c r="F67" s="11">
        <v>39.15</v>
      </c>
      <c r="G67" s="16">
        <v>0</v>
      </c>
      <c r="H67" s="11">
        <v>7.5</v>
      </c>
      <c r="I67" s="11">
        <v>7</v>
      </c>
      <c r="J67" s="11">
        <v>2.5</v>
      </c>
      <c r="K67" s="11">
        <v>5</v>
      </c>
      <c r="L67" s="28">
        <v>61.15</v>
      </c>
      <c r="M67" s="24">
        <v>119448.38</v>
      </c>
      <c r="N67" s="24">
        <v>0</v>
      </c>
      <c r="O67" s="27">
        <v>7.1200606937311006E-2</v>
      </c>
      <c r="P67" s="27">
        <v>1.0800485726835E-2</v>
      </c>
      <c r="Q67" s="27">
        <v>4.3539171142165696</v>
      </c>
      <c r="R67" s="27">
        <v>0.660449702195963</v>
      </c>
    </row>
    <row r="68" spans="1:18">
      <c r="A68" s="11">
        <v>202409</v>
      </c>
      <c r="B68" s="17" t="s">
        <v>201</v>
      </c>
      <c r="C68" s="17" t="s">
        <v>17</v>
      </c>
      <c r="D68" s="17" t="s">
        <v>33</v>
      </c>
      <c r="E68" s="18" t="s">
        <v>202</v>
      </c>
      <c r="F68" s="11">
        <v>40.5</v>
      </c>
      <c r="G68" s="16">
        <v>0</v>
      </c>
      <c r="H68" s="11">
        <v>5</v>
      </c>
      <c r="I68" s="11">
        <v>10</v>
      </c>
      <c r="J68" s="11">
        <v>2.5</v>
      </c>
      <c r="K68" s="11">
        <v>5</v>
      </c>
      <c r="L68" s="28">
        <v>63</v>
      </c>
      <c r="M68" s="24">
        <v>85495.06</v>
      </c>
      <c r="N68" s="24">
        <v>0</v>
      </c>
      <c r="O68" s="27">
        <v>5.0961764087062697E-2</v>
      </c>
      <c r="P68" s="27">
        <v>7.7304369908148297E-3</v>
      </c>
      <c r="Q68" s="27">
        <v>3.2105911374849501</v>
      </c>
      <c r="R68" s="27">
        <v>0.487017530421334</v>
      </c>
    </row>
    <row r="69" spans="1:18">
      <c r="A69" s="11">
        <v>202409</v>
      </c>
      <c r="B69" s="17" t="s">
        <v>203</v>
      </c>
      <c r="C69" s="17" t="s">
        <v>17</v>
      </c>
      <c r="D69" s="17" t="s">
        <v>33</v>
      </c>
      <c r="E69" s="18" t="s">
        <v>204</v>
      </c>
      <c r="F69" s="11">
        <v>38.700000000000003</v>
      </c>
      <c r="G69" s="16">
        <v>2.5</v>
      </c>
      <c r="H69" s="11">
        <v>7.5</v>
      </c>
      <c r="I69" s="11">
        <v>7</v>
      </c>
      <c r="J69" s="11">
        <v>2.5</v>
      </c>
      <c r="K69" s="11">
        <v>5</v>
      </c>
      <c r="L69" s="28">
        <v>63.2</v>
      </c>
      <c r="M69" s="24">
        <v>161507.74</v>
      </c>
      <c r="N69" s="24">
        <v>4847.39828356214</v>
      </c>
      <c r="O69" s="27">
        <v>0.3395115908079</v>
      </c>
      <c r="P69" s="27">
        <v>2.0035936895636899E-2</v>
      </c>
      <c r="Q69" s="27">
        <v>21.457132539059302</v>
      </c>
      <c r="R69" s="27">
        <v>1.2662712118042501</v>
      </c>
    </row>
    <row r="70" spans="1:18">
      <c r="A70" s="11">
        <v>202409</v>
      </c>
      <c r="B70" s="17" t="s">
        <v>205</v>
      </c>
      <c r="C70" s="17" t="s">
        <v>17</v>
      </c>
      <c r="D70" s="17" t="s">
        <v>33</v>
      </c>
      <c r="E70" s="18" t="s">
        <v>206</v>
      </c>
      <c r="F70" s="11">
        <v>42.75</v>
      </c>
      <c r="G70" s="16">
        <v>0</v>
      </c>
      <c r="H70" s="11">
        <v>2.5</v>
      </c>
      <c r="I70" s="11">
        <v>7</v>
      </c>
      <c r="J70" s="11">
        <v>2.5</v>
      </c>
      <c r="K70" s="11">
        <v>5</v>
      </c>
      <c r="L70" s="28">
        <v>59.75</v>
      </c>
      <c r="M70" s="24">
        <v>96250.22</v>
      </c>
      <c r="N70" s="24">
        <v>0</v>
      </c>
      <c r="O70" s="27">
        <v>5.7372683345305403E-2</v>
      </c>
      <c r="P70" s="27">
        <v>8.7029152451856898E-3</v>
      </c>
      <c r="Q70" s="27">
        <v>3.4280178298820001</v>
      </c>
      <c r="R70" s="27">
        <v>0.51999918589984495</v>
      </c>
    </row>
    <row r="71" spans="1:18">
      <c r="A71" s="11">
        <v>202409</v>
      </c>
      <c r="B71" s="17" t="s">
        <v>207</v>
      </c>
      <c r="C71" s="17" t="s">
        <v>17</v>
      </c>
      <c r="D71" s="17" t="s">
        <v>36</v>
      </c>
      <c r="E71" s="18" t="s">
        <v>208</v>
      </c>
      <c r="F71" s="11">
        <v>43.2</v>
      </c>
      <c r="G71" s="16">
        <v>0</v>
      </c>
      <c r="H71" s="11">
        <v>0</v>
      </c>
      <c r="I71" s="11">
        <v>7</v>
      </c>
      <c r="J71" s="11">
        <v>2.5</v>
      </c>
      <c r="K71" s="11">
        <v>5</v>
      </c>
      <c r="L71" s="28">
        <v>57.7</v>
      </c>
      <c r="M71" s="24">
        <v>74517.789999999994</v>
      </c>
      <c r="N71" s="24">
        <v>0</v>
      </c>
      <c r="O71" s="27">
        <v>3.8869518175589403E-2</v>
      </c>
      <c r="P71" s="27">
        <v>6.7378756186588003E-3</v>
      </c>
      <c r="Q71" s="27">
        <v>2.2427711987315102</v>
      </c>
      <c r="R71" s="27">
        <v>0.38877542319661301</v>
      </c>
    </row>
    <row r="72" spans="1:18">
      <c r="A72" s="11">
        <v>202409</v>
      </c>
      <c r="B72" s="18" t="s">
        <v>209</v>
      </c>
      <c r="C72" s="18" t="s">
        <v>17</v>
      </c>
      <c r="D72" s="18" t="s">
        <v>36</v>
      </c>
      <c r="E72" s="18" t="s">
        <v>210</v>
      </c>
      <c r="F72" s="11">
        <v>45</v>
      </c>
      <c r="G72" s="11">
        <v>2.5</v>
      </c>
      <c r="H72" s="11">
        <v>2.5</v>
      </c>
      <c r="I72" s="11">
        <v>4</v>
      </c>
      <c r="J72" s="11">
        <v>2.5</v>
      </c>
      <c r="K72" s="11">
        <v>5</v>
      </c>
      <c r="L72" s="34">
        <v>61.5</v>
      </c>
      <c r="M72" s="24">
        <v>170254.27</v>
      </c>
      <c r="N72" s="24">
        <v>996.911321690102</v>
      </c>
      <c r="O72" s="30">
        <v>9.9551173824511105E-2</v>
      </c>
      <c r="P72" s="30">
        <v>1.6511572549670499E-2</v>
      </c>
      <c r="Q72" s="30">
        <v>6.1223971902074297</v>
      </c>
      <c r="R72" s="30">
        <v>1.01546171180473</v>
      </c>
    </row>
    <row r="73" spans="1:18">
      <c r="A73" s="11">
        <v>202409</v>
      </c>
      <c r="B73" s="18" t="s">
        <v>213</v>
      </c>
      <c r="C73" s="18" t="s">
        <v>17</v>
      </c>
      <c r="D73" s="18" t="s">
        <v>30</v>
      </c>
      <c r="E73" s="18" t="s">
        <v>214</v>
      </c>
      <c r="F73" s="11">
        <v>45</v>
      </c>
      <c r="G73" s="11">
        <v>2.5</v>
      </c>
      <c r="H73" s="11">
        <v>0</v>
      </c>
      <c r="I73" s="11">
        <v>7</v>
      </c>
      <c r="J73" s="11">
        <v>2.5</v>
      </c>
      <c r="K73" s="11">
        <v>5</v>
      </c>
      <c r="L73" s="4">
        <v>62</v>
      </c>
      <c r="M73" s="24">
        <v>123217.18</v>
      </c>
      <c r="N73" s="24">
        <v>1738.9550270851801</v>
      </c>
      <c r="O73" s="4">
        <v>8.9209819278448399E-2</v>
      </c>
      <c r="P73" s="4">
        <v>1.30900983022385E-2</v>
      </c>
      <c r="Q73" s="4">
        <v>5.5310087952637996</v>
      </c>
      <c r="R73" s="4">
        <v>0.81158609473878396</v>
      </c>
    </row>
    <row r="74" spans="1:18">
      <c r="A74" s="11">
        <v>202409</v>
      </c>
      <c r="B74" s="18" t="s">
        <v>215</v>
      </c>
      <c r="C74" s="18" t="s">
        <v>17</v>
      </c>
      <c r="D74" s="18" t="s">
        <v>30</v>
      </c>
      <c r="E74" s="18" t="s">
        <v>216</v>
      </c>
      <c r="F74" s="11">
        <v>37.799999999999997</v>
      </c>
      <c r="G74" s="11">
        <v>0</v>
      </c>
      <c r="H74" s="11">
        <v>10</v>
      </c>
      <c r="I74" s="11">
        <v>7</v>
      </c>
      <c r="J74" s="11">
        <v>2.5</v>
      </c>
      <c r="K74" s="11">
        <v>5</v>
      </c>
      <c r="L74" s="4">
        <v>62.3</v>
      </c>
      <c r="M74" s="24">
        <v>89636.99</v>
      </c>
      <c r="N74" s="24">
        <v>0</v>
      </c>
      <c r="O74" s="4">
        <v>6.0427841713762899E-2</v>
      </c>
      <c r="P74" s="4">
        <v>8.1049490256080107E-3</v>
      </c>
      <c r="Q74" s="4">
        <v>3.7646545387674299</v>
      </c>
      <c r="R74" s="4">
        <v>0.50493832429537899</v>
      </c>
    </row>
    <row r="75" spans="1:18">
      <c r="A75" s="11">
        <v>202409</v>
      </c>
      <c r="B75" s="18" t="s">
        <v>217</v>
      </c>
      <c r="C75" s="18" t="s">
        <v>17</v>
      </c>
      <c r="D75" s="18" t="s">
        <v>36</v>
      </c>
      <c r="E75" s="18" t="s">
        <v>218</v>
      </c>
      <c r="F75" s="11">
        <v>45</v>
      </c>
      <c r="G75" s="11">
        <v>0</v>
      </c>
      <c r="H75" s="11">
        <v>10</v>
      </c>
      <c r="I75" s="11">
        <v>7</v>
      </c>
      <c r="J75" s="11">
        <v>2.5</v>
      </c>
      <c r="K75" s="11">
        <v>5</v>
      </c>
      <c r="L75" s="35">
        <v>69.5</v>
      </c>
      <c r="M75" s="24">
        <v>79248.88</v>
      </c>
      <c r="N75" s="24">
        <v>0</v>
      </c>
      <c r="O75" s="25">
        <v>4.1337320679465897E-2</v>
      </c>
      <c r="P75" s="25">
        <v>7.1656593191775702E-3</v>
      </c>
      <c r="Q75" s="25">
        <v>2.87294378722288</v>
      </c>
      <c r="R75" s="25">
        <v>0.49801332268284099</v>
      </c>
    </row>
    <row r="76" spans="1:18">
      <c r="A76" s="11">
        <v>202409</v>
      </c>
      <c r="B76" s="17" t="s">
        <v>219</v>
      </c>
      <c r="C76" s="17" t="s">
        <v>17</v>
      </c>
      <c r="D76" s="17" t="s">
        <v>36</v>
      </c>
      <c r="E76" s="18" t="s">
        <v>220</v>
      </c>
      <c r="F76" s="11">
        <v>45</v>
      </c>
      <c r="G76" s="16">
        <v>0</v>
      </c>
      <c r="H76" s="11">
        <v>7.5</v>
      </c>
      <c r="I76" s="11">
        <v>10</v>
      </c>
      <c r="J76" s="11">
        <v>2.5</v>
      </c>
      <c r="K76" s="11">
        <v>5</v>
      </c>
      <c r="L76" s="28">
        <v>70</v>
      </c>
      <c r="M76" s="24">
        <v>132565.26999999999</v>
      </c>
      <c r="N76" s="24">
        <v>0</v>
      </c>
      <c r="O76" s="27">
        <v>6.9147893029529103E-2</v>
      </c>
      <c r="P76" s="27">
        <v>1.19865108803404E-2</v>
      </c>
      <c r="Q76" s="27">
        <v>4.8403525120670396</v>
      </c>
      <c r="R76" s="27">
        <v>0.839055761623828</v>
      </c>
    </row>
    <row r="77" spans="1:18">
      <c r="A77" s="11">
        <v>202409</v>
      </c>
      <c r="B77" s="17" t="s">
        <v>221</v>
      </c>
      <c r="C77" s="17" t="s">
        <v>17</v>
      </c>
      <c r="D77" s="17" t="s">
        <v>33</v>
      </c>
      <c r="E77" s="18" t="s">
        <v>222</v>
      </c>
      <c r="F77" s="11">
        <v>45</v>
      </c>
      <c r="G77" s="16">
        <v>0</v>
      </c>
      <c r="H77" s="11">
        <v>5</v>
      </c>
      <c r="I77" s="11">
        <v>10</v>
      </c>
      <c r="J77" s="11">
        <v>2.5</v>
      </c>
      <c r="K77" s="11">
        <v>5</v>
      </c>
      <c r="L77" s="28">
        <v>67.5</v>
      </c>
      <c r="M77" s="24">
        <v>99523.18</v>
      </c>
      <c r="N77" s="24">
        <v>0</v>
      </c>
      <c r="O77" s="27">
        <v>5.9323624316472597E-2</v>
      </c>
      <c r="P77" s="27">
        <v>8.9988552802410093E-3</v>
      </c>
      <c r="Q77" s="27">
        <v>4.0043446413619002</v>
      </c>
      <c r="R77" s="27">
        <v>0.60742273141626801</v>
      </c>
    </row>
    <row r="78" spans="1:18">
      <c r="A78" s="11">
        <v>202409</v>
      </c>
      <c r="B78" s="17" t="s">
        <v>227</v>
      </c>
      <c r="C78" s="17" t="s">
        <v>17</v>
      </c>
      <c r="D78" s="17" t="s">
        <v>33</v>
      </c>
      <c r="E78" s="18" t="s">
        <v>228</v>
      </c>
      <c r="F78" s="11">
        <v>45</v>
      </c>
      <c r="G78" s="16">
        <v>2.5</v>
      </c>
      <c r="H78" s="11">
        <v>5</v>
      </c>
      <c r="I78" s="11">
        <v>10</v>
      </c>
      <c r="J78" s="11">
        <v>2.5</v>
      </c>
      <c r="K78" s="11">
        <v>5</v>
      </c>
      <c r="L78" s="28">
        <v>70</v>
      </c>
      <c r="M78" s="24">
        <v>98533.67</v>
      </c>
      <c r="N78" s="24">
        <v>1131.1318132813999</v>
      </c>
      <c r="O78" s="27">
        <v>0.11549349357109399</v>
      </c>
      <c r="P78" s="27">
        <v>1.0177038272143399E-2</v>
      </c>
      <c r="Q78" s="27">
        <v>8.0845445499765898</v>
      </c>
      <c r="R78" s="27">
        <v>0.712392679050038</v>
      </c>
    </row>
    <row r="79" spans="1:18">
      <c r="A79" s="11">
        <v>202409</v>
      </c>
      <c r="B79" s="17" t="s">
        <v>229</v>
      </c>
      <c r="C79" s="17" t="s">
        <v>17</v>
      </c>
      <c r="D79" s="17" t="s">
        <v>36</v>
      </c>
      <c r="E79" s="18" t="s">
        <v>230</v>
      </c>
      <c r="F79" s="11">
        <v>0</v>
      </c>
      <c r="G79" s="16">
        <v>0</v>
      </c>
      <c r="H79" s="11">
        <v>10</v>
      </c>
      <c r="I79" s="11">
        <v>10</v>
      </c>
      <c r="J79" s="11">
        <v>2.5</v>
      </c>
      <c r="K79" s="11">
        <v>5</v>
      </c>
      <c r="L79" s="28">
        <v>27.5</v>
      </c>
      <c r="M79" s="24">
        <v>62958.98</v>
      </c>
      <c r="N79" s="24">
        <v>0</v>
      </c>
      <c r="O79" s="27">
        <v>3.28402817290551E-2</v>
      </c>
      <c r="P79" s="27">
        <v>5.6927315788300598E-3</v>
      </c>
      <c r="Q79" s="27">
        <v>0.90310774754901602</v>
      </c>
      <c r="R79" s="27">
        <v>0.15655011841782701</v>
      </c>
    </row>
    <row r="80" spans="1:18">
      <c r="A80" s="11">
        <v>202409</v>
      </c>
      <c r="B80" s="17" t="s">
        <v>233</v>
      </c>
      <c r="C80" s="17" t="s">
        <v>18</v>
      </c>
      <c r="D80" s="17" t="s">
        <v>26</v>
      </c>
      <c r="E80" s="18" t="s">
        <v>234</v>
      </c>
      <c r="F80" s="11">
        <v>45</v>
      </c>
      <c r="G80" s="16">
        <v>5</v>
      </c>
      <c r="H80" s="11">
        <v>10</v>
      </c>
      <c r="I80" s="11">
        <v>10</v>
      </c>
      <c r="J80" s="11">
        <v>2.5</v>
      </c>
      <c r="K80" s="11">
        <v>5</v>
      </c>
      <c r="L80" s="26">
        <v>77.5</v>
      </c>
      <c r="M80" s="24">
        <v>146344.95000000001</v>
      </c>
      <c r="N80" s="24">
        <v>13680.811757720599</v>
      </c>
      <c r="O80" s="27">
        <v>0.108390858493411</v>
      </c>
      <c r="P80" s="27">
        <v>3.01276680133503E-2</v>
      </c>
      <c r="Q80" s="27">
        <v>8.4002915332393595</v>
      </c>
      <c r="R80" s="27">
        <v>2.3348942710346501</v>
      </c>
    </row>
    <row r="81" spans="1:18">
      <c r="A81" s="11">
        <v>202409</v>
      </c>
      <c r="B81" s="17" t="s">
        <v>235</v>
      </c>
      <c r="C81" s="17" t="s">
        <v>18</v>
      </c>
      <c r="D81" s="17" t="s">
        <v>26</v>
      </c>
      <c r="E81" s="18" t="s">
        <v>236</v>
      </c>
      <c r="F81" s="11">
        <v>45</v>
      </c>
      <c r="G81" s="16">
        <v>10</v>
      </c>
      <c r="H81" s="11">
        <v>7.5</v>
      </c>
      <c r="I81" s="11">
        <v>7</v>
      </c>
      <c r="J81" s="11">
        <v>2.5</v>
      </c>
      <c r="K81" s="11">
        <v>5</v>
      </c>
      <c r="L81" s="26">
        <v>77</v>
      </c>
      <c r="M81" s="24">
        <v>164308.65</v>
      </c>
      <c r="N81" s="24">
        <v>21820.2280858429</v>
      </c>
      <c r="O81" s="27">
        <v>0.14388486226835601</v>
      </c>
      <c r="P81" s="27">
        <v>4.02065286652055E-2</v>
      </c>
      <c r="Q81" s="27">
        <v>11.0791343946634</v>
      </c>
      <c r="R81" s="27">
        <v>3.0959027072208198</v>
      </c>
    </row>
    <row r="82" spans="1:18">
      <c r="A82" s="11">
        <v>202409</v>
      </c>
      <c r="B82" s="17" t="s">
        <v>237</v>
      </c>
      <c r="C82" s="17" t="s">
        <v>18</v>
      </c>
      <c r="D82" s="17" t="s">
        <v>26</v>
      </c>
      <c r="E82" s="18" t="s">
        <v>238</v>
      </c>
      <c r="F82" s="11">
        <v>41.4</v>
      </c>
      <c r="G82" s="16">
        <v>5</v>
      </c>
      <c r="H82" s="11">
        <v>10</v>
      </c>
      <c r="I82" s="11">
        <v>10</v>
      </c>
      <c r="J82" s="11">
        <v>2.5</v>
      </c>
      <c r="K82" s="11">
        <v>5</v>
      </c>
      <c r="L82" s="26">
        <v>73.900000000000006</v>
      </c>
      <c r="M82" s="24">
        <v>116129.86</v>
      </c>
      <c r="N82" s="24">
        <v>7858.1459565496298</v>
      </c>
      <c r="O82" s="27">
        <v>7.5714247369044294E-2</v>
      </c>
      <c r="P82" s="27">
        <v>2.0946148814815199E-2</v>
      </c>
      <c r="Q82" s="27">
        <v>5.5952828805723804</v>
      </c>
      <c r="R82" s="27">
        <v>1.5479203974148401</v>
      </c>
    </row>
    <row r="83" spans="1:18">
      <c r="A83" s="11">
        <v>202409</v>
      </c>
      <c r="B83" s="17" t="s">
        <v>239</v>
      </c>
      <c r="C83" s="17" t="s">
        <v>18</v>
      </c>
      <c r="D83" s="17" t="s">
        <v>26</v>
      </c>
      <c r="E83" s="18" t="s">
        <v>240</v>
      </c>
      <c r="F83" s="11">
        <v>43.65</v>
      </c>
      <c r="G83" s="16">
        <v>5</v>
      </c>
      <c r="H83" s="11">
        <v>7.5</v>
      </c>
      <c r="I83" s="11">
        <v>7</v>
      </c>
      <c r="J83" s="11">
        <v>2.5</v>
      </c>
      <c r="K83" s="11">
        <v>5</v>
      </c>
      <c r="L83" s="26">
        <v>70.650000000000006</v>
      </c>
      <c r="M83" s="24">
        <v>115735.63</v>
      </c>
      <c r="N83" s="24">
        <v>8916.1945784650306</v>
      </c>
      <c r="O83" s="27">
        <v>7.9183021718396501E-2</v>
      </c>
      <c r="P83" s="27">
        <v>2.1946436464487001E-2</v>
      </c>
      <c r="Q83" s="27">
        <v>5.5942804844047096</v>
      </c>
      <c r="R83" s="27">
        <v>1.55051573621601</v>
      </c>
    </row>
    <row r="84" spans="1:18">
      <c r="A84" s="11">
        <v>202409</v>
      </c>
      <c r="B84" s="17" t="s">
        <v>241</v>
      </c>
      <c r="C84" s="17" t="s">
        <v>18</v>
      </c>
      <c r="D84" s="17" t="s">
        <v>26</v>
      </c>
      <c r="E84" s="18" t="s">
        <v>242</v>
      </c>
      <c r="F84" s="11">
        <v>45</v>
      </c>
      <c r="G84" s="16">
        <v>0</v>
      </c>
      <c r="H84" s="11">
        <v>5</v>
      </c>
      <c r="I84" s="11">
        <v>10</v>
      </c>
      <c r="J84" s="11">
        <v>2.5</v>
      </c>
      <c r="K84" s="11">
        <v>5</v>
      </c>
      <c r="L84" s="26">
        <v>67.5</v>
      </c>
      <c r="M84" s="24">
        <v>111420.09</v>
      </c>
      <c r="N84" s="24">
        <v>0</v>
      </c>
      <c r="O84" s="27">
        <v>4.6747134438755902E-2</v>
      </c>
      <c r="P84" s="27">
        <v>1.26498607448421E-2</v>
      </c>
      <c r="Q84" s="27">
        <v>3.1554315746160202</v>
      </c>
      <c r="R84" s="27">
        <v>0.853865600276839</v>
      </c>
    </row>
    <row r="85" spans="1:18">
      <c r="A85" s="11">
        <v>202409</v>
      </c>
      <c r="B85" s="17" t="s">
        <v>243</v>
      </c>
      <c r="C85" s="17" t="s">
        <v>18</v>
      </c>
      <c r="D85" s="17" t="s">
        <v>26</v>
      </c>
      <c r="E85" s="18" t="s">
        <v>244</v>
      </c>
      <c r="F85" s="11">
        <v>45</v>
      </c>
      <c r="G85" s="16">
        <v>5</v>
      </c>
      <c r="H85" s="11">
        <v>10</v>
      </c>
      <c r="I85" s="11">
        <v>7</v>
      </c>
      <c r="J85" s="11">
        <v>0</v>
      </c>
      <c r="K85" s="11">
        <v>5</v>
      </c>
      <c r="L85" s="26">
        <v>72</v>
      </c>
      <c r="M85" s="24">
        <v>122632.63</v>
      </c>
      <c r="N85" s="24">
        <v>7163.0154126588304</v>
      </c>
      <c r="O85" s="27">
        <v>7.6054904752616004E-2</v>
      </c>
      <c r="P85" s="27">
        <v>2.0997840249346401E-2</v>
      </c>
      <c r="Q85" s="27">
        <v>5.4759531421883496</v>
      </c>
      <c r="R85" s="27">
        <v>1.51184449795294</v>
      </c>
    </row>
    <row r="86" spans="1:18">
      <c r="A86" s="11">
        <v>202409</v>
      </c>
      <c r="B86" s="17" t="s">
        <v>245</v>
      </c>
      <c r="C86" s="17" t="s">
        <v>18</v>
      </c>
      <c r="D86" s="17" t="s">
        <v>26</v>
      </c>
      <c r="E86" s="18" t="s">
        <v>246</v>
      </c>
      <c r="F86" s="11">
        <v>36.450000000000003</v>
      </c>
      <c r="G86" s="16">
        <v>0</v>
      </c>
      <c r="H86" s="11">
        <v>2.5</v>
      </c>
      <c r="I86" s="11">
        <v>4</v>
      </c>
      <c r="J86" s="11">
        <v>2.5</v>
      </c>
      <c r="K86" s="11">
        <v>5</v>
      </c>
      <c r="L86" s="26">
        <v>50.45</v>
      </c>
      <c r="M86" s="24">
        <v>108093.73</v>
      </c>
      <c r="N86" s="24">
        <v>0</v>
      </c>
      <c r="O86" s="27">
        <v>4.5351535152202603E-2</v>
      </c>
      <c r="P86" s="27">
        <v>1.2272209005490401E-2</v>
      </c>
      <c r="Q86" s="27">
        <v>2.2879849484286199</v>
      </c>
      <c r="R86" s="27">
        <v>0.61913294432699295</v>
      </c>
    </row>
    <row r="87" spans="1:18">
      <c r="A87" s="11">
        <v>202409</v>
      </c>
      <c r="B87" s="17" t="s">
        <v>249</v>
      </c>
      <c r="C87" s="17" t="s">
        <v>16</v>
      </c>
      <c r="D87" s="17" t="s">
        <v>34</v>
      </c>
      <c r="E87" s="18" t="s">
        <v>250</v>
      </c>
      <c r="F87" s="11">
        <v>45</v>
      </c>
      <c r="G87" s="16">
        <v>0</v>
      </c>
      <c r="H87" s="11">
        <v>5</v>
      </c>
      <c r="I87" s="11">
        <v>7</v>
      </c>
      <c r="J87" s="11">
        <v>2.5</v>
      </c>
      <c r="K87" s="11">
        <v>5</v>
      </c>
      <c r="L87" s="26">
        <v>64.5</v>
      </c>
      <c r="M87" s="24">
        <v>96341.55</v>
      </c>
      <c r="N87" s="24">
        <v>0</v>
      </c>
      <c r="O87" s="27">
        <v>4.0007302618263102E-2</v>
      </c>
      <c r="P87" s="27">
        <v>1.0112548721152101E-2</v>
      </c>
      <c r="Q87" s="27">
        <v>2.58047101887797</v>
      </c>
      <c r="R87" s="27">
        <v>0.65225939251431198</v>
      </c>
    </row>
    <row r="88" spans="1:18">
      <c r="A88" s="11">
        <v>202409</v>
      </c>
      <c r="B88" s="17" t="s">
        <v>253</v>
      </c>
      <c r="C88" s="17" t="s">
        <v>16</v>
      </c>
      <c r="D88" s="17" t="s">
        <v>34</v>
      </c>
      <c r="E88" s="18" t="s">
        <v>254</v>
      </c>
      <c r="F88" s="11">
        <v>44.1</v>
      </c>
      <c r="G88" s="16">
        <v>0</v>
      </c>
      <c r="H88" s="11">
        <v>2.5</v>
      </c>
      <c r="I88" s="11">
        <v>10</v>
      </c>
      <c r="J88" s="11">
        <v>2.5</v>
      </c>
      <c r="K88" s="11">
        <v>5</v>
      </c>
      <c r="L88" s="26">
        <v>64.099999999999994</v>
      </c>
      <c r="M88" s="24">
        <v>115542.77</v>
      </c>
      <c r="N88" s="24">
        <v>0</v>
      </c>
      <c r="O88" s="27">
        <v>4.7980902992970101E-2</v>
      </c>
      <c r="P88" s="27">
        <v>1.21280163231947E-2</v>
      </c>
      <c r="Q88" s="27">
        <v>3.0755758818493799</v>
      </c>
      <c r="R88" s="27">
        <v>0.77740584631677701</v>
      </c>
    </row>
    <row r="89" spans="1:18">
      <c r="A89" s="11">
        <v>202409</v>
      </c>
      <c r="B89" s="17" t="s">
        <v>255</v>
      </c>
      <c r="C89" s="17" t="s">
        <v>16</v>
      </c>
      <c r="D89" s="17" t="s">
        <v>34</v>
      </c>
      <c r="E89" s="18" t="s">
        <v>256</v>
      </c>
      <c r="F89" s="11">
        <v>45</v>
      </c>
      <c r="G89" s="16">
        <v>0</v>
      </c>
      <c r="H89" s="11">
        <v>10</v>
      </c>
      <c r="I89" s="11">
        <v>10</v>
      </c>
      <c r="J89" s="11">
        <v>2.5</v>
      </c>
      <c r="K89" s="11">
        <v>5</v>
      </c>
      <c r="L89" s="26">
        <v>72.5</v>
      </c>
      <c r="M89" s="24">
        <v>88747.839999999997</v>
      </c>
      <c r="N89" s="24">
        <v>0</v>
      </c>
      <c r="O89" s="27">
        <v>3.68538983605433E-2</v>
      </c>
      <c r="P89" s="27">
        <v>9.3154703852804197E-3</v>
      </c>
      <c r="Q89" s="27">
        <v>2.6719076311393901</v>
      </c>
      <c r="R89" s="27">
        <v>0.67537160293283105</v>
      </c>
    </row>
    <row r="90" spans="1:18">
      <c r="A90" s="11">
        <v>202409</v>
      </c>
      <c r="B90" s="17" t="s">
        <v>257</v>
      </c>
      <c r="C90" s="17" t="s">
        <v>18</v>
      </c>
      <c r="D90" s="17" t="s">
        <v>37</v>
      </c>
      <c r="E90" s="18" t="s">
        <v>258</v>
      </c>
      <c r="F90" s="11">
        <v>0</v>
      </c>
      <c r="G90" s="16">
        <v>0</v>
      </c>
      <c r="H90" s="11">
        <v>5</v>
      </c>
      <c r="I90" s="11">
        <v>7</v>
      </c>
      <c r="J90" s="11">
        <v>2.5</v>
      </c>
      <c r="K90" s="11">
        <v>5</v>
      </c>
      <c r="L90" s="26">
        <v>19.5</v>
      </c>
      <c r="M90" s="24">
        <v>87718.42</v>
      </c>
      <c r="N90" s="24">
        <v>0</v>
      </c>
      <c r="O90" s="27">
        <v>5.2813388412750302E-2</v>
      </c>
      <c r="P90" s="27">
        <v>9.9589382647022502E-3</v>
      </c>
      <c r="Q90" s="27">
        <v>1.02986107404863</v>
      </c>
      <c r="R90" s="27">
        <v>0.19419929616169401</v>
      </c>
    </row>
    <row r="91" spans="1:18">
      <c r="A91" s="11">
        <v>202409</v>
      </c>
      <c r="B91" s="17" t="s">
        <v>259</v>
      </c>
      <c r="C91" s="17" t="s">
        <v>18</v>
      </c>
      <c r="D91" s="17" t="s">
        <v>37</v>
      </c>
      <c r="E91" s="18" t="s">
        <v>260</v>
      </c>
      <c r="F91" s="11">
        <v>0</v>
      </c>
      <c r="G91" s="16">
        <v>0</v>
      </c>
      <c r="H91" s="11">
        <v>10</v>
      </c>
      <c r="I91" s="11">
        <v>7</v>
      </c>
      <c r="J91" s="11">
        <v>2.5</v>
      </c>
      <c r="K91" s="11">
        <v>5</v>
      </c>
      <c r="L91" s="26">
        <v>24.5</v>
      </c>
      <c r="M91" s="24">
        <v>75536.87</v>
      </c>
      <c r="N91" s="24">
        <v>0</v>
      </c>
      <c r="O91" s="27">
        <v>4.5479137161766298E-2</v>
      </c>
      <c r="P91" s="27">
        <v>8.5759299476533997E-3</v>
      </c>
      <c r="Q91" s="27">
        <v>1.11423886046327</v>
      </c>
      <c r="R91" s="27">
        <v>0.21011028371750801</v>
      </c>
    </row>
    <row r="92" spans="1:18">
      <c r="A92" s="11">
        <v>202409</v>
      </c>
      <c r="B92" s="17" t="s">
        <v>261</v>
      </c>
      <c r="C92" s="17" t="s">
        <v>18</v>
      </c>
      <c r="D92" s="17" t="s">
        <v>37</v>
      </c>
      <c r="E92" s="18" t="s">
        <v>262</v>
      </c>
      <c r="F92" s="11">
        <v>0</v>
      </c>
      <c r="G92" s="16">
        <v>0</v>
      </c>
      <c r="H92" s="11">
        <v>0</v>
      </c>
      <c r="I92" s="11">
        <v>7</v>
      </c>
      <c r="J92" s="11">
        <v>2.5</v>
      </c>
      <c r="K92" s="11">
        <v>5</v>
      </c>
      <c r="L92" s="26">
        <v>14.5</v>
      </c>
      <c r="M92" s="24">
        <v>119481.26</v>
      </c>
      <c r="N92" s="24">
        <v>0</v>
      </c>
      <c r="O92" s="27">
        <v>7.1937116428052394E-2</v>
      </c>
      <c r="P92" s="27">
        <v>1.35650698237478E-2</v>
      </c>
      <c r="Q92" s="27">
        <v>1.04308818820676</v>
      </c>
      <c r="R92" s="27">
        <v>0.19669351244434399</v>
      </c>
    </row>
    <row r="93" spans="1:18">
      <c r="A93" s="11">
        <v>202409</v>
      </c>
      <c r="B93" s="17" t="s">
        <v>263</v>
      </c>
      <c r="C93" s="17" t="s">
        <v>18</v>
      </c>
      <c r="D93" s="17" t="s">
        <v>35</v>
      </c>
      <c r="E93" s="18" t="s">
        <v>264</v>
      </c>
      <c r="F93" s="11">
        <v>0</v>
      </c>
      <c r="G93" s="16">
        <v>2.5</v>
      </c>
      <c r="H93" s="11">
        <v>2.5</v>
      </c>
      <c r="I93" s="11">
        <v>7</v>
      </c>
      <c r="J93" s="11">
        <v>0</v>
      </c>
      <c r="K93" s="11">
        <v>5</v>
      </c>
      <c r="L93" s="26">
        <v>17</v>
      </c>
      <c r="M93" s="24">
        <v>144693.20000000001</v>
      </c>
      <c r="N93" s="24">
        <v>554.52841080984194</v>
      </c>
      <c r="O93" s="27">
        <v>6.4003118742972306E-2</v>
      </c>
      <c r="P93" s="27">
        <v>1.6975171394393401E-2</v>
      </c>
      <c r="Q93" s="27">
        <v>1.0880530186305299</v>
      </c>
      <c r="R93" s="27">
        <v>0.28857791370468699</v>
      </c>
    </row>
    <row r="94" spans="1:18">
      <c r="A94" s="11">
        <v>202409</v>
      </c>
      <c r="B94" s="17" t="s">
        <v>265</v>
      </c>
      <c r="C94" s="17" t="s">
        <v>18</v>
      </c>
      <c r="D94" s="17" t="s">
        <v>37</v>
      </c>
      <c r="E94" s="18" t="s">
        <v>266</v>
      </c>
      <c r="F94" s="11">
        <v>0</v>
      </c>
      <c r="G94" s="16">
        <v>0</v>
      </c>
      <c r="H94" s="11">
        <v>10</v>
      </c>
      <c r="I94" s="11">
        <v>10</v>
      </c>
      <c r="J94" s="11">
        <v>5</v>
      </c>
      <c r="K94" s="11">
        <v>5</v>
      </c>
      <c r="L94" s="26">
        <v>30</v>
      </c>
      <c r="M94" s="24">
        <v>86213.6</v>
      </c>
      <c r="N94" s="24">
        <v>0</v>
      </c>
      <c r="O94" s="27">
        <v>5.1907368409753497E-2</v>
      </c>
      <c r="P94" s="27">
        <v>9.7880914861181306E-3</v>
      </c>
      <c r="Q94" s="27">
        <v>1.5572210522926</v>
      </c>
      <c r="R94" s="27">
        <v>0.293642744583544</v>
      </c>
    </row>
    <row r="95" spans="1:18">
      <c r="A95" s="11">
        <v>202409</v>
      </c>
      <c r="B95" s="17" t="s">
        <v>267</v>
      </c>
      <c r="C95" s="17" t="s">
        <v>18</v>
      </c>
      <c r="D95" s="17" t="s">
        <v>37</v>
      </c>
      <c r="E95" s="18" t="s">
        <v>268</v>
      </c>
      <c r="F95" s="11">
        <v>41.4</v>
      </c>
      <c r="G95" s="16">
        <v>0</v>
      </c>
      <c r="H95" s="11">
        <v>10</v>
      </c>
      <c r="I95" s="11">
        <v>7</v>
      </c>
      <c r="J95" s="11">
        <v>2.5</v>
      </c>
      <c r="K95" s="11">
        <v>5</v>
      </c>
      <c r="L95" s="26">
        <v>65.900000000000006</v>
      </c>
      <c r="M95" s="24">
        <v>199902.19</v>
      </c>
      <c r="N95" s="24">
        <v>0</v>
      </c>
      <c r="O95" s="27">
        <v>0.12035684187003599</v>
      </c>
      <c r="P95" s="27">
        <v>2.26955019161173E-2</v>
      </c>
      <c r="Q95" s="27">
        <v>7.9315158792353699</v>
      </c>
      <c r="R95" s="27">
        <v>1.49563357627213</v>
      </c>
    </row>
    <row r="96" spans="1:18">
      <c r="A96" s="11">
        <v>202409</v>
      </c>
      <c r="B96" s="17" t="s">
        <v>271</v>
      </c>
      <c r="C96" s="17" t="s">
        <v>18</v>
      </c>
      <c r="D96" s="17" t="s">
        <v>35</v>
      </c>
      <c r="E96" s="18" t="s">
        <v>272</v>
      </c>
      <c r="F96" s="11">
        <v>38.25</v>
      </c>
      <c r="G96" s="16">
        <v>0</v>
      </c>
      <c r="H96" s="11">
        <v>10</v>
      </c>
      <c r="I96" s="11">
        <v>10</v>
      </c>
      <c r="J96" s="11">
        <v>2.5</v>
      </c>
      <c r="K96" s="11">
        <v>5</v>
      </c>
      <c r="L96" s="26">
        <v>65.75</v>
      </c>
      <c r="M96" s="24">
        <v>84427.6</v>
      </c>
      <c r="N96" s="24">
        <v>0</v>
      </c>
      <c r="O96" s="27">
        <v>3.6065458522963903E-2</v>
      </c>
      <c r="P96" s="27">
        <v>9.5853214893402705E-3</v>
      </c>
      <c r="Q96" s="27">
        <v>2.3713038978848799</v>
      </c>
      <c r="R96" s="27">
        <v>0.63023488792412297</v>
      </c>
    </row>
    <row r="97" spans="1:18">
      <c r="A97" s="11">
        <v>202409</v>
      </c>
      <c r="B97" s="17" t="s">
        <v>273</v>
      </c>
      <c r="C97" s="17" t="s">
        <v>18</v>
      </c>
      <c r="D97" s="17" t="s">
        <v>35</v>
      </c>
      <c r="E97" s="18" t="s">
        <v>274</v>
      </c>
      <c r="F97" s="11">
        <v>0</v>
      </c>
      <c r="G97" s="16">
        <v>0</v>
      </c>
      <c r="H97" s="11">
        <v>10</v>
      </c>
      <c r="I97" s="11">
        <v>4</v>
      </c>
      <c r="J97" s="11">
        <v>2.5</v>
      </c>
      <c r="K97" s="11">
        <v>5</v>
      </c>
      <c r="L97" s="26">
        <v>21.5</v>
      </c>
      <c r="M97" s="24">
        <v>155798.85</v>
      </c>
      <c r="N97" s="24">
        <v>0</v>
      </c>
      <c r="O97" s="27">
        <v>6.6553555503182399E-2</v>
      </c>
      <c r="P97" s="27">
        <v>1.76883159644417E-2</v>
      </c>
      <c r="Q97" s="27">
        <v>1.43090144331842</v>
      </c>
      <c r="R97" s="27">
        <v>0.38029879323549798</v>
      </c>
    </row>
    <row r="98" spans="1:18">
      <c r="A98" s="11">
        <v>202409</v>
      </c>
      <c r="B98" s="17" t="s">
        <v>277</v>
      </c>
      <c r="C98" s="17" t="s">
        <v>18</v>
      </c>
      <c r="D98" s="17" t="s">
        <v>35</v>
      </c>
      <c r="E98" s="18" t="s">
        <v>278</v>
      </c>
      <c r="F98" s="11">
        <v>45</v>
      </c>
      <c r="G98" s="16">
        <v>15</v>
      </c>
      <c r="H98" s="11">
        <v>10</v>
      </c>
      <c r="I98" s="11">
        <v>7</v>
      </c>
      <c r="J98" s="11">
        <v>0</v>
      </c>
      <c r="K98" s="11">
        <v>5</v>
      </c>
      <c r="L98" s="26">
        <v>82</v>
      </c>
      <c r="M98" s="24">
        <v>221551.31</v>
      </c>
      <c r="N98" s="24">
        <v>39254.1796328903</v>
      </c>
      <c r="O98" s="27">
        <v>0.24992515804729701</v>
      </c>
      <c r="P98" s="27">
        <v>6.3925159189065994E-2</v>
      </c>
      <c r="Q98" s="27">
        <v>20.493862959878399</v>
      </c>
      <c r="R98" s="27">
        <v>5.2418630535034101</v>
      </c>
    </row>
    <row r="99" spans="1:18">
      <c r="A99" s="11">
        <v>202409</v>
      </c>
      <c r="B99" s="17" t="s">
        <v>279</v>
      </c>
      <c r="C99" s="17" t="s">
        <v>18</v>
      </c>
      <c r="D99" s="17" t="s">
        <v>29</v>
      </c>
      <c r="E99" s="18" t="s">
        <v>280</v>
      </c>
      <c r="F99" s="11">
        <v>44.1</v>
      </c>
      <c r="G99" s="16">
        <v>0</v>
      </c>
      <c r="H99" s="11">
        <v>7.5</v>
      </c>
      <c r="I99" s="11">
        <v>7</v>
      </c>
      <c r="J99" s="11">
        <v>2.5</v>
      </c>
      <c r="K99" s="11">
        <v>5</v>
      </c>
      <c r="L99" s="26">
        <v>66.099999999999994</v>
      </c>
      <c r="M99" s="24">
        <v>140645.88</v>
      </c>
      <c r="N99" s="24">
        <v>0</v>
      </c>
      <c r="O99" s="27">
        <v>5.80538757753601E-2</v>
      </c>
      <c r="P99" s="27">
        <v>1.5967953322742499E-2</v>
      </c>
      <c r="Q99" s="27">
        <v>3.8373611887512999</v>
      </c>
      <c r="R99" s="27">
        <v>1.05548171463328</v>
      </c>
    </row>
    <row r="100" spans="1:18">
      <c r="A100" s="11">
        <v>202409</v>
      </c>
      <c r="B100" s="17" t="s">
        <v>281</v>
      </c>
      <c r="C100" s="17" t="s">
        <v>18</v>
      </c>
      <c r="D100" s="17" t="s">
        <v>29</v>
      </c>
      <c r="E100" s="18" t="s">
        <v>282</v>
      </c>
      <c r="F100" s="11">
        <v>45</v>
      </c>
      <c r="G100" s="16">
        <v>10</v>
      </c>
      <c r="H100" s="11">
        <v>10</v>
      </c>
      <c r="I100" s="11">
        <v>7</v>
      </c>
      <c r="J100" s="11">
        <v>2.5</v>
      </c>
      <c r="K100" s="11">
        <v>5</v>
      </c>
      <c r="L100" s="26">
        <v>79.5</v>
      </c>
      <c r="M100" s="24">
        <v>228777.61</v>
      </c>
      <c r="N100" s="24">
        <v>29942.9258504502</v>
      </c>
      <c r="O100" s="27">
        <v>0.17747831700075301</v>
      </c>
      <c r="P100" s="27">
        <v>5.5548759429722497E-2</v>
      </c>
      <c r="Q100" s="27">
        <v>14.1095262015599</v>
      </c>
      <c r="R100" s="27">
        <v>4.41612637466294</v>
      </c>
    </row>
    <row r="101" spans="1:18">
      <c r="A101" s="11">
        <v>202409</v>
      </c>
      <c r="B101" s="17" t="s">
        <v>283</v>
      </c>
      <c r="C101" s="17" t="s">
        <v>18</v>
      </c>
      <c r="D101" s="17" t="s">
        <v>29</v>
      </c>
      <c r="E101" s="18" t="s">
        <v>284</v>
      </c>
      <c r="F101" s="11">
        <v>45</v>
      </c>
      <c r="G101" s="16">
        <v>15</v>
      </c>
      <c r="H101" s="11">
        <v>10</v>
      </c>
      <c r="I101" s="11">
        <v>10</v>
      </c>
      <c r="J101" s="11">
        <v>0</v>
      </c>
      <c r="K101" s="11">
        <v>5</v>
      </c>
      <c r="L101" s="26">
        <v>85</v>
      </c>
      <c r="M101" s="24">
        <v>331406.86</v>
      </c>
      <c r="N101" s="24">
        <v>61039.6767505553</v>
      </c>
      <c r="O101" s="27">
        <v>0.30608697663323498</v>
      </c>
      <c r="P101" s="27">
        <v>9.79151581165177E-2</v>
      </c>
      <c r="Q101" s="27">
        <v>26.017393013825</v>
      </c>
      <c r="R101" s="27">
        <v>8.3227884399040093</v>
      </c>
    </row>
    <row r="102" spans="1:18">
      <c r="A102" s="11">
        <v>202409</v>
      </c>
      <c r="B102" s="17" t="s">
        <v>285</v>
      </c>
      <c r="C102" s="17" t="s">
        <v>18</v>
      </c>
      <c r="D102" s="17" t="s">
        <v>29</v>
      </c>
      <c r="E102" s="18" t="s">
        <v>286</v>
      </c>
      <c r="F102" s="11">
        <v>45</v>
      </c>
      <c r="G102" s="16">
        <v>0</v>
      </c>
      <c r="H102" s="11">
        <v>7.5</v>
      </c>
      <c r="I102" s="11">
        <v>10</v>
      </c>
      <c r="J102" s="11">
        <v>2.5</v>
      </c>
      <c r="K102" s="11">
        <v>5</v>
      </c>
      <c r="L102" s="26">
        <v>70</v>
      </c>
      <c r="M102" s="24">
        <v>96945.13</v>
      </c>
      <c r="N102" s="24">
        <v>0</v>
      </c>
      <c r="O102" s="27">
        <v>4.0015680047265703E-2</v>
      </c>
      <c r="P102" s="27">
        <v>1.10064746347863E-2</v>
      </c>
      <c r="Q102" s="27">
        <v>2.8010976033085999</v>
      </c>
      <c r="R102" s="27">
        <v>0.77045322443504305</v>
      </c>
    </row>
    <row r="103" spans="1:18">
      <c r="A103" s="11">
        <v>202409</v>
      </c>
      <c r="B103" s="18" t="s">
        <v>287</v>
      </c>
      <c r="C103" s="18" t="s">
        <v>18</v>
      </c>
      <c r="D103" s="18" t="s">
        <v>35</v>
      </c>
      <c r="E103" s="18" t="s">
        <v>288</v>
      </c>
      <c r="F103" s="11">
        <v>39.15</v>
      </c>
      <c r="G103" s="11">
        <v>0</v>
      </c>
      <c r="H103" s="11">
        <v>2.5</v>
      </c>
      <c r="I103" s="11">
        <v>7</v>
      </c>
      <c r="J103" s="11">
        <v>2.5</v>
      </c>
      <c r="K103" s="11">
        <v>5</v>
      </c>
      <c r="L103" s="11">
        <v>56.15</v>
      </c>
      <c r="M103" s="24">
        <v>198213.71</v>
      </c>
      <c r="N103" s="24">
        <v>0</v>
      </c>
      <c r="O103" s="30">
        <v>8.4672172804720294E-2</v>
      </c>
      <c r="P103" s="30">
        <v>2.2503803660708799E-2</v>
      </c>
      <c r="Q103" s="30">
        <v>4.7543425029850397</v>
      </c>
      <c r="R103" s="30">
        <v>1.2635885755488001</v>
      </c>
    </row>
    <row r="104" spans="1:18">
      <c r="A104" s="11">
        <v>202409</v>
      </c>
      <c r="B104" s="18" t="s">
        <v>291</v>
      </c>
      <c r="C104" s="18" t="s">
        <v>17</v>
      </c>
      <c r="D104" s="18" t="s">
        <v>30</v>
      </c>
      <c r="E104" s="18" t="s">
        <v>292</v>
      </c>
      <c r="F104" s="11">
        <v>0</v>
      </c>
      <c r="G104" s="11">
        <v>5</v>
      </c>
      <c r="H104" s="11">
        <v>0</v>
      </c>
      <c r="I104" s="11">
        <v>7</v>
      </c>
      <c r="J104" s="11">
        <v>2.5</v>
      </c>
      <c r="K104" s="11">
        <v>5</v>
      </c>
      <c r="L104" s="27">
        <v>19.5</v>
      </c>
      <c r="M104" s="24">
        <v>190958.73</v>
      </c>
      <c r="N104" s="24">
        <v>15490.099877142</v>
      </c>
      <c r="O104" s="4">
        <v>0.18346394318089199</v>
      </c>
      <c r="P104" s="4">
        <v>3.4626112695936399E-2</v>
      </c>
      <c r="Q104" s="4">
        <v>3.5775468920273901</v>
      </c>
      <c r="R104" s="4">
        <v>0.67520919757076003</v>
      </c>
    </row>
    <row r="105" spans="1:18">
      <c r="A105" s="11">
        <v>202409</v>
      </c>
      <c r="B105" s="13" t="s">
        <v>293</v>
      </c>
      <c r="C105" s="13" t="s">
        <v>16</v>
      </c>
      <c r="D105" s="13" t="s">
        <v>23</v>
      </c>
      <c r="E105" s="40" t="s">
        <v>294</v>
      </c>
      <c r="F105" s="16">
        <v>45</v>
      </c>
      <c r="G105" s="16">
        <v>10</v>
      </c>
      <c r="H105" s="16">
        <v>10</v>
      </c>
      <c r="I105" s="16">
        <v>0</v>
      </c>
      <c r="J105" s="16">
        <v>0</v>
      </c>
      <c r="K105" s="16">
        <v>5</v>
      </c>
      <c r="L105" s="23">
        <v>70</v>
      </c>
      <c r="M105" s="24">
        <v>174356.45</v>
      </c>
      <c r="N105" s="24">
        <v>20610.619641802001</v>
      </c>
      <c r="O105" s="25">
        <v>0.12809809966933999</v>
      </c>
      <c r="P105" s="25">
        <v>2.9651962699092999E-2</v>
      </c>
      <c r="Q105" s="25">
        <v>8.9668669768538205</v>
      </c>
      <c r="R105" s="25">
        <v>2.0756373889365101</v>
      </c>
    </row>
    <row r="106" spans="1:18">
      <c r="A106" s="11">
        <v>202409</v>
      </c>
      <c r="B106" s="17" t="s">
        <v>295</v>
      </c>
      <c r="C106" s="17" t="s">
        <v>16</v>
      </c>
      <c r="D106" s="17" t="s">
        <v>23</v>
      </c>
      <c r="E106" s="18" t="s">
        <v>296</v>
      </c>
      <c r="F106" s="11">
        <v>45</v>
      </c>
      <c r="G106" s="16">
        <v>0</v>
      </c>
      <c r="H106" s="11">
        <v>10</v>
      </c>
      <c r="I106" s="11">
        <v>4</v>
      </c>
      <c r="J106" s="11">
        <v>2.5</v>
      </c>
      <c r="K106" s="11">
        <v>5</v>
      </c>
      <c r="L106" s="26">
        <v>66.5</v>
      </c>
      <c r="M106" s="24">
        <v>173278.05</v>
      </c>
      <c r="N106" s="24">
        <v>0</v>
      </c>
      <c r="O106" s="27">
        <v>6.47168851180462E-2</v>
      </c>
      <c r="P106" s="27">
        <v>1.8188234701758801E-2</v>
      </c>
      <c r="Q106" s="27">
        <v>4.30367286035007</v>
      </c>
      <c r="R106" s="27">
        <v>1.20951760766696</v>
      </c>
    </row>
    <row r="107" spans="1:18">
      <c r="A107" s="11">
        <v>202409</v>
      </c>
      <c r="B107" s="17" t="s">
        <v>297</v>
      </c>
      <c r="C107" s="17" t="s">
        <v>20</v>
      </c>
      <c r="D107" s="17" t="s">
        <v>25</v>
      </c>
      <c r="E107" s="18" t="s">
        <v>298</v>
      </c>
      <c r="F107" s="11">
        <v>38.25</v>
      </c>
      <c r="G107" s="16">
        <v>0</v>
      </c>
      <c r="H107" s="11">
        <v>7.5</v>
      </c>
      <c r="I107" s="11">
        <v>10</v>
      </c>
      <c r="J107" s="11">
        <v>2.5</v>
      </c>
      <c r="K107" s="11">
        <v>5</v>
      </c>
      <c r="L107" s="26">
        <v>63.25</v>
      </c>
      <c r="M107" s="24">
        <v>129605</v>
      </c>
      <c r="N107" s="24">
        <v>0</v>
      </c>
      <c r="O107" s="27">
        <v>6.0826075679750603E-2</v>
      </c>
      <c r="P107" s="27">
        <v>1.6791282312918598E-2</v>
      </c>
      <c r="Q107" s="27">
        <v>3.8472492867442201</v>
      </c>
      <c r="R107" s="27">
        <v>1.0620486062921</v>
      </c>
    </row>
    <row r="108" spans="1:18">
      <c r="A108" s="11">
        <v>202409</v>
      </c>
      <c r="B108" s="17" t="s">
        <v>299</v>
      </c>
      <c r="C108" s="17" t="s">
        <v>18</v>
      </c>
      <c r="D108" s="17" t="s">
        <v>35</v>
      </c>
      <c r="E108" s="18" t="s">
        <v>300</v>
      </c>
      <c r="F108" s="11">
        <v>0</v>
      </c>
      <c r="G108" s="16">
        <v>0</v>
      </c>
      <c r="H108" s="11">
        <v>10</v>
      </c>
      <c r="I108" s="11">
        <v>10</v>
      </c>
      <c r="J108" s="11">
        <v>2.5</v>
      </c>
      <c r="K108" s="11">
        <v>5</v>
      </c>
      <c r="L108" s="26">
        <v>27.5</v>
      </c>
      <c r="M108" s="24">
        <v>147061.6</v>
      </c>
      <c r="N108" s="24">
        <v>0</v>
      </c>
      <c r="O108" s="27">
        <v>6.2821210541584904E-2</v>
      </c>
      <c r="P108" s="27">
        <v>1.6696349472646001E-2</v>
      </c>
      <c r="Q108" s="27">
        <v>1.7275832898935899</v>
      </c>
      <c r="R108" s="27">
        <v>0.45914961049776398</v>
      </c>
    </row>
    <row r="109" spans="1:18">
      <c r="A109" s="11">
        <v>202409</v>
      </c>
      <c r="B109" s="17" t="s">
        <v>301</v>
      </c>
      <c r="C109" s="17" t="s">
        <v>17</v>
      </c>
      <c r="D109" s="17" t="s">
        <v>32</v>
      </c>
      <c r="E109" s="18" t="s">
        <v>302</v>
      </c>
      <c r="F109" s="11">
        <v>36.450000000000003</v>
      </c>
      <c r="G109" s="16">
        <v>0</v>
      </c>
      <c r="H109" s="11">
        <v>10</v>
      </c>
      <c r="I109" s="11">
        <v>7</v>
      </c>
      <c r="J109" s="11">
        <v>2.5</v>
      </c>
      <c r="K109" s="11">
        <v>5</v>
      </c>
      <c r="L109" s="28">
        <v>60.95</v>
      </c>
      <c r="M109" s="24">
        <v>118771.76</v>
      </c>
      <c r="N109" s="24">
        <v>0</v>
      </c>
      <c r="O109" s="27">
        <v>5.3069776054085097E-2</v>
      </c>
      <c r="P109" s="27">
        <v>1.07393059548491E-2</v>
      </c>
      <c r="Q109" s="27">
        <v>3.2346028504964899</v>
      </c>
      <c r="R109" s="27">
        <v>0.65456069794805205</v>
      </c>
    </row>
    <row r="110" spans="1:18">
      <c r="A110" s="11">
        <v>202409</v>
      </c>
      <c r="B110" s="17" t="s">
        <v>303</v>
      </c>
      <c r="C110" s="17" t="s">
        <v>17</v>
      </c>
      <c r="D110" s="17" t="s">
        <v>31</v>
      </c>
      <c r="E110" s="18" t="s">
        <v>304</v>
      </c>
      <c r="F110" s="11">
        <v>37.35</v>
      </c>
      <c r="G110" s="16">
        <v>2.5</v>
      </c>
      <c r="H110" s="11">
        <v>10</v>
      </c>
      <c r="I110" s="11">
        <v>7</v>
      </c>
      <c r="J110" s="11">
        <v>0</v>
      </c>
      <c r="K110" s="11">
        <v>5</v>
      </c>
      <c r="L110" s="28">
        <v>61.85</v>
      </c>
      <c r="M110" s="24">
        <v>161105.47</v>
      </c>
      <c r="N110" s="24">
        <v>4145.5797167568999</v>
      </c>
      <c r="O110" s="27">
        <v>7.7600787053432999E-2</v>
      </c>
      <c r="P110" s="27">
        <v>1.9213038950658099E-2</v>
      </c>
      <c r="Q110" s="27">
        <v>4.7996086792548303</v>
      </c>
      <c r="R110" s="27">
        <v>1.1883264590982101</v>
      </c>
    </row>
    <row r="111" spans="1:18">
      <c r="A111" s="11">
        <v>202409</v>
      </c>
      <c r="B111" s="17" t="s">
        <v>305</v>
      </c>
      <c r="C111" s="17" t="s">
        <v>17</v>
      </c>
      <c r="D111" s="17" t="s">
        <v>36</v>
      </c>
      <c r="E111" s="18" t="s">
        <v>306</v>
      </c>
      <c r="F111" s="11">
        <v>41.85</v>
      </c>
      <c r="G111" s="16">
        <v>2.5</v>
      </c>
      <c r="H111" s="11">
        <v>0</v>
      </c>
      <c r="I111" s="11">
        <v>4</v>
      </c>
      <c r="J111" s="11">
        <v>2.5</v>
      </c>
      <c r="K111" s="11">
        <v>5</v>
      </c>
      <c r="L111" s="28">
        <v>55.85</v>
      </c>
      <c r="M111" s="24">
        <v>178198.87</v>
      </c>
      <c r="N111" s="24">
        <v>5212.1577088640897</v>
      </c>
      <c r="O111" s="27">
        <v>0.14912484171280299</v>
      </c>
      <c r="P111" s="27">
        <v>2.1953927926582999E-2</v>
      </c>
      <c r="Q111" s="27">
        <v>8.3286224096600403</v>
      </c>
      <c r="R111" s="27">
        <v>1.2261268746996601</v>
      </c>
    </row>
    <row r="112" spans="1:18">
      <c r="A112" s="11">
        <v>202409</v>
      </c>
      <c r="B112" s="17" t="s">
        <v>307</v>
      </c>
      <c r="C112" s="17" t="s">
        <v>20</v>
      </c>
      <c r="D112" s="17" t="s">
        <v>38</v>
      </c>
      <c r="E112" s="18" t="s">
        <v>308</v>
      </c>
      <c r="F112" s="11">
        <v>45</v>
      </c>
      <c r="G112" s="16">
        <v>2.5</v>
      </c>
      <c r="H112" s="11">
        <v>10</v>
      </c>
      <c r="I112" s="11">
        <v>7</v>
      </c>
      <c r="J112" s="11">
        <v>2.5</v>
      </c>
      <c r="K112" s="11">
        <v>5</v>
      </c>
      <c r="L112" s="26">
        <v>72</v>
      </c>
      <c r="M112" s="24">
        <v>58744.67</v>
      </c>
      <c r="N112" s="24">
        <v>1010.99760988103</v>
      </c>
      <c r="O112" s="27">
        <v>3.6029938097003403E-2</v>
      </c>
      <c r="P112" s="27">
        <v>8.5001196465601097E-3</v>
      </c>
      <c r="Q112" s="27">
        <v>2.59415554298424</v>
      </c>
      <c r="R112" s="27">
        <v>0.61200861455232802</v>
      </c>
    </row>
    <row r="113" spans="1:18">
      <c r="A113" s="11">
        <v>202409</v>
      </c>
      <c r="B113" s="17" t="s">
        <v>309</v>
      </c>
      <c r="C113" s="17" t="s">
        <v>20</v>
      </c>
      <c r="D113" s="17" t="s">
        <v>38</v>
      </c>
      <c r="E113" s="18" t="s">
        <v>310</v>
      </c>
      <c r="F113" s="11">
        <v>37.799999999999997</v>
      </c>
      <c r="G113" s="16">
        <v>0</v>
      </c>
      <c r="H113" s="11">
        <v>7.5</v>
      </c>
      <c r="I113" s="11">
        <v>10</v>
      </c>
      <c r="J113" s="11">
        <v>2.5</v>
      </c>
      <c r="K113" s="11">
        <v>5</v>
      </c>
      <c r="L113" s="26">
        <v>62.8</v>
      </c>
      <c r="M113" s="24">
        <v>160069.81</v>
      </c>
      <c r="N113" s="24">
        <v>0</v>
      </c>
      <c r="O113" s="27">
        <v>8.4540029271139905E-2</v>
      </c>
      <c r="P113" s="27">
        <v>2.0738222826937599E-2</v>
      </c>
      <c r="Q113" s="27">
        <v>5.3091138382275904</v>
      </c>
      <c r="R113" s="27">
        <v>1.3023603935316801</v>
      </c>
    </row>
    <row r="114" spans="1:18">
      <c r="A114" s="11">
        <v>202409</v>
      </c>
      <c r="B114" s="17" t="s">
        <v>311</v>
      </c>
      <c r="C114" s="17" t="s">
        <v>16</v>
      </c>
      <c r="D114" s="17" t="s">
        <v>24</v>
      </c>
      <c r="E114" s="18" t="s">
        <v>312</v>
      </c>
      <c r="F114" s="11">
        <v>38.700000000000003</v>
      </c>
      <c r="G114" s="16">
        <v>2.5</v>
      </c>
      <c r="H114" s="11">
        <v>10</v>
      </c>
      <c r="I114" s="11">
        <v>10</v>
      </c>
      <c r="J114" s="11">
        <v>2.5</v>
      </c>
      <c r="K114" s="11">
        <v>5</v>
      </c>
      <c r="L114" s="26">
        <v>68.7</v>
      </c>
      <c r="M114" s="24">
        <v>164633.92000000001</v>
      </c>
      <c r="N114" s="24">
        <v>7013.2612060586098</v>
      </c>
      <c r="O114" s="27">
        <v>7.8547250968480198E-2</v>
      </c>
      <c r="P114" s="27">
        <v>2.1143191468919801E-2</v>
      </c>
      <c r="Q114" s="27">
        <v>5.39619614153459</v>
      </c>
      <c r="R114" s="27">
        <v>1.45253725391479</v>
      </c>
    </row>
    <row r="115" spans="1:18">
      <c r="A115" s="11">
        <v>202409</v>
      </c>
      <c r="B115" s="17" t="s">
        <v>313</v>
      </c>
      <c r="C115" s="17" t="s">
        <v>16</v>
      </c>
      <c r="D115" s="17" t="s">
        <v>23</v>
      </c>
      <c r="E115" s="18" t="s">
        <v>314</v>
      </c>
      <c r="F115" s="11">
        <v>40.049999999999997</v>
      </c>
      <c r="G115" s="16">
        <v>5</v>
      </c>
      <c r="H115" s="11">
        <v>10</v>
      </c>
      <c r="I115" s="11">
        <v>10</v>
      </c>
      <c r="J115" s="11">
        <v>2.5</v>
      </c>
      <c r="K115" s="11">
        <v>5</v>
      </c>
      <c r="L115" s="26">
        <v>72.55</v>
      </c>
      <c r="M115" s="24">
        <v>186973.29</v>
      </c>
      <c r="N115" s="24">
        <v>14764.0965945393</v>
      </c>
      <c r="O115" s="27">
        <v>0.114945492975551</v>
      </c>
      <c r="P115" s="27">
        <v>2.77565415228615E-2</v>
      </c>
      <c r="Q115" s="27">
        <v>8.3392955153761896</v>
      </c>
      <c r="R115" s="27">
        <v>2.0137370874835998</v>
      </c>
    </row>
    <row r="116" spans="1:18">
      <c r="A116" s="11">
        <v>202409</v>
      </c>
      <c r="B116" s="17" t="s">
        <v>315</v>
      </c>
      <c r="C116" s="17" t="s">
        <v>18</v>
      </c>
      <c r="D116" s="17" t="s">
        <v>29</v>
      </c>
      <c r="E116" s="18" t="s">
        <v>316</v>
      </c>
      <c r="F116" s="11">
        <v>45</v>
      </c>
      <c r="G116" s="16">
        <v>2.5</v>
      </c>
      <c r="H116" s="11">
        <v>5</v>
      </c>
      <c r="I116" s="11">
        <v>10</v>
      </c>
      <c r="J116" s="11">
        <v>2.5</v>
      </c>
      <c r="K116" s="11">
        <v>5</v>
      </c>
      <c r="L116" s="26">
        <v>70</v>
      </c>
      <c r="M116" s="24">
        <v>164928.79</v>
      </c>
      <c r="N116" s="24">
        <v>2616.4168729973899</v>
      </c>
      <c r="O116" s="27">
        <v>7.5333668180289401E-2</v>
      </c>
      <c r="P116" s="27">
        <v>2.1309128269226998E-2</v>
      </c>
      <c r="Q116" s="27">
        <v>5.2733567726202599</v>
      </c>
      <c r="R116" s="27">
        <v>1.4916389788458899</v>
      </c>
    </row>
    <row r="117" spans="1:18">
      <c r="A117" s="11">
        <v>202409</v>
      </c>
      <c r="B117" s="17" t="s">
        <v>317</v>
      </c>
      <c r="C117" s="17" t="s">
        <v>17</v>
      </c>
      <c r="D117" s="17" t="s">
        <v>33</v>
      </c>
      <c r="E117" s="18" t="s">
        <v>318</v>
      </c>
      <c r="F117" s="11">
        <v>38.700000000000003</v>
      </c>
      <c r="G117" s="16">
        <v>0</v>
      </c>
      <c r="H117" s="11">
        <v>5</v>
      </c>
      <c r="I117" s="11">
        <v>7</v>
      </c>
      <c r="J117" s="11">
        <v>2.5</v>
      </c>
      <c r="K117" s="11">
        <v>5</v>
      </c>
      <c r="L117" s="28">
        <v>58.2</v>
      </c>
      <c r="M117" s="24">
        <v>95173.18</v>
      </c>
      <c r="N117" s="24">
        <v>0</v>
      </c>
      <c r="O117" s="27">
        <v>5.6730682995901303E-2</v>
      </c>
      <c r="P117" s="27">
        <v>8.6055296201380197E-3</v>
      </c>
      <c r="Q117" s="27">
        <v>3.3017257503614501</v>
      </c>
      <c r="R117" s="27">
        <v>0.50084182389203302</v>
      </c>
    </row>
    <row r="118" spans="1:18">
      <c r="A118" s="11">
        <v>202409</v>
      </c>
      <c r="B118" s="17" t="s">
        <v>319</v>
      </c>
      <c r="C118" s="17" t="s">
        <v>18</v>
      </c>
      <c r="D118" s="17" t="s">
        <v>37</v>
      </c>
      <c r="E118" s="18" t="s">
        <v>320</v>
      </c>
      <c r="F118" s="11">
        <v>0</v>
      </c>
      <c r="G118" s="16">
        <v>0</v>
      </c>
      <c r="H118" s="11">
        <v>5</v>
      </c>
      <c r="I118" s="11">
        <v>10</v>
      </c>
      <c r="J118" s="11">
        <v>5</v>
      </c>
      <c r="K118" s="11">
        <v>5</v>
      </c>
      <c r="L118" s="26">
        <v>25</v>
      </c>
      <c r="M118" s="24">
        <v>103864.63</v>
      </c>
      <c r="N118" s="24">
        <v>0</v>
      </c>
      <c r="O118" s="27">
        <v>6.2534676827701599E-2</v>
      </c>
      <c r="P118" s="27">
        <v>1.1792066456009401E-2</v>
      </c>
      <c r="Q118" s="27">
        <v>1.56336692069254</v>
      </c>
      <c r="R118" s="27">
        <v>0.29480166140023401</v>
      </c>
    </row>
    <row r="119" spans="1:18">
      <c r="A119" s="11">
        <v>202409</v>
      </c>
      <c r="B119" s="32" t="s">
        <v>321</v>
      </c>
      <c r="C119" s="32" t="s">
        <v>16</v>
      </c>
      <c r="D119" s="32" t="s">
        <v>22</v>
      </c>
      <c r="E119" s="41" t="s">
        <v>322</v>
      </c>
      <c r="F119" s="19">
        <v>0</v>
      </c>
      <c r="G119" s="16">
        <v>2.5</v>
      </c>
      <c r="H119" s="19">
        <v>7.5</v>
      </c>
      <c r="I119" s="19">
        <v>7</v>
      </c>
      <c r="J119" s="19">
        <v>0</v>
      </c>
      <c r="K119" s="19">
        <v>5</v>
      </c>
      <c r="L119" s="36">
        <v>22</v>
      </c>
      <c r="M119" s="24">
        <v>161475.75</v>
      </c>
      <c r="N119" s="24">
        <v>4647.2431073416001</v>
      </c>
      <c r="O119" s="30">
        <v>0.164545204766603</v>
      </c>
      <c r="P119" s="30">
        <v>1.9508695684604199E-2</v>
      </c>
      <c r="Q119" s="30">
        <v>3.6199945048652702</v>
      </c>
      <c r="R119" s="30">
        <v>0.42919130506129199</v>
      </c>
    </row>
    <row r="120" spans="1:18">
      <c r="A120" s="11">
        <v>202409</v>
      </c>
      <c r="B120" s="33" t="s">
        <v>323</v>
      </c>
      <c r="C120" s="33" t="s">
        <v>17</v>
      </c>
      <c r="D120" s="33" t="s">
        <v>30</v>
      </c>
      <c r="E120" s="33" t="s">
        <v>324</v>
      </c>
      <c r="F120" s="1">
        <v>37.35</v>
      </c>
      <c r="G120" s="16">
        <v>5</v>
      </c>
      <c r="H120" s="1">
        <v>2.5</v>
      </c>
      <c r="I120" s="1">
        <v>10</v>
      </c>
      <c r="J120" s="1">
        <v>2.5</v>
      </c>
      <c r="K120" s="1">
        <v>5</v>
      </c>
      <c r="L120" s="4">
        <v>62.35</v>
      </c>
      <c r="M120" s="24">
        <v>120057.19</v>
      </c>
      <c r="N120" s="24">
        <v>7861.4904784813298</v>
      </c>
      <c r="O120" s="4">
        <v>0.10871227480802199</v>
      </c>
      <c r="P120" s="4">
        <v>1.9665870087424701E-2</v>
      </c>
      <c r="Q120" s="4">
        <v>6.7782103342801898</v>
      </c>
      <c r="R120" s="4">
        <v>1.2261669999509299</v>
      </c>
    </row>
    <row r="121" spans="1:18">
      <c r="A121" s="11">
        <v>202409</v>
      </c>
      <c r="B121" s="13" t="s">
        <v>325</v>
      </c>
      <c r="C121" s="13" t="s">
        <v>18</v>
      </c>
      <c r="D121" s="13" t="s">
        <v>26</v>
      </c>
      <c r="E121" s="40" t="s">
        <v>326</v>
      </c>
      <c r="F121" s="16">
        <v>45</v>
      </c>
      <c r="G121" s="16">
        <v>0</v>
      </c>
      <c r="H121" s="16">
        <v>5</v>
      </c>
      <c r="I121" s="16">
        <v>7</v>
      </c>
      <c r="J121" s="16">
        <v>2.5</v>
      </c>
      <c r="K121" s="16">
        <v>5</v>
      </c>
      <c r="L121" s="23">
        <v>64.5</v>
      </c>
      <c r="M121" s="24">
        <v>129159.12</v>
      </c>
      <c r="N121" s="24">
        <v>0</v>
      </c>
      <c r="O121" s="25">
        <v>5.4189677522531197E-2</v>
      </c>
      <c r="P121" s="25">
        <v>1.46638266216294E-2</v>
      </c>
      <c r="Q121" s="25">
        <v>3.4952342002032601</v>
      </c>
      <c r="R121" s="25">
        <v>0.94581681709509702</v>
      </c>
    </row>
    <row r="122" spans="1:18">
      <c r="A122" s="11">
        <v>202409</v>
      </c>
      <c r="B122" s="17" t="s">
        <v>327</v>
      </c>
      <c r="C122" s="17" t="s">
        <v>20</v>
      </c>
      <c r="D122" s="17" t="s">
        <v>38</v>
      </c>
      <c r="E122" s="18" t="s">
        <v>328</v>
      </c>
      <c r="F122" s="11">
        <v>43.65</v>
      </c>
      <c r="G122" s="16">
        <v>15</v>
      </c>
      <c r="H122" s="11">
        <v>10</v>
      </c>
      <c r="I122" s="11">
        <v>10</v>
      </c>
      <c r="J122" s="11">
        <v>2.5</v>
      </c>
      <c r="K122" s="11">
        <v>5</v>
      </c>
      <c r="L122" s="26">
        <v>86.15</v>
      </c>
      <c r="M122" s="24">
        <v>183863.84</v>
      </c>
      <c r="N122" s="24">
        <v>31482.997978687301</v>
      </c>
      <c r="O122" s="27">
        <v>0.25294167770126702</v>
      </c>
      <c r="P122" s="27">
        <v>5.1514651575353197E-2</v>
      </c>
      <c r="Q122" s="27">
        <v>21.790925533964199</v>
      </c>
      <c r="R122" s="27">
        <v>4.4379872332166803</v>
      </c>
    </row>
    <row r="123" spans="1:18">
      <c r="A123" s="11">
        <v>202409</v>
      </c>
      <c r="B123" s="17" t="s">
        <v>329</v>
      </c>
      <c r="C123" s="17" t="s">
        <v>18</v>
      </c>
      <c r="D123" s="17" t="s">
        <v>35</v>
      </c>
      <c r="E123" s="18" t="s">
        <v>330</v>
      </c>
      <c r="F123" s="11">
        <v>0</v>
      </c>
      <c r="G123" s="16">
        <v>0</v>
      </c>
      <c r="H123" s="11">
        <v>0</v>
      </c>
      <c r="I123" s="11">
        <v>4</v>
      </c>
      <c r="J123" s="11">
        <v>2.5</v>
      </c>
      <c r="K123" s="11">
        <v>5</v>
      </c>
      <c r="L123" s="26">
        <v>11.5</v>
      </c>
      <c r="M123" s="24">
        <v>19519.23</v>
      </c>
      <c r="N123" s="24">
        <v>0</v>
      </c>
      <c r="O123" s="27">
        <v>8.3381498463203207E-3</v>
      </c>
      <c r="P123" s="27">
        <v>2.2160773819743201E-3</v>
      </c>
      <c r="Q123" s="27">
        <v>9.5888723232683701E-2</v>
      </c>
      <c r="R123" s="27">
        <v>2.5484889892704699E-2</v>
      </c>
    </row>
    <row r="124" spans="1:18">
      <c r="A124" s="11">
        <v>202409</v>
      </c>
      <c r="B124" s="17" t="s">
        <v>331</v>
      </c>
      <c r="C124" s="17" t="s">
        <v>17</v>
      </c>
      <c r="D124" s="17" t="s">
        <v>428</v>
      </c>
      <c r="E124" s="18" t="s">
        <v>332</v>
      </c>
      <c r="F124" s="11">
        <v>40.950000000000003</v>
      </c>
      <c r="G124" s="16">
        <v>5</v>
      </c>
      <c r="H124" s="11">
        <v>10</v>
      </c>
      <c r="I124" s="11">
        <v>7</v>
      </c>
      <c r="J124" s="11">
        <v>0</v>
      </c>
      <c r="K124" s="11">
        <v>5</v>
      </c>
      <c r="L124" s="28">
        <v>67.95</v>
      </c>
      <c r="M124" s="24">
        <v>148477.4</v>
      </c>
      <c r="N124" s="24">
        <v>9735.8938971758198</v>
      </c>
      <c r="O124" s="27">
        <v>0.37209676642629302</v>
      </c>
      <c r="P124" s="27">
        <v>2.4336251946632598E-2</v>
      </c>
      <c r="Q124" s="27">
        <v>25.283975278666599</v>
      </c>
      <c r="R124" s="27">
        <v>1.65364831977368</v>
      </c>
    </row>
    <row r="125" spans="1:18">
      <c r="A125" s="11">
        <v>202409</v>
      </c>
      <c r="B125" s="17" t="s">
        <v>333</v>
      </c>
      <c r="C125" s="17" t="s">
        <v>16</v>
      </c>
      <c r="D125" s="17" t="s">
        <v>24</v>
      </c>
      <c r="E125" s="18" t="s">
        <v>334</v>
      </c>
      <c r="F125" s="11">
        <v>45</v>
      </c>
      <c r="G125" s="16">
        <v>10</v>
      </c>
      <c r="H125" s="11">
        <v>10</v>
      </c>
      <c r="I125" s="11">
        <v>10</v>
      </c>
      <c r="J125" s="11">
        <v>0</v>
      </c>
      <c r="K125" s="11">
        <v>5</v>
      </c>
      <c r="L125" s="26">
        <v>80</v>
      </c>
      <c r="M125" s="24">
        <v>175386</v>
      </c>
      <c r="N125" s="24">
        <v>19924.4132223948</v>
      </c>
      <c r="O125" s="27">
        <v>0.105068999349996</v>
      </c>
      <c r="P125" s="27">
        <v>2.9382127340616002E-2</v>
      </c>
      <c r="Q125" s="27">
        <v>8.4055199479997</v>
      </c>
      <c r="R125" s="27">
        <v>2.3505701872492799</v>
      </c>
    </row>
    <row r="126" spans="1:18">
      <c r="A126" s="11">
        <v>202409</v>
      </c>
      <c r="B126" s="17" t="s">
        <v>335</v>
      </c>
      <c r="C126" s="17" t="s">
        <v>18</v>
      </c>
      <c r="D126" s="17" t="s">
        <v>29</v>
      </c>
      <c r="E126" s="18" t="s">
        <v>336</v>
      </c>
      <c r="F126" s="11">
        <v>40.049999999999997</v>
      </c>
      <c r="G126" s="16">
        <v>5</v>
      </c>
      <c r="H126" s="11">
        <v>10</v>
      </c>
      <c r="I126" s="11">
        <v>7</v>
      </c>
      <c r="J126" s="11">
        <v>0</v>
      </c>
      <c r="K126" s="11">
        <v>5</v>
      </c>
      <c r="L126" s="26">
        <v>67.05</v>
      </c>
      <c r="M126" s="24">
        <v>159350.95000000001</v>
      </c>
      <c r="N126" s="24">
        <v>11929.561073084</v>
      </c>
      <c r="O126" s="27">
        <v>9.8861307804789494E-2</v>
      </c>
      <c r="P126" s="27">
        <v>2.9874549877439101E-2</v>
      </c>
      <c r="Q126" s="27">
        <v>6.62865068831114</v>
      </c>
      <c r="R126" s="27">
        <v>2.0030885692822902</v>
      </c>
    </row>
    <row r="127" spans="1:18">
      <c r="A127" s="11">
        <v>202409</v>
      </c>
      <c r="B127" s="17" t="s">
        <v>337</v>
      </c>
      <c r="C127" s="17" t="s">
        <v>18</v>
      </c>
      <c r="D127" s="17" t="s">
        <v>35</v>
      </c>
      <c r="E127" s="18" t="s">
        <v>338</v>
      </c>
      <c r="F127" s="11">
        <v>41.85</v>
      </c>
      <c r="G127" s="16">
        <v>5</v>
      </c>
      <c r="H127" s="11">
        <v>10</v>
      </c>
      <c r="I127" s="11">
        <v>10</v>
      </c>
      <c r="J127" s="11">
        <v>2.5</v>
      </c>
      <c r="K127" s="11">
        <v>5</v>
      </c>
      <c r="L127" s="26">
        <v>74.349999999999994</v>
      </c>
      <c r="M127" s="24">
        <v>286767.77</v>
      </c>
      <c r="N127" s="24">
        <v>19071.8048862047</v>
      </c>
      <c r="O127" s="27">
        <v>0.19794559114746599</v>
      </c>
      <c r="P127" s="27">
        <v>5.1395037399678101E-2</v>
      </c>
      <c r="Q127" s="27">
        <v>14.717254701814101</v>
      </c>
      <c r="R127" s="27">
        <v>3.8212210306660701</v>
      </c>
    </row>
    <row r="128" spans="1:18">
      <c r="A128" s="11">
        <v>202409</v>
      </c>
      <c r="B128" s="17" t="s">
        <v>339</v>
      </c>
      <c r="C128" s="17" t="s">
        <v>18</v>
      </c>
      <c r="D128" s="17" t="s">
        <v>29</v>
      </c>
      <c r="E128" s="18" t="s">
        <v>340</v>
      </c>
      <c r="F128" s="11">
        <v>40.5</v>
      </c>
      <c r="G128" s="16">
        <v>0</v>
      </c>
      <c r="H128" s="11">
        <v>7.5</v>
      </c>
      <c r="I128" s="11">
        <v>10</v>
      </c>
      <c r="J128" s="11">
        <v>2.5</v>
      </c>
      <c r="K128" s="11">
        <v>5</v>
      </c>
      <c r="L128" s="26">
        <v>65.5</v>
      </c>
      <c r="M128" s="24">
        <v>151550.96</v>
      </c>
      <c r="N128" s="24">
        <v>0</v>
      </c>
      <c r="O128" s="27">
        <v>6.2555125009538595E-2</v>
      </c>
      <c r="P128" s="27">
        <v>1.72060401292723E-2</v>
      </c>
      <c r="Q128" s="27">
        <v>4.0973606881247804</v>
      </c>
      <c r="R128" s="27">
        <v>1.1269956284673299</v>
      </c>
    </row>
    <row r="129" spans="1:18">
      <c r="A129" s="11">
        <v>202409</v>
      </c>
      <c r="B129" s="17" t="s">
        <v>341</v>
      </c>
      <c r="C129" s="17" t="s">
        <v>17</v>
      </c>
      <c r="D129" s="17" t="s">
        <v>428</v>
      </c>
      <c r="E129" s="18" t="s">
        <v>342</v>
      </c>
      <c r="F129" s="11">
        <v>0</v>
      </c>
      <c r="G129" s="16">
        <v>0</v>
      </c>
      <c r="H129" s="11">
        <v>2.5</v>
      </c>
      <c r="I129" s="11">
        <v>7</v>
      </c>
      <c r="J129" s="11">
        <v>5</v>
      </c>
      <c r="K129" s="11">
        <v>5</v>
      </c>
      <c r="L129" s="28">
        <v>19.5</v>
      </c>
      <c r="M129" s="24">
        <v>169543.09</v>
      </c>
      <c r="N129" s="24">
        <v>0</v>
      </c>
      <c r="O129" s="27">
        <v>0.15739719376626299</v>
      </c>
      <c r="P129" s="27">
        <v>1.5330033974747199E-2</v>
      </c>
      <c r="Q129" s="27">
        <v>3.06924527844212</v>
      </c>
      <c r="R129" s="27">
        <v>0.29893566250756998</v>
      </c>
    </row>
    <row r="130" spans="1:18">
      <c r="A130" s="11">
        <v>202409</v>
      </c>
      <c r="B130" s="17" t="s">
        <v>343</v>
      </c>
      <c r="C130" s="17" t="s">
        <v>18</v>
      </c>
      <c r="D130" s="17" t="s">
        <v>26</v>
      </c>
      <c r="E130" s="18" t="s">
        <v>344</v>
      </c>
      <c r="F130" s="11">
        <v>0</v>
      </c>
      <c r="G130" s="16">
        <v>2.5</v>
      </c>
      <c r="H130" s="11">
        <v>7.5</v>
      </c>
      <c r="I130" s="11">
        <v>7</v>
      </c>
      <c r="J130" s="11">
        <v>2.5</v>
      </c>
      <c r="K130" s="11">
        <v>5</v>
      </c>
      <c r="L130" s="26">
        <v>24.5</v>
      </c>
      <c r="M130" s="24">
        <v>138086.43</v>
      </c>
      <c r="N130" s="24">
        <v>5036.8139427321003</v>
      </c>
      <c r="O130" s="27">
        <v>7.5235603533960194E-2</v>
      </c>
      <c r="P130" s="27">
        <v>2.06522854282358E-2</v>
      </c>
      <c r="Q130" s="27">
        <v>1.8432722865820299</v>
      </c>
      <c r="R130" s="27">
        <v>0.50598099299177801</v>
      </c>
    </row>
    <row r="131" spans="1:18">
      <c r="A131" s="11">
        <v>202409</v>
      </c>
      <c r="B131" s="17" t="s">
        <v>345</v>
      </c>
      <c r="C131" s="17" t="s">
        <v>18</v>
      </c>
      <c r="D131" s="17" t="s">
        <v>26</v>
      </c>
      <c r="E131" s="18" t="s">
        <v>346</v>
      </c>
      <c r="F131" s="11">
        <v>45</v>
      </c>
      <c r="G131" s="16">
        <v>5</v>
      </c>
      <c r="H131" s="11">
        <v>7.5</v>
      </c>
      <c r="I131" s="11">
        <v>4</v>
      </c>
      <c r="J131" s="11">
        <v>0</v>
      </c>
      <c r="K131" s="11">
        <v>5</v>
      </c>
      <c r="L131" s="26">
        <v>66.5</v>
      </c>
      <c r="M131" s="24">
        <v>188456.93</v>
      </c>
      <c r="N131" s="24">
        <v>15813.803673263499</v>
      </c>
      <c r="O131" s="27">
        <v>0.133385638234642</v>
      </c>
      <c r="P131" s="27">
        <v>3.7015547424425997E-2</v>
      </c>
      <c r="Q131" s="27">
        <v>8.8701449426036696</v>
      </c>
      <c r="R131" s="27">
        <v>2.4615339037243298</v>
      </c>
    </row>
    <row r="132" spans="1:18">
      <c r="A132" s="11">
        <v>202409</v>
      </c>
      <c r="B132" s="17" t="s">
        <v>347</v>
      </c>
      <c r="C132" s="17" t="s">
        <v>16</v>
      </c>
      <c r="D132" s="17" t="s">
        <v>34</v>
      </c>
      <c r="E132" s="18" t="s">
        <v>348</v>
      </c>
      <c r="F132" s="11">
        <v>0</v>
      </c>
      <c r="G132" s="16">
        <v>2.5</v>
      </c>
      <c r="H132" s="11">
        <v>7.5</v>
      </c>
      <c r="I132" s="11">
        <v>3</v>
      </c>
      <c r="J132" s="11">
        <v>5</v>
      </c>
      <c r="K132" s="11">
        <v>5</v>
      </c>
      <c r="L132" s="26">
        <v>23</v>
      </c>
      <c r="M132" s="24">
        <v>137223.17000000001</v>
      </c>
      <c r="N132" s="24">
        <v>3654.2038946335201</v>
      </c>
      <c r="O132" s="27">
        <v>6.2309211016278003E-2</v>
      </c>
      <c r="P132" s="27">
        <v>1.6416129587567399E-2</v>
      </c>
      <c r="Q132" s="27">
        <v>1.4331118533743901</v>
      </c>
      <c r="R132" s="27">
        <v>0.37757098051405102</v>
      </c>
    </row>
    <row r="133" spans="1:18">
      <c r="A133" s="11">
        <v>202409</v>
      </c>
      <c r="B133" s="17" t="s">
        <v>349</v>
      </c>
      <c r="C133" s="17" t="s">
        <v>16</v>
      </c>
      <c r="D133" s="17" t="s">
        <v>22</v>
      </c>
      <c r="E133" s="18" t="s">
        <v>350</v>
      </c>
      <c r="F133" s="11">
        <v>0</v>
      </c>
      <c r="G133" s="16">
        <v>0</v>
      </c>
      <c r="H133" s="11">
        <v>2.5</v>
      </c>
      <c r="I133" s="11">
        <v>10</v>
      </c>
      <c r="J133" s="11">
        <v>2.5</v>
      </c>
      <c r="K133" s="11">
        <v>5</v>
      </c>
      <c r="L133" s="26">
        <v>20</v>
      </c>
      <c r="M133" s="24">
        <v>117968.21</v>
      </c>
      <c r="N133" s="24">
        <v>0</v>
      </c>
      <c r="O133" s="27">
        <v>0.10042326923896901</v>
      </c>
      <c r="P133" s="27">
        <v>1.23826040910916E-2</v>
      </c>
      <c r="Q133" s="27">
        <v>2.0084653847793699</v>
      </c>
      <c r="R133" s="27">
        <v>0.24765208182183199</v>
      </c>
    </row>
    <row r="134" spans="1:18">
      <c r="A134" s="11">
        <v>202409</v>
      </c>
      <c r="B134" s="17" t="s">
        <v>351</v>
      </c>
      <c r="C134" s="17" t="s">
        <v>16</v>
      </c>
      <c r="D134" s="17" t="s">
        <v>23</v>
      </c>
      <c r="E134" s="18" t="s">
        <v>352</v>
      </c>
      <c r="F134" s="11">
        <v>45</v>
      </c>
      <c r="G134" s="16">
        <v>10</v>
      </c>
      <c r="H134" s="11">
        <v>7.5</v>
      </c>
      <c r="I134" s="11">
        <v>7</v>
      </c>
      <c r="J134" s="11">
        <v>5</v>
      </c>
      <c r="K134" s="11">
        <v>5</v>
      </c>
      <c r="L134" s="26">
        <v>79.5</v>
      </c>
      <c r="M134" s="24">
        <v>200071.13</v>
      </c>
      <c r="N134" s="24">
        <v>29610.770516573699</v>
      </c>
      <c r="O134" s="27">
        <v>0.16520330627541799</v>
      </c>
      <c r="P134" s="27">
        <v>3.7307618289186398E-2</v>
      </c>
      <c r="Q134" s="27">
        <v>13.1336628488957</v>
      </c>
      <c r="R134" s="27">
        <v>2.9659556539903198</v>
      </c>
    </row>
    <row r="135" spans="1:18">
      <c r="A135" s="11">
        <v>202409</v>
      </c>
      <c r="B135" s="17" t="s">
        <v>353</v>
      </c>
      <c r="C135" s="17" t="s">
        <v>20</v>
      </c>
      <c r="D135" s="17" t="s">
        <v>38</v>
      </c>
      <c r="E135" s="18" t="s">
        <v>354</v>
      </c>
      <c r="F135" s="11">
        <v>0</v>
      </c>
      <c r="G135" s="16">
        <v>5</v>
      </c>
      <c r="H135" s="11">
        <v>10</v>
      </c>
      <c r="I135" s="11">
        <v>10</v>
      </c>
      <c r="J135" s="11">
        <v>2.5</v>
      </c>
      <c r="K135" s="11">
        <v>5</v>
      </c>
      <c r="L135" s="26">
        <v>32.5</v>
      </c>
      <c r="M135" s="24">
        <v>151163.73000000001</v>
      </c>
      <c r="N135" s="24">
        <v>7916.2784283229003</v>
      </c>
      <c r="O135" s="27">
        <v>0.119020428737985</v>
      </c>
      <c r="P135" s="27">
        <v>2.6547857915149201E-2</v>
      </c>
      <c r="Q135" s="27">
        <v>3.8681639339845102</v>
      </c>
      <c r="R135" s="27">
        <v>0.86280538224234804</v>
      </c>
    </row>
    <row r="136" spans="1:18">
      <c r="A136" s="11">
        <v>202409</v>
      </c>
      <c r="B136" s="17" t="s">
        <v>355</v>
      </c>
      <c r="C136" s="17" t="s">
        <v>20</v>
      </c>
      <c r="D136" s="17" t="s">
        <v>27</v>
      </c>
      <c r="E136" s="18" t="s">
        <v>356</v>
      </c>
      <c r="F136" s="11">
        <v>45</v>
      </c>
      <c r="G136" s="16">
        <v>20</v>
      </c>
      <c r="H136" s="11">
        <v>10</v>
      </c>
      <c r="I136" s="11">
        <v>7</v>
      </c>
      <c r="J136" s="11">
        <v>0</v>
      </c>
      <c r="K136" s="11">
        <v>5</v>
      </c>
      <c r="L136" s="26">
        <v>87</v>
      </c>
      <c r="M136" s="24">
        <v>182702.74</v>
      </c>
      <c r="N136" s="24">
        <v>36543.931925974197</v>
      </c>
      <c r="O136" s="27">
        <v>9.1864610906451399E-2</v>
      </c>
      <c r="P136" s="27">
        <v>5.58160276921753E-2</v>
      </c>
      <c r="Q136" s="27">
        <v>7.9922211488612698</v>
      </c>
      <c r="R136" s="27">
        <v>4.8559944092192504</v>
      </c>
    </row>
    <row r="137" spans="1:18">
      <c r="A137" s="11">
        <v>202409</v>
      </c>
      <c r="B137" s="17" t="s">
        <v>357</v>
      </c>
      <c r="C137" s="17" t="s">
        <v>18</v>
      </c>
      <c r="D137" s="17" t="s">
        <v>29</v>
      </c>
      <c r="E137" s="18" t="s">
        <v>358</v>
      </c>
      <c r="F137" s="11">
        <v>0</v>
      </c>
      <c r="G137" s="16">
        <v>0</v>
      </c>
      <c r="H137" s="11">
        <v>7.5</v>
      </c>
      <c r="I137" s="11">
        <v>7</v>
      </c>
      <c r="J137" s="11">
        <v>2.5</v>
      </c>
      <c r="K137" s="11">
        <v>5</v>
      </c>
      <c r="L137" s="26">
        <v>22</v>
      </c>
      <c r="M137" s="24">
        <v>87304.81</v>
      </c>
      <c r="N137" s="24">
        <v>0</v>
      </c>
      <c r="O137" s="27">
        <v>3.6036481085200703E-2</v>
      </c>
      <c r="P137" s="27">
        <v>9.9119798669602098E-3</v>
      </c>
      <c r="Q137" s="27">
        <v>0.79280258387441604</v>
      </c>
      <c r="R137" s="27">
        <v>0.218063557073125</v>
      </c>
    </row>
    <row r="138" spans="1:18">
      <c r="A138" s="11">
        <v>202409</v>
      </c>
      <c r="B138" s="17" t="s">
        <v>359</v>
      </c>
      <c r="C138" s="17" t="s">
        <v>18</v>
      </c>
      <c r="D138" s="17" t="s">
        <v>37</v>
      </c>
      <c r="E138" s="18" t="s">
        <v>360</v>
      </c>
      <c r="F138" s="11">
        <v>0</v>
      </c>
      <c r="G138" s="16">
        <v>0</v>
      </c>
      <c r="H138" s="11">
        <v>10</v>
      </c>
      <c r="I138" s="11">
        <v>7</v>
      </c>
      <c r="J138" s="11">
        <v>2.5</v>
      </c>
      <c r="K138" s="11">
        <v>5</v>
      </c>
      <c r="L138" s="26">
        <v>24.5</v>
      </c>
      <c r="M138" s="24">
        <v>79432.03</v>
      </c>
      <c r="N138" s="24">
        <v>0</v>
      </c>
      <c r="O138" s="27">
        <v>4.7824329859147398E-2</v>
      </c>
      <c r="P138" s="27">
        <v>9.0181592761244093E-3</v>
      </c>
      <c r="Q138" s="27">
        <v>1.17169608154911</v>
      </c>
      <c r="R138" s="27">
        <v>0.22094490226504801</v>
      </c>
    </row>
    <row r="139" spans="1:18">
      <c r="A139" s="11">
        <v>202409</v>
      </c>
      <c r="B139" s="17" t="s">
        <v>361</v>
      </c>
      <c r="C139" s="17" t="s">
        <v>18</v>
      </c>
      <c r="D139" s="17" t="s">
        <v>35</v>
      </c>
      <c r="E139" s="18" t="s">
        <v>362</v>
      </c>
      <c r="F139" s="11">
        <v>0</v>
      </c>
      <c r="G139" s="16">
        <v>0</v>
      </c>
      <c r="H139" s="11">
        <v>5</v>
      </c>
      <c r="I139" s="11">
        <v>7</v>
      </c>
      <c r="J139" s="11">
        <v>2.5</v>
      </c>
      <c r="K139" s="11">
        <v>5</v>
      </c>
      <c r="L139" s="26">
        <v>19.5</v>
      </c>
      <c r="M139" s="24">
        <v>112436.33</v>
      </c>
      <c r="N139" s="24">
        <v>0</v>
      </c>
      <c r="O139" s="27">
        <v>4.80301204356074E-2</v>
      </c>
      <c r="P139" s="27">
        <v>1.27652375542069E-2</v>
      </c>
      <c r="Q139" s="27">
        <v>0.936587348494344</v>
      </c>
      <c r="R139" s="27">
        <v>0.248922132307034</v>
      </c>
    </row>
    <row r="140" spans="1:18">
      <c r="A140" s="11">
        <v>202409</v>
      </c>
      <c r="B140" s="17" t="s">
        <v>363</v>
      </c>
      <c r="C140" s="17" t="s">
        <v>18</v>
      </c>
      <c r="D140" s="17" t="s">
        <v>37</v>
      </c>
      <c r="E140" s="18" t="s">
        <v>364</v>
      </c>
      <c r="F140" s="11">
        <v>0</v>
      </c>
      <c r="G140" s="16">
        <v>0</v>
      </c>
      <c r="H140" s="11">
        <v>0</v>
      </c>
      <c r="I140" s="11">
        <v>6</v>
      </c>
      <c r="J140" s="11">
        <v>5</v>
      </c>
      <c r="K140" s="11">
        <v>5</v>
      </c>
      <c r="L140" s="26">
        <v>16</v>
      </c>
      <c r="M140" s="24">
        <v>84130.2</v>
      </c>
      <c r="N140" s="24">
        <v>0</v>
      </c>
      <c r="O140" s="27">
        <v>5.0652997738016299E-2</v>
      </c>
      <c r="P140" s="27">
        <v>9.5515567653527405E-3</v>
      </c>
      <c r="Q140" s="27">
        <v>0.81044796380826101</v>
      </c>
      <c r="R140" s="27">
        <v>0.15282490824564399</v>
      </c>
    </row>
    <row r="141" spans="1:18">
      <c r="A141" s="11">
        <v>202409</v>
      </c>
      <c r="B141" s="17" t="s">
        <v>365</v>
      </c>
      <c r="C141" s="17" t="s">
        <v>18</v>
      </c>
      <c r="D141" s="17" t="s">
        <v>37</v>
      </c>
      <c r="E141" s="18" t="s">
        <v>366</v>
      </c>
      <c r="F141" s="11">
        <v>37.799999999999997</v>
      </c>
      <c r="G141" s="16">
        <v>10</v>
      </c>
      <c r="H141" s="11">
        <v>10</v>
      </c>
      <c r="I141" s="11">
        <v>3</v>
      </c>
      <c r="J141" s="11">
        <v>2.5</v>
      </c>
      <c r="K141" s="11">
        <v>5</v>
      </c>
      <c r="L141" s="26">
        <v>68.3</v>
      </c>
      <c r="M141" s="24">
        <v>215737.83</v>
      </c>
      <c r="N141" s="24">
        <v>32174.694297248199</v>
      </c>
      <c r="O141" s="27">
        <v>0.42792011032758598</v>
      </c>
      <c r="P141" s="27">
        <v>5.62726548788244E-2</v>
      </c>
      <c r="Q141" s="27">
        <v>29.2269435353742</v>
      </c>
      <c r="R141" s="27">
        <v>3.8434223282237001</v>
      </c>
    </row>
    <row r="142" spans="1:18">
      <c r="A142" s="11">
        <v>202409</v>
      </c>
      <c r="B142" s="17" t="s">
        <v>367</v>
      </c>
      <c r="C142" s="17" t="s">
        <v>18</v>
      </c>
      <c r="D142" s="17" t="s">
        <v>35</v>
      </c>
      <c r="E142" s="18" t="s">
        <v>368</v>
      </c>
      <c r="F142" s="11">
        <v>42.3</v>
      </c>
      <c r="G142" s="16">
        <v>5</v>
      </c>
      <c r="H142" s="11">
        <v>5</v>
      </c>
      <c r="I142" s="11">
        <v>7</v>
      </c>
      <c r="J142" s="11">
        <v>2.5</v>
      </c>
      <c r="K142" s="11">
        <v>5</v>
      </c>
      <c r="L142" s="26">
        <v>66.8</v>
      </c>
      <c r="M142" s="24">
        <v>166085.64000000001</v>
      </c>
      <c r="N142" s="24">
        <v>13762.841005078</v>
      </c>
      <c r="O142" s="27">
        <v>0.125391586938531</v>
      </c>
      <c r="P142" s="27">
        <v>3.2449909573115297E-2</v>
      </c>
      <c r="Q142" s="27">
        <v>8.3761580074938493</v>
      </c>
      <c r="R142" s="27">
        <v>2.1676539594840998</v>
      </c>
    </row>
    <row r="143" spans="1:18">
      <c r="A143" s="11">
        <v>202409</v>
      </c>
      <c r="B143" s="32" t="s">
        <v>75</v>
      </c>
      <c r="C143" s="32" t="s">
        <v>20</v>
      </c>
      <c r="D143" s="32" t="s">
        <v>25</v>
      </c>
      <c r="E143" s="41" t="s">
        <v>76</v>
      </c>
      <c r="F143" s="19">
        <v>37.35</v>
      </c>
      <c r="G143" s="16">
        <v>2.5</v>
      </c>
      <c r="H143" s="19">
        <v>10</v>
      </c>
      <c r="I143" s="19">
        <v>10</v>
      </c>
      <c r="J143" s="19">
        <v>0</v>
      </c>
      <c r="K143" s="19">
        <v>5</v>
      </c>
      <c r="L143" s="36">
        <v>64.849999999999994</v>
      </c>
      <c r="M143" s="24">
        <v>146403.64000000001</v>
      </c>
      <c r="N143" s="24">
        <v>5889.9054620323504</v>
      </c>
      <c r="O143" s="30">
        <v>0.149243244601791</v>
      </c>
      <c r="P143" s="30">
        <v>2.4148672384186401E-2</v>
      </c>
      <c r="Q143" s="30">
        <v>9.6784244124261392</v>
      </c>
      <c r="R143" s="30">
        <v>1.5660414041144901</v>
      </c>
    </row>
    <row r="144" spans="1:18">
      <c r="A144" s="11">
        <v>202409</v>
      </c>
      <c r="B144" s="33" t="s">
        <v>369</v>
      </c>
      <c r="C144" s="33" t="s">
        <v>17</v>
      </c>
      <c r="D144" s="33" t="s">
        <v>30</v>
      </c>
      <c r="E144" s="33" t="s">
        <v>370</v>
      </c>
      <c r="F144" s="1">
        <v>0</v>
      </c>
      <c r="G144" s="16">
        <v>10</v>
      </c>
      <c r="H144" s="1">
        <v>5</v>
      </c>
      <c r="I144" s="1">
        <v>10</v>
      </c>
      <c r="J144" s="1">
        <v>2.5</v>
      </c>
      <c r="K144" s="1">
        <v>5</v>
      </c>
      <c r="L144" s="4">
        <v>32.5</v>
      </c>
      <c r="M144" s="24">
        <v>132246.03</v>
      </c>
      <c r="N144" s="24">
        <v>15074.826075893399</v>
      </c>
      <c r="O144" s="4">
        <v>0.14241610372038799</v>
      </c>
      <c r="P144" s="4">
        <v>2.88519330221387E-2</v>
      </c>
      <c r="Q144" s="4">
        <v>4.6285233709126103</v>
      </c>
      <c r="R144" s="4">
        <v>0.93768782321950805</v>
      </c>
    </row>
    <row r="145" spans="1:18">
      <c r="A145" s="11">
        <v>202409</v>
      </c>
      <c r="B145" s="13" t="s">
        <v>429</v>
      </c>
      <c r="C145" s="13" t="s">
        <v>18</v>
      </c>
      <c r="D145" s="13" t="s">
        <v>26</v>
      </c>
      <c r="E145" s="40" t="s">
        <v>371</v>
      </c>
      <c r="F145" s="16">
        <v>0</v>
      </c>
      <c r="G145" s="16">
        <v>5</v>
      </c>
      <c r="H145" s="16">
        <v>5</v>
      </c>
      <c r="I145" s="16">
        <v>4</v>
      </c>
      <c r="J145" s="16">
        <v>2.5</v>
      </c>
      <c r="K145" s="16">
        <v>5</v>
      </c>
      <c r="L145" s="23">
        <v>21.5</v>
      </c>
      <c r="M145" s="24">
        <v>130630.79</v>
      </c>
      <c r="N145" s="24">
        <v>7052.5304998115198</v>
      </c>
      <c r="O145" s="25">
        <v>7.9031100119991801E-2</v>
      </c>
      <c r="P145" s="25">
        <v>2.1796768498757599E-2</v>
      </c>
      <c r="Q145" s="25">
        <v>1.69916865257982</v>
      </c>
      <c r="R145" s="25">
        <v>0.46863052272328898</v>
      </c>
    </row>
    <row r="146" spans="1:18">
      <c r="A146" s="11">
        <v>202409</v>
      </c>
      <c r="B146" s="17" t="s">
        <v>372</v>
      </c>
      <c r="C146" s="17" t="s">
        <v>17</v>
      </c>
      <c r="D146" s="17" t="s">
        <v>31</v>
      </c>
      <c r="E146" s="18" t="s">
        <v>373</v>
      </c>
      <c r="F146" s="11">
        <v>0</v>
      </c>
      <c r="G146" s="16">
        <v>0</v>
      </c>
      <c r="H146" s="11">
        <v>10</v>
      </c>
      <c r="I146" s="11">
        <v>7</v>
      </c>
      <c r="J146" s="11">
        <v>0</v>
      </c>
      <c r="K146" s="11">
        <v>5</v>
      </c>
      <c r="L146" s="28">
        <v>22</v>
      </c>
      <c r="M146" s="24">
        <v>114517.26</v>
      </c>
      <c r="N146" s="24">
        <v>0</v>
      </c>
      <c r="O146" s="27">
        <v>4.29513290655845E-2</v>
      </c>
      <c r="P146" s="27">
        <v>1.0354615375330001E-2</v>
      </c>
      <c r="Q146" s="27">
        <v>0.944929239442859</v>
      </c>
      <c r="R146" s="27">
        <v>0.22780153825725999</v>
      </c>
    </row>
    <row r="147" spans="1:18">
      <c r="A147" s="11">
        <v>202409</v>
      </c>
      <c r="B147" s="17" t="s">
        <v>374</v>
      </c>
      <c r="C147" s="17" t="s">
        <v>18</v>
      </c>
      <c r="D147" s="17" t="s">
        <v>37</v>
      </c>
      <c r="E147" s="18" t="s">
        <v>375</v>
      </c>
      <c r="F147" s="11">
        <v>0</v>
      </c>
      <c r="G147" s="16">
        <v>2.5</v>
      </c>
      <c r="H147" s="11">
        <v>2.5</v>
      </c>
      <c r="I147" s="11">
        <v>10</v>
      </c>
      <c r="J147" s="11">
        <v>5</v>
      </c>
      <c r="K147" s="11">
        <v>5</v>
      </c>
      <c r="L147" s="26">
        <v>25</v>
      </c>
      <c r="M147" s="24">
        <v>110621.75999999999</v>
      </c>
      <c r="N147" s="24">
        <v>212.78926368111601</v>
      </c>
      <c r="O147" s="27">
        <v>6.8574032965189796E-2</v>
      </c>
      <c r="P147" s="27">
        <v>1.27693981175247E-2</v>
      </c>
      <c r="Q147" s="27">
        <v>1.71435082412974</v>
      </c>
      <c r="R147" s="27">
        <v>0.31923495293811699</v>
      </c>
    </row>
    <row r="148" spans="1:18">
      <c r="A148" s="11">
        <v>202409</v>
      </c>
      <c r="B148" s="17" t="s">
        <v>430</v>
      </c>
      <c r="C148" s="17" t="s">
        <v>20</v>
      </c>
      <c r="D148" s="17" t="s">
        <v>38</v>
      </c>
      <c r="E148" s="18" t="s">
        <v>122</v>
      </c>
      <c r="F148" s="11">
        <v>36</v>
      </c>
      <c r="G148" s="16">
        <v>2.5</v>
      </c>
      <c r="H148" s="11">
        <v>2.5</v>
      </c>
      <c r="I148" s="11">
        <v>7</v>
      </c>
      <c r="J148" s="11">
        <v>2.5</v>
      </c>
      <c r="K148" s="11">
        <v>5</v>
      </c>
      <c r="L148" s="26">
        <v>55.5</v>
      </c>
      <c r="M148" s="24">
        <v>165084</v>
      </c>
      <c r="N148" s="24">
        <v>7531.6024957198097</v>
      </c>
      <c r="O148" s="27">
        <v>0.124468272233881</v>
      </c>
      <c r="P148" s="27">
        <v>2.8012954683463299E-2</v>
      </c>
      <c r="Q148" s="27">
        <v>6.9079891089804102</v>
      </c>
      <c r="R148" s="27">
        <v>1.5547189849322101</v>
      </c>
    </row>
    <row r="149" spans="1:18">
      <c r="A149" s="11">
        <v>202409</v>
      </c>
      <c r="B149" s="17" t="s">
        <v>376</v>
      </c>
      <c r="C149" s="17" t="s">
        <v>20</v>
      </c>
      <c r="D149" s="17" t="s">
        <v>27</v>
      </c>
      <c r="E149" s="18" t="s">
        <v>377</v>
      </c>
      <c r="F149" s="11">
        <v>38.25</v>
      </c>
      <c r="G149" s="16">
        <v>10</v>
      </c>
      <c r="H149" s="11">
        <v>0</v>
      </c>
      <c r="I149" s="11">
        <v>10</v>
      </c>
      <c r="J149" s="11">
        <v>0</v>
      </c>
      <c r="K149" s="11">
        <v>5</v>
      </c>
      <c r="L149" s="26">
        <v>63.25</v>
      </c>
      <c r="M149" s="24">
        <v>147481.38</v>
      </c>
      <c r="N149" s="24">
        <v>15735.463229683901</v>
      </c>
      <c r="O149" s="27">
        <v>5.81817590016502E-2</v>
      </c>
      <c r="P149" s="27">
        <v>3.2948858160047098E-2</v>
      </c>
      <c r="Q149" s="27">
        <v>3.6799962568543698</v>
      </c>
      <c r="R149" s="27">
        <v>2.0840152786229802</v>
      </c>
    </row>
    <row r="150" spans="1:18">
      <c r="A150" s="11">
        <v>202409</v>
      </c>
      <c r="B150" s="17" t="s">
        <v>378</v>
      </c>
      <c r="C150" s="17" t="s">
        <v>17</v>
      </c>
      <c r="D150" s="17" t="s">
        <v>428</v>
      </c>
      <c r="E150" s="18" t="s">
        <v>379</v>
      </c>
      <c r="F150" s="11">
        <v>0</v>
      </c>
      <c r="G150" s="16">
        <v>0</v>
      </c>
      <c r="H150" s="11">
        <v>0</v>
      </c>
      <c r="I150" s="11">
        <v>10</v>
      </c>
      <c r="J150" s="11">
        <v>0</v>
      </c>
      <c r="K150" s="11">
        <v>5</v>
      </c>
      <c r="L150" s="28">
        <v>15</v>
      </c>
      <c r="M150" s="24">
        <v>71186.009999999995</v>
      </c>
      <c r="N150" s="24">
        <v>0</v>
      </c>
      <c r="O150" s="27">
        <v>6.6086315929579406E-2</v>
      </c>
      <c r="P150" s="27">
        <v>6.4366170973213397E-3</v>
      </c>
      <c r="Q150" s="27">
        <v>0.99129473894369102</v>
      </c>
      <c r="R150" s="27">
        <v>9.6549256459820196E-2</v>
      </c>
    </row>
    <row r="151" spans="1:18">
      <c r="A151" s="11">
        <v>202409</v>
      </c>
      <c r="B151" s="17" t="s">
        <v>380</v>
      </c>
      <c r="C151" s="17" t="s">
        <v>17</v>
      </c>
      <c r="D151" s="17" t="s">
        <v>31</v>
      </c>
      <c r="E151" s="18" t="s">
        <v>381</v>
      </c>
      <c r="F151" s="11">
        <v>37.35</v>
      </c>
      <c r="G151" s="16">
        <v>2.5</v>
      </c>
      <c r="H151" s="11">
        <v>10</v>
      </c>
      <c r="I151" s="11">
        <v>3</v>
      </c>
      <c r="J151" s="11">
        <v>0</v>
      </c>
      <c r="K151" s="11">
        <v>5</v>
      </c>
      <c r="L151" s="28">
        <v>57.85</v>
      </c>
      <c r="M151" s="24">
        <v>131742.21</v>
      </c>
      <c r="N151" s="24">
        <v>5743.4124313061002</v>
      </c>
      <c r="O151" s="27">
        <v>7.3207788139483795E-2</v>
      </c>
      <c r="P151" s="27">
        <v>1.8348705744597699E-2</v>
      </c>
      <c r="Q151" s="27">
        <v>4.2350705438691296</v>
      </c>
      <c r="R151" s="27">
        <v>1.0614726273249699</v>
      </c>
    </row>
    <row r="152" spans="1:18">
      <c r="A152" s="11">
        <v>202409</v>
      </c>
      <c r="B152" s="17" t="s">
        <v>382</v>
      </c>
      <c r="C152" s="17" t="s">
        <v>17</v>
      </c>
      <c r="D152" s="17" t="s">
        <v>36</v>
      </c>
      <c r="E152" s="18" t="s">
        <v>383</v>
      </c>
      <c r="F152" s="11">
        <v>45</v>
      </c>
      <c r="G152" s="16">
        <v>5</v>
      </c>
      <c r="H152" s="11">
        <v>0</v>
      </c>
      <c r="I152" s="11">
        <v>7</v>
      </c>
      <c r="J152" s="11">
        <v>2.5</v>
      </c>
      <c r="K152" s="11">
        <v>5</v>
      </c>
      <c r="L152" s="28">
        <v>64.5</v>
      </c>
      <c r="M152" s="24">
        <v>134029.44</v>
      </c>
      <c r="N152" s="24">
        <v>11170.725736924</v>
      </c>
      <c r="O152" s="27">
        <v>0.19030368607748499</v>
      </c>
      <c r="P152" s="27">
        <v>2.46378812473079E-2</v>
      </c>
      <c r="Q152" s="27">
        <v>12.2745877519978</v>
      </c>
      <c r="R152" s="27">
        <v>1.58914334045136</v>
      </c>
    </row>
    <row r="153" spans="1:18">
      <c r="A153" s="11">
        <v>202409</v>
      </c>
      <c r="B153" s="17" t="s">
        <v>384</v>
      </c>
      <c r="C153" s="17" t="s">
        <v>16</v>
      </c>
      <c r="D153" s="17" t="s">
        <v>28</v>
      </c>
      <c r="E153" s="18" t="s">
        <v>385</v>
      </c>
      <c r="F153" s="11">
        <v>0</v>
      </c>
      <c r="G153" s="16">
        <v>5</v>
      </c>
      <c r="H153" s="11">
        <v>10</v>
      </c>
      <c r="I153" s="11">
        <v>10</v>
      </c>
      <c r="J153" s="11">
        <v>2.5</v>
      </c>
      <c r="K153" s="11">
        <v>5</v>
      </c>
      <c r="L153" s="26">
        <v>32.5</v>
      </c>
      <c r="M153" s="24">
        <v>118350.51</v>
      </c>
      <c r="N153" s="24">
        <v>10086.6933399267</v>
      </c>
      <c r="O153" s="27">
        <v>0.35704286653499201</v>
      </c>
      <c r="P153" s="27">
        <v>1.7977604081524799E-2</v>
      </c>
      <c r="Q153" s="27">
        <v>11.6038931623872</v>
      </c>
      <c r="R153" s="27">
        <v>0.58427213264955602</v>
      </c>
    </row>
    <row r="154" spans="1:18">
      <c r="A154" s="11">
        <v>202409</v>
      </c>
      <c r="B154" s="17" t="s">
        <v>386</v>
      </c>
      <c r="C154" s="17" t="s">
        <v>20</v>
      </c>
      <c r="D154" s="17" t="s">
        <v>27</v>
      </c>
      <c r="E154" s="18" t="s">
        <v>387</v>
      </c>
      <c r="F154" s="11">
        <v>45</v>
      </c>
      <c r="G154" s="16">
        <v>10</v>
      </c>
      <c r="H154" s="11">
        <v>10</v>
      </c>
      <c r="I154" s="11">
        <v>10</v>
      </c>
      <c r="J154" s="11">
        <v>2.5</v>
      </c>
      <c r="K154" s="11">
        <v>5</v>
      </c>
      <c r="L154" s="26">
        <v>82.5</v>
      </c>
      <c r="M154" s="24">
        <v>217155.87</v>
      </c>
      <c r="N154" s="24">
        <v>32302.936952181</v>
      </c>
      <c r="O154" s="27">
        <v>9.6268458848910901E-2</v>
      </c>
      <c r="P154" s="27">
        <v>5.65491312302965E-2</v>
      </c>
      <c r="Q154" s="27">
        <v>7.9421478550351496</v>
      </c>
      <c r="R154" s="27">
        <v>4.6653033264994601</v>
      </c>
    </row>
    <row r="155" spans="1:18">
      <c r="A155" s="11">
        <v>202409</v>
      </c>
      <c r="B155" s="17" t="s">
        <v>388</v>
      </c>
      <c r="C155" s="17" t="s">
        <v>18</v>
      </c>
      <c r="D155" s="17" t="s">
        <v>29</v>
      </c>
      <c r="E155" s="18" t="s">
        <v>389</v>
      </c>
      <c r="F155" s="11">
        <v>39.15</v>
      </c>
      <c r="G155" s="16">
        <v>2.5</v>
      </c>
      <c r="H155" s="11">
        <v>5</v>
      </c>
      <c r="I155" s="11">
        <v>7</v>
      </c>
      <c r="J155" s="11">
        <v>2.5</v>
      </c>
      <c r="K155" s="11">
        <v>5</v>
      </c>
      <c r="L155" s="26">
        <v>61.15</v>
      </c>
      <c r="M155" s="24">
        <v>165320.85</v>
      </c>
      <c r="N155" s="24">
        <v>2638.0863636796998</v>
      </c>
      <c r="O155" s="27">
        <v>7.5555597607678895E-2</v>
      </c>
      <c r="P155" s="27">
        <v>2.1375043214484701E-2</v>
      </c>
      <c r="Q155" s="27">
        <v>4.6202247937095704</v>
      </c>
      <c r="R155" s="27">
        <v>1.30708389256574</v>
      </c>
    </row>
    <row r="156" spans="1:18">
      <c r="A156" s="11">
        <v>202409</v>
      </c>
      <c r="B156" s="18" t="s">
        <v>431</v>
      </c>
      <c r="C156" s="18" t="s">
        <v>16</v>
      </c>
      <c r="D156" s="18" t="s">
        <v>22</v>
      </c>
      <c r="E156" s="18" t="s">
        <v>432</v>
      </c>
      <c r="F156" s="11">
        <v>45</v>
      </c>
      <c r="G156" s="16">
        <v>10</v>
      </c>
      <c r="H156" s="11">
        <v>10</v>
      </c>
      <c r="I156" s="11">
        <v>7</v>
      </c>
      <c r="J156" s="11">
        <v>0</v>
      </c>
      <c r="K156" s="11">
        <v>5</v>
      </c>
      <c r="L156" s="11">
        <v>77</v>
      </c>
      <c r="M156" s="24">
        <v>158197.88</v>
      </c>
      <c r="N156" s="24">
        <v>21288.435986366199</v>
      </c>
      <c r="O156" s="37">
        <v>0.258743168258106</v>
      </c>
      <c r="P156" s="30">
        <v>2.8329150854907101E-2</v>
      </c>
      <c r="Q156" s="30">
        <v>19.923223955874199</v>
      </c>
      <c r="R156" s="30">
        <v>2.1813446158278502</v>
      </c>
    </row>
    <row r="157" spans="1:18">
      <c r="A157" s="11">
        <v>202409</v>
      </c>
      <c r="B157" s="18" t="s">
        <v>433</v>
      </c>
      <c r="C157" s="18" t="s">
        <v>17</v>
      </c>
      <c r="D157" s="18" t="s">
        <v>30</v>
      </c>
      <c r="E157" s="18" t="s">
        <v>404</v>
      </c>
      <c r="F157" s="11">
        <v>45</v>
      </c>
      <c r="G157" s="16">
        <v>15</v>
      </c>
      <c r="H157" s="11">
        <v>2.5</v>
      </c>
      <c r="I157" s="11">
        <v>10</v>
      </c>
      <c r="J157" s="11">
        <v>0</v>
      </c>
      <c r="K157" s="11">
        <v>5</v>
      </c>
      <c r="L157" s="27">
        <v>77.5</v>
      </c>
      <c r="M157" s="24">
        <v>280109.14</v>
      </c>
      <c r="N157" s="24">
        <v>44741.186818939903</v>
      </c>
      <c r="O157" s="4">
        <v>0.34691650960826298</v>
      </c>
      <c r="P157" s="4">
        <v>7.5468622889602793E-2</v>
      </c>
      <c r="Q157" s="4">
        <v>26.8860294946404</v>
      </c>
      <c r="R157" s="4">
        <v>5.8488182739442198</v>
      </c>
    </row>
    <row r="158" spans="1:18">
      <c r="A158" s="11">
        <v>202409</v>
      </c>
      <c r="B158" s="18" t="s">
        <v>434</v>
      </c>
      <c r="C158" s="18" t="s">
        <v>18</v>
      </c>
      <c r="D158" s="18" t="s">
        <v>26</v>
      </c>
      <c r="E158" s="18" t="s">
        <v>402</v>
      </c>
      <c r="F158" s="11">
        <v>0</v>
      </c>
      <c r="G158" s="16">
        <v>0</v>
      </c>
      <c r="H158" s="11">
        <v>2.5</v>
      </c>
      <c r="I158" s="11">
        <v>10</v>
      </c>
      <c r="J158" s="11">
        <v>2.5</v>
      </c>
      <c r="K158" s="11">
        <v>5</v>
      </c>
      <c r="L158" s="11">
        <v>20</v>
      </c>
      <c r="M158" s="24">
        <v>101917.42</v>
      </c>
      <c r="N158" s="24">
        <v>0</v>
      </c>
      <c r="O158" s="38">
        <v>4.27602179677933E-2</v>
      </c>
      <c r="P158" s="25">
        <v>1.1570993798995999E-2</v>
      </c>
      <c r="Q158" s="25">
        <v>0.85520435935586603</v>
      </c>
      <c r="R158" s="25">
        <v>0.231419875979921</v>
      </c>
    </row>
    <row r="159" spans="1:18">
      <c r="A159" s="11">
        <v>202409</v>
      </c>
      <c r="B159" s="18" t="s">
        <v>435</v>
      </c>
      <c r="C159" s="17" t="s">
        <v>18</v>
      </c>
      <c r="D159" s="17" t="s">
        <v>26</v>
      </c>
      <c r="E159" s="18" t="s">
        <v>403</v>
      </c>
      <c r="F159" s="11">
        <v>0</v>
      </c>
      <c r="G159" s="16">
        <v>0</v>
      </c>
      <c r="H159" s="11">
        <v>0</v>
      </c>
      <c r="I159" s="11">
        <v>10</v>
      </c>
      <c r="J159" s="11">
        <v>2.5</v>
      </c>
      <c r="K159" s="11">
        <v>5</v>
      </c>
      <c r="L159" s="26">
        <v>17.5</v>
      </c>
      <c r="M159" s="24">
        <v>95508.24</v>
      </c>
      <c r="N159" s="24">
        <v>0</v>
      </c>
      <c r="O159" s="27">
        <v>4.0071198428299301E-2</v>
      </c>
      <c r="P159" s="27">
        <v>1.0843340155127799E-2</v>
      </c>
      <c r="Q159" s="27">
        <v>0.70124597249523701</v>
      </c>
      <c r="R159" s="27">
        <v>0.18975845271473701</v>
      </c>
    </row>
    <row r="160" spans="1:18">
      <c r="A160" s="11">
        <v>202409</v>
      </c>
      <c r="B160" s="17" t="s">
        <v>390</v>
      </c>
      <c r="C160" s="17" t="s">
        <v>16</v>
      </c>
      <c r="D160" s="17" t="s">
        <v>34</v>
      </c>
      <c r="E160" s="18" t="s">
        <v>391</v>
      </c>
      <c r="F160" s="11">
        <v>36.450000000000003</v>
      </c>
      <c r="G160" s="16">
        <v>5</v>
      </c>
      <c r="H160" s="11">
        <v>7.5</v>
      </c>
      <c r="I160" s="11">
        <v>10</v>
      </c>
      <c r="J160" s="11">
        <v>2.5</v>
      </c>
      <c r="K160" s="11">
        <v>5</v>
      </c>
      <c r="L160" s="26">
        <v>66.45</v>
      </c>
      <c r="M160" s="24">
        <v>134076.76</v>
      </c>
      <c r="N160" s="24">
        <v>7348.0293362334096</v>
      </c>
      <c r="O160" s="27">
        <v>6.6385545949391694E-2</v>
      </c>
      <c r="P160" s="27">
        <v>1.8120101908229099E-2</v>
      </c>
      <c r="Q160" s="27">
        <v>4.4113195283370796</v>
      </c>
      <c r="R160" s="27">
        <v>1.20408077180182</v>
      </c>
    </row>
    <row r="161" spans="1:18">
      <c r="A161" s="11">
        <v>202409</v>
      </c>
      <c r="B161" s="17" t="s">
        <v>392</v>
      </c>
      <c r="C161" s="17" t="s">
        <v>18</v>
      </c>
      <c r="D161" s="17" t="s">
        <v>29</v>
      </c>
      <c r="E161" s="18" t="s">
        <v>393</v>
      </c>
      <c r="F161" s="11">
        <v>0</v>
      </c>
      <c r="G161" s="16">
        <v>0</v>
      </c>
      <c r="H161" s="11">
        <v>10</v>
      </c>
      <c r="I161" s="11">
        <v>10</v>
      </c>
      <c r="J161" s="11">
        <v>0</v>
      </c>
      <c r="K161" s="11">
        <v>5</v>
      </c>
      <c r="L161" s="26">
        <v>25</v>
      </c>
      <c r="M161" s="24">
        <v>85393.16</v>
      </c>
      <c r="N161" s="24">
        <v>0</v>
      </c>
      <c r="O161" s="27">
        <v>3.5247416438401499E-2</v>
      </c>
      <c r="P161" s="27">
        <v>9.6949444445971703E-3</v>
      </c>
      <c r="Q161" s="27">
        <v>0.881185410960038</v>
      </c>
      <c r="R161" s="27">
        <v>0.242373611114929</v>
      </c>
    </row>
    <row r="162" spans="1:18">
      <c r="A162" s="11">
        <v>202409</v>
      </c>
      <c r="B162" s="17" t="s">
        <v>394</v>
      </c>
      <c r="C162" s="17" t="s">
        <v>18</v>
      </c>
      <c r="D162" s="17" t="s">
        <v>29</v>
      </c>
      <c r="E162" s="18" t="s">
        <v>395</v>
      </c>
      <c r="F162" s="11">
        <v>0</v>
      </c>
      <c r="G162" s="16">
        <v>0</v>
      </c>
      <c r="H162" s="11">
        <v>5</v>
      </c>
      <c r="I162" s="11">
        <v>4</v>
      </c>
      <c r="J162" s="11">
        <v>0</v>
      </c>
      <c r="K162" s="11">
        <v>5</v>
      </c>
      <c r="L162" s="26">
        <v>14</v>
      </c>
      <c r="M162" s="24">
        <v>84249.99</v>
      </c>
      <c r="N162" s="24">
        <v>0</v>
      </c>
      <c r="O162" s="27">
        <v>3.4775554417486899E-2</v>
      </c>
      <c r="P162" s="27">
        <v>9.5651568873650703E-3</v>
      </c>
      <c r="Q162" s="27">
        <v>0.48685776184481599</v>
      </c>
      <c r="R162" s="27">
        <v>0.133912196423111</v>
      </c>
    </row>
    <row r="163" spans="1:18">
      <c r="A163" s="11">
        <v>202409</v>
      </c>
      <c r="B163" s="17" t="s">
        <v>436</v>
      </c>
      <c r="C163" s="17" t="s">
        <v>17</v>
      </c>
      <c r="D163" s="17" t="s">
        <v>31</v>
      </c>
      <c r="E163" s="18" t="s">
        <v>174</v>
      </c>
      <c r="F163" s="11">
        <v>45</v>
      </c>
      <c r="G163" s="16">
        <v>10</v>
      </c>
      <c r="H163" s="11">
        <v>7.5</v>
      </c>
      <c r="I163" s="11">
        <v>7</v>
      </c>
      <c r="J163" s="11">
        <v>0</v>
      </c>
      <c r="K163" s="11">
        <v>5</v>
      </c>
      <c r="L163" s="28">
        <v>74.5</v>
      </c>
      <c r="M163" s="24">
        <v>226200.32000000001</v>
      </c>
      <c r="N163" s="24">
        <v>25668.925005924801</v>
      </c>
      <c r="O163" s="27">
        <v>0.19119064912954101</v>
      </c>
      <c r="P163" s="27">
        <v>4.9220008560176498E-2</v>
      </c>
      <c r="Q163" s="27">
        <v>14.2437033601508</v>
      </c>
      <c r="R163" s="27">
        <v>3.6668906377331498</v>
      </c>
    </row>
    <row r="164" spans="1:18">
      <c r="A164" s="11">
        <v>202409</v>
      </c>
      <c r="B164" s="17" t="s">
        <v>437</v>
      </c>
      <c r="C164" s="17" t="s">
        <v>16</v>
      </c>
      <c r="D164" s="17" t="s">
        <v>34</v>
      </c>
      <c r="E164" s="18" t="s">
        <v>399</v>
      </c>
      <c r="F164" s="11">
        <v>38.700000000000003</v>
      </c>
      <c r="G164" s="16">
        <v>5</v>
      </c>
      <c r="H164" s="11">
        <v>5</v>
      </c>
      <c r="I164" s="11">
        <v>7</v>
      </c>
      <c r="J164" s="11">
        <v>2.5</v>
      </c>
      <c r="K164" s="11">
        <v>5</v>
      </c>
      <c r="L164" s="26">
        <v>63.2</v>
      </c>
      <c r="M164" s="24">
        <v>126013.71</v>
      </c>
      <c r="N164" s="24">
        <v>12399.700578615601</v>
      </c>
      <c r="O164" s="27">
        <v>7.0398929445590994E-2</v>
      </c>
      <c r="P164" s="27">
        <v>2.0055779286609801E-2</v>
      </c>
      <c r="Q164" s="27">
        <v>4.44921234096135</v>
      </c>
      <c r="R164" s="27">
        <v>1.26752525091374</v>
      </c>
    </row>
    <row r="165" spans="1:18">
      <c r="A165" s="11">
        <v>202409</v>
      </c>
      <c r="B165" s="17" t="s">
        <v>438</v>
      </c>
      <c r="C165" s="17" t="s">
        <v>16</v>
      </c>
      <c r="D165" s="17" t="s">
        <v>23</v>
      </c>
      <c r="E165" s="18" t="s">
        <v>401</v>
      </c>
      <c r="F165" s="11">
        <v>0</v>
      </c>
      <c r="G165" s="16">
        <v>0</v>
      </c>
      <c r="H165" s="11">
        <v>7.5</v>
      </c>
      <c r="I165" s="11">
        <v>10</v>
      </c>
      <c r="J165" s="11">
        <v>5</v>
      </c>
      <c r="K165" s="11">
        <v>5</v>
      </c>
      <c r="L165" s="26">
        <v>27.5</v>
      </c>
      <c r="M165" s="24">
        <v>113860.94</v>
      </c>
      <c r="N165" s="24">
        <v>0</v>
      </c>
      <c r="O165" s="27">
        <v>4.2525440316374501E-2</v>
      </c>
      <c r="P165" s="27">
        <v>1.1951482026043601E-2</v>
      </c>
      <c r="Q165" s="27">
        <v>1.1694496087002999</v>
      </c>
      <c r="R165" s="27">
        <v>0.32866575571619799</v>
      </c>
    </row>
    <row r="166" spans="1:18">
      <c r="A166" s="11">
        <v>202409</v>
      </c>
      <c r="B166" s="17" t="s">
        <v>396</v>
      </c>
      <c r="C166" s="17" t="s">
        <v>18</v>
      </c>
      <c r="D166" s="17" t="s">
        <v>35</v>
      </c>
      <c r="E166" s="18" t="s">
        <v>397</v>
      </c>
      <c r="F166" s="11">
        <v>36</v>
      </c>
      <c r="G166" s="16">
        <v>2.5</v>
      </c>
      <c r="H166" s="11">
        <v>2.5</v>
      </c>
      <c r="I166" s="11">
        <v>3</v>
      </c>
      <c r="J166" s="11">
        <v>0</v>
      </c>
      <c r="K166" s="11">
        <v>5</v>
      </c>
      <c r="L166" s="26">
        <v>49</v>
      </c>
      <c r="M166" s="24">
        <v>102112.96000000001</v>
      </c>
      <c r="N166" s="24">
        <v>3193.6622419132</v>
      </c>
      <c r="O166" s="27">
        <v>5.6253877469353897E-2</v>
      </c>
      <c r="P166" s="27">
        <v>1.4747607910430499E-2</v>
      </c>
      <c r="Q166" s="27">
        <v>2.7564399959983401</v>
      </c>
      <c r="R166" s="27">
        <v>0.72263278761109595</v>
      </c>
    </row>
    <row r="167" spans="1:18">
      <c r="A167" s="11">
        <v>202409</v>
      </c>
      <c r="B167" s="17" t="s">
        <v>398</v>
      </c>
      <c r="C167" s="17" t="s">
        <v>17</v>
      </c>
      <c r="D167" s="17" t="s">
        <v>36</v>
      </c>
      <c r="E167" s="18" t="s">
        <v>405</v>
      </c>
      <c r="F167" s="11">
        <v>37.799999999999997</v>
      </c>
      <c r="G167" s="16">
        <v>5</v>
      </c>
      <c r="H167" s="11">
        <v>0</v>
      </c>
      <c r="I167" s="11">
        <v>10</v>
      </c>
      <c r="J167" s="11">
        <v>2.5</v>
      </c>
      <c r="K167" s="11">
        <v>5</v>
      </c>
      <c r="L167" s="28">
        <v>60.3</v>
      </c>
      <c r="M167" s="24">
        <v>133121.96</v>
      </c>
      <c r="N167" s="24">
        <v>9901.5046168840108</v>
      </c>
      <c r="O167" s="27">
        <v>0.17615135066878401</v>
      </c>
      <c r="P167" s="27">
        <v>2.31334169577628E-2</v>
      </c>
      <c r="Q167" s="27">
        <v>10.6219264453277</v>
      </c>
      <c r="R167" s="27">
        <v>1.3949450425531</v>
      </c>
    </row>
    <row r="168" spans="1:18">
      <c r="A168" s="11">
        <v>202409</v>
      </c>
      <c r="B168" s="17" t="s">
        <v>400</v>
      </c>
      <c r="C168" s="17" t="s">
        <v>20</v>
      </c>
      <c r="D168" s="17" t="s">
        <v>27</v>
      </c>
      <c r="E168" s="18" t="s">
        <v>406</v>
      </c>
      <c r="F168" s="11">
        <v>45</v>
      </c>
      <c r="G168" s="16">
        <v>10</v>
      </c>
      <c r="H168" s="11">
        <v>2.5</v>
      </c>
      <c r="I168" s="11">
        <v>10</v>
      </c>
      <c r="J168" s="11">
        <v>2.5</v>
      </c>
      <c r="K168" s="11">
        <v>5</v>
      </c>
      <c r="L168" s="26">
        <v>75</v>
      </c>
      <c r="M168" s="24">
        <v>114962.61</v>
      </c>
      <c r="N168" s="24">
        <v>15103.0647745477</v>
      </c>
      <c r="O168" s="27">
        <v>4.8645702179179601E-2</v>
      </c>
      <c r="P168" s="27">
        <v>2.8179528368896201E-2</v>
      </c>
      <c r="Q168" s="27">
        <v>3.6484276634384698</v>
      </c>
      <c r="R168" s="27">
        <v>2.11346462766722</v>
      </c>
    </row>
    <row r="169" spans="1:18">
      <c r="A169" s="11">
        <v>202409</v>
      </c>
      <c r="B169" s="17" t="s">
        <v>407</v>
      </c>
      <c r="C169" s="17" t="s">
        <v>20</v>
      </c>
      <c r="D169" s="17" t="s">
        <v>27</v>
      </c>
      <c r="E169" s="18" t="s">
        <v>408</v>
      </c>
      <c r="F169" s="11">
        <v>41.4</v>
      </c>
      <c r="G169" s="16">
        <v>15</v>
      </c>
      <c r="H169" s="11">
        <v>0</v>
      </c>
      <c r="I169" s="11">
        <v>10</v>
      </c>
      <c r="J169" s="11">
        <v>2.5</v>
      </c>
      <c r="K169" s="11">
        <v>5</v>
      </c>
      <c r="L169" s="26">
        <v>73.900000000000006</v>
      </c>
      <c r="M169" s="24">
        <v>204331.96</v>
      </c>
      <c r="N169" s="24">
        <v>32905.930092542403</v>
      </c>
      <c r="O169" s="27">
        <v>9.3497104610756401E-2</v>
      </c>
      <c r="P169" s="27">
        <v>5.5418116749367898E-2</v>
      </c>
      <c r="Q169" s="27">
        <v>6.9094360307349003</v>
      </c>
      <c r="R169" s="27">
        <v>4.0953988277782898</v>
      </c>
    </row>
    <row r="170" spans="1:18">
      <c r="A170" s="11">
        <v>202409</v>
      </c>
      <c r="B170" s="17" t="s">
        <v>409</v>
      </c>
      <c r="C170" s="17" t="s">
        <v>20</v>
      </c>
      <c r="D170" s="17" t="s">
        <v>38</v>
      </c>
      <c r="E170" s="18" t="s">
        <v>136</v>
      </c>
      <c r="F170" s="11">
        <v>42.75</v>
      </c>
      <c r="G170" s="16">
        <v>5</v>
      </c>
      <c r="H170" s="11">
        <v>10</v>
      </c>
      <c r="I170" s="11">
        <v>10</v>
      </c>
      <c r="J170" s="11">
        <v>2.5</v>
      </c>
      <c r="K170" s="11">
        <v>5</v>
      </c>
      <c r="L170" s="26">
        <v>75.25</v>
      </c>
      <c r="M170" s="24">
        <v>148248.85999999999</v>
      </c>
      <c r="N170" s="24">
        <v>12268.207558685101</v>
      </c>
      <c r="O170" s="27">
        <v>0.13902219137067201</v>
      </c>
      <c r="P170" s="27">
        <v>2.99983504809479E-2</v>
      </c>
      <c r="Q170" s="27">
        <v>10.461419900643101</v>
      </c>
      <c r="R170" s="27">
        <v>2.2573758736913301</v>
      </c>
    </row>
    <row r="171" spans="1:18">
      <c r="A171" s="11">
        <v>202409</v>
      </c>
      <c r="B171" s="17" t="s">
        <v>410</v>
      </c>
      <c r="C171" s="17" t="s">
        <v>20</v>
      </c>
      <c r="D171" s="17" t="s">
        <v>27</v>
      </c>
      <c r="E171" s="18" t="s">
        <v>411</v>
      </c>
      <c r="F171" s="11">
        <v>43.65</v>
      </c>
      <c r="G171" s="16">
        <v>10</v>
      </c>
      <c r="H171" s="11">
        <v>10</v>
      </c>
      <c r="I171" s="11">
        <v>10</v>
      </c>
      <c r="J171" s="11">
        <v>2.5</v>
      </c>
      <c r="K171" s="11">
        <v>5</v>
      </c>
      <c r="L171" s="26">
        <v>81.150000000000006</v>
      </c>
      <c r="M171" s="24">
        <v>189461.37</v>
      </c>
      <c r="N171" s="24">
        <v>25850.840651743201</v>
      </c>
      <c r="O171" s="27">
        <v>8.1284199384779293E-2</v>
      </c>
      <c r="P171" s="27">
        <v>4.7285576115415E-2</v>
      </c>
      <c r="Q171" s="27">
        <v>6.5962127800748398</v>
      </c>
      <c r="R171" s="27">
        <v>3.8372245017659301</v>
      </c>
    </row>
    <row r="172" spans="1:18">
      <c r="A172" s="11">
        <v>202409</v>
      </c>
      <c r="B172" s="18" t="s">
        <v>412</v>
      </c>
      <c r="C172" s="18" t="s">
        <v>17</v>
      </c>
      <c r="D172" s="18" t="s">
        <v>36</v>
      </c>
      <c r="E172" s="18" t="s">
        <v>413</v>
      </c>
      <c r="F172" s="11">
        <v>40.049999999999997</v>
      </c>
      <c r="G172" s="11">
        <v>2.5</v>
      </c>
      <c r="H172" s="11">
        <v>0</v>
      </c>
      <c r="I172" s="11">
        <v>10</v>
      </c>
      <c r="J172" s="11">
        <v>2.5</v>
      </c>
      <c r="K172" s="11">
        <v>5</v>
      </c>
      <c r="L172" s="28">
        <v>60.05</v>
      </c>
      <c r="M172" s="24">
        <v>122575.79</v>
      </c>
      <c r="N172" s="24">
        <v>554.57017028502401</v>
      </c>
      <c r="O172" s="30">
        <v>6.9914099401639104E-2</v>
      </c>
      <c r="P172" s="30">
        <v>1.17047693956007E-2</v>
      </c>
      <c r="Q172" s="30">
        <v>4.1983416690684301</v>
      </c>
      <c r="R172" s="30">
        <v>0.702871402205822</v>
      </c>
    </row>
  </sheetData>
  <autoFilter ref="A1:R172" xr:uid="{00000000-0009-0000-0000-00000D000000}"/>
  <phoneticPr fontId="18" type="noConversion"/>
  <conditionalFormatting sqref="E1">
    <cfRule type="duplicateValues" dxfId="131" priority="54"/>
    <cfRule type="duplicateValues" dxfId="130" priority="55"/>
    <cfRule type="duplicateValues" dxfId="129" priority="56"/>
  </conditionalFormatting>
  <conditionalFormatting sqref="E2:E17 E19:E150">
    <cfRule type="duplicateValues" dxfId="128" priority="51"/>
  </conditionalFormatting>
  <conditionalFormatting sqref="E2:E160">
    <cfRule type="duplicateValues" dxfId="127" priority="38"/>
    <cfRule type="duplicateValues" dxfId="126" priority="39"/>
  </conditionalFormatting>
  <conditionalFormatting sqref="E18">
    <cfRule type="duplicateValues" dxfId="125" priority="40"/>
  </conditionalFormatting>
  <conditionalFormatting sqref="E151">
    <cfRule type="duplicateValues" dxfId="124" priority="50"/>
  </conditionalFormatting>
  <conditionalFormatting sqref="E152">
    <cfRule type="duplicateValues" dxfId="123" priority="49"/>
  </conditionalFormatting>
  <conditionalFormatting sqref="E153">
    <cfRule type="duplicateValues" dxfId="122" priority="48"/>
  </conditionalFormatting>
  <conditionalFormatting sqref="E154">
    <cfRule type="duplicateValues" dxfId="121" priority="47"/>
  </conditionalFormatting>
  <conditionalFormatting sqref="E155">
    <cfRule type="duplicateValues" dxfId="120" priority="46"/>
  </conditionalFormatting>
  <conditionalFormatting sqref="E156">
    <cfRule type="duplicateValues" dxfId="119" priority="45"/>
  </conditionalFormatting>
  <conditionalFormatting sqref="E157">
    <cfRule type="duplicateValues" dxfId="118" priority="44"/>
  </conditionalFormatting>
  <conditionalFormatting sqref="E158">
    <cfRule type="duplicateValues" dxfId="117" priority="43"/>
  </conditionalFormatting>
  <conditionalFormatting sqref="E159">
    <cfRule type="duplicateValues" dxfId="116" priority="42"/>
  </conditionalFormatting>
  <conditionalFormatting sqref="E160">
    <cfRule type="duplicateValues" dxfId="115" priority="41"/>
  </conditionalFormatting>
  <conditionalFormatting sqref="E161">
    <cfRule type="duplicateValues" dxfId="114" priority="35"/>
    <cfRule type="duplicateValues" dxfId="113" priority="36"/>
    <cfRule type="duplicateValues" dxfId="112" priority="37"/>
  </conditionalFormatting>
  <conditionalFormatting sqref="E162">
    <cfRule type="duplicateValues" dxfId="111" priority="24"/>
    <cfRule type="duplicateValues" dxfId="110" priority="29"/>
    <cfRule type="duplicateValues" dxfId="109" priority="34"/>
  </conditionalFormatting>
  <conditionalFormatting sqref="E163">
    <cfRule type="duplicateValues" dxfId="108" priority="23"/>
    <cfRule type="duplicateValues" dxfId="107" priority="28"/>
    <cfRule type="duplicateValues" dxfId="106" priority="33"/>
  </conditionalFormatting>
  <conditionalFormatting sqref="E164">
    <cfRule type="duplicateValues" dxfId="105" priority="22"/>
    <cfRule type="duplicateValues" dxfId="104" priority="27"/>
    <cfRule type="duplicateValues" dxfId="103" priority="32"/>
  </conditionalFormatting>
  <conditionalFormatting sqref="E165">
    <cfRule type="duplicateValues" dxfId="102" priority="21"/>
    <cfRule type="duplicateValues" dxfId="101" priority="26"/>
    <cfRule type="duplicateValues" dxfId="100" priority="31"/>
  </conditionalFormatting>
  <conditionalFormatting sqref="E166">
    <cfRule type="duplicateValues" dxfId="99" priority="20"/>
    <cfRule type="duplicateValues" dxfId="98" priority="25"/>
    <cfRule type="duplicateValues" dxfId="97" priority="30"/>
  </conditionalFormatting>
  <conditionalFormatting sqref="E167">
    <cfRule type="duplicateValues" dxfId="96" priority="15"/>
    <cfRule type="duplicateValues" dxfId="95" priority="17"/>
    <cfRule type="duplicateValues" dxfId="94" priority="19"/>
  </conditionalFormatting>
  <conditionalFormatting sqref="E168">
    <cfRule type="duplicateValues" dxfId="93" priority="14"/>
    <cfRule type="duplicateValues" dxfId="92" priority="16"/>
    <cfRule type="duplicateValues" dxfId="91" priority="18"/>
  </conditionalFormatting>
  <conditionalFormatting sqref="E169">
    <cfRule type="duplicateValues" dxfId="90" priority="11"/>
    <cfRule type="duplicateValues" dxfId="89" priority="12"/>
    <cfRule type="duplicateValues" dxfId="88" priority="13"/>
  </conditionalFormatting>
  <conditionalFormatting sqref="E170">
    <cfRule type="duplicateValues" dxfId="87" priority="6"/>
    <cfRule type="duplicateValues" dxfId="86" priority="8"/>
    <cfRule type="duplicateValues" dxfId="85" priority="10"/>
  </conditionalFormatting>
  <conditionalFormatting sqref="E171">
    <cfRule type="duplicateValues" dxfId="84" priority="5"/>
    <cfRule type="duplicateValues" dxfId="83" priority="7"/>
    <cfRule type="duplicateValues" dxfId="82" priority="9"/>
  </conditionalFormatting>
  <conditionalFormatting sqref="E172">
    <cfRule type="duplicateValues" dxfId="81" priority="2"/>
    <cfRule type="duplicateValues" dxfId="80" priority="3"/>
    <cfRule type="duplicateValues" dxfId="79" priority="4"/>
  </conditionalFormatting>
  <conditionalFormatting sqref="F1:I1">
    <cfRule type="cellIs" dxfId="78" priority="53" operator="equal">
      <formula>0</formula>
    </cfRule>
  </conditionalFormatting>
  <conditionalFormatting sqref="L1">
    <cfRule type="cellIs" dxfId="77" priority="52" operator="equal">
      <formula>0</formula>
    </cfRule>
  </conditionalFormatting>
  <conditionalFormatting sqref="L1:L65536">
    <cfRule type="cellIs" dxfId="76" priority="1" operator="greaterThan">
      <formula>60</formula>
    </cfRule>
  </conditionalFormatting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R172"/>
  <sheetViews>
    <sheetView topLeftCell="A142" zoomScale="85" zoomScaleNormal="85" workbookViewId="0">
      <selection activeCell="F2" sqref="F2:R172"/>
    </sheetView>
  </sheetViews>
  <sheetFormatPr defaultColWidth="8.6640625" defaultRowHeight="15.6"/>
  <cols>
    <col min="1" max="1" width="9.33203125" style="1"/>
    <col min="2" max="2" width="9.44140625" style="2" customWidth="1"/>
    <col min="3" max="3" width="11.6640625" style="1" customWidth="1"/>
    <col min="4" max="4" width="7.6640625" style="1" customWidth="1"/>
    <col min="5" max="5" width="19.88671875" style="2" customWidth="1"/>
    <col min="6" max="6" width="11.88671875" style="1" customWidth="1"/>
    <col min="7" max="7" width="12.88671875" style="1" customWidth="1"/>
    <col min="8" max="8" width="15" style="1" customWidth="1"/>
    <col min="9" max="9" width="13.109375" style="1" customWidth="1"/>
    <col min="10" max="10" width="12.6640625" style="3" customWidth="1"/>
    <col min="11" max="11" width="10.77734375" style="1" customWidth="1"/>
    <col min="12" max="12" width="8.77734375" style="4"/>
    <col min="13" max="13" width="15.109375" style="5"/>
    <col min="14" max="14" width="16.33203125" style="5"/>
    <col min="15" max="17" width="16.21875" style="4" customWidth="1"/>
    <col min="18" max="18" width="12.77734375" style="4"/>
    <col min="19" max="16384" width="8.6640625" style="1"/>
  </cols>
  <sheetData>
    <row r="1" spans="1:18" ht="30">
      <c r="A1" s="6" t="s">
        <v>414</v>
      </c>
      <c r="B1" s="7" t="s">
        <v>39</v>
      </c>
      <c r="C1" s="6" t="s">
        <v>15</v>
      </c>
      <c r="D1" s="8" t="s">
        <v>21</v>
      </c>
      <c r="E1" s="9" t="s">
        <v>40</v>
      </c>
      <c r="F1" s="10" t="s">
        <v>415</v>
      </c>
      <c r="G1" s="10" t="s">
        <v>416</v>
      </c>
      <c r="H1" s="10" t="s">
        <v>417</v>
      </c>
      <c r="I1" s="10" t="s">
        <v>418</v>
      </c>
      <c r="J1" s="10" t="s">
        <v>419</v>
      </c>
      <c r="K1" s="10" t="s">
        <v>420</v>
      </c>
      <c r="L1" s="20" t="s">
        <v>421</v>
      </c>
      <c r="M1" s="21" t="s">
        <v>422</v>
      </c>
      <c r="N1" s="21" t="s">
        <v>423</v>
      </c>
      <c r="O1" s="22" t="s">
        <v>424</v>
      </c>
      <c r="P1" s="22" t="s">
        <v>425</v>
      </c>
      <c r="Q1" s="22" t="s">
        <v>426</v>
      </c>
      <c r="R1" s="22" t="s">
        <v>427</v>
      </c>
    </row>
    <row r="2" spans="1:18" ht="15">
      <c r="A2" s="11">
        <v>202410</v>
      </c>
      <c r="B2" s="12" t="s">
        <v>42</v>
      </c>
      <c r="C2" s="13" t="s">
        <v>16</v>
      </c>
      <c r="D2" s="14" t="s">
        <v>34</v>
      </c>
      <c r="E2" s="15" t="s">
        <v>43</v>
      </c>
      <c r="F2" s="16">
        <v>45</v>
      </c>
      <c r="G2" s="16">
        <v>2.5</v>
      </c>
      <c r="H2" s="16">
        <v>10</v>
      </c>
      <c r="I2" s="16">
        <v>7</v>
      </c>
      <c r="J2" s="16">
        <v>2.5</v>
      </c>
      <c r="K2" s="16">
        <v>5</v>
      </c>
      <c r="L2" s="23">
        <v>72</v>
      </c>
      <c r="M2" s="24">
        <v>133217.5</v>
      </c>
      <c r="N2" s="24">
        <v>2777.7923633352698</v>
      </c>
      <c r="O2" s="25">
        <v>5.1216315614011097E-2</v>
      </c>
      <c r="P2" s="25">
        <v>1.3752376128334199E-2</v>
      </c>
      <c r="Q2" s="25">
        <v>3.6875747242088002</v>
      </c>
      <c r="R2" s="25">
        <v>0.99017108124006403</v>
      </c>
    </row>
    <row r="3" spans="1:18" ht="15">
      <c r="A3" s="11">
        <v>202410</v>
      </c>
      <c r="B3" s="12" t="s">
        <v>44</v>
      </c>
      <c r="C3" s="17" t="s">
        <v>16</v>
      </c>
      <c r="D3" s="14" t="s">
        <v>34</v>
      </c>
      <c r="E3" s="15" t="s">
        <v>45</v>
      </c>
      <c r="F3" s="11">
        <v>42.75</v>
      </c>
      <c r="G3" s="16">
        <v>15</v>
      </c>
      <c r="H3" s="11">
        <v>7.5</v>
      </c>
      <c r="I3" s="11">
        <v>10</v>
      </c>
      <c r="J3" s="11">
        <v>2.5</v>
      </c>
      <c r="K3" s="11">
        <v>5</v>
      </c>
      <c r="L3" s="26">
        <v>82.75</v>
      </c>
      <c r="M3" s="24">
        <v>157428.37</v>
      </c>
      <c r="N3" s="24">
        <v>24655.626628885799</v>
      </c>
      <c r="O3" s="27">
        <v>8.0124982627625602E-2</v>
      </c>
      <c r="P3" s="27">
        <v>2.34597774621936E-2</v>
      </c>
      <c r="Q3" s="27">
        <v>6.6303423124360199</v>
      </c>
      <c r="R3" s="27">
        <v>1.94129658499652</v>
      </c>
    </row>
    <row r="4" spans="1:18" ht="15">
      <c r="A4" s="11">
        <v>202410</v>
      </c>
      <c r="B4" s="12" t="s">
        <v>46</v>
      </c>
      <c r="C4" s="17" t="s">
        <v>16</v>
      </c>
      <c r="D4" s="14" t="s">
        <v>34</v>
      </c>
      <c r="E4" s="15" t="s">
        <v>47</v>
      </c>
      <c r="F4" s="11">
        <v>45</v>
      </c>
      <c r="G4" s="16">
        <v>0</v>
      </c>
      <c r="H4" s="11">
        <v>10</v>
      </c>
      <c r="I4" s="11">
        <v>7</v>
      </c>
      <c r="J4" s="11">
        <v>2.5</v>
      </c>
      <c r="K4" s="11">
        <v>5</v>
      </c>
      <c r="L4" s="26">
        <v>69.5</v>
      </c>
      <c r="M4" s="24">
        <v>64447.29</v>
      </c>
      <c r="N4" s="24">
        <v>0</v>
      </c>
      <c r="O4" s="27">
        <v>2.3544781178576699E-2</v>
      </c>
      <c r="P4" s="27">
        <v>6.1998491645132402E-3</v>
      </c>
      <c r="Q4" s="27">
        <v>1.6363622919110801</v>
      </c>
      <c r="R4" s="27">
        <v>0.43088951693367</v>
      </c>
    </row>
    <row r="5" spans="1:18" ht="15">
      <c r="A5" s="11">
        <v>202410</v>
      </c>
      <c r="B5" s="12" t="s">
        <v>48</v>
      </c>
      <c r="C5" s="17" t="s">
        <v>17</v>
      </c>
      <c r="D5" s="14" t="s">
        <v>36</v>
      </c>
      <c r="E5" s="15" t="s">
        <v>49</v>
      </c>
      <c r="F5" s="11">
        <v>45</v>
      </c>
      <c r="G5" s="16">
        <v>2.5</v>
      </c>
      <c r="H5" s="11">
        <v>2.5</v>
      </c>
      <c r="I5" s="11">
        <v>4</v>
      </c>
      <c r="J5" s="11">
        <v>0</v>
      </c>
      <c r="K5" s="11">
        <v>5</v>
      </c>
      <c r="L5" s="28">
        <v>59</v>
      </c>
      <c r="M5" s="24">
        <v>190845.46</v>
      </c>
      <c r="N5" s="24">
        <v>2419.6568329764</v>
      </c>
      <c r="O5" s="27">
        <v>0.10351626396527</v>
      </c>
      <c r="P5" s="27">
        <v>1.7759994652633299E-2</v>
      </c>
      <c r="Q5" s="27">
        <v>6.1074595739509299</v>
      </c>
      <c r="R5" s="27">
        <v>1.0478396845053599</v>
      </c>
    </row>
    <row r="6" spans="1:18" ht="15">
      <c r="A6" s="11">
        <v>202410</v>
      </c>
      <c r="B6" s="12" t="s">
        <v>50</v>
      </c>
      <c r="C6" s="17" t="s">
        <v>16</v>
      </c>
      <c r="D6" s="14" t="s">
        <v>22</v>
      </c>
      <c r="E6" s="15" t="s">
        <v>51</v>
      </c>
      <c r="F6" s="11">
        <v>42.3</v>
      </c>
      <c r="G6" s="16">
        <v>15</v>
      </c>
      <c r="H6" s="11">
        <v>10</v>
      </c>
      <c r="I6" s="11">
        <v>6</v>
      </c>
      <c r="J6" s="11">
        <v>0</v>
      </c>
      <c r="K6" s="11">
        <v>5</v>
      </c>
      <c r="L6" s="26">
        <v>78.3</v>
      </c>
      <c r="M6" s="24">
        <v>159218.17000000001</v>
      </c>
      <c r="N6" s="24">
        <v>24612.8801930384</v>
      </c>
      <c r="O6" s="27">
        <v>0.19496343761986401</v>
      </c>
      <c r="P6" s="27">
        <v>2.3617540521681898E-2</v>
      </c>
      <c r="Q6" s="27">
        <v>15.2656371656354</v>
      </c>
      <c r="R6" s="27">
        <v>1.84925342284769</v>
      </c>
    </row>
    <row r="7" spans="1:18" ht="15">
      <c r="A7" s="11">
        <v>202410</v>
      </c>
      <c r="B7" s="12" t="s">
        <v>55</v>
      </c>
      <c r="C7" s="17" t="s">
        <v>16</v>
      </c>
      <c r="D7" s="14" t="s">
        <v>28</v>
      </c>
      <c r="E7" s="15" t="s">
        <v>56</v>
      </c>
      <c r="F7" s="11">
        <v>45</v>
      </c>
      <c r="G7" s="16">
        <v>0</v>
      </c>
      <c r="H7" s="11">
        <v>7.5</v>
      </c>
      <c r="I7" s="11">
        <v>3</v>
      </c>
      <c r="J7" s="11">
        <v>6</v>
      </c>
      <c r="K7" s="11">
        <v>5</v>
      </c>
      <c r="L7" s="26">
        <v>66.5</v>
      </c>
      <c r="M7" s="24">
        <v>68464.210000000006</v>
      </c>
      <c r="N7" s="24">
        <v>0</v>
      </c>
      <c r="O7" s="27">
        <v>8.2734314368023795E-2</v>
      </c>
      <c r="P7" s="27">
        <v>6.5862781067684796E-3</v>
      </c>
      <c r="Q7" s="27">
        <v>5.5018319054735798</v>
      </c>
      <c r="R7" s="27">
        <v>0.43798749410010401</v>
      </c>
    </row>
    <row r="8" spans="1:18" ht="15">
      <c r="A8" s="11">
        <v>202410</v>
      </c>
      <c r="B8" s="12" t="s">
        <v>57</v>
      </c>
      <c r="C8" s="17" t="s">
        <v>16</v>
      </c>
      <c r="D8" s="14" t="s">
        <v>28</v>
      </c>
      <c r="E8" s="15" t="s">
        <v>58</v>
      </c>
      <c r="F8" s="11">
        <v>45</v>
      </c>
      <c r="G8" s="16">
        <v>2.5</v>
      </c>
      <c r="H8" s="11">
        <v>10</v>
      </c>
      <c r="I8" s="11">
        <v>3</v>
      </c>
      <c r="J8" s="11">
        <v>2.5</v>
      </c>
      <c r="K8" s="11">
        <v>5</v>
      </c>
      <c r="L8" s="26">
        <v>68</v>
      </c>
      <c r="M8" s="24">
        <v>167659.87</v>
      </c>
      <c r="N8" s="24">
        <v>1929.4254907182999</v>
      </c>
      <c r="O8" s="27">
        <v>0.22561558911420301</v>
      </c>
      <c r="P8" s="27">
        <v>1.6779630679399998E-2</v>
      </c>
      <c r="Q8" s="27">
        <v>15.3418600597658</v>
      </c>
      <c r="R8" s="27">
        <v>1.1410148861992</v>
      </c>
    </row>
    <row r="9" spans="1:18" ht="15">
      <c r="A9" s="11">
        <v>202410</v>
      </c>
      <c r="B9" s="12" t="s">
        <v>59</v>
      </c>
      <c r="C9" s="17" t="s">
        <v>16</v>
      </c>
      <c r="D9" s="14" t="s">
        <v>22</v>
      </c>
      <c r="E9" s="15" t="s">
        <v>60</v>
      </c>
      <c r="F9" s="11">
        <v>0</v>
      </c>
      <c r="G9" s="16">
        <v>10</v>
      </c>
      <c r="H9" s="11">
        <v>10</v>
      </c>
      <c r="I9" s="11">
        <v>4</v>
      </c>
      <c r="J9" s="11">
        <v>8</v>
      </c>
      <c r="K9" s="11">
        <v>5</v>
      </c>
      <c r="L9" s="26">
        <v>37</v>
      </c>
      <c r="M9" s="24">
        <v>153390.32</v>
      </c>
      <c r="N9" s="24">
        <v>19658.573440583499</v>
      </c>
      <c r="O9" s="27">
        <v>0.176090114478132</v>
      </c>
      <c r="P9" s="27">
        <v>2.1386057662092301E-2</v>
      </c>
      <c r="Q9" s="27">
        <v>6.5153342356908803</v>
      </c>
      <c r="R9" s="27">
        <v>0.791284133497416</v>
      </c>
    </row>
    <row r="10" spans="1:18" ht="15">
      <c r="A10" s="11">
        <v>202410</v>
      </c>
      <c r="B10" s="12" t="s">
        <v>63</v>
      </c>
      <c r="C10" s="17" t="s">
        <v>16</v>
      </c>
      <c r="D10" s="14" t="s">
        <v>23</v>
      </c>
      <c r="E10" s="15" t="s">
        <v>64</v>
      </c>
      <c r="F10" s="11">
        <v>45</v>
      </c>
      <c r="G10" s="16">
        <v>10</v>
      </c>
      <c r="H10" s="11">
        <v>7.5</v>
      </c>
      <c r="I10" s="11">
        <v>10</v>
      </c>
      <c r="J10" s="11">
        <v>2.5</v>
      </c>
      <c r="K10" s="11">
        <v>5</v>
      </c>
      <c r="L10" s="26">
        <v>80</v>
      </c>
      <c r="M10" s="24">
        <v>221939.95</v>
      </c>
      <c r="N10" s="24">
        <v>24624.9137985536</v>
      </c>
      <c r="O10" s="27">
        <v>0.135341735912092</v>
      </c>
      <c r="P10" s="27">
        <v>2.9655453430463701E-2</v>
      </c>
      <c r="Q10" s="27">
        <v>10.827338872967401</v>
      </c>
      <c r="R10" s="27">
        <v>2.3724362744371001</v>
      </c>
    </row>
    <row r="11" spans="1:18" ht="15">
      <c r="A11" s="11">
        <v>202410</v>
      </c>
      <c r="B11" s="12" t="s">
        <v>65</v>
      </c>
      <c r="C11" s="17" t="s">
        <v>20</v>
      </c>
      <c r="D11" s="14" t="s">
        <v>38</v>
      </c>
      <c r="E11" s="15" t="s">
        <v>66</v>
      </c>
      <c r="F11" s="11">
        <v>45</v>
      </c>
      <c r="G11" s="16">
        <v>10</v>
      </c>
      <c r="H11" s="11">
        <v>7.5</v>
      </c>
      <c r="I11" s="11">
        <v>3</v>
      </c>
      <c r="J11" s="11">
        <v>0</v>
      </c>
      <c r="K11" s="11">
        <v>5</v>
      </c>
      <c r="L11" s="26">
        <v>70.5</v>
      </c>
      <c r="M11" s="24">
        <v>253614.16</v>
      </c>
      <c r="N11" s="24">
        <v>29533.254455333401</v>
      </c>
      <c r="O11" s="27">
        <v>0.21981040881566999</v>
      </c>
      <c r="P11" s="27">
        <v>5.4279468648976599E-2</v>
      </c>
      <c r="Q11" s="27">
        <v>15.4966338215047</v>
      </c>
      <c r="R11" s="27">
        <v>3.82670253975285</v>
      </c>
    </row>
    <row r="12" spans="1:18" ht="15">
      <c r="A12" s="11">
        <v>202410</v>
      </c>
      <c r="B12" s="12" t="s">
        <v>67</v>
      </c>
      <c r="C12" s="17" t="s">
        <v>20</v>
      </c>
      <c r="D12" s="14" t="s">
        <v>27</v>
      </c>
      <c r="E12" s="15" t="s">
        <v>68</v>
      </c>
      <c r="F12" s="11">
        <v>45</v>
      </c>
      <c r="G12" s="16">
        <v>2.5</v>
      </c>
      <c r="H12" s="11">
        <v>2.5</v>
      </c>
      <c r="I12" s="11">
        <v>7</v>
      </c>
      <c r="J12" s="11">
        <v>2.5</v>
      </c>
      <c r="K12" s="11">
        <v>5</v>
      </c>
      <c r="L12" s="26">
        <v>64.5</v>
      </c>
      <c r="M12" s="24">
        <v>250610.26</v>
      </c>
      <c r="N12" s="24">
        <v>814.55642139568204</v>
      </c>
      <c r="O12" s="27">
        <v>6.4471080123042798E-2</v>
      </c>
      <c r="P12" s="27">
        <v>3.2097172566415103E-2</v>
      </c>
      <c r="Q12" s="27">
        <v>4.1583846679362599</v>
      </c>
      <c r="R12" s="27">
        <v>2.0702676305337699</v>
      </c>
    </row>
    <row r="13" spans="1:18" ht="15">
      <c r="A13" s="11">
        <v>202410</v>
      </c>
      <c r="B13" s="12" t="s">
        <v>69</v>
      </c>
      <c r="C13" s="17" t="s">
        <v>16</v>
      </c>
      <c r="D13" s="14" t="s">
        <v>24</v>
      </c>
      <c r="E13" s="15" t="s">
        <v>70</v>
      </c>
      <c r="F13" s="11">
        <v>42.75</v>
      </c>
      <c r="G13" s="16">
        <v>0</v>
      </c>
      <c r="H13" s="11">
        <v>10</v>
      </c>
      <c r="I13" s="11">
        <v>7</v>
      </c>
      <c r="J13" s="11">
        <v>2.5</v>
      </c>
      <c r="K13" s="11">
        <v>5</v>
      </c>
      <c r="L13" s="26">
        <v>67.25</v>
      </c>
      <c r="M13" s="24">
        <v>207542.94</v>
      </c>
      <c r="N13" s="24">
        <v>0</v>
      </c>
      <c r="O13" s="27">
        <v>7.3292266776500095E-2</v>
      </c>
      <c r="P13" s="27">
        <v>1.9965694805159698E-2</v>
      </c>
      <c r="Q13" s="27">
        <v>4.9289049407196304</v>
      </c>
      <c r="R13" s="27">
        <v>1.3426929756469901</v>
      </c>
    </row>
    <row r="14" spans="1:18" ht="15">
      <c r="A14" s="11">
        <v>202410</v>
      </c>
      <c r="B14" s="12" t="s">
        <v>71</v>
      </c>
      <c r="C14" s="17" t="s">
        <v>16</v>
      </c>
      <c r="D14" s="14" t="s">
        <v>24</v>
      </c>
      <c r="E14" s="15" t="s">
        <v>72</v>
      </c>
      <c r="F14" s="11">
        <v>45</v>
      </c>
      <c r="G14" s="16">
        <v>20</v>
      </c>
      <c r="H14" s="11">
        <v>10</v>
      </c>
      <c r="I14" s="11">
        <v>10</v>
      </c>
      <c r="J14" s="11">
        <v>2.5</v>
      </c>
      <c r="K14" s="11">
        <v>5</v>
      </c>
      <c r="L14" s="26">
        <v>92.5</v>
      </c>
      <c r="M14" s="24">
        <v>464818.36</v>
      </c>
      <c r="N14" s="24">
        <v>158067.963363908</v>
      </c>
      <c r="O14" s="27">
        <v>0.32460196993668899</v>
      </c>
      <c r="P14" s="27">
        <v>9.8024152083881197E-2</v>
      </c>
      <c r="Q14" s="27">
        <v>30.0256822191437</v>
      </c>
      <c r="R14" s="27">
        <v>9.06723406775901</v>
      </c>
    </row>
    <row r="15" spans="1:18" ht="15">
      <c r="A15" s="11">
        <v>202410</v>
      </c>
      <c r="B15" s="12" t="s">
        <v>73</v>
      </c>
      <c r="C15" s="17" t="s">
        <v>16</v>
      </c>
      <c r="D15" s="14" t="s">
        <v>24</v>
      </c>
      <c r="E15" s="15" t="s">
        <v>74</v>
      </c>
      <c r="F15" s="11">
        <v>45</v>
      </c>
      <c r="G15" s="16">
        <v>0</v>
      </c>
      <c r="H15" s="11">
        <v>10</v>
      </c>
      <c r="I15" s="11">
        <v>7</v>
      </c>
      <c r="J15" s="11">
        <v>2.5</v>
      </c>
      <c r="K15" s="11">
        <v>5</v>
      </c>
      <c r="L15" s="26">
        <v>69.5</v>
      </c>
      <c r="M15" s="24">
        <v>143896.04</v>
      </c>
      <c r="N15" s="24">
        <v>0</v>
      </c>
      <c r="O15" s="27">
        <v>5.08158309396693E-2</v>
      </c>
      <c r="P15" s="27">
        <v>1.3842843405374601E-2</v>
      </c>
      <c r="Q15" s="27">
        <v>3.5317002503070198</v>
      </c>
      <c r="R15" s="27">
        <v>0.96207761667353398</v>
      </c>
    </row>
    <row r="16" spans="1:18" ht="15">
      <c r="A16" s="11">
        <v>202410</v>
      </c>
      <c r="B16" s="12" t="s">
        <v>77</v>
      </c>
      <c r="C16" s="17" t="s">
        <v>16</v>
      </c>
      <c r="D16" s="14" t="s">
        <v>23</v>
      </c>
      <c r="E16" s="15" t="s">
        <v>78</v>
      </c>
      <c r="F16" s="11">
        <v>45</v>
      </c>
      <c r="G16" s="16">
        <v>2.5</v>
      </c>
      <c r="H16" s="11">
        <v>10</v>
      </c>
      <c r="I16" s="11">
        <v>7</v>
      </c>
      <c r="J16" s="11">
        <v>0</v>
      </c>
      <c r="K16" s="11">
        <v>5</v>
      </c>
      <c r="L16" s="26">
        <v>69.5</v>
      </c>
      <c r="M16" s="24">
        <v>151116.97</v>
      </c>
      <c r="N16" s="24">
        <v>737.47791299575294</v>
      </c>
      <c r="O16" s="27">
        <v>5.73372455920532E-2</v>
      </c>
      <c r="P16" s="27">
        <v>1.47862138123597E-2</v>
      </c>
      <c r="Q16" s="27">
        <v>3.9849385686477001</v>
      </c>
      <c r="R16" s="27">
        <v>1.027641859959</v>
      </c>
    </row>
    <row r="17" spans="1:18" ht="15">
      <c r="A17" s="11">
        <v>202410</v>
      </c>
      <c r="B17" s="12" t="s">
        <v>79</v>
      </c>
      <c r="C17" s="17" t="s">
        <v>16</v>
      </c>
      <c r="D17" s="14" t="s">
        <v>24</v>
      </c>
      <c r="E17" s="15" t="s">
        <v>80</v>
      </c>
      <c r="F17" s="11">
        <v>45</v>
      </c>
      <c r="G17" s="16">
        <v>20</v>
      </c>
      <c r="H17" s="11">
        <v>10</v>
      </c>
      <c r="I17" s="11">
        <v>10</v>
      </c>
      <c r="J17" s="11">
        <v>2.5</v>
      </c>
      <c r="K17" s="11">
        <v>5</v>
      </c>
      <c r="L17" s="26">
        <v>92.5</v>
      </c>
      <c r="M17" s="24">
        <v>297075.28000000003</v>
      </c>
      <c r="N17" s="24">
        <v>70755.626309120795</v>
      </c>
      <c r="O17" s="27">
        <v>0.176733985987822</v>
      </c>
      <c r="P17" s="27">
        <v>5.2441096203400303E-2</v>
      </c>
      <c r="Q17" s="27">
        <v>16.347893703873499</v>
      </c>
      <c r="R17" s="27">
        <v>4.8508013988145198</v>
      </c>
    </row>
    <row r="18" spans="1:18" ht="15">
      <c r="A18" s="11">
        <v>202410</v>
      </c>
      <c r="B18" s="12" t="s">
        <v>81</v>
      </c>
      <c r="C18" s="17" t="s">
        <v>20</v>
      </c>
      <c r="D18" s="14" t="s">
        <v>25</v>
      </c>
      <c r="E18" s="15" t="s">
        <v>82</v>
      </c>
      <c r="F18" s="11">
        <v>0</v>
      </c>
      <c r="G18" s="16">
        <v>0</v>
      </c>
      <c r="H18" s="11">
        <v>5</v>
      </c>
      <c r="I18" s="11">
        <v>3</v>
      </c>
      <c r="J18" s="11">
        <v>2.5</v>
      </c>
      <c r="K18" s="11">
        <v>5</v>
      </c>
      <c r="L18" s="26">
        <v>15.5</v>
      </c>
      <c r="M18" s="24">
        <v>116250.35</v>
      </c>
      <c r="N18" s="24">
        <v>0</v>
      </c>
      <c r="O18" s="27">
        <v>5.5223336207494297E-2</v>
      </c>
      <c r="P18" s="27">
        <v>1.4602000993335E-2</v>
      </c>
      <c r="Q18" s="27">
        <v>0.85596171121616205</v>
      </c>
      <c r="R18" s="27">
        <v>0.22633101539669301</v>
      </c>
    </row>
    <row r="19" spans="1:18" ht="15">
      <c r="A19" s="11">
        <v>202410</v>
      </c>
      <c r="B19" s="12" t="s">
        <v>83</v>
      </c>
      <c r="C19" s="17" t="s">
        <v>20</v>
      </c>
      <c r="D19" s="14" t="s">
        <v>25</v>
      </c>
      <c r="E19" s="15" t="s">
        <v>84</v>
      </c>
      <c r="F19" s="11">
        <v>0</v>
      </c>
      <c r="G19" s="16">
        <v>2.5</v>
      </c>
      <c r="H19" s="11">
        <v>7.5</v>
      </c>
      <c r="I19" s="11">
        <v>7</v>
      </c>
      <c r="J19" s="11">
        <v>8</v>
      </c>
      <c r="K19" s="11">
        <v>5</v>
      </c>
      <c r="L19" s="26">
        <v>30</v>
      </c>
      <c r="M19" s="24">
        <v>127444.58</v>
      </c>
      <c r="N19" s="24">
        <v>2178.3400968524902</v>
      </c>
      <c r="O19" s="27">
        <v>0.12500685783055401</v>
      </c>
      <c r="P19" s="27">
        <v>1.7662016672705901E-2</v>
      </c>
      <c r="Q19" s="27">
        <v>3.7502057349166198</v>
      </c>
      <c r="R19" s="27">
        <v>0.52986050018117803</v>
      </c>
    </row>
    <row r="20" spans="1:18" ht="15">
      <c r="A20" s="11">
        <v>202410</v>
      </c>
      <c r="B20" s="12" t="s">
        <v>85</v>
      </c>
      <c r="C20" s="17" t="s">
        <v>16</v>
      </c>
      <c r="D20" s="14" t="s">
        <v>24</v>
      </c>
      <c r="E20" s="15" t="s">
        <v>86</v>
      </c>
      <c r="F20" s="11">
        <v>45</v>
      </c>
      <c r="G20" s="16">
        <v>10</v>
      </c>
      <c r="H20" s="11">
        <v>10</v>
      </c>
      <c r="I20" s="11">
        <v>10</v>
      </c>
      <c r="J20" s="11">
        <v>2.5</v>
      </c>
      <c r="K20" s="11">
        <v>5</v>
      </c>
      <c r="L20" s="26">
        <v>82.5</v>
      </c>
      <c r="M20" s="24">
        <v>147774.44</v>
      </c>
      <c r="N20" s="24">
        <v>18248.181745140399</v>
      </c>
      <c r="O20" s="27">
        <v>7.0709187154988903E-2</v>
      </c>
      <c r="P20" s="27">
        <v>2.0370153123137801E-2</v>
      </c>
      <c r="Q20" s="27">
        <v>5.8335079402865802</v>
      </c>
      <c r="R20" s="27">
        <v>1.6805376326588699</v>
      </c>
    </row>
    <row r="21" spans="1:18" ht="15">
      <c r="A21" s="11">
        <v>202410</v>
      </c>
      <c r="B21" s="12" t="s">
        <v>87</v>
      </c>
      <c r="C21" s="17" t="s">
        <v>20</v>
      </c>
      <c r="D21" s="14" t="s">
        <v>27</v>
      </c>
      <c r="E21" s="15" t="s">
        <v>88</v>
      </c>
      <c r="F21" s="11">
        <v>0</v>
      </c>
      <c r="G21" s="16">
        <v>15</v>
      </c>
      <c r="H21" s="11">
        <v>10</v>
      </c>
      <c r="I21" s="11">
        <v>7</v>
      </c>
      <c r="J21" s="11">
        <v>0</v>
      </c>
      <c r="K21" s="11">
        <v>5</v>
      </c>
      <c r="L21" s="26">
        <v>37</v>
      </c>
      <c r="M21" s="24">
        <v>201420.87</v>
      </c>
      <c r="N21" s="24">
        <v>37823.120293465203</v>
      </c>
      <c r="O21" s="27">
        <v>9.1122065387543999E-2</v>
      </c>
      <c r="P21" s="27">
        <v>5.4017731872919798E-2</v>
      </c>
      <c r="Q21" s="27">
        <v>3.3715164193391298</v>
      </c>
      <c r="R21" s="27">
        <v>1.9986560792980299</v>
      </c>
    </row>
    <row r="22" spans="1:18" ht="15">
      <c r="A22" s="11">
        <v>202410</v>
      </c>
      <c r="B22" s="12" t="s">
        <v>89</v>
      </c>
      <c r="C22" s="17" t="s">
        <v>16</v>
      </c>
      <c r="D22" s="14" t="s">
        <v>24</v>
      </c>
      <c r="E22" s="15" t="s">
        <v>90</v>
      </c>
      <c r="F22" s="11">
        <v>45</v>
      </c>
      <c r="G22" s="16">
        <v>5</v>
      </c>
      <c r="H22" s="11">
        <v>0</v>
      </c>
      <c r="I22" s="11">
        <v>10</v>
      </c>
      <c r="J22" s="11">
        <v>2.5</v>
      </c>
      <c r="K22" s="11">
        <v>5</v>
      </c>
      <c r="L22" s="26">
        <v>67.5</v>
      </c>
      <c r="M22" s="24">
        <v>120853.9</v>
      </c>
      <c r="N22" s="24">
        <v>9828.2959589624006</v>
      </c>
      <c r="O22" s="27">
        <v>5.2655370605461202E-2</v>
      </c>
      <c r="P22" s="27">
        <v>1.49407790967672E-2</v>
      </c>
      <c r="Q22" s="27">
        <v>3.5542375158686301</v>
      </c>
      <c r="R22" s="27">
        <v>1.00850258903178</v>
      </c>
    </row>
    <row r="23" spans="1:18" ht="15">
      <c r="A23" s="11">
        <v>202410</v>
      </c>
      <c r="B23" s="12" t="s">
        <v>91</v>
      </c>
      <c r="C23" s="17" t="s">
        <v>20</v>
      </c>
      <c r="D23" s="14" t="s">
        <v>38</v>
      </c>
      <c r="E23" s="15" t="s">
        <v>92</v>
      </c>
      <c r="F23" s="11">
        <v>39.15</v>
      </c>
      <c r="G23" s="16">
        <v>0</v>
      </c>
      <c r="H23" s="11">
        <v>10</v>
      </c>
      <c r="I23" s="11">
        <v>10</v>
      </c>
      <c r="J23" s="11">
        <v>2.5</v>
      </c>
      <c r="K23" s="11">
        <v>5</v>
      </c>
      <c r="L23" s="26">
        <v>66.650000000000006</v>
      </c>
      <c r="M23" s="24">
        <v>152588.91</v>
      </c>
      <c r="N23" s="24">
        <v>0</v>
      </c>
      <c r="O23" s="27">
        <v>7.96245688885064E-2</v>
      </c>
      <c r="P23" s="27">
        <v>1.9166423287258101E-2</v>
      </c>
      <c r="Q23" s="27">
        <v>5.3069775164189501</v>
      </c>
      <c r="R23" s="27">
        <v>1.27744211209575</v>
      </c>
    </row>
    <row r="24" spans="1:18" ht="15">
      <c r="A24" s="11">
        <v>202410</v>
      </c>
      <c r="B24" s="12" t="s">
        <v>93</v>
      </c>
      <c r="C24" s="17" t="s">
        <v>16</v>
      </c>
      <c r="D24" s="14" t="s">
        <v>23</v>
      </c>
      <c r="E24" s="15" t="s">
        <v>94</v>
      </c>
      <c r="F24" s="11">
        <v>40.950000000000003</v>
      </c>
      <c r="G24" s="16">
        <v>2.5</v>
      </c>
      <c r="H24" s="11">
        <v>10</v>
      </c>
      <c r="I24" s="11">
        <v>6</v>
      </c>
      <c r="J24" s="11">
        <v>2.5</v>
      </c>
      <c r="K24" s="11">
        <v>5</v>
      </c>
      <c r="L24" s="26">
        <v>66.95</v>
      </c>
      <c r="M24" s="24">
        <v>157591.17000000001</v>
      </c>
      <c r="N24" s="24">
        <v>6673.2345337851903</v>
      </c>
      <c r="O24" s="27">
        <v>7.26174994229042E-2</v>
      </c>
      <c r="P24" s="27">
        <v>1.7410870093768301E-2</v>
      </c>
      <c r="Q24" s="27">
        <v>4.8617415863634399</v>
      </c>
      <c r="R24" s="27">
        <v>1.16565775277779</v>
      </c>
    </row>
    <row r="25" spans="1:18" ht="15">
      <c r="A25" s="11">
        <v>202410</v>
      </c>
      <c r="B25" s="12" t="s">
        <v>95</v>
      </c>
      <c r="C25" s="17" t="s">
        <v>20</v>
      </c>
      <c r="D25" s="14" t="s">
        <v>25</v>
      </c>
      <c r="E25" s="15" t="s">
        <v>96</v>
      </c>
      <c r="F25" s="11">
        <v>39.15</v>
      </c>
      <c r="G25" s="16">
        <v>0</v>
      </c>
      <c r="H25" s="11">
        <v>7.5</v>
      </c>
      <c r="I25" s="11">
        <v>10</v>
      </c>
      <c r="J25" s="11">
        <v>2.5</v>
      </c>
      <c r="K25" s="11">
        <v>5</v>
      </c>
      <c r="L25" s="26">
        <v>64.150000000000006</v>
      </c>
      <c r="M25" s="24">
        <v>145515.1</v>
      </c>
      <c r="N25" s="24">
        <v>0</v>
      </c>
      <c r="O25" s="27">
        <v>6.9125205133293399E-2</v>
      </c>
      <c r="P25" s="27">
        <v>1.8277894515975598E-2</v>
      </c>
      <c r="Q25" s="27">
        <v>4.4343819093007699</v>
      </c>
      <c r="R25" s="27">
        <v>1.17252693319984</v>
      </c>
    </row>
    <row r="26" spans="1:18" ht="15">
      <c r="A26" s="11">
        <v>202410</v>
      </c>
      <c r="B26" s="12" t="s">
        <v>99</v>
      </c>
      <c r="C26" s="17" t="s">
        <v>16</v>
      </c>
      <c r="D26" s="14" t="s">
        <v>23</v>
      </c>
      <c r="E26" s="15" t="s">
        <v>100</v>
      </c>
      <c r="F26" s="11">
        <v>39.6</v>
      </c>
      <c r="G26" s="16">
        <v>2.5</v>
      </c>
      <c r="H26" s="11">
        <v>10</v>
      </c>
      <c r="I26" s="11">
        <v>6</v>
      </c>
      <c r="J26" s="11">
        <v>2.5</v>
      </c>
      <c r="K26" s="11">
        <v>5</v>
      </c>
      <c r="L26" s="26">
        <v>65.599999999999994</v>
      </c>
      <c r="M26" s="24">
        <v>125486.6</v>
      </c>
      <c r="N26" s="24">
        <v>2480.09179474046</v>
      </c>
      <c r="O26" s="27">
        <v>5.1669113881005098E-2</v>
      </c>
      <c r="P26" s="27">
        <v>1.2908261531826301E-2</v>
      </c>
      <c r="Q26" s="27">
        <v>3.3894938705939301</v>
      </c>
      <c r="R26" s="27">
        <v>0.84678195648780297</v>
      </c>
    </row>
    <row r="27" spans="1:18" ht="15">
      <c r="A27" s="11">
        <v>202410</v>
      </c>
      <c r="B27" s="12" t="s">
        <v>103</v>
      </c>
      <c r="C27" s="17" t="s">
        <v>20</v>
      </c>
      <c r="D27" s="14" t="s">
        <v>25</v>
      </c>
      <c r="E27" s="15" t="s">
        <v>104</v>
      </c>
      <c r="F27" s="11">
        <v>45</v>
      </c>
      <c r="G27" s="16">
        <v>0</v>
      </c>
      <c r="H27" s="11">
        <v>10</v>
      </c>
      <c r="I27" s="11">
        <v>10</v>
      </c>
      <c r="J27" s="11">
        <v>2.5</v>
      </c>
      <c r="K27" s="11">
        <v>5</v>
      </c>
      <c r="L27" s="26">
        <v>72.5</v>
      </c>
      <c r="M27" s="24">
        <v>147892.82999999999</v>
      </c>
      <c r="N27" s="24">
        <v>0</v>
      </c>
      <c r="O27" s="27">
        <v>7.02547172870258E-2</v>
      </c>
      <c r="P27" s="27">
        <v>1.8576556978685502E-2</v>
      </c>
      <c r="Q27" s="27">
        <v>5.0934670033093701</v>
      </c>
      <c r="R27" s="27">
        <v>1.3468003809547</v>
      </c>
    </row>
    <row r="28" spans="1:18" ht="15">
      <c r="A28" s="11">
        <v>202410</v>
      </c>
      <c r="B28" s="12" t="s">
        <v>105</v>
      </c>
      <c r="C28" s="17" t="s">
        <v>20</v>
      </c>
      <c r="D28" s="14" t="s">
        <v>27</v>
      </c>
      <c r="E28" s="15" t="s">
        <v>106</v>
      </c>
      <c r="F28" s="11">
        <v>45</v>
      </c>
      <c r="G28" s="16">
        <v>0</v>
      </c>
      <c r="H28" s="11">
        <v>5</v>
      </c>
      <c r="I28" s="11">
        <v>6</v>
      </c>
      <c r="J28" s="11">
        <v>6</v>
      </c>
      <c r="K28" s="11">
        <v>5</v>
      </c>
      <c r="L28" s="26">
        <v>67</v>
      </c>
      <c r="M28" s="24">
        <v>327183.34000000003</v>
      </c>
      <c r="N28" s="24">
        <v>0</v>
      </c>
      <c r="O28" s="27">
        <v>8.3045412199182905E-2</v>
      </c>
      <c r="P28" s="27">
        <v>4.1096921047400502E-2</v>
      </c>
      <c r="Q28" s="27">
        <v>5.5640426173452502</v>
      </c>
      <c r="R28" s="27">
        <v>2.7534937101758299</v>
      </c>
    </row>
    <row r="29" spans="1:18" ht="15">
      <c r="A29" s="11">
        <v>202410</v>
      </c>
      <c r="B29" s="12" t="s">
        <v>107</v>
      </c>
      <c r="C29" s="17" t="s">
        <v>20</v>
      </c>
      <c r="D29" s="14" t="s">
        <v>27</v>
      </c>
      <c r="E29" s="15" t="s">
        <v>108</v>
      </c>
      <c r="F29" s="11">
        <v>44.55</v>
      </c>
      <c r="G29" s="16">
        <v>5</v>
      </c>
      <c r="H29" s="11">
        <v>10</v>
      </c>
      <c r="I29" s="11">
        <v>10</v>
      </c>
      <c r="J29" s="11">
        <v>2.5</v>
      </c>
      <c r="K29" s="11">
        <v>5</v>
      </c>
      <c r="L29" s="26">
        <v>77.05</v>
      </c>
      <c r="M29" s="24">
        <v>150375.66</v>
      </c>
      <c r="N29" s="24">
        <v>13691.790231978301</v>
      </c>
      <c r="O29" s="27">
        <v>5.2647164193975103E-2</v>
      </c>
      <c r="P29" s="27">
        <v>2.9284060408993801E-2</v>
      </c>
      <c r="Q29" s="27">
        <v>4.0564640011457804</v>
      </c>
      <c r="R29" s="27">
        <v>2.2563368545129698</v>
      </c>
    </row>
    <row r="30" spans="1:18" ht="15">
      <c r="A30" s="11">
        <v>202410</v>
      </c>
      <c r="B30" s="12" t="s">
        <v>109</v>
      </c>
      <c r="C30" s="17" t="s">
        <v>16</v>
      </c>
      <c r="D30" s="14" t="s">
        <v>24</v>
      </c>
      <c r="E30" s="15" t="s">
        <v>110</v>
      </c>
      <c r="F30" s="11">
        <v>45</v>
      </c>
      <c r="G30" s="16">
        <v>2.5</v>
      </c>
      <c r="H30" s="11">
        <v>10</v>
      </c>
      <c r="I30" s="11">
        <v>7</v>
      </c>
      <c r="J30" s="11">
        <v>2.5</v>
      </c>
      <c r="K30" s="11">
        <v>5</v>
      </c>
      <c r="L30" s="26">
        <v>72</v>
      </c>
      <c r="M30" s="24">
        <v>238523.34</v>
      </c>
      <c r="N30" s="24">
        <v>10689.2489798117</v>
      </c>
      <c r="O30" s="27">
        <v>9.5083423483855206E-2</v>
      </c>
      <c r="P30" s="27">
        <v>2.6550972241090098E-2</v>
      </c>
      <c r="Q30" s="27">
        <v>6.8460064908375804</v>
      </c>
      <c r="R30" s="27">
        <v>1.91167000135849</v>
      </c>
    </row>
    <row r="31" spans="1:18" ht="15">
      <c r="A31" s="11">
        <v>202410</v>
      </c>
      <c r="B31" s="12" t="s">
        <v>111</v>
      </c>
      <c r="C31" s="17" t="s">
        <v>20</v>
      </c>
      <c r="D31" s="14" t="s">
        <v>27</v>
      </c>
      <c r="E31" s="15" t="s">
        <v>112</v>
      </c>
      <c r="F31" s="11">
        <v>41.4</v>
      </c>
      <c r="G31" s="16">
        <v>0</v>
      </c>
      <c r="H31" s="11">
        <v>7.5</v>
      </c>
      <c r="I31" s="11">
        <v>6</v>
      </c>
      <c r="J31" s="11">
        <v>0</v>
      </c>
      <c r="K31" s="11">
        <v>5</v>
      </c>
      <c r="L31" s="26">
        <v>59.9</v>
      </c>
      <c r="M31" s="24">
        <v>133386.37</v>
      </c>
      <c r="N31" s="24">
        <v>0</v>
      </c>
      <c r="O31" s="27">
        <v>3.3856021148273401E-2</v>
      </c>
      <c r="P31" s="27">
        <v>1.6754426177962901E-2</v>
      </c>
      <c r="Q31" s="27">
        <v>2.0279756667815798</v>
      </c>
      <c r="R31" s="27">
        <v>1.0035901280599799</v>
      </c>
    </row>
    <row r="32" spans="1:18" ht="15">
      <c r="A32" s="11">
        <v>202410</v>
      </c>
      <c r="B32" s="12" t="s">
        <v>113</v>
      </c>
      <c r="C32" s="17" t="s">
        <v>20</v>
      </c>
      <c r="D32" s="14" t="s">
        <v>27</v>
      </c>
      <c r="E32" s="15" t="s">
        <v>114</v>
      </c>
      <c r="F32" s="11">
        <v>42.75</v>
      </c>
      <c r="G32" s="16">
        <v>15</v>
      </c>
      <c r="H32" s="11">
        <v>10</v>
      </c>
      <c r="I32" s="11">
        <v>10</v>
      </c>
      <c r="J32" s="11">
        <v>6</v>
      </c>
      <c r="K32" s="11">
        <v>5</v>
      </c>
      <c r="L32" s="26">
        <v>88.75</v>
      </c>
      <c r="M32" s="24">
        <v>282412.48</v>
      </c>
      <c r="N32" s="24">
        <v>56318.450861799698</v>
      </c>
      <c r="O32" s="27">
        <v>0.13123792304551499</v>
      </c>
      <c r="P32" s="27">
        <v>7.8233724252982806E-2</v>
      </c>
      <c r="Q32" s="27">
        <v>11.647365670289499</v>
      </c>
      <c r="R32" s="27">
        <v>6.9432430274522199</v>
      </c>
    </row>
    <row r="33" spans="1:18" ht="15">
      <c r="A33" s="11">
        <v>202410</v>
      </c>
      <c r="B33" s="12" t="s">
        <v>115</v>
      </c>
      <c r="C33" s="17" t="s">
        <v>20</v>
      </c>
      <c r="D33" s="14" t="s">
        <v>25</v>
      </c>
      <c r="E33" s="15" t="s">
        <v>116</v>
      </c>
      <c r="F33" s="11">
        <v>45</v>
      </c>
      <c r="G33" s="16">
        <v>0</v>
      </c>
      <c r="H33" s="11">
        <v>10</v>
      </c>
      <c r="I33" s="11">
        <v>7</v>
      </c>
      <c r="J33" s="11">
        <v>6</v>
      </c>
      <c r="K33" s="11">
        <v>5</v>
      </c>
      <c r="L33" s="26">
        <v>73</v>
      </c>
      <c r="M33" s="24">
        <v>137038.39000000001</v>
      </c>
      <c r="N33" s="24">
        <v>0</v>
      </c>
      <c r="O33" s="27">
        <v>6.50984455900884E-2</v>
      </c>
      <c r="P33" s="27">
        <v>1.7213149955290701E-2</v>
      </c>
      <c r="Q33" s="27">
        <v>4.7521865280764501</v>
      </c>
      <c r="R33" s="27">
        <v>1.2565599467362201</v>
      </c>
    </row>
    <row r="34" spans="1:18" ht="15">
      <c r="A34" s="11">
        <v>202410</v>
      </c>
      <c r="B34" s="12" t="s">
        <v>123</v>
      </c>
      <c r="C34" s="17" t="s">
        <v>16</v>
      </c>
      <c r="D34" s="14" t="s">
        <v>23</v>
      </c>
      <c r="E34" s="15" t="s">
        <v>124</v>
      </c>
      <c r="F34" s="11">
        <v>36.9</v>
      </c>
      <c r="G34" s="16">
        <v>2.5</v>
      </c>
      <c r="H34" s="11">
        <v>10</v>
      </c>
      <c r="I34" s="11">
        <v>6</v>
      </c>
      <c r="J34" s="11">
        <v>2.5</v>
      </c>
      <c r="K34" s="11">
        <v>5</v>
      </c>
      <c r="L34" s="26">
        <v>62.9</v>
      </c>
      <c r="M34" s="24">
        <v>196909.65</v>
      </c>
      <c r="N34" s="24">
        <v>3495.2265604865001</v>
      </c>
      <c r="O34" s="27">
        <v>8.0216458985267899E-2</v>
      </c>
      <c r="P34" s="27">
        <v>2.0121535556109599E-2</v>
      </c>
      <c r="Q34" s="27">
        <v>5.0456152701733501</v>
      </c>
      <c r="R34" s="27">
        <v>1.2656445864793</v>
      </c>
    </row>
    <row r="35" spans="1:18" ht="15">
      <c r="A35" s="11">
        <v>202410</v>
      </c>
      <c r="B35" s="12" t="s">
        <v>129</v>
      </c>
      <c r="C35" s="17" t="s">
        <v>20</v>
      </c>
      <c r="D35" s="14" t="s">
        <v>27</v>
      </c>
      <c r="E35" s="15" t="s">
        <v>130</v>
      </c>
      <c r="F35" s="11">
        <v>45</v>
      </c>
      <c r="G35" s="16">
        <v>5</v>
      </c>
      <c r="H35" s="11">
        <v>7.5</v>
      </c>
      <c r="I35" s="11">
        <v>7</v>
      </c>
      <c r="J35" s="11">
        <v>0</v>
      </c>
      <c r="K35" s="11">
        <v>5</v>
      </c>
      <c r="L35" s="26">
        <v>69.5</v>
      </c>
      <c r="M35" s="24">
        <v>131599.56</v>
      </c>
      <c r="N35" s="24">
        <v>7416.4241545107898</v>
      </c>
      <c r="O35" s="27">
        <v>4.1245290946807803E-2</v>
      </c>
      <c r="P35" s="27">
        <v>2.2160988234796598E-2</v>
      </c>
      <c r="Q35" s="27">
        <v>2.86654772080314</v>
      </c>
      <c r="R35" s="27">
        <v>1.5401886823183699</v>
      </c>
    </row>
    <row r="36" spans="1:18" ht="15">
      <c r="A36" s="11">
        <v>202410</v>
      </c>
      <c r="B36" s="12" t="s">
        <v>131</v>
      </c>
      <c r="C36" s="17" t="s">
        <v>20</v>
      </c>
      <c r="D36" s="14" t="s">
        <v>38</v>
      </c>
      <c r="E36" s="15" t="s">
        <v>132</v>
      </c>
      <c r="F36" s="11">
        <v>36</v>
      </c>
      <c r="G36" s="16">
        <v>0</v>
      </c>
      <c r="H36" s="11">
        <v>5</v>
      </c>
      <c r="I36" s="11">
        <v>10</v>
      </c>
      <c r="J36" s="11">
        <v>2.5</v>
      </c>
      <c r="K36" s="11">
        <v>5</v>
      </c>
      <c r="L36" s="26">
        <v>58.5</v>
      </c>
      <c r="M36" s="24">
        <v>89874.15</v>
      </c>
      <c r="N36" s="24">
        <v>0</v>
      </c>
      <c r="O36" s="27">
        <v>4.6898496410852898E-2</v>
      </c>
      <c r="P36" s="27">
        <v>1.1288933130740199E-2</v>
      </c>
      <c r="Q36" s="27">
        <v>2.7435620400349001</v>
      </c>
      <c r="R36" s="27">
        <v>0.6604025881483</v>
      </c>
    </row>
    <row r="37" spans="1:18" ht="15">
      <c r="A37" s="11">
        <v>202410</v>
      </c>
      <c r="B37" s="12" t="s">
        <v>133</v>
      </c>
      <c r="C37" s="17" t="s">
        <v>17</v>
      </c>
      <c r="D37" s="14" t="s">
        <v>36</v>
      </c>
      <c r="E37" s="15" t="s">
        <v>134</v>
      </c>
      <c r="F37" s="11">
        <v>0</v>
      </c>
      <c r="G37" s="16">
        <v>0</v>
      </c>
      <c r="H37" s="11">
        <v>2.5</v>
      </c>
      <c r="I37" s="11">
        <v>7</v>
      </c>
      <c r="J37" s="11">
        <v>2.5</v>
      </c>
      <c r="K37" s="11">
        <v>5</v>
      </c>
      <c r="L37" s="26">
        <v>17</v>
      </c>
      <c r="M37" s="24">
        <v>72891.649999999994</v>
      </c>
      <c r="N37" s="24">
        <v>0</v>
      </c>
      <c r="O37" s="27">
        <v>3.5490478113937803E-2</v>
      </c>
      <c r="P37" s="27">
        <v>6.2714320058966698E-3</v>
      </c>
      <c r="Q37" s="27">
        <v>0.60333812793694197</v>
      </c>
      <c r="R37" s="27">
        <v>0.10661434410024299</v>
      </c>
    </row>
    <row r="38" spans="1:18" ht="15">
      <c r="A38" s="11">
        <v>202410</v>
      </c>
      <c r="B38" s="12" t="s">
        <v>137</v>
      </c>
      <c r="C38" s="17" t="s">
        <v>20</v>
      </c>
      <c r="D38" s="14" t="s">
        <v>25</v>
      </c>
      <c r="E38" s="15" t="s">
        <v>138</v>
      </c>
      <c r="F38" s="11">
        <v>45</v>
      </c>
      <c r="G38" s="16">
        <v>0</v>
      </c>
      <c r="H38" s="11">
        <v>10</v>
      </c>
      <c r="I38" s="11">
        <v>10</v>
      </c>
      <c r="J38" s="11">
        <v>6</v>
      </c>
      <c r="K38" s="11">
        <v>5</v>
      </c>
      <c r="L38" s="28">
        <v>76</v>
      </c>
      <c r="M38" s="24">
        <v>153798.46</v>
      </c>
      <c r="N38" s="24">
        <v>0</v>
      </c>
      <c r="O38" s="27">
        <v>7.30601160751332E-2</v>
      </c>
      <c r="P38" s="27">
        <v>1.9318352724902701E-2</v>
      </c>
      <c r="Q38" s="27">
        <v>5.5525688217101301</v>
      </c>
      <c r="R38" s="27">
        <v>1.4681948070926101</v>
      </c>
    </row>
    <row r="39" spans="1:18" ht="15">
      <c r="A39" s="11">
        <v>202410</v>
      </c>
      <c r="B39" s="12" t="s">
        <v>141</v>
      </c>
      <c r="C39" s="17" t="s">
        <v>16</v>
      </c>
      <c r="D39" s="14" t="s">
        <v>28</v>
      </c>
      <c r="E39" s="15" t="s">
        <v>142</v>
      </c>
      <c r="F39" s="11">
        <v>45</v>
      </c>
      <c r="G39" s="16">
        <v>0</v>
      </c>
      <c r="H39" s="11">
        <v>10</v>
      </c>
      <c r="I39" s="11">
        <v>4</v>
      </c>
      <c r="J39" s="11">
        <v>5</v>
      </c>
      <c r="K39" s="11">
        <v>5</v>
      </c>
      <c r="L39" s="26">
        <v>69</v>
      </c>
      <c r="M39" s="24">
        <v>59244.73</v>
      </c>
      <c r="N39" s="24">
        <v>0</v>
      </c>
      <c r="O39" s="27">
        <v>7.1593203463074906E-2</v>
      </c>
      <c r="P39" s="27">
        <v>5.6993612887727696E-3</v>
      </c>
      <c r="Q39" s="27">
        <v>4.93993103895217</v>
      </c>
      <c r="R39" s="27">
        <v>0.39325592892532102</v>
      </c>
    </row>
    <row r="40" spans="1:18" ht="15">
      <c r="A40" s="11">
        <v>202410</v>
      </c>
      <c r="B40" s="12" t="s">
        <v>143</v>
      </c>
      <c r="C40" s="17" t="s">
        <v>16</v>
      </c>
      <c r="D40" s="14" t="s">
        <v>23</v>
      </c>
      <c r="E40" s="15" t="s">
        <v>144</v>
      </c>
      <c r="F40" s="11">
        <v>45</v>
      </c>
      <c r="G40" s="16">
        <v>5</v>
      </c>
      <c r="H40" s="11">
        <v>10</v>
      </c>
      <c r="I40" s="11">
        <v>10</v>
      </c>
      <c r="J40" s="11">
        <v>2.5</v>
      </c>
      <c r="K40" s="11">
        <v>5</v>
      </c>
      <c r="L40" s="26">
        <v>77.5</v>
      </c>
      <c r="M40" s="24">
        <v>177981.97</v>
      </c>
      <c r="N40" s="24">
        <v>11491.530417426</v>
      </c>
      <c r="O40" s="27">
        <v>9.0603402365306701E-2</v>
      </c>
      <c r="P40" s="27">
        <v>2.0997443513741599E-2</v>
      </c>
      <c r="Q40" s="27">
        <v>7.0217636833112698</v>
      </c>
      <c r="R40" s="27">
        <v>1.6273018723149699</v>
      </c>
    </row>
    <row r="41" spans="1:18" ht="15">
      <c r="A41" s="11">
        <v>202410</v>
      </c>
      <c r="B41" s="12" t="s">
        <v>145</v>
      </c>
      <c r="C41" s="17" t="s">
        <v>20</v>
      </c>
      <c r="D41" s="14" t="s">
        <v>27</v>
      </c>
      <c r="E41" s="15" t="s">
        <v>146</v>
      </c>
      <c r="F41" s="11">
        <v>45</v>
      </c>
      <c r="G41" s="16">
        <v>15</v>
      </c>
      <c r="H41" s="11">
        <v>10</v>
      </c>
      <c r="I41" s="11">
        <v>3</v>
      </c>
      <c r="J41" s="11">
        <v>6</v>
      </c>
      <c r="K41" s="11">
        <v>5</v>
      </c>
      <c r="L41" s="26">
        <v>84</v>
      </c>
      <c r="M41" s="24">
        <v>235329.4</v>
      </c>
      <c r="N41" s="24">
        <v>37769.3432617945</v>
      </c>
      <c r="O41" s="27">
        <v>9.9671832510462896E-2</v>
      </c>
      <c r="P41" s="27">
        <v>5.8236091601730197E-2</v>
      </c>
      <c r="Q41" s="27">
        <v>8.3724339308788807</v>
      </c>
      <c r="R41" s="27">
        <v>4.8918316945453402</v>
      </c>
    </row>
    <row r="42" spans="1:18" ht="15">
      <c r="A42" s="11">
        <v>202410</v>
      </c>
      <c r="B42" s="12" t="s">
        <v>147</v>
      </c>
      <c r="C42" s="17" t="s">
        <v>16</v>
      </c>
      <c r="D42" s="14" t="s">
        <v>22</v>
      </c>
      <c r="E42" s="15" t="s">
        <v>148</v>
      </c>
      <c r="F42" s="11">
        <v>0</v>
      </c>
      <c r="G42" s="16">
        <v>0</v>
      </c>
      <c r="H42" s="11">
        <v>5</v>
      </c>
      <c r="I42" s="11">
        <v>10</v>
      </c>
      <c r="J42" s="11">
        <v>2.5</v>
      </c>
      <c r="K42" s="11">
        <v>5</v>
      </c>
      <c r="L42" s="26">
        <v>22.5</v>
      </c>
      <c r="M42" s="24">
        <v>104213.05</v>
      </c>
      <c r="N42" s="24">
        <v>0</v>
      </c>
      <c r="O42" s="27">
        <v>8.0961442906950495E-2</v>
      </c>
      <c r="P42" s="27">
        <v>1.0025327534701299E-2</v>
      </c>
      <c r="Q42" s="27">
        <v>1.82163246540639</v>
      </c>
      <c r="R42" s="27">
        <v>0.22556986953077801</v>
      </c>
    </row>
    <row r="43" spans="1:18" ht="15">
      <c r="A43" s="11">
        <v>202410</v>
      </c>
      <c r="B43" s="12" t="s">
        <v>149</v>
      </c>
      <c r="C43" s="17" t="s">
        <v>20</v>
      </c>
      <c r="D43" s="14" t="s">
        <v>25</v>
      </c>
      <c r="E43" s="15" t="s">
        <v>150</v>
      </c>
      <c r="F43" s="11">
        <v>43.2</v>
      </c>
      <c r="G43" s="16">
        <v>2.5</v>
      </c>
      <c r="H43" s="11">
        <v>7.5</v>
      </c>
      <c r="I43" s="11">
        <v>10</v>
      </c>
      <c r="J43" s="11">
        <v>2.5</v>
      </c>
      <c r="K43" s="11">
        <v>5</v>
      </c>
      <c r="L43" s="26">
        <v>70.7</v>
      </c>
      <c r="M43" s="24">
        <v>181238.65</v>
      </c>
      <c r="N43" s="24">
        <v>7958.8435950229996</v>
      </c>
      <c r="O43" s="27">
        <v>0.32162941287233199</v>
      </c>
      <c r="P43" s="27">
        <v>2.8807904409458102E-2</v>
      </c>
      <c r="Q43" s="27">
        <v>22.739199490073901</v>
      </c>
      <c r="R43" s="27">
        <v>2.0367188417486899</v>
      </c>
    </row>
    <row r="44" spans="1:18" ht="15">
      <c r="A44" s="11">
        <v>202410</v>
      </c>
      <c r="B44" s="12" t="s">
        <v>151</v>
      </c>
      <c r="C44" s="17" t="s">
        <v>16</v>
      </c>
      <c r="D44" s="14" t="s">
        <v>28</v>
      </c>
      <c r="E44" s="15" t="s">
        <v>152</v>
      </c>
      <c r="F44" s="11">
        <v>38.25</v>
      </c>
      <c r="G44" s="16">
        <v>0</v>
      </c>
      <c r="H44" s="11">
        <v>10</v>
      </c>
      <c r="I44" s="11">
        <v>10</v>
      </c>
      <c r="J44" s="11">
        <v>2.5</v>
      </c>
      <c r="K44" s="11">
        <v>5</v>
      </c>
      <c r="L44" s="26">
        <v>65.75</v>
      </c>
      <c r="M44" s="24">
        <v>158049.28</v>
      </c>
      <c r="N44" s="24">
        <v>0</v>
      </c>
      <c r="O44" s="27">
        <v>0.19099174323577001</v>
      </c>
      <c r="P44" s="27">
        <v>1.52043894562505E-2</v>
      </c>
      <c r="Q44" s="27">
        <v>12.5577071177519</v>
      </c>
      <c r="R44" s="27">
        <v>0.99968860674847104</v>
      </c>
    </row>
    <row r="45" spans="1:18" ht="15">
      <c r="A45" s="11">
        <v>202410</v>
      </c>
      <c r="B45" s="12" t="s">
        <v>153</v>
      </c>
      <c r="C45" s="17" t="s">
        <v>20</v>
      </c>
      <c r="D45" s="14" t="s">
        <v>25</v>
      </c>
      <c r="E45" s="15" t="s">
        <v>154</v>
      </c>
      <c r="F45" s="11">
        <v>45</v>
      </c>
      <c r="G45" s="16">
        <v>0</v>
      </c>
      <c r="H45" s="11">
        <v>7.5</v>
      </c>
      <c r="I45" s="11">
        <v>7</v>
      </c>
      <c r="J45" s="11">
        <v>5</v>
      </c>
      <c r="K45" s="11">
        <v>5</v>
      </c>
      <c r="L45" s="26">
        <v>69.5</v>
      </c>
      <c r="M45" s="24">
        <v>198842.44</v>
      </c>
      <c r="N45" s="24">
        <v>0</v>
      </c>
      <c r="O45" s="27">
        <v>9.4457719193434805E-2</v>
      </c>
      <c r="P45" s="27">
        <v>2.4976247438370399E-2</v>
      </c>
      <c r="Q45" s="27">
        <v>6.5648114839437204</v>
      </c>
      <c r="R45" s="27">
        <v>1.73584919696674</v>
      </c>
    </row>
    <row r="46" spans="1:18" ht="15">
      <c r="A46" s="11">
        <v>202410</v>
      </c>
      <c r="B46" s="12" t="s">
        <v>155</v>
      </c>
      <c r="C46" s="17" t="s">
        <v>16</v>
      </c>
      <c r="D46" s="14" t="s">
        <v>34</v>
      </c>
      <c r="E46" s="15" t="s">
        <v>156</v>
      </c>
      <c r="F46" s="11">
        <v>45</v>
      </c>
      <c r="G46" s="16">
        <v>20</v>
      </c>
      <c r="H46" s="11">
        <v>10</v>
      </c>
      <c r="I46" s="11">
        <v>7</v>
      </c>
      <c r="J46" s="11">
        <v>8</v>
      </c>
      <c r="K46" s="11">
        <v>5</v>
      </c>
      <c r="L46" s="26">
        <v>95</v>
      </c>
      <c r="M46" s="24">
        <v>800783.34</v>
      </c>
      <c r="N46" s="24">
        <v>253157.738970059</v>
      </c>
      <c r="O46" s="27">
        <v>0.52471795214426897</v>
      </c>
      <c r="P46" s="27">
        <v>0.16241315079865401</v>
      </c>
      <c r="Q46" s="27">
        <v>49.848205453705603</v>
      </c>
      <c r="R46" s="27">
        <v>15.4292493258721</v>
      </c>
    </row>
    <row r="47" spans="1:18" ht="15">
      <c r="A47" s="11">
        <v>202410</v>
      </c>
      <c r="B47" s="12" t="s">
        <v>157</v>
      </c>
      <c r="C47" s="17" t="s">
        <v>17</v>
      </c>
      <c r="D47" s="14" t="s">
        <v>32</v>
      </c>
      <c r="E47" s="15" t="s">
        <v>158</v>
      </c>
      <c r="F47" s="11">
        <v>37.799999999999997</v>
      </c>
      <c r="G47" s="16">
        <v>5</v>
      </c>
      <c r="H47" s="11">
        <v>5</v>
      </c>
      <c r="I47" s="11">
        <v>10</v>
      </c>
      <c r="J47" s="11">
        <v>2.5</v>
      </c>
      <c r="K47" s="11">
        <v>5</v>
      </c>
      <c r="L47" s="26">
        <v>65.3</v>
      </c>
      <c r="M47" s="24">
        <v>317721.46000000002</v>
      </c>
      <c r="N47" s="24">
        <v>16247.989135473599</v>
      </c>
      <c r="O47" s="27">
        <v>0.200452326249106</v>
      </c>
      <c r="P47" s="27">
        <v>3.6334698235387097E-2</v>
      </c>
      <c r="Q47" s="27">
        <v>13.0895369040666</v>
      </c>
      <c r="R47" s="27">
        <v>2.3726557947707798</v>
      </c>
    </row>
    <row r="48" spans="1:18" ht="15">
      <c r="A48" s="11">
        <v>202410</v>
      </c>
      <c r="B48" s="12" t="s">
        <v>159</v>
      </c>
      <c r="C48" s="17" t="s">
        <v>17</v>
      </c>
      <c r="D48" s="14" t="s">
        <v>31</v>
      </c>
      <c r="E48" s="15" t="s">
        <v>160</v>
      </c>
      <c r="F48" s="11">
        <v>45</v>
      </c>
      <c r="G48" s="16">
        <v>5</v>
      </c>
      <c r="H48" s="11">
        <v>7.5</v>
      </c>
      <c r="I48" s="11">
        <v>7</v>
      </c>
      <c r="J48" s="11">
        <v>0</v>
      </c>
      <c r="K48" s="11">
        <v>5</v>
      </c>
      <c r="L48" s="28">
        <v>69.5</v>
      </c>
      <c r="M48" s="24">
        <v>189992.74</v>
      </c>
      <c r="N48" s="24">
        <v>10602.5420497333</v>
      </c>
      <c r="O48" s="27">
        <v>8.82151863254617E-2</v>
      </c>
      <c r="P48" s="27">
        <v>2.2218576851403701E-2</v>
      </c>
      <c r="Q48" s="27">
        <v>6.1309554496195897</v>
      </c>
      <c r="R48" s="27">
        <v>1.54419109117256</v>
      </c>
    </row>
    <row r="49" spans="1:18" ht="15">
      <c r="A49" s="11">
        <v>202410</v>
      </c>
      <c r="B49" s="12" t="s">
        <v>161</v>
      </c>
      <c r="C49" s="17" t="s">
        <v>17</v>
      </c>
      <c r="D49" s="14" t="s">
        <v>31</v>
      </c>
      <c r="E49" s="15" t="s">
        <v>162</v>
      </c>
      <c r="F49" s="11">
        <v>45</v>
      </c>
      <c r="G49" s="16">
        <v>0</v>
      </c>
      <c r="H49" s="11">
        <v>7.5</v>
      </c>
      <c r="I49" s="11">
        <v>4</v>
      </c>
      <c r="J49" s="11">
        <v>0</v>
      </c>
      <c r="K49" s="11">
        <v>5</v>
      </c>
      <c r="L49" s="28">
        <v>61.5</v>
      </c>
      <c r="M49" s="24">
        <v>183519.94</v>
      </c>
      <c r="N49" s="24">
        <v>0</v>
      </c>
      <c r="O49" s="27">
        <v>6.6948892250417197E-2</v>
      </c>
      <c r="P49" s="27">
        <v>1.57896388054906E-2</v>
      </c>
      <c r="Q49" s="27">
        <v>4.1173568734006603</v>
      </c>
      <c r="R49" s="27">
        <v>0.97106278653766998</v>
      </c>
    </row>
    <row r="50" spans="1:18" ht="15">
      <c r="A50" s="11">
        <v>202410</v>
      </c>
      <c r="B50" s="12" t="s">
        <v>163</v>
      </c>
      <c r="C50" s="17" t="s">
        <v>17</v>
      </c>
      <c r="D50" s="14" t="s">
        <v>31</v>
      </c>
      <c r="E50" s="15" t="s">
        <v>164</v>
      </c>
      <c r="F50" s="11">
        <v>45</v>
      </c>
      <c r="G50" s="16">
        <v>15</v>
      </c>
      <c r="H50" s="11">
        <v>5</v>
      </c>
      <c r="I50" s="11">
        <v>6</v>
      </c>
      <c r="J50" s="11">
        <v>2.5</v>
      </c>
      <c r="K50" s="11">
        <v>5</v>
      </c>
      <c r="L50" s="28">
        <v>78.5</v>
      </c>
      <c r="M50" s="24">
        <v>549715.04</v>
      </c>
      <c r="N50" s="24">
        <v>109513.31881554901</v>
      </c>
      <c r="O50" s="27">
        <v>0.39580751330754599</v>
      </c>
      <c r="P50" s="27">
        <v>0.107948275485423</v>
      </c>
      <c r="Q50" s="27">
        <v>31.070889794642401</v>
      </c>
      <c r="R50" s="27">
        <v>8.4739396256056896</v>
      </c>
    </row>
    <row r="51" spans="1:18" ht="15">
      <c r="A51" s="11">
        <v>202410</v>
      </c>
      <c r="B51" s="12" t="s">
        <v>165</v>
      </c>
      <c r="C51" s="17" t="s">
        <v>17</v>
      </c>
      <c r="D51" s="14" t="s">
        <v>32</v>
      </c>
      <c r="E51" s="15" t="s">
        <v>166</v>
      </c>
      <c r="F51" s="11">
        <v>42.75</v>
      </c>
      <c r="G51" s="16">
        <v>5</v>
      </c>
      <c r="H51" s="11">
        <v>10</v>
      </c>
      <c r="I51" s="11">
        <v>7</v>
      </c>
      <c r="J51" s="11">
        <v>5</v>
      </c>
      <c r="K51" s="11">
        <v>5</v>
      </c>
      <c r="L51" s="28">
        <v>74.75</v>
      </c>
      <c r="M51" s="24">
        <v>196008.74</v>
      </c>
      <c r="N51" s="24">
        <v>13249.425264273301</v>
      </c>
      <c r="O51" s="27">
        <v>0.13486162163500401</v>
      </c>
      <c r="P51" s="27">
        <v>2.4202109941321801E-2</v>
      </c>
      <c r="Q51" s="27">
        <v>10.0809062172165</v>
      </c>
      <c r="R51" s="27">
        <v>1.8091077181138</v>
      </c>
    </row>
    <row r="52" spans="1:18" ht="15">
      <c r="A52" s="11">
        <v>202410</v>
      </c>
      <c r="B52" s="12" t="s">
        <v>167</v>
      </c>
      <c r="C52" s="17" t="s">
        <v>17</v>
      </c>
      <c r="D52" s="14" t="s">
        <v>428</v>
      </c>
      <c r="E52" s="15" t="s">
        <v>168</v>
      </c>
      <c r="F52" s="11">
        <v>44.1</v>
      </c>
      <c r="G52" s="16">
        <v>0</v>
      </c>
      <c r="H52" s="11">
        <v>5</v>
      </c>
      <c r="I52" s="11">
        <v>7</v>
      </c>
      <c r="J52" s="11">
        <v>8</v>
      </c>
      <c r="K52" s="11">
        <v>5</v>
      </c>
      <c r="L52" s="28">
        <v>69.099999999999994</v>
      </c>
      <c r="M52" s="24">
        <v>246426.22</v>
      </c>
      <c r="N52" s="24">
        <v>0</v>
      </c>
      <c r="O52" s="27">
        <v>0.22934297304507001</v>
      </c>
      <c r="P52" s="27">
        <v>2.1201952256536E-2</v>
      </c>
      <c r="Q52" s="27">
        <v>15.847599437414299</v>
      </c>
      <c r="R52" s="27">
        <v>1.46505490092664</v>
      </c>
    </row>
    <row r="53" spans="1:18" ht="15">
      <c r="A53" s="11">
        <v>202410</v>
      </c>
      <c r="B53" s="12" t="s">
        <v>169</v>
      </c>
      <c r="C53" s="17" t="s">
        <v>17</v>
      </c>
      <c r="D53" s="14" t="s">
        <v>32</v>
      </c>
      <c r="E53" s="15" t="s">
        <v>170</v>
      </c>
      <c r="F53" s="11">
        <v>45</v>
      </c>
      <c r="G53" s="16">
        <v>5</v>
      </c>
      <c r="H53" s="11">
        <v>7.5</v>
      </c>
      <c r="I53" s="11">
        <v>4</v>
      </c>
      <c r="J53" s="11">
        <v>0</v>
      </c>
      <c r="K53" s="11">
        <v>5</v>
      </c>
      <c r="L53" s="28">
        <v>66.5</v>
      </c>
      <c r="M53" s="24">
        <v>206387.16</v>
      </c>
      <c r="N53" s="24">
        <v>19128.411709992099</v>
      </c>
      <c r="O53" s="27">
        <v>0.15997667090846199</v>
      </c>
      <c r="P53" s="27">
        <v>2.83510197553862E-2</v>
      </c>
      <c r="Q53" s="27">
        <v>10.638448615412701</v>
      </c>
      <c r="R53" s="27">
        <v>1.88534281373318</v>
      </c>
    </row>
    <row r="54" spans="1:18" ht="15">
      <c r="A54" s="11">
        <v>202410</v>
      </c>
      <c r="B54" s="12" t="s">
        <v>171</v>
      </c>
      <c r="C54" s="17" t="s">
        <v>17</v>
      </c>
      <c r="D54" s="14" t="s">
        <v>32</v>
      </c>
      <c r="E54" s="15" t="s">
        <v>172</v>
      </c>
      <c r="F54" s="11">
        <v>45</v>
      </c>
      <c r="G54" s="16">
        <v>10</v>
      </c>
      <c r="H54" s="11">
        <v>10</v>
      </c>
      <c r="I54" s="11">
        <v>10</v>
      </c>
      <c r="J54" s="11">
        <v>6</v>
      </c>
      <c r="K54" s="11">
        <v>5</v>
      </c>
      <c r="L54" s="28">
        <v>86</v>
      </c>
      <c r="M54" s="24">
        <v>202784.19</v>
      </c>
      <c r="N54" s="24">
        <v>28439.528806231101</v>
      </c>
      <c r="O54" s="27">
        <v>0.19066816168505199</v>
      </c>
      <c r="P54" s="27">
        <v>3.3197828244105401E-2</v>
      </c>
      <c r="Q54" s="27">
        <v>16.397461904914401</v>
      </c>
      <c r="R54" s="27">
        <v>2.8550132289930601</v>
      </c>
    </row>
    <row r="55" spans="1:18" ht="15">
      <c r="A55" s="11">
        <v>202410</v>
      </c>
      <c r="B55" s="12" t="s">
        <v>175</v>
      </c>
      <c r="C55" s="17" t="s">
        <v>17</v>
      </c>
      <c r="D55" s="14" t="s">
        <v>32</v>
      </c>
      <c r="E55" s="15" t="s">
        <v>176</v>
      </c>
      <c r="F55" s="11">
        <v>45</v>
      </c>
      <c r="G55" s="16">
        <v>2.5</v>
      </c>
      <c r="H55" s="11">
        <v>10</v>
      </c>
      <c r="I55" s="11">
        <v>7</v>
      </c>
      <c r="J55" s="11">
        <v>6</v>
      </c>
      <c r="K55" s="11">
        <v>5</v>
      </c>
      <c r="L55" s="28">
        <v>75.5</v>
      </c>
      <c r="M55" s="24">
        <v>279748.93</v>
      </c>
      <c r="N55" s="24">
        <v>9348.8199106625998</v>
      </c>
      <c r="O55" s="27">
        <v>0.159285252131914</v>
      </c>
      <c r="P55" s="27">
        <v>2.9246643428837701E-2</v>
      </c>
      <c r="Q55" s="27">
        <v>12.0260365359595</v>
      </c>
      <c r="R55" s="27">
        <v>2.2081215788772401</v>
      </c>
    </row>
    <row r="56" spans="1:18" ht="15">
      <c r="A56" s="11">
        <v>202410</v>
      </c>
      <c r="B56" s="12" t="s">
        <v>177</v>
      </c>
      <c r="C56" s="17" t="s">
        <v>17</v>
      </c>
      <c r="D56" s="14" t="s">
        <v>33</v>
      </c>
      <c r="E56" s="15" t="s">
        <v>178</v>
      </c>
      <c r="F56" s="11">
        <v>45</v>
      </c>
      <c r="G56" s="16">
        <v>2.5</v>
      </c>
      <c r="H56" s="11">
        <v>10</v>
      </c>
      <c r="I56" s="11">
        <v>10</v>
      </c>
      <c r="J56" s="11">
        <v>0</v>
      </c>
      <c r="K56" s="11">
        <v>5</v>
      </c>
      <c r="L56" s="28">
        <v>72.5</v>
      </c>
      <c r="M56" s="24">
        <v>165720.1</v>
      </c>
      <c r="N56" s="24">
        <v>1696.95937436176</v>
      </c>
      <c r="O56" s="27">
        <v>9.7315741192051899E-2</v>
      </c>
      <c r="P56" s="27">
        <v>1.51980123602706E-2</v>
      </c>
      <c r="Q56" s="27">
        <v>7.0553912364237599</v>
      </c>
      <c r="R56" s="27">
        <v>1.1018558961196201</v>
      </c>
    </row>
    <row r="57" spans="1:18" ht="15">
      <c r="A57" s="11">
        <v>202410</v>
      </c>
      <c r="B57" s="12" t="s">
        <v>179</v>
      </c>
      <c r="C57" s="17" t="s">
        <v>17</v>
      </c>
      <c r="D57" s="14" t="s">
        <v>33</v>
      </c>
      <c r="E57" s="15" t="s">
        <v>180</v>
      </c>
      <c r="F57" s="11">
        <v>45</v>
      </c>
      <c r="G57" s="16">
        <v>5</v>
      </c>
      <c r="H57" s="11">
        <v>7.5</v>
      </c>
      <c r="I57" s="11">
        <v>10</v>
      </c>
      <c r="J57" s="11">
        <v>2.5</v>
      </c>
      <c r="K57" s="11">
        <v>5</v>
      </c>
      <c r="L57" s="28">
        <v>75</v>
      </c>
      <c r="M57" s="24">
        <v>150952.44</v>
      </c>
      <c r="N57" s="24">
        <v>8924.4328521514508</v>
      </c>
      <c r="O57" s="27">
        <v>0.13325401449835</v>
      </c>
      <c r="P57" s="27">
        <v>1.7930246594761699E-2</v>
      </c>
      <c r="Q57" s="27">
        <v>9.9940510873762491</v>
      </c>
      <c r="R57" s="27">
        <v>1.3447684946071301</v>
      </c>
    </row>
    <row r="58" spans="1:18" ht="15">
      <c r="A58" s="11">
        <v>202410</v>
      </c>
      <c r="B58" s="12" t="s">
        <v>181</v>
      </c>
      <c r="C58" s="18" t="s">
        <v>17</v>
      </c>
      <c r="D58" s="14" t="s">
        <v>30</v>
      </c>
      <c r="E58" s="15" t="s">
        <v>182</v>
      </c>
      <c r="F58" s="11">
        <v>0</v>
      </c>
      <c r="G58" s="16">
        <v>0</v>
      </c>
      <c r="H58" s="19">
        <v>0</v>
      </c>
      <c r="I58" s="19">
        <v>7</v>
      </c>
      <c r="J58" s="19">
        <v>2.5</v>
      </c>
      <c r="K58" s="19">
        <v>5</v>
      </c>
      <c r="L58" s="29">
        <v>14.5</v>
      </c>
      <c r="M58" s="24">
        <v>97841.27</v>
      </c>
      <c r="N58" s="24">
        <v>0</v>
      </c>
      <c r="O58" s="30">
        <v>5.9514885249677303E-2</v>
      </c>
      <c r="P58" s="30">
        <v>8.4180406421802498E-3</v>
      </c>
      <c r="Q58" s="30">
        <v>0.86296583612031996</v>
      </c>
      <c r="R58" s="30">
        <v>0.122061589311614</v>
      </c>
    </row>
    <row r="59" spans="1:18" ht="15">
      <c r="A59" s="11">
        <v>202410</v>
      </c>
      <c r="B59" s="12" t="s">
        <v>183</v>
      </c>
      <c r="C59" s="18" t="s">
        <v>17</v>
      </c>
      <c r="D59" s="14" t="s">
        <v>32</v>
      </c>
      <c r="E59" s="15" t="s">
        <v>184</v>
      </c>
      <c r="F59" s="11">
        <v>39.15</v>
      </c>
      <c r="G59" s="16">
        <v>0</v>
      </c>
      <c r="H59" s="1">
        <v>10</v>
      </c>
      <c r="I59" s="1">
        <v>7</v>
      </c>
      <c r="J59" s="1">
        <v>2.5</v>
      </c>
      <c r="K59" s="1">
        <v>5</v>
      </c>
      <c r="L59" s="4">
        <v>63.65</v>
      </c>
      <c r="M59" s="24">
        <v>121937.7</v>
      </c>
      <c r="N59" s="24">
        <v>0</v>
      </c>
      <c r="O59" s="4">
        <v>5.5282731251337501E-2</v>
      </c>
      <c r="P59" s="4">
        <v>1.04912427487295E-2</v>
      </c>
      <c r="Q59" s="4">
        <v>3.51874584414763</v>
      </c>
      <c r="R59" s="4">
        <v>0.66776760095663101</v>
      </c>
    </row>
    <row r="60" spans="1:18" ht="15">
      <c r="A60" s="11">
        <v>202410</v>
      </c>
      <c r="B60" s="12" t="s">
        <v>187</v>
      </c>
      <c r="C60" s="18" t="s">
        <v>17</v>
      </c>
      <c r="D60" s="14" t="s">
        <v>31</v>
      </c>
      <c r="E60" s="15" t="s">
        <v>188</v>
      </c>
      <c r="F60" s="11">
        <v>45</v>
      </c>
      <c r="G60" s="16">
        <v>0</v>
      </c>
      <c r="H60" s="16">
        <v>5</v>
      </c>
      <c r="I60" s="16">
        <v>4</v>
      </c>
      <c r="J60" s="16">
        <v>0</v>
      </c>
      <c r="K60" s="16">
        <v>5</v>
      </c>
      <c r="L60" s="31">
        <v>59</v>
      </c>
      <c r="M60" s="24">
        <v>123088.18</v>
      </c>
      <c r="N60" s="24">
        <v>0</v>
      </c>
      <c r="O60" s="25">
        <v>4.4903116795482603E-2</v>
      </c>
      <c r="P60" s="25">
        <v>1.05902274348237E-2</v>
      </c>
      <c r="Q60" s="25">
        <v>2.6492838909334702</v>
      </c>
      <c r="R60" s="25">
        <v>0.624823418654601</v>
      </c>
    </row>
    <row r="61" spans="1:18" ht="15">
      <c r="A61" s="11">
        <v>202410</v>
      </c>
      <c r="B61" s="12" t="s">
        <v>189</v>
      </c>
      <c r="C61" s="17" t="s">
        <v>17</v>
      </c>
      <c r="D61" s="14" t="s">
        <v>32</v>
      </c>
      <c r="E61" s="15" t="s">
        <v>190</v>
      </c>
      <c r="F61" s="11">
        <v>40.5</v>
      </c>
      <c r="G61" s="16">
        <v>0</v>
      </c>
      <c r="H61" s="11">
        <v>10</v>
      </c>
      <c r="I61" s="11">
        <v>10</v>
      </c>
      <c r="J61" s="11">
        <v>0</v>
      </c>
      <c r="K61" s="11">
        <v>5</v>
      </c>
      <c r="L61" s="28">
        <v>65.5</v>
      </c>
      <c r="M61" s="24">
        <v>107854.01</v>
      </c>
      <c r="N61" s="24">
        <v>0</v>
      </c>
      <c r="O61" s="27">
        <v>4.8897627634513899E-2</v>
      </c>
      <c r="P61" s="27">
        <v>9.2795140496654896E-3</v>
      </c>
      <c r="Q61" s="27">
        <v>3.2027946100606601</v>
      </c>
      <c r="R61" s="27">
        <v>0.60780817025308997</v>
      </c>
    </row>
    <row r="62" spans="1:18" ht="15">
      <c r="A62" s="11">
        <v>202410</v>
      </c>
      <c r="B62" s="12" t="s">
        <v>191</v>
      </c>
      <c r="C62" s="17" t="s">
        <v>17</v>
      </c>
      <c r="D62" s="14" t="s">
        <v>428</v>
      </c>
      <c r="E62" s="15" t="s">
        <v>192</v>
      </c>
      <c r="F62" s="11">
        <v>45</v>
      </c>
      <c r="G62" s="16">
        <v>5</v>
      </c>
      <c r="H62" s="11">
        <v>7.5</v>
      </c>
      <c r="I62" s="11">
        <v>3</v>
      </c>
      <c r="J62" s="11">
        <v>0</v>
      </c>
      <c r="K62" s="11">
        <v>5</v>
      </c>
      <c r="L62" s="28">
        <v>65.5</v>
      </c>
      <c r="M62" s="24">
        <v>107908.14</v>
      </c>
      <c r="N62" s="24">
        <v>10412.9508751342</v>
      </c>
      <c r="O62" s="27">
        <v>0.34809195849965202</v>
      </c>
      <c r="P62" s="27">
        <v>1.50512025415039E-2</v>
      </c>
      <c r="Q62" s="27">
        <v>22.800023281727199</v>
      </c>
      <c r="R62" s="27">
        <v>0.98585376646850298</v>
      </c>
    </row>
    <row r="63" spans="1:18" ht="15">
      <c r="A63" s="11">
        <v>202410</v>
      </c>
      <c r="B63" s="12" t="s">
        <v>193</v>
      </c>
      <c r="C63" s="17" t="s">
        <v>17</v>
      </c>
      <c r="D63" s="14" t="s">
        <v>31</v>
      </c>
      <c r="E63" s="15" t="s">
        <v>194</v>
      </c>
      <c r="F63" s="11">
        <v>44.1</v>
      </c>
      <c r="G63" s="16">
        <v>0</v>
      </c>
      <c r="H63" s="11">
        <v>2.5</v>
      </c>
      <c r="I63" s="11">
        <v>7</v>
      </c>
      <c r="J63" s="11">
        <v>0</v>
      </c>
      <c r="K63" s="11">
        <v>5</v>
      </c>
      <c r="L63" s="28">
        <v>58.6</v>
      </c>
      <c r="M63" s="24">
        <v>120966.76</v>
      </c>
      <c r="N63" s="24">
        <v>0</v>
      </c>
      <c r="O63" s="27">
        <v>4.4129213322116799E-2</v>
      </c>
      <c r="P63" s="27">
        <v>1.0407705276442801E-2</v>
      </c>
      <c r="Q63" s="27">
        <v>2.5859719006760402</v>
      </c>
      <c r="R63" s="27">
        <v>0.60989152919954703</v>
      </c>
    </row>
    <row r="64" spans="1:18" ht="15">
      <c r="A64" s="11">
        <v>202410</v>
      </c>
      <c r="B64" s="12" t="s">
        <v>195</v>
      </c>
      <c r="C64" s="17" t="s">
        <v>17</v>
      </c>
      <c r="D64" s="14" t="s">
        <v>31</v>
      </c>
      <c r="E64" s="15" t="s">
        <v>196</v>
      </c>
      <c r="F64" s="11">
        <v>43.65</v>
      </c>
      <c r="G64" s="16">
        <v>0</v>
      </c>
      <c r="H64" s="11">
        <v>5</v>
      </c>
      <c r="I64" s="11">
        <v>10</v>
      </c>
      <c r="J64" s="11">
        <v>2.5</v>
      </c>
      <c r="K64" s="11">
        <v>5</v>
      </c>
      <c r="L64" s="28">
        <v>66.150000000000006</v>
      </c>
      <c r="M64" s="24">
        <v>117791.62</v>
      </c>
      <c r="N64" s="24">
        <v>0</v>
      </c>
      <c r="O64" s="27">
        <v>4.2970908095229798E-2</v>
      </c>
      <c r="P64" s="27">
        <v>1.0134523442594801E-2</v>
      </c>
      <c r="Q64" s="27">
        <v>2.8425255704994501</v>
      </c>
      <c r="R64" s="27">
        <v>0.67039872572764903</v>
      </c>
    </row>
    <row r="65" spans="1:18" ht="15">
      <c r="A65" s="11">
        <v>202410</v>
      </c>
      <c r="B65" s="12" t="s">
        <v>197</v>
      </c>
      <c r="C65" s="17" t="s">
        <v>17</v>
      </c>
      <c r="D65" s="14" t="s">
        <v>33</v>
      </c>
      <c r="E65" s="15" t="s">
        <v>198</v>
      </c>
      <c r="F65" s="11">
        <v>45</v>
      </c>
      <c r="G65" s="16">
        <v>0</v>
      </c>
      <c r="H65" s="11">
        <v>7.5</v>
      </c>
      <c r="I65" s="11">
        <v>10</v>
      </c>
      <c r="J65" s="11">
        <v>0</v>
      </c>
      <c r="K65" s="11">
        <v>5</v>
      </c>
      <c r="L65" s="28">
        <v>67.5</v>
      </c>
      <c r="M65" s="24">
        <v>172571.06</v>
      </c>
      <c r="N65" s="24">
        <v>0</v>
      </c>
      <c r="O65" s="27">
        <v>9.0655175508269306E-2</v>
      </c>
      <c r="P65" s="27">
        <v>1.4847622038676799E-2</v>
      </c>
      <c r="Q65" s="27">
        <v>6.1192243468081804</v>
      </c>
      <c r="R65" s="27">
        <v>1.00221448761068</v>
      </c>
    </row>
    <row r="66" spans="1:18" ht="15">
      <c r="A66" s="11">
        <v>202410</v>
      </c>
      <c r="B66" s="12" t="s">
        <v>199</v>
      </c>
      <c r="C66" s="17" t="s">
        <v>17</v>
      </c>
      <c r="D66" s="14" t="s">
        <v>33</v>
      </c>
      <c r="E66" s="15" t="s">
        <v>200</v>
      </c>
      <c r="F66" s="11">
        <v>44.55</v>
      </c>
      <c r="G66" s="16">
        <v>0</v>
      </c>
      <c r="H66" s="11">
        <v>7.5</v>
      </c>
      <c r="I66" s="11">
        <v>6</v>
      </c>
      <c r="J66" s="11">
        <v>2.5</v>
      </c>
      <c r="K66" s="11">
        <v>5</v>
      </c>
      <c r="L66" s="28">
        <v>65.55</v>
      </c>
      <c r="M66" s="24">
        <v>139269.76000000001</v>
      </c>
      <c r="N66" s="24">
        <v>0</v>
      </c>
      <c r="O66" s="27">
        <v>7.3161308366504502E-2</v>
      </c>
      <c r="P66" s="27">
        <v>1.1982453824512801E-2</v>
      </c>
      <c r="Q66" s="27">
        <v>4.7957237634243697</v>
      </c>
      <c r="R66" s="27">
        <v>0.78544984819681396</v>
      </c>
    </row>
    <row r="67" spans="1:18" ht="15">
      <c r="A67" s="11">
        <v>202410</v>
      </c>
      <c r="B67" s="12" t="s">
        <v>201</v>
      </c>
      <c r="C67" s="17" t="s">
        <v>17</v>
      </c>
      <c r="D67" s="14" t="s">
        <v>33</v>
      </c>
      <c r="E67" s="15" t="s">
        <v>202</v>
      </c>
      <c r="F67" s="11">
        <v>45</v>
      </c>
      <c r="G67" s="16">
        <v>0</v>
      </c>
      <c r="H67" s="11">
        <v>7.5</v>
      </c>
      <c r="I67" s="11">
        <v>10</v>
      </c>
      <c r="J67" s="11">
        <v>2.5</v>
      </c>
      <c r="K67" s="11">
        <v>5</v>
      </c>
      <c r="L67" s="28">
        <v>70</v>
      </c>
      <c r="M67" s="24">
        <v>79139.210000000006</v>
      </c>
      <c r="N67" s="24">
        <v>0</v>
      </c>
      <c r="O67" s="27">
        <v>4.1573476874603298E-2</v>
      </c>
      <c r="P67" s="27">
        <v>6.8089578781023296E-3</v>
      </c>
      <c r="Q67" s="27">
        <v>2.9101433812222299</v>
      </c>
      <c r="R67" s="27">
        <v>0.476627051467163</v>
      </c>
    </row>
    <row r="68" spans="1:18" ht="15">
      <c r="A68" s="11">
        <v>202410</v>
      </c>
      <c r="B68" s="12" t="s">
        <v>203</v>
      </c>
      <c r="C68" s="17" t="s">
        <v>17</v>
      </c>
      <c r="D68" s="14" t="s">
        <v>33</v>
      </c>
      <c r="E68" s="15" t="s">
        <v>204</v>
      </c>
      <c r="F68" s="11">
        <v>45</v>
      </c>
      <c r="G68" s="16">
        <v>10</v>
      </c>
      <c r="H68" s="11">
        <v>10</v>
      </c>
      <c r="I68" s="11">
        <v>10</v>
      </c>
      <c r="J68" s="11">
        <v>0</v>
      </c>
      <c r="K68" s="11">
        <v>5</v>
      </c>
      <c r="L68" s="28">
        <v>80</v>
      </c>
      <c r="M68" s="24">
        <v>198998.02</v>
      </c>
      <c r="N68" s="24">
        <v>25402.3066647124</v>
      </c>
      <c r="O68" s="27">
        <v>0.25811568509932997</v>
      </c>
      <c r="P68" s="27">
        <v>3.1189962254441699E-2</v>
      </c>
      <c r="Q68" s="27">
        <v>20.649254807946399</v>
      </c>
      <c r="R68" s="27">
        <v>2.49519698035534</v>
      </c>
    </row>
    <row r="69" spans="1:18" ht="15">
      <c r="A69" s="11">
        <v>202410</v>
      </c>
      <c r="B69" s="12" t="s">
        <v>205</v>
      </c>
      <c r="C69" s="17" t="s">
        <v>17</v>
      </c>
      <c r="D69" s="14" t="s">
        <v>33</v>
      </c>
      <c r="E69" s="15" t="s">
        <v>206</v>
      </c>
      <c r="F69" s="11">
        <v>45</v>
      </c>
      <c r="G69" s="16">
        <v>0</v>
      </c>
      <c r="H69" s="11">
        <v>2.5</v>
      </c>
      <c r="I69" s="11">
        <v>10</v>
      </c>
      <c r="J69" s="11">
        <v>0</v>
      </c>
      <c r="K69" s="11">
        <v>5</v>
      </c>
      <c r="L69" s="28">
        <v>62.5</v>
      </c>
      <c r="M69" s="24">
        <v>95002.06</v>
      </c>
      <c r="N69" s="24">
        <v>0</v>
      </c>
      <c r="O69" s="27">
        <v>4.9906562681756299E-2</v>
      </c>
      <c r="P69" s="27">
        <v>8.1737614625284997E-3</v>
      </c>
      <c r="Q69" s="27">
        <v>3.11916016760977</v>
      </c>
      <c r="R69" s="27">
        <v>0.51086009140803201</v>
      </c>
    </row>
    <row r="70" spans="1:18" ht="15">
      <c r="A70" s="11">
        <v>202410</v>
      </c>
      <c r="B70" s="12" t="s">
        <v>207</v>
      </c>
      <c r="C70" s="17" t="s">
        <v>17</v>
      </c>
      <c r="D70" s="14" t="s">
        <v>36</v>
      </c>
      <c r="E70" s="15" t="s">
        <v>208</v>
      </c>
      <c r="F70" s="11">
        <v>41.85</v>
      </c>
      <c r="G70" s="16">
        <v>0</v>
      </c>
      <c r="H70" s="11">
        <v>0</v>
      </c>
      <c r="I70" s="11">
        <v>6</v>
      </c>
      <c r="J70" s="11">
        <v>8</v>
      </c>
      <c r="K70" s="11">
        <v>5</v>
      </c>
      <c r="L70" s="28">
        <v>60.85</v>
      </c>
      <c r="M70" s="24">
        <v>83836.12</v>
      </c>
      <c r="N70" s="24">
        <v>0</v>
      </c>
      <c r="O70" s="27">
        <v>4.08192705476891E-2</v>
      </c>
      <c r="P70" s="27">
        <v>7.2130693463269696E-3</v>
      </c>
      <c r="Q70" s="27">
        <v>2.4838526128268801</v>
      </c>
      <c r="R70" s="27">
        <v>0.43891526972399603</v>
      </c>
    </row>
    <row r="71" spans="1:18" ht="15">
      <c r="A71" s="11">
        <v>202410</v>
      </c>
      <c r="B71" s="12" t="s">
        <v>209</v>
      </c>
      <c r="C71" s="17" t="s">
        <v>17</v>
      </c>
      <c r="D71" s="14" t="s">
        <v>36</v>
      </c>
      <c r="E71" s="15" t="s">
        <v>210</v>
      </c>
      <c r="F71" s="11">
        <v>45</v>
      </c>
      <c r="G71" s="16">
        <v>0</v>
      </c>
      <c r="H71" s="11">
        <v>2.5</v>
      </c>
      <c r="I71" s="11">
        <v>10</v>
      </c>
      <c r="J71" s="11">
        <v>2.5</v>
      </c>
      <c r="K71" s="11">
        <v>5</v>
      </c>
      <c r="L71" s="28">
        <v>65</v>
      </c>
      <c r="M71" s="24">
        <v>159296.91</v>
      </c>
      <c r="N71" s="24">
        <v>0</v>
      </c>
      <c r="O71" s="27">
        <v>7.7560646493431196E-2</v>
      </c>
      <c r="P71" s="27">
        <v>1.37055443224902E-2</v>
      </c>
      <c r="Q71" s="27">
        <v>5.0414420220730296</v>
      </c>
      <c r="R71" s="27">
        <v>0.89086038096186204</v>
      </c>
    </row>
    <row r="72" spans="1:18" ht="15">
      <c r="A72" s="11">
        <v>202410</v>
      </c>
      <c r="B72" s="12" t="s">
        <v>213</v>
      </c>
      <c r="C72" s="18" t="s">
        <v>17</v>
      </c>
      <c r="D72" s="14" t="s">
        <v>30</v>
      </c>
      <c r="E72" s="15" t="s">
        <v>214</v>
      </c>
      <c r="F72" s="11">
        <v>45</v>
      </c>
      <c r="G72" s="11">
        <v>5</v>
      </c>
      <c r="H72" s="11">
        <v>2.5</v>
      </c>
      <c r="I72" s="11">
        <v>3</v>
      </c>
      <c r="J72" s="11">
        <v>2.5</v>
      </c>
      <c r="K72" s="11">
        <v>5</v>
      </c>
      <c r="L72" s="34">
        <v>63</v>
      </c>
      <c r="M72" s="24">
        <v>129173.25</v>
      </c>
      <c r="N72" s="24">
        <v>10236.291262582399</v>
      </c>
      <c r="O72" s="30">
        <v>9.8225018048135507E-2</v>
      </c>
      <c r="P72" s="30">
        <v>1.67829644601162E-2</v>
      </c>
      <c r="Q72" s="30">
        <v>6.1881761370325403</v>
      </c>
      <c r="R72" s="30">
        <v>1.05732676098732</v>
      </c>
    </row>
    <row r="73" spans="1:18" ht="15">
      <c r="A73" s="11">
        <v>202410</v>
      </c>
      <c r="B73" s="12" t="s">
        <v>215</v>
      </c>
      <c r="C73" s="18" t="s">
        <v>17</v>
      </c>
      <c r="D73" s="14" t="s">
        <v>30</v>
      </c>
      <c r="E73" s="15" t="s">
        <v>216</v>
      </c>
      <c r="F73" s="11">
        <v>44.1</v>
      </c>
      <c r="G73" s="11">
        <v>0</v>
      </c>
      <c r="H73" s="11">
        <v>5</v>
      </c>
      <c r="I73" s="11">
        <v>7</v>
      </c>
      <c r="J73" s="11">
        <v>2.5</v>
      </c>
      <c r="K73" s="11">
        <v>5</v>
      </c>
      <c r="L73" s="4">
        <v>63.6</v>
      </c>
      <c r="M73" s="24">
        <v>93769.58</v>
      </c>
      <c r="N73" s="24">
        <v>0</v>
      </c>
      <c r="O73" s="4">
        <v>5.7038157759097298E-2</v>
      </c>
      <c r="P73" s="4">
        <v>8.0677216826822908E-3</v>
      </c>
      <c r="Q73" s="4">
        <v>3.6276268334785899</v>
      </c>
      <c r="R73" s="4">
        <v>0.51310709901859397</v>
      </c>
    </row>
    <row r="74" spans="1:18" ht="15">
      <c r="A74" s="11">
        <v>202410</v>
      </c>
      <c r="B74" s="12" t="s">
        <v>217</v>
      </c>
      <c r="C74" s="18" t="s">
        <v>17</v>
      </c>
      <c r="D74" s="14" t="s">
        <v>36</v>
      </c>
      <c r="E74" s="15" t="s">
        <v>218</v>
      </c>
      <c r="F74" s="11">
        <v>45</v>
      </c>
      <c r="G74" s="11">
        <v>5</v>
      </c>
      <c r="H74" s="11">
        <v>2.5</v>
      </c>
      <c r="I74" s="11">
        <v>6</v>
      </c>
      <c r="J74" s="11">
        <v>0</v>
      </c>
      <c r="K74" s="11">
        <v>5</v>
      </c>
      <c r="L74" s="4">
        <v>63.5</v>
      </c>
      <c r="M74" s="24">
        <v>92463.56</v>
      </c>
      <c r="N74" s="24">
        <v>5965.9037982876498</v>
      </c>
      <c r="O74" s="4">
        <v>7.1142520300767703E-2</v>
      </c>
      <c r="P74" s="4">
        <v>1.12594664783492E-2</v>
      </c>
      <c r="Q74" s="4">
        <v>4.51755003909875</v>
      </c>
      <c r="R74" s="4">
        <v>0.71497612137517697</v>
      </c>
    </row>
    <row r="75" spans="1:18" ht="15">
      <c r="A75" s="11">
        <v>202410</v>
      </c>
      <c r="B75" s="12" t="s">
        <v>219</v>
      </c>
      <c r="C75" s="18" t="s">
        <v>17</v>
      </c>
      <c r="D75" s="14" t="s">
        <v>36</v>
      </c>
      <c r="E75" s="15" t="s">
        <v>220</v>
      </c>
      <c r="F75" s="11">
        <v>45</v>
      </c>
      <c r="G75" s="11">
        <v>2.5</v>
      </c>
      <c r="H75" s="11">
        <v>7.5</v>
      </c>
      <c r="I75" s="11">
        <v>7</v>
      </c>
      <c r="J75" s="11">
        <v>2.5</v>
      </c>
      <c r="K75" s="11">
        <v>5</v>
      </c>
      <c r="L75" s="35">
        <v>69.5</v>
      </c>
      <c r="M75" s="24">
        <v>144582.09</v>
      </c>
      <c r="N75" s="24">
        <v>2419.5214463701</v>
      </c>
      <c r="O75" s="25">
        <v>8.0990332237812906E-2</v>
      </c>
      <c r="P75" s="25">
        <v>1.3779524395138701E-2</v>
      </c>
      <c r="Q75" s="25">
        <v>5.6288280905279997</v>
      </c>
      <c r="R75" s="25">
        <v>0.957676945462138</v>
      </c>
    </row>
    <row r="76" spans="1:18" ht="15">
      <c r="A76" s="11">
        <v>202410</v>
      </c>
      <c r="B76" s="12" t="s">
        <v>221</v>
      </c>
      <c r="C76" s="17" t="s">
        <v>17</v>
      </c>
      <c r="D76" s="14" t="s">
        <v>33</v>
      </c>
      <c r="E76" s="15" t="s">
        <v>222</v>
      </c>
      <c r="F76" s="11">
        <v>45</v>
      </c>
      <c r="G76" s="16">
        <v>5</v>
      </c>
      <c r="H76" s="11">
        <v>7.5</v>
      </c>
      <c r="I76" s="11">
        <v>10</v>
      </c>
      <c r="J76" s="11">
        <v>2.5</v>
      </c>
      <c r="K76" s="11">
        <v>5</v>
      </c>
      <c r="L76" s="28">
        <v>75</v>
      </c>
      <c r="M76" s="24">
        <v>122438.08</v>
      </c>
      <c r="N76" s="24">
        <v>8668.0917737936998</v>
      </c>
      <c r="O76" s="27">
        <v>0.11672503367813999</v>
      </c>
      <c r="P76" s="27">
        <v>1.53349657891554E-2</v>
      </c>
      <c r="Q76" s="27">
        <v>8.7543775258604803</v>
      </c>
      <c r="R76" s="27">
        <v>1.15012243418666</v>
      </c>
    </row>
    <row r="77" spans="1:18" ht="15">
      <c r="A77" s="11">
        <v>202410</v>
      </c>
      <c r="B77" s="12" t="s">
        <v>227</v>
      </c>
      <c r="C77" s="17" t="s">
        <v>17</v>
      </c>
      <c r="D77" s="14" t="s">
        <v>33</v>
      </c>
      <c r="E77" s="15" t="s">
        <v>228</v>
      </c>
      <c r="F77" s="11">
        <v>45</v>
      </c>
      <c r="G77" s="16">
        <v>2.5</v>
      </c>
      <c r="H77" s="11">
        <v>2.5</v>
      </c>
      <c r="I77" s="11">
        <v>6</v>
      </c>
      <c r="J77" s="11">
        <v>2.5</v>
      </c>
      <c r="K77" s="11">
        <v>5</v>
      </c>
      <c r="L77" s="28">
        <v>63.5</v>
      </c>
      <c r="M77" s="24">
        <v>103004.12</v>
      </c>
      <c r="N77" s="24">
        <v>4929.2365940938998</v>
      </c>
      <c r="O77" s="27">
        <v>8.3911508773222496E-2</v>
      </c>
      <c r="P77" s="27">
        <v>1.15922122653084E-2</v>
      </c>
      <c r="Q77" s="27">
        <v>5.3283808070996299</v>
      </c>
      <c r="R77" s="27">
        <v>0.736105478847081</v>
      </c>
    </row>
    <row r="78" spans="1:18" ht="15">
      <c r="A78" s="11">
        <v>202410</v>
      </c>
      <c r="B78" s="12" t="s">
        <v>229</v>
      </c>
      <c r="C78" s="17" t="s">
        <v>17</v>
      </c>
      <c r="D78" s="14" t="s">
        <v>36</v>
      </c>
      <c r="E78" s="15" t="s">
        <v>230</v>
      </c>
      <c r="F78" s="11">
        <v>0</v>
      </c>
      <c r="G78" s="16">
        <v>0</v>
      </c>
      <c r="H78" s="11">
        <v>0</v>
      </c>
      <c r="I78" s="11">
        <v>7</v>
      </c>
      <c r="J78" s="11">
        <v>2.5</v>
      </c>
      <c r="K78" s="11">
        <v>5</v>
      </c>
      <c r="L78" s="28">
        <v>14.5</v>
      </c>
      <c r="M78" s="24">
        <v>58842.33</v>
      </c>
      <c r="N78" s="24">
        <v>0</v>
      </c>
      <c r="O78" s="27">
        <v>2.8649954076195298E-2</v>
      </c>
      <c r="P78" s="27">
        <v>5.0626604235674997E-3</v>
      </c>
      <c r="Q78" s="27">
        <v>0.41542433410483198</v>
      </c>
      <c r="R78" s="27">
        <v>7.3408576141728701E-2</v>
      </c>
    </row>
    <row r="79" spans="1:18" ht="15">
      <c r="A79" s="11">
        <v>202410</v>
      </c>
      <c r="B79" s="12" t="s">
        <v>233</v>
      </c>
      <c r="C79" s="17" t="s">
        <v>18</v>
      </c>
      <c r="D79" s="14" t="s">
        <v>26</v>
      </c>
      <c r="E79" s="15" t="s">
        <v>234</v>
      </c>
      <c r="F79" s="11">
        <v>45</v>
      </c>
      <c r="G79" s="16">
        <v>5</v>
      </c>
      <c r="H79" s="11">
        <v>2.5</v>
      </c>
      <c r="I79" s="11">
        <v>10</v>
      </c>
      <c r="J79" s="11">
        <v>5</v>
      </c>
      <c r="K79" s="11">
        <v>5</v>
      </c>
      <c r="L79" s="28">
        <v>72.5</v>
      </c>
      <c r="M79" s="24">
        <v>117796.06</v>
      </c>
      <c r="N79" s="24">
        <v>7805.6200422561697</v>
      </c>
      <c r="O79" s="27">
        <v>6.9894868208024499E-2</v>
      </c>
      <c r="P79" s="27">
        <v>1.66674577046588E-2</v>
      </c>
      <c r="Q79" s="27">
        <v>5.0673779450817804</v>
      </c>
      <c r="R79" s="27">
        <v>1.20839068358777</v>
      </c>
    </row>
    <row r="80" spans="1:18" ht="15">
      <c r="A80" s="11">
        <v>202410</v>
      </c>
      <c r="B80" s="12" t="s">
        <v>235</v>
      </c>
      <c r="C80" s="17" t="s">
        <v>18</v>
      </c>
      <c r="D80" s="14" t="s">
        <v>26</v>
      </c>
      <c r="E80" s="15" t="s">
        <v>236</v>
      </c>
      <c r="F80" s="11">
        <v>45</v>
      </c>
      <c r="G80" s="16">
        <v>15</v>
      </c>
      <c r="H80" s="11">
        <v>5</v>
      </c>
      <c r="I80" s="11">
        <v>10</v>
      </c>
      <c r="J80" s="11">
        <v>2.5</v>
      </c>
      <c r="K80" s="11">
        <v>5</v>
      </c>
      <c r="L80" s="26">
        <v>82.5</v>
      </c>
      <c r="M80" s="24">
        <v>155180.71</v>
      </c>
      <c r="N80" s="24">
        <v>24930.245016443499</v>
      </c>
      <c r="O80" s="27">
        <v>0.133862883916049</v>
      </c>
      <c r="P80" s="27">
        <v>3.0443216683993201E-2</v>
      </c>
      <c r="Q80" s="27">
        <v>11.043687923074</v>
      </c>
      <c r="R80" s="27">
        <v>2.5115653764294401</v>
      </c>
    </row>
    <row r="81" spans="1:18" ht="15">
      <c r="A81" s="11">
        <v>202410</v>
      </c>
      <c r="B81" s="12" t="s">
        <v>237</v>
      </c>
      <c r="C81" s="17" t="s">
        <v>18</v>
      </c>
      <c r="D81" s="14" t="s">
        <v>26</v>
      </c>
      <c r="E81" s="15" t="s">
        <v>238</v>
      </c>
      <c r="F81" s="11">
        <v>40.950000000000003</v>
      </c>
      <c r="G81" s="16">
        <v>10</v>
      </c>
      <c r="H81" s="11">
        <v>10</v>
      </c>
      <c r="I81" s="11">
        <v>7</v>
      </c>
      <c r="J81" s="11">
        <v>2.5</v>
      </c>
      <c r="K81" s="11">
        <v>5</v>
      </c>
      <c r="L81" s="26">
        <v>75.45</v>
      </c>
      <c r="M81" s="24">
        <v>122306.35</v>
      </c>
      <c r="N81" s="24">
        <v>15937.9229597172</v>
      </c>
      <c r="O81" s="27">
        <v>9.4918088235967299E-2</v>
      </c>
      <c r="P81" s="27">
        <v>2.18439865949666E-2</v>
      </c>
      <c r="Q81" s="27">
        <v>7.1615697574037398</v>
      </c>
      <c r="R81" s="27">
        <v>1.64812878859023</v>
      </c>
    </row>
    <row r="82" spans="1:18" ht="15">
      <c r="A82" s="11">
        <v>202410</v>
      </c>
      <c r="B82" s="12" t="s">
        <v>239</v>
      </c>
      <c r="C82" s="17" t="s">
        <v>18</v>
      </c>
      <c r="D82" s="14" t="s">
        <v>26</v>
      </c>
      <c r="E82" s="15" t="s">
        <v>240</v>
      </c>
      <c r="F82" s="11">
        <v>39.15</v>
      </c>
      <c r="G82" s="16">
        <v>0</v>
      </c>
      <c r="H82" s="11">
        <v>10</v>
      </c>
      <c r="I82" s="11">
        <v>3</v>
      </c>
      <c r="J82" s="11">
        <v>2.5</v>
      </c>
      <c r="K82" s="11">
        <v>5</v>
      </c>
      <c r="L82" s="26">
        <v>59.65</v>
      </c>
      <c r="M82" s="24">
        <v>37264.25</v>
      </c>
      <c r="N82" s="24">
        <v>0</v>
      </c>
      <c r="O82" s="27">
        <v>1.50666480471945E-2</v>
      </c>
      <c r="P82" s="27">
        <v>3.8420861798828701E-3</v>
      </c>
      <c r="Q82" s="27">
        <v>0.89872555601515103</v>
      </c>
      <c r="R82" s="27">
        <v>0.229180440630013</v>
      </c>
    </row>
    <row r="83" spans="1:18" ht="15">
      <c r="A83" s="11">
        <v>202410</v>
      </c>
      <c r="B83" s="12" t="s">
        <v>241</v>
      </c>
      <c r="C83" s="17" t="s">
        <v>18</v>
      </c>
      <c r="D83" s="14" t="s">
        <v>26</v>
      </c>
      <c r="E83" s="15" t="s">
        <v>242</v>
      </c>
      <c r="F83" s="11">
        <v>45</v>
      </c>
      <c r="G83" s="16">
        <v>15</v>
      </c>
      <c r="H83" s="11">
        <v>5</v>
      </c>
      <c r="I83" s="11">
        <v>7</v>
      </c>
      <c r="J83" s="11">
        <v>2.5</v>
      </c>
      <c r="K83" s="11">
        <v>5</v>
      </c>
      <c r="L83" s="26">
        <v>79.5</v>
      </c>
      <c r="M83" s="24">
        <v>142420.87</v>
      </c>
      <c r="N83" s="24">
        <v>22409.524537399098</v>
      </c>
      <c r="O83" s="27">
        <v>0.12151279063312</v>
      </c>
      <c r="P83" s="27">
        <v>2.7667233304067701E-2</v>
      </c>
      <c r="Q83" s="27">
        <v>9.6602668553330808</v>
      </c>
      <c r="R83" s="27">
        <v>2.19954504767338</v>
      </c>
    </row>
    <row r="84" spans="1:18" ht="15">
      <c r="A84" s="11">
        <v>202410</v>
      </c>
      <c r="B84" s="12" t="s">
        <v>243</v>
      </c>
      <c r="C84" s="17" t="s">
        <v>18</v>
      </c>
      <c r="D84" s="14" t="s">
        <v>26</v>
      </c>
      <c r="E84" s="15" t="s">
        <v>244</v>
      </c>
      <c r="F84" s="11">
        <v>45</v>
      </c>
      <c r="G84" s="16">
        <v>10</v>
      </c>
      <c r="H84" s="11">
        <v>10</v>
      </c>
      <c r="I84" s="11">
        <v>10</v>
      </c>
      <c r="J84" s="11">
        <v>0</v>
      </c>
      <c r="K84" s="11">
        <v>5</v>
      </c>
      <c r="L84" s="26">
        <v>80</v>
      </c>
      <c r="M84" s="24">
        <v>116087.14</v>
      </c>
      <c r="N84" s="24">
        <v>14318.2283507338</v>
      </c>
      <c r="O84" s="27">
        <v>8.7782919912857499E-2</v>
      </c>
      <c r="P84" s="27">
        <v>2.0264382093201101E-2</v>
      </c>
      <c r="Q84" s="27">
        <v>7.0226335930286004</v>
      </c>
      <c r="R84" s="27">
        <v>1.62115056745609</v>
      </c>
    </row>
    <row r="85" spans="1:18" ht="15">
      <c r="A85" s="11">
        <v>202410</v>
      </c>
      <c r="B85" s="12" t="s">
        <v>245</v>
      </c>
      <c r="C85" s="17" t="s">
        <v>18</v>
      </c>
      <c r="D85" s="14" t="s">
        <v>26</v>
      </c>
      <c r="E85" s="15" t="s">
        <v>246</v>
      </c>
      <c r="F85" s="11">
        <v>39.6</v>
      </c>
      <c r="G85" s="16">
        <v>5</v>
      </c>
      <c r="H85" s="11">
        <v>2.5</v>
      </c>
      <c r="I85" s="11">
        <v>7</v>
      </c>
      <c r="J85" s="11">
        <v>5</v>
      </c>
      <c r="K85" s="11">
        <v>5</v>
      </c>
      <c r="L85" s="26">
        <v>64.099999999999994</v>
      </c>
      <c r="M85" s="24">
        <v>123236.91</v>
      </c>
      <c r="N85" s="24">
        <v>9848.0494790619596</v>
      </c>
      <c r="O85" s="27">
        <v>7.7921297709651199E-2</v>
      </c>
      <c r="P85" s="27">
        <v>1.8411724403514702E-2</v>
      </c>
      <c r="Q85" s="27">
        <v>4.9947551831886399</v>
      </c>
      <c r="R85" s="27">
        <v>1.18019153426529</v>
      </c>
    </row>
    <row r="86" spans="1:18" ht="15">
      <c r="A86" s="11">
        <v>202410</v>
      </c>
      <c r="B86" s="12" t="s">
        <v>249</v>
      </c>
      <c r="C86" s="17" t="s">
        <v>16</v>
      </c>
      <c r="D86" s="14" t="s">
        <v>34</v>
      </c>
      <c r="E86" s="15" t="s">
        <v>250</v>
      </c>
      <c r="F86" s="11">
        <v>45</v>
      </c>
      <c r="G86" s="16">
        <v>5</v>
      </c>
      <c r="H86" s="11">
        <v>10</v>
      </c>
      <c r="I86" s="11">
        <v>7</v>
      </c>
      <c r="J86" s="11">
        <v>2.5</v>
      </c>
      <c r="K86" s="11">
        <v>5</v>
      </c>
      <c r="L86" s="26">
        <v>74.5</v>
      </c>
      <c r="M86" s="24">
        <v>118489.39</v>
      </c>
      <c r="N86" s="24">
        <v>9167.3131935193596</v>
      </c>
      <c r="O86" s="27">
        <v>5.1695307270954803E-2</v>
      </c>
      <c r="P86" s="27">
        <v>1.44903958093003E-2</v>
      </c>
      <c r="Q86" s="27">
        <v>3.8513003916861299</v>
      </c>
      <c r="R86" s="27">
        <v>1.0795344877928701</v>
      </c>
    </row>
    <row r="87" spans="1:18" ht="15">
      <c r="A87" s="11">
        <v>202410</v>
      </c>
      <c r="B87" s="12" t="s">
        <v>253</v>
      </c>
      <c r="C87" s="17" t="s">
        <v>16</v>
      </c>
      <c r="D87" s="14" t="s">
        <v>34</v>
      </c>
      <c r="E87" s="15" t="s">
        <v>254</v>
      </c>
      <c r="F87" s="11">
        <v>45</v>
      </c>
      <c r="G87" s="16">
        <v>0</v>
      </c>
      <c r="H87" s="11">
        <v>5</v>
      </c>
      <c r="I87" s="11">
        <v>7</v>
      </c>
      <c r="J87" s="11">
        <v>2.5</v>
      </c>
      <c r="K87" s="11">
        <v>5</v>
      </c>
      <c r="L87" s="26">
        <v>64.5</v>
      </c>
      <c r="M87" s="24">
        <v>122972.15</v>
      </c>
      <c r="N87" s="24">
        <v>0</v>
      </c>
      <c r="O87" s="27">
        <v>4.4925897781103202E-2</v>
      </c>
      <c r="P87" s="27">
        <v>1.1829958737379E-2</v>
      </c>
      <c r="Q87" s="27">
        <v>2.8977204068811599</v>
      </c>
      <c r="R87" s="27">
        <v>0.76303233856094399</v>
      </c>
    </row>
    <row r="88" spans="1:18" ht="15">
      <c r="A88" s="11">
        <v>202410</v>
      </c>
      <c r="B88" s="12" t="s">
        <v>255</v>
      </c>
      <c r="C88" s="17" t="s">
        <v>16</v>
      </c>
      <c r="D88" s="14" t="s">
        <v>34</v>
      </c>
      <c r="E88" s="15" t="s">
        <v>256</v>
      </c>
      <c r="F88" s="11">
        <v>45</v>
      </c>
      <c r="G88" s="16">
        <v>0</v>
      </c>
      <c r="H88" s="11">
        <v>2.5</v>
      </c>
      <c r="I88" s="11">
        <v>7</v>
      </c>
      <c r="J88" s="11">
        <v>2.5</v>
      </c>
      <c r="K88" s="11">
        <v>5</v>
      </c>
      <c r="L88" s="26">
        <v>62</v>
      </c>
      <c r="M88" s="24">
        <v>98257.3</v>
      </c>
      <c r="N88" s="24">
        <v>0</v>
      </c>
      <c r="O88" s="27">
        <v>3.5896724714068899E-2</v>
      </c>
      <c r="P88" s="27">
        <v>9.4523825487825303E-3</v>
      </c>
      <c r="Q88" s="27">
        <v>2.22559693227227</v>
      </c>
      <c r="R88" s="27">
        <v>0.58604771802451705</v>
      </c>
    </row>
    <row r="89" spans="1:18" ht="15">
      <c r="A89" s="11">
        <v>202410</v>
      </c>
      <c r="B89" s="12" t="s">
        <v>257</v>
      </c>
      <c r="C89" s="17" t="s">
        <v>18</v>
      </c>
      <c r="D89" s="14" t="s">
        <v>37</v>
      </c>
      <c r="E89" s="15" t="s">
        <v>258</v>
      </c>
      <c r="F89" s="11">
        <v>0</v>
      </c>
      <c r="G89" s="16">
        <v>0</v>
      </c>
      <c r="H89" s="11">
        <v>2.5</v>
      </c>
      <c r="I89" s="11">
        <v>7</v>
      </c>
      <c r="J89" s="11">
        <v>2.5</v>
      </c>
      <c r="K89" s="11">
        <v>5</v>
      </c>
      <c r="L89" s="26">
        <v>17</v>
      </c>
      <c r="M89" s="24">
        <v>108225.56</v>
      </c>
      <c r="N89" s="24">
        <v>0</v>
      </c>
      <c r="O89" s="27">
        <v>5.8950117591871402E-2</v>
      </c>
      <c r="P89" s="27">
        <v>1.1158467656965701E-2</v>
      </c>
      <c r="Q89" s="27">
        <v>1.00215199906181</v>
      </c>
      <c r="R89" s="27">
        <v>0.189693950168417</v>
      </c>
    </row>
    <row r="90" spans="1:18" ht="15">
      <c r="A90" s="11">
        <v>202410</v>
      </c>
      <c r="B90" s="12" t="s">
        <v>259</v>
      </c>
      <c r="C90" s="17" t="s">
        <v>18</v>
      </c>
      <c r="D90" s="14" t="s">
        <v>37</v>
      </c>
      <c r="E90" s="15" t="s">
        <v>260</v>
      </c>
      <c r="F90" s="11">
        <v>0</v>
      </c>
      <c r="G90" s="16">
        <v>0</v>
      </c>
      <c r="H90" s="11">
        <v>5</v>
      </c>
      <c r="I90" s="11">
        <v>10</v>
      </c>
      <c r="J90" s="11">
        <v>2.5</v>
      </c>
      <c r="K90" s="11">
        <v>5</v>
      </c>
      <c r="L90" s="26">
        <v>22.5</v>
      </c>
      <c r="M90" s="24">
        <v>78137.039999999994</v>
      </c>
      <c r="N90" s="24">
        <v>0</v>
      </c>
      <c r="O90" s="27">
        <v>4.2560996647009797E-2</v>
      </c>
      <c r="P90" s="27">
        <v>8.0562265850233107E-3</v>
      </c>
      <c r="Q90" s="27">
        <v>0.95762242455772095</v>
      </c>
      <c r="R90" s="27">
        <v>0.181265098163025</v>
      </c>
    </row>
    <row r="91" spans="1:18" ht="15">
      <c r="A91" s="11">
        <v>202410</v>
      </c>
      <c r="B91" s="12" t="s">
        <v>261</v>
      </c>
      <c r="C91" s="17" t="s">
        <v>18</v>
      </c>
      <c r="D91" s="14" t="s">
        <v>37</v>
      </c>
      <c r="E91" s="15" t="s">
        <v>262</v>
      </c>
      <c r="F91" s="11">
        <v>0</v>
      </c>
      <c r="G91" s="16">
        <v>0</v>
      </c>
      <c r="H91" s="11">
        <v>0</v>
      </c>
      <c r="I91" s="11">
        <v>10</v>
      </c>
      <c r="J91" s="11">
        <v>2.5</v>
      </c>
      <c r="K91" s="11">
        <v>5</v>
      </c>
      <c r="L91" s="26">
        <v>17.5</v>
      </c>
      <c r="M91" s="24">
        <v>103045.93</v>
      </c>
      <c r="N91" s="24">
        <v>0</v>
      </c>
      <c r="O91" s="27">
        <v>5.6128789639561603E-2</v>
      </c>
      <c r="P91" s="27">
        <v>1.0624428065670899E-2</v>
      </c>
      <c r="Q91" s="27">
        <v>0.98225381869232797</v>
      </c>
      <c r="R91" s="27">
        <v>0.18592749114924101</v>
      </c>
    </row>
    <row r="92" spans="1:18" ht="15">
      <c r="A92" s="11">
        <v>202410</v>
      </c>
      <c r="B92" s="12" t="s">
        <v>263</v>
      </c>
      <c r="C92" s="17" t="s">
        <v>18</v>
      </c>
      <c r="D92" s="14" t="s">
        <v>35</v>
      </c>
      <c r="E92" s="15" t="s">
        <v>264</v>
      </c>
      <c r="F92" s="11">
        <v>40.5</v>
      </c>
      <c r="G92" s="16">
        <v>20</v>
      </c>
      <c r="H92" s="11">
        <v>7.5</v>
      </c>
      <c r="I92" s="11">
        <v>10</v>
      </c>
      <c r="J92" s="11">
        <v>0</v>
      </c>
      <c r="K92" s="11">
        <v>5</v>
      </c>
      <c r="L92" s="26">
        <v>83</v>
      </c>
      <c r="M92" s="24">
        <v>212236.7</v>
      </c>
      <c r="N92" s="24">
        <v>50744.208002869702</v>
      </c>
      <c r="O92" s="27">
        <v>0.14842877666929499</v>
      </c>
      <c r="P92" s="27">
        <v>5.1281388366580603E-2</v>
      </c>
      <c r="Q92" s="27">
        <v>12.319588463551501</v>
      </c>
      <c r="R92" s="27">
        <v>4.2563552344261897</v>
      </c>
    </row>
    <row r="93" spans="1:18" ht="15">
      <c r="A93" s="11">
        <v>202410</v>
      </c>
      <c r="B93" s="12" t="s">
        <v>265</v>
      </c>
      <c r="C93" s="17" t="s">
        <v>18</v>
      </c>
      <c r="D93" s="14" t="s">
        <v>37</v>
      </c>
      <c r="E93" s="15" t="s">
        <v>266</v>
      </c>
      <c r="F93" s="11">
        <v>40.049999999999997</v>
      </c>
      <c r="G93" s="16">
        <v>2.5</v>
      </c>
      <c r="H93" s="11">
        <v>7.5</v>
      </c>
      <c r="I93" s="11">
        <v>7</v>
      </c>
      <c r="J93" s="11">
        <v>5</v>
      </c>
      <c r="K93" s="11">
        <v>5</v>
      </c>
      <c r="L93" s="26">
        <v>67.05</v>
      </c>
      <c r="M93" s="24">
        <v>96325.8</v>
      </c>
      <c r="N93" s="24">
        <v>1154.46183717646</v>
      </c>
      <c r="O93" s="27">
        <v>5.9116125113199101E-2</v>
      </c>
      <c r="P93" s="27">
        <v>1.0600401774637501E-2</v>
      </c>
      <c r="Q93" s="27">
        <v>3.96373618884</v>
      </c>
      <c r="R93" s="27">
        <v>0.71075693898944203</v>
      </c>
    </row>
    <row r="94" spans="1:18" ht="15">
      <c r="A94" s="11">
        <v>202410</v>
      </c>
      <c r="B94" s="12" t="s">
        <v>267</v>
      </c>
      <c r="C94" s="17" t="s">
        <v>18</v>
      </c>
      <c r="D94" s="14" t="s">
        <v>37</v>
      </c>
      <c r="E94" s="15" t="s">
        <v>268</v>
      </c>
      <c r="F94" s="11">
        <v>45</v>
      </c>
      <c r="G94" s="16">
        <v>5</v>
      </c>
      <c r="H94" s="11">
        <v>10</v>
      </c>
      <c r="I94" s="11">
        <v>10</v>
      </c>
      <c r="J94" s="11">
        <v>0</v>
      </c>
      <c r="K94" s="11">
        <v>5</v>
      </c>
      <c r="L94" s="26">
        <v>75</v>
      </c>
      <c r="M94" s="24">
        <v>300944.28000000003</v>
      </c>
      <c r="N94" s="24">
        <v>22294.964769166199</v>
      </c>
      <c r="O94" s="27">
        <v>0.292305089633489</v>
      </c>
      <c r="P94" s="27">
        <v>4.3945230047066297E-2</v>
      </c>
      <c r="Q94" s="27">
        <v>21.922881722511701</v>
      </c>
      <c r="R94" s="27">
        <v>3.2958922535299702</v>
      </c>
    </row>
    <row r="95" spans="1:18" ht="15">
      <c r="A95" s="11">
        <v>202410</v>
      </c>
      <c r="B95" s="12" t="s">
        <v>271</v>
      </c>
      <c r="C95" s="17" t="s">
        <v>18</v>
      </c>
      <c r="D95" s="14" t="s">
        <v>35</v>
      </c>
      <c r="E95" s="15" t="s">
        <v>272</v>
      </c>
      <c r="F95" s="11">
        <v>43.65</v>
      </c>
      <c r="G95" s="16">
        <v>15</v>
      </c>
      <c r="H95" s="11">
        <v>10</v>
      </c>
      <c r="I95" s="11">
        <v>6</v>
      </c>
      <c r="J95" s="11">
        <v>0</v>
      </c>
      <c r="K95" s="11">
        <v>5</v>
      </c>
      <c r="L95" s="26">
        <v>79.650000000000006</v>
      </c>
      <c r="M95" s="24">
        <v>138988.75</v>
      </c>
      <c r="N95" s="24">
        <v>21386.505347937898</v>
      </c>
      <c r="O95" s="27">
        <v>8.0454540479827197E-2</v>
      </c>
      <c r="P95" s="27">
        <v>2.6720676056397299E-2</v>
      </c>
      <c r="Q95" s="27">
        <v>6.40820414921824</v>
      </c>
      <c r="R95" s="27">
        <v>2.1283018478920401</v>
      </c>
    </row>
    <row r="96" spans="1:18" ht="15">
      <c r="A96" s="11">
        <v>202410</v>
      </c>
      <c r="B96" s="12" t="s">
        <v>273</v>
      </c>
      <c r="C96" s="17" t="s">
        <v>18</v>
      </c>
      <c r="D96" s="14" t="s">
        <v>35</v>
      </c>
      <c r="E96" s="15" t="s">
        <v>274</v>
      </c>
      <c r="F96" s="11">
        <v>40.5</v>
      </c>
      <c r="G96" s="16">
        <v>2.5</v>
      </c>
      <c r="H96" s="11">
        <v>10</v>
      </c>
      <c r="I96" s="11">
        <v>6</v>
      </c>
      <c r="J96" s="11">
        <v>0</v>
      </c>
      <c r="K96" s="11">
        <v>5</v>
      </c>
      <c r="L96" s="26">
        <v>64</v>
      </c>
      <c r="M96" s="24">
        <v>217248.23</v>
      </c>
      <c r="N96" s="24">
        <v>5766.2017266493103</v>
      </c>
      <c r="O96" s="27">
        <v>8.6642122809194297E-2</v>
      </c>
      <c r="P96" s="27">
        <v>2.57398056012695E-2</v>
      </c>
      <c r="Q96" s="27">
        <v>5.5450958597884297</v>
      </c>
      <c r="R96" s="27">
        <v>1.64734755848125</v>
      </c>
    </row>
    <row r="97" spans="1:18" ht="15">
      <c r="A97" s="11">
        <v>202410</v>
      </c>
      <c r="B97" s="12" t="s">
        <v>277</v>
      </c>
      <c r="C97" s="17" t="s">
        <v>18</v>
      </c>
      <c r="D97" s="14" t="s">
        <v>35</v>
      </c>
      <c r="E97" s="15" t="s">
        <v>278</v>
      </c>
      <c r="F97" s="11">
        <v>45</v>
      </c>
      <c r="G97" s="16">
        <v>15</v>
      </c>
      <c r="H97" s="11">
        <v>5</v>
      </c>
      <c r="I97" s="11">
        <v>7</v>
      </c>
      <c r="J97" s="11">
        <v>2.5</v>
      </c>
      <c r="K97" s="11">
        <v>5</v>
      </c>
      <c r="L97" s="26">
        <v>79.5</v>
      </c>
      <c r="M97" s="24">
        <v>232084.29</v>
      </c>
      <c r="N97" s="24">
        <v>46166.1630186619</v>
      </c>
      <c r="O97" s="27">
        <v>0.149126261633168</v>
      </c>
      <c r="P97" s="27">
        <v>5.0675431396964503E-2</v>
      </c>
      <c r="Q97" s="27">
        <v>11.855537799836901</v>
      </c>
      <c r="R97" s="27">
        <v>4.0286967960586804</v>
      </c>
    </row>
    <row r="98" spans="1:18" ht="15">
      <c r="A98" s="11">
        <v>202410</v>
      </c>
      <c r="B98" s="12" t="s">
        <v>279</v>
      </c>
      <c r="C98" s="17" t="s">
        <v>18</v>
      </c>
      <c r="D98" s="14" t="s">
        <v>29</v>
      </c>
      <c r="E98" s="15" t="s">
        <v>280</v>
      </c>
      <c r="F98" s="11">
        <v>40.049999999999997</v>
      </c>
      <c r="G98" s="16">
        <v>2.5</v>
      </c>
      <c r="H98" s="11">
        <v>7.5</v>
      </c>
      <c r="I98" s="11">
        <v>3</v>
      </c>
      <c r="J98" s="11">
        <v>2.5</v>
      </c>
      <c r="K98" s="11">
        <v>5</v>
      </c>
      <c r="L98" s="26">
        <v>60.55</v>
      </c>
      <c r="M98" s="24">
        <v>143288.04</v>
      </c>
      <c r="N98" s="24">
        <v>1700.1775048116001</v>
      </c>
      <c r="O98" s="27">
        <v>5.8087750867485501E-2</v>
      </c>
      <c r="P98" s="27">
        <v>1.57585514818353E-2</v>
      </c>
      <c r="Q98" s="27">
        <v>3.5172133150262499</v>
      </c>
      <c r="R98" s="27">
        <v>0.95418029222512801</v>
      </c>
    </row>
    <row r="99" spans="1:18" ht="15">
      <c r="A99" s="11">
        <v>202410</v>
      </c>
      <c r="B99" s="12" t="s">
        <v>281</v>
      </c>
      <c r="C99" s="17" t="s">
        <v>18</v>
      </c>
      <c r="D99" s="14" t="s">
        <v>29</v>
      </c>
      <c r="E99" s="15" t="s">
        <v>282</v>
      </c>
      <c r="F99" s="11">
        <v>36.9</v>
      </c>
      <c r="G99" s="16">
        <v>5</v>
      </c>
      <c r="H99" s="11">
        <v>0</v>
      </c>
      <c r="I99" s="11">
        <v>7</v>
      </c>
      <c r="J99" s="11">
        <v>2.5</v>
      </c>
      <c r="K99" s="11">
        <v>5</v>
      </c>
      <c r="L99" s="26">
        <v>56.4</v>
      </c>
      <c r="M99" s="24">
        <v>185640.05</v>
      </c>
      <c r="N99" s="24">
        <v>9937.6344636637605</v>
      </c>
      <c r="O99" s="27">
        <v>9.0894891759658203E-2</v>
      </c>
      <c r="P99" s="27">
        <v>2.4897627564355599E-2</v>
      </c>
      <c r="Q99" s="27">
        <v>5.1264718952447197</v>
      </c>
      <c r="R99" s="27">
        <v>1.4042261946296599</v>
      </c>
    </row>
    <row r="100" spans="1:18" ht="15">
      <c r="A100" s="11">
        <v>202410</v>
      </c>
      <c r="B100" s="12" t="s">
        <v>283</v>
      </c>
      <c r="C100" s="17" t="s">
        <v>18</v>
      </c>
      <c r="D100" s="14" t="s">
        <v>29</v>
      </c>
      <c r="E100" s="15" t="s">
        <v>284</v>
      </c>
      <c r="F100" s="11">
        <v>45</v>
      </c>
      <c r="G100" s="16">
        <v>20</v>
      </c>
      <c r="H100" s="11">
        <v>10</v>
      </c>
      <c r="I100" s="11">
        <v>0</v>
      </c>
      <c r="J100" s="11">
        <v>2.5</v>
      </c>
      <c r="K100" s="11">
        <v>5</v>
      </c>
      <c r="L100" s="26">
        <v>82.5</v>
      </c>
      <c r="M100" s="24">
        <v>367775.22</v>
      </c>
      <c r="N100" s="24">
        <v>83626.788268597302</v>
      </c>
      <c r="O100" s="27">
        <v>0.309341820503585</v>
      </c>
      <c r="P100" s="27">
        <v>8.6368732029214995E-2</v>
      </c>
      <c r="Q100" s="27">
        <v>25.520700191545799</v>
      </c>
      <c r="R100" s="27">
        <v>7.1254203924102404</v>
      </c>
    </row>
    <row r="101" spans="1:18" ht="15">
      <c r="A101" s="11">
        <v>202410</v>
      </c>
      <c r="B101" s="12" t="s">
        <v>285</v>
      </c>
      <c r="C101" s="17" t="s">
        <v>18</v>
      </c>
      <c r="D101" s="14" t="s">
        <v>29</v>
      </c>
      <c r="E101" s="15" t="s">
        <v>286</v>
      </c>
      <c r="F101" s="11">
        <v>45</v>
      </c>
      <c r="G101" s="16">
        <v>0</v>
      </c>
      <c r="H101" s="11">
        <v>5</v>
      </c>
      <c r="I101" s="11">
        <v>3</v>
      </c>
      <c r="J101" s="11">
        <v>2.5</v>
      </c>
      <c r="K101" s="11">
        <v>5</v>
      </c>
      <c r="L101" s="26">
        <v>60.5</v>
      </c>
      <c r="M101" s="24">
        <v>96440.49</v>
      </c>
      <c r="N101" s="24">
        <v>0</v>
      </c>
      <c r="O101" s="27">
        <v>3.6782659042224199E-2</v>
      </c>
      <c r="P101" s="27">
        <v>9.9433820299652392E-3</v>
      </c>
      <c r="Q101" s="27">
        <v>2.2253508720545598</v>
      </c>
      <c r="R101" s="27">
        <v>0.60157461281289704</v>
      </c>
    </row>
    <row r="102" spans="1:18" ht="15">
      <c r="A102" s="11">
        <v>202410</v>
      </c>
      <c r="B102" s="12" t="s">
        <v>287</v>
      </c>
      <c r="C102" s="17" t="s">
        <v>18</v>
      </c>
      <c r="D102" s="14" t="s">
        <v>35</v>
      </c>
      <c r="E102" s="15" t="s">
        <v>288</v>
      </c>
      <c r="F102" s="11">
        <v>45</v>
      </c>
      <c r="G102" s="16">
        <v>15</v>
      </c>
      <c r="H102" s="11">
        <v>5</v>
      </c>
      <c r="I102" s="11">
        <v>10</v>
      </c>
      <c r="J102" s="11">
        <v>0</v>
      </c>
      <c r="K102" s="11">
        <v>5</v>
      </c>
      <c r="L102" s="26">
        <v>80</v>
      </c>
      <c r="M102" s="24">
        <v>290897.21000000002</v>
      </c>
      <c r="N102" s="24">
        <v>47923.5569606711</v>
      </c>
      <c r="O102" s="27">
        <v>0.17285948584526101</v>
      </c>
      <c r="P102" s="27">
        <v>5.7757424795388201E-2</v>
      </c>
      <c r="Q102" s="27">
        <v>13.8287588676209</v>
      </c>
      <c r="R102" s="27">
        <v>4.6205939836310597</v>
      </c>
    </row>
    <row r="103" spans="1:18" ht="15">
      <c r="A103" s="11">
        <v>202410</v>
      </c>
      <c r="B103" s="12" t="s">
        <v>291</v>
      </c>
      <c r="C103" s="18" t="s">
        <v>17</v>
      </c>
      <c r="D103" s="14" t="s">
        <v>30</v>
      </c>
      <c r="E103" s="15" t="s">
        <v>292</v>
      </c>
      <c r="F103" s="11">
        <v>37.799999999999997</v>
      </c>
      <c r="G103" s="11">
        <v>10</v>
      </c>
      <c r="H103" s="11">
        <v>2.5</v>
      </c>
      <c r="I103" s="11">
        <v>10</v>
      </c>
      <c r="J103" s="11">
        <v>0</v>
      </c>
      <c r="K103" s="11">
        <v>5</v>
      </c>
      <c r="L103" s="11">
        <v>65.3</v>
      </c>
      <c r="M103" s="24">
        <v>206013.65</v>
      </c>
      <c r="N103" s="24">
        <v>29398.4144330499</v>
      </c>
      <c r="O103" s="30">
        <v>0.181752723086259</v>
      </c>
      <c r="P103" s="30">
        <v>3.4006745731517497E-2</v>
      </c>
      <c r="Q103" s="30">
        <v>11.868452817532701</v>
      </c>
      <c r="R103" s="30">
        <v>2.2206404962680999</v>
      </c>
    </row>
    <row r="104" spans="1:18" ht="15">
      <c r="A104" s="11">
        <v>202410</v>
      </c>
      <c r="B104" s="12" t="s">
        <v>293</v>
      </c>
      <c r="C104" s="18" t="s">
        <v>16</v>
      </c>
      <c r="D104" s="14" t="s">
        <v>23</v>
      </c>
      <c r="E104" s="15" t="s">
        <v>294</v>
      </c>
      <c r="F104" s="11">
        <v>45</v>
      </c>
      <c r="G104" s="11">
        <v>15</v>
      </c>
      <c r="H104" s="11">
        <v>10</v>
      </c>
      <c r="I104" s="11">
        <v>10</v>
      </c>
      <c r="J104" s="11">
        <v>2.5</v>
      </c>
      <c r="K104" s="11">
        <v>5</v>
      </c>
      <c r="L104" s="27">
        <v>87.5</v>
      </c>
      <c r="M104" s="24">
        <v>192424.88</v>
      </c>
      <c r="N104" s="24">
        <v>31967.723511109401</v>
      </c>
      <c r="O104" s="4">
        <v>0.140404419566696</v>
      </c>
      <c r="P104" s="4">
        <v>2.9292460050230801E-2</v>
      </c>
      <c r="Q104" s="4">
        <v>12.2853867120859</v>
      </c>
      <c r="R104" s="4">
        <v>2.5630902543951999</v>
      </c>
    </row>
    <row r="105" spans="1:18" ht="15">
      <c r="A105" s="11">
        <v>202410</v>
      </c>
      <c r="B105" s="12" t="s">
        <v>295</v>
      </c>
      <c r="C105" s="13" t="s">
        <v>16</v>
      </c>
      <c r="D105" s="14" t="s">
        <v>23</v>
      </c>
      <c r="E105" s="15" t="s">
        <v>296</v>
      </c>
      <c r="F105" s="16">
        <v>45</v>
      </c>
      <c r="G105" s="16">
        <v>2.5</v>
      </c>
      <c r="H105" s="16">
        <v>10</v>
      </c>
      <c r="I105" s="16">
        <v>6</v>
      </c>
      <c r="J105" s="16">
        <v>2.5</v>
      </c>
      <c r="K105" s="16">
        <v>5</v>
      </c>
      <c r="L105" s="23">
        <v>71</v>
      </c>
      <c r="M105" s="24">
        <v>175864.03</v>
      </c>
      <c r="N105" s="24">
        <v>2943.3815119098399</v>
      </c>
      <c r="O105" s="25">
        <v>7.1255742146928994E-2</v>
      </c>
      <c r="P105" s="25">
        <v>1.79108304657737E-2</v>
      </c>
      <c r="Q105" s="25">
        <v>5.0591576924319597</v>
      </c>
      <c r="R105" s="25">
        <v>1.27166896306994</v>
      </c>
    </row>
    <row r="106" spans="1:18" ht="15">
      <c r="A106" s="11">
        <v>202410</v>
      </c>
      <c r="B106" s="12" t="s">
        <v>297</v>
      </c>
      <c r="C106" s="17" t="s">
        <v>20</v>
      </c>
      <c r="D106" s="14" t="s">
        <v>25</v>
      </c>
      <c r="E106" s="15" t="s">
        <v>298</v>
      </c>
      <c r="F106" s="11">
        <v>36</v>
      </c>
      <c r="G106" s="16">
        <v>0</v>
      </c>
      <c r="H106" s="11">
        <v>7.5</v>
      </c>
      <c r="I106" s="11">
        <v>10</v>
      </c>
      <c r="J106" s="11">
        <v>5</v>
      </c>
      <c r="K106" s="11">
        <v>5</v>
      </c>
      <c r="L106" s="26">
        <v>63.5</v>
      </c>
      <c r="M106" s="24">
        <v>127646.08</v>
      </c>
      <c r="N106" s="24">
        <v>0</v>
      </c>
      <c r="O106" s="27">
        <v>6.0636741234832599E-2</v>
      </c>
      <c r="P106" s="27">
        <v>1.60333984969105E-2</v>
      </c>
      <c r="Q106" s="27">
        <v>3.8504330684118702</v>
      </c>
      <c r="R106" s="27">
        <v>1.0181208045538199</v>
      </c>
    </row>
    <row r="107" spans="1:18" ht="15">
      <c r="A107" s="11">
        <v>202410</v>
      </c>
      <c r="B107" s="12" t="s">
        <v>299</v>
      </c>
      <c r="C107" s="17" t="s">
        <v>18</v>
      </c>
      <c r="D107" s="14" t="s">
        <v>35</v>
      </c>
      <c r="E107" s="15" t="s">
        <v>300</v>
      </c>
      <c r="F107" s="11">
        <v>36.450000000000003</v>
      </c>
      <c r="G107" s="16">
        <v>0</v>
      </c>
      <c r="H107" s="11">
        <v>10</v>
      </c>
      <c r="I107" s="11">
        <v>7</v>
      </c>
      <c r="J107" s="11">
        <v>2.5</v>
      </c>
      <c r="K107" s="11">
        <v>5</v>
      </c>
      <c r="L107" s="26">
        <v>60.95</v>
      </c>
      <c r="M107" s="24">
        <v>150904.75</v>
      </c>
      <c r="N107" s="24">
        <v>0</v>
      </c>
      <c r="O107" s="27">
        <v>5.4519899038704502E-2</v>
      </c>
      <c r="P107" s="27">
        <v>1.5558854785851801E-2</v>
      </c>
      <c r="Q107" s="27">
        <v>3.3229878464090401</v>
      </c>
      <c r="R107" s="27">
        <v>0.94831219919766996</v>
      </c>
    </row>
    <row r="108" spans="1:18" ht="15">
      <c r="A108" s="11">
        <v>202410</v>
      </c>
      <c r="B108" s="12" t="s">
        <v>301</v>
      </c>
      <c r="C108" s="17" t="s">
        <v>17</v>
      </c>
      <c r="D108" s="14" t="s">
        <v>32</v>
      </c>
      <c r="E108" s="15" t="s">
        <v>302</v>
      </c>
      <c r="F108" s="11">
        <v>40.950000000000003</v>
      </c>
      <c r="G108" s="16">
        <v>0</v>
      </c>
      <c r="H108" s="11">
        <v>10</v>
      </c>
      <c r="I108" s="11">
        <v>10</v>
      </c>
      <c r="J108" s="11">
        <v>2.5</v>
      </c>
      <c r="K108" s="11">
        <v>5</v>
      </c>
      <c r="L108" s="26">
        <v>68.45</v>
      </c>
      <c r="M108" s="24">
        <v>111555.15</v>
      </c>
      <c r="N108" s="24">
        <v>0</v>
      </c>
      <c r="O108" s="27">
        <v>5.05756085046105E-2</v>
      </c>
      <c r="P108" s="27">
        <v>9.5979517288002705E-3</v>
      </c>
      <c r="Q108" s="27">
        <v>3.4619004021405901</v>
      </c>
      <c r="R108" s="27">
        <v>0.656979795836378</v>
      </c>
    </row>
    <row r="109" spans="1:18" ht="15">
      <c r="A109" s="11">
        <v>202410</v>
      </c>
      <c r="B109" s="12" t="s">
        <v>303</v>
      </c>
      <c r="C109" s="17" t="s">
        <v>17</v>
      </c>
      <c r="D109" s="14" t="s">
        <v>31</v>
      </c>
      <c r="E109" s="15" t="s">
        <v>304</v>
      </c>
      <c r="F109" s="11">
        <v>45</v>
      </c>
      <c r="G109" s="16">
        <v>2.5</v>
      </c>
      <c r="H109" s="11">
        <v>10</v>
      </c>
      <c r="I109" s="11">
        <v>10</v>
      </c>
      <c r="J109" s="11">
        <v>0</v>
      </c>
      <c r="K109" s="11">
        <v>5</v>
      </c>
      <c r="L109" s="28">
        <v>72.5</v>
      </c>
      <c r="M109" s="24">
        <v>160477.04</v>
      </c>
      <c r="N109" s="24">
        <v>170.82666109240401</v>
      </c>
      <c r="O109" s="27">
        <v>5.8847334099249499E-2</v>
      </c>
      <c r="P109" s="27">
        <v>1.39016893947489E-2</v>
      </c>
      <c r="Q109" s="27">
        <v>4.2664317221955903</v>
      </c>
      <c r="R109" s="27">
        <v>1.0078724811192901</v>
      </c>
    </row>
    <row r="110" spans="1:18" ht="15">
      <c r="A110" s="11">
        <v>202410</v>
      </c>
      <c r="B110" s="12" t="s">
        <v>305</v>
      </c>
      <c r="C110" s="17" t="s">
        <v>17</v>
      </c>
      <c r="D110" s="14" t="s">
        <v>36</v>
      </c>
      <c r="E110" s="15" t="s">
        <v>306</v>
      </c>
      <c r="F110" s="11">
        <v>43.65</v>
      </c>
      <c r="G110" s="16">
        <v>5</v>
      </c>
      <c r="H110" s="11">
        <v>0</v>
      </c>
      <c r="I110" s="11">
        <v>7</v>
      </c>
      <c r="J110" s="11">
        <v>2.5</v>
      </c>
      <c r="K110" s="11">
        <v>5</v>
      </c>
      <c r="L110" s="28">
        <v>63.15</v>
      </c>
      <c r="M110" s="24">
        <v>188550.94</v>
      </c>
      <c r="N110" s="24">
        <v>11218.6568116126</v>
      </c>
      <c r="O110" s="27">
        <v>0.14092681772548399</v>
      </c>
      <c r="P110" s="27">
        <v>2.2435752071746098E-2</v>
      </c>
      <c r="Q110" s="27">
        <v>8.8995285393642796</v>
      </c>
      <c r="R110" s="27">
        <v>1.41681774333077</v>
      </c>
    </row>
    <row r="111" spans="1:18" ht="15">
      <c r="A111" s="11">
        <v>202410</v>
      </c>
      <c r="B111" s="12" t="s">
        <v>309</v>
      </c>
      <c r="C111" s="17" t="s">
        <v>20</v>
      </c>
      <c r="D111" s="14" t="s">
        <v>38</v>
      </c>
      <c r="E111" s="15" t="s">
        <v>310</v>
      </c>
      <c r="F111" s="11">
        <v>43.65</v>
      </c>
      <c r="G111" s="16">
        <v>0</v>
      </c>
      <c r="H111" s="11">
        <v>10</v>
      </c>
      <c r="I111" s="11">
        <v>10</v>
      </c>
      <c r="J111" s="11">
        <v>2.5</v>
      </c>
      <c r="K111" s="11">
        <v>5</v>
      </c>
      <c r="L111" s="28">
        <v>71.150000000000006</v>
      </c>
      <c r="M111" s="24">
        <v>175087.66</v>
      </c>
      <c r="N111" s="24">
        <v>0</v>
      </c>
      <c r="O111" s="27">
        <v>9.1364958601495905E-2</v>
      </c>
      <c r="P111" s="27">
        <v>2.1992451508668201E-2</v>
      </c>
      <c r="Q111" s="27">
        <v>6.5006168044964401</v>
      </c>
      <c r="R111" s="27">
        <v>1.5647629248417401</v>
      </c>
    </row>
    <row r="112" spans="1:18" ht="15">
      <c r="A112" s="11">
        <v>202410</v>
      </c>
      <c r="B112" s="12" t="s">
        <v>311</v>
      </c>
      <c r="C112" s="17" t="s">
        <v>16</v>
      </c>
      <c r="D112" s="14" t="s">
        <v>24</v>
      </c>
      <c r="E112" s="15" t="s">
        <v>312</v>
      </c>
      <c r="F112" s="11">
        <v>39.15</v>
      </c>
      <c r="G112" s="16">
        <v>2.5</v>
      </c>
      <c r="H112" s="11">
        <v>10</v>
      </c>
      <c r="I112" s="11">
        <v>10</v>
      </c>
      <c r="J112" s="11">
        <v>2.5</v>
      </c>
      <c r="K112" s="11">
        <v>5</v>
      </c>
      <c r="L112" s="26">
        <v>69.150000000000006</v>
      </c>
      <c r="M112" s="24">
        <v>154307.28</v>
      </c>
      <c r="N112" s="24">
        <v>1550.9166484684099</v>
      </c>
      <c r="O112" s="27">
        <v>5.6066819326652403E-2</v>
      </c>
      <c r="P112" s="27">
        <v>1.53674551500041E-2</v>
      </c>
      <c r="Q112" s="27">
        <v>3.8770205564380098</v>
      </c>
      <c r="R112" s="27">
        <v>1.06265952362278</v>
      </c>
    </row>
    <row r="113" spans="1:18" ht="15">
      <c r="A113" s="11">
        <v>202410</v>
      </c>
      <c r="B113" s="12" t="s">
        <v>313</v>
      </c>
      <c r="C113" s="17" t="s">
        <v>16</v>
      </c>
      <c r="D113" s="14" t="s">
        <v>23</v>
      </c>
      <c r="E113" s="15" t="s">
        <v>314</v>
      </c>
      <c r="F113" s="11">
        <v>45</v>
      </c>
      <c r="G113" s="16">
        <v>10</v>
      </c>
      <c r="H113" s="11">
        <v>10</v>
      </c>
      <c r="I113" s="11">
        <v>10</v>
      </c>
      <c r="J113" s="11">
        <v>8</v>
      </c>
      <c r="K113" s="11">
        <v>5</v>
      </c>
      <c r="L113" s="26">
        <v>88</v>
      </c>
      <c r="M113" s="24">
        <v>199132.77</v>
      </c>
      <c r="N113" s="24">
        <v>23471.773277544398</v>
      </c>
      <c r="O113" s="27">
        <v>0.124425305606325</v>
      </c>
      <c r="P113" s="27">
        <v>2.70724985914764E-2</v>
      </c>
      <c r="Q113" s="27">
        <v>10.9494268933566</v>
      </c>
      <c r="R113" s="27">
        <v>2.38237987604992</v>
      </c>
    </row>
    <row r="114" spans="1:18" ht="15">
      <c r="A114" s="11">
        <v>202410</v>
      </c>
      <c r="B114" s="12" t="s">
        <v>315</v>
      </c>
      <c r="C114" s="17" t="s">
        <v>18</v>
      </c>
      <c r="D114" s="14" t="s">
        <v>29</v>
      </c>
      <c r="E114" s="15" t="s">
        <v>316</v>
      </c>
      <c r="F114" s="11">
        <v>45</v>
      </c>
      <c r="G114" s="16">
        <v>5</v>
      </c>
      <c r="H114" s="11">
        <v>10</v>
      </c>
      <c r="I114" s="11">
        <v>10</v>
      </c>
      <c r="J114" s="11">
        <v>2.5</v>
      </c>
      <c r="K114" s="11">
        <v>5</v>
      </c>
      <c r="L114" s="26">
        <v>77.5</v>
      </c>
      <c r="M114" s="24">
        <v>174566.62</v>
      </c>
      <c r="N114" s="24">
        <v>14477.4326684436</v>
      </c>
      <c r="O114" s="27">
        <v>9.58497342957874E-2</v>
      </c>
      <c r="P114" s="27">
        <v>2.63860753541072E-2</v>
      </c>
      <c r="Q114" s="27">
        <v>7.4283544079235204</v>
      </c>
      <c r="R114" s="27">
        <v>2.0449208399433099</v>
      </c>
    </row>
    <row r="115" spans="1:18" ht="15">
      <c r="A115" s="11">
        <v>202410</v>
      </c>
      <c r="B115" s="12" t="s">
        <v>317</v>
      </c>
      <c r="C115" s="17" t="s">
        <v>17</v>
      </c>
      <c r="D115" s="14" t="s">
        <v>33</v>
      </c>
      <c r="E115" s="15" t="s">
        <v>318</v>
      </c>
      <c r="F115" s="11">
        <v>42.3</v>
      </c>
      <c r="G115" s="16">
        <v>0</v>
      </c>
      <c r="H115" s="11">
        <v>10</v>
      </c>
      <c r="I115" s="11">
        <v>10</v>
      </c>
      <c r="J115" s="11">
        <v>2.5</v>
      </c>
      <c r="K115" s="11">
        <v>5</v>
      </c>
      <c r="L115" s="26">
        <v>69.8</v>
      </c>
      <c r="M115" s="24">
        <v>105424.13</v>
      </c>
      <c r="N115" s="24">
        <v>0</v>
      </c>
      <c r="O115" s="27">
        <v>5.5381493327772299E-2</v>
      </c>
      <c r="P115" s="27">
        <v>9.0704526934952297E-3</v>
      </c>
      <c r="Q115" s="27">
        <v>3.86562823427851</v>
      </c>
      <c r="R115" s="27">
        <v>0.63311759800596701</v>
      </c>
    </row>
    <row r="116" spans="1:18" ht="15">
      <c r="A116" s="11">
        <v>202410</v>
      </c>
      <c r="B116" s="12" t="s">
        <v>319</v>
      </c>
      <c r="C116" s="17" t="s">
        <v>18</v>
      </c>
      <c r="D116" s="14" t="s">
        <v>37</v>
      </c>
      <c r="E116" s="15" t="s">
        <v>320</v>
      </c>
      <c r="F116" s="11">
        <v>0</v>
      </c>
      <c r="G116" s="16">
        <v>0</v>
      </c>
      <c r="H116" s="11">
        <v>5</v>
      </c>
      <c r="I116" s="11">
        <v>7</v>
      </c>
      <c r="J116" s="11">
        <v>2.5</v>
      </c>
      <c r="K116" s="11">
        <v>5</v>
      </c>
      <c r="L116" s="26">
        <v>19.5</v>
      </c>
      <c r="M116" s="24">
        <v>106194.32</v>
      </c>
      <c r="N116" s="24">
        <v>0</v>
      </c>
      <c r="O116" s="27">
        <v>5.7843707637907603E-2</v>
      </c>
      <c r="P116" s="27">
        <v>1.0949039072410099E-2</v>
      </c>
      <c r="Q116" s="27">
        <v>1.1279522989391999</v>
      </c>
      <c r="R116" s="27">
        <v>0.21350626191199801</v>
      </c>
    </row>
    <row r="117" spans="1:18" ht="15">
      <c r="A117" s="11">
        <v>202410</v>
      </c>
      <c r="B117" s="12" t="s">
        <v>321</v>
      </c>
      <c r="C117" s="17" t="s">
        <v>16</v>
      </c>
      <c r="D117" s="14" t="s">
        <v>22</v>
      </c>
      <c r="E117" s="15" t="s">
        <v>322</v>
      </c>
      <c r="F117" s="11">
        <v>44.55</v>
      </c>
      <c r="G117" s="16">
        <v>10</v>
      </c>
      <c r="H117" s="11">
        <v>10</v>
      </c>
      <c r="I117" s="11">
        <v>10</v>
      </c>
      <c r="J117" s="11">
        <v>2.5</v>
      </c>
      <c r="K117" s="11">
        <v>5</v>
      </c>
      <c r="L117" s="28">
        <v>82.05</v>
      </c>
      <c r="M117" s="24">
        <v>193437.61</v>
      </c>
      <c r="N117" s="24">
        <v>28096.854533426402</v>
      </c>
      <c r="O117" s="27">
        <v>0.23163621535182299</v>
      </c>
      <c r="P117" s="27">
        <v>2.8084432909292301E-2</v>
      </c>
      <c r="Q117" s="27">
        <v>19.005751469617099</v>
      </c>
      <c r="R117" s="27">
        <v>2.3043277202074299</v>
      </c>
    </row>
    <row r="118" spans="1:18" ht="15">
      <c r="A118" s="11">
        <v>202410</v>
      </c>
      <c r="B118" s="12" t="s">
        <v>323</v>
      </c>
      <c r="C118" s="17" t="s">
        <v>17</v>
      </c>
      <c r="D118" s="14" t="s">
        <v>30</v>
      </c>
      <c r="E118" s="15" t="s">
        <v>324</v>
      </c>
      <c r="F118" s="11">
        <v>41.85</v>
      </c>
      <c r="G118" s="16">
        <v>5</v>
      </c>
      <c r="H118" s="11">
        <v>7.5</v>
      </c>
      <c r="I118" s="11">
        <v>6</v>
      </c>
      <c r="J118" s="11">
        <v>2.5</v>
      </c>
      <c r="K118" s="11">
        <v>5</v>
      </c>
      <c r="L118" s="26">
        <v>67.849999999999994</v>
      </c>
      <c r="M118" s="24">
        <v>135207.6</v>
      </c>
      <c r="N118" s="24">
        <v>13447.6084448906</v>
      </c>
      <c r="O118" s="27">
        <v>0.108060642908966</v>
      </c>
      <c r="P118" s="27">
        <v>1.9080678253261402E-2</v>
      </c>
      <c r="Q118" s="27">
        <v>7.3319146213733299</v>
      </c>
      <c r="R118" s="27">
        <v>1.2946240194837799</v>
      </c>
    </row>
    <row r="119" spans="1:18" ht="15">
      <c r="A119" s="11">
        <v>202410</v>
      </c>
      <c r="B119" s="12" t="s">
        <v>325</v>
      </c>
      <c r="C119" s="32" t="s">
        <v>18</v>
      </c>
      <c r="D119" s="14" t="s">
        <v>26</v>
      </c>
      <c r="E119" s="15" t="s">
        <v>326</v>
      </c>
      <c r="F119" s="19">
        <v>45</v>
      </c>
      <c r="G119" s="16">
        <v>0</v>
      </c>
      <c r="H119" s="19">
        <v>2.5</v>
      </c>
      <c r="I119" s="19">
        <v>7</v>
      </c>
      <c r="J119" s="19">
        <v>6</v>
      </c>
      <c r="K119" s="19">
        <v>5</v>
      </c>
      <c r="L119" s="36">
        <v>65.5</v>
      </c>
      <c r="M119" s="24">
        <v>117090.21</v>
      </c>
      <c r="N119" s="24">
        <v>0</v>
      </c>
      <c r="O119" s="30">
        <v>4.73418084046262E-2</v>
      </c>
      <c r="P119" s="30">
        <v>1.20724468529645E-2</v>
      </c>
      <c r="Q119" s="30">
        <v>3.1008884505030201</v>
      </c>
      <c r="R119" s="30">
        <v>0.79074526886917595</v>
      </c>
    </row>
    <row r="120" spans="1:18" ht="15">
      <c r="A120" s="11">
        <v>202410</v>
      </c>
      <c r="B120" s="12" t="s">
        <v>327</v>
      </c>
      <c r="C120" s="33" t="s">
        <v>20</v>
      </c>
      <c r="D120" s="14" t="s">
        <v>38</v>
      </c>
      <c r="E120" s="15" t="s">
        <v>328</v>
      </c>
      <c r="F120" s="1">
        <v>43.65</v>
      </c>
      <c r="G120" s="16">
        <v>15</v>
      </c>
      <c r="H120" s="1">
        <v>10</v>
      </c>
      <c r="I120" s="1">
        <v>10</v>
      </c>
      <c r="J120" s="1">
        <v>2.5</v>
      </c>
      <c r="K120" s="1">
        <v>5</v>
      </c>
      <c r="L120" s="4">
        <v>86.15</v>
      </c>
      <c r="M120" s="24">
        <v>186287.81</v>
      </c>
      <c r="N120" s="24">
        <v>31079.243906369298</v>
      </c>
      <c r="O120" s="4">
        <v>0.18925664361643699</v>
      </c>
      <c r="P120" s="4">
        <v>4.6996534003767902E-2</v>
      </c>
      <c r="Q120" s="4">
        <v>16.304459847556</v>
      </c>
      <c r="R120" s="4">
        <v>4.0487514044245998</v>
      </c>
    </row>
    <row r="121" spans="1:18" ht="15">
      <c r="A121" s="11">
        <v>202410</v>
      </c>
      <c r="B121" s="12" t="s">
        <v>329</v>
      </c>
      <c r="C121" s="13" t="s">
        <v>18</v>
      </c>
      <c r="D121" s="14" t="s">
        <v>35</v>
      </c>
      <c r="E121" s="15" t="s">
        <v>330</v>
      </c>
      <c r="F121" s="16">
        <v>40.5</v>
      </c>
      <c r="G121" s="16">
        <v>0</v>
      </c>
      <c r="H121" s="16">
        <v>10</v>
      </c>
      <c r="I121" s="16">
        <v>7</v>
      </c>
      <c r="J121" s="16">
        <v>2.5</v>
      </c>
      <c r="K121" s="16">
        <v>5</v>
      </c>
      <c r="L121" s="23">
        <v>65</v>
      </c>
      <c r="M121" s="24">
        <v>33849.370000000003</v>
      </c>
      <c r="N121" s="24">
        <v>0</v>
      </c>
      <c r="O121" s="25">
        <v>1.22293316474382E-2</v>
      </c>
      <c r="P121" s="25">
        <v>3.4899990386158802E-3</v>
      </c>
      <c r="Q121" s="25">
        <v>0.79490655708348401</v>
      </c>
      <c r="R121" s="25">
        <v>0.22684993751003199</v>
      </c>
    </row>
    <row r="122" spans="1:18" ht="15">
      <c r="A122" s="11">
        <v>202410</v>
      </c>
      <c r="B122" s="12" t="s">
        <v>331</v>
      </c>
      <c r="C122" s="17" t="s">
        <v>17</v>
      </c>
      <c r="D122" s="14" t="s">
        <v>428</v>
      </c>
      <c r="E122" s="15" t="s">
        <v>332</v>
      </c>
      <c r="F122" s="11">
        <v>45</v>
      </c>
      <c r="G122" s="16">
        <v>2.5</v>
      </c>
      <c r="H122" s="11">
        <v>10</v>
      </c>
      <c r="I122" s="11">
        <v>10</v>
      </c>
      <c r="J122" s="11">
        <v>6</v>
      </c>
      <c r="K122" s="11">
        <v>5</v>
      </c>
      <c r="L122" s="26">
        <v>78.5</v>
      </c>
      <c r="M122" s="24">
        <v>147132.09</v>
      </c>
      <c r="N122" s="24">
        <v>2200.4273561873101</v>
      </c>
      <c r="O122" s="27">
        <v>0.189267867067199</v>
      </c>
      <c r="P122" s="27">
        <v>1.38775791618159E-2</v>
      </c>
      <c r="Q122" s="27">
        <v>14.857527564775101</v>
      </c>
      <c r="R122" s="27">
        <v>1.08938996420255</v>
      </c>
    </row>
    <row r="123" spans="1:18" ht="15">
      <c r="A123" s="11">
        <v>202410</v>
      </c>
      <c r="B123" s="12" t="s">
        <v>333</v>
      </c>
      <c r="C123" s="17" t="s">
        <v>16</v>
      </c>
      <c r="D123" s="14" t="s">
        <v>24</v>
      </c>
      <c r="E123" s="15" t="s">
        <v>334</v>
      </c>
      <c r="F123" s="11">
        <v>44.55</v>
      </c>
      <c r="G123" s="16">
        <v>10</v>
      </c>
      <c r="H123" s="11">
        <v>10</v>
      </c>
      <c r="I123" s="11">
        <v>10</v>
      </c>
      <c r="J123" s="11">
        <v>5</v>
      </c>
      <c r="K123" s="11">
        <v>5</v>
      </c>
      <c r="L123" s="26">
        <v>84.55</v>
      </c>
      <c r="M123" s="24">
        <v>207410.15</v>
      </c>
      <c r="N123" s="24">
        <v>26397.1777326472</v>
      </c>
      <c r="O123" s="27">
        <v>0.100041145788362</v>
      </c>
      <c r="P123" s="27">
        <v>2.88553788975606E-2</v>
      </c>
      <c r="Q123" s="27">
        <v>8.4584788764059908</v>
      </c>
      <c r="R123" s="27">
        <v>2.4397222857887502</v>
      </c>
    </row>
    <row r="124" spans="1:18" ht="15">
      <c r="A124" s="11">
        <v>202410</v>
      </c>
      <c r="B124" s="12" t="s">
        <v>335</v>
      </c>
      <c r="C124" s="17" t="s">
        <v>18</v>
      </c>
      <c r="D124" s="14" t="s">
        <v>29</v>
      </c>
      <c r="E124" s="15" t="s">
        <v>336</v>
      </c>
      <c r="F124" s="11">
        <v>0</v>
      </c>
      <c r="G124" s="16">
        <v>5</v>
      </c>
      <c r="H124" s="11">
        <v>7.5</v>
      </c>
      <c r="I124" s="11">
        <v>3</v>
      </c>
      <c r="J124" s="11">
        <v>0</v>
      </c>
      <c r="K124" s="11">
        <v>5</v>
      </c>
      <c r="L124" s="28">
        <v>20.5</v>
      </c>
      <c r="M124" s="24">
        <v>161345.19</v>
      </c>
      <c r="N124" s="24">
        <v>13977.546655196</v>
      </c>
      <c r="O124" s="27">
        <v>8.9796407711285595E-2</v>
      </c>
      <c r="P124" s="27">
        <v>2.47332834341214E-2</v>
      </c>
      <c r="Q124" s="27">
        <v>1.84082635808136</v>
      </c>
      <c r="R124" s="27">
        <v>0.50703231039948804</v>
      </c>
    </row>
    <row r="125" spans="1:18" ht="15">
      <c r="A125" s="11">
        <v>202410</v>
      </c>
      <c r="B125" s="12" t="s">
        <v>337</v>
      </c>
      <c r="C125" s="17" t="s">
        <v>18</v>
      </c>
      <c r="D125" s="14" t="s">
        <v>35</v>
      </c>
      <c r="E125" s="15" t="s">
        <v>338</v>
      </c>
      <c r="F125" s="11">
        <v>45</v>
      </c>
      <c r="G125" s="16">
        <v>5</v>
      </c>
      <c r="H125" s="11">
        <v>5</v>
      </c>
      <c r="I125" s="11">
        <v>10</v>
      </c>
      <c r="J125" s="11">
        <v>2.5</v>
      </c>
      <c r="K125" s="11">
        <v>5</v>
      </c>
      <c r="L125" s="26">
        <v>72.5</v>
      </c>
      <c r="M125" s="24">
        <v>291052.26</v>
      </c>
      <c r="N125" s="24">
        <v>18482.4149404899</v>
      </c>
      <c r="O125" s="27">
        <v>0.13128680676743801</v>
      </c>
      <c r="P125" s="27">
        <v>4.07165003853249E-2</v>
      </c>
      <c r="Q125" s="27">
        <v>9.5182934906392305</v>
      </c>
      <c r="R125" s="27">
        <v>2.9519462779360501</v>
      </c>
    </row>
    <row r="126" spans="1:18" ht="15">
      <c r="A126" s="11">
        <v>202410</v>
      </c>
      <c r="B126" s="12" t="s">
        <v>339</v>
      </c>
      <c r="C126" s="17" t="s">
        <v>18</v>
      </c>
      <c r="D126" s="14" t="s">
        <v>29</v>
      </c>
      <c r="E126" s="15" t="s">
        <v>340</v>
      </c>
      <c r="F126" s="11">
        <v>0</v>
      </c>
      <c r="G126" s="16">
        <v>0</v>
      </c>
      <c r="H126" s="11">
        <v>2.5</v>
      </c>
      <c r="I126" s="11">
        <v>7</v>
      </c>
      <c r="J126" s="11">
        <v>2.5</v>
      </c>
      <c r="K126" s="11">
        <v>5</v>
      </c>
      <c r="L126" s="26">
        <v>17</v>
      </c>
      <c r="M126" s="24">
        <v>150617.75</v>
      </c>
      <c r="N126" s="24">
        <v>0</v>
      </c>
      <c r="O126" s="27">
        <v>5.7446009906803201E-2</v>
      </c>
      <c r="P126" s="27">
        <v>1.5529263992165501E-2</v>
      </c>
      <c r="Q126" s="27">
        <v>0.97658216841565504</v>
      </c>
      <c r="R126" s="27">
        <v>0.26399748786681398</v>
      </c>
    </row>
    <row r="127" spans="1:18" ht="15">
      <c r="A127" s="11">
        <v>202410</v>
      </c>
      <c r="B127" s="12" t="s">
        <v>341</v>
      </c>
      <c r="C127" s="17" t="s">
        <v>17</v>
      </c>
      <c r="D127" s="14" t="s">
        <v>428</v>
      </c>
      <c r="E127" s="15" t="s">
        <v>342</v>
      </c>
      <c r="F127" s="11">
        <v>0</v>
      </c>
      <c r="G127" s="16">
        <v>0</v>
      </c>
      <c r="H127" s="11">
        <v>7.5</v>
      </c>
      <c r="I127" s="11">
        <v>3</v>
      </c>
      <c r="J127" s="11">
        <v>2.5</v>
      </c>
      <c r="K127" s="11">
        <v>5</v>
      </c>
      <c r="L127" s="26">
        <v>18</v>
      </c>
      <c r="M127" s="24">
        <v>173857.09</v>
      </c>
      <c r="N127" s="24">
        <v>0</v>
      </c>
      <c r="O127" s="27">
        <v>0.16180462414090599</v>
      </c>
      <c r="P127" s="27">
        <v>1.49582691388939E-2</v>
      </c>
      <c r="Q127" s="27">
        <v>2.9124832345363099</v>
      </c>
      <c r="R127" s="27">
        <v>0.26924884450009101</v>
      </c>
    </row>
    <row r="128" spans="1:18" ht="15">
      <c r="A128" s="11">
        <v>202410</v>
      </c>
      <c r="B128" s="12" t="s">
        <v>343</v>
      </c>
      <c r="C128" s="17" t="s">
        <v>18</v>
      </c>
      <c r="D128" s="14" t="s">
        <v>26</v>
      </c>
      <c r="E128" s="15" t="s">
        <v>344</v>
      </c>
      <c r="F128" s="11">
        <v>0</v>
      </c>
      <c r="G128" s="16">
        <v>0</v>
      </c>
      <c r="H128" s="11">
        <v>2.5</v>
      </c>
      <c r="I128" s="11">
        <v>7</v>
      </c>
      <c r="J128" s="11">
        <v>6</v>
      </c>
      <c r="K128" s="11">
        <v>5</v>
      </c>
      <c r="L128" s="26">
        <v>20.5</v>
      </c>
      <c r="M128" s="24">
        <v>122018.67</v>
      </c>
      <c r="N128" s="24">
        <v>0</v>
      </c>
      <c r="O128" s="27">
        <v>4.9334478919521203E-2</v>
      </c>
      <c r="P128" s="27">
        <v>1.25805898601123E-2</v>
      </c>
      <c r="Q128" s="27">
        <v>1.0113568178501799</v>
      </c>
      <c r="R128" s="27">
        <v>0.25790209213230197</v>
      </c>
    </row>
    <row r="129" spans="1:18" ht="15">
      <c r="A129" s="11">
        <v>202410</v>
      </c>
      <c r="B129" s="12" t="s">
        <v>345</v>
      </c>
      <c r="C129" s="17" t="s">
        <v>18</v>
      </c>
      <c r="D129" s="14" t="s">
        <v>26</v>
      </c>
      <c r="E129" s="15" t="s">
        <v>346</v>
      </c>
      <c r="F129" s="11">
        <v>40.950000000000003</v>
      </c>
      <c r="G129" s="16">
        <v>5</v>
      </c>
      <c r="H129" s="11">
        <v>5</v>
      </c>
      <c r="I129" s="11">
        <v>6</v>
      </c>
      <c r="J129" s="11">
        <v>2.5</v>
      </c>
      <c r="K129" s="11">
        <v>5</v>
      </c>
      <c r="L129" s="28">
        <v>64.45</v>
      </c>
      <c r="M129" s="24">
        <v>165375.34</v>
      </c>
      <c r="N129" s="24">
        <v>8808.0289943592106</v>
      </c>
      <c r="O129" s="27">
        <v>9.1991726265411203E-2</v>
      </c>
      <c r="P129" s="27">
        <v>2.21538147117466E-2</v>
      </c>
      <c r="Q129" s="27">
        <v>5.9288667578057499</v>
      </c>
      <c r="R129" s="27">
        <v>1.42781335817207</v>
      </c>
    </row>
    <row r="130" spans="1:18" ht="15">
      <c r="A130" s="11">
        <v>202410</v>
      </c>
      <c r="B130" s="12" t="s">
        <v>347</v>
      </c>
      <c r="C130" s="17" t="s">
        <v>16</v>
      </c>
      <c r="D130" s="14" t="s">
        <v>34</v>
      </c>
      <c r="E130" s="15" t="s">
        <v>348</v>
      </c>
      <c r="F130" s="11">
        <v>0</v>
      </c>
      <c r="G130" s="16">
        <v>5</v>
      </c>
      <c r="H130" s="11">
        <v>5</v>
      </c>
      <c r="I130" s="11">
        <v>10</v>
      </c>
      <c r="J130" s="11">
        <v>2.5</v>
      </c>
      <c r="K130" s="11">
        <v>5</v>
      </c>
      <c r="L130" s="26">
        <v>27.5</v>
      </c>
      <c r="M130" s="24">
        <v>150033.97</v>
      </c>
      <c r="N130" s="24">
        <v>8920.2887773189104</v>
      </c>
      <c r="O130" s="27">
        <v>6.2993072463556593E-2</v>
      </c>
      <c r="P130" s="27">
        <v>1.7441685048093899E-2</v>
      </c>
      <c r="Q130" s="27">
        <v>1.73230949274781</v>
      </c>
      <c r="R130" s="27">
        <v>0.47964633882258301</v>
      </c>
    </row>
    <row r="131" spans="1:18" ht="15">
      <c r="A131" s="11">
        <v>202410</v>
      </c>
      <c r="B131" s="12" t="s">
        <v>349</v>
      </c>
      <c r="C131" s="17" t="s">
        <v>16</v>
      </c>
      <c r="D131" s="14" t="s">
        <v>22</v>
      </c>
      <c r="E131" s="15" t="s">
        <v>350</v>
      </c>
      <c r="F131" s="11">
        <v>0</v>
      </c>
      <c r="G131" s="16">
        <v>0</v>
      </c>
      <c r="H131" s="11">
        <v>5</v>
      </c>
      <c r="I131" s="11">
        <v>10</v>
      </c>
      <c r="J131" s="11">
        <v>6</v>
      </c>
      <c r="K131" s="11">
        <v>5</v>
      </c>
      <c r="L131" s="26">
        <v>26</v>
      </c>
      <c r="M131" s="24">
        <v>118296.86</v>
      </c>
      <c r="N131" s="24">
        <v>0</v>
      </c>
      <c r="O131" s="27">
        <v>9.1902928442853499E-2</v>
      </c>
      <c r="P131" s="27">
        <v>1.13801943981747E-2</v>
      </c>
      <c r="Q131" s="27">
        <v>2.3894761395141901</v>
      </c>
      <c r="R131" s="27">
        <v>0.29588505435254198</v>
      </c>
    </row>
    <row r="132" spans="1:18" ht="15">
      <c r="A132" s="11">
        <v>202410</v>
      </c>
      <c r="B132" s="12" t="s">
        <v>351</v>
      </c>
      <c r="C132" s="17" t="s">
        <v>16</v>
      </c>
      <c r="D132" s="14" t="s">
        <v>23</v>
      </c>
      <c r="E132" s="15" t="s">
        <v>352</v>
      </c>
      <c r="F132" s="11">
        <v>45</v>
      </c>
      <c r="G132" s="16">
        <v>10</v>
      </c>
      <c r="H132" s="11">
        <v>7.5</v>
      </c>
      <c r="I132" s="11">
        <v>6</v>
      </c>
      <c r="J132" s="11">
        <v>2.5</v>
      </c>
      <c r="K132" s="11">
        <v>5</v>
      </c>
      <c r="L132" s="26">
        <v>76</v>
      </c>
      <c r="M132" s="24">
        <v>204305.59</v>
      </c>
      <c r="N132" s="24">
        <v>30236.674803792201</v>
      </c>
      <c r="O132" s="27">
        <v>0.14102647672176699</v>
      </c>
      <c r="P132" s="27">
        <v>2.9851591159902099E-2</v>
      </c>
      <c r="Q132" s="27">
        <v>10.718012230854301</v>
      </c>
      <c r="R132" s="27">
        <v>2.2687209281525602</v>
      </c>
    </row>
    <row r="133" spans="1:18" ht="15">
      <c r="A133" s="11">
        <v>202410</v>
      </c>
      <c r="B133" s="12" t="s">
        <v>353</v>
      </c>
      <c r="C133" s="17" t="s">
        <v>20</v>
      </c>
      <c r="D133" s="14" t="s">
        <v>38</v>
      </c>
      <c r="E133" s="15" t="s">
        <v>354</v>
      </c>
      <c r="F133" s="11">
        <v>36.9</v>
      </c>
      <c r="G133" s="16">
        <v>2.5</v>
      </c>
      <c r="H133" s="11">
        <v>7.5</v>
      </c>
      <c r="I133" s="11">
        <v>7</v>
      </c>
      <c r="J133" s="11">
        <v>2.5</v>
      </c>
      <c r="K133" s="11">
        <v>5</v>
      </c>
      <c r="L133" s="26">
        <v>61.4</v>
      </c>
      <c r="M133" s="24">
        <v>155069</v>
      </c>
      <c r="N133" s="24">
        <v>6464.9122122159997</v>
      </c>
      <c r="O133" s="27">
        <v>0.100065824384758</v>
      </c>
      <c r="P133" s="27">
        <v>2.4386497397265901E-2</v>
      </c>
      <c r="Q133" s="27">
        <v>6.1440416172241603</v>
      </c>
      <c r="R133" s="27">
        <v>1.49733094019213</v>
      </c>
    </row>
    <row r="134" spans="1:18" ht="15">
      <c r="A134" s="11">
        <v>202410</v>
      </c>
      <c r="B134" s="12" t="s">
        <v>355</v>
      </c>
      <c r="C134" s="17" t="s">
        <v>20</v>
      </c>
      <c r="D134" s="14" t="s">
        <v>27</v>
      </c>
      <c r="E134" s="15" t="s">
        <v>356</v>
      </c>
      <c r="F134" s="11">
        <v>45</v>
      </c>
      <c r="G134" s="16">
        <v>15</v>
      </c>
      <c r="H134" s="11">
        <v>7.5</v>
      </c>
      <c r="I134" s="11">
        <v>6</v>
      </c>
      <c r="J134" s="11">
        <v>0</v>
      </c>
      <c r="K134" s="11">
        <v>5</v>
      </c>
      <c r="L134" s="26">
        <v>78.5</v>
      </c>
      <c r="M134" s="24">
        <v>173292.33</v>
      </c>
      <c r="N134" s="24">
        <v>29731.3193367241</v>
      </c>
      <c r="O134" s="27">
        <v>7.5425501107978701E-2</v>
      </c>
      <c r="P134" s="27">
        <v>4.4340768449293202E-2</v>
      </c>
      <c r="Q134" s="27">
        <v>5.92090183697632</v>
      </c>
      <c r="R134" s="27">
        <v>3.4807503232695098</v>
      </c>
    </row>
    <row r="135" spans="1:18" ht="15">
      <c r="A135" s="11">
        <v>202410</v>
      </c>
      <c r="B135" s="12" t="s">
        <v>357</v>
      </c>
      <c r="C135" s="17" t="s">
        <v>18</v>
      </c>
      <c r="D135" s="14" t="s">
        <v>29</v>
      </c>
      <c r="E135" s="15" t="s">
        <v>358</v>
      </c>
      <c r="F135" s="11">
        <v>0</v>
      </c>
      <c r="G135" s="16">
        <v>0</v>
      </c>
      <c r="H135" s="11">
        <v>7.5</v>
      </c>
      <c r="I135" s="11">
        <v>7</v>
      </c>
      <c r="J135" s="11">
        <v>0</v>
      </c>
      <c r="K135" s="11">
        <v>5</v>
      </c>
      <c r="L135" s="26">
        <v>19.5</v>
      </c>
      <c r="M135" s="24">
        <v>89672.28</v>
      </c>
      <c r="N135" s="24">
        <v>0</v>
      </c>
      <c r="O135" s="27">
        <v>3.4201245771136701E-2</v>
      </c>
      <c r="P135" s="27">
        <v>9.2455537869831593E-3</v>
      </c>
      <c r="Q135" s="27">
        <v>0.66692429253716701</v>
      </c>
      <c r="R135" s="27">
        <v>0.18028829884617201</v>
      </c>
    </row>
    <row r="136" spans="1:18" ht="15">
      <c r="A136" s="11">
        <v>202410</v>
      </c>
      <c r="B136" s="12" t="s">
        <v>359</v>
      </c>
      <c r="C136" s="17" t="s">
        <v>18</v>
      </c>
      <c r="D136" s="14" t="s">
        <v>37</v>
      </c>
      <c r="E136" s="15" t="s">
        <v>360</v>
      </c>
      <c r="F136" s="11">
        <v>0</v>
      </c>
      <c r="G136" s="16">
        <v>0</v>
      </c>
      <c r="H136" s="11">
        <v>2.5</v>
      </c>
      <c r="I136" s="11">
        <v>7</v>
      </c>
      <c r="J136" s="11">
        <v>2.5</v>
      </c>
      <c r="K136" s="11">
        <v>5</v>
      </c>
      <c r="L136" s="26">
        <v>17</v>
      </c>
      <c r="M136" s="24">
        <v>77224.83</v>
      </c>
      <c r="N136" s="24">
        <v>0</v>
      </c>
      <c r="O136" s="27">
        <v>4.2064118767436098E-2</v>
      </c>
      <c r="P136" s="27">
        <v>7.9621742578155803E-3</v>
      </c>
      <c r="Q136" s="27">
        <v>0.715090019046414</v>
      </c>
      <c r="R136" s="27">
        <v>0.13535696238286499</v>
      </c>
    </row>
    <row r="137" spans="1:18" ht="15">
      <c r="A137" s="11">
        <v>202410</v>
      </c>
      <c r="B137" s="12" t="s">
        <v>361</v>
      </c>
      <c r="C137" s="17" t="s">
        <v>18</v>
      </c>
      <c r="D137" s="14" t="s">
        <v>35</v>
      </c>
      <c r="E137" s="15" t="s">
        <v>362</v>
      </c>
      <c r="F137" s="11">
        <v>0</v>
      </c>
      <c r="G137" s="16">
        <v>0</v>
      </c>
      <c r="H137" s="11">
        <v>7.5</v>
      </c>
      <c r="I137" s="11">
        <v>10</v>
      </c>
      <c r="J137" s="11">
        <v>2.5</v>
      </c>
      <c r="K137" s="11">
        <v>5</v>
      </c>
      <c r="L137" s="26">
        <v>25</v>
      </c>
      <c r="M137" s="24">
        <v>116573.59</v>
      </c>
      <c r="N137" s="24">
        <v>0</v>
      </c>
      <c r="O137" s="27">
        <v>4.2116503008549001E-2</v>
      </c>
      <c r="P137" s="27">
        <v>1.20191813622529E-2</v>
      </c>
      <c r="Q137" s="27">
        <v>1.0529125752137201</v>
      </c>
      <c r="R137" s="27">
        <v>0.300479534056322</v>
      </c>
    </row>
    <row r="138" spans="1:18" ht="15">
      <c r="A138" s="11">
        <v>202410</v>
      </c>
      <c r="B138" s="12" t="s">
        <v>363</v>
      </c>
      <c r="C138" s="17" t="s">
        <v>18</v>
      </c>
      <c r="D138" s="14" t="s">
        <v>37</v>
      </c>
      <c r="E138" s="15" t="s">
        <v>364</v>
      </c>
      <c r="F138" s="11">
        <v>0</v>
      </c>
      <c r="G138" s="16">
        <v>0</v>
      </c>
      <c r="H138" s="11">
        <v>2.5</v>
      </c>
      <c r="I138" s="11">
        <v>10</v>
      </c>
      <c r="J138" s="11">
        <v>2.5</v>
      </c>
      <c r="K138" s="11">
        <v>5</v>
      </c>
      <c r="L138" s="26">
        <v>20</v>
      </c>
      <c r="M138" s="24">
        <v>85883.21</v>
      </c>
      <c r="N138" s="24">
        <v>0</v>
      </c>
      <c r="O138" s="27">
        <v>4.6780310757157398E-2</v>
      </c>
      <c r="P138" s="27">
        <v>8.8548862307701991E-3</v>
      </c>
      <c r="Q138" s="27">
        <v>0.93560621514314901</v>
      </c>
      <c r="R138" s="27">
        <v>0.17709772461540399</v>
      </c>
    </row>
    <row r="139" spans="1:18" ht="15">
      <c r="A139" s="11">
        <v>202410</v>
      </c>
      <c r="B139" s="12" t="s">
        <v>365</v>
      </c>
      <c r="C139" s="17" t="s">
        <v>18</v>
      </c>
      <c r="D139" s="14" t="s">
        <v>37</v>
      </c>
      <c r="E139" s="15" t="s">
        <v>366</v>
      </c>
      <c r="F139" s="11">
        <v>0</v>
      </c>
      <c r="G139" s="16">
        <v>10</v>
      </c>
      <c r="H139" s="11">
        <v>10</v>
      </c>
      <c r="I139" s="11">
        <v>7</v>
      </c>
      <c r="J139" s="11">
        <v>2.5</v>
      </c>
      <c r="K139" s="11">
        <v>5</v>
      </c>
      <c r="L139" s="26">
        <v>34.5</v>
      </c>
      <c r="M139" s="24">
        <v>218238.46</v>
      </c>
      <c r="N139" s="24">
        <v>28649.038026438</v>
      </c>
      <c r="O139" s="27">
        <v>0.28384432522188402</v>
      </c>
      <c r="P139" s="27">
        <v>3.9099217108113399E-2</v>
      </c>
      <c r="Q139" s="27">
        <v>9.7926292201549803</v>
      </c>
      <c r="R139" s="27">
        <v>1.34892299022991</v>
      </c>
    </row>
    <row r="140" spans="1:18" ht="15">
      <c r="A140" s="11">
        <v>202410</v>
      </c>
      <c r="B140" s="12" t="s">
        <v>367</v>
      </c>
      <c r="C140" s="17" t="s">
        <v>18</v>
      </c>
      <c r="D140" s="14" t="s">
        <v>35</v>
      </c>
      <c r="E140" s="15" t="s">
        <v>368</v>
      </c>
      <c r="F140" s="11">
        <v>0</v>
      </c>
      <c r="G140" s="16">
        <v>5</v>
      </c>
      <c r="H140" s="11">
        <v>7.5</v>
      </c>
      <c r="I140" s="11">
        <v>7</v>
      </c>
      <c r="J140" s="11">
        <v>0</v>
      </c>
      <c r="K140" s="11">
        <v>5</v>
      </c>
      <c r="L140" s="26">
        <v>24.5</v>
      </c>
      <c r="M140" s="24">
        <v>158978.26999999999</v>
      </c>
      <c r="N140" s="24">
        <v>15300.2482563002</v>
      </c>
      <c r="O140" s="27">
        <v>7.9070746198706299E-2</v>
      </c>
      <c r="P140" s="27">
        <v>2.5255560447654798E-2</v>
      </c>
      <c r="Q140" s="27">
        <v>1.9372332818683</v>
      </c>
      <c r="R140" s="27">
        <v>0.61876123096754299</v>
      </c>
    </row>
    <row r="141" spans="1:18" ht="15">
      <c r="A141" s="11">
        <v>202410</v>
      </c>
      <c r="B141" s="12" t="s">
        <v>75</v>
      </c>
      <c r="C141" s="17" t="s">
        <v>20</v>
      </c>
      <c r="D141" s="14" t="s">
        <v>25</v>
      </c>
      <c r="E141" s="15" t="s">
        <v>76</v>
      </c>
      <c r="F141" s="11">
        <v>41.4</v>
      </c>
      <c r="G141" s="16">
        <v>0</v>
      </c>
      <c r="H141" s="11">
        <v>10</v>
      </c>
      <c r="I141" s="11">
        <v>6</v>
      </c>
      <c r="J141" s="11">
        <v>2.5</v>
      </c>
      <c r="K141" s="11">
        <v>5</v>
      </c>
      <c r="L141" s="26">
        <v>64.900000000000006</v>
      </c>
      <c r="M141" s="24">
        <v>137899.38</v>
      </c>
      <c r="N141" s="24">
        <v>0</v>
      </c>
      <c r="O141" s="27">
        <v>6.5507448575810895E-2</v>
      </c>
      <c r="P141" s="27">
        <v>1.7321297387408199E-2</v>
      </c>
      <c r="Q141" s="27">
        <v>4.2514334125701296</v>
      </c>
      <c r="R141" s="27">
        <v>1.12415220044279</v>
      </c>
    </row>
    <row r="142" spans="1:18" ht="15">
      <c r="A142" s="11">
        <v>202410</v>
      </c>
      <c r="B142" s="12" t="s">
        <v>369</v>
      </c>
      <c r="C142" s="17" t="s">
        <v>17</v>
      </c>
      <c r="D142" s="14" t="s">
        <v>30</v>
      </c>
      <c r="E142" s="15" t="s">
        <v>370</v>
      </c>
      <c r="F142" s="11">
        <v>43.65</v>
      </c>
      <c r="G142" s="16">
        <v>20</v>
      </c>
      <c r="H142" s="11">
        <v>2.5</v>
      </c>
      <c r="I142" s="11">
        <v>4</v>
      </c>
      <c r="J142" s="11">
        <v>2.5</v>
      </c>
      <c r="K142" s="11">
        <v>5</v>
      </c>
      <c r="L142" s="26">
        <v>77.650000000000006</v>
      </c>
      <c r="M142" s="24">
        <v>153335.71</v>
      </c>
      <c r="N142" s="24">
        <v>34904.419666699898</v>
      </c>
      <c r="O142" s="27">
        <v>0.160280153968241</v>
      </c>
      <c r="P142" s="27">
        <v>3.2523860411656003E-2</v>
      </c>
      <c r="Q142" s="27">
        <v>12.445753955633901</v>
      </c>
      <c r="R142" s="27">
        <v>2.52547776096509</v>
      </c>
    </row>
    <row r="143" spans="1:18" ht="15">
      <c r="A143" s="11">
        <v>202410</v>
      </c>
      <c r="B143" s="12" t="s">
        <v>429</v>
      </c>
      <c r="C143" s="32" t="s">
        <v>18</v>
      </c>
      <c r="D143" s="14" t="s">
        <v>26</v>
      </c>
      <c r="E143" s="15" t="s">
        <v>371</v>
      </c>
      <c r="F143" s="19">
        <v>0</v>
      </c>
      <c r="G143" s="16">
        <v>2.5</v>
      </c>
      <c r="H143" s="19">
        <v>0</v>
      </c>
      <c r="I143" s="19">
        <v>7</v>
      </c>
      <c r="J143" s="19">
        <v>2.5</v>
      </c>
      <c r="K143" s="19">
        <v>5</v>
      </c>
      <c r="L143" s="36">
        <v>17</v>
      </c>
      <c r="M143" s="24">
        <v>122927.81</v>
      </c>
      <c r="N143" s="24">
        <v>1103.17607098756</v>
      </c>
      <c r="O143" s="30">
        <v>5.2849173776919202E-2</v>
      </c>
      <c r="P143" s="30">
        <v>1.3313457648395199E-2</v>
      </c>
      <c r="Q143" s="30">
        <v>0.89843595420762601</v>
      </c>
      <c r="R143" s="30">
        <v>0.226328780022719</v>
      </c>
    </row>
    <row r="144" spans="1:18" ht="15">
      <c r="A144" s="11">
        <v>202410</v>
      </c>
      <c r="B144" s="12" t="s">
        <v>372</v>
      </c>
      <c r="C144" s="33" t="s">
        <v>17</v>
      </c>
      <c r="D144" s="14" t="s">
        <v>31</v>
      </c>
      <c r="E144" s="15" t="s">
        <v>373</v>
      </c>
      <c r="F144" s="1">
        <v>0</v>
      </c>
      <c r="G144" s="16">
        <v>0</v>
      </c>
      <c r="H144" s="1">
        <v>10</v>
      </c>
      <c r="I144" s="1">
        <v>7</v>
      </c>
      <c r="J144" s="1">
        <v>8</v>
      </c>
      <c r="K144" s="1">
        <v>5</v>
      </c>
      <c r="L144" s="4">
        <v>30</v>
      </c>
      <c r="M144" s="24">
        <v>109325.05</v>
      </c>
      <c r="N144" s="24">
        <v>0</v>
      </c>
      <c r="O144" s="4">
        <v>3.9882265614959701E-2</v>
      </c>
      <c r="P144" s="4">
        <v>9.4060789900661298E-3</v>
      </c>
      <c r="Q144" s="4">
        <v>1.19646796844879</v>
      </c>
      <c r="R144" s="4">
        <v>0.28218236970198401</v>
      </c>
    </row>
    <row r="145" spans="1:18" ht="15">
      <c r="A145" s="11">
        <v>202410</v>
      </c>
      <c r="B145" s="12" t="s">
        <v>374</v>
      </c>
      <c r="C145" s="13" t="s">
        <v>18</v>
      </c>
      <c r="D145" s="14" t="s">
        <v>37</v>
      </c>
      <c r="E145" s="15" t="s">
        <v>375</v>
      </c>
      <c r="F145" s="16">
        <v>0</v>
      </c>
      <c r="G145" s="16">
        <v>0</v>
      </c>
      <c r="H145" s="16">
        <v>2.5</v>
      </c>
      <c r="I145" s="16">
        <v>10</v>
      </c>
      <c r="J145" s="16">
        <v>2.5</v>
      </c>
      <c r="K145" s="16">
        <v>5</v>
      </c>
      <c r="L145" s="23">
        <v>20</v>
      </c>
      <c r="M145" s="24">
        <v>110899.16</v>
      </c>
      <c r="N145" s="24">
        <v>0</v>
      </c>
      <c r="O145" s="25">
        <v>6.0406418990483997E-2</v>
      </c>
      <c r="P145" s="25">
        <v>1.14341260053971E-2</v>
      </c>
      <c r="Q145" s="25">
        <v>1.20812837980968</v>
      </c>
      <c r="R145" s="25">
        <v>0.22868252010794199</v>
      </c>
    </row>
    <row r="146" spans="1:18" ht="15">
      <c r="A146" s="11">
        <v>202410</v>
      </c>
      <c r="B146" s="12" t="s">
        <v>430</v>
      </c>
      <c r="C146" s="17" t="s">
        <v>20</v>
      </c>
      <c r="D146" s="14" t="s">
        <v>38</v>
      </c>
      <c r="E146" s="15" t="s">
        <v>122</v>
      </c>
      <c r="F146" s="11">
        <v>38.25</v>
      </c>
      <c r="G146" s="16">
        <v>10</v>
      </c>
      <c r="H146" s="11">
        <v>5</v>
      </c>
      <c r="I146" s="11">
        <v>7</v>
      </c>
      <c r="J146" s="11">
        <v>0</v>
      </c>
      <c r="K146" s="11">
        <v>5</v>
      </c>
      <c r="L146" s="28">
        <v>65.25</v>
      </c>
      <c r="M146" s="24">
        <v>172742.2</v>
      </c>
      <c r="N146" s="24">
        <v>18455.268170383901</v>
      </c>
      <c r="O146" s="27">
        <v>0.14479987833733801</v>
      </c>
      <c r="P146" s="27">
        <v>3.5710204014498398E-2</v>
      </c>
      <c r="Q146" s="27">
        <v>9.4481920615112909</v>
      </c>
      <c r="R146" s="27">
        <v>2.33009081194602</v>
      </c>
    </row>
    <row r="147" spans="1:18" ht="15">
      <c r="A147" s="11">
        <v>202410</v>
      </c>
      <c r="B147" s="12" t="s">
        <v>376</v>
      </c>
      <c r="C147" s="17" t="s">
        <v>20</v>
      </c>
      <c r="D147" s="14" t="s">
        <v>27</v>
      </c>
      <c r="E147" s="15" t="s">
        <v>377</v>
      </c>
      <c r="F147" s="11">
        <v>39.15</v>
      </c>
      <c r="G147" s="16">
        <v>10</v>
      </c>
      <c r="H147" s="11">
        <v>2.5</v>
      </c>
      <c r="I147" s="11">
        <v>4</v>
      </c>
      <c r="J147" s="11">
        <v>2.5</v>
      </c>
      <c r="K147" s="11">
        <v>5</v>
      </c>
      <c r="L147" s="26">
        <v>63.15</v>
      </c>
      <c r="M147" s="24">
        <v>147131.49</v>
      </c>
      <c r="N147" s="24">
        <v>17633.158846323</v>
      </c>
      <c r="O147" s="27">
        <v>5.59916905840196E-2</v>
      </c>
      <c r="P147" s="27">
        <v>3.1869092618500301E-2</v>
      </c>
      <c r="Q147" s="27">
        <v>3.5358752603808301</v>
      </c>
      <c r="R147" s="27">
        <v>2.0125331988582902</v>
      </c>
    </row>
    <row r="148" spans="1:18" ht="15">
      <c r="A148" s="11">
        <v>202410</v>
      </c>
      <c r="B148" s="12" t="s">
        <v>378</v>
      </c>
      <c r="C148" s="17" t="s">
        <v>17</v>
      </c>
      <c r="D148" s="14" t="s">
        <v>428</v>
      </c>
      <c r="E148" s="15" t="s">
        <v>379</v>
      </c>
      <c r="F148" s="11">
        <v>0</v>
      </c>
      <c r="G148" s="16">
        <v>0</v>
      </c>
      <c r="H148" s="11">
        <v>0</v>
      </c>
      <c r="I148" s="11">
        <v>10</v>
      </c>
      <c r="J148" s="11">
        <v>8</v>
      </c>
      <c r="K148" s="11">
        <v>5</v>
      </c>
      <c r="L148" s="26">
        <v>23</v>
      </c>
      <c r="M148" s="24">
        <v>76817.899999999994</v>
      </c>
      <c r="N148" s="24">
        <v>0</v>
      </c>
      <c r="O148" s="27">
        <v>7.1492577247173103E-2</v>
      </c>
      <c r="P148" s="27">
        <v>6.6092376381350904E-3</v>
      </c>
      <c r="Q148" s="27">
        <v>1.64432927668498</v>
      </c>
      <c r="R148" s="27">
        <v>0.15201246567710699</v>
      </c>
    </row>
    <row r="149" spans="1:18" ht="15">
      <c r="A149" s="11">
        <v>202410</v>
      </c>
      <c r="B149" s="12" t="s">
        <v>380</v>
      </c>
      <c r="C149" s="17" t="s">
        <v>17</v>
      </c>
      <c r="D149" s="14" t="s">
        <v>31</v>
      </c>
      <c r="E149" s="15" t="s">
        <v>381</v>
      </c>
      <c r="F149" s="11">
        <v>0</v>
      </c>
      <c r="G149" s="16">
        <v>5</v>
      </c>
      <c r="H149" s="11">
        <v>7.5</v>
      </c>
      <c r="I149" s="11">
        <v>4</v>
      </c>
      <c r="J149" s="11">
        <v>0</v>
      </c>
      <c r="K149" s="11">
        <v>5</v>
      </c>
      <c r="L149" s="26">
        <v>21.5</v>
      </c>
      <c r="M149" s="24">
        <v>126303.23</v>
      </c>
      <c r="N149" s="24">
        <v>11697.601488432399</v>
      </c>
      <c r="O149" s="27">
        <v>6.6933527808186399E-2</v>
      </c>
      <c r="P149" s="27">
        <v>1.7345355645485901E-2</v>
      </c>
      <c r="Q149" s="27">
        <v>1.4390708478760099</v>
      </c>
      <c r="R149" s="27">
        <v>0.37292514637794699</v>
      </c>
    </row>
    <row r="150" spans="1:18" ht="15">
      <c r="A150" s="11">
        <v>202410</v>
      </c>
      <c r="B150" s="12" t="s">
        <v>382</v>
      </c>
      <c r="C150" s="17" t="s">
        <v>17</v>
      </c>
      <c r="D150" s="14" t="s">
        <v>36</v>
      </c>
      <c r="E150" s="15" t="s">
        <v>383</v>
      </c>
      <c r="F150" s="11">
        <v>45</v>
      </c>
      <c r="G150" s="16">
        <v>10</v>
      </c>
      <c r="H150" s="11">
        <v>0</v>
      </c>
      <c r="I150" s="11">
        <v>7</v>
      </c>
      <c r="J150" s="11">
        <v>2.5</v>
      </c>
      <c r="K150" s="11">
        <v>5</v>
      </c>
      <c r="L150" s="28">
        <v>69.5</v>
      </c>
      <c r="M150" s="24">
        <v>140712.82999999999</v>
      </c>
      <c r="N150" s="24">
        <v>15387.7545542468</v>
      </c>
      <c r="O150" s="27">
        <v>0.13588976762384</v>
      </c>
      <c r="P150" s="27">
        <v>2.0628851830303999E-2</v>
      </c>
      <c r="Q150" s="27">
        <v>9.4443388498569103</v>
      </c>
      <c r="R150" s="27">
        <v>1.4337052022061301</v>
      </c>
    </row>
    <row r="151" spans="1:18" ht="15">
      <c r="A151" s="11">
        <v>202410</v>
      </c>
      <c r="B151" s="12" t="s">
        <v>384</v>
      </c>
      <c r="C151" s="17" t="s">
        <v>16</v>
      </c>
      <c r="D151" s="14" t="s">
        <v>28</v>
      </c>
      <c r="E151" s="15" t="s">
        <v>385</v>
      </c>
      <c r="F151" s="11">
        <v>0</v>
      </c>
      <c r="G151" s="16">
        <v>15</v>
      </c>
      <c r="H151" s="11">
        <v>10</v>
      </c>
      <c r="I151" s="11">
        <v>7</v>
      </c>
      <c r="J151" s="11">
        <v>2.5</v>
      </c>
      <c r="K151" s="11">
        <v>5</v>
      </c>
      <c r="L151" s="28">
        <v>39.5</v>
      </c>
      <c r="M151" s="24">
        <v>125845.15</v>
      </c>
      <c r="N151" s="24">
        <v>23225.941677024901</v>
      </c>
      <c r="O151" s="27">
        <v>0.42906514981892802</v>
      </c>
      <c r="P151" s="27">
        <v>1.9939300152265301E-2</v>
      </c>
      <c r="Q151" s="27">
        <v>16.948073417847699</v>
      </c>
      <c r="R151" s="27">
        <v>0.78760235601448003</v>
      </c>
    </row>
    <row r="152" spans="1:18" ht="15">
      <c r="A152" s="11">
        <v>202410</v>
      </c>
      <c r="B152" s="12" t="s">
        <v>386</v>
      </c>
      <c r="C152" s="17" t="s">
        <v>20</v>
      </c>
      <c r="D152" s="14" t="s">
        <v>27</v>
      </c>
      <c r="E152" s="15" t="s">
        <v>387</v>
      </c>
      <c r="F152" s="11">
        <v>45</v>
      </c>
      <c r="G152" s="16">
        <v>10</v>
      </c>
      <c r="H152" s="11">
        <v>5</v>
      </c>
      <c r="I152" s="11">
        <v>6</v>
      </c>
      <c r="J152" s="11">
        <v>2.5</v>
      </c>
      <c r="K152" s="11">
        <v>5</v>
      </c>
      <c r="L152" s="28">
        <v>73.5</v>
      </c>
      <c r="M152" s="24">
        <v>214733.97</v>
      </c>
      <c r="N152" s="24">
        <v>31593.784436463498</v>
      </c>
      <c r="O152" s="27">
        <v>8.7913723585290801E-2</v>
      </c>
      <c r="P152" s="27">
        <v>5.0960276335509001E-2</v>
      </c>
      <c r="Q152" s="27">
        <v>6.4616586835188796</v>
      </c>
      <c r="R152" s="27">
        <v>3.7455803106599102</v>
      </c>
    </row>
    <row r="153" spans="1:18" ht="15">
      <c r="A153" s="11">
        <v>202410</v>
      </c>
      <c r="B153" s="12" t="s">
        <v>388</v>
      </c>
      <c r="C153" s="17" t="s">
        <v>18</v>
      </c>
      <c r="D153" s="14" t="s">
        <v>29</v>
      </c>
      <c r="E153" s="15" t="s">
        <v>389</v>
      </c>
      <c r="F153" s="11">
        <v>45</v>
      </c>
      <c r="G153" s="16">
        <v>10</v>
      </c>
      <c r="H153" s="11">
        <v>5</v>
      </c>
      <c r="I153" s="11">
        <v>7</v>
      </c>
      <c r="J153" s="11">
        <v>0</v>
      </c>
      <c r="K153" s="11">
        <v>5</v>
      </c>
      <c r="L153" s="26">
        <v>72</v>
      </c>
      <c r="M153" s="24">
        <v>198762.44</v>
      </c>
      <c r="N153" s="24">
        <v>24667.6711986808</v>
      </c>
      <c r="O153" s="27">
        <v>0.12568006691629</v>
      </c>
      <c r="P153" s="27">
        <v>3.4784535334738402E-2</v>
      </c>
      <c r="Q153" s="27">
        <v>9.0489648179728608</v>
      </c>
      <c r="R153" s="27">
        <v>2.5044865441011601</v>
      </c>
    </row>
    <row r="154" spans="1:18" ht="15">
      <c r="A154" s="11">
        <v>202410</v>
      </c>
      <c r="B154" s="12" t="s">
        <v>431</v>
      </c>
      <c r="C154" s="17" t="s">
        <v>16</v>
      </c>
      <c r="D154" s="14" t="s">
        <v>22</v>
      </c>
      <c r="E154" s="15" t="s">
        <v>432</v>
      </c>
      <c r="F154" s="11">
        <v>45</v>
      </c>
      <c r="G154" s="16">
        <v>15</v>
      </c>
      <c r="H154" s="11">
        <v>7.5</v>
      </c>
      <c r="I154" s="11">
        <v>10</v>
      </c>
      <c r="J154" s="11">
        <v>6</v>
      </c>
      <c r="K154" s="11">
        <v>5</v>
      </c>
      <c r="L154" s="26">
        <v>88.5</v>
      </c>
      <c r="M154" s="24">
        <v>172479.5</v>
      </c>
      <c r="N154" s="24">
        <v>31236.659908907601</v>
      </c>
      <c r="O154" s="27">
        <v>0.22444586120037699</v>
      </c>
      <c r="P154" s="27">
        <v>2.71271568596365E-2</v>
      </c>
      <c r="Q154" s="27">
        <v>19.8634587162333</v>
      </c>
      <c r="R154" s="27">
        <v>2.4007533820778302</v>
      </c>
    </row>
    <row r="155" spans="1:18" ht="15">
      <c r="A155" s="11">
        <v>202410</v>
      </c>
      <c r="B155" s="12" t="s">
        <v>433</v>
      </c>
      <c r="C155" s="17" t="s">
        <v>17</v>
      </c>
      <c r="D155" s="14" t="s">
        <v>30</v>
      </c>
      <c r="E155" s="15" t="s">
        <v>404</v>
      </c>
      <c r="F155" s="11">
        <v>45</v>
      </c>
      <c r="G155" s="16">
        <v>20</v>
      </c>
      <c r="H155" s="11">
        <v>5</v>
      </c>
      <c r="I155" s="11">
        <v>10</v>
      </c>
      <c r="J155" s="11">
        <v>6</v>
      </c>
      <c r="K155" s="11">
        <v>5</v>
      </c>
      <c r="L155" s="26">
        <v>91</v>
      </c>
      <c r="M155" s="24">
        <v>335444.81</v>
      </c>
      <c r="N155" s="24">
        <v>68280.4597640594</v>
      </c>
      <c r="O155" s="27">
        <v>0.33512841897962398</v>
      </c>
      <c r="P155" s="27">
        <v>6.6676851571565193E-2</v>
      </c>
      <c r="Q155" s="27">
        <v>30.4966861271458</v>
      </c>
      <c r="R155" s="27">
        <v>6.0675934930124296</v>
      </c>
    </row>
    <row r="156" spans="1:18" ht="15">
      <c r="A156" s="11">
        <v>202410</v>
      </c>
      <c r="B156" s="12" t="s">
        <v>434</v>
      </c>
      <c r="C156" s="18" t="s">
        <v>18</v>
      </c>
      <c r="D156" s="14" t="s">
        <v>26</v>
      </c>
      <c r="E156" s="15" t="s">
        <v>402</v>
      </c>
      <c r="F156" s="11">
        <v>0</v>
      </c>
      <c r="G156" s="16">
        <v>0</v>
      </c>
      <c r="H156" s="11">
        <v>0</v>
      </c>
      <c r="I156" s="11">
        <v>10</v>
      </c>
      <c r="J156" s="11">
        <v>2.5</v>
      </c>
      <c r="K156" s="11">
        <v>5</v>
      </c>
      <c r="L156" s="11">
        <v>17.5</v>
      </c>
      <c r="M156" s="24">
        <v>95348.5</v>
      </c>
      <c r="N156" s="24">
        <v>0</v>
      </c>
      <c r="O156" s="37">
        <v>3.8551219770367698E-2</v>
      </c>
      <c r="P156" s="30">
        <v>9.8307936996601796E-3</v>
      </c>
      <c r="Q156" s="30">
        <v>0.67464634598143403</v>
      </c>
      <c r="R156" s="30">
        <v>0.17203888974405299</v>
      </c>
    </row>
    <row r="157" spans="1:18" ht="15">
      <c r="A157" s="11">
        <v>202410</v>
      </c>
      <c r="B157" s="12" t="s">
        <v>435</v>
      </c>
      <c r="C157" s="18" t="s">
        <v>18</v>
      </c>
      <c r="D157" s="14" t="s">
        <v>26</v>
      </c>
      <c r="E157" s="15" t="s">
        <v>403</v>
      </c>
      <c r="F157" s="11">
        <v>0</v>
      </c>
      <c r="G157" s="16">
        <v>0</v>
      </c>
      <c r="H157" s="11">
        <v>7.5</v>
      </c>
      <c r="I157" s="11">
        <v>7</v>
      </c>
      <c r="J157" s="11">
        <v>2.5</v>
      </c>
      <c r="K157" s="11">
        <v>5</v>
      </c>
      <c r="L157" s="27">
        <v>22</v>
      </c>
      <c r="M157" s="24">
        <v>89657.8</v>
      </c>
      <c r="N157" s="24">
        <v>0</v>
      </c>
      <c r="O157" s="4">
        <v>3.6250361064176902E-2</v>
      </c>
      <c r="P157" s="4">
        <v>9.2440608438034404E-3</v>
      </c>
      <c r="Q157" s="4">
        <v>0.79750794341189102</v>
      </c>
      <c r="R157" s="4">
        <v>0.20336933856367601</v>
      </c>
    </row>
    <row r="158" spans="1:18" ht="15">
      <c r="A158" s="11">
        <v>202410</v>
      </c>
      <c r="B158" s="12" t="s">
        <v>390</v>
      </c>
      <c r="C158" s="18" t="s">
        <v>16</v>
      </c>
      <c r="D158" s="14" t="s">
        <v>34</v>
      </c>
      <c r="E158" s="15" t="s">
        <v>391</v>
      </c>
      <c r="F158" s="11">
        <v>36.9</v>
      </c>
      <c r="G158" s="16">
        <v>2.5</v>
      </c>
      <c r="H158" s="11">
        <v>5</v>
      </c>
      <c r="I158" s="11">
        <v>3</v>
      </c>
      <c r="J158" s="11">
        <v>2.5</v>
      </c>
      <c r="K158" s="11">
        <v>5</v>
      </c>
      <c r="L158" s="11">
        <v>54.9</v>
      </c>
      <c r="M158" s="24">
        <v>134733.87</v>
      </c>
      <c r="N158" s="24">
        <v>4866.7654723360602</v>
      </c>
      <c r="O158" s="38">
        <v>5.3686042033695799E-2</v>
      </c>
      <c r="P158" s="25">
        <v>1.4602758389128501E-2</v>
      </c>
      <c r="Q158" s="25">
        <v>2.9473637076499002</v>
      </c>
      <c r="R158" s="25">
        <v>0.80169143556315203</v>
      </c>
    </row>
    <row r="159" spans="1:18" ht="15">
      <c r="A159" s="11">
        <v>202410</v>
      </c>
      <c r="B159" s="12" t="s">
        <v>392</v>
      </c>
      <c r="C159" s="17" t="s">
        <v>18</v>
      </c>
      <c r="D159" s="14" t="s">
        <v>29</v>
      </c>
      <c r="E159" s="15" t="s">
        <v>393</v>
      </c>
      <c r="F159" s="11">
        <v>0</v>
      </c>
      <c r="G159" s="16">
        <v>0</v>
      </c>
      <c r="H159" s="11">
        <v>10</v>
      </c>
      <c r="I159" s="11">
        <v>10</v>
      </c>
      <c r="J159" s="11">
        <v>0</v>
      </c>
      <c r="K159" s="11">
        <v>5</v>
      </c>
      <c r="L159" s="26">
        <v>25</v>
      </c>
      <c r="M159" s="24">
        <v>82491.38</v>
      </c>
      <c r="N159" s="24">
        <v>0</v>
      </c>
      <c r="O159" s="27">
        <v>3.1462431437900701E-2</v>
      </c>
      <c r="P159" s="27">
        <v>8.5051756323410894E-3</v>
      </c>
      <c r="Q159" s="27">
        <v>0.78656078594751799</v>
      </c>
      <c r="R159" s="27">
        <v>0.212629390808527</v>
      </c>
    </row>
    <row r="160" spans="1:18" ht="15">
      <c r="A160" s="11">
        <v>202410</v>
      </c>
      <c r="B160" s="12" t="s">
        <v>394</v>
      </c>
      <c r="C160" s="17" t="s">
        <v>18</v>
      </c>
      <c r="D160" s="14" t="s">
        <v>29</v>
      </c>
      <c r="E160" s="15" t="s">
        <v>395</v>
      </c>
      <c r="F160" s="11">
        <v>0</v>
      </c>
      <c r="G160" s="16">
        <v>0</v>
      </c>
      <c r="H160" s="11">
        <v>0</v>
      </c>
      <c r="I160" s="11">
        <v>3</v>
      </c>
      <c r="J160" s="11">
        <v>0</v>
      </c>
      <c r="K160" s="11">
        <v>5</v>
      </c>
      <c r="L160" s="26">
        <v>8</v>
      </c>
      <c r="M160" s="24">
        <v>72096.62</v>
      </c>
      <c r="N160" s="24">
        <v>0</v>
      </c>
      <c r="O160" s="27">
        <v>2.7497842364309799E-2</v>
      </c>
      <c r="P160" s="27">
        <v>7.4334362644697498E-3</v>
      </c>
      <c r="Q160" s="27">
        <v>0.219982738914479</v>
      </c>
      <c r="R160" s="27">
        <v>5.9467490115757998E-2</v>
      </c>
    </row>
    <row r="161" spans="1:18" ht="15">
      <c r="A161" s="11">
        <v>202410</v>
      </c>
      <c r="B161" s="12" t="s">
        <v>436</v>
      </c>
      <c r="C161" s="17" t="s">
        <v>17</v>
      </c>
      <c r="D161" s="14" t="s">
        <v>31</v>
      </c>
      <c r="E161" s="15" t="s">
        <v>174</v>
      </c>
      <c r="F161" s="11">
        <v>45</v>
      </c>
      <c r="G161" s="16">
        <v>15</v>
      </c>
      <c r="H161" s="11">
        <v>7.5</v>
      </c>
      <c r="I161" s="11">
        <v>7</v>
      </c>
      <c r="J161" s="11">
        <v>0</v>
      </c>
      <c r="K161" s="11">
        <v>5</v>
      </c>
      <c r="L161" s="26">
        <v>79.5</v>
      </c>
      <c r="M161" s="24">
        <v>237656.6</v>
      </c>
      <c r="N161" s="24">
        <v>36265.627467081802</v>
      </c>
      <c r="O161" s="27">
        <v>0.15136204238135001</v>
      </c>
      <c r="P161" s="27">
        <v>4.0532519472318E-2</v>
      </c>
      <c r="Q161" s="27">
        <v>12.0332823693173</v>
      </c>
      <c r="R161" s="27">
        <v>3.2223352980492801</v>
      </c>
    </row>
    <row r="162" spans="1:18" ht="15">
      <c r="A162" s="11">
        <v>202410</v>
      </c>
      <c r="B162" s="12" t="s">
        <v>437</v>
      </c>
      <c r="C162" s="17" t="s">
        <v>16</v>
      </c>
      <c r="D162" s="14" t="s">
        <v>34</v>
      </c>
      <c r="E162" s="15" t="s">
        <v>399</v>
      </c>
      <c r="F162" s="11">
        <v>42.3</v>
      </c>
      <c r="G162" s="16">
        <v>15</v>
      </c>
      <c r="H162" s="11">
        <v>10</v>
      </c>
      <c r="I162" s="11">
        <v>7</v>
      </c>
      <c r="J162" s="11">
        <v>2.5</v>
      </c>
      <c r="K162" s="11">
        <v>5</v>
      </c>
      <c r="L162" s="26">
        <v>81.8</v>
      </c>
      <c r="M162" s="24">
        <v>135692.13</v>
      </c>
      <c r="N162" s="24">
        <v>23581.480396298099</v>
      </c>
      <c r="O162" s="27">
        <v>7.11989241721383E-2</v>
      </c>
      <c r="P162" s="27">
        <v>2.1006488236049999E-2</v>
      </c>
      <c r="Q162" s="27">
        <v>5.8240719972809103</v>
      </c>
      <c r="R162" s="27">
        <v>1.7183307377088901</v>
      </c>
    </row>
    <row r="163" spans="1:18" ht="15">
      <c r="A163" s="11">
        <v>202410</v>
      </c>
      <c r="B163" s="12" t="s">
        <v>438</v>
      </c>
      <c r="C163" s="17" t="s">
        <v>16</v>
      </c>
      <c r="D163" s="14" t="s">
        <v>23</v>
      </c>
      <c r="E163" s="15" t="s">
        <v>401</v>
      </c>
      <c r="F163" s="11">
        <v>0</v>
      </c>
      <c r="G163" s="16">
        <v>0</v>
      </c>
      <c r="H163" s="11">
        <v>2.5</v>
      </c>
      <c r="I163" s="11">
        <v>10</v>
      </c>
      <c r="J163" s="11">
        <v>2.5</v>
      </c>
      <c r="K163" s="11">
        <v>5</v>
      </c>
      <c r="L163" s="28">
        <v>20</v>
      </c>
      <c r="M163" s="24">
        <v>95174.59</v>
      </c>
      <c r="N163" s="24">
        <v>0</v>
      </c>
      <c r="O163" s="27">
        <v>3.5102599799654202E-2</v>
      </c>
      <c r="P163" s="27">
        <v>9.1558248965067507E-3</v>
      </c>
      <c r="Q163" s="27">
        <v>0.70205199599308299</v>
      </c>
      <c r="R163" s="27">
        <v>0.18311649793013501</v>
      </c>
    </row>
    <row r="164" spans="1:18" ht="15">
      <c r="A164" s="11">
        <v>202410</v>
      </c>
      <c r="B164" s="12" t="s">
        <v>396</v>
      </c>
      <c r="C164" s="17" t="s">
        <v>18</v>
      </c>
      <c r="D164" s="14" t="s">
        <v>35</v>
      </c>
      <c r="E164" s="15" t="s">
        <v>397</v>
      </c>
      <c r="F164" s="11">
        <v>0</v>
      </c>
      <c r="G164" s="16">
        <v>5</v>
      </c>
      <c r="H164" s="11">
        <v>10</v>
      </c>
      <c r="I164" s="11">
        <v>7</v>
      </c>
      <c r="J164" s="11">
        <v>5</v>
      </c>
      <c r="K164" s="11">
        <v>5</v>
      </c>
      <c r="L164" s="26">
        <v>32</v>
      </c>
      <c r="M164" s="24">
        <v>94705.3</v>
      </c>
      <c r="N164" s="24">
        <v>6400.2705102071404</v>
      </c>
      <c r="O164" s="27">
        <v>4.3265525902417799E-2</v>
      </c>
      <c r="P164" s="27">
        <v>1.3472514271970101E-2</v>
      </c>
      <c r="Q164" s="27">
        <v>1.38449682887737</v>
      </c>
      <c r="R164" s="27">
        <v>0.431120456703042</v>
      </c>
    </row>
    <row r="165" spans="1:18" ht="15">
      <c r="A165" s="11">
        <v>202410</v>
      </c>
      <c r="B165" s="12" t="s">
        <v>398</v>
      </c>
      <c r="C165" s="17" t="s">
        <v>17</v>
      </c>
      <c r="D165" s="14" t="s">
        <v>36</v>
      </c>
      <c r="E165" s="15" t="s">
        <v>405</v>
      </c>
      <c r="F165" s="11">
        <v>38.700000000000003</v>
      </c>
      <c r="G165" s="16">
        <v>5</v>
      </c>
      <c r="H165" s="11">
        <v>5</v>
      </c>
      <c r="I165" s="11">
        <v>4</v>
      </c>
      <c r="J165" s="11">
        <v>2.5</v>
      </c>
      <c r="K165" s="11">
        <v>5</v>
      </c>
      <c r="L165" s="26">
        <v>60.2</v>
      </c>
      <c r="M165" s="24">
        <v>136316.10999999999</v>
      </c>
      <c r="N165" s="24">
        <v>8252.8190354046892</v>
      </c>
      <c r="O165" s="27">
        <v>0.102507647683868</v>
      </c>
      <c r="P165" s="27">
        <v>1.62990084039717E-2</v>
      </c>
      <c r="Q165" s="27">
        <v>6.1709603905688599</v>
      </c>
      <c r="R165" s="27">
        <v>0.98120030591909702</v>
      </c>
    </row>
    <row r="166" spans="1:18" ht="15">
      <c r="A166" s="11">
        <v>202410</v>
      </c>
      <c r="B166" s="12" t="s">
        <v>400</v>
      </c>
      <c r="C166" s="17" t="s">
        <v>20</v>
      </c>
      <c r="D166" s="14" t="s">
        <v>27</v>
      </c>
      <c r="E166" s="15" t="s">
        <v>406</v>
      </c>
      <c r="F166" s="11">
        <v>45</v>
      </c>
      <c r="G166" s="16">
        <v>2.5</v>
      </c>
      <c r="H166" s="11">
        <v>2.5</v>
      </c>
      <c r="I166" s="11">
        <v>7</v>
      </c>
      <c r="J166" s="11">
        <v>0</v>
      </c>
      <c r="K166" s="11">
        <v>5</v>
      </c>
      <c r="L166" s="26">
        <v>62</v>
      </c>
      <c r="M166" s="24">
        <v>109896.19</v>
      </c>
      <c r="N166" s="24">
        <v>1222.55677329473</v>
      </c>
      <c r="O166" s="27">
        <v>2.9186604462034201E-2</v>
      </c>
      <c r="P166" s="27">
        <v>1.47321056147328E-2</v>
      </c>
      <c r="Q166" s="27">
        <v>1.8095694766461199</v>
      </c>
      <c r="R166" s="27">
        <v>0.91339054811343301</v>
      </c>
    </row>
    <row r="167" spans="1:18" ht="15">
      <c r="A167" s="11">
        <v>202410</v>
      </c>
      <c r="B167" s="12" t="s">
        <v>407</v>
      </c>
      <c r="C167" s="17" t="s">
        <v>20</v>
      </c>
      <c r="D167" s="14" t="s">
        <v>27</v>
      </c>
      <c r="E167" s="15" t="s">
        <v>408</v>
      </c>
      <c r="F167" s="11">
        <v>38.700000000000003</v>
      </c>
      <c r="G167" s="16">
        <v>10</v>
      </c>
      <c r="H167" s="11">
        <v>2.5</v>
      </c>
      <c r="I167" s="11">
        <v>10</v>
      </c>
      <c r="J167" s="11">
        <v>2.5</v>
      </c>
      <c r="K167" s="11">
        <v>5</v>
      </c>
      <c r="L167" s="28">
        <v>68.7</v>
      </c>
      <c r="M167" s="24">
        <v>190962.28</v>
      </c>
      <c r="N167" s="24">
        <v>26885.714919519902</v>
      </c>
      <c r="O167" s="27">
        <v>7.69012745851885E-2</v>
      </c>
      <c r="P167" s="27">
        <v>4.4399703764231503E-2</v>
      </c>
      <c r="Q167" s="27">
        <v>5.2831175640024499</v>
      </c>
      <c r="R167" s="27">
        <v>3.0502596486027098</v>
      </c>
    </row>
    <row r="168" spans="1:18" ht="15">
      <c r="A168" s="11">
        <v>202410</v>
      </c>
      <c r="B168" s="12" t="s">
        <v>409</v>
      </c>
      <c r="C168" s="17" t="s">
        <v>20</v>
      </c>
      <c r="D168" s="14" t="s">
        <v>38</v>
      </c>
      <c r="E168" s="15" t="s">
        <v>136</v>
      </c>
      <c r="F168" s="11">
        <v>45</v>
      </c>
      <c r="G168" s="16">
        <v>10</v>
      </c>
      <c r="H168" s="11">
        <v>7.5</v>
      </c>
      <c r="I168" s="11">
        <v>7</v>
      </c>
      <c r="J168" s="11">
        <v>0</v>
      </c>
      <c r="K168" s="11">
        <v>5</v>
      </c>
      <c r="L168" s="26">
        <v>74.5</v>
      </c>
      <c r="M168" s="24">
        <v>156184.34</v>
      </c>
      <c r="N168" s="24">
        <v>15760.7392717203</v>
      </c>
      <c r="O168" s="27">
        <v>0.128179220944942</v>
      </c>
      <c r="P168" s="27">
        <v>3.1584550330682103E-2</v>
      </c>
      <c r="Q168" s="27">
        <v>9.5493519603982104</v>
      </c>
      <c r="R168" s="27">
        <v>2.3530489996358201</v>
      </c>
    </row>
    <row r="169" spans="1:18" ht="15">
      <c r="A169" s="11">
        <v>202410</v>
      </c>
      <c r="B169" s="12" t="s">
        <v>410</v>
      </c>
      <c r="C169" s="17" t="s">
        <v>20</v>
      </c>
      <c r="D169" s="14" t="s">
        <v>27</v>
      </c>
      <c r="E169" s="15" t="s">
        <v>411</v>
      </c>
      <c r="F169" s="11">
        <v>45</v>
      </c>
      <c r="G169" s="16">
        <v>10</v>
      </c>
      <c r="H169" s="11">
        <v>10</v>
      </c>
      <c r="I169" s="11">
        <v>10</v>
      </c>
      <c r="J169" s="11">
        <v>6</v>
      </c>
      <c r="K169" s="11">
        <v>5</v>
      </c>
      <c r="L169" s="26">
        <v>86</v>
      </c>
      <c r="M169" s="24">
        <v>209534.44</v>
      </c>
      <c r="N169" s="24">
        <v>22790.330546976398</v>
      </c>
      <c r="O169" s="27">
        <v>7.7284416120684304E-2</v>
      </c>
      <c r="P169" s="27">
        <v>4.3623055159631399E-2</v>
      </c>
      <c r="Q169" s="27">
        <v>6.6464597863788502</v>
      </c>
      <c r="R169" s="27">
        <v>3.7515827437282998</v>
      </c>
    </row>
    <row r="170" spans="1:18" ht="15">
      <c r="A170" s="11">
        <v>202410</v>
      </c>
      <c r="B170" s="12" t="s">
        <v>412</v>
      </c>
      <c r="C170" s="17" t="s">
        <v>17</v>
      </c>
      <c r="D170" s="14" t="s">
        <v>36</v>
      </c>
      <c r="E170" s="15" t="s">
        <v>413</v>
      </c>
      <c r="F170" s="11">
        <v>45</v>
      </c>
      <c r="G170" s="16">
        <v>10</v>
      </c>
      <c r="H170" s="11">
        <v>2.5</v>
      </c>
      <c r="I170" s="11">
        <v>10</v>
      </c>
      <c r="J170" s="11">
        <v>2.5</v>
      </c>
      <c r="K170" s="11">
        <v>5</v>
      </c>
      <c r="L170" s="26">
        <v>75</v>
      </c>
      <c r="M170" s="24">
        <v>169347.76</v>
      </c>
      <c r="N170" s="24">
        <v>22849.956303427902</v>
      </c>
      <c r="O170" s="27">
        <v>0.182506301231704</v>
      </c>
      <c r="P170" s="27">
        <v>2.7225346487427599E-2</v>
      </c>
      <c r="Q170" s="27">
        <v>13.6879725923778</v>
      </c>
      <c r="R170" s="27">
        <v>2.0419009865570699</v>
      </c>
    </row>
    <row r="171" spans="1:18" ht="15">
      <c r="A171" s="11">
        <v>202410</v>
      </c>
      <c r="B171" s="12" t="s">
        <v>439</v>
      </c>
      <c r="C171" s="17" t="s">
        <v>18</v>
      </c>
      <c r="D171" s="14" t="s">
        <v>26</v>
      </c>
      <c r="E171" s="15" t="s">
        <v>440</v>
      </c>
      <c r="F171" s="11">
        <v>36</v>
      </c>
      <c r="G171" s="16">
        <v>0</v>
      </c>
      <c r="H171" s="11">
        <v>10</v>
      </c>
      <c r="I171" s="11">
        <v>10</v>
      </c>
      <c r="J171" s="11">
        <v>2.5</v>
      </c>
      <c r="K171" s="11">
        <v>5</v>
      </c>
      <c r="L171" s="26">
        <v>63.5</v>
      </c>
      <c r="M171" s="24">
        <v>204595.17</v>
      </c>
      <c r="N171" s="24">
        <v>0</v>
      </c>
      <c r="O171" s="27">
        <v>8.2721735136113694E-2</v>
      </c>
      <c r="P171" s="27">
        <v>2.10945416888247E-2</v>
      </c>
      <c r="Q171" s="27">
        <v>5.2528301811432199</v>
      </c>
      <c r="R171" s="27">
        <v>1.33950339724037</v>
      </c>
    </row>
    <row r="172" spans="1:18" ht="15">
      <c r="A172" s="11">
        <v>202410</v>
      </c>
      <c r="B172" s="12" t="s">
        <v>441</v>
      </c>
      <c r="C172" s="18" t="s">
        <v>18</v>
      </c>
      <c r="D172" s="14" t="s">
        <v>29</v>
      </c>
      <c r="E172" s="15" t="s">
        <v>442</v>
      </c>
      <c r="F172" s="11">
        <v>0</v>
      </c>
      <c r="G172" s="16">
        <v>0</v>
      </c>
      <c r="H172" s="11">
        <v>10</v>
      </c>
      <c r="I172" s="11">
        <v>10</v>
      </c>
      <c r="J172" s="11">
        <v>2.5</v>
      </c>
      <c r="K172" s="11">
        <v>5</v>
      </c>
      <c r="L172" s="28">
        <v>27.5</v>
      </c>
      <c r="M172" s="24">
        <v>112634.61</v>
      </c>
      <c r="N172" s="24">
        <v>0</v>
      </c>
      <c r="O172" s="30">
        <v>4.29591394235335E-2</v>
      </c>
      <c r="P172" s="30">
        <v>1.1613057513769801E-2</v>
      </c>
      <c r="Q172" s="30">
        <v>1.1813763341471699</v>
      </c>
      <c r="R172" s="30">
        <v>0.31935908162866999</v>
      </c>
    </row>
  </sheetData>
  <autoFilter ref="A1:R172" xr:uid="{00000000-0009-0000-0000-00000E000000}"/>
  <phoneticPr fontId="18" type="noConversion"/>
  <conditionalFormatting sqref="E1:E17 E19:E150 E173:E1048576">
    <cfRule type="duplicateValues" dxfId="75" priority="50"/>
  </conditionalFormatting>
  <conditionalFormatting sqref="E1:E160 E173:E1048576">
    <cfRule type="duplicateValues" dxfId="74" priority="37"/>
    <cfRule type="duplicateValues" dxfId="73" priority="38"/>
  </conditionalFormatting>
  <conditionalFormatting sqref="E18">
    <cfRule type="duplicateValues" dxfId="72" priority="39"/>
  </conditionalFormatting>
  <conditionalFormatting sqref="E151">
    <cfRule type="duplicateValues" dxfId="71" priority="49"/>
  </conditionalFormatting>
  <conditionalFormatting sqref="E152">
    <cfRule type="duplicateValues" dxfId="70" priority="48"/>
  </conditionalFormatting>
  <conditionalFormatting sqref="E153">
    <cfRule type="duplicateValues" dxfId="69" priority="47"/>
  </conditionalFormatting>
  <conditionalFormatting sqref="E154">
    <cfRule type="duplicateValues" dxfId="68" priority="46"/>
  </conditionalFormatting>
  <conditionalFormatting sqref="E155">
    <cfRule type="duplicateValues" dxfId="67" priority="45"/>
  </conditionalFormatting>
  <conditionalFormatting sqref="E156">
    <cfRule type="duplicateValues" dxfId="66" priority="44"/>
  </conditionalFormatting>
  <conditionalFormatting sqref="E157">
    <cfRule type="duplicateValues" dxfId="65" priority="43"/>
  </conditionalFormatting>
  <conditionalFormatting sqref="E158">
    <cfRule type="duplicateValues" dxfId="64" priority="42"/>
  </conditionalFormatting>
  <conditionalFormatting sqref="E159">
    <cfRule type="duplicateValues" dxfId="63" priority="41"/>
  </conditionalFormatting>
  <conditionalFormatting sqref="E160">
    <cfRule type="duplicateValues" dxfId="62" priority="40"/>
  </conditionalFormatting>
  <conditionalFormatting sqref="E161">
    <cfRule type="duplicateValues" dxfId="61" priority="34"/>
    <cfRule type="duplicateValues" dxfId="60" priority="35"/>
    <cfRule type="duplicateValues" dxfId="59" priority="36"/>
  </conditionalFormatting>
  <conditionalFormatting sqref="E162">
    <cfRule type="duplicateValues" dxfId="58" priority="23"/>
    <cfRule type="duplicateValues" dxfId="57" priority="28"/>
    <cfRule type="duplicateValues" dxfId="56" priority="33"/>
  </conditionalFormatting>
  <conditionalFormatting sqref="E163">
    <cfRule type="duplicateValues" dxfId="55" priority="22"/>
    <cfRule type="duplicateValues" dxfId="54" priority="27"/>
    <cfRule type="duplicateValues" dxfId="53" priority="32"/>
  </conditionalFormatting>
  <conditionalFormatting sqref="E164">
    <cfRule type="duplicateValues" dxfId="52" priority="21"/>
    <cfRule type="duplicateValues" dxfId="51" priority="26"/>
    <cfRule type="duplicateValues" dxfId="50" priority="31"/>
  </conditionalFormatting>
  <conditionalFormatting sqref="E165">
    <cfRule type="duplicateValues" dxfId="49" priority="20"/>
    <cfRule type="duplicateValues" dxfId="48" priority="25"/>
    <cfRule type="duplicateValues" dxfId="47" priority="30"/>
  </conditionalFormatting>
  <conditionalFormatting sqref="E166">
    <cfRule type="duplicateValues" dxfId="46" priority="19"/>
    <cfRule type="duplicateValues" dxfId="45" priority="24"/>
    <cfRule type="duplicateValues" dxfId="44" priority="29"/>
  </conditionalFormatting>
  <conditionalFormatting sqref="E167">
    <cfRule type="duplicateValues" dxfId="43" priority="14"/>
    <cfRule type="duplicateValues" dxfId="42" priority="16"/>
    <cfRule type="duplicateValues" dxfId="41" priority="18"/>
  </conditionalFormatting>
  <conditionalFormatting sqref="E168">
    <cfRule type="duplicateValues" dxfId="40" priority="13"/>
    <cfRule type="duplicateValues" dxfId="39" priority="15"/>
    <cfRule type="duplicateValues" dxfId="38" priority="17"/>
  </conditionalFormatting>
  <conditionalFormatting sqref="E169">
    <cfRule type="duplicateValues" dxfId="37" priority="10"/>
    <cfRule type="duplicateValues" dxfId="36" priority="11"/>
    <cfRule type="duplicateValues" dxfId="35" priority="12"/>
  </conditionalFormatting>
  <conditionalFormatting sqref="E170">
    <cfRule type="duplicateValues" dxfId="34" priority="5"/>
    <cfRule type="duplicateValues" dxfId="33" priority="7"/>
    <cfRule type="duplicateValues" dxfId="32" priority="9"/>
  </conditionalFormatting>
  <conditionalFormatting sqref="E171">
    <cfRule type="duplicateValues" dxfId="31" priority="4"/>
    <cfRule type="duplicateValues" dxfId="30" priority="6"/>
    <cfRule type="duplicateValues" dxfId="29" priority="8"/>
  </conditionalFormatting>
  <conditionalFormatting sqref="E172">
    <cfRule type="duplicateValues" dxfId="28" priority="1"/>
    <cfRule type="duplicateValues" dxfId="27" priority="2"/>
    <cfRule type="duplicateValues" dxfId="26" priority="3"/>
  </conditionalFormatting>
  <conditionalFormatting sqref="F1:I1">
    <cfRule type="cellIs" dxfId="25" priority="53" operator="equal">
      <formula>0</formula>
    </cfRule>
  </conditionalFormatting>
  <conditionalFormatting sqref="L1">
    <cfRule type="cellIs" dxfId="24" priority="52" operator="equal">
      <formula>0</formula>
    </cfRule>
  </conditionalFormatting>
  <conditionalFormatting sqref="L1:L65536">
    <cfRule type="cellIs" dxfId="23" priority="51" operator="greaterThan">
      <formula>60</formula>
    </cfRule>
  </conditionalFormatting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ColWidth="8.88671875" defaultRowHeight="14.4"/>
  <sheetData/>
  <phoneticPr fontId="18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>
      <selection activeCell="V22" sqref="V22"/>
    </sheetView>
  </sheetViews>
  <sheetFormatPr defaultColWidth="8.88671875" defaultRowHeight="14.4"/>
  <sheetData/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区域排名</vt:lpstr>
      <vt:lpstr>门店排名</vt:lpstr>
      <vt:lpstr>门店明细-分月总</vt:lpstr>
      <vt:lpstr>打分机制</vt:lpstr>
      <vt:lpstr>data</vt:lpstr>
      <vt:lpstr>1月评分表</vt:lpstr>
      <vt:lpstr>2月评分表</vt:lpstr>
      <vt:lpstr>3月评分表</vt:lpstr>
      <vt:lpstr>4月评分表</vt:lpstr>
      <vt:lpstr>5月评分表</vt:lpstr>
      <vt:lpstr>6月评分表</vt:lpstr>
      <vt:lpstr>7月评分表</vt:lpstr>
      <vt:lpstr>8月评分表</vt:lpstr>
      <vt:lpstr>9月评分表</vt:lpstr>
      <vt:lpstr>10月评分表</vt:lpstr>
      <vt:lpstr>11月评分表</vt:lpstr>
      <vt:lpstr>12月评分表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Oscar He</cp:lastModifiedBy>
  <dcterms:created xsi:type="dcterms:W3CDTF">2024-11-24T07:28:00Z</dcterms:created>
  <dcterms:modified xsi:type="dcterms:W3CDTF">2024-12-04T12:55:50Z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CA216D5C027D4D00B4BDBE32BDC0D337_13</vt:lpwstr>
  </property>
  <property fmtid="{D5CDD505-2E9C-101B-9397-08002B2CF9AE}" pid="3" name="KSOProductBuildVer">
    <vt:lpwstr>2052-12.1.0.18912</vt:lpwstr>
  </property>
  <property fmtid="{D5CDD505-2E9C-101B-9397-08002B2CF9AE}" pid="4" name="KSOReadingLayout">
    <vt:bool>true</vt:bool>
  </property>
</Properties>
</file>